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3.xml" ContentType="application/vnd.openxmlformats-officedocument.spreadsheetml.externalLink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docProps/custom.xml" ContentType="application/vnd.openxmlformats-officedocument.custom-properties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4" Type="http://schemas.openxmlformats.org/officeDocument/2006/relationships/officeDocument" Target="xl/workbook.xml"/><Relationship  Id="rId3" Type="http://schemas.openxmlformats.org/officeDocument/2006/relationships/custom-properties" Target="docProps/custom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Перечень" sheetId="1" state="visible" r:id="rId4"/>
    <sheet name="Поверка март" sheetId="2" state="visible" r:id="rId5"/>
    <sheet name="формуляр ПЛ-15" sheetId="3" state="visible" r:id="rId6"/>
    <sheet name="Демонтировано" sheetId="4" state="visible" r:id="rId7"/>
    <sheet name="На поверке" sheetId="5" state="visible" r:id="rId8"/>
    <sheet name="График поверки" sheetId="6" state="visible" r:id="rId9"/>
    <sheet name="ВКС" sheetId="7" state="visible" r:id="rId10"/>
    <sheet name="Выведенно из эксплуатации" sheetId="8" state="visible" r:id="rId11"/>
    <sheet name="Вып. списки" sheetId="9" state="hidden" r:id="rId12"/>
  </sheets>
  <externalReferences>
    <externalReference r:id="rId1"/>
    <externalReference r:id="rId2"/>
    <externalReference r:id="rId3"/>
  </externalReferences>
  <definedNames>
    <definedName name="_xlnm._FilterDatabase" localSheetId="0" hidden="1">Перечень!$A$1:$BK$1721</definedName>
    <definedName name="_xlnm.Print_Area" localSheetId="0">Перечень!$A$1:$BK$1721</definedName>
    <definedName name="Единицы_величин" localSheetId="2">'[1]Вып. списки'!$A$3:$A$119</definedName>
    <definedName name="Инж._КИПиА_Александров_В.П." localSheetId="2">'формуляр ПЛ-15'!$AH$12:$AK$12</definedName>
    <definedName name="Категория_использования" localSheetId="2">'[1]Вып. списки'!$E$3:$E$8</definedName>
    <definedName name="Наличие_формуляра" localSheetId="2">'[1]Вып. списки'!$Q$3:$Q$5</definedName>
    <definedName name="Область_измерений" localSheetId="2">'[1]Вып. списки'!$G$3:$G$16</definedName>
    <definedName name="_xlnm.Print_Area" localSheetId="2">'формуляр ПЛ-15'!$A$1:$AA$275</definedName>
    <definedName name="Подразделение" localSheetId="2">'[1]Вып. списки'!$O$3:$O$6</definedName>
    <definedName name="Приставки" localSheetId="2">'[1]Вып. списки'!$C$3:$C$22</definedName>
    <definedName name="Система_автоматизации" localSheetId="2">'[1]Вып. списки'!$M$3:$M$17</definedName>
    <definedName name="Состояние_эксплуатации" localSheetId="2">'[1]Вып. списки'!$I$3:$I$13</definedName>
    <definedName name="Техническое_состояние" localSheetId="2">'[1]Вып. списки'!$K$3:$K$5</definedName>
    <definedName name="_xlnm._FilterDatabase" localSheetId="3" hidden="1">Демонтировано!$A$1:$BV$157</definedName>
    <definedName name="_xlnm._FilterDatabase" localSheetId="4" hidden="1">'На поверке'!$A$1:$BG$26</definedName>
    <definedName name="_xlnm._FilterDatabase" localSheetId="5" hidden="1">'График поверки'!$A$13:$K$15</definedName>
    <definedName name="_xlnm._FilterDatabase" localSheetId="6" hidden="1">ВКС!$A$1:$BG$36</definedName>
    <definedName name="_xlnm._FilterDatabase" localSheetId="7" hidden="1">'Выведенно из эксплуатации'!$A$1:$BG$146</definedName>
    <definedName name="Единицы_величин">'Вып. списки'!$A$3:$A$119</definedName>
    <definedName name="Инж._КИПиА_Александров_В.П.">#REF!</definedName>
    <definedName name="Категория_использования">'Вып. списки'!$E$3:$E$8</definedName>
    <definedName name="Наличие_формуляра">'Вып. списки'!$Q$3:$Q$5</definedName>
    <definedName name="Область_измерений">'Вып. списки'!$G$3:$G$16</definedName>
    <definedName name="Подразделение">'Вып. списки'!$O$3:$O$6</definedName>
    <definedName name="Приставки">'Вып. списки'!$C$3:$C$22</definedName>
    <definedName name="Система_автоматизации">'Вып. списки'!$M$3:$M$17</definedName>
    <definedName name="Состояние_эксплуатации">'Вып. списки'!$I$3:$I$13</definedName>
    <definedName name="Техническое_состояние">'Вып. списки'!$K$3:$K$5</definedName>
    <definedName name="Участие_в_ПАЗ">'[2]Вып. списки'!$S$3:$S$4</definedName>
    <definedName name="форм">'[3]Вып. списки'!$A$3:$A$119</definedName>
    <definedName name="_xlnm._FilterDatabase" localSheetId="0" hidden="1">Перечень!$A$1:$BK$1721</definedName>
    <definedName name="_xlnm._FilterDatabase" localSheetId="3" hidden="1">Демонтировано!$A$1:$BV$159</definedName>
    <definedName name="_xlnm._FilterDatabase" localSheetId="4" hidden="1">'На поверке'!$A$1:$BG$26</definedName>
    <definedName name="_xlnm._FilterDatabase" localSheetId="5" hidden="1">'График поверки'!$A$13:$K$15</definedName>
    <definedName name="_xlnm._FilterDatabase" localSheetId="6" hidden="1">ВКС!$A$1:$BG$36</definedName>
    <definedName name="_xlnm._FilterDatabase" localSheetId="7" hidden="1">'Выведенно из эксплуатации'!$A$1:$BG$146</definedName>
  </definedNames>
  <calcPr/>
</workbook>
</file>

<file path=xl/sharedStrings.xml><?xml version="1.0" encoding="utf-8"?>
<sst xmlns="http://schemas.openxmlformats.org/spreadsheetml/2006/main" count="8164" uniqueCount="8164">
  <si>
    <t xml:space="preserve">№ п/п</t>
  </si>
  <si>
    <t xml:space="preserve">Наименование ДО</t>
  </si>
  <si>
    <t>Месторождение</t>
  </si>
  <si>
    <t>Установка</t>
  </si>
  <si>
    <t xml:space="preserve">Позиция
по ГП </t>
  </si>
  <si>
    <t xml:space="preserve">Название
позиции</t>
  </si>
  <si>
    <t xml:space="preserve">Место
установки</t>
  </si>
  <si>
    <t xml:space="preserve"> Позиционное обозначение прибора</t>
  </si>
  <si>
    <t xml:space="preserve">Номер в Госреестре</t>
  </si>
  <si>
    <t xml:space="preserve">Методика поверки</t>
  </si>
  <si>
    <t xml:space="preserve">Наименование
прибора</t>
  </si>
  <si>
    <t>Тип</t>
  </si>
  <si>
    <t xml:space="preserve">Модель
модификация</t>
  </si>
  <si>
    <t xml:space="preserve">Заводской номер</t>
  </si>
  <si>
    <t xml:space="preserve">Завод изготовитель</t>
  </si>
  <si>
    <t xml:space="preserve">Страна производитель</t>
  </si>
  <si>
    <t xml:space="preserve">Область измерений </t>
  </si>
  <si>
    <t xml:space="preserve">Месяц, год выпуска</t>
  </si>
  <si>
    <t xml:space="preserve">Срок эксплуатации</t>
  </si>
  <si>
    <t xml:space="preserve">Дата окончания срока службы</t>
  </si>
  <si>
    <t xml:space="preserve">Нижний предел</t>
  </si>
  <si>
    <t xml:space="preserve">Приставка для ЕИ НП</t>
  </si>
  <si>
    <t xml:space="preserve">ЕИ для НП</t>
  </si>
  <si>
    <t xml:space="preserve">Верхний предел</t>
  </si>
  <si>
    <t xml:space="preserve">Приставка для ЕИ</t>
  </si>
  <si>
    <t>ЕИ</t>
  </si>
  <si>
    <t xml:space="preserve">Класс точности, погрешность</t>
  </si>
  <si>
    <t xml:space="preserve">Приставка для размерности погрешности</t>
  </si>
  <si>
    <t xml:space="preserve">Размерность погрешности</t>
  </si>
  <si>
    <t xml:space="preserve">Периодичность поверки/ калибровки (месяцев)</t>
  </si>
  <si>
    <t xml:space="preserve">Дата поверки</t>
  </si>
  <si>
    <t xml:space="preserve">Дата окончания поверки</t>
  </si>
  <si>
    <t xml:space="preserve">Вид работ для СИ (поверка/ калибровка)</t>
  </si>
  <si>
    <t xml:space="preserve">Вид документа по результатам поверки / калибровки (СП, ИН, СК, паспорт, клеймо)</t>
  </si>
  <si>
    <t xml:space="preserve">Наличие документа с отметкой о поверке
(№ св-ва о поверке)</t>
  </si>
  <si>
    <t xml:space="preserve">Организация, выполнившая поверку / калибровку</t>
  </si>
  <si>
    <t xml:space="preserve">Текущее состояние</t>
  </si>
  <si>
    <t xml:space="preserve">Система автоматизации</t>
  </si>
  <si>
    <t xml:space="preserve">Категория использования</t>
  </si>
  <si>
    <t xml:space="preserve">Состояние эксплуатации</t>
  </si>
  <si>
    <t xml:space="preserve">Техническое состояние</t>
  </si>
  <si>
    <t xml:space="preserve">Вид взрывозащиты</t>
  </si>
  <si>
    <t xml:space="preserve">Дата ввода в эксплуатацию</t>
  </si>
  <si>
    <t xml:space="preserve">Инвентарный номер</t>
  </si>
  <si>
    <t>Подразделение</t>
  </si>
  <si>
    <t xml:space="preserve">Наличие формуляра</t>
  </si>
  <si>
    <t xml:space="preserve">Номер формуляра</t>
  </si>
  <si>
    <t xml:space="preserve">Дата составления формуляра</t>
  </si>
  <si>
    <t>Примечание</t>
  </si>
  <si>
    <t>Rкаб</t>
  </si>
  <si>
    <t>Скаб</t>
  </si>
  <si>
    <t>Lкаб</t>
  </si>
  <si>
    <t xml:space="preserve">Участие в ПАЗ</t>
  </si>
  <si>
    <t xml:space="preserve">Измеряемый параметр</t>
  </si>
  <si>
    <t xml:space="preserve">Вид измерений</t>
  </si>
  <si>
    <t xml:space="preserve">Группа (для СИ)</t>
  </si>
  <si>
    <t xml:space="preserve">Сфера гос. Регулирования</t>
  </si>
  <si>
    <t xml:space="preserve">Операции, воздействие</t>
  </si>
  <si>
    <t>Комментарии</t>
  </si>
  <si>
    <t xml:space="preserve">Напряжение, ток</t>
  </si>
  <si>
    <t xml:space="preserve">Диапазон температур окружающей среды</t>
  </si>
  <si>
    <t xml:space="preserve">Степень защиты от воздействия пыли и воды</t>
  </si>
  <si>
    <t>ГПН-А</t>
  </si>
  <si>
    <t xml:space="preserve">Новопортовское НГКМ</t>
  </si>
  <si>
    <t xml:space="preserve">ЦПС 5.5</t>
  </si>
  <si>
    <t xml:space="preserve"> 200.1</t>
  </si>
  <si>
    <t xml:space="preserve">Площадка сепарационная</t>
  </si>
  <si>
    <t xml:space="preserve">Температура в I-СВ1 </t>
  </si>
  <si>
    <t xml:space="preserve">TIR– 200071</t>
  </si>
  <si>
    <t>56381-14</t>
  </si>
  <si>
    <t xml:space="preserve">МП 207-007-208 с изм.№1</t>
  </si>
  <si>
    <t xml:space="preserve">Преобразователь измерительный</t>
  </si>
  <si>
    <t xml:space="preserve">Rosemount 3144Р</t>
  </si>
  <si>
    <t xml:space="preserve">Rosemount 3144РD2A1IMM5T1F5QGXA</t>
  </si>
  <si>
    <t>2306203/2306209</t>
  </si>
  <si>
    <t xml:space="preserve">АО "Промышленная группа "Метран"</t>
  </si>
  <si>
    <t>Россия</t>
  </si>
  <si>
    <t>32</t>
  </si>
  <si>
    <t>-50</t>
  </si>
  <si>
    <t>°С</t>
  </si>
  <si>
    <t xml:space="preserve">± 0.1 </t>
  </si>
  <si>
    <t>°C</t>
  </si>
  <si>
    <t>поверка</t>
  </si>
  <si>
    <t>СП</t>
  </si>
  <si>
    <t>2040610/4074/123</t>
  </si>
  <si>
    <t xml:space="preserve">ФБУ "Тюменский ЦСМ"</t>
  </si>
  <si>
    <t>СИ</t>
  </si>
  <si>
    <t>Эксплуатация</t>
  </si>
  <si>
    <t>Исправно</t>
  </si>
  <si>
    <t xml:space="preserve">0ExiaIICT5/T6 Ga X</t>
  </si>
  <si>
    <t>15.09.2016</t>
  </si>
  <si>
    <t>ЦППН</t>
  </si>
  <si>
    <t>Да</t>
  </si>
  <si>
    <t xml:space="preserve">Измерение температуры</t>
  </si>
  <si>
    <t xml:space="preserve">ТЕПЛОФИЗИЧЕСКИЕ И ТЕМПЕРАТУРНЫЕ ИЗМЕРЕНИЯ</t>
  </si>
  <si>
    <t xml:space="preserve">Прибор и сенсор</t>
  </si>
  <si>
    <t>200.1</t>
  </si>
  <si>
    <t xml:space="preserve">Температура в I-СВ2 </t>
  </si>
  <si>
    <t xml:space="preserve">TIR– 200081</t>
  </si>
  <si>
    <t>2306204/2306210</t>
  </si>
  <si>
    <t>0</t>
  </si>
  <si>
    <t xml:space="preserve">± 0,1 </t>
  </si>
  <si>
    <t>2039942/4074/84</t>
  </si>
  <si>
    <t>200.2</t>
  </si>
  <si>
    <t xml:space="preserve">Температура в I-СК1</t>
  </si>
  <si>
    <t xml:space="preserve">TIR– 200091</t>
  </si>
  <si>
    <t xml:space="preserve">МП 12.5314.000.00 </t>
  </si>
  <si>
    <t>2306205/2306211</t>
  </si>
  <si>
    <t>С-ЕЖБ/11-06-2025/440144716</t>
  </si>
  <si>
    <t xml:space="preserve">ООО "МКАИР"</t>
  </si>
  <si>
    <t xml:space="preserve">Температура в сепараторе I-СК2</t>
  </si>
  <si>
    <t xml:space="preserve">TIR– 200101</t>
  </si>
  <si>
    <t>2306206/2306212</t>
  </si>
  <si>
    <t xml:space="preserve">СП j.0849-20</t>
  </si>
  <si>
    <t xml:space="preserve">ООО "ГПН-А"</t>
  </si>
  <si>
    <t xml:space="preserve">Возможно неправильный МПИ в аршине (не 5 лет)</t>
  </si>
  <si>
    <t>200.3</t>
  </si>
  <si>
    <t xml:space="preserve">Температура в сепараторе I-С1/1</t>
  </si>
  <si>
    <t xml:space="preserve">TIR– 200111</t>
  </si>
  <si>
    <t>2306207/2306213</t>
  </si>
  <si>
    <t>С-ЕЖБ/11-06-2025/440144715</t>
  </si>
  <si>
    <t>17.09.2016</t>
  </si>
  <si>
    <t>Сигнализация</t>
  </si>
  <si>
    <t xml:space="preserve">Температура в сепараторе I-С1/2 </t>
  </si>
  <si>
    <t xml:space="preserve">TIR– 200121</t>
  </si>
  <si>
    <t>2306208/2306214</t>
  </si>
  <si>
    <t>С-ЕЖБ/11-06-2025/440144714</t>
  </si>
  <si>
    <t xml:space="preserve">Давление газа 
до КР-5, КР-6</t>
  </si>
  <si>
    <t xml:space="preserve">PIR– 200231</t>
  </si>
  <si>
    <t>56239-14</t>
  </si>
  <si>
    <t xml:space="preserve">МИ 1997-89</t>
  </si>
  <si>
    <t xml:space="preserve">Преобразователь давления измерительный</t>
  </si>
  <si>
    <t xml:space="preserve">JUMO dTRANS p20</t>
  </si>
  <si>
    <t xml:space="preserve">dTRANS p20 Typ403025</t>
  </si>
  <si>
    <t>01683559010-12180012</t>
  </si>
  <si>
    <t xml:space="preserve">Фирма "JUMO GmbH &amp; Co. KG"</t>
  </si>
  <si>
    <t>Германия</t>
  </si>
  <si>
    <t>30</t>
  </si>
  <si>
    <t>М</t>
  </si>
  <si>
    <t>Па</t>
  </si>
  <si>
    <t xml:space="preserve">± 0,2 </t>
  </si>
  <si>
    <t>%</t>
  </si>
  <si>
    <t>С-ДШФ/13-06-2023/255358297</t>
  </si>
  <si>
    <t xml:space="preserve">ООО "АиМ"</t>
  </si>
  <si>
    <t xml:space="preserve">ExiaIICT6...T3 Ga/Gb </t>
  </si>
  <si>
    <t xml:space="preserve">Измерение давления</t>
  </si>
  <si>
    <t xml:space="preserve">Измерения давления, ввакуумные измерения</t>
  </si>
  <si>
    <t xml:space="preserve">Давление газа до КР-7, КР-8 </t>
  </si>
  <si>
    <t xml:space="preserve">PIR– 200241</t>
  </si>
  <si>
    <t>24116-13</t>
  </si>
  <si>
    <t xml:space="preserve">МП 24116-13</t>
  </si>
  <si>
    <t xml:space="preserve">Rosemount 3051</t>
  </si>
  <si>
    <t xml:space="preserve">Rosemount 3051S2TG3A2E11A1BE1M5QG</t>
  </si>
  <si>
    <t xml:space="preserve">«Rosemount Inc»</t>
  </si>
  <si>
    <t>США</t>
  </si>
  <si>
    <t>01.01.2015</t>
  </si>
  <si>
    <t xml:space="preserve">± 0,04</t>
  </si>
  <si>
    <t>С-ВЯ/23-02-2022/143199217</t>
  </si>
  <si>
    <t xml:space="preserve">0ExiaIICT4/T5 GA X</t>
  </si>
  <si>
    <t xml:space="preserve">акт март 2022</t>
  </si>
  <si>
    <t xml:space="preserve">Давление в I-СВ1</t>
  </si>
  <si>
    <t xml:space="preserve">PIA– 200251 </t>
  </si>
  <si>
    <t xml:space="preserve">dTRANS p20 Typ 403025</t>
  </si>
  <si>
    <t>01683559010-12180009</t>
  </si>
  <si>
    <t>С-ДШФ/13-06-2023/255358296</t>
  </si>
  <si>
    <t xml:space="preserve">Давление в I-СВ2</t>
  </si>
  <si>
    <t xml:space="preserve">PIA– 200261</t>
  </si>
  <si>
    <t>01683559010-12180001</t>
  </si>
  <si>
    <t>С-ДШФ/13-06-2023/255358295</t>
  </si>
  <si>
    <t xml:space="preserve">Давление в I-СК1</t>
  </si>
  <si>
    <t xml:space="preserve">PIA– 200271</t>
  </si>
  <si>
    <t>14061-15</t>
  </si>
  <si>
    <t xml:space="preserve">МП 4212-021-2015</t>
  </si>
  <si>
    <t xml:space="preserve">Rosemount 3051TG2A2B21BIMM5T1</t>
  </si>
  <si>
    <t>4029205</t>
  </si>
  <si>
    <t>03.2016</t>
  </si>
  <si>
    <t xml:space="preserve">± 0,065</t>
  </si>
  <si>
    <t>С-ЕЖБ/19-06-2025/441478318</t>
  </si>
  <si>
    <t xml:space="preserve">ООО МКАИР"</t>
  </si>
  <si>
    <t xml:space="preserve">Давление в I-СК2 </t>
  </si>
  <si>
    <t xml:space="preserve">PIA– 200281</t>
  </si>
  <si>
    <t>4029206</t>
  </si>
  <si>
    <t>С-ЕЖБ/19-06-2025/441478317</t>
  </si>
  <si>
    <t xml:space="preserve">Давление в I-С1/1</t>
  </si>
  <si>
    <t xml:space="preserve">PIA– 200291</t>
  </si>
  <si>
    <t>016835590101-2180011</t>
  </si>
  <si>
    <t>С-ДШФ/13-06-2023/255358294</t>
  </si>
  <si>
    <t xml:space="preserve">Давление в I-С1/2</t>
  </si>
  <si>
    <t xml:space="preserve">PIA– 200301</t>
  </si>
  <si>
    <t>59868-15</t>
  </si>
  <si>
    <t>EJA</t>
  </si>
  <si>
    <t xml:space="preserve">YOKOGAWA EJA530E-JCS9N-019DN/GF1/A/N4/VR</t>
  </si>
  <si>
    <t>91U331195</t>
  </si>
  <si>
    <t xml:space="preserve">Фирма "YOKOGAWA Electric Corporation"</t>
  </si>
  <si>
    <t>Япония</t>
  </si>
  <si>
    <t xml:space="preserve">± 0,055</t>
  </si>
  <si>
    <t xml:space="preserve">1ExdllCT6...T4 X</t>
  </si>
  <si>
    <t>15.06.2025</t>
  </si>
  <si>
    <t xml:space="preserve">Установлен 15.06.2025 в замен дефектованному зав№ 01683559010-12180006 (Шкурапатов)</t>
  </si>
  <si>
    <t xml:space="preserve">PICA– 200311</t>
  </si>
  <si>
    <t>47454-11</t>
  </si>
  <si>
    <t xml:space="preserve">dTRANS p20</t>
  </si>
  <si>
    <t>01683559010-12180007</t>
  </si>
  <si>
    <t>С-ДШФ/13-06-2023/255358292</t>
  </si>
  <si>
    <t xml:space="preserve">Давление газа 
до КР-7, КР-8</t>
  </si>
  <si>
    <t xml:space="preserve">PICA– 200321</t>
  </si>
  <si>
    <t>01683559010-12180014</t>
  </si>
  <si>
    <t>С-ДШФ/09-10-2021/104049461</t>
  </si>
  <si>
    <t xml:space="preserve">Предупр. сигнализация</t>
  </si>
  <si>
    <t xml:space="preserve">PZISA– 200331</t>
  </si>
  <si>
    <t>31654-19</t>
  </si>
  <si>
    <t>АИР-10SH</t>
  </si>
  <si>
    <t>АИР-10ExdSH-ДИ/1160</t>
  </si>
  <si>
    <t>02151400</t>
  </si>
  <si>
    <t xml:space="preserve">НПП "ЭЛЕМЕР"</t>
  </si>
  <si>
    <t>к</t>
  </si>
  <si>
    <t xml:space="preserve">± 0,5</t>
  </si>
  <si>
    <t>С-ВСП/05-02-2021/36058979</t>
  </si>
  <si>
    <t xml:space="preserve">1Ex d IICT6 Gb X</t>
  </si>
  <si>
    <t>17.04.2022</t>
  </si>
  <si>
    <t>18.04.2022</t>
  </si>
  <si>
    <t>Блокировка</t>
  </si>
  <si>
    <t xml:space="preserve">PZISA– 200341</t>
  </si>
  <si>
    <t>02151443</t>
  </si>
  <si>
    <t>С-ВСП/11-02-2021/37576805</t>
  </si>
  <si>
    <t xml:space="preserve">PZISA– 200351</t>
  </si>
  <si>
    <t>02151392</t>
  </si>
  <si>
    <t>С-ВСП/05-02-2021/36058997</t>
  </si>
  <si>
    <t xml:space="preserve">PZISA– 200361</t>
  </si>
  <si>
    <t>02151396</t>
  </si>
  <si>
    <t>С-ВСП/05-02-2021/36058986</t>
  </si>
  <si>
    <t xml:space="preserve">PZISA– 200371</t>
  </si>
  <si>
    <t>02151401</t>
  </si>
  <si>
    <t>С-ВСП/05-02-2021/36058977</t>
  </si>
  <si>
    <t xml:space="preserve">PZISA– 200381</t>
  </si>
  <si>
    <t>01683559010-12180004</t>
  </si>
  <si>
    <t>С-ДШФ/09-10-2021/104049460</t>
  </si>
  <si>
    <t xml:space="preserve">Давление в I-СК2</t>
  </si>
  <si>
    <t xml:space="preserve">PZISA– 200391</t>
  </si>
  <si>
    <t>02151480</t>
  </si>
  <si>
    <t xml:space="preserve">PZISA– 200401</t>
  </si>
  <si>
    <t>1683559010121800010</t>
  </si>
  <si>
    <t>С-ДШФ/16-11-2024/393201306</t>
  </si>
  <si>
    <t xml:space="preserve">PZISA– 200411</t>
  </si>
  <si>
    <t>02151402</t>
  </si>
  <si>
    <t>С-ВСП/05-02-2021/36058976</t>
  </si>
  <si>
    <t xml:space="preserve">PZISA– 200421</t>
  </si>
  <si>
    <t>02151431</t>
  </si>
  <si>
    <t>С-ВСП/11-02-2021/37576827</t>
  </si>
  <si>
    <t xml:space="preserve">Давление в трубопроводе после 1-КШ-12</t>
  </si>
  <si>
    <t xml:space="preserve">PISA – 200431</t>
  </si>
  <si>
    <t>10.03.2016</t>
  </si>
  <si>
    <t>С-ВЯ/25-04-2021/63377595</t>
  </si>
  <si>
    <t xml:space="preserve">ФБУ «Тюменский ЦСМ»</t>
  </si>
  <si>
    <t xml:space="preserve">Давление в трубопроводе после крана 1-КШ-14</t>
  </si>
  <si>
    <t xml:space="preserve">PISA – 200441</t>
  </si>
  <si>
    <t>4029222</t>
  </si>
  <si>
    <t>С-ВЯ/25-04-2021/63377594</t>
  </si>
  <si>
    <t xml:space="preserve"> Перепад давления в I-СВ1</t>
  </si>
  <si>
    <t xml:space="preserve">PDIA– 200451</t>
  </si>
  <si>
    <t xml:space="preserve">Rosemount 3051СD2A02A1BH2IMM5T1</t>
  </si>
  <si>
    <t>С-ВЯ/25-04-2021/63377556</t>
  </si>
  <si>
    <t xml:space="preserve"> Перепад давления в       I-СВ2</t>
  </si>
  <si>
    <t xml:space="preserve">PDIA– 200461</t>
  </si>
  <si>
    <t>С-ВЯ/25-04-2021/63377555</t>
  </si>
  <si>
    <t xml:space="preserve">Перепад давления в       I-СК1 </t>
  </si>
  <si>
    <t xml:space="preserve">PDIA– 200471</t>
  </si>
  <si>
    <t xml:space="preserve">Rosemount 3051CD2A02A1BH2IMM5T1</t>
  </si>
  <si>
    <t>С-ВЯ/25-04-2021/63377552</t>
  </si>
  <si>
    <t xml:space="preserve">Перепад давления в       I-СК2</t>
  </si>
  <si>
    <t xml:space="preserve">PDIA– 200481</t>
  </si>
  <si>
    <t>4029226</t>
  </si>
  <si>
    <t>С-ВЯ/25-04-2021/63377554</t>
  </si>
  <si>
    <t xml:space="preserve">Перепад давления в       I-С1/1</t>
  </si>
  <si>
    <t xml:space="preserve">PDIA– 200491</t>
  </si>
  <si>
    <t>С-ВЯ/25-04-2021/63377551</t>
  </si>
  <si>
    <t xml:space="preserve">Перепад давления           в I-С1/2</t>
  </si>
  <si>
    <t xml:space="preserve">PDIA– 200501</t>
  </si>
  <si>
    <t>4029228</t>
  </si>
  <si>
    <t>С-ВЯ/25-04-2021/63377550</t>
  </si>
  <si>
    <t xml:space="preserve">после 1-КР46</t>
  </si>
  <si>
    <t>FIСA-000081(газ)</t>
  </si>
  <si>
    <t>48092-11</t>
  </si>
  <si>
    <t xml:space="preserve">«Ротаметры Н 250, DK 32, DK 34,DK 37 фирмы «KROHNE Messtechnik GmbH», Германия. МП», </t>
  </si>
  <si>
    <t>Ротаметр</t>
  </si>
  <si>
    <t xml:space="preserve">KRONE Н250</t>
  </si>
  <si>
    <t xml:space="preserve">KRONE H250/RR/M40/ESK-Ex</t>
  </si>
  <si>
    <t>D160000000672240</t>
  </si>
  <si>
    <t xml:space="preserve">Фирма "KROHNE Messtechnik GmbH"</t>
  </si>
  <si>
    <t>29</t>
  </si>
  <si>
    <t>01.01.2016</t>
  </si>
  <si>
    <t>10</t>
  </si>
  <si>
    <t>л/ч</t>
  </si>
  <si>
    <t>±1,6</t>
  </si>
  <si>
    <t>С-ВЯ/02-06-2022/161930431</t>
  </si>
  <si>
    <t xml:space="preserve">ФБУ "ТЮМЕНСКИЙ ЦСМ"</t>
  </si>
  <si>
    <t xml:space="preserve">Ex ia IIC T6…Е2 Gb</t>
  </si>
  <si>
    <t xml:space="preserve">Измерение расхода</t>
  </si>
  <si>
    <t xml:space="preserve">Измерения параметров потока, расхода, уровня,
объема веществ</t>
  </si>
  <si>
    <t>2903</t>
  </si>
  <si>
    <t xml:space="preserve">Ui ≤ 30 В, Ii ≤ 130 мА</t>
  </si>
  <si>
    <t xml:space="preserve">-40…+65 °C</t>
  </si>
  <si>
    <t xml:space="preserve">IP 68</t>
  </si>
  <si>
    <t xml:space="preserve">FIСA-000071 (азот)</t>
  </si>
  <si>
    <t>D160000000672237</t>
  </si>
  <si>
    <t>С-ВЯ/02-06-2022/160728652</t>
  </si>
  <si>
    <t xml:space="preserve">после 1-КР48</t>
  </si>
  <si>
    <t xml:space="preserve">FIСA-000021 (газ)</t>
  </si>
  <si>
    <t>D160000000672235</t>
  </si>
  <si>
    <t>С-ВЯ/02-06-2022/161930429</t>
  </si>
  <si>
    <t xml:space="preserve">после 1-КР48/1</t>
  </si>
  <si>
    <t xml:space="preserve">FICA-000011 (азот)</t>
  </si>
  <si>
    <t>D160000000672772</t>
  </si>
  <si>
    <t>С-ВЯ/02-06-2022/160728656</t>
  </si>
  <si>
    <t xml:space="preserve">Уровень в I-С1/1</t>
  </si>
  <si>
    <t xml:space="preserve">LIA– 200651</t>
  </si>
  <si>
    <t>53779-13</t>
  </si>
  <si>
    <t xml:space="preserve">МП 208-045-2019</t>
  </si>
  <si>
    <t>Уровнемер</t>
  </si>
  <si>
    <t xml:space="preserve">Rosemount 5300</t>
  </si>
  <si>
    <t xml:space="preserve">Rosemount 5301HA2S1V5AM00380KANAM1Q4T1P6R8808</t>
  </si>
  <si>
    <t>504790</t>
  </si>
  <si>
    <t xml:space="preserve">"Rosemount inc." </t>
  </si>
  <si>
    <t>Швеция</t>
  </si>
  <si>
    <t>0,13</t>
  </si>
  <si>
    <t>м</t>
  </si>
  <si>
    <t xml:space="preserve">± 3 </t>
  </si>
  <si>
    <t>С-ДШФ/01-06-2024/349004187</t>
  </si>
  <si>
    <t xml:space="preserve">0ExiaIICT1…Т4 GA X</t>
  </si>
  <si>
    <t xml:space="preserve">Измерение уровня</t>
  </si>
  <si>
    <t xml:space="preserve">Ui ≤ 30 B, Ii ≤ 130 мA</t>
  </si>
  <si>
    <t xml:space="preserve">-50…+70 °C</t>
  </si>
  <si>
    <t xml:space="preserve">IP 66/IP 67</t>
  </si>
  <si>
    <t xml:space="preserve">Уровень в I-С1/2</t>
  </si>
  <si>
    <t xml:space="preserve">LIA– 200661</t>
  </si>
  <si>
    <t>504791</t>
  </si>
  <si>
    <t>С-ДШФ/22-07-2024/361507659</t>
  </si>
  <si>
    <t xml:space="preserve">LICA– 200671</t>
  </si>
  <si>
    <t>0,23</t>
  </si>
  <si>
    <t>С-ДШФ/22-07-2024/361507658</t>
  </si>
  <si>
    <t xml:space="preserve">LICA– 200681</t>
  </si>
  <si>
    <t>504793</t>
  </si>
  <si>
    <t>С-ДШФ/22-07-2024/361507657</t>
  </si>
  <si>
    <t xml:space="preserve">Пред.и авар. сигнализация</t>
  </si>
  <si>
    <t xml:space="preserve"> Уровень в I-СВ1</t>
  </si>
  <si>
    <t xml:space="preserve">LZISA– 200691</t>
  </si>
  <si>
    <t xml:space="preserve">ГОСТ 8.660-2009 "ГСИ.Уровнемеры промышленного применения. МП."</t>
  </si>
  <si>
    <t xml:space="preserve">Rosemount 5301HA2S1V5AM00340KANAM1Q4T1P6R8808</t>
  </si>
  <si>
    <t>504511</t>
  </si>
  <si>
    <t>0,34</t>
  </si>
  <si>
    <t>С-ЕЖБ/22-04-2025/427901926</t>
  </si>
  <si>
    <t xml:space="preserve">LZISA– 200701</t>
  </si>
  <si>
    <t>18.04.2016</t>
  </si>
  <si>
    <t>С-ЕЖБ/22-04-2025/427901925</t>
  </si>
  <si>
    <t xml:space="preserve">Уровень в I-СВ2</t>
  </si>
  <si>
    <t xml:space="preserve">LZISA– 200711</t>
  </si>
  <si>
    <t>504513</t>
  </si>
  <si>
    <t>С-ЕЖБ/22-04-2025/427901924</t>
  </si>
  <si>
    <t xml:space="preserve">LZISA– 200721</t>
  </si>
  <si>
    <t>504514</t>
  </si>
  <si>
    <t>0,44</t>
  </si>
  <si>
    <t>С-ДШФ/10-02-2024/321305257</t>
  </si>
  <si>
    <t xml:space="preserve">акт февраль 2024</t>
  </si>
  <si>
    <t xml:space="preserve">Уровень в I-СК1</t>
  </si>
  <si>
    <t xml:space="preserve">LZISA– 200731</t>
  </si>
  <si>
    <t xml:space="preserve">Rosemount 5301HA2S1V5AM00300KANAM1Q4T1P6R8808</t>
  </si>
  <si>
    <t>504515</t>
  </si>
  <si>
    <t>14.03.2016</t>
  </si>
  <si>
    <t>0,41</t>
  </si>
  <si>
    <t>С-ДШФ/10-02-2024/321305256</t>
  </si>
  <si>
    <t xml:space="preserve">LZISA– 200741</t>
  </si>
  <si>
    <t>65554-16</t>
  </si>
  <si>
    <t xml:space="preserve">МП 208-022-2020</t>
  </si>
  <si>
    <t xml:space="preserve">Rosemount 5302HA2S1B5AM00120RBEMM1</t>
  </si>
  <si>
    <t xml:space="preserve">АО "ПГ "Метран"</t>
  </si>
  <si>
    <t>С-ДШФ/16-05-2022/157396409</t>
  </si>
  <si>
    <t xml:space="preserve">Ga/Gb Exdbiall          CT4…T1 X</t>
  </si>
  <si>
    <t>12.02.2022</t>
  </si>
  <si>
    <t xml:space="preserve">акт май 2022</t>
  </si>
  <si>
    <t xml:space="preserve"> Площадка сепарационна</t>
  </si>
  <si>
    <t xml:space="preserve">Уровень в I-СК2</t>
  </si>
  <si>
    <t xml:space="preserve">LZISA– 200751</t>
  </si>
  <si>
    <t>504517</t>
  </si>
  <si>
    <t>0,46</t>
  </si>
  <si>
    <t>С-ДШФ/10-02-2024/321305255</t>
  </si>
  <si>
    <t>да</t>
  </si>
  <si>
    <t xml:space="preserve">LZISA– 200761</t>
  </si>
  <si>
    <t>С-ДШФ/10-02-2024/321305254</t>
  </si>
  <si>
    <t>200</t>
  </si>
  <si>
    <t xml:space="preserve">СП-25 стойка №1</t>
  </si>
  <si>
    <t xml:space="preserve">AZISA – 200771</t>
  </si>
  <si>
    <t>61055-15</t>
  </si>
  <si>
    <t xml:space="preserve">МП 116-221-2014 изм №3</t>
  </si>
  <si>
    <t xml:space="preserve">Датчик-газоанализатор стационарный</t>
  </si>
  <si>
    <t xml:space="preserve">ДГС ЭРИС-230</t>
  </si>
  <si>
    <t xml:space="preserve">ДГС ЭРИС-230-3 IR</t>
  </si>
  <si>
    <t>ER230201973</t>
  </si>
  <si>
    <t xml:space="preserve">ООО «ЭРИС», г.Чайковский</t>
  </si>
  <si>
    <t>31</t>
  </si>
  <si>
    <t>%НКПР</t>
  </si>
  <si>
    <t>±5</t>
  </si>
  <si>
    <t>С-ДШФ/21-07-2023/264683292</t>
  </si>
  <si>
    <t xml:space="preserve">1Exd[ia] IIC T6X</t>
  </si>
  <si>
    <t xml:space="preserve">Измерение загазованности</t>
  </si>
  <si>
    <t xml:space="preserve">ИЗМЕРЕНИЯ ФИЗИКО-ХИМИЧЕСКОГО СОСТАВА И СВОЙСТВ ВЕЩЕСТВ</t>
  </si>
  <si>
    <t xml:space="preserve">акт июль 2023</t>
  </si>
  <si>
    <t>-</t>
  </si>
  <si>
    <t xml:space="preserve">-60…+65 °C</t>
  </si>
  <si>
    <t xml:space="preserve">IP 67</t>
  </si>
  <si>
    <t xml:space="preserve">СП-25 стойка №2</t>
  </si>
  <si>
    <t xml:space="preserve">AZISA – 200781</t>
  </si>
  <si>
    <t>ER230201966</t>
  </si>
  <si>
    <t xml:space="preserve">ООО "ЭРИС", г.Чайковский</t>
  </si>
  <si>
    <t>С-ДШФ/21-07-2023/264683297</t>
  </si>
  <si>
    <t xml:space="preserve">СП-25 стойка №3</t>
  </si>
  <si>
    <t xml:space="preserve">AZISA – 200791</t>
  </si>
  <si>
    <t>ER230190509</t>
  </si>
  <si>
    <t>01.01.2019</t>
  </si>
  <si>
    <t>С-ЕЖБ/20-03-2025/419177717</t>
  </si>
  <si>
    <t xml:space="preserve">СП-25 стойка №4</t>
  </si>
  <si>
    <t xml:space="preserve">AZISA – 200801</t>
  </si>
  <si>
    <t>ER230201974</t>
  </si>
  <si>
    <t>С-ДШФ/21-07-2023/264683296</t>
  </si>
  <si>
    <t xml:space="preserve">СП-25 стойка №5</t>
  </si>
  <si>
    <t xml:space="preserve">AZISA – 200811</t>
  </si>
  <si>
    <t>ER230201969</t>
  </si>
  <si>
    <t>С-ДШФ/21-07-2023/264683295</t>
  </si>
  <si>
    <t xml:space="preserve">СП-25 стойка №6</t>
  </si>
  <si>
    <t xml:space="preserve">AZISA – 200821</t>
  </si>
  <si>
    <t>ER230201970</t>
  </si>
  <si>
    <t>С-ДШФ/21-07-2023/264683294</t>
  </si>
  <si>
    <t xml:space="preserve">СП-25 стойка №7</t>
  </si>
  <si>
    <t xml:space="preserve">AZISA – 200831</t>
  </si>
  <si>
    <t>ER230201965</t>
  </si>
  <si>
    <t>С-ДШФ/21-07-2023/264683293</t>
  </si>
  <si>
    <t xml:space="preserve">СП-25 стойка №8</t>
  </si>
  <si>
    <t xml:space="preserve">AZISA – 200841</t>
  </si>
  <si>
    <t xml:space="preserve">МП 116-221-2014 изм №1</t>
  </si>
  <si>
    <t>ER230190523</t>
  </si>
  <si>
    <t>С-ЕЖБ/20-03-2025/419177716</t>
  </si>
  <si>
    <t>25.10.2020</t>
  </si>
  <si>
    <t xml:space="preserve">Площадка нагрева-телей ПТБ-10Э</t>
  </si>
  <si>
    <t xml:space="preserve">Давление газа ППТ (Трубопровод топливного газа)</t>
  </si>
  <si>
    <t xml:space="preserve">PIS 10</t>
  </si>
  <si>
    <t>30105-13</t>
  </si>
  <si>
    <t xml:space="preserve">МИ 2124-90</t>
  </si>
  <si>
    <t xml:space="preserve">Манометр сигнализирующий</t>
  </si>
  <si>
    <t>ДМ2005Сг</t>
  </si>
  <si>
    <t>ДМ2005Сг1ЕхМ1</t>
  </si>
  <si>
    <t xml:space="preserve">ООО "Теплоконтроль" г.Казань</t>
  </si>
  <si>
    <t>кгс/см^(2)</t>
  </si>
  <si>
    <t>±1,5</t>
  </si>
  <si>
    <t xml:space="preserve"> %</t>
  </si>
  <si>
    <t>С-ЕЖБ/11-08-2025/457467696</t>
  </si>
  <si>
    <t xml:space="preserve">1Ex de II C T4-T5 </t>
  </si>
  <si>
    <t xml:space="preserve">акт август 2023</t>
  </si>
  <si>
    <t xml:space="preserve">Давление нефти на входе</t>
  </si>
  <si>
    <t xml:space="preserve">PIS 11</t>
  </si>
  <si>
    <t>С-ЕЖБ/11-08-2025/457467695</t>
  </si>
  <si>
    <t xml:space="preserve">Давление в трубопроводе газа после регулировочной заслонки</t>
  </si>
  <si>
    <t>17</t>
  </si>
  <si>
    <t>32854-13</t>
  </si>
  <si>
    <t>МП-02-2023-20</t>
  </si>
  <si>
    <t xml:space="preserve">Датчик давления</t>
  </si>
  <si>
    <t xml:space="preserve">Метран 150</t>
  </si>
  <si>
    <t xml:space="preserve">Метран 150TG3(0…6MПа) 2G 2 1 A IM K12 PA LT</t>
  </si>
  <si>
    <t>С-ДШФ/06-09-2024/374336249</t>
  </si>
  <si>
    <t xml:space="preserve">Температура трубопровода входа нефти в печь</t>
  </si>
  <si>
    <t xml:space="preserve">ТЕ 3(1)</t>
  </si>
  <si>
    <t>23410-13</t>
  </si>
  <si>
    <t xml:space="preserve">МИ 280.01.00-2013</t>
  </si>
  <si>
    <t xml:space="preserve">Преобразователь температуры</t>
  </si>
  <si>
    <t>Метран-280-Ex</t>
  </si>
  <si>
    <t xml:space="preserve">Метран 286-02 Exia-1-200-Н10-(-50…100)С-Т5-У1.1(-50+85)-ГП</t>
  </si>
  <si>
    <t>ЗАО"ПГ"Метран"</t>
  </si>
  <si>
    <t xml:space="preserve">± 0,4</t>
  </si>
  <si>
    <t>С-ЕЖБ/19-06-2025/441478299</t>
  </si>
  <si>
    <t>1ExdIICT5/T6</t>
  </si>
  <si>
    <t xml:space="preserve"> ПАЗ</t>
  </si>
  <si>
    <t xml:space="preserve">Температура трубопровода выхода нефти из печь</t>
  </si>
  <si>
    <t xml:space="preserve">ТЕ 3(2)</t>
  </si>
  <si>
    <t>С-ЕЖБ/19-06-2025/441478303</t>
  </si>
  <si>
    <t xml:space="preserve">Температура выхода змеевеков из теплообменной камеры</t>
  </si>
  <si>
    <t xml:space="preserve">ТЕ 4(1)</t>
  </si>
  <si>
    <t xml:space="preserve">Метран 286-02 Exia-1-120-Н10-(-50…100)С-Т5-У1.1(-50+85)-ГП</t>
  </si>
  <si>
    <t xml:space="preserve">± 1</t>
  </si>
  <si>
    <t>С-ДШФ/06-09-2024/374336241</t>
  </si>
  <si>
    <t xml:space="preserve">0 Ex ia IIB T4/T5 X</t>
  </si>
  <si>
    <t xml:space="preserve">ТЕ 4(2)</t>
  </si>
  <si>
    <t>С-ДШФ/06-09-2024/374336240</t>
  </si>
  <si>
    <t xml:space="preserve">Exia IIC T4 Ga</t>
  </si>
  <si>
    <t xml:space="preserve">ТЕ 4(3)</t>
  </si>
  <si>
    <t>2250784</t>
  </si>
  <si>
    <t>С-ЕЖБ/19-06-2025/441478302</t>
  </si>
  <si>
    <t xml:space="preserve">ТЕ 4(4)</t>
  </si>
  <si>
    <t>2250803</t>
  </si>
  <si>
    <t>С-ДШФ/06-09-2024/374336238</t>
  </si>
  <si>
    <t xml:space="preserve">Ex ia IIC T5X</t>
  </si>
  <si>
    <t xml:space="preserve">Температура в коллекторе воздуходува</t>
  </si>
  <si>
    <t xml:space="preserve">ТЕ 5(2)</t>
  </si>
  <si>
    <t>2250789</t>
  </si>
  <si>
    <t>С-ЕЖБ/19-06-2025/441478301</t>
  </si>
  <si>
    <t xml:space="preserve">1ExdIICT5/T6 X</t>
  </si>
  <si>
    <t xml:space="preserve">Температура в ППТ</t>
  </si>
  <si>
    <t xml:space="preserve">ТЕ 5(3)</t>
  </si>
  <si>
    <t>С-ЕЖБ/19-06-2025/441478300</t>
  </si>
  <si>
    <t xml:space="preserve">Температура среды перед ККЗ</t>
  </si>
  <si>
    <t xml:space="preserve">ТЕ 5(5)</t>
  </si>
  <si>
    <t>2250798</t>
  </si>
  <si>
    <t>С-ДШФ/06-09-2024/374336236</t>
  </si>
  <si>
    <t xml:space="preserve">Температура дымовой трубы 2</t>
  </si>
  <si>
    <t xml:space="preserve">ТЕ 6(1)</t>
  </si>
  <si>
    <t xml:space="preserve">Метран 281-02 Exia-1-160/200-Н78-(0…900)С-Т5-У1.1(-50+85)-ГП</t>
  </si>
  <si>
    <t>2250812</t>
  </si>
  <si>
    <t>С-ДШФ/16-08-2023/275804654</t>
  </si>
  <si>
    <t xml:space="preserve">Температура дымовой трубы 1</t>
  </si>
  <si>
    <t xml:space="preserve">ТЕ 6(2)</t>
  </si>
  <si>
    <t>2250811</t>
  </si>
  <si>
    <t>С-ДШФ/16-08-2023/275804653</t>
  </si>
  <si>
    <t xml:space="preserve">Температура стенки камеры сгорания</t>
  </si>
  <si>
    <t xml:space="preserve">ТЕ 6(4)</t>
  </si>
  <si>
    <t>16084-07</t>
  </si>
  <si>
    <t xml:space="preserve">методикой поверки, раздел 3.4 Руководства по эксплуатации ВБАЛ 2.821.011 РЭ,</t>
  </si>
  <si>
    <t xml:space="preserve">Термопреобразователь с унифицированным выходным сигналом</t>
  </si>
  <si>
    <t xml:space="preserve">ТСПУ 011</t>
  </si>
  <si>
    <t xml:space="preserve">ТСПУ 011.151.XT- Exd-4/20-(-50/150)-0,5-2-2-5000-530-Н-К1/Г6-К-П</t>
  </si>
  <si>
    <t>46</t>
  </si>
  <si>
    <t xml:space="preserve">АОЗТ СКБ Термоприбор. Москва</t>
  </si>
  <si>
    <t>01.03.2015</t>
  </si>
  <si>
    <t>С-ДШФ/20-08-2024/366290921</t>
  </si>
  <si>
    <t xml:space="preserve">Ex d IIC T6</t>
  </si>
  <si>
    <t xml:space="preserve">TЕ 6(5)</t>
  </si>
  <si>
    <t>С-ДШФ/20-08-2024/366290920</t>
  </si>
  <si>
    <t xml:space="preserve">ТЕ 6(6)</t>
  </si>
  <si>
    <t xml:space="preserve"> 01.04.2015</t>
  </si>
  <si>
    <t>С-ДШФ/20-08-2024/366290919</t>
  </si>
  <si>
    <t xml:space="preserve">ТЕ 6(7)</t>
  </si>
  <si>
    <t>34</t>
  </si>
  <si>
    <t>С-ДШФ/20-08-2024/366290918</t>
  </si>
  <si>
    <t xml:space="preserve">Температура стенки теплообменной камеры</t>
  </si>
  <si>
    <t xml:space="preserve">ТЕ 6(8)</t>
  </si>
  <si>
    <t>33</t>
  </si>
  <si>
    <t xml:space="preserve">± 0,5 </t>
  </si>
  <si>
    <t>С-ЕЖБ/19-06-2025/441478292</t>
  </si>
  <si>
    <t xml:space="preserve">Температура поверхности газопровода</t>
  </si>
  <si>
    <t xml:space="preserve">TЕ 6(9)</t>
  </si>
  <si>
    <t>48.</t>
  </si>
  <si>
    <t>С-ДШФ/20-08-2024/366290917</t>
  </si>
  <si>
    <t xml:space="preserve">Давление в трубопроводе отбора среды из теплообменной камеры</t>
  </si>
  <si>
    <t xml:space="preserve">ТЕ 16(2)</t>
  </si>
  <si>
    <t xml:space="preserve">Метран 150TG1(0…160кПа) 2G 2 1 A IM K12 PA LT</t>
  </si>
  <si>
    <t>С-ДШФ/06-09-2024/374336248</t>
  </si>
  <si>
    <t xml:space="preserve">Давление в воздуховоде</t>
  </si>
  <si>
    <t xml:space="preserve">PЕ 16(1)</t>
  </si>
  <si>
    <t>1390996</t>
  </si>
  <si>
    <t>С-ДШФ/06-09-2024/374336246</t>
  </si>
  <si>
    <t xml:space="preserve">Давление в трубопроводе входа нефти в печь</t>
  </si>
  <si>
    <t xml:space="preserve">PE 43(2)</t>
  </si>
  <si>
    <t xml:space="preserve">Метран 150TG2(0…1MПа) 2G 2 1 A IM K12 PA LT</t>
  </si>
  <si>
    <t>1391004</t>
  </si>
  <si>
    <t>С-ДШФ/06-09-2024/374336244</t>
  </si>
  <si>
    <t xml:space="preserve">Давление в трубопроводе выхода нефти из печи</t>
  </si>
  <si>
    <t xml:space="preserve">PE 43(1)</t>
  </si>
  <si>
    <t>1391005</t>
  </si>
  <si>
    <t>С-ДШФ/06-09-2024/374336243</t>
  </si>
  <si>
    <t xml:space="preserve">Блок автоматизации печи</t>
  </si>
  <si>
    <t>Температура</t>
  </si>
  <si>
    <t>201.1</t>
  </si>
  <si>
    <t>2250796</t>
  </si>
  <si>
    <t>С-ДШФ/06-09-2024/374336235</t>
  </si>
  <si>
    <t>ТЕ</t>
  </si>
  <si>
    <t>2250810</t>
  </si>
  <si>
    <t>С-ДШФ/16-08-2023/275819554</t>
  </si>
  <si>
    <t>0ExiaIICT5X</t>
  </si>
  <si>
    <t xml:space="preserve"> Площадка нагрева-телей ПТБ-10Э</t>
  </si>
  <si>
    <t xml:space="preserve">Площадка № 2 печи</t>
  </si>
  <si>
    <t>AZIZA-201031</t>
  </si>
  <si>
    <t>54782-13</t>
  </si>
  <si>
    <t>МП-242-1580-2013</t>
  </si>
  <si>
    <t xml:space="preserve">Газоанализатор стационарный</t>
  </si>
  <si>
    <t xml:space="preserve">ЭРИС-Оптима Плюс мод. ЭРИС-Оптима Плюс М</t>
  </si>
  <si>
    <t xml:space="preserve">ЭРИС-ОПТИМА ПЛЮС М</t>
  </si>
  <si>
    <t>ER160252</t>
  </si>
  <si>
    <t>С-ДШФ/11-10-2024/385850986</t>
  </si>
  <si>
    <t xml:space="preserve">1EхdeopisIICT5/4 Cb</t>
  </si>
  <si>
    <t>05.05.2017</t>
  </si>
  <si>
    <t>ДА</t>
  </si>
  <si>
    <t xml:space="preserve">акт октябрь 2022</t>
  </si>
  <si>
    <t xml:space="preserve">IP 66</t>
  </si>
  <si>
    <t>AZIZA-201041</t>
  </si>
  <si>
    <t>73660-18</t>
  </si>
  <si>
    <t xml:space="preserve">ИБЯЛ.418414.071-126 МП изм. № 1</t>
  </si>
  <si>
    <t>Датчик-газоанализатор</t>
  </si>
  <si>
    <t xml:space="preserve">ДАК </t>
  </si>
  <si>
    <t>ДАК-СН4-129</t>
  </si>
  <si>
    <t xml:space="preserve">СПО "Аналитприбор", г. Смоленск</t>
  </si>
  <si>
    <t>±3</t>
  </si>
  <si>
    <t>С-ГЦС/18-11-2022/205728913</t>
  </si>
  <si>
    <t xml:space="preserve">ФГУП "СПО "АНАЛИТПРИБОР"</t>
  </si>
  <si>
    <t xml:space="preserve">1ExdIICT6…T4 Gb X</t>
  </si>
  <si>
    <t>21.11.2023</t>
  </si>
  <si>
    <t>21.08.2023</t>
  </si>
  <si>
    <t xml:space="preserve">-40…+80 °C</t>
  </si>
  <si>
    <t>AZIZA-201051</t>
  </si>
  <si>
    <t>ER160234</t>
  </si>
  <si>
    <t>С-ДШФ/11-10-2024/385850985</t>
  </si>
  <si>
    <t xml:space="preserve">Трубопровод отбора среды из теплообменной камеры</t>
  </si>
  <si>
    <t xml:space="preserve">QE-32(1) 
(метан)</t>
  </si>
  <si>
    <t xml:space="preserve">МП 116-221-2014 изм. № 3</t>
  </si>
  <si>
    <t xml:space="preserve">ДГС ЭРИС-230-IR</t>
  </si>
  <si>
    <t>ER230192413</t>
  </si>
  <si>
    <t xml:space="preserve">ООО "ЭРИС"</t>
  </si>
  <si>
    <t>С-ЕЖБ/19-06-2025/441478325</t>
  </si>
  <si>
    <t xml:space="preserve">1Ex d(ia) II C T6 X </t>
  </si>
  <si>
    <t xml:space="preserve">Установлен вместо 7880/акт июнь 2022</t>
  </si>
  <si>
    <t xml:space="preserve">Коллектор воздуховода</t>
  </si>
  <si>
    <t xml:space="preserve">QE-32(2) 
(метан)</t>
  </si>
  <si>
    <t>55450-13</t>
  </si>
  <si>
    <t>МП-242-1561-2013</t>
  </si>
  <si>
    <t xml:space="preserve">Газоанализатор </t>
  </si>
  <si>
    <t>СГОЭС</t>
  </si>
  <si>
    <t>СГОЭС-М11</t>
  </si>
  <si>
    <t>7742</t>
  </si>
  <si>
    <t xml:space="preserve">ЗАО "Электронстандарт-прибор"</t>
  </si>
  <si>
    <t>С-ЕЖБ/20-03-2025/419177715</t>
  </si>
  <si>
    <t xml:space="preserve">Площадка № 1 печи</t>
  </si>
  <si>
    <t xml:space="preserve">QE-32(3) 
(метан)</t>
  </si>
  <si>
    <t>С-ДШФ/11-10-2024/385850942</t>
  </si>
  <si>
    <t xml:space="preserve">QE-32(4) 
(метан)</t>
  </si>
  <si>
    <t>7895</t>
  </si>
  <si>
    <t>С-ДШФ/11-10-2024/385850941</t>
  </si>
  <si>
    <t xml:space="preserve">Блок ГРП ПТБ-10Э</t>
  </si>
  <si>
    <t xml:space="preserve">QE-32(5) 
(метан)</t>
  </si>
  <si>
    <t>С-ДШФ/11-10-2024/385850940</t>
  </si>
  <si>
    <t xml:space="preserve">QE-32(6) 
(метан)</t>
  </si>
  <si>
    <t>С-ДШФ/11-10-2024/385850939</t>
  </si>
  <si>
    <t>201</t>
  </si>
  <si>
    <t xml:space="preserve">Перепад давления на фильтре</t>
  </si>
  <si>
    <t>PDIA-201131</t>
  </si>
  <si>
    <t>54972-13</t>
  </si>
  <si>
    <t xml:space="preserve">МП 15-221-2012</t>
  </si>
  <si>
    <t>Агат-100М</t>
  </si>
  <si>
    <t>АГАТ-100M-Exi-ДД-1440</t>
  </si>
  <si>
    <t>002423</t>
  </si>
  <si>
    <t xml:space="preserve">ООО "НПО АГАТ"</t>
  </si>
  <si>
    <t>±0,25</t>
  </si>
  <si>
    <t>С-ДШФ/19-11-2022/203575936</t>
  </si>
  <si>
    <t>3001</t>
  </si>
  <si>
    <t xml:space="preserve">акт ноябрь 2022</t>
  </si>
  <si>
    <t>202</t>
  </si>
  <si>
    <t>PDIA-202131</t>
  </si>
  <si>
    <t>АГАТ-100M-Exi-ДД-1440-022</t>
  </si>
  <si>
    <t>002424</t>
  </si>
  <si>
    <t>С-ДШФ/19-11-2022/203575937</t>
  </si>
  <si>
    <t xml:space="preserve">0ExdIICT5 Х</t>
  </si>
  <si>
    <t>2019</t>
  </si>
  <si>
    <t xml:space="preserve">Метран 280</t>
  </si>
  <si>
    <t xml:space="preserve">Метран 281-02 </t>
  </si>
  <si>
    <t>2250813</t>
  </si>
  <si>
    <t>С-ДШФ/22-07-2024/361507632</t>
  </si>
  <si>
    <t xml:space="preserve">0ExiaIICT5 Х</t>
  </si>
  <si>
    <t>2017</t>
  </si>
  <si>
    <t xml:space="preserve">TE 6(2)</t>
  </si>
  <si>
    <t xml:space="preserve">Метран 281-02</t>
  </si>
  <si>
    <t>С-ВЯ/23-07-2025/449914773</t>
  </si>
  <si>
    <t>2016</t>
  </si>
  <si>
    <t xml:space="preserve">Температура трубопровода отбора среды из теплообменной камеры</t>
  </si>
  <si>
    <t xml:space="preserve">TE 6(3)</t>
  </si>
  <si>
    <t>С-ДШФ/22-07-2024/361507631</t>
  </si>
  <si>
    <t xml:space="preserve">ТСПУ 011.151.XT</t>
  </si>
  <si>
    <t>12А1394</t>
  </si>
  <si>
    <t>60</t>
  </si>
  <si>
    <t>С-ДШФ/22-07-2024/361507605</t>
  </si>
  <si>
    <t xml:space="preserve">0ExiaIIВТ3X </t>
  </si>
  <si>
    <t xml:space="preserve">ТЕ 6(5)</t>
  </si>
  <si>
    <t>С-ДШФ/22-07-2024/361507604</t>
  </si>
  <si>
    <t xml:space="preserve">TЕ 6(6)</t>
  </si>
  <si>
    <t>С-ДШФ/22-07-2024/361507603</t>
  </si>
  <si>
    <t>0ExiaIIВТ3X</t>
  </si>
  <si>
    <t xml:space="preserve">TЕ 6(7)</t>
  </si>
  <si>
    <t>С-ДШФ/22-07-2024/361507602</t>
  </si>
  <si>
    <t xml:space="preserve">TЕ 6(8)</t>
  </si>
  <si>
    <t>С-ДШФ/22-07-2024/361507601</t>
  </si>
  <si>
    <t xml:space="preserve">ВБАЛ 2.821.011 РЭ раздел 3.4</t>
  </si>
  <si>
    <t>49.</t>
  </si>
  <si>
    <t>С-ДШФ/06-01-2024/311454966</t>
  </si>
  <si>
    <t xml:space="preserve">СП-25 стойка № 1</t>
  </si>
  <si>
    <t>AZISA-202031</t>
  </si>
  <si>
    <t>75198-19</t>
  </si>
  <si>
    <t>МП-086/03-2019</t>
  </si>
  <si>
    <t>ИГМ</t>
  </si>
  <si>
    <t>ИГМ-12М</t>
  </si>
  <si>
    <t xml:space="preserve">ООО "ЭМИ-Прибор" г.Санкт-Петербург</t>
  </si>
  <si>
    <t>С-ЕВП/03-10-2023/285382616</t>
  </si>
  <si>
    <t xml:space="preserve">ООО «ЭМИ-Прибор»,</t>
  </si>
  <si>
    <t xml:space="preserve">1Ex dia IIC T6 Gb X</t>
  </si>
  <si>
    <t>23.10.2024</t>
  </si>
  <si>
    <t xml:space="preserve">-60…60 °С</t>
  </si>
  <si>
    <t xml:space="preserve">IP 66/67/68</t>
  </si>
  <si>
    <t xml:space="preserve">СП-25 стойка № 2</t>
  </si>
  <si>
    <t>AZISA-202041</t>
  </si>
  <si>
    <t>ER160255</t>
  </si>
  <si>
    <t>С-ДШФ/11-10-2024/385850983</t>
  </si>
  <si>
    <t>01.06.2017</t>
  </si>
  <si>
    <t xml:space="preserve">СП-25 стойка № 3</t>
  </si>
  <si>
    <t>AZISA-202051</t>
  </si>
  <si>
    <t>ER160212</t>
  </si>
  <si>
    <t>С-ДШФ/11-10-2024/385850982</t>
  </si>
  <si>
    <t>QE-32(1)</t>
  </si>
  <si>
    <t xml:space="preserve">СГОЭС-М11 </t>
  </si>
  <si>
    <t>С-ДШФ/11-10-2024/385850937</t>
  </si>
  <si>
    <t>1Exid[ib]llCT4</t>
  </si>
  <si>
    <t>QE-32(2)</t>
  </si>
  <si>
    <t>7751</t>
  </si>
  <si>
    <t>С-ЕЖБ/20-03-2025/419177714</t>
  </si>
  <si>
    <t xml:space="preserve">Площадка печи № 1</t>
  </si>
  <si>
    <t>QE-32(3)</t>
  </si>
  <si>
    <t>С-ДШФ/11-10-2024/385850936</t>
  </si>
  <si>
    <t xml:space="preserve">Площадка печи № 2</t>
  </si>
  <si>
    <t>QE-32(4)</t>
  </si>
  <si>
    <t>С-ДШФ/11-10-2024/385850935</t>
  </si>
  <si>
    <t xml:space="preserve">Блок ГРП</t>
  </si>
  <si>
    <t>QE-32(5)</t>
  </si>
  <si>
    <t>С-ДШФ/11-10-2024/385850934</t>
  </si>
  <si>
    <t>QE-32(6)</t>
  </si>
  <si>
    <t>С-ДШФ/11-10-2024/385850933</t>
  </si>
  <si>
    <t xml:space="preserve">МП 4212-012-2013</t>
  </si>
  <si>
    <t xml:space="preserve">Метран 150TG1</t>
  </si>
  <si>
    <t>С-ЕЖБ/18-03-2025/419186775</t>
  </si>
  <si>
    <t xml:space="preserve">PЕ 16(2)</t>
  </si>
  <si>
    <t xml:space="preserve">МИ 4212-012-2013</t>
  </si>
  <si>
    <t>С-ЕЖБ/18-03-2025/419186773</t>
  </si>
  <si>
    <t xml:space="preserve">PЕ 17</t>
  </si>
  <si>
    <t xml:space="preserve">Метран 150TG3</t>
  </si>
  <si>
    <t>С-ДШФ/22-07-2024/361507649</t>
  </si>
  <si>
    <t xml:space="preserve">0ExiaIICT5X </t>
  </si>
  <si>
    <t>32854-08</t>
  </si>
  <si>
    <t xml:space="preserve">Метран 150TG</t>
  </si>
  <si>
    <t xml:space="preserve">ЗАО"ПГ"Метран", </t>
  </si>
  <si>
    <t>С-ЕЖБ/18-03-2025/419186772</t>
  </si>
  <si>
    <t xml:space="preserve">0ExiaIICT4 Ga X </t>
  </si>
  <si>
    <t xml:space="preserve"> С-ЕЖБ/18-03-2025/419186771</t>
  </si>
  <si>
    <t xml:space="preserve">TE 3(1)</t>
  </si>
  <si>
    <t xml:space="preserve">Метран 286-02 Exia-1-200-Н10</t>
  </si>
  <si>
    <t>С-ЕЖБ/18-03-2025/419237504</t>
  </si>
  <si>
    <t>С-ДШФ/19-04-2024/336517398</t>
  </si>
  <si>
    <t>С-ЕЖБ/18-03-2025/419237503</t>
  </si>
  <si>
    <t xml:space="preserve">Температура выхода змеевеков из теплообменной камеры 1-й поток</t>
  </si>
  <si>
    <t xml:space="preserve">Метран 286-02 </t>
  </si>
  <si>
    <t>2250795</t>
  </si>
  <si>
    <t>04.2015</t>
  </si>
  <si>
    <t>С-ДШФ/16-08-2023/275819553</t>
  </si>
  <si>
    <t xml:space="preserve">Температура выхода змеевеков из теплообменной камеры 2-й поток</t>
  </si>
  <si>
    <t>21968-11</t>
  </si>
  <si>
    <t xml:space="preserve">271.01.00.000 РЭ раздел 3.4</t>
  </si>
  <si>
    <t xml:space="preserve">Метран 270</t>
  </si>
  <si>
    <t xml:space="preserve">Метран 276-05 </t>
  </si>
  <si>
    <t>С-ЕЖБ/23-06-2025/441478278</t>
  </si>
  <si>
    <t>04.03.2025</t>
  </si>
  <si>
    <t xml:space="preserve">-45….+75 °C</t>
  </si>
  <si>
    <t>IP68</t>
  </si>
  <si>
    <t xml:space="preserve">Температура выхода змеевеков из теплообменной камеры 3-й поток</t>
  </si>
  <si>
    <t xml:space="preserve">Метран 286-02</t>
  </si>
  <si>
    <t>2250791</t>
  </si>
  <si>
    <t>С-ЕЖБ/18-03-2025/419237501</t>
  </si>
  <si>
    <t xml:space="preserve">Температура выхода змеевеков из теплообменной камеры 4-й поток</t>
  </si>
  <si>
    <t>2250805</t>
  </si>
  <si>
    <t>С-ДШФ/16-08-2023/275819551</t>
  </si>
  <si>
    <t>1981</t>
  </si>
  <si>
    <t>С-ЕЖБ/11-08-2025/457467694</t>
  </si>
  <si>
    <t>1ExdIIBT4</t>
  </si>
  <si>
    <t>2250799</t>
  </si>
  <si>
    <t xml:space="preserve"> СП j.0524-20</t>
  </si>
  <si>
    <t xml:space="preserve">ООО ГПН-А</t>
  </si>
  <si>
    <t xml:space="preserve">Температура в БМА</t>
  </si>
  <si>
    <t xml:space="preserve">ТЕ 5(4)</t>
  </si>
  <si>
    <t>2250806</t>
  </si>
  <si>
    <t>С-ЕЖБ/18-03-2025/419237500</t>
  </si>
  <si>
    <t>0ExdIICT5Х</t>
  </si>
  <si>
    <t>С-ДШФ/22-07-2024/361507630</t>
  </si>
  <si>
    <t>ДМ2005Сг1ЕхМ1У2</t>
  </si>
  <si>
    <t>3138</t>
  </si>
  <si>
    <t>С-ЕЖБ/11-08-2025/457467693</t>
  </si>
  <si>
    <t xml:space="preserve">Загазованность 50% НКПР в блоке ПТБ-10Э</t>
  </si>
  <si>
    <t>С-ДШФ/11-10-2024/385850932</t>
  </si>
  <si>
    <t>Неисправно</t>
  </si>
  <si>
    <t xml:space="preserve">1Ex d[ib] II C T4 </t>
  </si>
  <si>
    <t>С-ДШФ/22-07-2024/361507648</t>
  </si>
  <si>
    <t xml:space="preserve">0ExaiIICT4 GaX</t>
  </si>
  <si>
    <t>С-ДШФ/22-07-2024/361507647</t>
  </si>
  <si>
    <t>1ExaiIICT5X</t>
  </si>
  <si>
    <t>С-ДШФ/22-07-2024/361507646</t>
  </si>
  <si>
    <t>1390992</t>
  </si>
  <si>
    <t>С-ДШФ/22-07-2024/361507645</t>
  </si>
  <si>
    <t>1390999</t>
  </si>
  <si>
    <t>С-ДШФ/22-07-2024/361507644</t>
  </si>
  <si>
    <t>1989</t>
  </si>
  <si>
    <t>С-ЕЖБ/11-08-2025/457467692</t>
  </si>
  <si>
    <t xml:space="preserve">1Ex d IIB T4</t>
  </si>
  <si>
    <t>2018</t>
  </si>
  <si>
    <t>С-ЕЖБ/19-06-2025/441478298</t>
  </si>
  <si>
    <t>01.01.2017</t>
  </si>
  <si>
    <t>С-ЕЖБ/19-06-2025/441478297</t>
  </si>
  <si>
    <t>0ExdIICT5X</t>
  </si>
  <si>
    <t>С-ЕЖБ/19-06-2025/441478296</t>
  </si>
  <si>
    <t>01.10.2016</t>
  </si>
  <si>
    <t>2250786</t>
  </si>
  <si>
    <t>С-ЕЖБ/20-03-2025/419237477</t>
  </si>
  <si>
    <t>2250787</t>
  </si>
  <si>
    <t>С-ЕЖБ/20-03-2025/419237476</t>
  </si>
  <si>
    <t>0ExaiIICT5X</t>
  </si>
  <si>
    <t>01,01,2018</t>
  </si>
  <si>
    <t>2250788</t>
  </si>
  <si>
    <t>С-ДШФ/06-09-2024/374336233</t>
  </si>
  <si>
    <t>2250794</t>
  </si>
  <si>
    <t>С-ЕЖБ/19-06-2025/441478295</t>
  </si>
  <si>
    <t>2250797</t>
  </si>
  <si>
    <t>С-ЕЖБ/19-06-2025/441478294</t>
  </si>
  <si>
    <t>2250800</t>
  </si>
  <si>
    <t>С-ЕЖБ/19-06-2025/441478293</t>
  </si>
  <si>
    <t>2250802</t>
  </si>
  <si>
    <t>С-ДШФ/06-09-2024/374336231</t>
  </si>
  <si>
    <t>2250808</t>
  </si>
  <si>
    <t>С-ДШФ/16-08-2023/275821634</t>
  </si>
  <si>
    <t xml:space="preserve">Метран 281-02 Exia-1-160/200-Н78-(0… 900)С-Т5-У1.1(-50+85)-ГП</t>
  </si>
  <si>
    <t>2250814</t>
  </si>
  <si>
    <t>С-ДШФ/16-08-2023/275821633</t>
  </si>
  <si>
    <t>PDIA-203131</t>
  </si>
  <si>
    <t>002421</t>
  </si>
  <si>
    <t>С-ДШФ/19-11-2022/203575935</t>
  </si>
  <si>
    <t xml:space="preserve">Ex i-ДД</t>
  </si>
  <si>
    <t>15.05.2019</t>
  </si>
  <si>
    <t>МИ-2124-90</t>
  </si>
  <si>
    <t>3335</t>
  </si>
  <si>
    <t>С-ЕЖБ/11-08-2025/457467691</t>
  </si>
  <si>
    <t xml:space="preserve">Термопреобразователь сопротивления взрывозащищенный</t>
  </si>
  <si>
    <t>41</t>
  </si>
  <si>
    <t>С-ЕЖБ/20-03-2025/419237474</t>
  </si>
  <si>
    <t>0ExiaIIВT3Х</t>
  </si>
  <si>
    <t>42</t>
  </si>
  <si>
    <t>С-ЕЖБ/20-03-2025/419237473</t>
  </si>
  <si>
    <t>43</t>
  </si>
  <si>
    <t>С-ЕЖБ/20-03-2025/419237472</t>
  </si>
  <si>
    <t>01.2017</t>
  </si>
  <si>
    <t>С-ЕЖБ/19-06-2025/441478291</t>
  </si>
  <si>
    <t>47.</t>
  </si>
  <si>
    <t xml:space="preserve">01 04.2015</t>
  </si>
  <si>
    <t xml:space="preserve"> СП k.0202-20</t>
  </si>
  <si>
    <t>С-ДШФ/16-08-2023/275821631</t>
  </si>
  <si>
    <t>50.</t>
  </si>
  <si>
    <t xml:space="preserve"> СП k.0203-20</t>
  </si>
  <si>
    <t xml:space="preserve">Загазованность 50% НКПР на площадке печи</t>
  </si>
  <si>
    <t>С-ДШФ/11-10-2024/385850931</t>
  </si>
  <si>
    <t xml:space="preserve">1Ex d[ib] II C T4</t>
  </si>
  <si>
    <t>2015</t>
  </si>
  <si>
    <t xml:space="preserve">Загазованность 50% НКПР в трубопроводе отбора среды из теплообменной камеры</t>
  </si>
  <si>
    <t>С-ДШФ/11-10-2024/385850930</t>
  </si>
  <si>
    <t xml:space="preserve">Контроль загазованности</t>
  </si>
  <si>
    <t>AZISA-203031</t>
  </si>
  <si>
    <t>ER160254</t>
  </si>
  <si>
    <t>С-ДШФ/11-10-2024/385850981</t>
  </si>
  <si>
    <t>203</t>
  </si>
  <si>
    <t xml:space="preserve">AZISA-203041 (Метан)</t>
  </si>
  <si>
    <t>09506268</t>
  </si>
  <si>
    <t>С-ЕЖБ/20-08-2025/458346896</t>
  </si>
  <si>
    <t>1ExdiaIICT5GbX</t>
  </si>
  <si>
    <t xml:space="preserve">МП 116-221-2014</t>
  </si>
  <si>
    <t xml:space="preserve">ЭРИС-230-3 IR(метан)</t>
  </si>
  <si>
    <t>ER230190524</t>
  </si>
  <si>
    <t>С-ЕЖБ/20-03-2025/419177713</t>
  </si>
  <si>
    <t xml:space="preserve">Загазованность 50% НКПР в коллекторе воздуховода</t>
  </si>
  <si>
    <t>71262-18</t>
  </si>
  <si>
    <t xml:space="preserve">МП 2017-2 «Инструкция. Газоанализаторы горючих газов ТГА. Методика поверки»</t>
  </si>
  <si>
    <t xml:space="preserve">Газоанализатор горючих газов</t>
  </si>
  <si>
    <t>ТГА</t>
  </si>
  <si>
    <t>ТГА-21М</t>
  </si>
  <si>
    <t xml:space="preserve">АО "Спецпожинжиниринг"</t>
  </si>
  <si>
    <t>С-ДШФ/11-10-2024/385850944</t>
  </si>
  <si>
    <t xml:space="preserve">1Ex db [ib] IIC T5…Т4 Gb</t>
  </si>
  <si>
    <t xml:space="preserve">-60...+90 °С</t>
  </si>
  <si>
    <t>IP67</t>
  </si>
  <si>
    <t>С-ДШФ/11-10-2024/385850943</t>
  </si>
  <si>
    <t>AZISA-203051</t>
  </si>
  <si>
    <t>ER170099</t>
  </si>
  <si>
    <t>С-ДШФ/10-02-2024/321305236</t>
  </si>
  <si>
    <t xml:space="preserve"> Площадка подготовки нефти</t>
  </si>
  <si>
    <t>AZISA–204511</t>
  </si>
  <si>
    <t>ЕR160154</t>
  </si>
  <si>
    <t>С-ДШФ/11-11-2023/297800319</t>
  </si>
  <si>
    <t>AZISA–204521</t>
  </si>
  <si>
    <t>ЕR160159</t>
  </si>
  <si>
    <t>С-ДШФ/10-02-2023/321305235</t>
  </si>
  <si>
    <t>AZISA–204531</t>
  </si>
  <si>
    <t>ЕR160269</t>
  </si>
  <si>
    <t>С-ДШФ/11-11-2023/297800329</t>
  </si>
  <si>
    <t xml:space="preserve">AZISA–204541 (Метан)</t>
  </si>
  <si>
    <t>09523555</t>
  </si>
  <si>
    <t>С-ЕВП/02-05-2024/337309473</t>
  </si>
  <si>
    <t xml:space="preserve">ООО "ЭМИ-Прибор"</t>
  </si>
  <si>
    <t>12.07.2025</t>
  </si>
  <si>
    <t xml:space="preserve">Установлен в замен дефетованному ЕR160311 12.07.2025 (Шкурапатов)</t>
  </si>
  <si>
    <t>AZISA–204551</t>
  </si>
  <si>
    <t xml:space="preserve">МП-242-1580-2013 с изменением №1</t>
  </si>
  <si>
    <t>ER170094</t>
  </si>
  <si>
    <t>С-ДШФ/22-07-2024/361507600</t>
  </si>
  <si>
    <t>Нет</t>
  </si>
  <si>
    <t xml:space="preserve">СП-25 Стойка № 6</t>
  </si>
  <si>
    <t>AZISA–204561</t>
  </si>
  <si>
    <t xml:space="preserve">ИБЯЛ.418414.071-126 МП изм №1</t>
  </si>
  <si>
    <t>ДАК-∑СН-138</t>
  </si>
  <si>
    <t xml:space="preserve">ООО «Аналитприбор», г.Смоленск</t>
  </si>
  <si>
    <t>С-ГЦС/25-11-2022/206825803</t>
  </si>
  <si>
    <t xml:space="preserve">1ExdIIC T6…Т4GbX</t>
  </si>
  <si>
    <t>01.08.2024</t>
  </si>
  <si>
    <t xml:space="preserve">-60…+80 °С</t>
  </si>
  <si>
    <t>IP66/IP68</t>
  </si>
  <si>
    <t>AZISA–204571</t>
  </si>
  <si>
    <t>ЕR160266</t>
  </si>
  <si>
    <t>С-ДШФ/11-11-2023/297800322</t>
  </si>
  <si>
    <t xml:space="preserve">СП-25 Стойка № 8</t>
  </si>
  <si>
    <t>AZISA–204581</t>
  </si>
  <si>
    <t>С-ГЦС/25-11-2022/206825129</t>
  </si>
  <si>
    <t>19.09.2023</t>
  </si>
  <si>
    <t xml:space="preserve"> Площадка сброса пластовой воды</t>
  </si>
  <si>
    <t xml:space="preserve">Температура в I-НГСВ1</t>
  </si>
  <si>
    <t>TIR–205041</t>
  </si>
  <si>
    <t xml:space="preserve">МП 207-007-208 изм.№1</t>
  </si>
  <si>
    <t xml:space="preserve">Rosemount 3144Р D2A1IMM5T1F5QGXA</t>
  </si>
  <si>
    <t>2039942/4074/82</t>
  </si>
  <si>
    <t xml:space="preserve">0Ex iaIIC T5/T6 GaX</t>
  </si>
  <si>
    <t>53211-13</t>
  </si>
  <si>
    <t xml:space="preserve">ГОСТ 8.461-2009</t>
  </si>
  <si>
    <t xml:space="preserve">Термопреобразователь сопротивления</t>
  </si>
  <si>
    <t xml:space="preserve">Rosemount 0065</t>
  </si>
  <si>
    <t xml:space="preserve">Rosemount 0065N31J0080Y0400T98IMXAQG</t>
  </si>
  <si>
    <t>2306218</t>
  </si>
  <si>
    <t>B</t>
  </si>
  <si>
    <t>С-ДШФ/16-11-2024/393201300</t>
  </si>
  <si>
    <t xml:space="preserve">Добавили АИМ 30.11.2020</t>
  </si>
  <si>
    <t>205.1</t>
  </si>
  <si>
    <t xml:space="preserve">Температура в I-НГСВ3</t>
  </si>
  <si>
    <t>TIR–205061</t>
  </si>
  <si>
    <t xml:space="preserve">Rosemount 3144Р D2A1IMM5T1F5QGXA / Rosemount 0065N31J0080Y0400T98IMXAQG</t>
  </si>
  <si>
    <t xml:space="preserve">2306217 / 2306220</t>
  </si>
  <si>
    <t>2039942/4074/85</t>
  </si>
  <si>
    <t xml:space="preserve">Давление в
I-НГСВ1</t>
  </si>
  <si>
    <t>PIA-205161</t>
  </si>
  <si>
    <t>4029279</t>
  </si>
  <si>
    <t>±0,15</t>
  </si>
  <si>
    <t>С-ЕЖБ/19-06-2025/441478316</t>
  </si>
  <si>
    <t xml:space="preserve">0Ex ia IIC T4-T5 GaX </t>
  </si>
  <si>
    <t xml:space="preserve">Давление в
I-НГСВ3</t>
  </si>
  <si>
    <t>PIA-205181</t>
  </si>
  <si>
    <t>4029281</t>
  </si>
  <si>
    <t>С-ЕЖБ/19-06-2025/441478315</t>
  </si>
  <si>
    <t xml:space="preserve">Давление газа после  1-КР9, 1-КР10 (с 1-НГСВ1)</t>
  </si>
  <si>
    <t>PIR-205191</t>
  </si>
  <si>
    <t>4029282</t>
  </si>
  <si>
    <t>С-ЕЖБ/19-06-2025/441478314</t>
  </si>
  <si>
    <t xml:space="preserve">Давление газа после  1-КР13, 1-КР14 (с 1-НГСВ3)</t>
  </si>
  <si>
    <t>PIR-205211</t>
  </si>
  <si>
    <t>4029284</t>
  </si>
  <si>
    <t>С-ЕЖБ/19-06-2025/441478313</t>
  </si>
  <si>
    <t xml:space="preserve">Давление газа до клапана с 1-НГСВ1</t>
  </si>
  <si>
    <t>PICA-205221</t>
  </si>
  <si>
    <t>4029288</t>
  </si>
  <si>
    <t>±0,04</t>
  </si>
  <si>
    <t>С-ВЯ/25-04-2021/63377563</t>
  </si>
  <si>
    <t xml:space="preserve">Давление газа до клапана с 1-НГСВ3</t>
  </si>
  <si>
    <t>PICA-205241</t>
  </si>
  <si>
    <t>4029290</t>
  </si>
  <si>
    <t>С-ВЯ/25-04-2021/63377561</t>
  </si>
  <si>
    <t xml:space="preserve">Давление в I-НГСВ1</t>
  </si>
  <si>
    <t>PZISA-205251</t>
  </si>
  <si>
    <t>4029285</t>
  </si>
  <si>
    <t>С-ВЯ/25-04-2021/63377564</t>
  </si>
  <si>
    <t xml:space="preserve">Давление в I-НГСВ3</t>
  </si>
  <si>
    <t>PZISA-205271</t>
  </si>
  <si>
    <t>4029287</t>
  </si>
  <si>
    <t>С-ДШФ/22-07-2024/361507689</t>
  </si>
  <si>
    <t xml:space="preserve">Давление газа в трубопроводе  после  1-КШ30</t>
  </si>
  <si>
    <t>PISA-205281</t>
  </si>
  <si>
    <t>4029291</t>
  </si>
  <si>
    <t>С-ДШФ/22-07-2024/361507688</t>
  </si>
  <si>
    <t xml:space="preserve">Давление газа в трубопроводе  после  1-КШ31</t>
  </si>
  <si>
    <t>PISA-205291</t>
  </si>
  <si>
    <t>4029292</t>
  </si>
  <si>
    <t>С-ДШФ/22-07-2024/361507687</t>
  </si>
  <si>
    <t xml:space="preserve">Уровень нефти в 
I-НГСВ1
</t>
  </si>
  <si>
    <t>LICSА–205391</t>
  </si>
  <si>
    <t xml:space="preserve">Rosemount 5302HA2S1V5AM00380KANAM1Q4T1P6R8808</t>
  </si>
  <si>
    <t>504519</t>
  </si>
  <si>
    <t xml:space="preserve">Фирма "Rosemount Inc."</t>
  </si>
  <si>
    <t>250</t>
  </si>
  <si>
    <t>мм</t>
  </si>
  <si>
    <t>С-ДШФ/22-07-2024/361507656</t>
  </si>
  <si>
    <t xml:space="preserve">0 Ex ia IIC T1...T4 GaX</t>
  </si>
  <si>
    <t xml:space="preserve">Уровень воды в I-НГСВ1</t>
  </si>
  <si>
    <t>LICSА–205401</t>
  </si>
  <si>
    <t>504522</t>
  </si>
  <si>
    <t>С-ДШФ/22-07-2024/361507655</t>
  </si>
  <si>
    <t xml:space="preserve">Уровень нефти в 
I-НГСВ3
</t>
  </si>
  <si>
    <t>LICSА–205431</t>
  </si>
  <si>
    <t>504521</t>
  </si>
  <si>
    <t>260</t>
  </si>
  <si>
    <t>С-ДШФ/22-07-2024/361507654</t>
  </si>
  <si>
    <t xml:space="preserve">Уровень воды в I-НГСВ3</t>
  </si>
  <si>
    <t>LICSА–205441</t>
  </si>
  <si>
    <t>504524</t>
  </si>
  <si>
    <t>290</t>
  </si>
  <si>
    <t>С-ДШФ/22-07-2024/361507653</t>
  </si>
  <si>
    <t>205</t>
  </si>
  <si>
    <t xml:space="preserve">AZISA – 205481</t>
  </si>
  <si>
    <t xml:space="preserve">ДГС ЭРИС-230-3 IR 
(метан)</t>
  </si>
  <si>
    <t>ER230190511</t>
  </si>
  <si>
    <t>С-ЕЖБ/20-03-2025/419177711</t>
  </si>
  <si>
    <t xml:space="preserve">AZISA – 205491</t>
  </si>
  <si>
    <t>ER230201967</t>
  </si>
  <si>
    <t>С-ДШФ/21-07-2023/264683288</t>
  </si>
  <si>
    <t xml:space="preserve">Площадка сброса пластовой воды</t>
  </si>
  <si>
    <t xml:space="preserve">AZISA – 205501</t>
  </si>
  <si>
    <t xml:space="preserve">МП-242-1580-2013 изм №1</t>
  </si>
  <si>
    <t xml:space="preserve">ЭРИС-ОПТИМА </t>
  </si>
  <si>
    <t xml:space="preserve">ЭРИС-ОПТИМА ПЛЮС М (метан)</t>
  </si>
  <si>
    <t>ЕR160189</t>
  </si>
  <si>
    <t>С-ЕЖБ/20-03-2025/419177710</t>
  </si>
  <si>
    <t>10.06.2016</t>
  </si>
  <si>
    <t xml:space="preserve">Поверено в марте 2023 ГПН-А Мегион</t>
  </si>
  <si>
    <t xml:space="preserve">СП-25 стойка № 4</t>
  </si>
  <si>
    <t xml:space="preserve">AZISA–205511 (Метан)</t>
  </si>
  <si>
    <t>.09521900</t>
  </si>
  <si>
    <t>С-ЕВП/02-10-2023/284954786</t>
  </si>
  <si>
    <t>03.07.2025</t>
  </si>
  <si>
    <t xml:space="preserve">Установлен в замен дефетованному ЕR160229 03.07.2025 (Шкурапатов)</t>
  </si>
  <si>
    <t xml:space="preserve">СП-25 стойка № 5</t>
  </si>
  <si>
    <t xml:space="preserve">AZISA – 205521</t>
  </si>
  <si>
    <t xml:space="preserve">ДГС ЭРИС-230-3 IR
 (метан)</t>
  </si>
  <si>
    <t>ER230201971</t>
  </si>
  <si>
    <t>С-ДШФ/21-07-2023/264683291</t>
  </si>
  <si>
    <t xml:space="preserve">СП-25 стойка № 6</t>
  </si>
  <si>
    <t xml:space="preserve">AZISA – 205531</t>
  </si>
  <si>
    <t>ER230201968</t>
  </si>
  <si>
    <t>С-ДШФ/21-07-2023/264683290</t>
  </si>
  <si>
    <t xml:space="preserve">СП-25 стойка № 7</t>
  </si>
  <si>
    <t xml:space="preserve">AZISA – 205541</t>
  </si>
  <si>
    <t>ER230201972</t>
  </si>
  <si>
    <t>С-ДШФ/21-07-2023/264683289</t>
  </si>
  <si>
    <t>206.2</t>
  </si>
  <si>
    <t>БИК-2</t>
  </si>
  <si>
    <t xml:space="preserve">Загазованность в помещении</t>
  </si>
  <si>
    <t>QIT-206201</t>
  </si>
  <si>
    <t>66741-17</t>
  </si>
  <si>
    <t>МП-242-2061-2021</t>
  </si>
  <si>
    <t>ИДК-10</t>
  </si>
  <si>
    <t>ИДК-10-01-13\001б-УХЛ1</t>
  </si>
  <si>
    <t xml:space="preserve">ООО "Томская электронная компания"</t>
  </si>
  <si>
    <t xml:space="preserve">
С-ВЯ/18-04-2025/427572435</t>
  </si>
  <si>
    <t>24.11.2024</t>
  </si>
  <si>
    <t xml:space="preserve">Был смонтирован 24.11.24 Демонтированный  (метанол) отправлен на поверку (прекращение работы с АИМом)</t>
  </si>
  <si>
    <t>206.1</t>
  </si>
  <si>
    <t>БИС-2</t>
  </si>
  <si>
    <t xml:space="preserve">Контроль загазованности в БИЗ-2</t>
  </si>
  <si>
    <t>QIT-206101</t>
  </si>
  <si>
    <t>09506185</t>
  </si>
  <si>
    <t>24.10.2023</t>
  </si>
  <si>
    <t xml:space="preserve">Установлен в замен № 13422 от 01.09.2025 (Шкурапатов П.А.)</t>
  </si>
  <si>
    <t xml:space="preserve">-60…+60 °С</t>
  </si>
  <si>
    <t xml:space="preserve"> Площадка сепарационная</t>
  </si>
  <si>
    <t xml:space="preserve">после 2-КР48/1</t>
  </si>
  <si>
    <t xml:space="preserve">FICA-000581 (азот)</t>
  </si>
  <si>
    <t>D160000000672236</t>
  </si>
  <si>
    <t>С-ВЯ/02-06-2022/161930430</t>
  </si>
  <si>
    <t xml:space="preserve">Ex ia IIC T6…Т2 Gb</t>
  </si>
  <si>
    <t xml:space="preserve">после 2-КР48</t>
  </si>
  <si>
    <t xml:space="preserve">FICA-000591 (газ)</t>
  </si>
  <si>
    <t>D160000000672773</t>
  </si>
  <si>
    <t>С-ВЯ/02-06-2022/160728655</t>
  </si>
  <si>
    <t xml:space="preserve">после 2-КР46/1</t>
  </si>
  <si>
    <t xml:space="preserve">FICA-000611 (азот)</t>
  </si>
  <si>
    <t>D160000000672238</t>
  </si>
  <si>
    <t>С-ВЯ/02-06-2022/160728653</t>
  </si>
  <si>
    <t xml:space="preserve">после 2-КР46</t>
  </si>
  <si>
    <t xml:space="preserve">FICA-000621 (газ)</t>
  </si>
  <si>
    <t>D160000000672241</t>
  </si>
  <si>
    <t>С-ВЯ/02-06-2022/161930428</t>
  </si>
  <si>
    <t xml:space="preserve">Температура в II-СВ1</t>
  </si>
  <si>
    <t>TIR-210071</t>
  </si>
  <si>
    <t xml:space="preserve">Rosemount 0065N31J0080Y0400T98IMX</t>
  </si>
  <si>
    <t>С-ДШФ/09-10-2021/104049369</t>
  </si>
  <si>
    <t xml:space="preserve">МП 207-007-2018 с изм.№1 / ГОСТ 8.461-2009</t>
  </si>
  <si>
    <t xml:space="preserve">Измерительный преобразователь температуры</t>
  </si>
  <si>
    <t xml:space="preserve">0 </t>
  </si>
  <si>
    <t>С-ВЯ/11-11-2021/114965641</t>
  </si>
  <si>
    <t xml:space="preserve">0Ex iIIC T5 Ga X</t>
  </si>
  <si>
    <t>20.012.023</t>
  </si>
  <si>
    <t>210.1</t>
  </si>
  <si>
    <t xml:space="preserve">Температура в II-СВ2</t>
  </si>
  <si>
    <t>TIR-210081</t>
  </si>
  <si>
    <t xml:space="preserve">ЗАО "ПГ "Метран"</t>
  </si>
  <si>
    <t>С-ДШФ/09-10-2021/104049367</t>
  </si>
  <si>
    <t xml:space="preserve">МП 207-007-2018 с изм.№1</t>
  </si>
  <si>
    <t>С-ВЯ/11-11-2021/114965639</t>
  </si>
  <si>
    <t>210.2</t>
  </si>
  <si>
    <t xml:space="preserve">Температура в сепараторе II-СК1</t>
  </si>
  <si>
    <t>TIR-210091</t>
  </si>
  <si>
    <t>С-ДШФ/09-10-2021/104049368</t>
  </si>
  <si>
    <t>С-ВЯ/11-11-2021/114965640</t>
  </si>
  <si>
    <t xml:space="preserve">Температура в сепараторе II-СК2</t>
  </si>
  <si>
    <t>TIR-210101</t>
  </si>
  <si>
    <t>С-ДШФ/09-10-2021/104049364</t>
  </si>
  <si>
    <t>С-ВЯ/11-11-2021/114965636</t>
  </si>
  <si>
    <t xml:space="preserve">Температура в сепараторе II-С1/1</t>
  </si>
  <si>
    <t>TIR-210111</t>
  </si>
  <si>
    <t>С-ДШФ/09-10-2021/104049365</t>
  </si>
  <si>
    <t>С-ВЯ/11-11-2021/114965637</t>
  </si>
  <si>
    <t xml:space="preserve">Температура в сепараторе II-С1/2</t>
  </si>
  <si>
    <t>TIR-210121</t>
  </si>
  <si>
    <t>С-ДШФ/09-10-2021/104049366</t>
  </si>
  <si>
    <t>С-ВЯ/11-11-2021/114965638</t>
  </si>
  <si>
    <t xml:space="preserve">Р газа до 2-КР5 СII-СК1</t>
  </si>
  <si>
    <t>PIR-210231</t>
  </si>
  <si>
    <t>48186-11</t>
  </si>
  <si>
    <t xml:space="preserve">МП 4212-023-2011 "Датчики давления Метран-75."</t>
  </si>
  <si>
    <t>Метран-75</t>
  </si>
  <si>
    <t xml:space="preserve">Метран 75G4S22G2IM2F2C1LTPBK03</t>
  </si>
  <si>
    <t>1212441</t>
  </si>
  <si>
    <t xml:space="preserve">ЗАО ПГ "Метран"</t>
  </si>
  <si>
    <t>±0,1</t>
  </si>
  <si>
    <t>С-ЕЖБ/18-03-2025/419186770</t>
  </si>
  <si>
    <t xml:space="preserve">0Ex ia II CT4 Х</t>
  </si>
  <si>
    <t xml:space="preserve">Р газа до 2-КР7 из II-СК2</t>
  </si>
  <si>
    <t>PIR-210241</t>
  </si>
  <si>
    <t>МП-068-2022</t>
  </si>
  <si>
    <t>1212438</t>
  </si>
  <si>
    <t>С-ДШФ/22-07-2024/361507616</t>
  </si>
  <si>
    <t xml:space="preserve">Давление в II-СВ1</t>
  </si>
  <si>
    <t>PIA-210251</t>
  </si>
  <si>
    <t>4037013</t>
  </si>
  <si>
    <t>±0,065</t>
  </si>
  <si>
    <t>2039791/4074/171</t>
  </si>
  <si>
    <t xml:space="preserve">ФБУ Тюменский ЦСМ</t>
  </si>
  <si>
    <t xml:space="preserve">Давление в II-СВ2</t>
  </si>
  <si>
    <t>PIA-210261</t>
  </si>
  <si>
    <t>4037014</t>
  </si>
  <si>
    <t>2039791/4074/176</t>
  </si>
  <si>
    <t xml:space="preserve">Давление в II-СК1</t>
  </si>
  <si>
    <t>PIA-210271</t>
  </si>
  <si>
    <t>4037015</t>
  </si>
  <si>
    <t>С-ДШФ/22-07-2024/361507686</t>
  </si>
  <si>
    <t xml:space="preserve">Давление в II-СК2</t>
  </si>
  <si>
    <t>PIA-210281</t>
  </si>
  <si>
    <t>4037016</t>
  </si>
  <si>
    <t>2039791/4074/177</t>
  </si>
  <si>
    <t xml:space="preserve">Давление в сепараторе II-С1/1</t>
  </si>
  <si>
    <t>PIA-210291</t>
  </si>
  <si>
    <t>4037017</t>
  </si>
  <si>
    <t>2039791/4074/178</t>
  </si>
  <si>
    <t>210.3</t>
  </si>
  <si>
    <t xml:space="preserve">Давление в сепараторе II-С1/2</t>
  </si>
  <si>
    <t>PIA-210301</t>
  </si>
  <si>
    <t>4037018</t>
  </si>
  <si>
    <t>2039791/4074/179</t>
  </si>
  <si>
    <t>PICA-210311</t>
  </si>
  <si>
    <t xml:space="preserve">МП 59868-15 с Изменением № 4</t>
  </si>
  <si>
    <t xml:space="preserve">Yokogawa EJA</t>
  </si>
  <si>
    <t>EJA530E</t>
  </si>
  <si>
    <t>91U331218</t>
  </si>
  <si>
    <t xml:space="preserve">Фирма "Yokogawa Electric Corporation"</t>
  </si>
  <si>
    <t>С-ДШФ/18-04-2023/242519921</t>
  </si>
  <si>
    <t xml:space="preserve">1 Ex dIIC T6 X</t>
  </si>
  <si>
    <t xml:space="preserve">акт апрель 2023</t>
  </si>
  <si>
    <t xml:space="preserve">Р газа до 2-КР7 СII-СК2</t>
  </si>
  <si>
    <t>PIСA-210321</t>
  </si>
  <si>
    <t>1212440</t>
  </si>
  <si>
    <t>С-ЕЖБ/18-03-2025/419186769</t>
  </si>
  <si>
    <t>PZISA-210331</t>
  </si>
  <si>
    <t>НКГЖ.406233.052МП</t>
  </si>
  <si>
    <t>02151426</t>
  </si>
  <si>
    <t xml:space="preserve"> 12.02.2021</t>
  </si>
  <si>
    <t xml:space="preserve"> 12.02.2036</t>
  </si>
  <si>
    <t>С-ВСП/11-02-2021/37576836</t>
  </si>
  <si>
    <t>PZISA-210341</t>
  </si>
  <si>
    <t>1212430</t>
  </si>
  <si>
    <t>С-ВЯ/15-12-2020/31866447</t>
  </si>
  <si>
    <t xml:space="preserve"> Давление в II-СВ2</t>
  </si>
  <si>
    <t>PZISA-210351</t>
  </si>
  <si>
    <t>02151390</t>
  </si>
  <si>
    <t xml:space="preserve"> 08.02.2021</t>
  </si>
  <si>
    <t xml:space="preserve"> 08.02.2036</t>
  </si>
  <si>
    <t>С-ВСП/05-02-2021/36059003</t>
  </si>
  <si>
    <t>PZISA-210361</t>
  </si>
  <si>
    <t xml:space="preserve">МИ 4212-023-2011</t>
  </si>
  <si>
    <t>1212437</t>
  </si>
  <si>
    <t>36</t>
  </si>
  <si>
    <t>С-ЕЖБ/20-06-2025/441478312</t>
  </si>
  <si>
    <t xml:space="preserve">акт июнь 2022 </t>
  </si>
  <si>
    <t xml:space="preserve">PZISA– 210371</t>
  </si>
  <si>
    <t>02151439</t>
  </si>
  <si>
    <t>С-ВСП/11-02-2021/37576812</t>
  </si>
  <si>
    <t>PZISA-210381</t>
  </si>
  <si>
    <t>02151430</t>
  </si>
  <si>
    <t>С-ВСП/11-02-2021/37576828</t>
  </si>
  <si>
    <t>PZISA-210391</t>
  </si>
  <si>
    <t>02151427</t>
  </si>
  <si>
    <t>С-ВСП/11-02-2021/37576834</t>
  </si>
  <si>
    <t>PZISA-210401</t>
  </si>
  <si>
    <t>02151438</t>
  </si>
  <si>
    <t>С-ВСП/11-02-2021/37576813</t>
  </si>
  <si>
    <t xml:space="preserve">Давление в II-С1/1</t>
  </si>
  <si>
    <t>PZISA-210411</t>
  </si>
  <si>
    <t>02151442</t>
  </si>
  <si>
    <t>С-ВСП/11-02-2021/37576806</t>
  </si>
  <si>
    <t xml:space="preserve">Давление в II-С1/2</t>
  </si>
  <si>
    <t>PZISA-210421</t>
  </si>
  <si>
    <t>02151440</t>
  </si>
  <si>
    <t>С-ВСП/11-02-2021/37576811</t>
  </si>
  <si>
    <t xml:space="preserve">Давление в трубопроводе газа после 2-КШ12</t>
  </si>
  <si>
    <t>PISA-210431</t>
  </si>
  <si>
    <t>4037032</t>
  </si>
  <si>
    <t>13.12.2016</t>
  </si>
  <si>
    <t>С-ДШФ/22-07-2024/361507685</t>
  </si>
  <si>
    <t xml:space="preserve">Давление в трубопроводе газа после 2-КШ14</t>
  </si>
  <si>
    <t>PISA-210441</t>
  </si>
  <si>
    <t>2039791/4074/180</t>
  </si>
  <si>
    <t xml:space="preserve"> Перепад давления на каплеот-бойнике в II-С1/2</t>
  </si>
  <si>
    <t>PDIA-210451</t>
  </si>
  <si>
    <t xml:space="preserve">Rosemount 3051СD2A02A1BH2B1IML4M5T1</t>
  </si>
  <si>
    <t>4037063</t>
  </si>
  <si>
    <t>С-ЕЖБ/10-06-2025/440144926</t>
  </si>
  <si>
    <t xml:space="preserve">0ExiaIICT5 GA X</t>
  </si>
  <si>
    <t xml:space="preserve">Перепад давления на каплеот-бойнике в II-СВ2</t>
  </si>
  <si>
    <t>PDIA-210461</t>
  </si>
  <si>
    <t>4037064</t>
  </si>
  <si>
    <t>С-ДШФ/22-07-2024/361507684</t>
  </si>
  <si>
    <t xml:space="preserve">Перепад давления на каплеот-бойнике в II-СК1</t>
  </si>
  <si>
    <t>PDIA-210471</t>
  </si>
  <si>
    <t>2039791/4074/172</t>
  </si>
  <si>
    <t xml:space="preserve">Перепад давления на каплеот-бойнике в II-СК2</t>
  </si>
  <si>
    <t>PDIA-210481</t>
  </si>
  <si>
    <t>4037066</t>
  </si>
  <si>
    <t>2039791/4074/173</t>
  </si>
  <si>
    <t xml:space="preserve">Перепад давления на каплеот-бойнике в II-С1/1</t>
  </si>
  <si>
    <t>PDIA-210491</t>
  </si>
  <si>
    <t>4037067</t>
  </si>
  <si>
    <t>2039791/4074/174</t>
  </si>
  <si>
    <t xml:space="preserve">Перепад давления на каплеот-бойнике в II-С1/2</t>
  </si>
  <si>
    <t>PDIA-210501</t>
  </si>
  <si>
    <t>4037068</t>
  </si>
  <si>
    <t>2039791/4074/175</t>
  </si>
  <si>
    <t xml:space="preserve">Уровень в сепараторе II-С1/1</t>
  </si>
  <si>
    <t>LIA-210651</t>
  </si>
  <si>
    <t xml:space="preserve">Rosemount 5302HA2S1V5AM00365KAIMM1QGT1P6</t>
  </si>
  <si>
    <t>320</t>
  </si>
  <si>
    <t>С-ДШФ/16-11-2024/393201270</t>
  </si>
  <si>
    <t xml:space="preserve">0Ex ia IIC T4 Ga X</t>
  </si>
  <si>
    <t xml:space="preserve">Уровень в сепараторе II-С1/2</t>
  </si>
  <si>
    <t>LIA-210661</t>
  </si>
  <si>
    <t>С-ДШФ/16-11-2024/393201269</t>
  </si>
  <si>
    <t xml:space="preserve"> Уровень в сепараторе II-С1/1</t>
  </si>
  <si>
    <t>LICA-210671</t>
  </si>
  <si>
    <t>С-ДШФ/16-11-2024/393201268</t>
  </si>
  <si>
    <t>LICA-210681</t>
  </si>
  <si>
    <t>С-ДШФ/21-07-2023/264683274</t>
  </si>
  <si>
    <t xml:space="preserve">Уровень в II-СВ1</t>
  </si>
  <si>
    <t>LZISA-210691</t>
  </si>
  <si>
    <t>513564</t>
  </si>
  <si>
    <t>0,175</t>
  </si>
  <si>
    <t>С-ДШФ/18-04-2023/242519920</t>
  </si>
  <si>
    <t>LZISA-210701</t>
  </si>
  <si>
    <t>513565</t>
  </si>
  <si>
    <t xml:space="preserve">С -ДШФ/18-04-2023/242519919</t>
  </si>
  <si>
    <t xml:space="preserve">Уровень в  II-СВ2</t>
  </si>
  <si>
    <t>LZISA-210711</t>
  </si>
  <si>
    <t>0,1</t>
  </si>
  <si>
    <t>С-ДШФ/16-11-2024/393201267</t>
  </si>
  <si>
    <t>LZISA-210721</t>
  </si>
  <si>
    <t>513567</t>
  </si>
  <si>
    <t>С-ДШФ/16-11-2024/393201266</t>
  </si>
  <si>
    <t xml:space="preserve"> Уровень в II-СК1</t>
  </si>
  <si>
    <t>LZISA-210731</t>
  </si>
  <si>
    <t>513568</t>
  </si>
  <si>
    <t>370</t>
  </si>
  <si>
    <t>С-ДШФ/16-11-2024/393201265</t>
  </si>
  <si>
    <t>LZISA-210741</t>
  </si>
  <si>
    <t>513569</t>
  </si>
  <si>
    <t>С-ДШФ/16-11-2024/393201264</t>
  </si>
  <si>
    <t xml:space="preserve">Уровень в  II-СК2</t>
  </si>
  <si>
    <t>LZISA-210751</t>
  </si>
  <si>
    <t>513570</t>
  </si>
  <si>
    <t>С-ДШФ/16-11-2024/393201263</t>
  </si>
  <si>
    <t>LZISA-210761</t>
  </si>
  <si>
    <t>С-ДШФ/16-11-2024/393201262</t>
  </si>
  <si>
    <t xml:space="preserve">СП-25 Стойка №1 </t>
  </si>
  <si>
    <t>AZISA–210771</t>
  </si>
  <si>
    <t>ER160223</t>
  </si>
  <si>
    <t>С-ЕЖБ/20-03-2025/419177707</t>
  </si>
  <si>
    <t xml:space="preserve">СП-25 Стойка №2</t>
  </si>
  <si>
    <t>AZISA–210781</t>
  </si>
  <si>
    <t>ER160219</t>
  </si>
  <si>
    <t>С-ЕЖБ/20-03-2025/419177705</t>
  </si>
  <si>
    <t>210</t>
  </si>
  <si>
    <t xml:space="preserve">СП-25 Стойка №3</t>
  </si>
  <si>
    <t>AZISA–210791</t>
  </si>
  <si>
    <t>С-ГЦС/24-11-2022/206826166</t>
  </si>
  <si>
    <t>25.04.2024</t>
  </si>
  <si>
    <t xml:space="preserve">-60…+80 °C</t>
  </si>
  <si>
    <t xml:space="preserve">СП-25 Стойка №4</t>
  </si>
  <si>
    <t>AZISA-210801</t>
  </si>
  <si>
    <t>ДАК-∑СН4-129</t>
  </si>
  <si>
    <t>С-ГЦС/24-11-2022/206826218</t>
  </si>
  <si>
    <t>31.07.24</t>
  </si>
  <si>
    <t xml:space="preserve">СП-25 Стойка №5</t>
  </si>
  <si>
    <t>AZISA–210811</t>
  </si>
  <si>
    <t>С-ЕВП/02-10-2023/284954782</t>
  </si>
  <si>
    <t>29.11.2024</t>
  </si>
  <si>
    <t xml:space="preserve">СП-25 Стойка №6</t>
  </si>
  <si>
    <t>AZISA–210821</t>
  </si>
  <si>
    <t>09523518</t>
  </si>
  <si>
    <t>С-ЕВП/27-04-2024/337296162</t>
  </si>
  <si>
    <t>27.09.2025</t>
  </si>
  <si>
    <t xml:space="preserve">СП-25 Стойка №7</t>
  </si>
  <si>
    <t>AZISA–210831</t>
  </si>
  <si>
    <t>ER160220</t>
  </si>
  <si>
    <t>С-ЕЖБ/20-03-2025/419177704</t>
  </si>
  <si>
    <t xml:space="preserve">СП-25 Стойка №8</t>
  </si>
  <si>
    <t>AZISA–210841</t>
  </si>
  <si>
    <t>ER160215</t>
  </si>
  <si>
    <t>С-ЕЖБ/20-03-2025/419177703</t>
  </si>
  <si>
    <t xml:space="preserve">Площадка подготовки нефти</t>
  </si>
  <si>
    <t>2305918</t>
  </si>
  <si>
    <t>С-ДШФ/16-11-2024/393201299</t>
  </si>
  <si>
    <t xml:space="preserve">Добавили АИМ 24.12.2020</t>
  </si>
  <si>
    <t>Давление</t>
  </si>
  <si>
    <t>211-16(1)</t>
  </si>
  <si>
    <t xml:space="preserve">Метран -150</t>
  </si>
  <si>
    <t xml:space="preserve">Метран -150TG(0…160кПа)  </t>
  </si>
  <si>
    <t>12.02.2015</t>
  </si>
  <si>
    <t>С-ДШФ/24-02-2022/136087644</t>
  </si>
  <si>
    <t xml:space="preserve">ООО "Автоматизация и Метрология"</t>
  </si>
  <si>
    <t xml:space="preserve">-55…+80 °C</t>
  </si>
  <si>
    <t>IP66</t>
  </si>
  <si>
    <t>211-5(2)</t>
  </si>
  <si>
    <t xml:space="preserve">ТСП Метран 286-02 Exia-1-120-Н10-(-50…100)С-Т5-У1.1(-50+85)-ГП</t>
  </si>
  <si>
    <t>С-ДШФ/24-02-2022/136087645</t>
  </si>
  <si>
    <t xml:space="preserve">-45…+75 °C</t>
  </si>
  <si>
    <t>211</t>
  </si>
  <si>
    <t>211-5(3)</t>
  </si>
  <si>
    <t>2289228</t>
  </si>
  <si>
    <t>12.11.2015</t>
  </si>
  <si>
    <t>С-ДШФ/19-04-2024/336517397</t>
  </si>
  <si>
    <t>01.2016</t>
  </si>
  <si>
    <t>211-6(6)</t>
  </si>
  <si>
    <t>Метран-270</t>
  </si>
  <si>
    <t xml:space="preserve">ТСПУ Метран 276-02 0ExiaIICT5X-(-50…100)(-45+75)</t>
  </si>
  <si>
    <t xml:space="preserve">± 0,25</t>
  </si>
  <si>
    <t>С-ДШФ/24-02-2022/136087646</t>
  </si>
  <si>
    <t>211-6(5)</t>
  </si>
  <si>
    <t xml:space="preserve">ТХАУ Метран-271-03-320/120-0,5-Н10-(0…800)С-4-20м-У1.1(-50+85)-ГП</t>
  </si>
  <si>
    <t>С-ВЯ/25-03-2022/143990745</t>
  </si>
  <si>
    <t xml:space="preserve">ФБУ "Тюменский цсм"</t>
  </si>
  <si>
    <t>211-16(2)</t>
  </si>
  <si>
    <t xml:space="preserve">Метран 150TG1(0…20кПа)  2g 2 1 A IM 2F 2 B4 C1 K12 PA LT </t>
  </si>
  <si>
    <t>С-ДШФ/22-07-2024/361507643</t>
  </si>
  <si>
    <t>211-17</t>
  </si>
  <si>
    <t xml:space="preserve">Метран 150TG2(0…400кПа)  2g 2 1 A IM 2F 2 B4 C1 K12 PA LT </t>
  </si>
  <si>
    <t>1441178</t>
  </si>
  <si>
    <t>С-ДШФ/22-07-2024/361507642</t>
  </si>
  <si>
    <t>211-10</t>
  </si>
  <si>
    <t xml:space="preserve">Метран 150TG2(0…0,4MПа)  2g 2 1 A IM 2F 2 B4 K12 PA LT </t>
  </si>
  <si>
    <t>С-ДШФ/22-07-2024/361507641</t>
  </si>
  <si>
    <t xml:space="preserve">211-6( )</t>
  </si>
  <si>
    <t>С-ДШФ/22-07-2024/361507626</t>
  </si>
  <si>
    <t>С-ДШФ/12-10-2022/197024626</t>
  </si>
  <si>
    <t>211-6(7)</t>
  </si>
  <si>
    <t>2227049</t>
  </si>
  <si>
    <t>С-ДШФ/22-07-2024/361507625</t>
  </si>
  <si>
    <t xml:space="preserve">Температура  по входу нефти</t>
  </si>
  <si>
    <t>211-3(1)</t>
  </si>
  <si>
    <t xml:space="preserve"> С-ВЯ/16-12-2020/32516759</t>
  </si>
  <si>
    <t>01.2015</t>
  </si>
  <si>
    <t xml:space="preserve">Температура по выходу нефти</t>
  </si>
  <si>
    <t>211-3(2)</t>
  </si>
  <si>
    <t>2288862</t>
  </si>
  <si>
    <t xml:space="preserve"> С-ВЯ/16-12-2020/32516760</t>
  </si>
  <si>
    <t xml:space="preserve">Температура потока №2</t>
  </si>
  <si>
    <t>Метран-276</t>
  </si>
  <si>
    <t xml:space="preserve">Метран 286-08 (-50…100)С</t>
  </si>
  <si>
    <t>С-ДШФ/14-06-2022/166840499</t>
  </si>
  <si>
    <t>1ExdIICT5X</t>
  </si>
  <si>
    <t>14.11.2024</t>
  </si>
  <si>
    <t xml:space="preserve">-45…+70 °C</t>
  </si>
  <si>
    <t>211-6(2)</t>
  </si>
  <si>
    <t xml:space="preserve">Метран 281-02 Exia-1-160/200-Н78-(-50…1000)С-Т5-У1.1(-50+85)-ГП</t>
  </si>
  <si>
    <t>2289057</t>
  </si>
  <si>
    <t>С-ДШФ/16-08-2023/275822484</t>
  </si>
  <si>
    <t>211-6(1)</t>
  </si>
  <si>
    <t>С-ДШФ/16-08-2023/275822483</t>
  </si>
  <si>
    <t>211-6(3)</t>
  </si>
  <si>
    <t xml:space="preserve">Метран 281-02 Exia-1-160/120-Н78-(-50…1000)С-Т5-У1.1(-50+85)-ГП</t>
  </si>
  <si>
    <t>С-ДШФ/16-08-2023/275822482</t>
  </si>
  <si>
    <t>211-4(3)</t>
  </si>
  <si>
    <t>С-ВЯ/16-12-2020/32516761</t>
  </si>
  <si>
    <t>211-4</t>
  </si>
  <si>
    <t>С-ВЯ/16-12-2020/32516762</t>
  </si>
  <si>
    <t>С-ДШФ/12-10-2022/197024623</t>
  </si>
  <si>
    <t xml:space="preserve">0 Ex ia IIC T5</t>
  </si>
  <si>
    <t>211-5</t>
  </si>
  <si>
    <t xml:space="preserve"> С-ВЯ/16-12-2020/32516763</t>
  </si>
  <si>
    <t>211-43(1)</t>
  </si>
  <si>
    <t xml:space="preserve"> С-ВЯ/15-12-2020/31866444</t>
  </si>
  <si>
    <t xml:space="preserve">-60…+70 °C</t>
  </si>
  <si>
    <t>211-43(2)</t>
  </si>
  <si>
    <t>4037024</t>
  </si>
  <si>
    <t xml:space="preserve"> С-ВЯ/15-12-2020/31866445</t>
  </si>
  <si>
    <t xml:space="preserve">0ExiaIICT4 X</t>
  </si>
  <si>
    <t>QE-211-32(1)</t>
  </si>
  <si>
    <t>ER160053</t>
  </si>
  <si>
    <t>С-ДШФ/11-10-2024/385850979</t>
  </si>
  <si>
    <t>QE-211-32(2)</t>
  </si>
  <si>
    <t xml:space="preserve">ЭРИС-Оптима </t>
  </si>
  <si>
    <t xml:space="preserve">ЭРИС-Оптима Плюс мод. </t>
  </si>
  <si>
    <t>ER160044</t>
  </si>
  <si>
    <t>С-ЕЖБ/22-04-2025/427900867</t>
  </si>
  <si>
    <t>QE-211-32(3)</t>
  </si>
  <si>
    <t>С-ЕВП/26-04-2024/337293701</t>
  </si>
  <si>
    <t>1ExdiaIICT5GbXb</t>
  </si>
  <si>
    <t>07.08.2025</t>
  </si>
  <si>
    <t xml:space="preserve">акт август 2025</t>
  </si>
  <si>
    <t>QE-211-32(4)</t>
  </si>
  <si>
    <t>ER160046</t>
  </si>
  <si>
    <t>С-ДШФ/11-10-2024/385850976</t>
  </si>
  <si>
    <t>QE-211-32(5)</t>
  </si>
  <si>
    <t>ER160042</t>
  </si>
  <si>
    <t>С-ДШФ/11-10-2024/385850975</t>
  </si>
  <si>
    <t xml:space="preserve">QE-211-32(6) (Метан)</t>
  </si>
  <si>
    <t>09523530</t>
  </si>
  <si>
    <t>С-ЕВП/27-04-2024/337296150</t>
  </si>
  <si>
    <t>15.07.2025</t>
  </si>
  <si>
    <t xml:space="preserve">Установлен в замен дефетованному ЕR160056 15.07.2025 (Шкурапатов)</t>
  </si>
  <si>
    <t>AZISA–211031</t>
  </si>
  <si>
    <t>ER160174</t>
  </si>
  <si>
    <t>С-ДШФ/11-10-2024/385850970</t>
  </si>
  <si>
    <t xml:space="preserve">AZISA– 211041</t>
  </si>
  <si>
    <t>ER140028</t>
  </si>
  <si>
    <t>С-ДШФ/10-02-2024/321305233</t>
  </si>
  <si>
    <t xml:space="preserve">Установлен, взамен ER160167 от 01.11.2021/ акт февраль 2024</t>
  </si>
  <si>
    <t>AZISA–211051</t>
  </si>
  <si>
    <t>ER160204</t>
  </si>
  <si>
    <t>С-ДШФ/11-10-2024/385850968</t>
  </si>
  <si>
    <t>212-4</t>
  </si>
  <si>
    <t>2289218</t>
  </si>
  <si>
    <t>2040610/4074/158</t>
  </si>
  <si>
    <t>Метран-280</t>
  </si>
  <si>
    <t>С-ДШФ/12-10-2022/197024622</t>
  </si>
  <si>
    <t xml:space="preserve">добавлено в октябре 2022</t>
  </si>
  <si>
    <t>С-ДШФ/12-10-2022/197024621</t>
  </si>
  <si>
    <t>С-ДШФ/12-10-2022/197024620</t>
  </si>
  <si>
    <t>С-ДШФ/12-10-2022/197024619</t>
  </si>
  <si>
    <t>212-5</t>
  </si>
  <si>
    <t>2289213</t>
  </si>
  <si>
    <t>2040610/4074/159</t>
  </si>
  <si>
    <t>2289227</t>
  </si>
  <si>
    <t>С-ДШФ/06-09-2024/374336230</t>
  </si>
  <si>
    <t>212-6(1)</t>
  </si>
  <si>
    <t>2289059</t>
  </si>
  <si>
    <t>С-ДШФ/16-08-2023/275822481</t>
  </si>
  <si>
    <t>212-6(2)</t>
  </si>
  <si>
    <t>2289060</t>
  </si>
  <si>
    <t>С-ДШФ/16-08-2023/275822480</t>
  </si>
  <si>
    <t>212-6(3)</t>
  </si>
  <si>
    <t>2227043</t>
  </si>
  <si>
    <t>С-ДШФ/22-07-2024/361507624</t>
  </si>
  <si>
    <t xml:space="preserve">-50…+80 °C</t>
  </si>
  <si>
    <t>2289062</t>
  </si>
  <si>
    <t>11.2015</t>
  </si>
  <si>
    <t>С-ДШФ/16-08-2023/275801434</t>
  </si>
  <si>
    <t>0ExiallCT5X</t>
  </si>
  <si>
    <t>212-6(4)</t>
  </si>
  <si>
    <t>2227046</t>
  </si>
  <si>
    <t>С-ДШФ/22-07-2024/361507623</t>
  </si>
  <si>
    <t>Поверка</t>
  </si>
  <si>
    <t>С-ДШФ/22-07-2024/361507622</t>
  </si>
  <si>
    <t>212-6(6)</t>
  </si>
  <si>
    <t>2289075</t>
  </si>
  <si>
    <t>С-ДШФ/22-07-2024/361507621</t>
  </si>
  <si>
    <t>212-6(7)</t>
  </si>
  <si>
    <t>С-ДШФ/22-07-2024/361507620</t>
  </si>
  <si>
    <t>212-16(1)</t>
  </si>
  <si>
    <t xml:space="preserve">Метран 150TG1(0…10кПа)  2g 2 1 A IM 2F 2 B4 K12 PA LT </t>
  </si>
  <si>
    <t>1445637</t>
  </si>
  <si>
    <t>С-ДШФ/22-07-2024/361507640</t>
  </si>
  <si>
    <t>212-16(2)</t>
  </si>
  <si>
    <t>1441177</t>
  </si>
  <si>
    <t>С-ДШФ/22-07-2024/361507639</t>
  </si>
  <si>
    <t xml:space="preserve">0 Ex ia IIC T4X GaX</t>
  </si>
  <si>
    <t xml:space="preserve">Температура в Блоке ГРП II-ПТБ-10-Э №2 </t>
  </si>
  <si>
    <t>2040610/4074/160</t>
  </si>
  <si>
    <t>QE-212-32(1)</t>
  </si>
  <si>
    <t>ER160054</t>
  </si>
  <si>
    <t>С-ДШФ/11-10-2024/385850959</t>
  </si>
  <si>
    <t>QE-212-32(2)</t>
  </si>
  <si>
    <t>ER160040</t>
  </si>
  <si>
    <t>С-ДШФ/11-10-2024/385850961</t>
  </si>
  <si>
    <t>QE-212-32(3)</t>
  </si>
  <si>
    <t>С-ГЦС/22-11-2022/206826224</t>
  </si>
  <si>
    <t>14.12.2023</t>
  </si>
  <si>
    <t>QE-212-32(4)</t>
  </si>
  <si>
    <t>С-ГЦС/18-11-2022/205728837</t>
  </si>
  <si>
    <t>212</t>
  </si>
  <si>
    <t xml:space="preserve">Контроль загазованности в Блоке ГРП II-ПТБ-10-Э №2 </t>
  </si>
  <si>
    <t>QE-212-32(5)</t>
  </si>
  <si>
    <t>С-ЕВП/03-10-2023/285382620</t>
  </si>
  <si>
    <t>2025</t>
  </si>
  <si>
    <t xml:space="preserve">-60…+60 °C</t>
  </si>
  <si>
    <t>QE-212-32(6)</t>
  </si>
  <si>
    <t>ER160048</t>
  </si>
  <si>
    <t>С-ДШФ/11-10-2024/385850964</t>
  </si>
  <si>
    <t>AZISA–212031</t>
  </si>
  <si>
    <t>ER160246</t>
  </si>
  <si>
    <t>С-ДШФ/11-10-2024/385850958</t>
  </si>
  <si>
    <t xml:space="preserve">AZISA–212041 (Метан)</t>
  </si>
  <si>
    <t>09523444</t>
  </si>
  <si>
    <t>С-ЕВП/26-04-2024/337293698</t>
  </si>
  <si>
    <t xml:space="preserve">Установлен в замен дефетованному ЕR160195 12.07.2025 (Шкурапатов)</t>
  </si>
  <si>
    <t>-60…+60°C</t>
  </si>
  <si>
    <t>AZISA–212051</t>
  </si>
  <si>
    <t>С-ЕВП/27-04-2024/337296160</t>
  </si>
  <si>
    <t>16.09.2025</t>
  </si>
  <si>
    <t xml:space="preserve">Смонтировал Сурков А.А</t>
  </si>
  <si>
    <t xml:space="preserve">IP 66/68</t>
  </si>
  <si>
    <t xml:space="preserve">Давление в Блоке ГРП II-ПТБ-10-Э №2 </t>
  </si>
  <si>
    <t>212-17</t>
  </si>
  <si>
    <t>1441179</t>
  </si>
  <si>
    <t>С-ДШФ/22-07-2024/361507638</t>
  </si>
  <si>
    <t>212-10</t>
  </si>
  <si>
    <t>1441182</t>
  </si>
  <si>
    <t>С-ДШФ/22-07-2024/361507637</t>
  </si>
  <si>
    <t xml:space="preserve">Давление в трубопроводе после печи в  сепаратор II-НГСВ</t>
  </si>
  <si>
    <t>PIR-212-43(1)</t>
  </si>
  <si>
    <t>4037011</t>
  </si>
  <si>
    <t>12.2016</t>
  </si>
  <si>
    <t>2040610/4074/35</t>
  </si>
  <si>
    <t xml:space="preserve">Температура в трубопроводе после печи в  сепаратор II-НГСВ</t>
  </si>
  <si>
    <t>212-3(2)</t>
  </si>
  <si>
    <t>2288863</t>
  </si>
  <si>
    <t>С-ЕЖБ/20-06-2025/441478280</t>
  </si>
  <si>
    <t xml:space="preserve">0 Ex ia IIC T4X</t>
  </si>
  <si>
    <t xml:space="preserve">Давление в труб-де обвод-ой нефти в подогреватель</t>
  </si>
  <si>
    <t>212-43(2)</t>
  </si>
  <si>
    <t>4037020</t>
  </si>
  <si>
    <t>2040610/4074/36</t>
  </si>
  <si>
    <t xml:space="preserve">Температура в труб-де обвод-ой нефти в подогреватель</t>
  </si>
  <si>
    <t>212-3(1)</t>
  </si>
  <si>
    <t>2288865</t>
  </si>
  <si>
    <t>2040610/4074/161</t>
  </si>
  <si>
    <t>213-</t>
  </si>
  <si>
    <t>С-ЕЖБ/10-06-2025/440144907</t>
  </si>
  <si>
    <t>213-16(2)</t>
  </si>
  <si>
    <t>С-ДШФ/22-07-2024/361507636</t>
  </si>
  <si>
    <t xml:space="preserve">213-6( )</t>
  </si>
  <si>
    <t>С-ДШФ/22-07-2024/361507619</t>
  </si>
  <si>
    <t>С-ДШФ/22-07-2024/361507618</t>
  </si>
  <si>
    <t>С-ДШФ/22-07-2024/361507617</t>
  </si>
  <si>
    <t>С-ДШФ/21-07-2023/264683261</t>
  </si>
  <si>
    <t>213-6(3)</t>
  </si>
  <si>
    <t>С-ДШФ/16-08-2023/275822479</t>
  </si>
  <si>
    <t>213-3(1)</t>
  </si>
  <si>
    <t>С-ДШФ/06-09-2024/374336229</t>
  </si>
  <si>
    <t xml:space="preserve">Температура в Блоке ГРП II-ПТБ-10-Э №3 </t>
  </si>
  <si>
    <t>213-5(3)</t>
  </si>
  <si>
    <t>2040610/4074/162</t>
  </si>
  <si>
    <t>QE-213-32(1)</t>
  </si>
  <si>
    <t>ER160047</t>
  </si>
  <si>
    <t>С-ЕЖБ/20-03-2025/419177702</t>
  </si>
  <si>
    <t>QE-213-32(2)</t>
  </si>
  <si>
    <t xml:space="preserve">МП-242-1580-2013 с изм.№1</t>
  </si>
  <si>
    <t>ER160049</t>
  </si>
  <si>
    <t>С-ДШФ/11-10-2024/385850952</t>
  </si>
  <si>
    <t xml:space="preserve">Контроль загазованности (площадка 1)</t>
  </si>
  <si>
    <t>QE-213-32(3)</t>
  </si>
  <si>
    <t>ER160051</t>
  </si>
  <si>
    <t>С-ДШФ/11-10-2024/385850951</t>
  </si>
  <si>
    <t>QE-213-32(4)</t>
  </si>
  <si>
    <t>ER160043</t>
  </si>
  <si>
    <t>С-ДШФ/11-10-2024/385850953</t>
  </si>
  <si>
    <t>213</t>
  </si>
  <si>
    <t xml:space="preserve">Контроль загазованности в Блоке ГРП II-ПТБ-10-Э №3 </t>
  </si>
  <si>
    <t>QE-213-32(5)</t>
  </si>
  <si>
    <t>С-ЕВП/03-10-2023/285382623</t>
  </si>
  <si>
    <t>QE-213-32(6)</t>
  </si>
  <si>
    <t>ER160041</t>
  </si>
  <si>
    <t>С-ДШФ/11-10-2024/385850954</t>
  </si>
  <si>
    <t>AZISA–213031</t>
  </si>
  <si>
    <t>С-ЕВП/03-10-2023/285382619</t>
  </si>
  <si>
    <t>AZISA–213041</t>
  </si>
  <si>
    <t>ER160055</t>
  </si>
  <si>
    <t>С-ДШФ/11-10-2024/385850949</t>
  </si>
  <si>
    <t>AZISA–213051</t>
  </si>
  <si>
    <t>ER160162</t>
  </si>
  <si>
    <t>С-ДШФ/11-10-2024/385850948</t>
  </si>
  <si>
    <t xml:space="preserve">Давление в в Блоке ГРП II-ПТБ-10-Э №3  </t>
  </si>
  <si>
    <t>213-17</t>
  </si>
  <si>
    <t>С-ДШФ/22-07-2024/361507635</t>
  </si>
  <si>
    <t>213-10</t>
  </si>
  <si>
    <t>С-ДШФ/22-07-2024/361507634</t>
  </si>
  <si>
    <t>213-43(1)</t>
  </si>
  <si>
    <t xml:space="preserve">СП j.0479-20</t>
  </si>
  <si>
    <t xml:space="preserve">ООО ' ГПН-А"</t>
  </si>
  <si>
    <t>2040610/4074/163</t>
  </si>
  <si>
    <t>213-43(2)</t>
  </si>
  <si>
    <t>С-ВЯ/25-04-2021/63377593</t>
  </si>
  <si>
    <t>2040610/4074/164</t>
  </si>
  <si>
    <t>213-4(3)</t>
  </si>
  <si>
    <t>2040610/4074/165</t>
  </si>
  <si>
    <t>213-4(2)</t>
  </si>
  <si>
    <t>2040610/4074/166</t>
  </si>
  <si>
    <t>213-6(1)</t>
  </si>
  <si>
    <t>С-ДШФ/16-08-2023/275822478</t>
  </si>
  <si>
    <t>213-6(2)</t>
  </si>
  <si>
    <t>С-ДШФ/16-08-2023/275822477</t>
  </si>
  <si>
    <t>21968-05</t>
  </si>
  <si>
    <t xml:space="preserve">Раздел 3.4 «Методика поверки» документа 271.01.00.000 РЭ</t>
  </si>
  <si>
    <t>С-ГРЗ/18-03-2023/233779054</t>
  </si>
  <si>
    <t xml:space="preserve">ГПН-А Мегион</t>
  </si>
  <si>
    <t>С-ГРЗ/18-03-2023/232874041</t>
  </si>
  <si>
    <t>С-ГРЗ/18-03-2023/232874040</t>
  </si>
  <si>
    <t>С-ГРЗ/18-03-2023/232874039</t>
  </si>
  <si>
    <t>AZISA–214511</t>
  </si>
  <si>
    <t>ЕR160176</t>
  </si>
  <si>
    <t>С-ДШФ/11-11-2023/297800341</t>
  </si>
  <si>
    <t>AZISA–214521</t>
  </si>
  <si>
    <t>ЕR160178</t>
  </si>
  <si>
    <t>С-ДШФ/11-11-2023/297800338</t>
  </si>
  <si>
    <t xml:space="preserve">AZISA – 214531 (Метан)</t>
  </si>
  <si>
    <t>.09523522</t>
  </si>
  <si>
    <t>С-ЕВП/27-04-2024/337296158</t>
  </si>
  <si>
    <t xml:space="preserve">Установлен 24.08.2025 в замен дефектованному зав№ ER160163 (Аллагужин Э.Ш.)</t>
  </si>
  <si>
    <t>AZISA–214541</t>
  </si>
  <si>
    <t>ЕR160177</t>
  </si>
  <si>
    <t>С-ДШФ/11-11-2023/297800321</t>
  </si>
  <si>
    <t>AZISA–214551</t>
  </si>
  <si>
    <t>ЕR160180</t>
  </si>
  <si>
    <t>С-ДШФ/11-11-2023/297800334</t>
  </si>
  <si>
    <t>AZISA–214561</t>
  </si>
  <si>
    <t>ЕR160173</t>
  </si>
  <si>
    <t>С-ДШФ/11-11-2023/297800331</t>
  </si>
  <si>
    <t>AZISA–214571</t>
  </si>
  <si>
    <t>С-ЕВП/02-10-2023/284949258</t>
  </si>
  <si>
    <t>26.02.2025</t>
  </si>
  <si>
    <t>AZISA–214581</t>
  </si>
  <si>
    <t>09506214</t>
  </si>
  <si>
    <t>С-ЕЖБ/20-08-2025/458346891</t>
  </si>
  <si>
    <t>18.12.2022</t>
  </si>
  <si>
    <t>В</t>
  </si>
  <si>
    <t>С-ДШФ/16-11-2024/393201298</t>
  </si>
  <si>
    <t xml:space="preserve">Площадка сброса пластовой воды </t>
  </si>
  <si>
    <t xml:space="preserve">Температура в  II-НГСВ1</t>
  </si>
  <si>
    <t xml:space="preserve">TIR–215041 </t>
  </si>
  <si>
    <t>2039942/4074/95</t>
  </si>
  <si>
    <t xml:space="preserve">Температура в II-НГСВ2</t>
  </si>
  <si>
    <t>TIR–215051</t>
  </si>
  <si>
    <t>63889-16</t>
  </si>
  <si>
    <t xml:space="preserve">МП 4211-024-2015 с изм №1</t>
  </si>
  <si>
    <t xml:space="preserve">Датчик температуры</t>
  </si>
  <si>
    <t>С-ДШФ/16-11-2024/393201273</t>
  </si>
  <si>
    <t>С-ДШФ/16-11-2024/393201297</t>
  </si>
  <si>
    <t xml:space="preserve">Температура в II-НГСВ3</t>
  </si>
  <si>
    <t>TIR–215061</t>
  </si>
  <si>
    <t>С-ДШФ/16-11-2024/393201296</t>
  </si>
  <si>
    <t>2039942/4074/94</t>
  </si>
  <si>
    <t xml:space="preserve">Давление в  II-НГСВ1</t>
  </si>
  <si>
    <t>PIA-215161</t>
  </si>
  <si>
    <t>4037079</t>
  </si>
  <si>
    <t>2039791/4074/195</t>
  </si>
  <si>
    <t xml:space="preserve">Давление в II-НГСВ2</t>
  </si>
  <si>
    <t>PIA-215171</t>
  </si>
  <si>
    <t>4037080</t>
  </si>
  <si>
    <t>2039791/4074/192</t>
  </si>
  <si>
    <t xml:space="preserve">Давление в II-НГСВ3</t>
  </si>
  <si>
    <t>PIA-215181</t>
  </si>
  <si>
    <t>4037081</t>
  </si>
  <si>
    <t>2039791/4074/191</t>
  </si>
  <si>
    <t xml:space="preserve">Давление газа после  II-КР9, II-КР10 (II-НГСВ1)</t>
  </si>
  <si>
    <t xml:space="preserve">PIR- 215191 </t>
  </si>
  <si>
    <t>4037082</t>
  </si>
  <si>
    <t>2039791/4074/196</t>
  </si>
  <si>
    <t xml:space="preserve">Давление газа после  II-КР11, II-КР12</t>
  </si>
  <si>
    <t xml:space="preserve">PIR- 215201</t>
  </si>
  <si>
    <t>4037083</t>
  </si>
  <si>
    <t>2039791/4074/193</t>
  </si>
  <si>
    <t xml:space="preserve">Давление газа после  II-КР13, II-КР14 (II-НГСВ3)</t>
  </si>
  <si>
    <t xml:space="preserve">PIR- 215211</t>
  </si>
  <si>
    <t>4037084</t>
  </si>
  <si>
    <t>2039791/4074/194</t>
  </si>
  <si>
    <t xml:space="preserve">Давление газа до клапана II-НГСВ1</t>
  </si>
  <si>
    <t>PICA-215221</t>
  </si>
  <si>
    <t>4037088</t>
  </si>
  <si>
    <t>2039791/4074/199</t>
  </si>
  <si>
    <t xml:space="preserve">Давление газа до клапана</t>
  </si>
  <si>
    <t>PICA-215231</t>
  </si>
  <si>
    <t>4037089</t>
  </si>
  <si>
    <t>2039791/4074/201</t>
  </si>
  <si>
    <t>PICA-215241</t>
  </si>
  <si>
    <t>4037090</t>
  </si>
  <si>
    <t>2039791/4074/202</t>
  </si>
  <si>
    <t xml:space="preserve">Давление в II-НГСВ1</t>
  </si>
  <si>
    <t xml:space="preserve">PZISA-215251 </t>
  </si>
  <si>
    <t>4037085</t>
  </si>
  <si>
    <t>2039791/4074/200</t>
  </si>
  <si>
    <t>PZISA-215261</t>
  </si>
  <si>
    <t>4037086</t>
  </si>
  <si>
    <t>2039791/4074/203</t>
  </si>
  <si>
    <t>PZISA-215271</t>
  </si>
  <si>
    <t>4037087</t>
  </si>
  <si>
    <t>2039791/4074/204</t>
  </si>
  <si>
    <t xml:space="preserve">Давление газа в трубопроводе G21/6  после крана 2-КШ30</t>
  </si>
  <si>
    <t>PISA-215281</t>
  </si>
  <si>
    <t>4037091</t>
  </si>
  <si>
    <t>2039791/4074/198</t>
  </si>
  <si>
    <t xml:space="preserve">Давление газа в трубопроводе G21/6  после крана 2-КШ31</t>
  </si>
  <si>
    <t xml:space="preserve">PISA- 215291</t>
  </si>
  <si>
    <t>4037092</t>
  </si>
  <si>
    <t>2039791/4074/197</t>
  </si>
  <si>
    <t xml:space="preserve">Уровень нефти в  II-НГСВ1</t>
  </si>
  <si>
    <t>LICSА–215391</t>
  </si>
  <si>
    <t xml:space="preserve">Rosemount 5302HA2S1V5AM00380KANAM1QGT1P6</t>
  </si>
  <si>
    <t>513576</t>
  </si>
  <si>
    <t>24.02.2016</t>
  </si>
  <si>
    <t>0,17</t>
  </si>
  <si>
    <t>С-ДШФ/18-04-2023/242519910</t>
  </si>
  <si>
    <t xml:space="preserve">Уровень воды в  II-НГСВ1</t>
  </si>
  <si>
    <t>LICSА–215401</t>
  </si>
  <si>
    <t>513579</t>
  </si>
  <si>
    <t>С-ДШФ/18-04-2023/242519909</t>
  </si>
  <si>
    <t xml:space="preserve">Уровень нефти в II-НГСВ2</t>
  </si>
  <si>
    <t xml:space="preserve">LICSА– 215411</t>
  </si>
  <si>
    <t>513577</t>
  </si>
  <si>
    <t>С-ДШФ/18-04-2023/242519908</t>
  </si>
  <si>
    <t xml:space="preserve">1ExdIICT5 X</t>
  </si>
  <si>
    <t xml:space="preserve">Уровень воды в II-НГСВ2</t>
  </si>
  <si>
    <t xml:space="preserve">LICSА– 215421</t>
  </si>
  <si>
    <t>513580</t>
  </si>
  <si>
    <t>С-ДШФ/18-04-2023/242519907</t>
  </si>
  <si>
    <t xml:space="preserve">Уровень нефти в II-НГСВ3</t>
  </si>
  <si>
    <t>LICSА–215431</t>
  </si>
  <si>
    <t>513578</t>
  </si>
  <si>
    <t>С-ДШФ/18-04-2023/242519906</t>
  </si>
  <si>
    <t xml:space="preserve"> Уровень воды в II-НГСВ3</t>
  </si>
  <si>
    <t>LICSА–215441</t>
  </si>
  <si>
    <t>513581</t>
  </si>
  <si>
    <t>С-ДШФ/18-04-2023/242519905</t>
  </si>
  <si>
    <t>AZISA–215481</t>
  </si>
  <si>
    <t>С-ЕВП/02-05-2024/337309478</t>
  </si>
  <si>
    <t>02.06.2025</t>
  </si>
  <si>
    <t>03.06.2025</t>
  </si>
  <si>
    <t>AZISA–215491</t>
  </si>
  <si>
    <t>С-ЕВП/03-10-2023/285382613</t>
  </si>
  <si>
    <t>215</t>
  </si>
  <si>
    <t>AZISA–215501</t>
  </si>
  <si>
    <t>С-ГЦС/22-11-2022/206826223</t>
  </si>
  <si>
    <t>31,07,24</t>
  </si>
  <si>
    <t>AZISA–215511</t>
  </si>
  <si>
    <t>ER160165</t>
  </si>
  <si>
    <t>С-ЕЖБ/20-03-2025/419177699</t>
  </si>
  <si>
    <t>AZISA–215521</t>
  </si>
  <si>
    <t>ER160166</t>
  </si>
  <si>
    <t>С-ЕЖБ/20-03-2025/419177698</t>
  </si>
  <si>
    <t>AZISA–215531</t>
  </si>
  <si>
    <t>ER160200</t>
  </si>
  <si>
    <t>С-ЕЖБ/20-03-2025/419177696</t>
  </si>
  <si>
    <t>AZISA–215541</t>
  </si>
  <si>
    <t>ER160161</t>
  </si>
  <si>
    <t>С-ЕЖБ/20-03-2025/419177695</t>
  </si>
  <si>
    <t xml:space="preserve">Емкость дренажная газоуравнительной системы </t>
  </si>
  <si>
    <t xml:space="preserve">Давление  на выкиде насоса H8</t>
  </si>
  <si>
    <t>PISA-219021</t>
  </si>
  <si>
    <t>3051TG2A2B21BIMM5T1</t>
  </si>
  <si>
    <t>40377094</t>
  </si>
  <si>
    <t xml:space="preserve"> СП j.0459-20</t>
  </si>
  <si>
    <t xml:space="preserve">Сдана в феврале 2020 без документации о поверке</t>
  </si>
  <si>
    <t xml:space="preserve">Уровень в Е8</t>
  </si>
  <si>
    <t>LISA–219051</t>
  </si>
  <si>
    <t>56503-14</t>
  </si>
  <si>
    <t xml:space="preserve">УНКР.407631.005 МП</t>
  </si>
  <si>
    <t xml:space="preserve">Уровнемер поплавковый</t>
  </si>
  <si>
    <t>ДУУ10</t>
  </si>
  <si>
    <t>ДУУ10-10-0-3,37-0-0-00-1-0-0-0-000</t>
  </si>
  <si>
    <t>476</t>
  </si>
  <si>
    <t xml:space="preserve">ЗАО "Альбатрос" г.Москва</t>
  </si>
  <si>
    <t>0,2/-45°</t>
  </si>
  <si>
    <t>3,37/85°</t>
  </si>
  <si>
    <t>С-ЕЖБ/21-04-2025/427901940</t>
  </si>
  <si>
    <t xml:space="preserve">Ui ≤ 36 В, Ii ≤ 59 мА</t>
  </si>
  <si>
    <t xml:space="preserve">Контроль загазованности E-8</t>
  </si>
  <si>
    <t>AZISA–219061</t>
  </si>
  <si>
    <t>ER160228</t>
  </si>
  <si>
    <t>С-ЕЖБ/11-08-2025/457467955</t>
  </si>
  <si>
    <t xml:space="preserve">Контроль загазованности E-9</t>
  </si>
  <si>
    <t>AZISA–219071</t>
  </si>
  <si>
    <t>МП-242-2061-2022</t>
  </si>
  <si>
    <t>С-ЕЖБ/22-04-2025/427900868</t>
  </si>
  <si>
    <t xml:space="preserve">1Exd (ib) IIC T6 Gb X</t>
  </si>
  <si>
    <t xml:space="preserve">-60…+65 °С</t>
  </si>
  <si>
    <t xml:space="preserve">Контроль загазованности E-10</t>
  </si>
  <si>
    <t>AZISA–219081</t>
  </si>
  <si>
    <t>ER160140</t>
  </si>
  <si>
    <t>С-ДШФ/18-04-2023/242519901</t>
  </si>
  <si>
    <t xml:space="preserve">Резервуар нефти РВС - 10000 м3</t>
  </si>
  <si>
    <t xml:space="preserve">Давление  в Р4</t>
  </si>
  <si>
    <t xml:space="preserve">PZISA– 220041</t>
  </si>
  <si>
    <t>АГАТ-100M-Exi-ДИВ-1320-015</t>
  </si>
  <si>
    <t>-5</t>
  </si>
  <si>
    <t>С-ДШФ/13-06-2023/255358291</t>
  </si>
  <si>
    <t xml:space="preserve">PZISA– 220051</t>
  </si>
  <si>
    <t>1486</t>
  </si>
  <si>
    <t>С-ДШФ/13-06-2023/255358290</t>
  </si>
  <si>
    <t xml:space="preserve">Уровень в Р4</t>
  </si>
  <si>
    <t xml:space="preserve">LISA – 220081</t>
  </si>
  <si>
    <t>ДУУ10-12-0-11,920-0-0-00</t>
  </si>
  <si>
    <t>354</t>
  </si>
  <si>
    <t>11,92/85°</t>
  </si>
  <si>
    <t>С-ЕЖБ/20-06-2025/441478321</t>
  </si>
  <si>
    <t xml:space="preserve">акт май 2023</t>
  </si>
  <si>
    <t xml:space="preserve">Межфазный уровень в Р4
РВС 4…9</t>
  </si>
  <si>
    <t xml:space="preserve">LISA – 220091</t>
  </si>
  <si>
    <t>60662-15</t>
  </si>
  <si>
    <t xml:space="preserve">ГОСТ 8.321-2013</t>
  </si>
  <si>
    <t>OPTIFLEX</t>
  </si>
  <si>
    <t xml:space="preserve">OPTIFLEX 1300C</t>
  </si>
  <si>
    <t>R16000000002275</t>
  </si>
  <si>
    <t xml:space="preserve">ООО "Кроне-Автоматика"</t>
  </si>
  <si>
    <t>100</t>
  </si>
  <si>
    <t>±0,03</t>
  </si>
  <si>
    <t>С-ДШФ/20-08-2024/366290900</t>
  </si>
  <si>
    <t xml:space="preserve">УЗА РВС-4</t>
  </si>
  <si>
    <t>AZISA-0002551</t>
  </si>
  <si>
    <t>ЕR160005</t>
  </si>
  <si>
    <t>С-ДШФ/10-02-2024/321305220</t>
  </si>
  <si>
    <t>2017г.</t>
  </si>
  <si>
    <t>AZISA-0002541</t>
  </si>
  <si>
    <t>ЕR160285</t>
  </si>
  <si>
    <t>С-ЕЖБ/20-03-2025/419177694</t>
  </si>
  <si>
    <t xml:space="preserve">КАРЭ РВС-4</t>
  </si>
  <si>
    <t>AZISA-000911</t>
  </si>
  <si>
    <t>ЕR160141</t>
  </si>
  <si>
    <t>С-ЕЖБ/20-03-2025/419177693</t>
  </si>
  <si>
    <t>01.04.2018</t>
  </si>
  <si>
    <t>AZISA-000921</t>
  </si>
  <si>
    <t>С-ГЦС/28-11-2022/206825089</t>
  </si>
  <si>
    <t>13.02.2024</t>
  </si>
  <si>
    <t>AZISA-000931</t>
  </si>
  <si>
    <t>ЕR160302</t>
  </si>
  <si>
    <t>С-ЕЖБ/20-03-2025/419177692</t>
  </si>
  <si>
    <t>AZISA-000941</t>
  </si>
  <si>
    <t>ЕR160278</t>
  </si>
  <si>
    <t>С-ЕЖБ/20-03-2025/419177691</t>
  </si>
  <si>
    <t>AZISA-000951</t>
  </si>
  <si>
    <t>С-ЕВП/02-10-2023/284949249</t>
  </si>
  <si>
    <t>29.03.20125</t>
  </si>
  <si>
    <t>02.04.2025</t>
  </si>
  <si>
    <t>AZISA-000961</t>
  </si>
  <si>
    <t>AZISA-000971</t>
  </si>
  <si>
    <t>С-ЕВП/02-10-2023/28494261</t>
  </si>
  <si>
    <t>11.12.2024</t>
  </si>
  <si>
    <t>AZISA-000981</t>
  </si>
  <si>
    <t>ЕR160301</t>
  </si>
  <si>
    <t>С-ЕЖБ/20-03-2025/419177687</t>
  </si>
  <si>
    <t xml:space="preserve">PIA– 220031</t>
  </si>
  <si>
    <t>Метран-150</t>
  </si>
  <si>
    <t>Метран-150CGR22211L8AM4IMB1STK17BR6QM</t>
  </si>
  <si>
    <t>-20</t>
  </si>
  <si>
    <t>С-ДАВ/20-07-2021/79992225</t>
  </si>
  <si>
    <t xml:space="preserve">добавили в апреле</t>
  </si>
  <si>
    <t xml:space="preserve">Давление  в Р5</t>
  </si>
  <si>
    <t xml:space="preserve">PIA– 221031</t>
  </si>
  <si>
    <t>1485</t>
  </si>
  <si>
    <t>С-ДШФ/13-06-2023/255358289</t>
  </si>
  <si>
    <t xml:space="preserve">PZISA– 221041</t>
  </si>
  <si>
    <t>1487</t>
  </si>
  <si>
    <t>С-ДШФ/13-06-2023/255358288</t>
  </si>
  <si>
    <t xml:space="preserve">PZISA– 221051</t>
  </si>
  <si>
    <t>1484</t>
  </si>
  <si>
    <t>С-ДШФ/13-06-2023/255358287</t>
  </si>
  <si>
    <t xml:space="preserve">Уровень в Р5
РВС 4…9
</t>
  </si>
  <si>
    <t xml:space="preserve">LISA – 221081</t>
  </si>
  <si>
    <t>R16000000002276</t>
  </si>
  <si>
    <t>С-ДШФ/20-08-2024/366290899</t>
  </si>
  <si>
    <t xml:space="preserve">Межфазный уровень в Р5</t>
  </si>
  <si>
    <t xml:space="preserve">LISA, TISA–221091</t>
  </si>
  <si>
    <t>339</t>
  </si>
  <si>
    <t>10.12.2016</t>
  </si>
  <si>
    <t>С-ЕЖБ/20-06-2025/441478320</t>
  </si>
  <si>
    <t>AZISA-000991</t>
  </si>
  <si>
    <t>ЕR160299</t>
  </si>
  <si>
    <t>С-ЕЖБ/20-03-2025/419177686</t>
  </si>
  <si>
    <t>AZISA-0001001</t>
  </si>
  <si>
    <t>ЕR160149</t>
  </si>
  <si>
    <t>С-ЕЖБ/20-03-2025/419177685</t>
  </si>
  <si>
    <t xml:space="preserve">AZISA-0001011 (Пропан)</t>
  </si>
  <si>
    <t>09506209</t>
  </si>
  <si>
    <t>С-ЕЖБ/20-08-2025/458346889</t>
  </si>
  <si>
    <t>AZISA-0001021</t>
  </si>
  <si>
    <t>С-ГЦС/24-11-2022/206826168</t>
  </si>
  <si>
    <t>AZISA-0001031</t>
  </si>
  <si>
    <t>ЕR160327</t>
  </si>
  <si>
    <t>С-ЕЖБ/20-03-2025/419177683</t>
  </si>
  <si>
    <t>AZISA-0001041</t>
  </si>
  <si>
    <t>С-ГЦС/24-11-2022/206826178</t>
  </si>
  <si>
    <t>12.12.2023</t>
  </si>
  <si>
    <t>AZISA-0001051</t>
  </si>
  <si>
    <t>09521821</t>
  </si>
  <si>
    <t>С-ЕВП/03-10-2023/284949248</t>
  </si>
  <si>
    <t>AZISA-0001061</t>
  </si>
  <si>
    <t>ЕR160142</t>
  </si>
  <si>
    <t>С-ЕЖБ/20-03-2025/419177682</t>
  </si>
  <si>
    <t>AZISA-0002561</t>
  </si>
  <si>
    <t>С-ГЦС/24-11-2022/206825673</t>
  </si>
  <si>
    <t xml:space="preserve">AZISA-0002571 
(пропан)</t>
  </si>
  <si>
    <t>09521882</t>
  </si>
  <si>
    <t>С-ЕВП/02-10-2023/284949193</t>
  </si>
  <si>
    <t>25.09.2025</t>
  </si>
  <si>
    <t xml:space="preserve">AZISA-0001271 (Пропан)</t>
  </si>
  <si>
    <t>09521875</t>
  </si>
  <si>
    <t>С-ЕВП/02-10-2023/284949201</t>
  </si>
  <si>
    <t xml:space="preserve">Установлен в замен дефектованному ER160121 от 06.07.2025 (Шкурапатов)</t>
  </si>
  <si>
    <t>AZISA-0001281</t>
  </si>
  <si>
    <t>С-ЕЖБ/22-04-2025/427900866</t>
  </si>
  <si>
    <t>AZISA-0001291</t>
  </si>
  <si>
    <t>ЕR160155</t>
  </si>
  <si>
    <t>С-ЕЖБ/20-03-2025/419177680</t>
  </si>
  <si>
    <t>222</t>
  </si>
  <si>
    <t xml:space="preserve">Резервуар нефти РВС №6</t>
  </si>
  <si>
    <t xml:space="preserve">AZISA-0001301 (пропан)</t>
  </si>
  <si>
    <t>С-ГЦС/25-11-2022/206825127</t>
  </si>
  <si>
    <t>16.06.2023</t>
  </si>
  <si>
    <t>AZISA-0001311</t>
  </si>
  <si>
    <t>ЕR160321</t>
  </si>
  <si>
    <t>С-ЕЖБ/20-03-2025/419177679</t>
  </si>
  <si>
    <t xml:space="preserve">Резервуар нефти РВС - 10000 м3 (УЗА РВС-6)</t>
  </si>
  <si>
    <t>AZISA-0001321</t>
  </si>
  <si>
    <t>ЕR160125</t>
  </si>
  <si>
    <t>С-ЕЖБ/20-03-2025/419177678</t>
  </si>
  <si>
    <t>AZISA-0002581</t>
  </si>
  <si>
    <t>С-ЕВП/02-10-2023/284949256</t>
  </si>
  <si>
    <t>08.04.2025</t>
  </si>
  <si>
    <t>09.04.2025</t>
  </si>
  <si>
    <t xml:space="preserve">AZISA-0002591
</t>
  </si>
  <si>
    <t>ER160303</t>
  </si>
  <si>
    <t>С-ЕЖБ/20-03-2025/419177675</t>
  </si>
  <si>
    <t xml:space="preserve">Давление  в Р7</t>
  </si>
  <si>
    <t>PIA-223031</t>
  </si>
  <si>
    <t>1477</t>
  </si>
  <si>
    <t>С-ДШФ/13-06-2023/255358284</t>
  </si>
  <si>
    <t>PZISA-223041</t>
  </si>
  <si>
    <t>1489</t>
  </si>
  <si>
    <t>С-ДШФ/13-06-2023/255358283</t>
  </si>
  <si>
    <t>PZISA-223051</t>
  </si>
  <si>
    <t>1493</t>
  </si>
  <si>
    <t>С-ДШФ/13-06-2023/255358282</t>
  </si>
  <si>
    <t xml:space="preserve">Уровень в Р7</t>
  </si>
  <si>
    <t xml:space="preserve">LISA– 223081</t>
  </si>
  <si>
    <t>54834-13</t>
  </si>
  <si>
    <t xml:space="preserve">KROHNE OPTIFLEX 1300C</t>
  </si>
  <si>
    <t>R160000000002277</t>
  </si>
  <si>
    <t xml:space="preserve">"KROHNE SAS"</t>
  </si>
  <si>
    <t>Франция</t>
  </si>
  <si>
    <t>С-ДШФ/18-04-2023/242537159</t>
  </si>
  <si>
    <t xml:space="preserve">Межфазный уровень в Р7</t>
  </si>
  <si>
    <t>LISA–223091</t>
  </si>
  <si>
    <t>R160000000002281</t>
  </si>
  <si>
    <t>С-ДШФ/16-11-2024/393201305</t>
  </si>
  <si>
    <t xml:space="preserve">КАРЭ РВС-7</t>
  </si>
  <si>
    <t>AZISA-0001331</t>
  </si>
  <si>
    <t>ЕR160153</t>
  </si>
  <si>
    <t>С-ЕЖБ/20-03-2025/419177674</t>
  </si>
  <si>
    <t>223</t>
  </si>
  <si>
    <t xml:space="preserve">Резервуар нефти РВС №7</t>
  </si>
  <si>
    <t xml:space="preserve">Стойка №3 СП-27</t>
  </si>
  <si>
    <t xml:space="preserve">AZISA-0001341 (пропан)</t>
  </si>
  <si>
    <t>С-ГЦС/24-11-2022/206826179</t>
  </si>
  <si>
    <t>AZISA-0001351</t>
  </si>
  <si>
    <t>ЕR160291</t>
  </si>
  <si>
    <t>С-ЕЖБ/20-03-2025/419177672</t>
  </si>
  <si>
    <t>AZISA-0001361</t>
  </si>
  <si>
    <t>С-ЕВП/02-10-2023/284949194</t>
  </si>
  <si>
    <t>23.09.2025</t>
  </si>
  <si>
    <t xml:space="preserve">Cмонтирован 23.09.2025 (Суурков А.А.)</t>
  </si>
  <si>
    <t>AZISA-0001371</t>
  </si>
  <si>
    <t>С-ЕВП/02-10-2023/284949251</t>
  </si>
  <si>
    <t>AZISA-0001381</t>
  </si>
  <si>
    <t>ЕR160330</t>
  </si>
  <si>
    <t>С-ЕЖБ/22-04-2025/427900865</t>
  </si>
  <si>
    <t xml:space="preserve">УЗА РВС № 7</t>
  </si>
  <si>
    <t>AZISA-0002601</t>
  </si>
  <si>
    <t>С-ГЦС/25-11-2022/206825859</t>
  </si>
  <si>
    <t>02.08.2024</t>
  </si>
  <si>
    <t>AZISA-0002611</t>
  </si>
  <si>
    <t>ER160290</t>
  </si>
  <si>
    <t>С-ЕЖБ/20-03-2025/419177668</t>
  </si>
  <si>
    <t xml:space="preserve">Давление  в Р8</t>
  </si>
  <si>
    <t>PIA-224031</t>
  </si>
  <si>
    <t>1473</t>
  </si>
  <si>
    <t>С-ДШФ/13-06-2023/255358281</t>
  </si>
  <si>
    <t>PZISA-224051</t>
  </si>
  <si>
    <t>1481</t>
  </si>
  <si>
    <t>С-ДШФ/13-06-2023/255358280</t>
  </si>
  <si>
    <t>PZISA-224041</t>
  </si>
  <si>
    <t>1482</t>
  </si>
  <si>
    <t>С-ДШФ/13-06-2023/255358279</t>
  </si>
  <si>
    <t xml:space="preserve">Уровень в Р8</t>
  </si>
  <si>
    <t>LISA–224081</t>
  </si>
  <si>
    <t>R160000000002282</t>
  </si>
  <si>
    <t>С-ДШФ/16-11-2024/393201304</t>
  </si>
  <si>
    <t xml:space="preserve">Межфазный уровень в Р8</t>
  </si>
  <si>
    <t>LISA–224091</t>
  </si>
  <si>
    <t>R160000000002283</t>
  </si>
  <si>
    <t>С-ДШФ/16-11-2024/393201303</t>
  </si>
  <si>
    <t>AZISA-0001591</t>
  </si>
  <si>
    <t xml:space="preserve">ИГМ-12М </t>
  </si>
  <si>
    <t>С-ЕВП/02-10-2023/284949205</t>
  </si>
  <si>
    <t>AZISA-0001601</t>
  </si>
  <si>
    <t>ЕR160158</t>
  </si>
  <si>
    <t>С-ЕЖБ/20-03-2025/419177666</t>
  </si>
  <si>
    <t>AZISA-0001611</t>
  </si>
  <si>
    <t xml:space="preserve">ООО " Томская электронная компания"</t>
  </si>
  <si>
    <t>С-ЕЖБ/22-04-2025/427900864</t>
  </si>
  <si>
    <t xml:space="preserve">160334 выход из строя</t>
  </si>
  <si>
    <t xml:space="preserve">AZISA-0001621 (Пропан)</t>
  </si>
  <si>
    <t>.09521871</t>
  </si>
  <si>
    <t>С-ЕВП/02-10-2023/284949206</t>
  </si>
  <si>
    <t xml:space="preserve">Установлен в замен дефектованному ER160144 от 24.08.2025 (Аллагужин Э.Ш.)</t>
  </si>
  <si>
    <t>AZISA-0001631</t>
  </si>
  <si>
    <t>ЕR160123</t>
  </si>
  <si>
    <t>С-ЕЖБ/20-03-2025/419177663</t>
  </si>
  <si>
    <t>AZISA-0001641</t>
  </si>
  <si>
    <t>ЕR160152</t>
  </si>
  <si>
    <t>С-ЕЖБ/20-03-2025/419177662</t>
  </si>
  <si>
    <t xml:space="preserve">AZISA-0002621
</t>
  </si>
  <si>
    <t>С-ЕВП/02-10-2023/284949262</t>
  </si>
  <si>
    <t xml:space="preserve">AZISA-0002631
</t>
  </si>
  <si>
    <t>ER160306</t>
  </si>
  <si>
    <t>С-ЕЖБ/22-04-2025/427900863</t>
  </si>
  <si>
    <t xml:space="preserve">Давление  в Р9</t>
  </si>
  <si>
    <t>PIA-225031</t>
  </si>
  <si>
    <t>1475</t>
  </si>
  <si>
    <t>С-ДШФ/13-06-2023/255358278</t>
  </si>
  <si>
    <t>PZISA-225041</t>
  </si>
  <si>
    <t>1478</t>
  </si>
  <si>
    <t>С-ДШФ/13-06-2023/255358277</t>
  </si>
  <si>
    <t>PZISA-225051</t>
  </si>
  <si>
    <t>1480</t>
  </si>
  <si>
    <t>С-ДШФ/13-06-2023/255358276</t>
  </si>
  <si>
    <t xml:space="preserve">Уровень в Р9</t>
  </si>
  <si>
    <t>LISA–225081</t>
  </si>
  <si>
    <t>R160000000002285</t>
  </si>
  <si>
    <t>С-ДШФ/16-11-2024/393201302</t>
  </si>
  <si>
    <t xml:space="preserve">Межфазный уровень в Р9</t>
  </si>
  <si>
    <t>LISA–225091</t>
  </si>
  <si>
    <t>R160000000002284</t>
  </si>
  <si>
    <t>С-ДШФ/16-11-2024/393201301</t>
  </si>
  <si>
    <t>AZISA-0001651</t>
  </si>
  <si>
    <t>ЕR160326</t>
  </si>
  <si>
    <t>С-ЕЖБ/20-03-2025/419177661</t>
  </si>
  <si>
    <t>AZISA-0001661</t>
  </si>
  <si>
    <t xml:space="preserve">ООО "ЭМИ-Прибор", г. Санкт-Петербург</t>
  </si>
  <si>
    <t>C-ЕВП/02-10-2023/284949254</t>
  </si>
  <si>
    <t>02.05.2025</t>
  </si>
  <si>
    <t>AZISA-0001671</t>
  </si>
  <si>
    <t>ИГМ-12М-3А</t>
  </si>
  <si>
    <t>C-ЕВП/02-10-2023/284949247</t>
  </si>
  <si>
    <t>25.11.2024</t>
  </si>
  <si>
    <t>AZISA-0001681</t>
  </si>
  <si>
    <t>ЕR160331</t>
  </si>
  <si>
    <t>С-ЕЖБ/20-03-2025/419177659</t>
  </si>
  <si>
    <t xml:space="preserve">AZISA-0001691 (пропан)</t>
  </si>
  <si>
    <t>09506215</t>
  </si>
  <si>
    <t>С-ЕЖБ/20-08-2025/458346886</t>
  </si>
  <si>
    <t>14.04.2023</t>
  </si>
  <si>
    <t xml:space="preserve">Внёс в АСОПИ</t>
  </si>
  <si>
    <t>AZISA-0001701</t>
  </si>
  <si>
    <t>ЕR160124</t>
  </si>
  <si>
    <t>С-ЕЖБ/20-03-2025/419177658</t>
  </si>
  <si>
    <t>AZISA-0002641</t>
  </si>
  <si>
    <t>ER160288</t>
  </si>
  <si>
    <t>С-ЕЖБ/22-04-2025/427900862</t>
  </si>
  <si>
    <t xml:space="preserve">AZISA-0002651 </t>
  </si>
  <si>
    <t>09521824</t>
  </si>
  <si>
    <t>С-ЕВП/02-10-2023/284949245</t>
  </si>
  <si>
    <t>16.11.2024</t>
  </si>
  <si>
    <t>226.1</t>
  </si>
  <si>
    <t xml:space="preserve">Емкость дренажная V=40 м3</t>
  </si>
  <si>
    <t xml:space="preserve">Давление  на выкиде насоса Н1</t>
  </si>
  <si>
    <t>PISA-226061</t>
  </si>
  <si>
    <t>4029293</t>
  </si>
  <si>
    <t>±0,075</t>
  </si>
  <si>
    <t>С-ДШФ/22-07-2024/361507683</t>
  </si>
  <si>
    <t>226.2</t>
  </si>
  <si>
    <t xml:space="preserve">Давление  на выкиде насоса Н2</t>
  </si>
  <si>
    <t>PISA-226071</t>
  </si>
  <si>
    <t xml:space="preserve">0Ex ia IIC T5/T6 Ga Х</t>
  </si>
  <si>
    <t>06.07.2025</t>
  </si>
  <si>
    <t xml:space="preserve">Установлен в замен дефектованному 4029294 от 06.07.2025 (Шкурапатов)</t>
  </si>
  <si>
    <t xml:space="preserve">Ui ≤ 30 B, Ii ≤ 200 мA</t>
  </si>
  <si>
    <t xml:space="preserve">-60…+40 °C</t>
  </si>
  <si>
    <t>226.3</t>
  </si>
  <si>
    <t xml:space="preserve">Давление  на выкиде насоса Н3</t>
  </si>
  <si>
    <t>PISA-226081</t>
  </si>
  <si>
    <t>4029295</t>
  </si>
  <si>
    <t>2039791/4074/218</t>
  </si>
  <si>
    <t>226.4</t>
  </si>
  <si>
    <t xml:space="preserve">Давление  на выкиде насоса Н4</t>
  </si>
  <si>
    <t>PISA-226091</t>
  </si>
  <si>
    <t>4029296</t>
  </si>
  <si>
    <t>С-ДШФ/22-07-2024/361507681</t>
  </si>
  <si>
    <t>226.5</t>
  </si>
  <si>
    <t xml:space="preserve">Давление  на выкиде насоса Н5</t>
  </si>
  <si>
    <t>PISA-226101</t>
  </si>
  <si>
    <t>4029297</t>
  </si>
  <si>
    <t>С-ДШФ/22-07-2024/361507680</t>
  </si>
  <si>
    <t xml:space="preserve">Уровень в Е1 
</t>
  </si>
  <si>
    <t xml:space="preserve">LISA, TISA–226211</t>
  </si>
  <si>
    <t>ДУУ10-10-0-3,90-0-0-00-1-0-0-0-000-3</t>
  </si>
  <si>
    <t>3,90/85°</t>
  </si>
  <si>
    <t>С-ЕЖБ/21-04-2025/427901928</t>
  </si>
  <si>
    <t xml:space="preserve">0 Ex ia IIB T6 GaX</t>
  </si>
  <si>
    <t>12.05.2021</t>
  </si>
  <si>
    <t xml:space="preserve">Уровень в Е5</t>
  </si>
  <si>
    <t xml:space="preserve">LISA, TISA–226251</t>
  </si>
  <si>
    <t>ДУУ-10-10-0-4,07-0-0-00-1-0-0-0-000-1</t>
  </si>
  <si>
    <t>4,07/85°</t>
  </si>
  <si>
    <t>С-ДШФ/21-07-2023/264683270</t>
  </si>
  <si>
    <t>ExiaIIBT6GaX</t>
  </si>
  <si>
    <t>17.02.2022</t>
  </si>
  <si>
    <t xml:space="preserve">Измерения параметров потока, расхода, уровня,</t>
  </si>
  <si>
    <t xml:space="preserve">Uii ≤ 36 В, Ii i≤ 59 мА</t>
  </si>
  <si>
    <t xml:space="preserve">Уровень в Е3
</t>
  </si>
  <si>
    <t xml:space="preserve">LISA, TISA–226231</t>
  </si>
  <si>
    <t>С-ДШФ/21-07-2023/264683269</t>
  </si>
  <si>
    <t xml:space="preserve">Уровень в Е4
</t>
  </si>
  <si>
    <t xml:space="preserve">LISA, TISA–226241</t>
  </si>
  <si>
    <t>С-ДШФ/06-01-2024/311454965</t>
  </si>
  <si>
    <t xml:space="preserve">0Ex ia IIB T4/Т6 X</t>
  </si>
  <si>
    <t>22.12.2023</t>
  </si>
  <si>
    <t xml:space="preserve">Контроль загазованности E-1</t>
  </si>
  <si>
    <t>AZISA–226261</t>
  </si>
  <si>
    <t>ER160293</t>
  </si>
  <si>
    <t>С-ЕЖБ/20-03-2025/419177656</t>
  </si>
  <si>
    <t xml:space="preserve">Контроль загазованности Е-2</t>
  </si>
  <si>
    <t>AZISA–226271</t>
  </si>
  <si>
    <t>ER160263</t>
  </si>
  <si>
    <t>С-ЕЖБ/20-03-2025/419177655</t>
  </si>
  <si>
    <t xml:space="preserve">Контроль загазованности Е-3</t>
  </si>
  <si>
    <t>AZISA–226281</t>
  </si>
  <si>
    <t xml:space="preserve"> МП-242-2061-2022</t>
  </si>
  <si>
    <t>С-ЕЖБ/22-04-2025/427900861</t>
  </si>
  <si>
    <t xml:space="preserve">ER160295 выход из строя</t>
  </si>
  <si>
    <t xml:space="preserve">Контроль загазованности Е-4</t>
  </si>
  <si>
    <t>AZISA–226291</t>
  </si>
  <si>
    <t>ER160297</t>
  </si>
  <si>
    <t>С-ЕЖБ/20-03-2025/419177653</t>
  </si>
  <si>
    <t xml:space="preserve">Емкость дренажная Е-5</t>
  </si>
  <si>
    <t xml:space="preserve">Контроль загазованности Е-5</t>
  </si>
  <si>
    <t>AZISA–226301</t>
  </si>
  <si>
    <t>С-ГЦС/25-11-2022/206825126</t>
  </si>
  <si>
    <t>22.08.2023</t>
  </si>
  <si>
    <t>AZISA–226311</t>
  </si>
  <si>
    <t>С-ГЦС/28-11-2022/206825115</t>
  </si>
  <si>
    <t>AZISA–226321</t>
  </si>
  <si>
    <t>ER160272</t>
  </si>
  <si>
    <t>С-ЕЖБ/20-03-2025/419177652</t>
  </si>
  <si>
    <t>AZISA–226331</t>
  </si>
  <si>
    <t>ER160296</t>
  </si>
  <si>
    <t>С-ЕЖБ/20-03-2025/419177650</t>
  </si>
  <si>
    <t xml:space="preserve">Уровень в Е2</t>
  </si>
  <si>
    <t xml:space="preserve">LISA, TISA–226221</t>
  </si>
  <si>
    <t>ДУУ10-10-0-4,07-0-0-00-1-0-0-0-000</t>
  </si>
  <si>
    <t>С-ДШФ/21-07-2023/264683268</t>
  </si>
  <si>
    <t xml:space="preserve">Станция насосная внешней и внутренней перекачки</t>
  </si>
  <si>
    <t xml:space="preserve">Температура линии разгрузки гидропяты H-1/1</t>
  </si>
  <si>
    <t xml:space="preserve">TISA-227000 (11-TIT5)</t>
  </si>
  <si>
    <t xml:space="preserve">Rosemount 3144РD2A1IMM5G1F5QGXA</t>
  </si>
  <si>
    <t>С-ЕЖБ/19-06-2025/441478289</t>
  </si>
  <si>
    <t>С-ДШФ/22-07-2024/361507697</t>
  </si>
  <si>
    <t xml:space="preserve">Температура линии разгрузки гидропяты H-1/2</t>
  </si>
  <si>
    <t xml:space="preserve">TISA-227001 (14-TIT5)</t>
  </si>
  <si>
    <t>С-ЕЖБ/19-06-2025/441478288</t>
  </si>
  <si>
    <t>С-ДШФ/22-07-2024/361507696</t>
  </si>
  <si>
    <t xml:space="preserve">Температура линии разгрузки гидропяты H-1/3</t>
  </si>
  <si>
    <t xml:space="preserve">TISA-227002 (13-TIT5)</t>
  </si>
  <si>
    <t>С-ЕЖБ/19-06-2025/441478287</t>
  </si>
  <si>
    <t>С-ДШФ/22-07-2024/361507695</t>
  </si>
  <si>
    <t xml:space="preserve">Температура линии разгрузки гидропяты H-1/4</t>
  </si>
  <si>
    <t xml:space="preserve">TISA-227003 (12-TIT5)</t>
  </si>
  <si>
    <t>С-ЕЖБ/19-06-2025/441478286</t>
  </si>
  <si>
    <t>С-ДШФ/22-07-2024/361507694</t>
  </si>
  <si>
    <t xml:space="preserve">Температура линии разгрузки гидропяты H-2/1</t>
  </si>
  <si>
    <t xml:space="preserve">TISA-227020 (01-TIT5)</t>
  </si>
  <si>
    <t xml:space="preserve">Rosemount 3144 P</t>
  </si>
  <si>
    <t>С-ЕЖБ/19-06-2025/441478285</t>
  </si>
  <si>
    <t xml:space="preserve">Rosemount 3051TG2A2B21BIMM5Q4</t>
  </si>
  <si>
    <t>С-ДШФ/22-07-2024/361507693</t>
  </si>
  <si>
    <t xml:space="preserve">Температура линии разгрузки гидропяты H-2/2</t>
  </si>
  <si>
    <t xml:space="preserve">TISA-227021 (02-TIT5)</t>
  </si>
  <si>
    <t>С-ЕЖБ/19-06-2025/441478284</t>
  </si>
  <si>
    <t>С-ДШФ/22-07-2024/361507692</t>
  </si>
  <si>
    <t xml:space="preserve">Температура линии разгрузки гидропяты H-2/3</t>
  </si>
  <si>
    <t xml:space="preserve">TISA-227022 (03-TIT5)</t>
  </si>
  <si>
    <t>С-ЕЖБ/19-06-2025/441478283</t>
  </si>
  <si>
    <t>С-ДШФ/22-07-2024/361507691</t>
  </si>
  <si>
    <t xml:space="preserve">Температура линии разгрузки гидропяты H-2/4</t>
  </si>
  <si>
    <t xml:space="preserve">TISA-227023 (04-TIT5)</t>
  </si>
  <si>
    <t>С-ЕЖБ/19-06-2025/441478282</t>
  </si>
  <si>
    <t>С-ДШФ/22-07-2024/361507690</t>
  </si>
  <si>
    <t xml:space="preserve">Давление на входе насоса H-1/1</t>
  </si>
  <si>
    <t xml:space="preserve">PISA-227001 (11-PIT1)</t>
  </si>
  <si>
    <t xml:space="preserve">Rosemount 3051T</t>
  </si>
  <si>
    <t>0004020791</t>
  </si>
  <si>
    <t>С-ДШФ/30-03-2022/151088862</t>
  </si>
  <si>
    <t xml:space="preserve">акт апрель 2022</t>
  </si>
  <si>
    <t xml:space="preserve">Давление на выходе насоса H-1/1</t>
  </si>
  <si>
    <t xml:space="preserve">PISA-227002 (11-PIT2)</t>
  </si>
  <si>
    <t>0004020799</t>
  </si>
  <si>
    <t>С-ДШФ/30-03-2022/151088867</t>
  </si>
  <si>
    <t xml:space="preserve">Давление на входе насоса H-1/2</t>
  </si>
  <si>
    <t xml:space="preserve">PISA-227003 (12-PIT1)</t>
  </si>
  <si>
    <t>0004020792</t>
  </si>
  <si>
    <t>С-ДШФ/30-03-2022/151088854</t>
  </si>
  <si>
    <t xml:space="preserve">Давление на выходе насоса H-1/2</t>
  </si>
  <si>
    <t xml:space="preserve">PISA-227004 (12-PIT2)</t>
  </si>
  <si>
    <t>0004020798</t>
  </si>
  <si>
    <t>С-ДШФ/30-03-2022/151088859</t>
  </si>
  <si>
    <t xml:space="preserve">Давление на входе насоса H-1/3</t>
  </si>
  <si>
    <t xml:space="preserve">PISA-227005 (13-PIT1)</t>
  </si>
  <si>
    <t>0004020790</t>
  </si>
  <si>
    <t>С-ДШФ/30-03-2022/151088846</t>
  </si>
  <si>
    <t xml:space="preserve">Давление на выходе насоса H-1/3</t>
  </si>
  <si>
    <t xml:space="preserve">PISA-227006 (13-PIT2)</t>
  </si>
  <si>
    <t>0004020800</t>
  </si>
  <si>
    <t>С-ДШФ/30-03-2022/151088852</t>
  </si>
  <si>
    <t xml:space="preserve">Давление на входе насоса H-1/4</t>
  </si>
  <si>
    <t xml:space="preserve">PISA-227007 (14-PIT1)</t>
  </si>
  <si>
    <t>0004020789</t>
  </si>
  <si>
    <t>С-ДШФ/30-03-2022/151088837</t>
  </si>
  <si>
    <t xml:space="preserve">Давление на выходе насоса H-1/4</t>
  </si>
  <si>
    <t xml:space="preserve">PISA-227008 (14-PIT2)</t>
  </si>
  <si>
    <t>0004020797</t>
  </si>
  <si>
    <t>С-ДШФ/30-03-2022/151088844</t>
  </si>
  <si>
    <t xml:space="preserve">Давление на входе насоса H-2/1</t>
  </si>
  <si>
    <t xml:space="preserve">PISA-227009 (01-PIT1)</t>
  </si>
  <si>
    <t xml:space="preserve">Rosemount 3051СD4A02A1BS5IMM5Q4</t>
  </si>
  <si>
    <t>0004020787</t>
  </si>
  <si>
    <t>С-ДШФ/01-06-2024/349004199</t>
  </si>
  <si>
    <t xml:space="preserve">Станция насосная внешней и внутрен-ней перекачки</t>
  </si>
  <si>
    <t xml:space="preserve">Давление на выходе насоса H-2/1</t>
  </si>
  <si>
    <t xml:space="preserve">PISA-227010 (01-PIT2)</t>
  </si>
  <si>
    <t>0004020795</t>
  </si>
  <si>
    <t>С-ДШФ/30-03-2022/151088894</t>
  </si>
  <si>
    <t xml:space="preserve">Давление на входе насоса H-2/2</t>
  </si>
  <si>
    <t xml:space="preserve">PISA-227011 (02-PIT1)</t>
  </si>
  <si>
    <t>0004020794</t>
  </si>
  <si>
    <t>С-ДШФ/30-03-2022/151088886</t>
  </si>
  <si>
    <t xml:space="preserve">Давление на выходе насоса H-2/2</t>
  </si>
  <si>
    <t xml:space="preserve">PISA-227012 (02-PIT2)</t>
  </si>
  <si>
    <t>0004020786</t>
  </si>
  <si>
    <t>С-ДШФ/30-03-2022/151088889</t>
  </si>
  <si>
    <t xml:space="preserve">Давление на входе насоса H-2/3</t>
  </si>
  <si>
    <t xml:space="preserve">PISA-227013 (03-PIT1)</t>
  </si>
  <si>
    <t>0004020784</t>
  </si>
  <si>
    <t>С-ДШФ/30-03-2022/151088879</t>
  </si>
  <si>
    <t xml:space="preserve">Давление на выходе насоса H-2/3</t>
  </si>
  <si>
    <t xml:space="preserve">PISA-227014 (03-PIT2)</t>
  </si>
  <si>
    <t>0004020788</t>
  </si>
  <si>
    <t>С-ДШФ/30-03-2022/151088881</t>
  </si>
  <si>
    <t xml:space="preserve">Давление на входе насоса H-2/4</t>
  </si>
  <si>
    <t xml:space="preserve">PISA-227015 (04-PIT1)</t>
  </si>
  <si>
    <t>0004020793</t>
  </si>
  <si>
    <t>С-ДШФ/30-03-2022/151088871</t>
  </si>
  <si>
    <t xml:space="preserve">Давление на выходе насоса H-2/4</t>
  </si>
  <si>
    <t xml:space="preserve">PISA-227016 (04-PIT2)</t>
  </si>
  <si>
    <t>0004020796</t>
  </si>
  <si>
    <t>С-ДШФ/30-03-2022/151088874</t>
  </si>
  <si>
    <t xml:space="preserve"> Перепад давления на фильтре H-1/1</t>
  </si>
  <si>
    <t xml:space="preserve">PDIA-227001 (11-PDIT1)</t>
  </si>
  <si>
    <t xml:space="preserve">Rosemount 3051C</t>
  </si>
  <si>
    <t>0004020802</t>
  </si>
  <si>
    <t>С-ДШФ/30-03-2022/151088864</t>
  </si>
  <si>
    <t xml:space="preserve"> Перепад давления на фильтре H-1/2</t>
  </si>
  <si>
    <t xml:space="preserve">PDIA-227002 (12-PDIT1)</t>
  </si>
  <si>
    <t>0004020805</t>
  </si>
  <si>
    <t>С-ДШФ/30-03-2022/151088857</t>
  </si>
  <si>
    <t xml:space="preserve"> Перепад давления на фильтре H-1/3</t>
  </si>
  <si>
    <t xml:space="preserve">PDIA-227003 (13-PDIT1)</t>
  </si>
  <si>
    <t>0004020893</t>
  </si>
  <si>
    <t>С-ДШФ/30-03-2022/151088849</t>
  </si>
  <si>
    <t xml:space="preserve"> Перепад давления на фильтре H-1/4</t>
  </si>
  <si>
    <t xml:space="preserve">PDIA-227004 (14-PDIT1)</t>
  </si>
  <si>
    <t>0004020804</t>
  </si>
  <si>
    <t>С-ДШФ/30-03-2022/151088841</t>
  </si>
  <si>
    <t xml:space="preserve"> Перепад давления на фильтре H-2/1</t>
  </si>
  <si>
    <t xml:space="preserve">PDIA-227005 (01-PDIT1)</t>
  </si>
  <si>
    <t>0004020806</t>
  </si>
  <si>
    <t>С-ДШФ/30-03-2022/151088891</t>
  </si>
  <si>
    <t xml:space="preserve"> Перепад давления на фильтре H-2/2</t>
  </si>
  <si>
    <t xml:space="preserve">PDIA-227006 (02-PDIT1)</t>
  </si>
  <si>
    <t>0004020803</t>
  </si>
  <si>
    <t>С-ДШФ/30-03-2022/151088884</t>
  </si>
  <si>
    <t xml:space="preserve"> Перепад давления на фильтре H-2/3</t>
  </si>
  <si>
    <t xml:space="preserve">PDIA-227007 (03-PDIT1)</t>
  </si>
  <si>
    <t>0004020807</t>
  </si>
  <si>
    <t>С-ДШФ/30-03-2022/151088876</t>
  </si>
  <si>
    <t xml:space="preserve"> Перепад давления на фильтре H-2/4</t>
  </si>
  <si>
    <t xml:space="preserve">PDIA-227008 (04-PDIT1)</t>
  </si>
  <si>
    <t>0004020892</t>
  </si>
  <si>
    <t>С-ДШФ/30-03-2022/151088869</t>
  </si>
  <si>
    <t xml:space="preserve">Вибрация переднего подшипника насоса верт.плоск</t>
  </si>
  <si>
    <t xml:space="preserve">SJISA-227001 (11-SP1)</t>
  </si>
  <si>
    <t>22234-01</t>
  </si>
  <si>
    <t xml:space="preserve">документом РЭ 4277-032-00205435-01, приложение 1 с изменением № 1</t>
  </si>
  <si>
    <t xml:space="preserve">Вибропреобразователь пьезоэлектрический с предусилителями</t>
  </si>
  <si>
    <t xml:space="preserve"> ВК-310</t>
  </si>
  <si>
    <t>ВК-310С</t>
  </si>
  <si>
    <t xml:space="preserve">ООО "ВиКонт"</t>
  </si>
  <si>
    <t>м/c</t>
  </si>
  <si>
    <t>±0,025</t>
  </si>
  <si>
    <t>А/мм*с</t>
  </si>
  <si>
    <t>С-ДШФ/14-07-2025/449039066</t>
  </si>
  <si>
    <t xml:space="preserve">0ExiaIICT5 X</t>
  </si>
  <si>
    <t xml:space="preserve">Измерение вибрации</t>
  </si>
  <si>
    <t xml:space="preserve">ВИБРО АКУСТИЧЕСКИЕ ИЗМЕРЕНИЯ</t>
  </si>
  <si>
    <t xml:space="preserve">Вибрация переднего подшипника насоса горизонт.плоск</t>
  </si>
  <si>
    <t xml:space="preserve">SJISA-227002 (11-SP2)</t>
  </si>
  <si>
    <t>46382</t>
  </si>
  <si>
    <t>С-ДШФ/14-07-2025/449039059</t>
  </si>
  <si>
    <t xml:space="preserve">Вибрация заднего подшипника насоса верт.плоск</t>
  </si>
  <si>
    <t xml:space="preserve">SJISA-227003 (11-SP3)</t>
  </si>
  <si>
    <t>47075</t>
  </si>
  <si>
    <t>С-ДШФ/14-07-2025/449039052</t>
  </si>
  <si>
    <t xml:space="preserve">Ui ≤ 24 B, Ii ≤ 60 mA</t>
  </si>
  <si>
    <t xml:space="preserve">-30…+80 °С</t>
  </si>
  <si>
    <t xml:space="preserve">Вибрация заднего подшипника насоса горизонт.плоск</t>
  </si>
  <si>
    <t xml:space="preserve">SJISA-227004 (11-SP4)</t>
  </si>
  <si>
    <t>47086</t>
  </si>
  <si>
    <t>С-ДШФ/14-07-2025/449039046</t>
  </si>
  <si>
    <t xml:space="preserve">Вибрация переднего подшипника двигателя верт.плоск</t>
  </si>
  <si>
    <t xml:space="preserve">SJISA-227005 (11-SP5)</t>
  </si>
  <si>
    <t>47016</t>
  </si>
  <si>
    <t>С-ДШФ/14-07-2025/449039039</t>
  </si>
  <si>
    <t>227</t>
  </si>
  <si>
    <t xml:space="preserve">Вибрация переднего подшипника двигателя горизонт.плоск</t>
  </si>
  <si>
    <t xml:space="preserve">SJISA-227006 (11-SP6)</t>
  </si>
  <si>
    <t>С-ДШФ/14-07-2025/449039031</t>
  </si>
  <si>
    <t>07.08.2024</t>
  </si>
  <si>
    <t xml:space="preserve">Вибрация заднего подшипника двигателя верт.плоск</t>
  </si>
  <si>
    <t xml:space="preserve">SJISA-227007 (11-SP7)</t>
  </si>
  <si>
    <t>С-ДШФ/14-07-2025/449039022</t>
  </si>
  <si>
    <t xml:space="preserve">Вибрация заднего подшипника двигателя горизонт.плоск</t>
  </si>
  <si>
    <t xml:space="preserve">SJISA-227008 (11-SP8)</t>
  </si>
  <si>
    <t>47097</t>
  </si>
  <si>
    <t>С-ДШФ/14-07-2025/449039013</t>
  </si>
  <si>
    <t xml:space="preserve">SJISA-227009 (12-SP1)</t>
  </si>
  <si>
    <t>47061</t>
  </si>
  <si>
    <t>С-ДШФ/14-07-2025/449039005</t>
  </si>
  <si>
    <t xml:space="preserve">SJISA-227010 (12-SP2)</t>
  </si>
  <si>
    <t>46413</t>
  </si>
  <si>
    <t>С-ДШФ/14-07-2025/449038994</t>
  </si>
  <si>
    <t xml:space="preserve">SJISA-227011 (12-SP3)</t>
  </si>
  <si>
    <t>46385</t>
  </si>
  <si>
    <t>С-ДШФ/14-07-2025/449038987</t>
  </si>
  <si>
    <t xml:space="preserve">SJISA-227012 (12-SP4)</t>
  </si>
  <si>
    <t>47110</t>
  </si>
  <si>
    <t>С-ДШФ/14-07-2025/449038978</t>
  </si>
  <si>
    <t xml:space="preserve">SJISA-227014 (12-SP6)</t>
  </si>
  <si>
    <t>47102</t>
  </si>
  <si>
    <t>С-ДШФ/14-07-2025/449038971</t>
  </si>
  <si>
    <t xml:space="preserve">SJISA-227015 (12-SP7)</t>
  </si>
  <si>
    <t>С-ДШФ/14-07-2025/449038965</t>
  </si>
  <si>
    <t xml:space="preserve">SJISA-227016 (12-SP8)</t>
  </si>
  <si>
    <t>47068</t>
  </si>
  <si>
    <t>С-ДШФ/14-07-2025/449038963</t>
  </si>
  <si>
    <t xml:space="preserve">SJISA-227017 (13-SP1)</t>
  </si>
  <si>
    <t>С-ДШФ/14-07-2025/449038961</t>
  </si>
  <si>
    <t xml:space="preserve">SJISA-227018 (13-SP2)</t>
  </si>
  <si>
    <t>С-ДШФ/14-07-2025/449038959</t>
  </si>
  <si>
    <t xml:space="preserve">SJISA-227019 (13-SP3)</t>
  </si>
  <si>
    <t>С-ДШФ/14-07-2025/449038957</t>
  </si>
  <si>
    <t xml:space="preserve">SJISA-227020 (13-SP4)</t>
  </si>
  <si>
    <t>С-ДШФ/14-07-2025/449038955</t>
  </si>
  <si>
    <t xml:space="preserve">SJISA-227021 (13-SP5)</t>
  </si>
  <si>
    <t>С-ДШФ/14-07-2025/449038951</t>
  </si>
  <si>
    <t>06.01.2024</t>
  </si>
  <si>
    <t xml:space="preserve">SJISA-227022 (13-SP6)</t>
  </si>
  <si>
    <t>С-ДШФ/14-07-2025/449038950</t>
  </si>
  <si>
    <t xml:space="preserve">SJISA-227023 (13-SP7)</t>
  </si>
  <si>
    <t>47084</t>
  </si>
  <si>
    <t>С-ДШФ/14-07-2025/449038948</t>
  </si>
  <si>
    <t xml:space="preserve">SJISA-227024 (13-SP8)</t>
  </si>
  <si>
    <t>47027</t>
  </si>
  <si>
    <t>С-ДШФ/14-07-2025/449038946</t>
  </si>
  <si>
    <t xml:space="preserve">SJISA-227025 (14-SP1)</t>
  </si>
  <si>
    <t>47100</t>
  </si>
  <si>
    <t>С-ДШФ/14-07-2025/449038944</t>
  </si>
  <si>
    <t xml:space="preserve">SJISA-227026 (14-SP2)</t>
  </si>
  <si>
    <t>47082</t>
  </si>
  <si>
    <t>С-ДШФ/14-07-2025/449038942</t>
  </si>
  <si>
    <t xml:space="preserve">SJISA-227027 (14-SP3)</t>
  </si>
  <si>
    <t>46409</t>
  </si>
  <si>
    <t>С-ДШФ/14-07-2025/449038940</t>
  </si>
  <si>
    <t xml:space="preserve">SJISA-227028 (14-SP4)</t>
  </si>
  <si>
    <t>46428</t>
  </si>
  <si>
    <t>С-ДШФ/14-07-2025/449038938</t>
  </si>
  <si>
    <t xml:space="preserve">SJISA-227029 (14-SP5)</t>
  </si>
  <si>
    <t xml:space="preserve">РЭ 4277-022-00205435-01</t>
  </si>
  <si>
    <t>С-ДШФ/14-07-2025/449038936</t>
  </si>
  <si>
    <t>01.09.2022</t>
  </si>
  <si>
    <t xml:space="preserve">SJISA-227030 (14-SP6)</t>
  </si>
  <si>
    <t>С-ДШФ/14-07-2025/449038934</t>
  </si>
  <si>
    <t xml:space="preserve">SJISA-227031 (14-SP7)</t>
  </si>
  <si>
    <t>47064</t>
  </si>
  <si>
    <t>С-ДШФ/14-07-2025/449038932</t>
  </si>
  <si>
    <t xml:space="preserve">SJISA-227032 (14-SP8)</t>
  </si>
  <si>
    <t>С-ДШФ/14-07-2025/449038930</t>
  </si>
  <si>
    <t xml:space="preserve">SJISA-227034 (01-SP2)</t>
  </si>
  <si>
    <t xml:space="preserve">с документом РЭ 4277-032-00205435-01, Приложение №1</t>
  </si>
  <si>
    <t>47109</t>
  </si>
  <si>
    <t xml:space="preserve">На оформлении</t>
  </si>
  <si>
    <t xml:space="preserve">SJISA-227033 (01-SP1)</t>
  </si>
  <si>
    <t>С-ДШФ/15-07-2025/449038909</t>
  </si>
  <si>
    <t xml:space="preserve">SJISA-227035 (01-SP3)</t>
  </si>
  <si>
    <t>47087</t>
  </si>
  <si>
    <t>С-ДШФ/15-07-2025/449038907</t>
  </si>
  <si>
    <t xml:space="preserve">SJISA-227036 (01-SP4)</t>
  </si>
  <si>
    <t>46502</t>
  </si>
  <si>
    <t>С-ДШФ/15-07-2025/449038905</t>
  </si>
  <si>
    <t xml:space="preserve">SJISA-227037 (01-SP5)</t>
  </si>
  <si>
    <t>С-ДШФ/15-07-2025/449038903</t>
  </si>
  <si>
    <t xml:space="preserve">SJISA-227038 (01-SP6)</t>
  </si>
  <si>
    <t>47063</t>
  </si>
  <si>
    <t>С-ДШФ/15-07-2025/449038902</t>
  </si>
  <si>
    <t xml:space="preserve">SJISA-227039 (01-SP7)</t>
  </si>
  <si>
    <t>47107</t>
  </si>
  <si>
    <t>С-ДШФ/15-07-2025/449038900</t>
  </si>
  <si>
    <t xml:space="preserve">SJISA-227040 (01-SP8)</t>
  </si>
  <si>
    <t>С-ДШФ/15-07-2025/449038897</t>
  </si>
  <si>
    <t xml:space="preserve">SJISA-227041 (02-SP1)</t>
  </si>
  <si>
    <t>С-ДШФ/15-07-2025/449038896</t>
  </si>
  <si>
    <t xml:space="preserve">SJISA-227042 (02-SP2)</t>
  </si>
  <si>
    <t>47085</t>
  </si>
  <si>
    <t>С-ДШФ/15-07-2025/449038894</t>
  </si>
  <si>
    <t xml:space="preserve">SJISA-227043 (02-SP3)</t>
  </si>
  <si>
    <t>47009</t>
  </si>
  <si>
    <t>С-ДШФ/15-07-2025/449038892</t>
  </si>
  <si>
    <t xml:space="preserve">SJISA-227044 (02-SP4)</t>
  </si>
  <si>
    <t>47090</t>
  </si>
  <si>
    <t>С-ДШФ/15-07-2025/449038890</t>
  </si>
  <si>
    <t xml:space="preserve">SJISA-227045 (02-SP5)</t>
  </si>
  <si>
    <t>47067</t>
  </si>
  <si>
    <t>С-ДШФ/15-07-2025/449038887</t>
  </si>
  <si>
    <t xml:space="preserve">SJISA-227046 (02-SP6)</t>
  </si>
  <si>
    <t>47014</t>
  </si>
  <si>
    <t>С-ДШФ/15-07-2025/449038884</t>
  </si>
  <si>
    <t xml:space="preserve">SJISA-227047 (02-SP7)</t>
  </si>
  <si>
    <t>С-ДШФ/15-07-2025/449038883</t>
  </si>
  <si>
    <t xml:space="preserve">SJISA-227047 (02-SP8)</t>
  </si>
  <si>
    <t>47096</t>
  </si>
  <si>
    <t>С-ДШФ/15-07-2025/449038881</t>
  </si>
  <si>
    <t xml:space="preserve">SJISA-227049 (03-SP1)</t>
  </si>
  <si>
    <t>47098</t>
  </si>
  <si>
    <t>С-ДШФ/15-07-2025/449038879</t>
  </si>
  <si>
    <t xml:space="preserve">SJISA-227050 (03-SP2)</t>
  </si>
  <si>
    <t>47105</t>
  </si>
  <si>
    <t>С-ДШФ/15-07-2025/449038877</t>
  </si>
  <si>
    <t xml:space="preserve">SJISA-227051 (03-SP3)</t>
  </si>
  <si>
    <t>47021</t>
  </si>
  <si>
    <t>С-ДШФ/15-07-2025/449038875</t>
  </si>
  <si>
    <t xml:space="preserve">SJISA-227052 (03-SP4)</t>
  </si>
  <si>
    <t>С-ДШФ/15-07-2025/449038873</t>
  </si>
  <si>
    <t xml:space="preserve">SJISA-227053 (03-SP5)</t>
  </si>
  <si>
    <t>С-ДШФ/15-07-2025/449038871</t>
  </si>
  <si>
    <t xml:space="preserve">SJISA-227054 (03-SP6)</t>
  </si>
  <si>
    <t>С-ДШФ/15-07-2025/449038869</t>
  </si>
  <si>
    <t xml:space="preserve">SJISA-227055 (03-SP7)</t>
  </si>
  <si>
    <t>47048</t>
  </si>
  <si>
    <t>С-ДШФ/15-07-2025/449038867</t>
  </si>
  <si>
    <t xml:space="preserve">SJISA-227056 (03-SP8)</t>
  </si>
  <si>
    <t>47039</t>
  </si>
  <si>
    <t>С-ДШФ/15-07-2025/449038864</t>
  </si>
  <si>
    <t xml:space="preserve">SJISA-227057 (04-SP1)</t>
  </si>
  <si>
    <t>47083</t>
  </si>
  <si>
    <t>С-ДШФ/15-07-2025/449038862</t>
  </si>
  <si>
    <t xml:space="preserve">SJISA-227058 (04-SP2)</t>
  </si>
  <si>
    <t>46969</t>
  </si>
  <si>
    <t>С-ДШФ/15-07-2025/449038860</t>
  </si>
  <si>
    <t xml:space="preserve">SJISA-227059 (04-SP3)</t>
  </si>
  <si>
    <t>47103</t>
  </si>
  <si>
    <t>С-ДШФ/15-07-2025/449038858</t>
  </si>
  <si>
    <t xml:space="preserve">SJISA-227060 (04-SP4)</t>
  </si>
  <si>
    <t>47065</t>
  </si>
  <si>
    <t>С-ДШФ/15-07-2025/449038856</t>
  </si>
  <si>
    <t xml:space="preserve">SJISA-227061 (04-SP5)</t>
  </si>
  <si>
    <t>47080</t>
  </si>
  <si>
    <t>С-ДШФ/15-07-2025/449038854</t>
  </si>
  <si>
    <t xml:space="preserve">SJISA-227062 (04-SP6)</t>
  </si>
  <si>
    <t>47035</t>
  </si>
  <si>
    <t>С-ДШФ/15-07-2025/449038852</t>
  </si>
  <si>
    <t xml:space="preserve">SJISA-227063 (04-SP7)</t>
  </si>
  <si>
    <t>47017</t>
  </si>
  <si>
    <t>С-ДШФ/15-07-2025/449038850</t>
  </si>
  <si>
    <t xml:space="preserve">РЭ 4277-022-00205435-01 Приложение №1</t>
  </si>
  <si>
    <t>11.01.2020</t>
  </si>
  <si>
    <t xml:space="preserve">SJISA-227064 (04-SP8)</t>
  </si>
  <si>
    <t>47051</t>
  </si>
  <si>
    <t>С-ДШФ/15-07-2025/449038848</t>
  </si>
  <si>
    <t xml:space="preserve">Осевой сдвиг насоса H-1/1</t>
  </si>
  <si>
    <t xml:space="preserve">GISA-227001 (11-B1)</t>
  </si>
  <si>
    <t>56322-14</t>
  </si>
  <si>
    <t xml:space="preserve">МП 204/3-30-2023 «Приборы для измерения линейнго перемещения ВК-306. Методика поверки»</t>
  </si>
  <si>
    <t xml:space="preserve"> ВК-316</t>
  </si>
  <si>
    <t>ВК-316ОС.01</t>
  </si>
  <si>
    <t>46565/88231</t>
  </si>
  <si>
    <t>ЗАО"Виконт"</t>
  </si>
  <si>
    <t>С-ВЯ/18-07-2025/448753394</t>
  </si>
  <si>
    <t xml:space="preserve">0Ex ia IIC T5 Ga Х</t>
  </si>
  <si>
    <t xml:space="preserve">2017 г.</t>
  </si>
  <si>
    <t xml:space="preserve">Преобразование величины относительного перемещения</t>
  </si>
  <si>
    <t xml:space="preserve">-50…+50 °С</t>
  </si>
  <si>
    <t xml:space="preserve">IP 68 / IP 65</t>
  </si>
  <si>
    <t xml:space="preserve">Осевой сдвиг насоса H-1/2</t>
  </si>
  <si>
    <t xml:space="preserve">GISA-227002 (12-B1)</t>
  </si>
  <si>
    <t>46566/88228</t>
  </si>
  <si>
    <t>С-ВЯ/18-07-2025/448753391</t>
  </si>
  <si>
    <t xml:space="preserve">Осевой сдвиг насоса H-1/3</t>
  </si>
  <si>
    <t xml:space="preserve">GISA-227003 (13-B1)</t>
  </si>
  <si>
    <t>46567/46565</t>
  </si>
  <si>
    <t>С-ВЯ/18-07-2025/448753379</t>
  </si>
  <si>
    <t>2021г.</t>
  </si>
  <si>
    <t xml:space="preserve">IP68 / IP65</t>
  </si>
  <si>
    <t xml:space="preserve">Осевой сдвиг насоса H-1/4</t>
  </si>
  <si>
    <t xml:space="preserve">GISA-227004 (14-B1)</t>
  </si>
  <si>
    <t>ВК-316ОС.04</t>
  </si>
  <si>
    <t>88231/88227</t>
  </si>
  <si>
    <t>С-ВЯ/18-07-2025/448753370</t>
  </si>
  <si>
    <t>20.11.2021</t>
  </si>
  <si>
    <t xml:space="preserve">Осевой сдвиг насоса H-2/1</t>
  </si>
  <si>
    <t xml:space="preserve">GISA-227005 (01-B1)</t>
  </si>
  <si>
    <t xml:space="preserve">ВК306ОС.00-13 МП «Приборы для измерения линейного перемещения ВК-306. Методика поверки», приложение 1.</t>
  </si>
  <si>
    <t>46570/88229</t>
  </si>
  <si>
    <t>С-ВЯ/18-07-2025/448753368</t>
  </si>
  <si>
    <t>27.01.2024</t>
  </si>
  <si>
    <t xml:space="preserve">Осевой сдвиг насоса H-2/2</t>
  </si>
  <si>
    <t xml:space="preserve">GISA-227006 (02-B1)</t>
  </si>
  <si>
    <t>46568/56872</t>
  </si>
  <si>
    <t>С-ВЯ/18-07-2025/448753369</t>
  </si>
  <si>
    <t xml:space="preserve">Осевой сдвиг насоса H-2/3</t>
  </si>
  <si>
    <t xml:space="preserve">GISA-227007 (03-B1)</t>
  </si>
  <si>
    <t>46569/47777</t>
  </si>
  <si>
    <t>С-ВЯ/18-07-2025/448753367</t>
  </si>
  <si>
    <t xml:space="preserve">Осевой сдвиг насоса H-2/4</t>
  </si>
  <si>
    <t xml:space="preserve">GISA-227008 (04-B1)</t>
  </si>
  <si>
    <t>46572/46572</t>
  </si>
  <si>
    <t>С-ВЯ/18-07-2025/448753366</t>
  </si>
  <si>
    <t xml:space="preserve">Контроль загазованности (Открытая площадка для арматуры ). </t>
  </si>
  <si>
    <t>AZISA-227031</t>
  </si>
  <si>
    <t xml:space="preserve"> ДАК</t>
  </si>
  <si>
    <t>С-ГЦС/18-11-2022/205728776</t>
  </si>
  <si>
    <t>15.02.2024</t>
  </si>
  <si>
    <t>AZISA-227041</t>
  </si>
  <si>
    <t>ER140180</t>
  </si>
  <si>
    <t>С-ЕЖБ/20-03-2025/419177649</t>
  </si>
  <si>
    <t>AZISA-227051</t>
  </si>
  <si>
    <t>09506256</t>
  </si>
  <si>
    <t xml:space="preserve">ООО «ЭМИ-Прибор», г. Санкт-Петербург</t>
  </si>
  <si>
    <t>С-ЕЖБ/20-08-2025/458346884</t>
  </si>
  <si>
    <t>AZISA-227061</t>
  </si>
  <si>
    <t>6159</t>
  </si>
  <si>
    <t>19.12.2014</t>
  </si>
  <si>
    <t>С-ЕЖБ/11-08-2025/457467951</t>
  </si>
  <si>
    <t xml:space="preserve">Контроль загазованности H-2/2</t>
  </si>
  <si>
    <t>AZISA-227071</t>
  </si>
  <si>
    <t>6834</t>
  </si>
  <si>
    <t>С-ЕЖБ/11-08-2025/457467950</t>
  </si>
  <si>
    <t xml:space="preserve">Контроль загазованности H-2/3</t>
  </si>
  <si>
    <t>AZISA-227081</t>
  </si>
  <si>
    <t>6180</t>
  </si>
  <si>
    <t>С-ЕЖБ/11-08-2025/457467949</t>
  </si>
  <si>
    <t xml:space="preserve">Контроль загазованности H-2/4</t>
  </si>
  <si>
    <t>AZISA-227091</t>
  </si>
  <si>
    <t>6147</t>
  </si>
  <si>
    <t>С-ЕЖБ/11-08-2025/457467948</t>
  </si>
  <si>
    <t xml:space="preserve">Контроль загазованности H-1/1</t>
  </si>
  <si>
    <t>AZISA-227101</t>
  </si>
  <si>
    <t>С-ЕЖБ/11-08-2025/457467947</t>
  </si>
  <si>
    <t xml:space="preserve">Контроль загазованности H-1/2</t>
  </si>
  <si>
    <t>AZISA-227111</t>
  </si>
  <si>
    <t>6828</t>
  </si>
  <si>
    <t>С-ЕЖБ/11-08-2025/457467946</t>
  </si>
  <si>
    <t xml:space="preserve">Контроль загазованности H-1/3</t>
  </si>
  <si>
    <t>AZISA-227121</t>
  </si>
  <si>
    <t>6191</t>
  </si>
  <si>
    <t>С-ЕЖБ/11-08-2025/457467945</t>
  </si>
  <si>
    <t xml:space="preserve">Контроль загазованности H-1/4</t>
  </si>
  <si>
    <t>AZISA-227131</t>
  </si>
  <si>
    <t>С-ЕЖБ/11-08-2025/457467944</t>
  </si>
  <si>
    <t xml:space="preserve">Температура переднего 
подшипника насоса
НВО Н1/1</t>
  </si>
  <si>
    <t>TISA-227004</t>
  </si>
  <si>
    <t>26224-12</t>
  </si>
  <si>
    <t xml:space="preserve">Термопреобразователь сопротивления с пленочным чувствительным элементом</t>
  </si>
  <si>
    <t xml:space="preserve">ТСП Метран-200</t>
  </si>
  <si>
    <t xml:space="preserve">ТСП Метран-246</t>
  </si>
  <si>
    <t xml:space="preserve">ЗАО "ПГ "МЕТРАН"</t>
  </si>
  <si>
    <t xml:space="preserve">± (0,3+ 0,005 t)</t>
  </si>
  <si>
    <t>С-ДШФ/16-08-2023/275801475</t>
  </si>
  <si>
    <t xml:space="preserve">Температура заднего 
подшипника насоса
НВО Н1/1</t>
  </si>
  <si>
    <t>TISA-227005</t>
  </si>
  <si>
    <t>С-ДШФ/16-08-2023/275801474</t>
  </si>
  <si>
    <t xml:space="preserve">Температура переднего 
подшипника двигателя НВО Н1/1</t>
  </si>
  <si>
    <t>TISA-227006</t>
  </si>
  <si>
    <t>С-ДШФ/16-08-2023/275801473</t>
  </si>
  <si>
    <t xml:space="preserve">Температура заднего 
подшипника двигателя НВО Н1/1</t>
  </si>
  <si>
    <t>TISA-227007</t>
  </si>
  <si>
    <t>С-ДШФ/16-08-2023/275801472</t>
  </si>
  <si>
    <t xml:space="preserve">Температура переднего 
подшипника насоса
НВО Н1/2</t>
  </si>
  <si>
    <t>TISA-227008</t>
  </si>
  <si>
    <t>С-ДШФ/16-08-2023/275801471</t>
  </si>
  <si>
    <t xml:space="preserve">Температура заднего 
подшипника насоса
НВО Н1/2</t>
  </si>
  <si>
    <t>TISA-227009</t>
  </si>
  <si>
    <t>С-ДШФ/16-08-2023/275801470</t>
  </si>
  <si>
    <t xml:space="preserve">Температура переднего 
подшипника двигателя НВО Н1/2</t>
  </si>
  <si>
    <t>TISA-227010</t>
  </si>
  <si>
    <t>С-ДШФ/16-08-2023/275801469</t>
  </si>
  <si>
    <t xml:space="preserve">Температура заднего 
подшипника двигателя НВО Н1/2</t>
  </si>
  <si>
    <t>TISA-227011</t>
  </si>
  <si>
    <t>С-ДШФ/16-08-2023/275801468</t>
  </si>
  <si>
    <t xml:space="preserve">Температура переднего 
подшипника насоса
НВО Н1/3</t>
  </si>
  <si>
    <t>TISA-227012</t>
  </si>
  <si>
    <t>С-ДШФ/16-08-2023/275801467</t>
  </si>
  <si>
    <t xml:space="preserve">Температура заднего 
подшипника насоса
НВО Н1/3</t>
  </si>
  <si>
    <t>TISA-227013</t>
  </si>
  <si>
    <t>С-ДШФ/16-08-2023/275801466</t>
  </si>
  <si>
    <t xml:space="preserve">Температура переднего 
подшипника двигателя НВО Н1/3</t>
  </si>
  <si>
    <t>TISA-227014</t>
  </si>
  <si>
    <t>С-ДШФ/16-08-2023/275801465</t>
  </si>
  <si>
    <t xml:space="preserve">Температура заднего 
подшипника двигателя НВО Н1/3</t>
  </si>
  <si>
    <t>TISA-227015</t>
  </si>
  <si>
    <t>С-ДШФ/16-08-2023/275801464</t>
  </si>
  <si>
    <t xml:space="preserve">Температура переднего 
подшипника насоса
НВО Н1/4</t>
  </si>
  <si>
    <t>TISA-227016</t>
  </si>
  <si>
    <t>С-ДШФ/16-08-2023/275801463</t>
  </si>
  <si>
    <t xml:space="preserve">Температура заднего 
подшипника насоса
НВО Н1/4</t>
  </si>
  <si>
    <t>TISA-227017</t>
  </si>
  <si>
    <t>С-ДШФ/16-08-2023/275801462</t>
  </si>
  <si>
    <t xml:space="preserve">Температура переднего 
подшипника двигателя НВО Н1/4</t>
  </si>
  <si>
    <t>TISA-227018</t>
  </si>
  <si>
    <t>С-ДШФ/16-08-2023/275801461</t>
  </si>
  <si>
    <t xml:space="preserve">Температура заднего 
подшипника двигателя НВО Н1/4</t>
  </si>
  <si>
    <t>TISA-227019</t>
  </si>
  <si>
    <t>С-ДШФ/16-08-2023/275801460</t>
  </si>
  <si>
    <t xml:space="preserve">Температура переднего 
подшипника насоса
НВП Н2/1</t>
  </si>
  <si>
    <t>TISA-227032</t>
  </si>
  <si>
    <t>С-ДШФ/16-08-2023/275801459</t>
  </si>
  <si>
    <t xml:space="preserve">Температура заднего 
подшипника насоса
НВП Н2/1</t>
  </si>
  <si>
    <t>TISA-227033</t>
  </si>
  <si>
    <t>С-ДШФ/16-08-2023/275801458</t>
  </si>
  <si>
    <t xml:space="preserve">Температура переднего 
подшипника двигателя НВП Н2/1</t>
  </si>
  <si>
    <t>TISA-227024</t>
  </si>
  <si>
    <t>С-ДШФ/16-08-2023/275801457</t>
  </si>
  <si>
    <t xml:space="preserve">Температура заднего 
подшипника двигателя НВП Н2/1</t>
  </si>
  <si>
    <t>TISA-227025</t>
  </si>
  <si>
    <t>С-ДШФ/16-08-2023/275801456</t>
  </si>
  <si>
    <t xml:space="preserve">Температура переднего 
подшипника насоса
НВП Н2/2</t>
  </si>
  <si>
    <t>TISA-227034</t>
  </si>
  <si>
    <t>С-ДШФ/16-08-2023/275801455</t>
  </si>
  <si>
    <t xml:space="preserve">Температура заднего 
подшипника насоса
НВП Н2/2</t>
  </si>
  <si>
    <t>TISA-227035</t>
  </si>
  <si>
    <t>С-ДШФ/16-08-2023/275801454</t>
  </si>
  <si>
    <t xml:space="preserve">Температура переднего 
подшипника двигателя НВП Н2/2</t>
  </si>
  <si>
    <t>TISA-227026</t>
  </si>
  <si>
    <t>С-ДШФ/16-08-2023/275801453</t>
  </si>
  <si>
    <t xml:space="preserve">Температура заднего 
подшипника двигателя НВП Н2/2</t>
  </si>
  <si>
    <t>TISA-227027</t>
  </si>
  <si>
    <t>С-ДШФ/16-08-2023/275801452</t>
  </si>
  <si>
    <t xml:space="preserve">Температура переднего 
подшипника насоса
НВП Н2/3</t>
  </si>
  <si>
    <t>TISA-227036</t>
  </si>
  <si>
    <t>С-ДШФ/16-08-2023/275801451</t>
  </si>
  <si>
    <t xml:space="preserve">Температура заднего 
подшипника насоса
НВП Н2/3</t>
  </si>
  <si>
    <t>TISA-227037</t>
  </si>
  <si>
    <t>С-ДШФ/16-08-2023/275801450</t>
  </si>
  <si>
    <t xml:space="preserve">Температура переднего 
подшипника двигателя НВП Н2/3</t>
  </si>
  <si>
    <t>TISA-227028</t>
  </si>
  <si>
    <t>С-ДШФ/16-08-2023/275801449</t>
  </si>
  <si>
    <t xml:space="preserve">Температура заднего 
подшипника двигателя НВП Н2/3</t>
  </si>
  <si>
    <t>TISA-227029</t>
  </si>
  <si>
    <t>С-ДШФ/16-08-2023/275801448</t>
  </si>
  <si>
    <t xml:space="preserve">Температура переднего 
подшипника насоса
НВП Н2/4</t>
  </si>
  <si>
    <t>TISA-227038</t>
  </si>
  <si>
    <t>С-ДШФ/16-08-2023/275801447</t>
  </si>
  <si>
    <t xml:space="preserve">Температура заднего 
подшипника насоса
НВП Н2/4</t>
  </si>
  <si>
    <t>TISA-227039</t>
  </si>
  <si>
    <t>С-ДШФ/16-08-2023/275801446</t>
  </si>
  <si>
    <t xml:space="preserve">Температура переднего 
подшипника двигателя насоса
</t>
  </si>
  <si>
    <t>TISA-227030</t>
  </si>
  <si>
    <t>С-ДШФ/16-08-2023/275801445</t>
  </si>
  <si>
    <t xml:space="preserve">Температура заднего 
подшипника двигателя НВП Н2/4</t>
  </si>
  <si>
    <t>TISA-227031</t>
  </si>
  <si>
    <t>С-ДШФ/16-08-2023/275801444</t>
  </si>
  <si>
    <t xml:space="preserve">Температура 1 помещения насосной</t>
  </si>
  <si>
    <t>TT1-227</t>
  </si>
  <si>
    <t xml:space="preserve">ТСПУ Метран-270</t>
  </si>
  <si>
    <t xml:space="preserve">ТСПУ Метран-276-27</t>
  </si>
  <si>
    <t>01.08.2016</t>
  </si>
  <si>
    <t xml:space="preserve">Ui ≤ 24 B, Ii ≤ 120 мA</t>
  </si>
  <si>
    <t xml:space="preserve">-50…+85 °C</t>
  </si>
  <si>
    <t xml:space="preserve">IP 65</t>
  </si>
  <si>
    <t xml:space="preserve">Температура 2 помещения насосной</t>
  </si>
  <si>
    <t>TT2-227</t>
  </si>
  <si>
    <t xml:space="preserve">Температура 3 помещения насосной</t>
  </si>
  <si>
    <t>TT3-227</t>
  </si>
  <si>
    <t>СК-СУ-1</t>
  </si>
  <si>
    <t>66213-16</t>
  </si>
  <si>
    <t xml:space="preserve">МИ 2539-99</t>
  </si>
  <si>
    <t xml:space="preserve">Устройство распределённого ввода-вывода</t>
  </si>
  <si>
    <t xml:space="preserve">SIMATIC ЕТ200</t>
  </si>
  <si>
    <t xml:space="preserve">CPU 412-5 H PN/DP-A 412-5HK06-0AB0</t>
  </si>
  <si>
    <t>SVPJ3278472</t>
  </si>
  <si>
    <t xml:space="preserve">Фирма "Siemens AG</t>
  </si>
  <si>
    <t>С-ДШФ/05-08-2022/181382609</t>
  </si>
  <si>
    <t xml:space="preserve">ООО "Автоматизация и метрология"</t>
  </si>
  <si>
    <t>нет</t>
  </si>
  <si>
    <t xml:space="preserve">Измерение выходных аналоговых сигналов</t>
  </si>
  <si>
    <t>SVPJ3285182</t>
  </si>
  <si>
    <t>С-ДШФ/05-08-2022/181382608</t>
  </si>
  <si>
    <t>СК-СУПАЗ-1</t>
  </si>
  <si>
    <t>SVPH3318201</t>
  </si>
  <si>
    <t>С-ДШФ/05-08-2022/181382607</t>
  </si>
  <si>
    <t>SVPH3318220</t>
  </si>
  <si>
    <t>С-ДШФ/05-08-2022/181382606</t>
  </si>
  <si>
    <t xml:space="preserve">Щитовая АСУ</t>
  </si>
  <si>
    <t xml:space="preserve">Шкаф СУ КЗ</t>
  </si>
  <si>
    <t xml:space="preserve">AZISA - 219061</t>
  </si>
  <si>
    <t>43790-12</t>
  </si>
  <si>
    <t xml:space="preserve">МП 20-221-2021</t>
  </si>
  <si>
    <t xml:space="preserve">Системы газоаналитические многофункциональные</t>
  </si>
  <si>
    <t xml:space="preserve">СГМ ЭРИС-100</t>
  </si>
  <si>
    <t xml:space="preserve">СГМ ЭРИС-110-МВТ</t>
  </si>
  <si>
    <t>А</t>
  </si>
  <si>
    <t>±0,2</t>
  </si>
  <si>
    <t>С-ЕЖБ/21-04-2025/427901156</t>
  </si>
  <si>
    <t xml:space="preserve">Добавили АиМ 07.05.2021</t>
  </si>
  <si>
    <t xml:space="preserve">AZISA - 219071</t>
  </si>
  <si>
    <t>С-ЕЖБ/21-04-2025/427901155</t>
  </si>
  <si>
    <t xml:space="preserve">AZISA - 219081</t>
  </si>
  <si>
    <t>С-ЕЖБ/21-04-2025/427901154</t>
  </si>
  <si>
    <t xml:space="preserve">AZISA - 227031</t>
  </si>
  <si>
    <t>С-ЕЖБ/21-04-2025/427901153</t>
  </si>
  <si>
    <t xml:space="preserve">AZISA - 293861</t>
  </si>
  <si>
    <t>С-ЕЖБ/21-04-2025/427901152</t>
  </si>
  <si>
    <t>AZISA-293871</t>
  </si>
  <si>
    <t>С-ЕЖБ/21-04-2025/427901151</t>
  </si>
  <si>
    <t xml:space="preserve">AZISA - 293881</t>
  </si>
  <si>
    <t>С-ЕЖБ/21-04-2025/427901150</t>
  </si>
  <si>
    <t>С-ЕЖБ/21-04-2025/427901149</t>
  </si>
  <si>
    <t xml:space="preserve">AZISA - 000921</t>
  </si>
  <si>
    <t>С-ЕЖБ/21-04-2025/427901148</t>
  </si>
  <si>
    <t xml:space="preserve">AZISA - 000951</t>
  </si>
  <si>
    <t>=R676+S676*365.2</t>
  </si>
  <si>
    <t>С-ДШФ/21-03-2022/142105139</t>
  </si>
  <si>
    <t xml:space="preserve">AZISA - 000961</t>
  </si>
  <si>
    <t>С-ЕЖБ/21-04-2025/427901146</t>
  </si>
  <si>
    <t xml:space="preserve">AZISA - 000981</t>
  </si>
  <si>
    <t>С-ЕЖБ/21-04-2025/427901145</t>
  </si>
  <si>
    <t>С-ЕЖБ/21-04-2025/427901144</t>
  </si>
  <si>
    <t xml:space="preserve">AZISA - 0001001</t>
  </si>
  <si>
    <t>С-ЕЖБ/21-04-2025/427901143</t>
  </si>
  <si>
    <t xml:space="preserve">AZISA - 0001011</t>
  </si>
  <si>
    <t>С-ЕЖБ/21-04-2025/427901142</t>
  </si>
  <si>
    <t xml:space="preserve">AZISA - 0001021</t>
  </si>
  <si>
    <t>С-ДШФ/19-04-2024/336517371</t>
  </si>
  <si>
    <t>С-ЕЖБ/21-04-2025/427901140</t>
  </si>
  <si>
    <t xml:space="preserve">AZISA - 0001041</t>
  </si>
  <si>
    <t>С-ЕЖБ/21-04-2025/427901139</t>
  </si>
  <si>
    <t xml:space="preserve">AZISA - 0001051</t>
  </si>
  <si>
    <t>С-ЕЖБ/11-06-2025/440144821</t>
  </si>
  <si>
    <t xml:space="preserve">AZISA - 0001061</t>
  </si>
  <si>
    <t>С-ЕЖБ/21-04-2025/427901137</t>
  </si>
  <si>
    <t>QT-1</t>
  </si>
  <si>
    <t>С-ЕЖБ/21-04-2025/427901136</t>
  </si>
  <si>
    <t>QT-2</t>
  </si>
  <si>
    <t>С-ЕЖБ/21-04-2025/427901135</t>
  </si>
  <si>
    <t>QT-3</t>
  </si>
  <si>
    <t>С-ЕЖБ/21-04-2025/427901134</t>
  </si>
  <si>
    <t>QT-4</t>
  </si>
  <si>
    <t>С-ЕЖБ/21-04-2025/427901133</t>
  </si>
  <si>
    <t>QT-5</t>
  </si>
  <si>
    <t>С-ЕЖБ/21-04-2025/427901132</t>
  </si>
  <si>
    <t>QT-6</t>
  </si>
  <si>
    <t>С-ЕЖБ/21-04-2025/427901131</t>
  </si>
  <si>
    <t>QT-7</t>
  </si>
  <si>
    <t>С-ЕЖБ/21-04-2025/427901130</t>
  </si>
  <si>
    <t>QT-8</t>
  </si>
  <si>
    <t>С-ЕЖБ/21-04-2025/427901129</t>
  </si>
  <si>
    <t xml:space="preserve">AZISA - 293961</t>
  </si>
  <si>
    <t>С-ЕЖБ/21-04-2025/427901128</t>
  </si>
  <si>
    <t xml:space="preserve">AZISA - 293971</t>
  </si>
  <si>
    <t>С-ЕЖБ/21-04-2025/427901127</t>
  </si>
  <si>
    <t xml:space="preserve">AZISA - 293981</t>
  </si>
  <si>
    <t>С-ЕЖБ/21-04-2025/427901126</t>
  </si>
  <si>
    <t xml:space="preserve">AZISA - 0001271</t>
  </si>
  <si>
    <t>С-ЕЖБ/21-04-2025/427901125</t>
  </si>
  <si>
    <t xml:space="preserve">AZISA - 0001291</t>
  </si>
  <si>
    <t>С-ЕЖБ/21-04-2025/427901124</t>
  </si>
  <si>
    <t>AZISA-0001301</t>
  </si>
  <si>
    <t>С-ЕЖБ/21-04-2025/427901123</t>
  </si>
  <si>
    <t xml:space="preserve">AZISA - 0001311</t>
  </si>
  <si>
    <t>С-ЕЖБ/21-04-2025/427901122</t>
  </si>
  <si>
    <t xml:space="preserve">AZISA - 0001321</t>
  </si>
  <si>
    <t>С-ЕЖБ/21-04-2025/427901121</t>
  </si>
  <si>
    <t xml:space="preserve">AZISA - 0001331</t>
  </si>
  <si>
    <t>С-ЕЖБ/21-04-2025/427901120</t>
  </si>
  <si>
    <t xml:space="preserve">AZISA - 0001341</t>
  </si>
  <si>
    <t>С-ЕЖБ/21-04-2025/427901119</t>
  </si>
  <si>
    <t xml:space="preserve">Шкаф СКЗ</t>
  </si>
  <si>
    <t xml:space="preserve">AZISA - 0001351</t>
  </si>
  <si>
    <t>С-ЕЖБ/21-04-2025/427901118</t>
  </si>
  <si>
    <t xml:space="preserve">AZISA - 0001361</t>
  </si>
  <si>
    <t>2020</t>
  </si>
  <si>
    <t>С-ЕЖБ/21-04-2025/427901117</t>
  </si>
  <si>
    <t xml:space="preserve">112160108 выход из строя</t>
  </si>
  <si>
    <t xml:space="preserve">AZISA - 0001371</t>
  </si>
  <si>
    <t>С-ЕЖБ/21-04-2025/427901116</t>
  </si>
  <si>
    <t xml:space="preserve">AZISA - 0001381</t>
  </si>
  <si>
    <t>С-ЕЖБ/21-04-2025/427901115</t>
  </si>
  <si>
    <t xml:space="preserve">AZISA - 0001591</t>
  </si>
  <si>
    <t>С-ЕЖБ/21-04-2025/427901114</t>
  </si>
  <si>
    <t xml:space="preserve">AZISA - 0001601</t>
  </si>
  <si>
    <t>С-ЕЖБ/21-04-2025/427901113</t>
  </si>
  <si>
    <t xml:space="preserve">AZISA - 0001611</t>
  </si>
  <si>
    <t>С-ЕЖБ/21-04-2025/427901112</t>
  </si>
  <si>
    <t xml:space="preserve">AZISA - 0001621</t>
  </si>
  <si>
    <t>С-ЕЖБ/21-04-2025/427901111</t>
  </si>
  <si>
    <t xml:space="preserve">AZISA - 0001631</t>
  </si>
  <si>
    <t>С-ЕЖБ/21-04-2025/427901110</t>
  </si>
  <si>
    <t xml:space="preserve">AZISA - 0001641</t>
  </si>
  <si>
    <t>С-ЕЖБ/21-04-2025/427901109</t>
  </si>
  <si>
    <t xml:space="preserve">AZISA - 0001651</t>
  </si>
  <si>
    <t>С-ЕЖБ/21-04-2025/427901108</t>
  </si>
  <si>
    <t xml:space="preserve">AZISA - 0001661</t>
  </si>
  <si>
    <t>С-ЕЖБ/21-04-2025/427901107</t>
  </si>
  <si>
    <t xml:space="preserve">AZISA - 0001671</t>
  </si>
  <si>
    <t>С-ЕЖБ/21-04-2025/427901106</t>
  </si>
  <si>
    <t xml:space="preserve">AZISA - 0001681</t>
  </si>
  <si>
    <t>С-ЕЖБ/21-04-2025/427901105</t>
  </si>
  <si>
    <t xml:space="preserve">AZISA - 0001691</t>
  </si>
  <si>
    <t>С-ЕЖБ/21-04-2025/427901104</t>
  </si>
  <si>
    <t xml:space="preserve">AZISA - 0001701</t>
  </si>
  <si>
    <t>С-ЕЖБ/21-04-2025/427901103</t>
  </si>
  <si>
    <t xml:space="preserve">AZISA - 0001911</t>
  </si>
  <si>
    <t>С-ЕЖБ/21-04-2025/427901102</t>
  </si>
  <si>
    <t xml:space="preserve">AZISA - 0001921</t>
  </si>
  <si>
    <t>С-ЕЖБ/21-04-2025/427901101</t>
  </si>
  <si>
    <t xml:space="preserve">AZISA - 0001931</t>
  </si>
  <si>
    <t>С-ЕЖБ/21-04-2025/427901100</t>
  </si>
  <si>
    <t xml:space="preserve">AZISA - 0001951</t>
  </si>
  <si>
    <t>С-ЕЖБ/21-04-2025/427901099</t>
  </si>
  <si>
    <t xml:space="preserve">AZISA - 0001961</t>
  </si>
  <si>
    <t>С-ЕЖБ/21-04-2025/427901098</t>
  </si>
  <si>
    <t>С-ЕЖБ/11-06-2025/440144820</t>
  </si>
  <si>
    <t xml:space="preserve">AZISA - 0001971</t>
  </si>
  <si>
    <t>С-ЕЖБ/21-04-2025/427901096</t>
  </si>
  <si>
    <t xml:space="preserve">AZISA - 0001981</t>
  </si>
  <si>
    <t>С-ЕЖБ/21-04-2025/427901095</t>
  </si>
  <si>
    <t xml:space="preserve">AZISA - 0001991</t>
  </si>
  <si>
    <t>С-ЕЖБ/21-04-2025/427901094</t>
  </si>
  <si>
    <t xml:space="preserve">AZISA - 0002001</t>
  </si>
  <si>
    <t>С-ЕЖБ/21-04-2025/427901093</t>
  </si>
  <si>
    <t xml:space="preserve">AZISA - 0002011</t>
  </si>
  <si>
    <t>С-ЕЖБ/21-04-2025/427901092</t>
  </si>
  <si>
    <t xml:space="preserve">AZISA - 0002021</t>
  </si>
  <si>
    <t>С-ЕЖБ/21-04-2025/427901091</t>
  </si>
  <si>
    <t xml:space="preserve">AZISA - 0002541</t>
  </si>
  <si>
    <t>С-ЕЖБ/21-04-2025/427901090</t>
  </si>
  <si>
    <t xml:space="preserve">AZISA - 0002551</t>
  </si>
  <si>
    <t>С-ЕЖБ/21-04-2025/427901089</t>
  </si>
  <si>
    <t xml:space="preserve">AZISA - 0002561</t>
  </si>
  <si>
    <t>С-ЕЖБ/21-04-2025/427901088</t>
  </si>
  <si>
    <t xml:space="preserve">AZISA - 0002571</t>
  </si>
  <si>
    <t>С-ЕЖБ/21-04-2025/427901087</t>
  </si>
  <si>
    <t xml:space="preserve">AZISA - 0002581</t>
  </si>
  <si>
    <t>С-ЕЖБ/21-04-2025/427901086</t>
  </si>
  <si>
    <t xml:space="preserve">AZISA - 0002591</t>
  </si>
  <si>
    <t>С-ЕЖБ/21-04-2025/427901085</t>
  </si>
  <si>
    <t xml:space="preserve">AZISA - 0002601</t>
  </si>
  <si>
    <t>С-ЕЖБ/21-04-2025/427901084</t>
  </si>
  <si>
    <t xml:space="preserve">AZISA - 0002611</t>
  </si>
  <si>
    <t>С-ЕЖБ/21-04-2025/427901083</t>
  </si>
  <si>
    <t xml:space="preserve">AZISA - 0002621</t>
  </si>
  <si>
    <t>С-ЕЖБ/21-04-2025/427901082</t>
  </si>
  <si>
    <t xml:space="preserve">AZISA - 0002631</t>
  </si>
  <si>
    <t>С-ЕЖБ/21-04-2025/427901081</t>
  </si>
  <si>
    <t xml:space="preserve">AZISA - 0002641</t>
  </si>
  <si>
    <t>С-ЕЖБ/21-04-2025/427901080</t>
  </si>
  <si>
    <t xml:space="preserve">AZISA - 0002661</t>
  </si>
  <si>
    <t>С-ЕЖБ/21-04-2025/427901079</t>
  </si>
  <si>
    <t xml:space="preserve">AZISA - 0002671</t>
  </si>
  <si>
    <t>С-ЕЖБ/21-04-2025/427901078</t>
  </si>
  <si>
    <t xml:space="preserve">AZISA - 0002681</t>
  </si>
  <si>
    <t>С-ЕЖБ/21-04-2025/427901077</t>
  </si>
  <si>
    <t xml:space="preserve">AZISA - 0002691</t>
  </si>
  <si>
    <t>С-ЕЖБ/21-04-2025/427901076</t>
  </si>
  <si>
    <t>AZISA-232061</t>
  </si>
  <si>
    <t xml:space="preserve">СГМ ЭРИС-110 В/К</t>
  </si>
  <si>
    <t>С-ЕЖБ/21-04-2025/427901075</t>
  </si>
  <si>
    <t xml:space="preserve">Добавили АиМ 08.04.2022</t>
  </si>
  <si>
    <t xml:space="preserve">СГМ ЭРИС-110 МВТ</t>
  </si>
  <si>
    <t>112160033</t>
  </si>
  <si>
    <t>С-ЕЖБ/21-04-2025/427901074</t>
  </si>
  <si>
    <t xml:space="preserve">[Ex ia] IIC X</t>
  </si>
  <si>
    <t xml:space="preserve">AZISA - 0001941</t>
  </si>
  <si>
    <t>С-ЕЖБ/21-04-2025/427901073</t>
  </si>
  <si>
    <t>С-ЕЖБ/21-04-2025/427901072</t>
  </si>
  <si>
    <t>AZISA-232071</t>
  </si>
  <si>
    <t>С-ЕЖБ/21-04-2025/427901071</t>
  </si>
  <si>
    <t xml:space="preserve">Система газоаналитическая многофункциональная</t>
  </si>
  <si>
    <t>112160026</t>
  </si>
  <si>
    <t>С-ДШФ/22-07-2024/361507615</t>
  </si>
  <si>
    <t>AZISA-232081</t>
  </si>
  <si>
    <t>112160235</t>
  </si>
  <si>
    <t>С-ДШФ/22-07-2024/361507614</t>
  </si>
  <si>
    <t>112200174</t>
  </si>
  <si>
    <t>С-ДШФ/22-07-2024/361507613</t>
  </si>
  <si>
    <t>112160085</t>
  </si>
  <si>
    <t>С-ДШФ/22-07-2024/361507612</t>
  </si>
  <si>
    <t>AZISA-0002651</t>
  </si>
  <si>
    <t>112160161</t>
  </si>
  <si>
    <t>С-ДШФ/22-07-2024/361507611</t>
  </si>
  <si>
    <t xml:space="preserve">Емкость дренажная шлама V= 40 м3</t>
  </si>
  <si>
    <t xml:space="preserve">Стойка СП-25 №1 </t>
  </si>
  <si>
    <t>AZISA–228041</t>
  </si>
  <si>
    <t>ИБЯЛ.418414.071-129ТУ2,</t>
  </si>
  <si>
    <t>С-ГЦС/18-11-2022/205728887</t>
  </si>
  <si>
    <t>30.062024</t>
  </si>
  <si>
    <t xml:space="preserve">Емкость дренажная шлама  ЕШ-2</t>
  </si>
  <si>
    <t xml:space="preserve">Стойка СП-25 №2 </t>
  </si>
  <si>
    <t>AZISA–228051</t>
  </si>
  <si>
    <t>С-ГЦС/25-11-2022/206825731</t>
  </si>
  <si>
    <t>228</t>
  </si>
  <si>
    <t xml:space="preserve">Уровень в ЕШ-2</t>
  </si>
  <si>
    <t xml:space="preserve">LISA, TISA–228021</t>
  </si>
  <si>
    <t>ДУУ-10-10-0-4,07-0-0-00-1-0-0-0-000-0</t>
  </si>
  <si>
    <t>м/℃</t>
  </si>
  <si>
    <t>С-ДШФ/11-10-2024/385850928</t>
  </si>
  <si>
    <t>01.01.2018</t>
  </si>
  <si>
    <t xml:space="preserve">Емкость дренажная аварийного сброса из нагревателей V=12,5м3</t>
  </si>
  <si>
    <t xml:space="preserve">Давление  на выкиде насоса Н7</t>
  </si>
  <si>
    <t>PISA-229021</t>
  </si>
  <si>
    <t>4029298</t>
  </si>
  <si>
    <t>13.03.2016</t>
  </si>
  <si>
    <t>2039791/4074/219</t>
  </si>
  <si>
    <t xml:space="preserve">Уровень в Е7</t>
  </si>
  <si>
    <t xml:space="preserve">LISA, TISA–229051</t>
  </si>
  <si>
    <t>473</t>
  </si>
  <si>
    <t>С-ЕЖБ/21-04-2025/427901939</t>
  </si>
  <si>
    <t xml:space="preserve">Емкость Е-7</t>
  </si>
  <si>
    <t>AZISA-229061</t>
  </si>
  <si>
    <t>ER160267</t>
  </si>
  <si>
    <t xml:space="preserve">ООО «ЭРИС», г. Чайковский</t>
  </si>
  <si>
    <t>С-ДШФ/10-02-2024/321305219</t>
  </si>
  <si>
    <t>AZISA-229071</t>
  </si>
  <si>
    <t>ER160270</t>
  </si>
  <si>
    <t>С-ДШФ/10-02-2024/321305218</t>
  </si>
  <si>
    <t>AZISA-229081</t>
  </si>
  <si>
    <t>ER160328</t>
  </si>
  <si>
    <t>С-ДШФ/10-02-2024/321305217</t>
  </si>
  <si>
    <t xml:space="preserve"> Емкость дренажная – сборник утечек из насосов V= 12,5 м3</t>
  </si>
  <si>
    <t xml:space="preserve">Давление на выкиде насоса Н9</t>
  </si>
  <si>
    <t>PISA-230021</t>
  </si>
  <si>
    <t>4029299</t>
  </si>
  <si>
    <t>2039791/4074/220</t>
  </si>
  <si>
    <t xml:space="preserve">Уровень в Е9</t>
  </si>
  <si>
    <t xml:space="preserve">LISA, TISA-230051</t>
  </si>
  <si>
    <t>90312-23</t>
  </si>
  <si>
    <t>ДУУ10-10-0-3,20-0-0-00-1-0-0-0-000-1</t>
  </si>
  <si>
    <t>3,20/85°</t>
  </si>
  <si>
    <t>С-ДЦМ/15-11-2023/295145035</t>
  </si>
  <si>
    <t xml:space="preserve">Контроль загазованности Е-9</t>
  </si>
  <si>
    <t>AZISA-230061</t>
  </si>
  <si>
    <t xml:space="preserve">54782-13
</t>
  </si>
  <si>
    <t>ER160146</t>
  </si>
  <si>
    <t>С-ЕЖБ/20-03-2025/419177648</t>
  </si>
  <si>
    <t xml:space="preserve">Ёмкость дренажная Е-9</t>
  </si>
  <si>
    <t>AZISA-230071</t>
  </si>
  <si>
    <t>09506245</t>
  </si>
  <si>
    <t>С-ЕЖБ/20-08-2025/458346881</t>
  </si>
  <si>
    <t xml:space="preserve"> Емкость дренажная – сборник учтенной нефти V= 12,5 м3</t>
  </si>
  <si>
    <t xml:space="preserve">Уровень в Е10; Температура в Е10</t>
  </si>
  <si>
    <t>LISA,TISA-231051</t>
  </si>
  <si>
    <t>ДУУДУУ10-10-0-3,38-0-0-00</t>
  </si>
  <si>
    <t>480</t>
  </si>
  <si>
    <t>С-ЕЖБ/21-04-2025/427901938</t>
  </si>
  <si>
    <t xml:space="preserve">Даление на выкиде насоса</t>
  </si>
  <si>
    <t>PISA-231021</t>
  </si>
  <si>
    <t>С-ДШФ/10-12-2021/118332748</t>
  </si>
  <si>
    <t>01.09.2020</t>
  </si>
  <si>
    <t>AZISA-231061</t>
  </si>
  <si>
    <t>ER160318</t>
  </si>
  <si>
    <t>С-ЕЖБ/20-03-2025/419177647</t>
  </si>
  <si>
    <t>AZISA-231071</t>
  </si>
  <si>
    <t>С-ЕВП/02-10-2023/284949259</t>
  </si>
  <si>
    <t>17.05.2025</t>
  </si>
  <si>
    <t>18.05.2025</t>
  </si>
  <si>
    <t xml:space="preserve">Емкость дренажная сброса подтоварной воды V=40 м3</t>
  </si>
  <si>
    <t xml:space="preserve">Уровень </t>
  </si>
  <si>
    <t>LISA-232051</t>
  </si>
  <si>
    <t>ДУУ10-10-0-4,08-0-0-00-1-0-0-0-000-1</t>
  </si>
  <si>
    <t>4,08/85°</t>
  </si>
  <si>
    <t>С-ДШФ/11-11-2023/297800305</t>
  </si>
  <si>
    <t xml:space="preserve">0ExiaIIB T4/T5 X</t>
  </si>
  <si>
    <t>29.09.2023</t>
  </si>
  <si>
    <t>ER160265</t>
  </si>
  <si>
    <t>С-ЕЖБ/20-03-2025/419177646</t>
  </si>
  <si>
    <t>ER160309</t>
  </si>
  <si>
    <t>С-ЕЖБ/20-03-2025/419177645</t>
  </si>
  <si>
    <t xml:space="preserve">Емкость дренажная Е-6</t>
  </si>
  <si>
    <t xml:space="preserve">Стойка №2 СП-25</t>
  </si>
  <si>
    <t xml:space="preserve">AZISA-232081 (пропан)</t>
  </si>
  <si>
    <t>С-ГЦС/24-11-2022/206826200</t>
  </si>
  <si>
    <t xml:space="preserve">Давление  на выкиде насоса Н6</t>
  </si>
  <si>
    <t>PISA-232021</t>
  </si>
  <si>
    <t>4029300</t>
  </si>
  <si>
    <t>С-ЕЖБ/10-06-2025/440144925</t>
  </si>
  <si>
    <t>AZISA-233041</t>
  </si>
  <si>
    <t xml:space="preserve"> МП-242-1580-2013 с изменением №1</t>
  </si>
  <si>
    <t>ER160310</t>
  </si>
  <si>
    <t>С-ЕЖБ/20-03-2025/419177644</t>
  </si>
  <si>
    <t xml:space="preserve"> Площадка концевых сепараторов</t>
  </si>
  <si>
    <t xml:space="preserve">Температура в  С3</t>
  </si>
  <si>
    <t>TIR-234041</t>
  </si>
  <si>
    <t xml:space="preserve">12.5314.000.00 МП</t>
  </si>
  <si>
    <t xml:space="preserve"> Rosemount 3144Р D2A1IMM5T1F5QGXA</t>
  </si>
  <si>
    <t>С-ЕЖБ/11-06-2025/440144712</t>
  </si>
  <si>
    <t>01.05.2016</t>
  </si>
  <si>
    <t xml:space="preserve">Rosemount 0065N31J0080Y0300T98IMXAQG</t>
  </si>
  <si>
    <t>С-ДШФ/01-06-2024/349004200</t>
  </si>
  <si>
    <t xml:space="preserve">Температура в  С4</t>
  </si>
  <si>
    <t>TIR-234051</t>
  </si>
  <si>
    <t>2039942/4074/92</t>
  </si>
  <si>
    <t>С-ДШФ/16-11-2024/393201295</t>
  </si>
  <si>
    <t xml:space="preserve">Температура в  С5</t>
  </si>
  <si>
    <t>TIR-234061</t>
  </si>
  <si>
    <t>2039942/4074/87</t>
  </si>
  <si>
    <t>С-ДШФ/16-11-2024/393201294</t>
  </si>
  <si>
    <t xml:space="preserve">Давление в С3</t>
  </si>
  <si>
    <t>PIA-234161</t>
  </si>
  <si>
    <t>4029301</t>
  </si>
  <si>
    <t>С-ЕЖБ/19-06-2025/441478311</t>
  </si>
  <si>
    <t xml:space="preserve">Давление в С4</t>
  </si>
  <si>
    <t>PIA-234171</t>
  </si>
  <si>
    <t xml:space="preserve">Rosemount 3051TG1A2B21BIMM5T1</t>
  </si>
  <si>
    <t>4029302</t>
  </si>
  <si>
    <t>С-ЕЖБ/19-06-2025/441478310</t>
  </si>
  <si>
    <t xml:space="preserve">0Ex ia II T4/T5 Ga X</t>
  </si>
  <si>
    <t xml:space="preserve">Давление в С5</t>
  </si>
  <si>
    <t>PIA-234181</t>
  </si>
  <si>
    <t>4029303</t>
  </si>
  <si>
    <t>С-ЕЖБ/19-06-2025/441478309</t>
  </si>
  <si>
    <t>PZISA-234191</t>
  </si>
  <si>
    <t>4029304</t>
  </si>
  <si>
    <t>С-ДШФ/22-07-2024/361507679</t>
  </si>
  <si>
    <t>PZISA-234201</t>
  </si>
  <si>
    <t>4029305</t>
  </si>
  <si>
    <t>С-ДШФ/16-11-2024/393201287</t>
  </si>
  <si>
    <t>PZISA-234211</t>
  </si>
  <si>
    <t>4029306</t>
  </si>
  <si>
    <t>С-ДШФ/22-07-2024/361507678</t>
  </si>
  <si>
    <t xml:space="preserve">Перепад  давления  в  С3</t>
  </si>
  <si>
    <t>PDIA-234221</t>
  </si>
  <si>
    <t xml:space="preserve">Преобразователь давления дифференциальный</t>
  </si>
  <si>
    <t xml:space="preserve">Rosemount 3051CD0A02A1BH2IML4M5T1</t>
  </si>
  <si>
    <t>4029307</t>
  </si>
  <si>
    <t>С-ДШФ/16-11-2024/393201286</t>
  </si>
  <si>
    <t xml:space="preserve">0Ex ia IIC T4/T5 Ga X</t>
  </si>
  <si>
    <t xml:space="preserve">В аршине номер Госреестра 14061-15</t>
  </si>
  <si>
    <t xml:space="preserve">Перепад  давления  в  С4</t>
  </si>
  <si>
    <t>PDIA-234231</t>
  </si>
  <si>
    <t>4029308</t>
  </si>
  <si>
    <t>С-ДШФ/22-07-2024/361507677</t>
  </si>
  <si>
    <t xml:space="preserve">Перепад  давления  в  С5</t>
  </si>
  <si>
    <t>PDIA-234241</t>
  </si>
  <si>
    <t>4029309</t>
  </si>
  <si>
    <t>С-ДШФ/22-07-2024/361507676</t>
  </si>
  <si>
    <t xml:space="preserve">Давление в трубопроводе газа из С3…С5 на КС (G44) после КШ42</t>
  </si>
  <si>
    <t>PISA-234251</t>
  </si>
  <si>
    <t>4029310</t>
  </si>
  <si>
    <t>С-ДШФ/22-07-2024/361507675</t>
  </si>
  <si>
    <t xml:space="preserve">Уровень в С3</t>
  </si>
  <si>
    <t>LIA-234361</t>
  </si>
  <si>
    <t>504525</t>
  </si>
  <si>
    <t>С-ДШФ/18-04-2023/242519890</t>
  </si>
  <si>
    <t xml:space="preserve">0Ex ia IIC T1…T4 Ga X</t>
  </si>
  <si>
    <t>01.05.2018</t>
  </si>
  <si>
    <t xml:space="preserve">Уровень в С4</t>
  </si>
  <si>
    <t>LIA-234371</t>
  </si>
  <si>
    <t>504526</t>
  </si>
  <si>
    <t>С-ДШФ/18-04-2023/242519889</t>
  </si>
  <si>
    <t xml:space="preserve">Уровень в С5</t>
  </si>
  <si>
    <t>LIA-234381</t>
  </si>
  <si>
    <t>504527</t>
  </si>
  <si>
    <t>С-ДШФ/18-04-2023/242519888</t>
  </si>
  <si>
    <t>LICA-234391</t>
  </si>
  <si>
    <t>504528</t>
  </si>
  <si>
    <t>С-ДШФ/18-04-2023/242519886</t>
  </si>
  <si>
    <t>LICA-234401</t>
  </si>
  <si>
    <t>5301HA2S1V5AM00340KANAM1Q4T1P6R8808</t>
  </si>
  <si>
    <t>504529</t>
  </si>
  <si>
    <t>С-ДШФ/18-04-2023/242519885</t>
  </si>
  <si>
    <t>LICA-234411</t>
  </si>
  <si>
    <t>504530</t>
  </si>
  <si>
    <t xml:space="preserve">С-ДШ Ф/18-04-2023/242519884</t>
  </si>
  <si>
    <t xml:space="preserve">Стойка СП-25 №1</t>
  </si>
  <si>
    <t>AZISA-234421</t>
  </si>
  <si>
    <t>С-ЕВП/03-10-2023/285382622</t>
  </si>
  <si>
    <t>30.01.2025</t>
  </si>
  <si>
    <t xml:space="preserve">Стойка СП-25 №2</t>
  </si>
  <si>
    <t>AZISA-234431</t>
  </si>
  <si>
    <t>ER230190518</t>
  </si>
  <si>
    <t>С-ЕЖБ/11-06-2025/440145167</t>
  </si>
  <si>
    <t>09.07.2023</t>
  </si>
  <si>
    <t xml:space="preserve">акт июнь 2023</t>
  </si>
  <si>
    <t xml:space="preserve">Стойка СП-25 №3</t>
  </si>
  <si>
    <t>AZISA-234441</t>
  </si>
  <si>
    <t>ER160191</t>
  </si>
  <si>
    <t>С-ЕЖБ/20-03-2025/419177643</t>
  </si>
  <si>
    <t xml:space="preserve">1EхdeopisIICT5/4 Gb</t>
  </si>
  <si>
    <t xml:space="preserve">Стойка СП-25 №4</t>
  </si>
  <si>
    <t>AZISA-234451</t>
  </si>
  <si>
    <t xml:space="preserve">МП-242-1580-2013 с изм.1</t>
  </si>
  <si>
    <t xml:space="preserve">газоанализатор стационарный</t>
  </si>
  <si>
    <t>ER130814</t>
  </si>
  <si>
    <t>С-ЕЖБ/20-03-2025/419177641</t>
  </si>
  <si>
    <t xml:space="preserve">Стойка СП-25 №5</t>
  </si>
  <si>
    <t>AZISA-234461</t>
  </si>
  <si>
    <t>ER130837</t>
  </si>
  <si>
    <t>С-ЕЖБ/11-06-2025/440145166</t>
  </si>
  <si>
    <t>25.05.2023</t>
  </si>
  <si>
    <t xml:space="preserve">Стойка СП-25 №6</t>
  </si>
  <si>
    <t>AZISA-234471</t>
  </si>
  <si>
    <t>ER160205</t>
  </si>
  <si>
    <t>С-ЕЖБ/20-03-2025/419177640</t>
  </si>
  <si>
    <t>234</t>
  </si>
  <si>
    <t xml:space="preserve">Хозяйство реагентное: блок дозирования ингибитора парафиноотложения</t>
  </si>
  <si>
    <t>Расход</t>
  </si>
  <si>
    <t>FICA-0002081</t>
  </si>
  <si>
    <t xml:space="preserve">Н 250</t>
  </si>
  <si>
    <t xml:space="preserve">KROHNE H250/RR/M40/ESK-Ex</t>
  </si>
  <si>
    <t>D160000000672243</t>
  </si>
  <si>
    <t>28</t>
  </si>
  <si>
    <t>С-ВЯ/26-08-2022/181334600</t>
  </si>
  <si>
    <t xml:space="preserve">ФГБУ "Тюменский ЦСМ"</t>
  </si>
  <si>
    <t>ExiaIICT6Gb</t>
  </si>
  <si>
    <t>01.10.2021</t>
  </si>
  <si>
    <t xml:space="preserve">акт сентябрь 2022</t>
  </si>
  <si>
    <t>FICA-0002091</t>
  </si>
  <si>
    <t>D160000000672244</t>
  </si>
  <si>
    <t>С-ВЯ/26-08-2022/181334598</t>
  </si>
  <si>
    <t xml:space="preserve">Ui ≤ 30 В, Ii ≤ 130 mA</t>
  </si>
  <si>
    <t>IP66/68</t>
  </si>
  <si>
    <t>FICA-0002141</t>
  </si>
  <si>
    <t>D160000000672247</t>
  </si>
  <si>
    <t>С-ВЯ/26-08-2022/181334594</t>
  </si>
  <si>
    <t>FICA-0002131</t>
  </si>
  <si>
    <t>D160000000672246</t>
  </si>
  <si>
    <t>С-ВЯ/26-08-2022/181334597</t>
  </si>
  <si>
    <t>235.1</t>
  </si>
  <si>
    <t xml:space="preserve">Хозяйство реагентное. Склад-навес</t>
  </si>
  <si>
    <t xml:space="preserve">AZISA-235131 (метанол)</t>
  </si>
  <si>
    <t xml:space="preserve">МП 242-2061-2016 «Газоанализаторы ИДК-10. Методика поверки»</t>
  </si>
  <si>
    <t xml:space="preserve"> С-ВЯ/18-04-2025/427572434</t>
  </si>
  <si>
    <t xml:space="preserve">ООО "ТЭК"</t>
  </si>
  <si>
    <t xml:space="preserve">AZISA-235141 (метанол)</t>
  </si>
  <si>
    <t>С-ДШФ/18-07-2025/449245999</t>
  </si>
  <si>
    <t xml:space="preserve">ООО «АиМ»,</t>
  </si>
  <si>
    <t>22.08.2025</t>
  </si>
  <si>
    <t xml:space="preserve">Установлен 22.08.2025 (Аллагужин Э.Ш.)</t>
  </si>
  <si>
    <t xml:space="preserve">AZISA-235151 (метанол)</t>
  </si>
  <si>
    <t xml:space="preserve"> МП 242-2061-2016 «Газоанализаторы ИДК-10. Методика поверки»</t>
  </si>
  <si>
    <t xml:space="preserve"> С-ВЯ/18-04-2025/427572433</t>
  </si>
  <si>
    <t xml:space="preserve">AZISA-235161 (метанол)</t>
  </si>
  <si>
    <t xml:space="preserve"> С-ВЯ/18-04-2025/427572432</t>
  </si>
  <si>
    <t xml:space="preserve">AZISA-235171 (метанол)</t>
  </si>
  <si>
    <t>С-ВЯ/18-04-2025/427572431</t>
  </si>
  <si>
    <t xml:space="preserve">AZISA-235181 (метанол)</t>
  </si>
  <si>
    <t>С-ДШФ/18-07-2025/449245997</t>
  </si>
  <si>
    <t>235.2</t>
  </si>
  <si>
    <t xml:space="preserve">Хозяйство реагентное: блок дозирования деэмульгатора</t>
  </si>
  <si>
    <t>QE1-235.2</t>
  </si>
  <si>
    <t>09506184</t>
  </si>
  <si>
    <t xml:space="preserve">Установлен в замен № 09506182 от 01.09.2025 (Шкурапатов П.А.)</t>
  </si>
  <si>
    <t>QE2-235.2</t>
  </si>
  <si>
    <t>09506180</t>
  </si>
  <si>
    <t xml:space="preserve">Установлен в замен № 09506183 от 01.09.2025 (Шкурапатов П.А.)</t>
  </si>
  <si>
    <t>235.3</t>
  </si>
  <si>
    <t xml:space="preserve">Хозяйство реагентное: блок дозирования ингибитора солеотложения</t>
  </si>
  <si>
    <t>235.3-QE1</t>
  </si>
  <si>
    <t>С-ДШФ/18-07-2025/449245998</t>
  </si>
  <si>
    <t>235.4</t>
  </si>
  <si>
    <t>235.4-QT1</t>
  </si>
  <si>
    <t>С-ВЯ/18-04-2025/427572430</t>
  </si>
  <si>
    <t>235.5</t>
  </si>
  <si>
    <t xml:space="preserve">Хозяйство реагентное: блок дозирования ингибитора коррозии и бактерицида</t>
  </si>
  <si>
    <t>235.5-QT1</t>
  </si>
  <si>
    <t xml:space="preserve"> С-ВЯ/18-04-2025/427572429</t>
  </si>
  <si>
    <t xml:space="preserve">Температура реагента</t>
  </si>
  <si>
    <t>235.2-ТТ1</t>
  </si>
  <si>
    <t>2284688</t>
  </si>
  <si>
    <t>С-ЕЖБ/11-06-2025/440144711</t>
  </si>
  <si>
    <t>РD1A1EMM5T1F5QGXA</t>
  </si>
  <si>
    <t>2284687</t>
  </si>
  <si>
    <t>С-ВЯ/16-06-2021/72854215</t>
  </si>
  <si>
    <t xml:space="preserve">Температура воздуха в блок-боксе</t>
  </si>
  <si>
    <t>235.2-ТТ2</t>
  </si>
  <si>
    <t xml:space="preserve">Rosemount 0065N31N0000D0080T44EMX</t>
  </si>
  <si>
    <t>2281477</t>
  </si>
  <si>
    <t>С-ЕЖБ/11-06-2025/440144704</t>
  </si>
  <si>
    <t>D2A1NAG1F5QGXA</t>
  </si>
  <si>
    <t>2281407</t>
  </si>
  <si>
    <t>-40</t>
  </si>
  <si>
    <t>С-ВЯ/16-06-2021/72854214</t>
  </si>
  <si>
    <t xml:space="preserve">Давление на Н1</t>
  </si>
  <si>
    <t>235.2-РТ1</t>
  </si>
  <si>
    <t xml:space="preserve">Rosemount 3051TG4A2G21AEMT1</t>
  </si>
  <si>
    <t>4024966</t>
  </si>
  <si>
    <t>С-ЕЖБ/10-06-2025/440144924</t>
  </si>
  <si>
    <t xml:space="preserve">Давление на Н2</t>
  </si>
  <si>
    <t>235.2-РТ2</t>
  </si>
  <si>
    <t>4024967</t>
  </si>
  <si>
    <t>С-ЕЖБ/10-06-2025/440144922</t>
  </si>
  <si>
    <t xml:space="preserve">Давление на Н3</t>
  </si>
  <si>
    <t>235.2-РТ3</t>
  </si>
  <si>
    <t>4024971</t>
  </si>
  <si>
    <t>С-ЕЖБ/10-06-2025/440144921</t>
  </si>
  <si>
    <t xml:space="preserve">Давление на Н4</t>
  </si>
  <si>
    <t>235.2-РТ4</t>
  </si>
  <si>
    <t>4024969</t>
  </si>
  <si>
    <t>С-ЕЖБ/10-06-2025/440144919</t>
  </si>
  <si>
    <t xml:space="preserve">Давление на Н5</t>
  </si>
  <si>
    <t>235.2-РТ5</t>
  </si>
  <si>
    <t>4024968</t>
  </si>
  <si>
    <t>С-ЕЖБ/10-06-2025/440144920</t>
  </si>
  <si>
    <t xml:space="preserve">Давление на Н6</t>
  </si>
  <si>
    <t>235.2-РТ6</t>
  </si>
  <si>
    <t>4024970</t>
  </si>
  <si>
    <t>С-ЕЖБ/10-06-2025/440144918</t>
  </si>
  <si>
    <t xml:space="preserve">Давление на Н7</t>
  </si>
  <si>
    <t>235.2-РТ7</t>
  </si>
  <si>
    <t>4024972</t>
  </si>
  <si>
    <t>С-ЕЖБ/10-06-2025/440144917</t>
  </si>
  <si>
    <t xml:space="preserve">Давление на Н8</t>
  </si>
  <si>
    <t>PIS1</t>
  </si>
  <si>
    <t>58991-14</t>
  </si>
  <si>
    <t>ДМ2005фСг1Exd</t>
  </si>
  <si>
    <t>020228</t>
  </si>
  <si>
    <t xml:space="preserve">АО "ПО Физтех"</t>
  </si>
  <si>
    <t>С-ДШФ/10-02-2024/321305246</t>
  </si>
  <si>
    <t xml:space="preserve">Уровень реагента</t>
  </si>
  <si>
    <t>LT1</t>
  </si>
  <si>
    <t xml:space="preserve">Rosemount 5301HA1S1E5AM00125RBNAM1QGT1R8849</t>
  </si>
  <si>
    <t>500288</t>
  </si>
  <si>
    <t>14.09.2015</t>
  </si>
  <si>
    <t>С-ДШФ/18-04-2023/242519877</t>
  </si>
  <si>
    <t xml:space="preserve">Расход после Н2</t>
  </si>
  <si>
    <t>FT-23522</t>
  </si>
  <si>
    <t>52516-13</t>
  </si>
  <si>
    <t xml:space="preserve">МП 0013-2-2012</t>
  </si>
  <si>
    <t>Расходомер-счетчик</t>
  </si>
  <si>
    <t xml:space="preserve">Darkont серии ЕМ и ОМ</t>
  </si>
  <si>
    <t xml:space="preserve">Darkont OM006N513-211E1</t>
  </si>
  <si>
    <t xml:space="preserve">Компания "Trimec Industries Pty Ltd."</t>
  </si>
  <si>
    <t>Австралия</t>
  </si>
  <si>
    <t>С-ВЯ/05-04-2024/331144852</t>
  </si>
  <si>
    <t xml:space="preserve">II 2GExd IIB T6</t>
  </si>
  <si>
    <t>01.08.2018</t>
  </si>
  <si>
    <t xml:space="preserve">Демонтировано и передано МКАИР акт от 25.07.2025 (Шкурапатов)</t>
  </si>
  <si>
    <t xml:space="preserve">-20…+70 °C</t>
  </si>
  <si>
    <t xml:space="preserve">Расход после Н4</t>
  </si>
  <si>
    <t>FT-23524</t>
  </si>
  <si>
    <t>С-ВЯ/22-03-2024/330818386</t>
  </si>
  <si>
    <t xml:space="preserve">Расход после Н5</t>
  </si>
  <si>
    <t>FT-23525</t>
  </si>
  <si>
    <t>С-ВЯ/22-03-2024/330818384</t>
  </si>
  <si>
    <t xml:space="preserve">Расход после Н7</t>
  </si>
  <si>
    <t>FT-23527</t>
  </si>
  <si>
    <t>С-ВЯ/22-03-2024/330818385</t>
  </si>
  <si>
    <t>235.3-ТТ1</t>
  </si>
  <si>
    <t>57176-14</t>
  </si>
  <si>
    <t xml:space="preserve">МП РТ 2026-2013</t>
  </si>
  <si>
    <t xml:space="preserve">ТСПТ Ex</t>
  </si>
  <si>
    <t>Exd101-H17-Pt100-A4H10-C10-8-200</t>
  </si>
  <si>
    <t>1813-1-3</t>
  </si>
  <si>
    <t xml:space="preserve">ООО "ПК "ТЕСЕЙ"</t>
  </si>
  <si>
    <t xml:space="preserve">Дата установки: 13.05.21</t>
  </si>
  <si>
    <t>235.3-ТТ2</t>
  </si>
  <si>
    <t>2240213</t>
  </si>
  <si>
    <t>11.06.2025</t>
  </si>
  <si>
    <t>С-ЕЖБ/11-06-2025/440144709</t>
  </si>
  <si>
    <t>МП-207-007-1018</t>
  </si>
  <si>
    <t>РD2A1EMB4F5C2QGXA</t>
  </si>
  <si>
    <t>2240208</t>
  </si>
  <si>
    <t>С-ВЯ/16-06-2021/72854213</t>
  </si>
  <si>
    <t xml:space="preserve">ФБУ "Тюменский ЦСМ" </t>
  </si>
  <si>
    <t>235.3-РТ1</t>
  </si>
  <si>
    <t xml:space="preserve">Rosemount 3051TG4A2B21BE8D4QGHR5</t>
  </si>
  <si>
    <t>9696493</t>
  </si>
  <si>
    <t>С-ДШФ/01-06-2024/349004198</t>
  </si>
  <si>
    <t xml:space="preserve">В аршине номер Госреестра 14061-10</t>
  </si>
  <si>
    <t>235.3-РТ2</t>
  </si>
  <si>
    <t>9696491</t>
  </si>
  <si>
    <t>С-ДШФ/01-06-2024/349004197</t>
  </si>
  <si>
    <t>235.3-РТ3</t>
  </si>
  <si>
    <t>9696494</t>
  </si>
  <si>
    <t>С-ДШФ/01-06-2024/349004196</t>
  </si>
  <si>
    <t>235.3-РТ4</t>
  </si>
  <si>
    <t>9696495</t>
  </si>
  <si>
    <t>С-ДШФ/01-06-2024/349004195</t>
  </si>
  <si>
    <t>235.3-РТ5</t>
  </si>
  <si>
    <t>9696492</t>
  </si>
  <si>
    <t>С-ДШФ/01-06-2024/349004194</t>
  </si>
  <si>
    <t>ЭКМ</t>
  </si>
  <si>
    <t xml:space="preserve">ДМ2005Сг, ДВ2005Сг, ДА2005Сг</t>
  </si>
  <si>
    <t>149038</t>
  </si>
  <si>
    <t>С-ДШФ/11-11-2023/297800302</t>
  </si>
  <si>
    <t xml:space="preserve">Сдана в декабре 2019 без документации о поверке</t>
  </si>
  <si>
    <t xml:space="preserve">Rosemount 5301H2S1E5AM00157RBE1</t>
  </si>
  <si>
    <t>61164</t>
  </si>
  <si>
    <t>08.01.2015</t>
  </si>
  <si>
    <t>С-ДШФ/18-04-2023/242519874</t>
  </si>
  <si>
    <t xml:space="preserve">Блок подготовки газа</t>
  </si>
  <si>
    <t>Уровень</t>
  </si>
  <si>
    <t>LT2.1</t>
  </si>
  <si>
    <t xml:space="preserve">Rosemount 5302HA2S1V3BM00080HBNAM1QGR8808</t>
  </si>
  <si>
    <t>503394</t>
  </si>
  <si>
    <t xml:space="preserve">С-ДШФ/ 18-04-2023/242519866</t>
  </si>
  <si>
    <t>03.05.2018</t>
  </si>
  <si>
    <t>LT2.2</t>
  </si>
  <si>
    <t>503395</t>
  </si>
  <si>
    <t xml:space="preserve">С-ДШ Ф/18-04-2023/242519865</t>
  </si>
  <si>
    <t>PDT2.2</t>
  </si>
  <si>
    <t xml:space="preserve">Rosemount 3051S2СD3A2A12A1BIML1L2L4M5QG</t>
  </si>
  <si>
    <t>09904785</t>
  </si>
  <si>
    <t>С-ДШФ/16-11-2024/393201275</t>
  </si>
  <si>
    <t>РDТ2.1</t>
  </si>
  <si>
    <t>09904786</t>
  </si>
  <si>
    <t>С-ДШФ/16-11-2024/393201274</t>
  </si>
  <si>
    <t>PT2.2</t>
  </si>
  <si>
    <t xml:space="preserve">МП 24116-13 « Преобразователи давления измерительные 3051S Методика поверки».</t>
  </si>
  <si>
    <t xml:space="preserve">Rosemount 3051S2TG2A2E11A1BC1IMM5QG</t>
  </si>
  <si>
    <t>09904771</t>
  </si>
  <si>
    <t>СДШФ/10-06-2022/166507299</t>
  </si>
  <si>
    <t xml:space="preserve">акт июнь 2022</t>
  </si>
  <si>
    <t>PT2.1</t>
  </si>
  <si>
    <t>09904770</t>
  </si>
  <si>
    <t>СДШФ/10-06-2022/166507298</t>
  </si>
  <si>
    <t>PT1.1</t>
  </si>
  <si>
    <t>09904769</t>
  </si>
  <si>
    <t>СДШФ/10-06-2022/166507297</t>
  </si>
  <si>
    <t>PT4.1</t>
  </si>
  <si>
    <t>09904773</t>
  </si>
  <si>
    <t>СДШФ/10-06-2022/166507296</t>
  </si>
  <si>
    <t>ТТ6</t>
  </si>
  <si>
    <t>2297310</t>
  </si>
  <si>
    <t>С-ЕЖБ/20-06-2025/441478279</t>
  </si>
  <si>
    <t>ТТ2.1</t>
  </si>
  <si>
    <t xml:space="preserve">Rosemount 3144РD2A1IMM5QGXA</t>
  </si>
  <si>
    <t>С-ЕЖБ/23-06-2025/441478277</t>
  </si>
  <si>
    <t xml:space="preserve">Rosemount 0065N31J0080Y0100T98A1IMXAQG</t>
  </si>
  <si>
    <t>С-ДШФ/05-12-2023/304486398</t>
  </si>
  <si>
    <t>ТТ2.2</t>
  </si>
  <si>
    <t>2297405</t>
  </si>
  <si>
    <t>2297403</t>
  </si>
  <si>
    <t>С-ЕЖБ/23-06-2025/441478275</t>
  </si>
  <si>
    <t>ТТ3.1</t>
  </si>
  <si>
    <t>2298695</t>
  </si>
  <si>
    <t>С-ЕЖБ/23-06-2025/441478273</t>
  </si>
  <si>
    <t>2298693</t>
  </si>
  <si>
    <t>С-ВЯ/16-06-2021/72854211</t>
  </si>
  <si>
    <t>ТТ1.1</t>
  </si>
  <si>
    <t>2298692</t>
  </si>
  <si>
    <t>С-ЕЖБ/23-06-2025/441478274</t>
  </si>
  <si>
    <t>QE1</t>
  </si>
  <si>
    <t xml:space="preserve">МП-242-1580-2013 с изм. №1</t>
  </si>
  <si>
    <t>ER150276</t>
  </si>
  <si>
    <t>С-ЕЖБ/22-04-2025/427900859</t>
  </si>
  <si>
    <t>QE2</t>
  </si>
  <si>
    <t xml:space="preserve"> МП-242-1580-2013 с изм. №1</t>
  </si>
  <si>
    <t>ER150277</t>
  </si>
  <si>
    <t xml:space="preserve"> С-ЕЖБ/22-04-2025/427900858</t>
  </si>
  <si>
    <t xml:space="preserve">Здание СИКН</t>
  </si>
  <si>
    <t>AZISA-237011</t>
  </si>
  <si>
    <t>ER160151</t>
  </si>
  <si>
    <t>С-ЕЖБ/11-08-2025/457467954</t>
  </si>
  <si>
    <t>AZISA-237021</t>
  </si>
  <si>
    <t>09506275</t>
  </si>
  <si>
    <t xml:space="preserve">О+O979:AZ979ОО "ЭМИ-Прибор" г.Санкт-Петербург</t>
  </si>
  <si>
    <t>С-ЕЖБ/20-08-2025/458346879</t>
  </si>
  <si>
    <t xml:space="preserve">ООО «МКАИР"</t>
  </si>
  <si>
    <t>AZISA-237031</t>
  </si>
  <si>
    <t>ER160135</t>
  </si>
  <si>
    <t>С-ЕЖБ/11-08-2025/457467953</t>
  </si>
  <si>
    <t xml:space="preserve">Блок СИКГ</t>
  </si>
  <si>
    <t xml:space="preserve">Расход Газа</t>
  </si>
  <si>
    <t>0002791</t>
  </si>
  <si>
    <t>D170000000728606</t>
  </si>
  <si>
    <t>С-ВЯ/06-12-2023/299954991</t>
  </si>
  <si>
    <t xml:space="preserve">ExiIICT6 Gb</t>
  </si>
  <si>
    <t>0002781</t>
  </si>
  <si>
    <t>D170000000728603</t>
  </si>
  <si>
    <t>С-ВЯ/06-12-2023/299954988</t>
  </si>
  <si>
    <t xml:space="preserve"> Емкость дренажная –сборник неучтенной нефти V=12,5м3</t>
  </si>
  <si>
    <t xml:space="preserve">Давление  на выкиде насоса Н12</t>
  </si>
  <si>
    <t>PISA-239021</t>
  </si>
  <si>
    <t>4029312</t>
  </si>
  <si>
    <t>С-ДШФ/22-07-2024/361507674</t>
  </si>
  <si>
    <t xml:space="preserve">Уровень в Е12; Температура в Е12</t>
  </si>
  <si>
    <t xml:space="preserve">LISA, TISA-239051</t>
  </si>
  <si>
    <t>ДУУ10-10-0-3,37-0-0-00-1-0-0-0-000-1</t>
  </si>
  <si>
    <t>С-ДШФ/21-07-2023/264683267</t>
  </si>
  <si>
    <t xml:space="preserve">СП-25 Стойка № 1</t>
  </si>
  <si>
    <t xml:space="preserve">AZISA – 239061</t>
  </si>
  <si>
    <t>ER160139</t>
  </si>
  <si>
    <t>С-ЕЖБ/20-03-2025/419177639</t>
  </si>
  <si>
    <t>239</t>
  </si>
  <si>
    <t xml:space="preserve">СП-25 Стойка № 2</t>
  </si>
  <si>
    <t xml:space="preserve">AZISA – 239071</t>
  </si>
  <si>
    <t xml:space="preserve">МП ИБЯЛ.418414.071-126 МП с изменением № 1</t>
  </si>
  <si>
    <t>ДАК-CH-138</t>
  </si>
  <si>
    <t>С-ГЦС/17-11-2022/206825784</t>
  </si>
  <si>
    <t xml:space="preserve">Установлен в замен ССС-903 Зав. № 10749 на время поверки</t>
  </si>
  <si>
    <t>241.3</t>
  </si>
  <si>
    <t xml:space="preserve">Блок аппаратурный</t>
  </si>
  <si>
    <t>FIT-2413137</t>
  </si>
  <si>
    <t>H250/RR/M40/ESK-Ex</t>
  </si>
  <si>
    <t>D160000000628594</t>
  </si>
  <si>
    <t>С-ВЯ/02-06-2022/160728654</t>
  </si>
  <si>
    <t>02.06.2022</t>
  </si>
  <si>
    <t xml:space="preserve">Контроль температуры в БАО</t>
  </si>
  <si>
    <t xml:space="preserve">ТСПУ Метран 276</t>
  </si>
  <si>
    <t>2291679</t>
  </si>
  <si>
    <t>С-ДШФ/18-04-2023/242519862</t>
  </si>
  <si>
    <t xml:space="preserve">Rosemount 3051TG1A2G21BM5Q4</t>
  </si>
  <si>
    <t>4024396</t>
  </si>
  <si>
    <t>08.2015</t>
  </si>
  <si>
    <t>кгс/см²</t>
  </si>
  <si>
    <t>С-ЕЖБ/10-06-2025/440144915</t>
  </si>
  <si>
    <t xml:space="preserve">Загазованности №1 в блоке</t>
  </si>
  <si>
    <t>QE-2413201</t>
  </si>
  <si>
    <t xml:space="preserve">МП 116-221-2014 изм.№3</t>
  </si>
  <si>
    <t>ER230201608</t>
  </si>
  <si>
    <t>01.01.2020</t>
  </si>
  <si>
    <t>С-ДШФ/14-07-2022/172906465</t>
  </si>
  <si>
    <t>22.06.2022</t>
  </si>
  <si>
    <t xml:space="preserve">добавлен в июне 2022</t>
  </si>
  <si>
    <t xml:space="preserve">акт июль 2022</t>
  </si>
  <si>
    <t xml:space="preserve">Загазованности №2 в блоке</t>
  </si>
  <si>
    <t>QE-2413202</t>
  </si>
  <si>
    <t>ДАК-CH4-129</t>
  </si>
  <si>
    <t>С-ГЦС/17-11-2022/205728966</t>
  </si>
  <si>
    <t>241.4</t>
  </si>
  <si>
    <t>FIT-2414137</t>
  </si>
  <si>
    <t>D150000000598113</t>
  </si>
  <si>
    <t>С-ВЯ/02-06-2022/160728658</t>
  </si>
  <si>
    <t>С-ДШФ/18-04-2023/242519861</t>
  </si>
  <si>
    <t>1ExdIICT6X</t>
  </si>
  <si>
    <t>10.09.2019</t>
  </si>
  <si>
    <t xml:space="preserve">-20…+40 °C</t>
  </si>
  <si>
    <t>QE-2414201</t>
  </si>
  <si>
    <t>33549-12</t>
  </si>
  <si>
    <t xml:space="preserve">МП 242-1266-2011</t>
  </si>
  <si>
    <t xml:space="preserve">Газоанализатор стационарный со сменными сенсорами взрывозащищенный</t>
  </si>
  <si>
    <t>ССС-903</t>
  </si>
  <si>
    <t xml:space="preserve">ССС-903МЕ (метан)</t>
  </si>
  <si>
    <t xml:space="preserve">АО "Электронстандарт-прибор"</t>
  </si>
  <si>
    <t>±0,22</t>
  </si>
  <si>
    <t>С-ДШФ/22-07-2024/361507607</t>
  </si>
  <si>
    <t>QE-2414202</t>
  </si>
  <si>
    <t>С-ДШФ/22-07-2024/361507606</t>
  </si>
  <si>
    <t>С-ДШФ/22-07-2024/361507673</t>
  </si>
  <si>
    <t>14.09.2019</t>
  </si>
  <si>
    <t xml:space="preserve">-40…+60 °C</t>
  </si>
  <si>
    <t>243</t>
  </si>
  <si>
    <t xml:space="preserve">Блок подготовки газа - 2</t>
  </si>
  <si>
    <t>Загазованность</t>
  </si>
  <si>
    <t>АТ-1</t>
  </si>
  <si>
    <t>65884-16</t>
  </si>
  <si>
    <t>МП-242-2043-2016</t>
  </si>
  <si>
    <t>06.03.2019</t>
  </si>
  <si>
    <t>С-ДШФ/11-10-2024/385850929</t>
  </si>
  <si>
    <t xml:space="preserve">1Exid[ib]llCT4 Gb</t>
  </si>
  <si>
    <t>05.06.2020</t>
  </si>
  <si>
    <t>12.04.2023</t>
  </si>
  <si>
    <t>АТ-2</t>
  </si>
  <si>
    <t>09.02.2019</t>
  </si>
  <si>
    <t>С-ЕЖБ/20-03-2025/419177637</t>
  </si>
  <si>
    <t xml:space="preserve">ООО "МКАИР</t>
  </si>
  <si>
    <t xml:space="preserve">Уровень в ФС1</t>
  </si>
  <si>
    <t xml:space="preserve">Rosemount 5301HA2S1E4AM00040HBIMM1</t>
  </si>
  <si>
    <t xml:space="preserve">АО "ПГ МЕТРАН" Челябинск Россия</t>
  </si>
  <si>
    <t>С-ДШФ/10-06-2022/166507260</t>
  </si>
  <si>
    <t xml:space="preserve">Уровень в ФС2</t>
  </si>
  <si>
    <t>LT2</t>
  </si>
  <si>
    <t>С-ДШФ/10-06-2022/166507259</t>
  </si>
  <si>
    <t xml:space="preserve">Перепад давления на ФС1</t>
  </si>
  <si>
    <t>PDT1</t>
  </si>
  <si>
    <t xml:space="preserve">МП 4212-012-2013 </t>
  </si>
  <si>
    <t xml:space="preserve">Датчик давления </t>
  </si>
  <si>
    <t>Метран-150CD</t>
  </si>
  <si>
    <t xml:space="preserve">± 0,075</t>
  </si>
  <si>
    <t>С-ДШФ/21-07-2023/264683266</t>
  </si>
  <si>
    <t xml:space="preserve">0ExaIICT5 X</t>
  </si>
  <si>
    <t xml:space="preserve">Перепад давления на ФС2</t>
  </si>
  <si>
    <t>PDT2</t>
  </si>
  <si>
    <t>С-ДШФ/21-07-2023/264683265</t>
  </si>
  <si>
    <t xml:space="preserve">Давление газа на входе</t>
  </si>
  <si>
    <t>PT1</t>
  </si>
  <si>
    <t>Метран-150TG</t>
  </si>
  <si>
    <t>С-ДШФ/21-07-2023/264683280</t>
  </si>
  <si>
    <t xml:space="preserve">0ExiIICT5 X</t>
  </si>
  <si>
    <t xml:space="preserve">Давление газа в ФС1</t>
  </si>
  <si>
    <t>PT2</t>
  </si>
  <si>
    <t>С-ДШФ/21-07-2023/264683279</t>
  </si>
  <si>
    <t xml:space="preserve">Давление газа в ФС2</t>
  </si>
  <si>
    <t>PT3</t>
  </si>
  <si>
    <t>С-ДШФ/21-07-2023/264683278</t>
  </si>
  <si>
    <t xml:space="preserve">Давление газа после КлРЭ1</t>
  </si>
  <si>
    <t>PT4</t>
  </si>
  <si>
    <t>С-ДШФ/21-07-2023/264683277</t>
  </si>
  <si>
    <t>PT5</t>
  </si>
  <si>
    <t>С-ДШФ/21-07-2023/264683276</t>
  </si>
  <si>
    <t xml:space="preserve">Температура попутного газа на входе</t>
  </si>
  <si>
    <t>TT1</t>
  </si>
  <si>
    <t>Метран-286-01</t>
  </si>
  <si>
    <t>С-ДШФ/16-08-2023/275823945</t>
  </si>
  <si>
    <t>0ExiaIICT5Х</t>
  </si>
  <si>
    <t xml:space="preserve">Температура газа в фильтре ФС1</t>
  </si>
  <si>
    <t>TT2</t>
  </si>
  <si>
    <t>С-ДШФ/16-08-2023/275823944</t>
  </si>
  <si>
    <t xml:space="preserve">Температура газа в фильтре ФС2</t>
  </si>
  <si>
    <t>TT3</t>
  </si>
  <si>
    <t>С-ДШФ/16-08-2023/275823943</t>
  </si>
  <si>
    <t xml:space="preserve">Температура газа после подогревателей ЭПГ</t>
  </si>
  <si>
    <t>TT4</t>
  </si>
  <si>
    <t>С-ДШФ/16-08-2023/275823942</t>
  </si>
  <si>
    <t xml:space="preserve">Температура среды ЭПГ1</t>
  </si>
  <si>
    <t>TT14</t>
  </si>
  <si>
    <t>С-ДШФ/16-08-2023/275823941</t>
  </si>
  <si>
    <t>0ExiaIICT5</t>
  </si>
  <si>
    <t xml:space="preserve">Температура среды ЭПГ2</t>
  </si>
  <si>
    <t>TT15</t>
  </si>
  <si>
    <t>С-ДШФ/16-08-2023/275823940</t>
  </si>
  <si>
    <t xml:space="preserve">Температура сосуда ЭПГ1</t>
  </si>
  <si>
    <t>TT16</t>
  </si>
  <si>
    <t>С-ДШФ/16-08-2023/275823939</t>
  </si>
  <si>
    <t xml:space="preserve">Температура сосуда ЭПГ2</t>
  </si>
  <si>
    <t>TT17</t>
  </si>
  <si>
    <t>С-ДШФ/16-08-2023/275823938</t>
  </si>
  <si>
    <t xml:space="preserve">Температура в блоке БПГ2</t>
  </si>
  <si>
    <t>TT11</t>
  </si>
  <si>
    <t>С-ДШФ/16-08-2023/275823937</t>
  </si>
  <si>
    <t>244</t>
  </si>
  <si>
    <t xml:space="preserve">Узел сбора конденсата</t>
  </si>
  <si>
    <t xml:space="preserve">Температура в СФВД1</t>
  </si>
  <si>
    <t>TIR-244051</t>
  </si>
  <si>
    <t xml:space="preserve">МП 207-007-2018 изм.№1</t>
  </si>
  <si>
    <t>2306224</t>
  </si>
  <si>
    <t xml:space="preserve">АО "Промышленная группа "Метран", г. Челябинск</t>
  </si>
  <si>
    <t>2039942/4074/90</t>
  </si>
  <si>
    <t xml:space="preserve">0Ex ia IlC T5 GA X</t>
  </si>
  <si>
    <t>01.06.20218</t>
  </si>
  <si>
    <t xml:space="preserve">Один прибор, один формуляр</t>
  </si>
  <si>
    <t xml:space="preserve">Ui ≤ 30 B, Ii ≤ 300 mA</t>
  </si>
  <si>
    <t xml:space="preserve">-60…75 °C</t>
  </si>
  <si>
    <t xml:space="preserve">IP 66, IP 68</t>
  </si>
  <si>
    <t>18.03.2016</t>
  </si>
  <si>
    <t xml:space="preserve">± 0,12</t>
  </si>
  <si>
    <t>С-ДШФ/16-11-2024/393201293</t>
  </si>
  <si>
    <t xml:space="preserve">Ui ≤ 13,6 B, Ii ≤ 56 mA</t>
  </si>
  <si>
    <t xml:space="preserve">Температура в СФВД2</t>
  </si>
  <si>
    <t>TIR-244061</t>
  </si>
  <si>
    <t>2039942/4074/89</t>
  </si>
  <si>
    <t>С-ДШФ/16-11-2024/393201292</t>
  </si>
  <si>
    <t xml:space="preserve">Температура в СФВД3</t>
  </si>
  <si>
    <t>TIR-244071</t>
  </si>
  <si>
    <t>2039942/4074/88</t>
  </si>
  <si>
    <t>С-ДШФ/16-11-2024/393201291</t>
  </si>
  <si>
    <t xml:space="preserve">Температура в СФНД1</t>
  </si>
  <si>
    <t>TIR-244081</t>
  </si>
  <si>
    <t>2039942/4074/91</t>
  </si>
  <si>
    <t>С-ДШФ/16-11-2024/393201290</t>
  </si>
  <si>
    <t xml:space="preserve">Давление  в СФВД1</t>
  </si>
  <si>
    <t>PIR-244191</t>
  </si>
  <si>
    <t xml:space="preserve">ЗАО "Промышленная группа "Метран"</t>
  </si>
  <si>
    <t>С-ДШФ/16-11-2024/393201285</t>
  </si>
  <si>
    <t xml:space="preserve">0Ex ia IIC T5 Ga X</t>
  </si>
  <si>
    <t>01.06.2018</t>
  </si>
  <si>
    <t xml:space="preserve">Давление  в СФВД2</t>
  </si>
  <si>
    <t>PIR-244201</t>
  </si>
  <si>
    <t>С-ДШФ/30-03-2022/151088834</t>
  </si>
  <si>
    <t xml:space="preserve">Давление  в СФВД3</t>
  </si>
  <si>
    <t>PIR-244211</t>
  </si>
  <si>
    <t>С-ДШФ/16-11-2024/393201284</t>
  </si>
  <si>
    <t xml:space="preserve">Давление  в СФНД1</t>
  </si>
  <si>
    <t>PIR-244221</t>
  </si>
  <si>
    <t>4029316</t>
  </si>
  <si>
    <t>С-ДШФ/22-07-2024/361507672</t>
  </si>
  <si>
    <t xml:space="preserve">Ёмкость дренажная для сбора конденсата ЕК1</t>
  </si>
  <si>
    <t xml:space="preserve">Давление на выкиде насоса НВ1</t>
  </si>
  <si>
    <t>PISA-244231</t>
  </si>
  <si>
    <t>4029317</t>
  </si>
  <si>
    <t>С-ДШФ/16-11-2024/393201283</t>
  </si>
  <si>
    <t xml:space="preserve">Давление  на выкиде насоса НВ1а </t>
  </si>
  <si>
    <t>PISA-244241</t>
  </si>
  <si>
    <t>4029318</t>
  </si>
  <si>
    <t>С-ДШФ/16-11-2024/393201282</t>
  </si>
  <si>
    <t xml:space="preserve">Ёмкость дренажная для сбора конденсата ЕК2</t>
  </si>
  <si>
    <t xml:space="preserve">Давление  на выкиде насоса НВ2 </t>
  </si>
  <si>
    <t>PISA-244251</t>
  </si>
  <si>
    <t>4029319</t>
  </si>
  <si>
    <t>С-ДШФ/16-11-2024/393201281</t>
  </si>
  <si>
    <t xml:space="preserve">Давление  на выкиде насоса НВ2а </t>
  </si>
  <si>
    <t>PISA-244261</t>
  </si>
  <si>
    <t>4029320</t>
  </si>
  <si>
    <t>С-ДШФ/06-09-2024/374336253</t>
  </si>
  <si>
    <t xml:space="preserve">Ёмкость дренажная для сбора конденсата ЕК3</t>
  </si>
  <si>
    <t xml:space="preserve">Давление  на выкиде насоса НВ3</t>
  </si>
  <si>
    <t>PISA-244271</t>
  </si>
  <si>
    <t>4029210</t>
  </si>
  <si>
    <t>С-ДШФ/22-07-2024/361507671</t>
  </si>
  <si>
    <t xml:space="preserve">Давление  на выкиде насоса НВ3а</t>
  </si>
  <si>
    <t>PISA-244281</t>
  </si>
  <si>
    <t>4029322</t>
  </si>
  <si>
    <t>С-ДШФ/16-11-2024/393201280</t>
  </si>
  <si>
    <t xml:space="preserve">Уровень в СФВД1</t>
  </si>
  <si>
    <t>LIR-244421</t>
  </si>
  <si>
    <t xml:space="preserve">Rosemount 5301HA2S1V5AM00360KANAM1Q4T1P6R8808</t>
  </si>
  <si>
    <t>504531</t>
  </si>
  <si>
    <t xml:space="preserve">"Rosemount Tfnk Radar AB", Гетеборг</t>
  </si>
  <si>
    <t>С-ДШФ/16-11-2024/393201261</t>
  </si>
  <si>
    <t xml:space="preserve">0 Ex ia IIС T1...T4 Ga X</t>
  </si>
  <si>
    <t xml:space="preserve">Уровень в СФВД2</t>
  </si>
  <si>
    <t>LIR-244431</t>
  </si>
  <si>
    <t>504532</t>
  </si>
  <si>
    <t>С-ДШФ/16-11-2024/393201260</t>
  </si>
  <si>
    <t xml:space="preserve">Уровень в СФВД3</t>
  </si>
  <si>
    <t>LIR-244441</t>
  </si>
  <si>
    <t>504533</t>
  </si>
  <si>
    <t>С-ДШФ/16-11-2024/393201259</t>
  </si>
  <si>
    <t xml:space="preserve">Уровень в СФНД1</t>
  </si>
  <si>
    <t>LIR-244451</t>
  </si>
  <si>
    <t xml:space="preserve">Rosemount 5301HA2S1V5AM00220KANAM1Q4T1P6R8808</t>
  </si>
  <si>
    <t>504534</t>
  </si>
  <si>
    <t>С-ДШФ/16-11-2024/393201258</t>
  </si>
  <si>
    <t xml:space="preserve">Уровень и температура ЕК1</t>
  </si>
  <si>
    <t xml:space="preserve">LISA, TISA-244461</t>
  </si>
  <si>
    <t>ДУУ10-10-0-4,08-0-0-00-1-0-0-0-000</t>
  </si>
  <si>
    <t>495</t>
  </si>
  <si>
    <t xml:space="preserve">0,2 м/-45 °C</t>
  </si>
  <si>
    <t xml:space="preserve">4,08 м/85 °C</t>
  </si>
  <si>
    <t>С-ЕЖБ/11-08-2025/457467704</t>
  </si>
  <si>
    <t xml:space="preserve">Уровень и температура ЕК2</t>
  </si>
  <si>
    <t xml:space="preserve">LISA, TISA-244471</t>
  </si>
  <si>
    <t>493</t>
  </si>
  <si>
    <t>С-ЕЖБ/11-08-2025/457467703</t>
  </si>
  <si>
    <t xml:space="preserve">Уровень и температура ЕК3</t>
  </si>
  <si>
    <t xml:space="preserve">LISA, TISA-244481</t>
  </si>
  <si>
    <t>491</t>
  </si>
  <si>
    <t>С-ЕЖБ/11-08-2025/457467702</t>
  </si>
  <si>
    <t xml:space="preserve">СП-25 стойка 
№10</t>
  </si>
  <si>
    <t>AZISA-244501</t>
  </si>
  <si>
    <t>ER160248</t>
  </si>
  <si>
    <t>С-ЕЖБ/20-03-2025/419177636</t>
  </si>
  <si>
    <t xml:space="preserve">СП-25 стойка 
№3</t>
  </si>
  <si>
    <t>AZISA-244511</t>
  </si>
  <si>
    <t>С-ГЦС/22-11-2022/206826227</t>
  </si>
  <si>
    <t>03.08.2024</t>
  </si>
  <si>
    <t xml:space="preserve">СП-25 стойка 
№4</t>
  </si>
  <si>
    <t>AZISA-244521</t>
  </si>
  <si>
    <t>С-ЕВП/27-04-2024/337296159</t>
  </si>
  <si>
    <t>06.09.2025</t>
  </si>
  <si>
    <t xml:space="preserve">СП-25 стойка 
№5</t>
  </si>
  <si>
    <t>AZISA-244531</t>
  </si>
  <si>
    <t>09.03.2025</t>
  </si>
  <si>
    <t xml:space="preserve">СП-25 стойка 
№6</t>
  </si>
  <si>
    <t>AZISA-244541</t>
  </si>
  <si>
    <t>С-ГЦС/18-11-2022/205728880</t>
  </si>
  <si>
    <t>20.08.2023</t>
  </si>
  <si>
    <t xml:space="preserve">СП-25 стойка 
№7</t>
  </si>
  <si>
    <t>AZISA-244551</t>
  </si>
  <si>
    <t>ER140182</t>
  </si>
  <si>
    <t xml:space="preserve">± 5</t>
  </si>
  <si>
    <t>С-ДШФ/11-10-2024/385850947</t>
  </si>
  <si>
    <t xml:space="preserve">1Exdeopis IIC T5/T4 Gb.</t>
  </si>
  <si>
    <t xml:space="preserve">СП-25 стойка 
№8</t>
  </si>
  <si>
    <t>AZISA-244561</t>
  </si>
  <si>
    <t>ER160251</t>
  </si>
  <si>
    <t>С-ЕЖБ/20-03-2025/419177633</t>
  </si>
  <si>
    <t xml:space="preserve">СП-25 стойка 
№9</t>
  </si>
  <si>
    <t>AZISA-244571</t>
  </si>
  <si>
    <t>ER160201</t>
  </si>
  <si>
    <t>С-ЕЖБ/20-03-2025/419177632</t>
  </si>
  <si>
    <t xml:space="preserve">Ёмость дренажная ЕК-1</t>
  </si>
  <si>
    <t xml:space="preserve">ЕК-1 Рама РППЗ 
№2</t>
  </si>
  <si>
    <t>AZISA-244601</t>
  </si>
  <si>
    <t>ER140183</t>
  </si>
  <si>
    <t>С-ДШФ/11-10-2024/385850946</t>
  </si>
  <si>
    <t xml:space="preserve">ЕК-1 СП-25 стойка 
№1</t>
  </si>
  <si>
    <t>AZISA-244611</t>
  </si>
  <si>
    <t>ER160250</t>
  </si>
  <si>
    <t>С-ЕЖБ/20-03-2025/419177631</t>
  </si>
  <si>
    <t xml:space="preserve">Ёмость дренажная ЕК-3</t>
  </si>
  <si>
    <t xml:space="preserve">ЕК-3 СП-25 стойка 
№2</t>
  </si>
  <si>
    <t>AZISA-244621</t>
  </si>
  <si>
    <t>ER160258</t>
  </si>
  <si>
    <t>С-ЕЖБ/20-03-2025/419177630</t>
  </si>
  <si>
    <t xml:space="preserve">ЕК-3 Рама РППЗ 
№4</t>
  </si>
  <si>
    <t>AZISA-244631</t>
  </si>
  <si>
    <t>С-ГЦС/22-11-2022/206826231</t>
  </si>
  <si>
    <t xml:space="preserve">ЕК-1 СП-25 стойка 
№11</t>
  </si>
  <si>
    <t>AZISA-244941</t>
  </si>
  <si>
    <t>ER160192</t>
  </si>
  <si>
    <t>С-ЕЖБ/20-03-2025/419177629</t>
  </si>
  <si>
    <t xml:space="preserve">ЕК-1 СП-25 стойка 
№12</t>
  </si>
  <si>
    <t>AZISA-244951</t>
  </si>
  <si>
    <t>ER160239</t>
  </si>
  <si>
    <t>С-ЕЖБ/20-03-2025/419177628</t>
  </si>
  <si>
    <t xml:space="preserve">Ёмость дренажная ЕК-2</t>
  </si>
  <si>
    <t xml:space="preserve">ЕК-2 СП-25 стойка 
№13</t>
  </si>
  <si>
    <t>AZISA-244961</t>
  </si>
  <si>
    <t>ER160168</t>
  </si>
  <si>
    <t>С-ЕЖБ/22-04-2025/427900857</t>
  </si>
  <si>
    <t xml:space="preserve">ЕК-2 СП-25 стойка 
№14</t>
  </si>
  <si>
    <t>AZISA-244971</t>
  </si>
  <si>
    <t>ER160183</t>
  </si>
  <si>
    <t>С-ЕЖБ/20-03-2025/419177627</t>
  </si>
  <si>
    <t xml:space="preserve">ЕК-3 СП-25 стойка 
№15</t>
  </si>
  <si>
    <t>AZISA-244981</t>
  </si>
  <si>
    <t>ER160257</t>
  </si>
  <si>
    <t>С-ЕЖБ/20-03-2025/419177625</t>
  </si>
  <si>
    <t xml:space="preserve">ЕК-3 СП-25 стойка 
№16</t>
  </si>
  <si>
    <t>AZISA-244991</t>
  </si>
  <si>
    <t>ER160245</t>
  </si>
  <si>
    <t>С-ЕЖБ/20-03-2025/419177623</t>
  </si>
  <si>
    <t xml:space="preserve">Станция азотная</t>
  </si>
  <si>
    <t xml:space="preserve">Расход линии А</t>
  </si>
  <si>
    <t>FT101А</t>
  </si>
  <si>
    <t>14663-12</t>
  </si>
  <si>
    <t xml:space="preserve">МП 14663-12 "Расходомеры-счётчики вихревые 8800"</t>
  </si>
  <si>
    <t xml:space="preserve">Расходомер-счетчик вихревой</t>
  </si>
  <si>
    <t xml:space="preserve"> Расходомер-счетчик вихревой 8800</t>
  </si>
  <si>
    <t xml:space="preserve"> Расходомер-счетчик вихревой 8800DR015SK1N2D1Q4YR</t>
  </si>
  <si>
    <t xml:space="preserve">Фирма "Emerson Process Management / Rosemount Inc."</t>
  </si>
  <si>
    <t>.</t>
  </si>
  <si>
    <t>С-ВЯ/10-09-2024/370567475</t>
  </si>
  <si>
    <t xml:space="preserve">Демонтирован и отправлен на поверку 10.06.24</t>
  </si>
  <si>
    <t xml:space="preserve">Температура  линии А</t>
  </si>
  <si>
    <t>ДТ101А</t>
  </si>
  <si>
    <t xml:space="preserve">МП 207-007-2018 С изм.№1</t>
  </si>
  <si>
    <t xml:space="preserve">Rosemount 644</t>
  </si>
  <si>
    <t>HANAF5C2C4QGXA</t>
  </si>
  <si>
    <t>12/2015</t>
  </si>
  <si>
    <t>±0,3</t>
  </si>
  <si>
    <t xml:space="preserve"> ⁰С</t>
  </si>
  <si>
    <t>С-ДШФ/11-11-2023/297800268</t>
  </si>
  <si>
    <t xml:space="preserve">Сдана в ноябре 2019 без документации о поверке</t>
  </si>
  <si>
    <t xml:space="preserve">Давление   линии А</t>
  </si>
  <si>
    <t>ДД101А</t>
  </si>
  <si>
    <t xml:space="preserve">Rosemount 3051TG3A2B21SEM</t>
  </si>
  <si>
    <t>С-ДШФ/24-02-2022/136087647</t>
  </si>
  <si>
    <t>ДД102А</t>
  </si>
  <si>
    <t>4027558</t>
  </si>
  <si>
    <t>С-ДШФ/16-11-2024/393201279</t>
  </si>
  <si>
    <t>С-ДШФ/11-11-2023/297800234</t>
  </si>
  <si>
    <t xml:space="preserve"> Анализ кислорода линия А</t>
  </si>
  <si>
    <t>АК101А</t>
  </si>
  <si>
    <t>46062-11</t>
  </si>
  <si>
    <t xml:space="preserve">НЖЮК.421598.001 МП</t>
  </si>
  <si>
    <t xml:space="preserve">Анализатор кислорода промышленный многофункциональный</t>
  </si>
  <si>
    <t>АКПМ-1</t>
  </si>
  <si>
    <t>АКПМ-1-01</t>
  </si>
  <si>
    <t xml:space="preserve">ООО "НПФ "Альфа БАССЕНС"</t>
  </si>
  <si>
    <t>ИН</t>
  </si>
  <si>
    <t xml:space="preserve">извещение № 2040610/4074/206</t>
  </si>
  <si>
    <t xml:space="preserve">Измерение объемной доли кислорода</t>
  </si>
  <si>
    <t>25948-11</t>
  </si>
  <si>
    <t xml:space="preserve">ЦАРЯ.2553.004-01 МП Преобразователи измерительные влажности и температуры ДВ2. Методика поверки</t>
  </si>
  <si>
    <t xml:space="preserve">Преобразователь влажности и температуры</t>
  </si>
  <si>
    <t>ДВ2</t>
  </si>
  <si>
    <t>ДВ2ТСМ-1Т-1П-В</t>
  </si>
  <si>
    <t xml:space="preserve">ООО НПК "Микрофор", г.Москва; ЗАО "НТЦ "Диапром", г.Москва</t>
  </si>
  <si>
    <t>С-ДТТ/10-03-2021/43444159</t>
  </si>
  <si>
    <t xml:space="preserve">ООО НПК "МИКРОФОР"</t>
  </si>
  <si>
    <t xml:space="preserve">Датчик температуры и влажности ДВ2ТСМ-1Т-1П-В №15078 прибыл в Тюмень на поверку 22.04.2022</t>
  </si>
  <si>
    <t xml:space="preserve">Расход линии Б</t>
  </si>
  <si>
    <t>FT101Б</t>
  </si>
  <si>
    <t>С-ВЯ/10-09-2024/370567477</t>
  </si>
  <si>
    <t xml:space="preserve">Температура линии Б</t>
  </si>
  <si>
    <t>ДТ101Б</t>
  </si>
  <si>
    <t>С-ДШФ/11-11-2023/297800225</t>
  </si>
  <si>
    <t>С-ДШФ/11-11-2023/297800231</t>
  </si>
  <si>
    <t xml:space="preserve">Давление  линии Б</t>
  </si>
  <si>
    <t>ДД101Б</t>
  </si>
  <si>
    <t>4027557</t>
  </si>
  <si>
    <t>С-ДШФ/16-11-2024/393201278</t>
  </si>
  <si>
    <t>ДД102Б</t>
  </si>
  <si>
    <t>4027555</t>
  </si>
  <si>
    <t>С-ДШФ/16-11-2024/393201277</t>
  </si>
  <si>
    <t xml:space="preserve"> Анализ кислорода линия Б</t>
  </si>
  <si>
    <t>АК101Б</t>
  </si>
  <si>
    <t xml:space="preserve">извещение № 2040610/4074/207</t>
  </si>
  <si>
    <t>С-ДТТ/10-03-2021/43444160</t>
  </si>
  <si>
    <t xml:space="preserve">Датчик температуры и влажности ДВ2ТСМ-1Т-1П-В №15077 прибыл в Тюмень на поверку 22.04.2022</t>
  </si>
  <si>
    <t xml:space="preserve">Температура у забора ВКУ-101А </t>
  </si>
  <si>
    <t xml:space="preserve">ТСПУ Метран 276-26-100-0,5-H10-(-50…50)C-У1.1-ГП</t>
  </si>
  <si>
    <t>2293210</t>
  </si>
  <si>
    <t>С-ДШФ/11-11-2023/297800315</t>
  </si>
  <si>
    <t xml:space="preserve">Температура у забора ВКУ-101Б </t>
  </si>
  <si>
    <t>2293209</t>
  </si>
  <si>
    <t>С-ДШФ/11-11-2023/297800313</t>
  </si>
  <si>
    <t xml:space="preserve"> Анализ кислорода в блок-боксе</t>
  </si>
  <si>
    <t>QT001</t>
  </si>
  <si>
    <t xml:space="preserve">МП 116-221-2014 изм. №3</t>
  </si>
  <si>
    <t xml:space="preserve">ДГС ЭРИС-230-3 ЕС</t>
  </si>
  <si>
    <t>ER230202997</t>
  </si>
  <si>
    <t xml:space="preserve">ООО "ЭРИС" г. Чайковский</t>
  </si>
  <si>
    <t xml:space="preserve">% НКПР</t>
  </si>
  <si>
    <t xml:space="preserve">± 5 </t>
  </si>
  <si>
    <t>С-ДШФ/21-07-2023/264683287</t>
  </si>
  <si>
    <t xml:space="preserve">1Exd[ia]IIC T6X</t>
  </si>
  <si>
    <t>12.07.2022</t>
  </si>
  <si>
    <t>ШУ-1</t>
  </si>
  <si>
    <t xml:space="preserve">CPU 315-2 6ES7 315-2EH14-0AB0</t>
  </si>
  <si>
    <t xml:space="preserve">S C-FOEF39792015</t>
  </si>
  <si>
    <t>С-ДШФ/05-08-2022/181382593</t>
  </si>
  <si>
    <t xml:space="preserve">Площадка ресиверов азота</t>
  </si>
  <si>
    <t xml:space="preserve">Давление в ресивере РА2 </t>
  </si>
  <si>
    <t>PISA-246081</t>
  </si>
  <si>
    <t xml:space="preserve">Rosemount 3051TG2A2B21BM5T1</t>
  </si>
  <si>
    <t>С-ЕЖБ/10-06-2025/440144914</t>
  </si>
  <si>
    <t>4029324</t>
  </si>
  <si>
    <t>С-ДШФ/16-11-2024/393201276</t>
  </si>
  <si>
    <t xml:space="preserve">Давление азота на трубопроводе после ресивера РА1 (Клапан КР42 )</t>
  </si>
  <si>
    <t>PICA-246091</t>
  </si>
  <si>
    <t>4029325</t>
  </si>
  <si>
    <t>2039791/4074/221</t>
  </si>
  <si>
    <t xml:space="preserve">Давление азота на трубопроводе азота из ресивера РА2 </t>
  </si>
  <si>
    <t>PICA-246101</t>
  </si>
  <si>
    <t>4029326</t>
  </si>
  <si>
    <t>С-ДШФ/22-07-2024/361507670</t>
  </si>
  <si>
    <t>247</t>
  </si>
  <si>
    <t xml:space="preserve"> Ёмкость дренажная уловленной нефти ЕН-1</t>
  </si>
  <si>
    <t>AZISA-247091</t>
  </si>
  <si>
    <t>09521866</t>
  </si>
  <si>
    <t>С-ЕВП/02-10-2023/284949212</t>
  </si>
  <si>
    <t>24.08.2025</t>
  </si>
  <si>
    <t xml:space="preserve">AZISA-247101 (Пропан)</t>
  </si>
  <si>
    <t>.09521818</t>
  </si>
  <si>
    <t>С-ЕВП/02-10-2023/28494952</t>
  </si>
  <si>
    <t xml:space="preserve">Установлен в замен дефетованному Зав№.222349 03.07.2025 (Шкурапатов)</t>
  </si>
  <si>
    <t>248</t>
  </si>
  <si>
    <t xml:space="preserve"> Емкость дренажная
Е-13</t>
  </si>
  <si>
    <t xml:space="preserve">Стойка №1 </t>
  </si>
  <si>
    <t xml:space="preserve">AZISA-248061 (метан)</t>
  </si>
  <si>
    <t xml:space="preserve">ИБЯЛ.418414.071-126 МП с изменением №1</t>
  </si>
  <si>
    <t>С-ГЦС/22-11-2022/206826219</t>
  </si>
  <si>
    <t>13.08.2023</t>
  </si>
  <si>
    <t xml:space="preserve">Стойка №2 </t>
  </si>
  <si>
    <t xml:space="preserve">AZISA-248071 (метан)</t>
  </si>
  <si>
    <t xml:space="preserve">ЭРИС-230-3 IR</t>
  </si>
  <si>
    <t>ER230181429</t>
  </si>
  <si>
    <t>С-ЕЖБ/20-03-2025/419177620</t>
  </si>
  <si>
    <t xml:space="preserve">1Exd(ia)IIC T6X</t>
  </si>
  <si>
    <t>2021</t>
  </si>
  <si>
    <t xml:space="preserve">Давление  на выкиде насоса </t>
  </si>
  <si>
    <t>PIT-248021</t>
  </si>
  <si>
    <t>54971-13</t>
  </si>
  <si>
    <t>АГАТ-100M-ДИ-1151-015</t>
  </si>
  <si>
    <t>С-ЕЖБ/18-03-2025/419186768</t>
  </si>
  <si>
    <t xml:space="preserve">Уровень в емкости </t>
  </si>
  <si>
    <t>LISA-248031</t>
  </si>
  <si>
    <t>ДУУ10-0-3,20-0-0-00-1-0-0-0-0,5-1</t>
  </si>
  <si>
    <t>С-ДШФ/10-02-2024/321305245</t>
  </si>
  <si>
    <t xml:space="preserve">Площадка подготовки воды</t>
  </si>
  <si>
    <t>AZISA-249151</t>
  </si>
  <si>
    <t>ER170095</t>
  </si>
  <si>
    <t>С-ДШФ/10-02-2024/321305214</t>
  </si>
  <si>
    <t xml:space="preserve">AZISA-249161 (пропан)</t>
  </si>
  <si>
    <t>С-ГЦС/28-11-2022/206825064</t>
  </si>
  <si>
    <t>AZISA-249171</t>
  </si>
  <si>
    <t>ER160130</t>
  </si>
  <si>
    <t>С-ДШФ/10-02-2024/321305216</t>
  </si>
  <si>
    <t>AZISA-249181</t>
  </si>
  <si>
    <t>ER160137</t>
  </si>
  <si>
    <t>С-ДШФ/10-02-2024/321305215</t>
  </si>
  <si>
    <t>2306219</t>
  </si>
  <si>
    <t>С-ДШФ/16-11-2024/393201289</t>
  </si>
  <si>
    <t>2306220</t>
  </si>
  <si>
    <t>С-ДШФ/16-11-2024/393201288</t>
  </si>
  <si>
    <t>252</t>
  </si>
  <si>
    <t xml:space="preserve">Площадка емкостей масла</t>
  </si>
  <si>
    <t xml:space="preserve">Температура ёмкости  ЕМК1</t>
  </si>
  <si>
    <t>TIR-252031</t>
  </si>
  <si>
    <t xml:space="preserve">Rosemount 3144Р D2A1NAM5T1F5QGXA</t>
  </si>
  <si>
    <t>2349140/2349142</t>
  </si>
  <si>
    <t>С-ДШФ/16-11-2024/393201272</t>
  </si>
  <si>
    <t xml:space="preserve">Температура ёмкости  ЕМК2</t>
  </si>
  <si>
    <t>TIR-252041</t>
  </si>
  <si>
    <t xml:space="preserve">Rosemount 3144 РD2A1NAM5T1F5QGXA</t>
  </si>
  <si>
    <t>2349141/2349143</t>
  </si>
  <si>
    <t>С-ДШФ/16-11-2024/393201271</t>
  </si>
  <si>
    <t xml:space="preserve">Уровень ёмкости  ЕМК1</t>
  </si>
  <si>
    <t>LICA-252111</t>
  </si>
  <si>
    <t xml:space="preserve">Rosemount 5302 HA2S1V5AM00200KANAM1QGT1P6</t>
  </si>
  <si>
    <t>06.12.2016</t>
  </si>
  <si>
    <t>С-ДШФ/11-11-2023/297800266</t>
  </si>
  <si>
    <t>0ExiaIICT1….T5GaX</t>
  </si>
  <si>
    <t xml:space="preserve">Уровень ёмкости  ЕМК2</t>
  </si>
  <si>
    <t>LICA-252121</t>
  </si>
  <si>
    <t>С-ДШФ/11-11-2023/297800264</t>
  </si>
  <si>
    <t xml:space="preserve">Принята в январе 2020 без документации о поверке</t>
  </si>
  <si>
    <t xml:space="preserve">Емкость дренажная сбора конденсата V=40м3</t>
  </si>
  <si>
    <t xml:space="preserve">Давление  на выкиде насоса НК1</t>
  </si>
  <si>
    <t>PISA-253031</t>
  </si>
  <si>
    <t>4037097</t>
  </si>
  <si>
    <t> США</t>
  </si>
  <si>
    <t>С-ЕЖБ/10-06-2025/440144911</t>
  </si>
  <si>
    <t xml:space="preserve">Давление  на выкиде насоса НК2</t>
  </si>
  <si>
    <t>PISA-253041</t>
  </si>
  <si>
    <t>4037098</t>
  </si>
  <si>
    <t>С-ЕЖБ/10-06-2025/440144908</t>
  </si>
  <si>
    <t xml:space="preserve">Емкость дренажная сбора конденсата ЕДК-1</t>
  </si>
  <si>
    <t xml:space="preserve">Уровень в ЕДК1; Температура в ЕДК1</t>
  </si>
  <si>
    <t>LISA,TISA-253081</t>
  </si>
  <si>
    <t xml:space="preserve">ЗАО "Альбатрос"</t>
  </si>
  <si>
    <t>С-ДМЦ/28-08-2021/90248080</t>
  </si>
  <si>
    <t xml:space="preserve">ООО ПП " Парус"</t>
  </si>
  <si>
    <t xml:space="preserve">0ExiaIIВ T5Ga X</t>
  </si>
  <si>
    <t>25.08.2025</t>
  </si>
  <si>
    <t xml:space="preserve">Установлен в замен дефектованному 492 от 25.08.2025 (Аллагужин)</t>
  </si>
  <si>
    <t>AZISA-253091</t>
  </si>
  <si>
    <t>ЕR160317</t>
  </si>
  <si>
    <t>С-ДШФ/10-02-2023/321305211</t>
  </si>
  <si>
    <t>253</t>
  </si>
  <si>
    <t>AZISA-253101</t>
  </si>
  <si>
    <t>09521880</t>
  </si>
  <si>
    <t>С-ЕВП/02-10-2023/284949195</t>
  </si>
  <si>
    <t>AZISA-253111</t>
  </si>
  <si>
    <t>ЕR160314</t>
  </si>
  <si>
    <t>С-ДШФ/10-02-2024/321305209</t>
  </si>
  <si>
    <t>AZISA-253121</t>
  </si>
  <si>
    <t>04.08.2024</t>
  </si>
  <si>
    <t xml:space="preserve">Ёмкость дренажная ЕАК1</t>
  </si>
  <si>
    <t xml:space="preserve">Уровень в ЕАК1; Температура в ЕАК1</t>
  </si>
  <si>
    <t>LISA,TISA-254021</t>
  </si>
  <si>
    <t>ДУУ10-10-0-3,38-0-0-00-1-0-0-0-000</t>
  </si>
  <si>
    <t>479</t>
  </si>
  <si>
    <t>3,38/85°</t>
  </si>
  <si>
    <t>С-ЕЖБ/21-04-2025/427901936</t>
  </si>
  <si>
    <t xml:space="preserve">Емкость дренажная сбора производственно-дождевых стоков ЕДК-13</t>
  </si>
  <si>
    <t xml:space="preserve">Давление  на выкиде насоса НК11</t>
  </si>
  <si>
    <t>PISA-256021</t>
  </si>
  <si>
    <t xml:space="preserve"> СП j.0844-20</t>
  </si>
  <si>
    <t xml:space="preserve">Уровень в ЕДК13; Температура в ЕДК13</t>
  </si>
  <si>
    <t>LISA,TISA-256051</t>
  </si>
  <si>
    <t>ДУУ10-10-0-4,02-0-0-00</t>
  </si>
  <si>
    <t>598</t>
  </si>
  <si>
    <t>4,02/85°</t>
  </si>
  <si>
    <t>С-ЕЖБ/10-03-2025/416938332</t>
  </si>
  <si>
    <t>256</t>
  </si>
  <si>
    <t>AZISA-256061</t>
  </si>
  <si>
    <t>09521823</t>
  </si>
  <si>
    <t>С-ЕВП/02-10-2023/284949246</t>
  </si>
  <si>
    <t xml:space="preserve"> произведена замена вышедшего из строя  ЭРИС-ОПТИМА ПЛЮС М ER170056</t>
  </si>
  <si>
    <t>AZISA-256071</t>
  </si>
  <si>
    <t>ER170055</t>
  </si>
  <si>
    <t>С-ЕЖБ/20-03-2025/419177619</t>
  </si>
  <si>
    <t>AZISA-256081</t>
  </si>
  <si>
    <t>МП-116-221-2014</t>
  </si>
  <si>
    <t xml:space="preserve">ЭРИС-230-3 IR (метан)</t>
  </si>
  <si>
    <t>ER230190522</t>
  </si>
  <si>
    <t>С-ЕЖБ/20-03-2025/419177618</t>
  </si>
  <si>
    <t xml:space="preserve">ЭРИС-230-3 IR(метан) произведена замена вышедшего из строя  ЭРИС-ОПТИМА ПЛЮС М ER170054</t>
  </si>
  <si>
    <t>259</t>
  </si>
  <si>
    <t xml:space="preserve">БД-1 (235.2)</t>
  </si>
  <si>
    <t>63339-16</t>
  </si>
  <si>
    <t xml:space="preserve">Контроллер программируемый</t>
  </si>
  <si>
    <t xml:space="preserve"> SIMATIC S7-1200</t>
  </si>
  <si>
    <t xml:space="preserve">CPU 1214С 6ES7 214-1HG40-0XB0</t>
  </si>
  <si>
    <t xml:space="preserve">S C-F1S06874</t>
  </si>
  <si>
    <t>С-ДШФ/05-08-2022/181382626</t>
  </si>
  <si>
    <t xml:space="preserve">БИС-1 (235.3)</t>
  </si>
  <si>
    <t xml:space="preserve">S C-EOSB2389</t>
  </si>
  <si>
    <t>С-ДШФ/05-08-2022/181382627</t>
  </si>
  <si>
    <t>262</t>
  </si>
  <si>
    <t xml:space="preserve">Операторная Щитовая АСУ</t>
  </si>
  <si>
    <t>СК-СУ-4</t>
  </si>
  <si>
    <t>SVPKO281892</t>
  </si>
  <si>
    <t>С-ДШФ/05-08-2022/181382624</t>
  </si>
  <si>
    <t>SVPKO291956</t>
  </si>
  <si>
    <t>С-ДШФ/05-08-2022/181382625</t>
  </si>
  <si>
    <t>263</t>
  </si>
  <si>
    <t xml:space="preserve">Температура в помещении</t>
  </si>
  <si>
    <t>TT1.R</t>
  </si>
  <si>
    <t xml:space="preserve">ТСМУ Метран 274-08-100-0,5-H10-(-50…100)C-У1.1-ГП</t>
  </si>
  <si>
    <t>2326951</t>
  </si>
  <si>
    <t>11.03.2015</t>
  </si>
  <si>
    <t>С-ДШФ/01-06-2024/349004183</t>
  </si>
  <si>
    <t>2252268</t>
  </si>
  <si>
    <t>С-ДШФ/01-06-2024/349004182</t>
  </si>
  <si>
    <t>РСУ</t>
  </si>
  <si>
    <t>СК-СУ-2</t>
  </si>
  <si>
    <t>SVPJ3285209</t>
  </si>
  <si>
    <t>С-ДШФ/05-08-2022/181382621</t>
  </si>
  <si>
    <t>SVPJ3285220</t>
  </si>
  <si>
    <t>С-ДШФ/05-08-2022/181382620</t>
  </si>
  <si>
    <t>СК-СУПАЗ-2</t>
  </si>
  <si>
    <t>SVPH3337976</t>
  </si>
  <si>
    <t>SVPH3337979</t>
  </si>
  <si>
    <t>С-ДШФ/05-08-2022/181382618</t>
  </si>
  <si>
    <t xml:space="preserve">AZISA - 201041</t>
  </si>
  <si>
    <t>С-ЕЖБ/21-04-2025/427901070</t>
  </si>
  <si>
    <t xml:space="preserve">AZISA - 275021</t>
  </si>
  <si>
    <t>С-ЕЖБ/21-04-2025/427901069</t>
  </si>
  <si>
    <t xml:space="preserve">AZISA - 202041</t>
  </si>
  <si>
    <t>С-ЕЖБ/21-04-2025/427901068</t>
  </si>
  <si>
    <t xml:space="preserve">AZISA - 203031</t>
  </si>
  <si>
    <t>С-ЕЖБ/21-04-2025/427901067</t>
  </si>
  <si>
    <t xml:space="preserve">AZISA - 203041</t>
  </si>
  <si>
    <t>С-ЕЖБ/21-04-2025/427901066</t>
  </si>
  <si>
    <t xml:space="preserve">112160205 выход из строя</t>
  </si>
  <si>
    <t xml:space="preserve">AZISA - 203051</t>
  </si>
  <si>
    <t>С-ЕЖБ/23-06-2025/441478305</t>
  </si>
  <si>
    <t xml:space="preserve">AZISA - 205501</t>
  </si>
  <si>
    <t>С-ЕЖБ/21-04-2025/427901064</t>
  </si>
  <si>
    <t xml:space="preserve">AZISA - 205511</t>
  </si>
  <si>
    <t>С-ЕЖБ/21-04-2025/427901063</t>
  </si>
  <si>
    <t xml:space="preserve">AZISA - 205521</t>
  </si>
  <si>
    <t>С-ЕЖБ/21-04-2025/427901062</t>
  </si>
  <si>
    <t xml:space="preserve">AZISA - 205531</t>
  </si>
  <si>
    <t>С-ЕЖБ/21-04-2025/427901061</t>
  </si>
  <si>
    <t xml:space="preserve">AZISA - 205541</t>
  </si>
  <si>
    <t>С-ЕЖБ/21-04-2025/427901060</t>
  </si>
  <si>
    <t xml:space="preserve">AZISA - 205481</t>
  </si>
  <si>
    <t>С-ЕЖБ/21-04-2025/427901059</t>
  </si>
  <si>
    <t xml:space="preserve">AZISA - 205491</t>
  </si>
  <si>
    <t>С-ЕЖБ/21-04-2025/427901058</t>
  </si>
  <si>
    <t xml:space="preserve">AZISA - 211031</t>
  </si>
  <si>
    <t>С-ЕЖБ/21-04-2025/427901057</t>
  </si>
  <si>
    <t xml:space="preserve">AZISA - 211041</t>
  </si>
  <si>
    <t>С-ЕЖБ/21-04-2025/427901056</t>
  </si>
  <si>
    <t xml:space="preserve">AZISA - 211051</t>
  </si>
  <si>
    <t>С-ЕЖБ/21-04-2025/427901055</t>
  </si>
  <si>
    <t xml:space="preserve">AZISA - 212031</t>
  </si>
  <si>
    <t>С-ЕЖБ/21-04-2025/427901054</t>
  </si>
  <si>
    <t xml:space="preserve">AZISA - 212041</t>
  </si>
  <si>
    <t>С-ЕЖБ/21-04-2025/427901053</t>
  </si>
  <si>
    <t xml:space="preserve">AZISA - 212051</t>
  </si>
  <si>
    <t>С-ЕЖБ/21-04-2025/427901052</t>
  </si>
  <si>
    <t xml:space="preserve">AZISA - 213031</t>
  </si>
  <si>
    <t>С-ЕЖБ/21-04-2025/427901051</t>
  </si>
  <si>
    <t xml:space="preserve">AZISA - 213041</t>
  </si>
  <si>
    <t>С-ЕЖБ/21-04-2025/427901050</t>
  </si>
  <si>
    <t xml:space="preserve">AZISA - 213051</t>
  </si>
  <si>
    <t>С-ЕЖБ/21-04-2025/427901049</t>
  </si>
  <si>
    <t xml:space="preserve">AZISA - 215481</t>
  </si>
  <si>
    <t xml:space="preserve">СГМ ЭРИС-110</t>
  </si>
  <si>
    <t>С-ЕЖБ/21-04-2025/427901048</t>
  </si>
  <si>
    <t xml:space="preserve">AZISA - 215491</t>
  </si>
  <si>
    <t>С-ЕЖБ/21-04-2025/427901047</t>
  </si>
  <si>
    <t xml:space="preserve">AZISA - 215501</t>
  </si>
  <si>
    <t>С-ЕЖБ/23-06-2025/441478304</t>
  </si>
  <si>
    <t xml:space="preserve">AZISA - 215511</t>
  </si>
  <si>
    <t>С-ЕЖБ/21-04-2025/427901045</t>
  </si>
  <si>
    <t xml:space="preserve">AZISA - 215521</t>
  </si>
  <si>
    <t>С-ЕЖБ/21-04-2025/427901044</t>
  </si>
  <si>
    <t xml:space="preserve">AZISA - 215531</t>
  </si>
  <si>
    <t>С-ЕЖБ/21-04-2025/427901043</t>
  </si>
  <si>
    <t xml:space="preserve">AZISA - 215541</t>
  </si>
  <si>
    <t>С-ЕЖБ/21-04-2025/427901042</t>
  </si>
  <si>
    <t xml:space="preserve">AZISA - 230061</t>
  </si>
  <si>
    <t>С-ЕЖБ/21-04-2025/427901041</t>
  </si>
  <si>
    <t xml:space="preserve">AZISA - 230071</t>
  </si>
  <si>
    <t>С-ЕЖБ/21-04-2025/427901040</t>
  </si>
  <si>
    <t xml:space="preserve">AZISA - 293561</t>
  </si>
  <si>
    <t>С-ЕЖБ/21-04-2025/427901039</t>
  </si>
  <si>
    <t xml:space="preserve">AZISA - 293571</t>
  </si>
  <si>
    <t>С-ЕЖБ/21-04-2025/427901038</t>
  </si>
  <si>
    <t xml:space="preserve">AZISA - 228041</t>
  </si>
  <si>
    <t>С-ЕЖБ/21-04-2025/427901037</t>
  </si>
  <si>
    <t xml:space="preserve">AZISA - 228051</t>
  </si>
  <si>
    <t>С-ЕЖБ/21-04-2025/427901036</t>
  </si>
  <si>
    <t xml:space="preserve">AZISA - 229061</t>
  </si>
  <si>
    <t>С-ЕЖБ/21-04-2025/427901035</t>
  </si>
  <si>
    <t xml:space="preserve">AZISA - 229071</t>
  </si>
  <si>
    <t>С-ЕЖБ/21-04-2025/427901034</t>
  </si>
  <si>
    <t xml:space="preserve">AZISA - 229081</t>
  </si>
  <si>
    <t>С-ЕЖБ/21-04-2025/427901033</t>
  </si>
  <si>
    <t xml:space="preserve">AZISA - 293271</t>
  </si>
  <si>
    <t>С-ЕЖБ/21-04-2025/427901032</t>
  </si>
  <si>
    <t xml:space="preserve">AZISA - 293281</t>
  </si>
  <si>
    <t>С-ЕЖБ/21-04-2025/427901031</t>
  </si>
  <si>
    <t xml:space="preserve">AZISA - 226291</t>
  </si>
  <si>
    <t>С-ЕЖБ/21-04-2025/427901030</t>
  </si>
  <si>
    <t xml:space="preserve">AZISA - 226301</t>
  </si>
  <si>
    <t>С-ЕЖБ/21-04-2025/427901029</t>
  </si>
  <si>
    <t>С-ЕЖБ/21-04-2025/427901028</t>
  </si>
  <si>
    <t xml:space="preserve">AZISA - 226271</t>
  </si>
  <si>
    <t>С-ЕЖБ/21-04-2025/427901027</t>
  </si>
  <si>
    <t xml:space="preserve">AZISA - 226311</t>
  </si>
  <si>
    <t>С-ЕЖБ/21-04-2025/427901026</t>
  </si>
  <si>
    <t xml:space="preserve">AZISA - 226281</t>
  </si>
  <si>
    <t>С-ЕЖБ/21-04-2025/427901025</t>
  </si>
  <si>
    <t xml:space="preserve">AZISA - 226321</t>
  </si>
  <si>
    <t>С-ЕЖБ/21-04-2025/427901024</t>
  </si>
  <si>
    <t xml:space="preserve">AZISA - 293361</t>
  </si>
  <si>
    <t>С-ЕЖБ/21-04-2025/427901023</t>
  </si>
  <si>
    <t xml:space="preserve">AZISA - 293371</t>
  </si>
  <si>
    <t>С-ЕЖБ/21-04-2025/427901022</t>
  </si>
  <si>
    <t xml:space="preserve">AZISA - 293381</t>
  </si>
  <si>
    <t>С-ЕЖБ/21-04-2025/427901021</t>
  </si>
  <si>
    <t xml:space="preserve">AZISA - 204511</t>
  </si>
  <si>
    <t>С-ЕЖБ/21-04-2025/427901020</t>
  </si>
  <si>
    <t xml:space="preserve">AZISA - 204512</t>
  </si>
  <si>
    <t>С-ЕЖБ/21-04-2025/427901019</t>
  </si>
  <si>
    <t xml:space="preserve">AZISA - 204531</t>
  </si>
  <si>
    <t>С-ЕЖБ/21-04-2025/427901018</t>
  </si>
  <si>
    <t xml:space="preserve">AZISA - 204541</t>
  </si>
  <si>
    <t>С-ЕЖБ/21-04-2025/427901017</t>
  </si>
  <si>
    <t xml:space="preserve">AZISA - 204551</t>
  </si>
  <si>
    <t>С-ЕЖБ/21-04-2025/427901016</t>
  </si>
  <si>
    <t xml:space="preserve">AZISA - 204561</t>
  </si>
  <si>
    <t>С-ЕЖБ/21-04-2025/427901015</t>
  </si>
  <si>
    <t xml:space="preserve">AZISA - 204571</t>
  </si>
  <si>
    <t>С-ЕЖБ/21-04-2025/427901014</t>
  </si>
  <si>
    <t xml:space="preserve">AZISA - 204581</t>
  </si>
  <si>
    <t>С-ЕЖБ/21-04-2025/427901013</t>
  </si>
  <si>
    <t xml:space="preserve">AZISA - 214511</t>
  </si>
  <si>
    <t>С-ЕЖБ/21-04-2025/427901012</t>
  </si>
  <si>
    <t xml:space="preserve">AZISA - 214521</t>
  </si>
  <si>
    <t>С-ЕЖБ/21-04-2025/427901011</t>
  </si>
  <si>
    <t xml:space="preserve">AZISA - 214531</t>
  </si>
  <si>
    <t>С-ЕЖБ/21-04-2025/427901010</t>
  </si>
  <si>
    <t xml:space="preserve">AZISA - 214541</t>
  </si>
  <si>
    <t>С-ЕЖБ/21-04-2025/427901009</t>
  </si>
  <si>
    <t xml:space="preserve">AZISA - 214551</t>
  </si>
  <si>
    <t>С-ЕЖБ/21-04-2025/427901008</t>
  </si>
  <si>
    <t xml:space="preserve">AZISA - 214561</t>
  </si>
  <si>
    <t>С-ЕЖБ/21-04-2025/427901007</t>
  </si>
  <si>
    <t xml:space="preserve">AZISA - 214571</t>
  </si>
  <si>
    <t>С-ЕЖБ/21-04-2025/427901006</t>
  </si>
  <si>
    <t xml:space="preserve">AZISA - 214581</t>
  </si>
  <si>
    <t>С-ЕЖБ/21-04-2025/427901005</t>
  </si>
  <si>
    <t xml:space="preserve">AZISA - 202031</t>
  </si>
  <si>
    <t>С-ЕЖБ/22-04-2025/427901004</t>
  </si>
  <si>
    <t xml:space="preserve">AZISA - 234431</t>
  </si>
  <si>
    <t>С-ЕЖБ/22-04-2025/427901003</t>
  </si>
  <si>
    <t xml:space="preserve">AZISA - 201031</t>
  </si>
  <si>
    <t>С-ЕЖБ/22-04-2025/427901002</t>
  </si>
  <si>
    <t xml:space="preserve">AZISA - 244961</t>
  </si>
  <si>
    <t>112160154</t>
  </si>
  <si>
    <t>С-ЕЖБ/22-04-2025/427901001</t>
  </si>
  <si>
    <t>AZISA-201051</t>
  </si>
  <si>
    <t>112200178</t>
  </si>
  <si>
    <t>С-ДШФ/22-07-2024/361507610</t>
  </si>
  <si>
    <t>112160278</t>
  </si>
  <si>
    <t>С-ДШФ/22-07-2024/361507609</t>
  </si>
  <si>
    <t>AZISA-226261</t>
  </si>
  <si>
    <t>112160206</t>
  </si>
  <si>
    <t>С-ЕЖБ/22-04-2025/427901000</t>
  </si>
  <si>
    <t>265</t>
  </si>
  <si>
    <t xml:space="preserve">Метран 150TG2(0…0,63MПа)  2g 2 1 A IM 2F 2 B4 K12 PA LT </t>
  </si>
  <si>
    <t>1452707</t>
  </si>
  <si>
    <t>С-ДШФ/22-07-2024/361507633</t>
  </si>
  <si>
    <t>2296179</t>
  </si>
  <si>
    <t>15.12.2014</t>
  </si>
  <si>
    <t>С-ДШФ/01-06-2024/349004181</t>
  </si>
  <si>
    <t>ТТ2</t>
  </si>
  <si>
    <t>2298834</t>
  </si>
  <si>
    <t xml:space="preserve">ЗАО "ПГ Метран"</t>
  </si>
  <si>
    <t>С-ДШФ/01-06-2024/349004180</t>
  </si>
  <si>
    <t>СК-СУПАЗ-3</t>
  </si>
  <si>
    <t>SVPH3318151</t>
  </si>
  <si>
    <t>С-ДШФ/05-08-2022/181382613</t>
  </si>
  <si>
    <t>SVPH3318194</t>
  </si>
  <si>
    <t>С-ДШФ/05-08-2022/181382612</t>
  </si>
  <si>
    <t>СК-СУ-3</t>
  </si>
  <si>
    <t>SVPJ3285231</t>
  </si>
  <si>
    <t>С-ДШФ/05-08-2022/181382611</t>
  </si>
  <si>
    <t>SVPJ3303522</t>
  </si>
  <si>
    <t>С-ДШФ/05-08-2022/181382610</t>
  </si>
  <si>
    <t xml:space="preserve">AZISA - 200771</t>
  </si>
  <si>
    <t>С-ЕЖБ/22-04-2025/427900999</t>
  </si>
  <si>
    <t xml:space="preserve">AZISA - 200781</t>
  </si>
  <si>
    <t>С-ЕЖБ/22-04-2025/427900998</t>
  </si>
  <si>
    <t xml:space="preserve">AZISA - 200791</t>
  </si>
  <si>
    <t>С-ЕЖБ/22-04-2025/427900997</t>
  </si>
  <si>
    <t xml:space="preserve">AZISA - 200801</t>
  </si>
  <si>
    <t>С-ЕЖБ/22-04-2025/427900996</t>
  </si>
  <si>
    <t xml:space="preserve">AZISA - 200811</t>
  </si>
  <si>
    <t>С-ЕЖБ/22-04-2025/427900995</t>
  </si>
  <si>
    <t xml:space="preserve">AZISA - 200821</t>
  </si>
  <si>
    <t>С-ЕЖБ/22-04-2025/427900994</t>
  </si>
  <si>
    <t xml:space="preserve">AZISA - 200831</t>
  </si>
  <si>
    <t>С-ЕЖБ/22-04-2025/427900993</t>
  </si>
  <si>
    <t xml:space="preserve">AZISA - 200841</t>
  </si>
  <si>
    <t>С-ЕЖБ/22-04-2025/427900992</t>
  </si>
  <si>
    <t xml:space="preserve">AZISA - 210771</t>
  </si>
  <si>
    <t>С-ЕЖБ/22-04-2025/427900991</t>
  </si>
  <si>
    <t xml:space="preserve">AZISA - 210781</t>
  </si>
  <si>
    <t>С-ЕЖБ/22-04-2025/427900990</t>
  </si>
  <si>
    <t xml:space="preserve">AZISA - 210791</t>
  </si>
  <si>
    <t>С-ЕЖБ/22-04-2025/427900989</t>
  </si>
  <si>
    <t xml:space="preserve">AZISA - 210801</t>
  </si>
  <si>
    <t>С-ЕЖБ/22-04-2025/427900988</t>
  </si>
  <si>
    <t xml:space="preserve">AZISA - 210811</t>
  </si>
  <si>
    <t>С-ЕЖБ/22-04-2025/427900987</t>
  </si>
  <si>
    <t xml:space="preserve">AZISA - 210821</t>
  </si>
  <si>
    <t>С-ЕЖБ/22-04-2025/427900986</t>
  </si>
  <si>
    <t xml:space="preserve">AZISA - 210831</t>
  </si>
  <si>
    <t>С-ЕЖБ/22-04-2025/427900985</t>
  </si>
  <si>
    <t xml:space="preserve">AZISA - 210841</t>
  </si>
  <si>
    <t>С-ЕЖБ/22-04-2025/427900984</t>
  </si>
  <si>
    <t xml:space="preserve">AZISA - 231071</t>
  </si>
  <si>
    <t>С-ЕЖБ/22-04-2025/427900983</t>
  </si>
  <si>
    <t xml:space="preserve">AZISA - 239061</t>
  </si>
  <si>
    <t>С-ЕЖБ/22-04-2025/427900982</t>
  </si>
  <si>
    <t xml:space="preserve">AZISA - 239071</t>
  </si>
  <si>
    <t>С-ЕЖБ/22-04-2025/427900981</t>
  </si>
  <si>
    <t xml:space="preserve">AZISA - 235131</t>
  </si>
  <si>
    <t>С-ЕЖБ/22-04-2025/427900980</t>
  </si>
  <si>
    <t xml:space="preserve">AZISA - 235141</t>
  </si>
  <si>
    <t>С-ЕЖБ/22-04-2025/427900979</t>
  </si>
  <si>
    <t xml:space="preserve">AZISA - 235151</t>
  </si>
  <si>
    <t>С-ЕЖБ/22-04-2025/427900978</t>
  </si>
  <si>
    <t xml:space="preserve">AZISA - 235161</t>
  </si>
  <si>
    <t>С-ЕЖБ/22-04-2025/427900977</t>
  </si>
  <si>
    <t xml:space="preserve">AZISA - 235171</t>
  </si>
  <si>
    <t>С-ЕЖБ/22-04-2025/427900976</t>
  </si>
  <si>
    <t xml:space="preserve">AZISA - 235181</t>
  </si>
  <si>
    <t>С-ЕЖБ/22-04-2025/427900975</t>
  </si>
  <si>
    <t xml:space="preserve">AZISA - 233041</t>
  </si>
  <si>
    <t>С-ЕЖБ/22-04-2025/427900974</t>
  </si>
  <si>
    <t xml:space="preserve">AZISA - 247091</t>
  </si>
  <si>
    <t>С-ЕЖБ/22-04-2025/427900973</t>
  </si>
  <si>
    <t xml:space="preserve">AZISA - 247101</t>
  </si>
  <si>
    <t>С-ЕЖБ/22-04-2025/427900972</t>
  </si>
  <si>
    <t xml:space="preserve">AZISA - 293161</t>
  </si>
  <si>
    <t>С-ЕЖБ/22-04-2025/427900971</t>
  </si>
  <si>
    <t xml:space="preserve">AZISA - 293171</t>
  </si>
  <si>
    <t>С-ЕЖБ/22-04-2025/427900970</t>
  </si>
  <si>
    <t xml:space="preserve">AZISA - 249151</t>
  </si>
  <si>
    <t>С-ЕЖБ/22-04-2025/427900969</t>
  </si>
  <si>
    <t xml:space="preserve">AZISA - 249161</t>
  </si>
  <si>
    <t>С-ЕЖБ/11-08-2025/457467956</t>
  </si>
  <si>
    <t xml:space="preserve">AZISA - 249171</t>
  </si>
  <si>
    <t>С-ЕЖБ/22-04-2025/427900968</t>
  </si>
  <si>
    <t xml:space="preserve">AZISA - 249181</t>
  </si>
  <si>
    <t>С-ЕЖБ/22-04-2025/427900967</t>
  </si>
  <si>
    <t xml:space="preserve">AZISA - 281031</t>
  </si>
  <si>
    <t>С-ЕЖБ/22-04-2025/427900966</t>
  </si>
  <si>
    <t xml:space="preserve">AZISA - 281041</t>
  </si>
  <si>
    <t>С-ЕЖБ/22-04-2025/427900965</t>
  </si>
  <si>
    <t xml:space="preserve">AZISA - 281051</t>
  </si>
  <si>
    <t>С-ЕЖБ/22-04-2025/427900964</t>
  </si>
  <si>
    <t xml:space="preserve">AZISA - 282091</t>
  </si>
  <si>
    <t>С-ЕЖБ/22-04-2025/427900963</t>
  </si>
  <si>
    <t xml:space="preserve">AZISA - 282101</t>
  </si>
  <si>
    <t>С-ЕЖБ/22-04-2025/427900962</t>
  </si>
  <si>
    <t xml:space="preserve">AZISA - 282111</t>
  </si>
  <si>
    <t>С-ЕЖБ/22-04-2025/427900961</t>
  </si>
  <si>
    <t xml:space="preserve">AZISA - 293061</t>
  </si>
  <si>
    <t>С-ЕЖБ/22-04-2025/427900960</t>
  </si>
  <si>
    <t xml:space="preserve">AZISA - 293071</t>
  </si>
  <si>
    <t>С-ЕЖБ/22-04-2025/427900959</t>
  </si>
  <si>
    <t xml:space="preserve">AZISA - 293081</t>
  </si>
  <si>
    <t>С-ЕЖБ/22-04-2025/427900958</t>
  </si>
  <si>
    <t xml:space="preserve">AZISA - 293761</t>
  </si>
  <si>
    <t>С-ЕЖБ/22-04-2025/427900957</t>
  </si>
  <si>
    <t xml:space="preserve">AZISA - 293771</t>
  </si>
  <si>
    <t>С-ЕЖБ/22-04-2025/427900956</t>
  </si>
  <si>
    <t xml:space="preserve">AZISA - 293781</t>
  </si>
  <si>
    <t>С-ЕЖБ/22-04-2025/427900955</t>
  </si>
  <si>
    <t xml:space="preserve">AZISA - 237011</t>
  </si>
  <si>
    <t>С-ЕЖБ/22-04-2025/427900954</t>
  </si>
  <si>
    <t xml:space="preserve">AZISA - 237021</t>
  </si>
  <si>
    <t>С-ЕЖБ/22-04-2025/427900953</t>
  </si>
  <si>
    <t xml:space="preserve">AZISA - 237031</t>
  </si>
  <si>
    <t>С-ЕЖБ/22-04-2025/427900952</t>
  </si>
  <si>
    <t xml:space="preserve">AZISA - 2931061</t>
  </si>
  <si>
    <t>С-ЕЖБ/22-04-2025/427900951</t>
  </si>
  <si>
    <t xml:space="preserve">AZISA - 2931071</t>
  </si>
  <si>
    <t>С-ЕЖБ/22-04-2025/427900950</t>
  </si>
  <si>
    <t xml:space="preserve">AZISA - 312041</t>
  </si>
  <si>
    <t>С-ЕЖБ/22-04-2025/427900949</t>
  </si>
  <si>
    <t xml:space="preserve">AZISA - 312051</t>
  </si>
  <si>
    <t>С-ЕЖБ/22-04-2025/427900948</t>
  </si>
  <si>
    <t xml:space="preserve">AZISA - 248061</t>
  </si>
  <si>
    <t>С-ЕЖБ/22-04-2025/427900947</t>
  </si>
  <si>
    <t xml:space="preserve">AZISA - 248071</t>
  </si>
  <si>
    <t>С-ЕЖБ/22-04-2025/427900946</t>
  </si>
  <si>
    <t xml:space="preserve">AZISA - 310091</t>
  </si>
  <si>
    <t>С-ЕЖБ/22-04-2025/427900945</t>
  </si>
  <si>
    <t xml:space="preserve">AZISA - 310101</t>
  </si>
  <si>
    <t>С-ЕЖБ/22-04-2025/427900944</t>
  </si>
  <si>
    <t xml:space="preserve">AZISA - 310111</t>
  </si>
  <si>
    <t>С-ЕЖБ/22-04-2025/427900943</t>
  </si>
  <si>
    <t xml:space="preserve">AZISA - 310121</t>
  </si>
  <si>
    <t>С-ЕЖБ/22-04-2025/427900942</t>
  </si>
  <si>
    <t>С-ЕЖБ/22-04-2025/427900941</t>
  </si>
  <si>
    <t>112160115</t>
  </si>
  <si>
    <t>С-ЕЖБ/22-04-2025/427900940</t>
  </si>
  <si>
    <t>2230281</t>
  </si>
  <si>
    <t>С-ДШФ/18-04-2023/242519846</t>
  </si>
  <si>
    <t>266</t>
  </si>
  <si>
    <t xml:space="preserve">ШУБНДР (206.2)</t>
  </si>
  <si>
    <t>65466-16</t>
  </si>
  <si>
    <t xml:space="preserve">МП 201-001-2016</t>
  </si>
  <si>
    <t xml:space="preserve">CPU DirectLogic 205</t>
  </si>
  <si>
    <t xml:space="preserve">CPU DirectLogic DL205</t>
  </si>
  <si>
    <t>12A9282</t>
  </si>
  <si>
    <t xml:space="preserve">Koyo Electronics</t>
  </si>
  <si>
    <t>С-ДШФ/05-08-2022/181382591</t>
  </si>
  <si>
    <t xml:space="preserve">ШУБНДР (206.1)</t>
  </si>
  <si>
    <t>12A9278</t>
  </si>
  <si>
    <t>С-ДШФ/05-08-2022/181382592</t>
  </si>
  <si>
    <t xml:space="preserve">ШУБПИКб 235.4</t>
  </si>
  <si>
    <t xml:space="preserve">S C-EOSB4803  </t>
  </si>
  <si>
    <t>С-ДШФ/05-08-2022/181382628</t>
  </si>
  <si>
    <t xml:space="preserve">ШУБПИП 235.5</t>
  </si>
  <si>
    <t xml:space="preserve">S C-EOSB4394</t>
  </si>
  <si>
    <t>С-ДШФ/05-08-2022/181382629</t>
  </si>
  <si>
    <t>СУ-РСУ-266</t>
  </si>
  <si>
    <t xml:space="preserve">CPU 414-5 H PN/DP-A 414-5MK06-0AB0</t>
  </si>
  <si>
    <t>SVPM9686101</t>
  </si>
  <si>
    <t>С-ДШФ/05-08-2022/181382605</t>
  </si>
  <si>
    <t>SVPM9686095</t>
  </si>
  <si>
    <t>С-ДШФ/05-08-2022/1813824604</t>
  </si>
  <si>
    <t>СУ-ПАЗиКЗ-266</t>
  </si>
  <si>
    <t>SVPM9686156</t>
  </si>
  <si>
    <t>С-ДШФ/05-08-2022/181382603</t>
  </si>
  <si>
    <t>SVPM9686084</t>
  </si>
  <si>
    <t>С-ДШФ/05-08-2022/181382602</t>
  </si>
  <si>
    <t xml:space="preserve">Склад материально-технический</t>
  </si>
  <si>
    <t xml:space="preserve">Температура помещения</t>
  </si>
  <si>
    <t>2750351</t>
  </si>
  <si>
    <t>2436456</t>
  </si>
  <si>
    <t>06.2018</t>
  </si>
  <si>
    <t>С-ДШФ/06-09-2024/374336227</t>
  </si>
  <si>
    <t>AZISA-2750211</t>
  </si>
  <si>
    <t>С-В/29-09-2022/190736467</t>
  </si>
  <si>
    <t>18.02.2024</t>
  </si>
  <si>
    <t xml:space="preserve"> Емкость аварийного слива топлива ЕАТ</t>
  </si>
  <si>
    <t xml:space="preserve">Уровень в ЕАТ</t>
  </si>
  <si>
    <t xml:space="preserve">LISA, TISA-281011</t>
  </si>
  <si>
    <t>ДУУ10-10-0-3,90-0-0-00-1-0-0-0-000</t>
  </si>
  <si>
    <t>С-ДШФ/05-12-2023/315504507</t>
  </si>
  <si>
    <t>AZISA-281031</t>
  </si>
  <si>
    <t>С-ГЦС/28-11-2022/206825112</t>
  </si>
  <si>
    <t>17.03.2024</t>
  </si>
  <si>
    <t>AZISA-281041</t>
  </si>
  <si>
    <t>ER160207</t>
  </si>
  <si>
    <t>С-ДШФ/22-07-2024/361507599</t>
  </si>
  <si>
    <t xml:space="preserve">Рама №3 РППЗ</t>
  </si>
  <si>
    <t>AZISA-281051</t>
  </si>
  <si>
    <t>ER160206</t>
  </si>
  <si>
    <t>С-ДШФ/22-07-2024/361507598</t>
  </si>
  <si>
    <t>282.1</t>
  </si>
  <si>
    <t xml:space="preserve"> Площадка ёмкостей дизельного топлива V= 10 м3</t>
  </si>
  <si>
    <t xml:space="preserve">Температура в ЕТ1</t>
  </si>
  <si>
    <t>TIA-282031</t>
  </si>
  <si>
    <t>2349146/2349144</t>
  </si>
  <si>
    <t xml:space="preserve"> СП j.0845-20</t>
  </si>
  <si>
    <t>282.2</t>
  </si>
  <si>
    <t xml:space="preserve"> Площадка ёмкостей дизельного топлива V= 10 м4</t>
  </si>
  <si>
    <t xml:space="preserve">Температура в ЕТ2</t>
  </si>
  <si>
    <t>TIA-282041</t>
  </si>
  <si>
    <t xml:space="preserve">МП 4211-024-2015 с изменением №1</t>
  </si>
  <si>
    <t>2349145/2349147</t>
  </si>
  <si>
    <t>С-ДШФ/01-06-2024/349004188</t>
  </si>
  <si>
    <t xml:space="preserve"> Площадка ёмкостей дизельного топлива V= 10 м5</t>
  </si>
  <si>
    <t xml:space="preserve">Уровень в ЕТ1</t>
  </si>
  <si>
    <t>LISA-282071</t>
  </si>
  <si>
    <t xml:space="preserve">Rosemount 5302HA2S1V5AM00248KAIMM1QGT1P6</t>
  </si>
  <si>
    <t>513588</t>
  </si>
  <si>
    <t>С-ДШФ/18-04-2023/242519844</t>
  </si>
  <si>
    <t xml:space="preserve"> Площадка ёмкостей дизельного топлива V= 10 м6</t>
  </si>
  <si>
    <t xml:space="preserve">Уровень в ЕТ2</t>
  </si>
  <si>
    <t>LISA-282081</t>
  </si>
  <si>
    <t>513589</t>
  </si>
  <si>
    <t>С-ДШФ/18-04-2023/242519842</t>
  </si>
  <si>
    <t>282</t>
  </si>
  <si>
    <t xml:space="preserve"> Площадка ёмкостей дизельного топлива ЕТ1 и ЕТ2</t>
  </si>
  <si>
    <t xml:space="preserve">Стойка №1 СП-25 </t>
  </si>
  <si>
    <t>AZISA-282091</t>
  </si>
  <si>
    <t>С-ГЦС/24-11-2022/206826167</t>
  </si>
  <si>
    <t xml:space="preserve">Стойка №2 СП-25 </t>
  </si>
  <si>
    <t>AZISA-282101</t>
  </si>
  <si>
    <t>ER160211</t>
  </si>
  <si>
    <t>С-ДШФ/22-07-2024/361507597</t>
  </si>
  <si>
    <t>01.06.2016</t>
  </si>
  <si>
    <t xml:space="preserve">Стойка №3 СП-25 </t>
  </si>
  <si>
    <t>AZISA-282111</t>
  </si>
  <si>
    <t>С-ГЦС/25-11-2022/206825136</t>
  </si>
  <si>
    <t xml:space="preserve"> Станция насосная противопожарного водоснабжения</t>
  </si>
  <si>
    <t xml:space="preserve">Давление на трубопроводе после НЦ-2</t>
  </si>
  <si>
    <t xml:space="preserve">PT 12</t>
  </si>
  <si>
    <t xml:space="preserve">Rosemount 3051TG2A2G21BM5V5</t>
  </si>
  <si>
    <t>0004020619</t>
  </si>
  <si>
    <t>С-ДШФ/01-06-2024/349004193</t>
  </si>
  <si>
    <t xml:space="preserve">Давление на трубопроводе после НВ-4</t>
  </si>
  <si>
    <t xml:space="preserve">PT 24</t>
  </si>
  <si>
    <t xml:space="preserve">Rosemount 3051TG3A2G21BM5V5</t>
  </si>
  <si>
    <t>0004020882</t>
  </si>
  <si>
    <t xml:space="preserve"> С-ДШФ/01-06-2024/349004192</t>
  </si>
  <si>
    <t xml:space="preserve">Давление на трубопроводе после НВ-3</t>
  </si>
  <si>
    <t xml:space="preserve">PT 23</t>
  </si>
  <si>
    <t>0004020883</t>
  </si>
  <si>
    <t>С-ДШФ/01-06-2024/349004191</t>
  </si>
  <si>
    <t xml:space="preserve">Давление на трубопроводе после НВ-1</t>
  </si>
  <si>
    <t xml:space="preserve">PT 21</t>
  </si>
  <si>
    <t>0004020884</t>
  </si>
  <si>
    <t>С-ДШФ/01-06-2024/349004190</t>
  </si>
  <si>
    <t xml:space="preserve">Давление на трубопроводе после НВ-2</t>
  </si>
  <si>
    <t xml:space="preserve">PT 22</t>
  </si>
  <si>
    <t>0004020885</t>
  </si>
  <si>
    <t>С-ДШФ/01-06-2024/349004189</t>
  </si>
  <si>
    <t xml:space="preserve">Температура помещения насосной</t>
  </si>
  <si>
    <t xml:space="preserve">TT 1</t>
  </si>
  <si>
    <t xml:space="preserve">ТСПУ Метран-276-26 </t>
  </si>
  <si>
    <t>2239307</t>
  </si>
  <si>
    <t>С-ДШФ/01-06-2024/349004179</t>
  </si>
  <si>
    <t xml:space="preserve">0 Ex ia IICT5 X</t>
  </si>
  <si>
    <t xml:space="preserve">Давление на трудопроводе после НЦ-1</t>
  </si>
  <si>
    <t xml:space="preserve">PT 11</t>
  </si>
  <si>
    <t xml:space="preserve">МП 4212-023-2011</t>
  </si>
  <si>
    <t>С-ЕЖБ/23-06-2025/441478308</t>
  </si>
  <si>
    <t xml:space="preserve">0 Ex ia IICT4 X</t>
  </si>
  <si>
    <t xml:space="preserve">Температура подшипника насоса НВ-1 полевая сторона</t>
  </si>
  <si>
    <t xml:space="preserve">ТЕ 21.2</t>
  </si>
  <si>
    <t>28354-10</t>
  </si>
  <si>
    <t xml:space="preserve">КУВФ.405210.003 МП</t>
  </si>
  <si>
    <t xml:space="preserve">Термометр сопротивления (термопреобразователь сопротивления)</t>
  </si>
  <si>
    <t>ДТС</t>
  </si>
  <si>
    <t>ДТС034-РТ100.В3.20/4,5</t>
  </si>
  <si>
    <t>3570415020-7053455</t>
  </si>
  <si>
    <t xml:space="preserve">ООО "Завод № 423"</t>
  </si>
  <si>
    <t xml:space="preserve">Россия, г. Богородицк</t>
  </si>
  <si>
    <t>04.03.2015</t>
  </si>
  <si>
    <t xml:space="preserve">±  0,15</t>
  </si>
  <si>
    <t>С-ДШФ/16-11-2024/393201257</t>
  </si>
  <si>
    <t xml:space="preserve">0Ex ia IIC Т2 Ga X</t>
  </si>
  <si>
    <t xml:space="preserve">Температура подшипника насоса НВ-4 полевая сторона</t>
  </si>
  <si>
    <t xml:space="preserve">ТЕ 24.2</t>
  </si>
  <si>
    <t>3570415020-7053456</t>
  </si>
  <si>
    <t>С-ДШФ/22-07-2024/361507651</t>
  </si>
  <si>
    <t xml:space="preserve">Температура подшипника насоса НВ-4 рабочая сторона</t>
  </si>
  <si>
    <t xml:space="preserve">ТЕ 24.1</t>
  </si>
  <si>
    <t>3570415020-7053460</t>
  </si>
  <si>
    <t>С-ДШФ/16-11-2024/393201256</t>
  </si>
  <si>
    <t xml:space="preserve">Температура подшипника насоса НВ-1 рабочая сторона</t>
  </si>
  <si>
    <t xml:space="preserve">ТЕ 21.1</t>
  </si>
  <si>
    <t>35704141-207397373</t>
  </si>
  <si>
    <t>22.12.2014</t>
  </si>
  <si>
    <t>С-ДШФ/16-11-2024/393201255</t>
  </si>
  <si>
    <t xml:space="preserve">Температура подшипника насоса НВ-3 рабочая сторона</t>
  </si>
  <si>
    <t xml:space="preserve">ТЕ 23.1</t>
  </si>
  <si>
    <t>3570415020-7053457</t>
  </si>
  <si>
    <t>С-ДШФ/16-11-2024/393201254</t>
  </si>
  <si>
    <t xml:space="preserve">Температура подшипника насоса НВ-2 рабочая сторона</t>
  </si>
  <si>
    <t xml:space="preserve">ТЕ 22.1</t>
  </si>
  <si>
    <t>3570415020-7053466</t>
  </si>
  <si>
    <t>С-ДШФ/16-11-2024/393201253</t>
  </si>
  <si>
    <t xml:space="preserve">Температура подшипника насоса НВ-2 полевая сторона</t>
  </si>
  <si>
    <t xml:space="preserve">ТЕ 22.2</t>
  </si>
  <si>
    <t>3570415020-7053463</t>
  </si>
  <si>
    <t>С-ДШФ/16-11-2024/393201252</t>
  </si>
  <si>
    <t xml:space="preserve">Температура подшипника насоса НВ-3 полевая сторона</t>
  </si>
  <si>
    <t xml:space="preserve">ТЕ 23.2</t>
  </si>
  <si>
    <t>3570415010-7019760</t>
  </si>
  <si>
    <t>С-ДШФ/16-11-2024/393201251</t>
  </si>
  <si>
    <t xml:space="preserve">Температура подшипника двигателя НВ-1 рабочая сторона</t>
  </si>
  <si>
    <t xml:space="preserve">ТЕ 21.2.1</t>
  </si>
  <si>
    <t>41891-09</t>
  </si>
  <si>
    <t xml:space="preserve">Термометр сопротивления платиновый</t>
  </si>
  <si>
    <t xml:space="preserve">ТСП 002</t>
  </si>
  <si>
    <t xml:space="preserve">ТСП 002-06</t>
  </si>
  <si>
    <t xml:space="preserve">ООО "Владимирский завод "Эталон"</t>
  </si>
  <si>
    <t xml:space="preserve">Россия, г. Владимир</t>
  </si>
  <si>
    <t>01.04.2015</t>
  </si>
  <si>
    <t xml:space="preserve">±  0,3</t>
  </si>
  <si>
    <t>С-ДШФ/20-11-2022/203575871</t>
  </si>
  <si>
    <t xml:space="preserve">II[Ех ia Ga] IIC Т4 </t>
  </si>
  <si>
    <t xml:space="preserve">Требуется ли вносить в  SAP ТОРО?</t>
  </si>
  <si>
    <t xml:space="preserve">Данные датчики относятся к электрикам (находятся в нутри двигателя)</t>
  </si>
  <si>
    <t xml:space="preserve">Температура подшипника двигателя НВ-1 полевая сторона</t>
  </si>
  <si>
    <t xml:space="preserve">ТЕ 21.2.5</t>
  </si>
  <si>
    <t>С-ДШФ/20-11-2022/203575868</t>
  </si>
  <si>
    <t xml:space="preserve">Температура подшипника двигателя НВ-2 рабочая сторона</t>
  </si>
  <si>
    <t xml:space="preserve">ТЕ 22.2.1</t>
  </si>
  <si>
    <t>С-ДШФ/20-11-2022/203575872</t>
  </si>
  <si>
    <t xml:space="preserve">Температура подшипника двигателя НВ-2 полевая сторона</t>
  </si>
  <si>
    <t xml:space="preserve">ТЕ 22.2.5</t>
  </si>
  <si>
    <t>С-ДШФ/20-11-2022/203575869</t>
  </si>
  <si>
    <t xml:space="preserve">Температура подшипника двигателя НВ-3 рабочая сторона</t>
  </si>
  <si>
    <t xml:space="preserve">ТЕ 23.2.1</t>
  </si>
  <si>
    <t>С-ДШФ/20-11-2022/203575870</t>
  </si>
  <si>
    <t xml:space="preserve">Температура подшипника двигателя НВ-3 полевая сторона</t>
  </si>
  <si>
    <t xml:space="preserve">ТЕ 23.2.5</t>
  </si>
  <si>
    <t>12А10246</t>
  </si>
  <si>
    <t>С-ДШФ/16-08-2023/275801443</t>
  </si>
  <si>
    <t xml:space="preserve">Температура подшипника двигателя НВ-4 рабочая сторона</t>
  </si>
  <si>
    <t xml:space="preserve">ТЕ 24.2.1</t>
  </si>
  <si>
    <t>12А10247</t>
  </si>
  <si>
    <t>С-ДШФ/16-08-2023/275801442</t>
  </si>
  <si>
    <t xml:space="preserve">Температура подшипника двигателя НВ-4 полевая сторона</t>
  </si>
  <si>
    <t xml:space="preserve">ТЕ 24.2.5</t>
  </si>
  <si>
    <t>12А10248</t>
  </si>
  <si>
    <t>С-ДШФ/16-08-2023/275801441</t>
  </si>
  <si>
    <t>СК-СУСПА5</t>
  </si>
  <si>
    <t>1CPU1</t>
  </si>
  <si>
    <t>SVPH3337997</t>
  </si>
  <si>
    <t>С-ДШФ/05-08-2022/181382723</t>
  </si>
  <si>
    <t>1CPU2</t>
  </si>
  <si>
    <t>SVPH3337996</t>
  </si>
  <si>
    <t>С-ДШФ/05-08-2022/181382622</t>
  </si>
  <si>
    <t xml:space="preserve"> Резервуар противо-пожарного запаса воды V=3000 м3</t>
  </si>
  <si>
    <t>TIA-286021</t>
  </si>
  <si>
    <t>С-ДШФ/09-10-2021/104049371</t>
  </si>
  <si>
    <t xml:space="preserve">один прибор (преобразователь и чуствительный элемент) </t>
  </si>
  <si>
    <t xml:space="preserve">Rosemount 3144РD2A1NAM5T1F5QGXA</t>
  </si>
  <si>
    <t>С-ВЯ/11-11-2021/114965643</t>
  </si>
  <si>
    <t>LISA-286031</t>
  </si>
  <si>
    <t xml:space="preserve">Rosemount 5302HA2S1E5AM01234KANAM1QT1</t>
  </si>
  <si>
    <t>513590</t>
  </si>
  <si>
    <t>С-ДШФ/01-06-2024/349004186</t>
  </si>
  <si>
    <t>TIA-287021</t>
  </si>
  <si>
    <t>С-ДШФ/13-06-2023/255358275</t>
  </si>
  <si>
    <t>LISA-287031</t>
  </si>
  <si>
    <t>513591</t>
  </si>
  <si>
    <t>190</t>
  </si>
  <si>
    <t>С-ДШФ/01-06-2024/349004185</t>
  </si>
  <si>
    <t>293.1</t>
  </si>
  <si>
    <t xml:space="preserve">Емкость дренажная сбора производст-венно-дождевых стоков V= 16 м3</t>
  </si>
  <si>
    <t>PISA-293021</t>
  </si>
  <si>
    <t>4037100</t>
  </si>
  <si>
    <t>2039791/4074/213</t>
  </si>
  <si>
    <t>LISA,TISA-293051</t>
  </si>
  <si>
    <t>ДУУ10-10-0-4,02-0-0-00-1-0-0-0-000</t>
  </si>
  <si>
    <t>597</t>
  </si>
  <si>
    <t>С-ЕЖБ/21-04-2025/427901934</t>
  </si>
  <si>
    <t xml:space="preserve">0Ex ia IIBT6GaX</t>
  </si>
  <si>
    <t xml:space="preserve">Контроль загазованности ЕДК1</t>
  </si>
  <si>
    <t>AZISA-293061</t>
  </si>
  <si>
    <t>С-ДШФ/18-07-2025/449245995</t>
  </si>
  <si>
    <t xml:space="preserve">Емкость дренажная ЕДК-1</t>
  </si>
  <si>
    <t>AZISA-293071</t>
  </si>
  <si>
    <t>09506271</t>
  </si>
  <si>
    <t>С-ЕЖБ/20-08-2025/458346875</t>
  </si>
  <si>
    <t xml:space="preserve">Рама №1 РППЗ</t>
  </si>
  <si>
    <t xml:space="preserve">AZISA-293081 (метан)</t>
  </si>
  <si>
    <t>09506240</t>
  </si>
  <si>
    <t>С-ЕЖБ/20-08-2025/458346873</t>
  </si>
  <si>
    <t>293.2</t>
  </si>
  <si>
    <t xml:space="preserve">Емкость дренажная сбора производст-венно-дождевых стоков V= 16 м3 (ЕДК-2)</t>
  </si>
  <si>
    <t>PISA-293121</t>
  </si>
  <si>
    <t>4029329</t>
  </si>
  <si>
    <t>С-ДШФ/22-07-2024/361507669</t>
  </si>
  <si>
    <t xml:space="preserve">Уровень в ЕДК2; Температура в ЕДК2</t>
  </si>
  <si>
    <t>TISA/LISA-293151</t>
  </si>
  <si>
    <t>ДУУ10-10-1-4,52-0-0-00-2-0-0-1-005</t>
  </si>
  <si>
    <t>4,52/85°</t>
  </si>
  <si>
    <t xml:space="preserve">± 0,05</t>
  </si>
  <si>
    <t>С-ДШФ/11-10-2024/385850927</t>
  </si>
  <si>
    <t xml:space="preserve">0 Ex ia IIВ T4/T5 X         Ex iaD 20 T100 °C/T120 °C</t>
  </si>
  <si>
    <t>26.07.2022</t>
  </si>
  <si>
    <t>25.07.2022</t>
  </si>
  <si>
    <t xml:space="preserve">Деектован акт №27072022/1 от 20.07.2022, акт октябрь 2022</t>
  </si>
  <si>
    <t>AZISA-293161</t>
  </si>
  <si>
    <t xml:space="preserve"> ЭРИС-Оптима</t>
  </si>
  <si>
    <t>ER160132</t>
  </si>
  <si>
    <t>С-ДШФ/10-02-2024/321305238</t>
  </si>
  <si>
    <t xml:space="preserve">Емкость дренажная ЕДК-2</t>
  </si>
  <si>
    <t xml:space="preserve">Рама РППЗ №1</t>
  </si>
  <si>
    <t xml:space="preserve">AZISA-293171 (метан)</t>
  </si>
  <si>
    <t>09506246</t>
  </si>
  <si>
    <t>С-ЕЖБ/20-08-2025/458346869</t>
  </si>
  <si>
    <t>293.3</t>
  </si>
  <si>
    <t xml:space="preserve">Емкость дренажная сбора производст-венно-дождевых стоков V= 16 м9</t>
  </si>
  <si>
    <t>PISA-293221</t>
  </si>
  <si>
    <t>4037101</t>
  </si>
  <si>
    <t>С-ДШФ/22-07-2024/361507668</t>
  </si>
  <si>
    <t xml:space="preserve">Уровень в ЕДК3; Температура в ЕДК3</t>
  </si>
  <si>
    <t>LISA,TISA-293251</t>
  </si>
  <si>
    <t>ДУУ10-10-0-4,52-0-0-00</t>
  </si>
  <si>
    <t>496</t>
  </si>
  <si>
    <t>С-ЕЖБ/21-04-2025/427901933</t>
  </si>
  <si>
    <t>AZISA-293271</t>
  </si>
  <si>
    <t>ИДК-10-01-01</t>
  </si>
  <si>
    <t>С-ДШФ/22-07-2024/357546971</t>
  </si>
  <si>
    <t>25.09.2024</t>
  </si>
  <si>
    <t>AZISA-293261</t>
  </si>
  <si>
    <t xml:space="preserve"> МП 116-221-2014</t>
  </si>
  <si>
    <t xml:space="preserve">ЭРИС-230-3 IR </t>
  </si>
  <si>
    <t>ER230211188</t>
  </si>
  <si>
    <t>С-ЕЖБ/23-06-2025/441478322</t>
  </si>
  <si>
    <t xml:space="preserve">ER160261 выход из строя </t>
  </si>
  <si>
    <t>AZISA-293281</t>
  </si>
  <si>
    <t>С-ЕВП/03-10-2023/285382624</t>
  </si>
  <si>
    <t>29.01.2025</t>
  </si>
  <si>
    <t xml:space="preserve">Замена произведена 29.01.2025</t>
  </si>
  <si>
    <t>293.4</t>
  </si>
  <si>
    <t xml:space="preserve">Емкость дренажная сбора производст-венно-дождевых стоков V= 16 м15</t>
  </si>
  <si>
    <t xml:space="preserve">Давление  на выкиде насоса НК4</t>
  </si>
  <si>
    <t>PISA-293321</t>
  </si>
  <si>
    <t>4037102</t>
  </si>
  <si>
    <t>2039791/4074/214</t>
  </si>
  <si>
    <t>ЕДК4</t>
  </si>
  <si>
    <t xml:space="preserve">Уровень в ЕДК4; Температура в ЕДК4</t>
  </si>
  <si>
    <t>LISА,TISA-293351</t>
  </si>
  <si>
    <t>ДУУ10-10-0-3,9-0-0-00-1-0-0-0-000-3</t>
  </si>
  <si>
    <t>3,9/85°</t>
  </si>
  <si>
    <t>С-ДШФ/11-10-2024/385850926</t>
  </si>
  <si>
    <t xml:space="preserve">0Ex ia IIB T6 Ga X</t>
  </si>
  <si>
    <t>AZISA-293361</t>
  </si>
  <si>
    <t>ER160150</t>
  </si>
  <si>
    <t>С-ДШФ/10-02-2024/321305230</t>
  </si>
  <si>
    <t>AZISA-293381</t>
  </si>
  <si>
    <t>ER160145</t>
  </si>
  <si>
    <t>С-ДШФ/10-02-2024/321305229</t>
  </si>
  <si>
    <t>AZISA-293371</t>
  </si>
  <si>
    <t>ER160156</t>
  </si>
  <si>
    <t>С-ДШФ/10-02-2024/321305228</t>
  </si>
  <si>
    <t>293.5</t>
  </si>
  <si>
    <t xml:space="preserve">Давление  на выкиде насоса НК5</t>
  </si>
  <si>
    <t>PISA-293421</t>
  </si>
  <si>
    <t>4029330</t>
  </si>
  <si>
    <t>С-ВЯ/25-04-2021/63377565</t>
  </si>
  <si>
    <t xml:space="preserve">В аршине номер Госреестра 14061-99</t>
  </si>
  <si>
    <t xml:space="preserve">Уровень в ЕДК5; Температура в ЕДК5</t>
  </si>
  <si>
    <t>LISA,TISA-293451</t>
  </si>
  <si>
    <t>472</t>
  </si>
  <si>
    <t>С-ЕЖБ/21-04-2025/427901932</t>
  </si>
  <si>
    <t>AZISA-293461</t>
  </si>
  <si>
    <t>ER160240</t>
  </si>
  <si>
    <t>С-ДШФ/11-10-2024/385850945</t>
  </si>
  <si>
    <t>AZISA-293471</t>
  </si>
  <si>
    <t>ER160294</t>
  </si>
  <si>
    <t>С-ДШФ/10-02-2024/321305227</t>
  </si>
  <si>
    <t xml:space="preserve">Контроль загазованности ЕДК-5</t>
  </si>
  <si>
    <t>AZISA-293481</t>
  </si>
  <si>
    <t>ER160231</t>
  </si>
  <si>
    <t>С-ДШФ/10-02-2024/321305226</t>
  </si>
  <si>
    <t>293.6</t>
  </si>
  <si>
    <t xml:space="preserve">Ёмкость дренажная производственно-дождевых стоков 
ЕДК-6</t>
  </si>
  <si>
    <t xml:space="preserve">Давление  на выкиде насоса НК6</t>
  </si>
  <si>
    <t>PISA-293521</t>
  </si>
  <si>
    <t>4037103</t>
  </si>
  <si>
    <t>С-ЕЖБ/23-06-2025/441478307</t>
  </si>
  <si>
    <t>03.10.2019</t>
  </si>
  <si>
    <t xml:space="preserve">Уровень в ЕДК-6; Температура в ЕДК-6</t>
  </si>
  <si>
    <t>LISA,TISA-293551</t>
  </si>
  <si>
    <t>С-ДШФ/05-12-2023/315504506</t>
  </si>
  <si>
    <t xml:space="preserve">0ExiaIIB T4/T5X</t>
  </si>
  <si>
    <t>10.05.2021</t>
  </si>
  <si>
    <t>AZISA-293561</t>
  </si>
  <si>
    <t>ER170060</t>
  </si>
  <si>
    <t>С-ДШФ/10-02-2024/321305225</t>
  </si>
  <si>
    <t xml:space="preserve">Контроль загазованности ЕДК-6</t>
  </si>
  <si>
    <t>AZISA-293571</t>
  </si>
  <si>
    <t>ER170064</t>
  </si>
  <si>
    <t>С-ДШФ/10-02-2024/321305224</t>
  </si>
  <si>
    <t>293.7</t>
  </si>
  <si>
    <t xml:space="preserve">Емкость дренажная сбора производст-венно-дождевых стоков  ЕДК-7</t>
  </si>
  <si>
    <t xml:space="preserve">Давление  на выкиде насоса НК7</t>
  </si>
  <si>
    <t>PISA-293621</t>
  </si>
  <si>
    <t>2039791/4074/215</t>
  </si>
  <si>
    <t xml:space="preserve">Уровень в ЕДК7; Температура в ЕДК7</t>
  </si>
  <si>
    <t>LISA,TISA-293651</t>
  </si>
  <si>
    <t>С-ЕЖБ/21-04-2025/427901931</t>
  </si>
  <si>
    <t xml:space="preserve">Контроль загазованности ЕДК7</t>
  </si>
  <si>
    <t>AZISA-293661</t>
  </si>
  <si>
    <t>ER170070</t>
  </si>
  <si>
    <t>С-ЕЖБ/20-03-2025/419177617</t>
  </si>
  <si>
    <t>AZISA-293671</t>
  </si>
  <si>
    <t>ER170071</t>
  </si>
  <si>
    <t>С-ЕЖБ/20-03-2025/419177616</t>
  </si>
  <si>
    <t>AZISA-293681</t>
  </si>
  <si>
    <t>ER170069</t>
  </si>
  <si>
    <t>С-ЕЖБ/20-03-2025/419177615</t>
  </si>
  <si>
    <t>293.8</t>
  </si>
  <si>
    <t xml:space="preserve">Емкость дренажная сбора производст-венно-дождевых стоков V= 16 м38</t>
  </si>
  <si>
    <t>PISA-293721</t>
  </si>
  <si>
    <t>С-ДШФ/22-07-2024/361507667</t>
  </si>
  <si>
    <t xml:space="preserve">Уровень в ЕДК8; Температура в ЕДК8</t>
  </si>
  <si>
    <t>LISA,TISA-293751</t>
  </si>
  <si>
    <t>596</t>
  </si>
  <si>
    <t>С-ЕЖБ/12-02-2025/409875879</t>
  </si>
  <si>
    <t>AZISA-293761</t>
  </si>
  <si>
    <t>ER140753</t>
  </si>
  <si>
    <t>С-ВКЭ/31-10-2023/290697815</t>
  </si>
  <si>
    <t>20.02.2024</t>
  </si>
  <si>
    <t>AZISA-293771</t>
  </si>
  <si>
    <t>09506197</t>
  </si>
  <si>
    <t>С-ЕЖБ/20-08-2025/458346894</t>
  </si>
  <si>
    <t xml:space="preserve">Емкость дренажная сбора производст-венно-дождевых стоков ЕДК-8</t>
  </si>
  <si>
    <t xml:space="preserve">Контроль загазованности ЕДК-8</t>
  </si>
  <si>
    <t>AZISA-293781</t>
  </si>
  <si>
    <t>ER130309</t>
  </si>
  <si>
    <t>С-ВКЭ/26-07-2023/264884573</t>
  </si>
  <si>
    <t>01.06.2015</t>
  </si>
  <si>
    <t>18.03.2024</t>
  </si>
  <si>
    <t>измерения физико-химического состава и свойств веществ</t>
  </si>
  <si>
    <t xml:space="preserve">Установлен вместо ER170063 на время поверки 18.03.2024</t>
  </si>
  <si>
    <t>293.9</t>
  </si>
  <si>
    <t xml:space="preserve">Давление  на выкиде насоса НК9</t>
  </si>
  <si>
    <t>PISA-293821</t>
  </si>
  <si>
    <t>С-ЕЖБ/23-06-2025/441478306</t>
  </si>
  <si>
    <t xml:space="preserve">Уровень в ЕДК9; Температура в ЕДК9</t>
  </si>
  <si>
    <t>LISA,TISA-293851</t>
  </si>
  <si>
    <t>595</t>
  </si>
  <si>
    <t>С-ДШФ/05-12-2023/315504505</t>
  </si>
  <si>
    <t xml:space="preserve">Контроль загазованности ЕДК9</t>
  </si>
  <si>
    <t>AZISA-293861</t>
  </si>
  <si>
    <t>ER170059</t>
  </si>
  <si>
    <t>С-ДШФ/10-02-2024/321305207</t>
  </si>
  <si>
    <t xml:space="preserve">AZISA-293871 (Пропан)</t>
  </si>
  <si>
    <t>С-ЕВП/02-10-2023/284949202</t>
  </si>
  <si>
    <t>10.08.2025</t>
  </si>
  <si>
    <t xml:space="preserve">AZISA-293881 (Пропан)</t>
  </si>
  <si>
    <t>С-ЕВП/02-10-2023/284949200</t>
  </si>
  <si>
    <t xml:space="preserve">ООО «ЭМИ-Прибор»</t>
  </si>
  <si>
    <t>16.06.2025</t>
  </si>
  <si>
    <t>293.10</t>
  </si>
  <si>
    <t xml:space="preserve">Емкость дренажная сбора производст-венно-дождевых стоков V= 16 м50</t>
  </si>
  <si>
    <t xml:space="preserve">Давление  на выкиде насоса НК10</t>
  </si>
  <si>
    <t>PISA-293921</t>
  </si>
  <si>
    <t>4037106</t>
  </si>
  <si>
    <t>2039791/4074/216</t>
  </si>
  <si>
    <t xml:space="preserve">Емкость дренажная сбора производст-венно-дождевых стоков V= 16 м52</t>
  </si>
  <si>
    <t xml:space="preserve">Уровень в ЕДК10; Температура в ЕДК10</t>
  </si>
  <si>
    <t>LISA,TISA-293951</t>
  </si>
  <si>
    <t>593</t>
  </si>
  <si>
    <t>С-ЕЖБ/10-03-2025/416938333</t>
  </si>
  <si>
    <t xml:space="preserve">Емкость дренажная сбора производст-венно-дождевых стоков ЕДК-10</t>
  </si>
  <si>
    <t xml:space="preserve">Контроль загазованности ЕДК10</t>
  </si>
  <si>
    <t>AZISA-293961</t>
  </si>
  <si>
    <t>09521865</t>
  </si>
  <si>
    <t>С-ЕВП/02-10-2023/284949213</t>
  </si>
  <si>
    <t xml:space="preserve">Контроль загазованности ЕДК-10</t>
  </si>
  <si>
    <t>AZISA-293971</t>
  </si>
  <si>
    <t>С-ГЦС/25-11-2022/206825124</t>
  </si>
  <si>
    <t>01.12.2023</t>
  </si>
  <si>
    <t>AZISA-293981</t>
  </si>
  <si>
    <t>ER160157</t>
  </si>
  <si>
    <t>С-ЕЖБ/20-03-2025/419177613</t>
  </si>
  <si>
    <t>293.11</t>
  </si>
  <si>
    <t xml:space="preserve">Емкость дренажная ЕДК-11</t>
  </si>
  <si>
    <t>PISA-2931021</t>
  </si>
  <si>
    <t>4037107</t>
  </si>
  <si>
    <t>2039791/4074/217</t>
  </si>
  <si>
    <t xml:space="preserve">Уровень в ЕДК11; Температура в ЕДК11</t>
  </si>
  <si>
    <t>LISA,TISA-2931051</t>
  </si>
  <si>
    <t>ДУУ10-10-0-3,77-0-0-00-1-0-0-0-000-1</t>
  </si>
  <si>
    <t>С-ЕЖБ/23-06-2025/441478319</t>
  </si>
  <si>
    <t xml:space="preserve">0Ex ia IIB T6 GA X</t>
  </si>
  <si>
    <t>16.03.2024</t>
  </si>
  <si>
    <t xml:space="preserve">Контроль загазованности ЕДК11</t>
  </si>
  <si>
    <t>AZISA-2931061</t>
  </si>
  <si>
    <t>09523517</t>
  </si>
  <si>
    <t>С-ЕВП/27-04-2024/337296163</t>
  </si>
  <si>
    <t>15.08.2025</t>
  </si>
  <si>
    <t xml:space="preserve">Рама №2 РППЗ</t>
  </si>
  <si>
    <t xml:space="preserve">AZISA-2931071 (метан)</t>
  </si>
  <si>
    <t xml:space="preserve">МП-242-1580-2013 изм. №1</t>
  </si>
  <si>
    <t>ER160199</t>
  </si>
  <si>
    <t>С-ГРЗ/16-03-2023/232874212</t>
  </si>
  <si>
    <t xml:space="preserve">ООО "ГАЗПРОМНЕФТЬ-АВТОМАТИЗАЦИЯ"</t>
  </si>
  <si>
    <t xml:space="preserve">1Eх d e op is IIC T5/4 Gb</t>
  </si>
  <si>
    <t>23.07.2023</t>
  </si>
  <si>
    <t xml:space="preserve"> Камера управления задвижками на 8 лучей</t>
  </si>
  <si>
    <t xml:space="preserve">Температура в технол. помещении</t>
  </si>
  <si>
    <t>TIT1</t>
  </si>
  <si>
    <t>2230283</t>
  </si>
  <si>
    <t>С-ДШФ/16-08-2023/275845341</t>
  </si>
  <si>
    <t>0ExiaIICT4X</t>
  </si>
  <si>
    <t xml:space="preserve">Температура в щитовой</t>
  </si>
  <si>
    <t>TIT2</t>
  </si>
  <si>
    <t xml:space="preserve">ТСПУ Метран-276</t>
  </si>
  <si>
    <t>2230277</t>
  </si>
  <si>
    <t xml:space="preserve">С-ДШФ/ 18-04-2023/242537862</t>
  </si>
  <si>
    <t xml:space="preserve">Давление пены на выходе №1</t>
  </si>
  <si>
    <t>PIT1</t>
  </si>
  <si>
    <t xml:space="preserve">Rosemount 3051S2TG3A2A11A1BB4D4I1M3QG</t>
  </si>
  <si>
    <t>9664714</t>
  </si>
  <si>
    <t xml:space="preserve">MFG GmbH&amp;Co. OHG</t>
  </si>
  <si>
    <t>11.2014</t>
  </si>
  <si>
    <t>С-ДШФ/10-06-2022/166507295</t>
  </si>
  <si>
    <t xml:space="preserve">Давление пены на выходе №2</t>
  </si>
  <si>
    <t>PIT2</t>
  </si>
  <si>
    <t>9664702</t>
  </si>
  <si>
    <t>С-ДШФ/10-06-2022/166507294</t>
  </si>
  <si>
    <t xml:space="preserve">Давление пены на выходе №3</t>
  </si>
  <si>
    <t>PIT3</t>
  </si>
  <si>
    <t>9664703</t>
  </si>
  <si>
    <t>С-ДШФ/10-06-2022/166507293</t>
  </si>
  <si>
    <t xml:space="preserve">Давление пены на выходе №4</t>
  </si>
  <si>
    <t>PIT4</t>
  </si>
  <si>
    <t>9664704</t>
  </si>
  <si>
    <t>10.2014</t>
  </si>
  <si>
    <t>С-ДШФ/10-06-2022/166507292</t>
  </si>
  <si>
    <t xml:space="preserve">Давление пены на выходе №5</t>
  </si>
  <si>
    <t>PIT5</t>
  </si>
  <si>
    <t>9664718</t>
  </si>
  <si>
    <t>С-ДШФ/10-06-2022/166507291</t>
  </si>
  <si>
    <t xml:space="preserve">Давление пены на выходе №6</t>
  </si>
  <si>
    <t>PIT6</t>
  </si>
  <si>
    <t>9664719</t>
  </si>
  <si>
    <t>С-ДШФ/10-06-2022/166507290</t>
  </si>
  <si>
    <t xml:space="preserve">Давление пены на выходе №7</t>
  </si>
  <si>
    <t>PIT7</t>
  </si>
  <si>
    <t>9664707</t>
  </si>
  <si>
    <t>С-ДШФ/10-06-2022/166507262</t>
  </si>
  <si>
    <t xml:space="preserve">Давление пены на выходе №8</t>
  </si>
  <si>
    <t>PIT8</t>
  </si>
  <si>
    <t>С-ДШФ/10-06-2022/166507288</t>
  </si>
  <si>
    <t xml:space="preserve">Давление пены на общем коллекторе</t>
  </si>
  <si>
    <t>PIT9</t>
  </si>
  <si>
    <t>9664722</t>
  </si>
  <si>
    <t>С-ДШФ/10-06-2022/166507287</t>
  </si>
  <si>
    <t xml:space="preserve">Давление воды на общем коллекторе</t>
  </si>
  <si>
    <t>PIT10</t>
  </si>
  <si>
    <t>9664723</t>
  </si>
  <si>
    <t>С-ДШФ/10-06-2022/166507286</t>
  </si>
  <si>
    <t xml:space="preserve">ТСМУ Метран-274</t>
  </si>
  <si>
    <t>С-ДШФ/18-04-2023/242537859</t>
  </si>
  <si>
    <t>2277559</t>
  </si>
  <si>
    <t>С-ДШФ/18-04-2023/242537857</t>
  </si>
  <si>
    <t>3051S2TG3A</t>
  </si>
  <si>
    <t>9699301</t>
  </si>
  <si>
    <t>12.2014</t>
  </si>
  <si>
    <t xml:space="preserve">±0,035 до 0,55</t>
  </si>
  <si>
    <t>С-ДШФ/10-06-2022/166507285</t>
  </si>
  <si>
    <t>9752684</t>
  </si>
  <si>
    <t>С-ДШФ/10-06-2022/166507284</t>
  </si>
  <si>
    <t>9752677</t>
  </si>
  <si>
    <t>С-ДШФ/10-06-2022/166507283</t>
  </si>
  <si>
    <t>9699298</t>
  </si>
  <si>
    <t>С-ДШФ/10-06-2022/166507282</t>
  </si>
  <si>
    <t>9699299</t>
  </si>
  <si>
    <t>С-ДШФ/10-06-2022/166507281</t>
  </si>
  <si>
    <t>9699300</t>
  </si>
  <si>
    <t>С-ДШФ/10-06-2022/166507280</t>
  </si>
  <si>
    <t>9752683</t>
  </si>
  <si>
    <t>С-ДШФ/10-06-2022/166507279</t>
  </si>
  <si>
    <t>9752687</t>
  </si>
  <si>
    <t>С-ДШФ/10-06-2022/166507278</t>
  </si>
  <si>
    <t>9699302</t>
  </si>
  <si>
    <t>С-ДШФ/10-06-2022/166507277</t>
  </si>
  <si>
    <t>9664701</t>
  </si>
  <si>
    <t>С-ДШФ/10-06-2022/166507276</t>
  </si>
  <si>
    <t xml:space="preserve">Камера управления задвижками на 6 лучей</t>
  </si>
  <si>
    <t xml:space="preserve">ТСПУ Метран-270-Ex</t>
  </si>
  <si>
    <t>С-ДШФ/18-04-2023/242537854</t>
  </si>
  <si>
    <t>С-ДШФ/01-06-2024/349004178</t>
  </si>
  <si>
    <t>3051S2TG3A2A11A1BB4D4I1M5QG</t>
  </si>
  <si>
    <t>С-ДШФ/10-06-2022/166507275</t>
  </si>
  <si>
    <t>С-ДШФ/10-06-2022/166507274</t>
  </si>
  <si>
    <t>С-ДШФ/10-06-2022/166507273</t>
  </si>
  <si>
    <t>С-ДШФ/10-06-2022/166507272</t>
  </si>
  <si>
    <t>С-ДШФ/10-06-2022/166507271</t>
  </si>
  <si>
    <t>С-ДШФ/10-06-2022/166507270</t>
  </si>
  <si>
    <t>С-ДШФ/10-06-2022/166507269</t>
  </si>
  <si>
    <t>С-ДШФ/10-06-2022/166507268</t>
  </si>
  <si>
    <t>297</t>
  </si>
  <si>
    <t xml:space="preserve">Резервуар производственно-дождевых стоков РВ-1   </t>
  </si>
  <si>
    <t>LISA-297021</t>
  </si>
  <si>
    <t>67382-12</t>
  </si>
  <si>
    <t>РТ-МП-880-449-2021</t>
  </si>
  <si>
    <t xml:space="preserve">Уровнемер магнитострикционный многопараметрический</t>
  </si>
  <si>
    <t>ВЕКТОР</t>
  </si>
  <si>
    <t xml:space="preserve">ВЕКТОР 2112Н-ДТ-Ех-0</t>
  </si>
  <si>
    <t>.03176</t>
  </si>
  <si>
    <t xml:space="preserve">ООО "ОКБ ВЕКТОР" г.Москва</t>
  </si>
  <si>
    <t>19.10.2022</t>
  </si>
  <si>
    <t>625</t>
  </si>
  <si>
    <t>С-ДШФ/06-09-2024/374336251</t>
  </si>
  <si>
    <t xml:space="preserve">0 Ex ia IIB T5 GaX</t>
  </si>
  <si>
    <t>10.07.2023</t>
  </si>
  <si>
    <t xml:space="preserve">Установлен 10.07.2023</t>
  </si>
  <si>
    <t xml:space="preserve">Резервуар производственно-дождевых стоков РВ-2   </t>
  </si>
  <si>
    <t>LISA-297061</t>
  </si>
  <si>
    <t>.03177</t>
  </si>
  <si>
    <t>625/-45°</t>
  </si>
  <si>
    <t>12310/100°</t>
  </si>
  <si>
    <t xml:space="preserve">± 0,3 </t>
  </si>
  <si>
    <t>С-МА/14-09-2022/186094326</t>
  </si>
  <si>
    <t xml:space="preserve">ООО "ВЕКТОР"</t>
  </si>
  <si>
    <t xml:space="preserve">Установлен в замен дефетованному ЕR170048 24.08.2025 (ШАллагужин Э.Ш.)</t>
  </si>
  <si>
    <t>16...36В</t>
  </si>
  <si>
    <t xml:space="preserve">-55 С / +85 С</t>
  </si>
  <si>
    <t xml:space="preserve"> Камера управления задвижками на 2 луча</t>
  </si>
  <si>
    <t>2230271</t>
  </si>
  <si>
    <t>С-ДШФ/18-04-2023/242537852</t>
  </si>
  <si>
    <t>С-ДШФ/18-04-2023/242537848</t>
  </si>
  <si>
    <t xml:space="preserve">1Exd IIC T5X</t>
  </si>
  <si>
    <t>9664708</t>
  </si>
  <si>
    <t>С-ДШФ/10-06-2022/166507267</t>
  </si>
  <si>
    <t xml:space="preserve">1ExiaIIC T4Ga</t>
  </si>
  <si>
    <t>01.2018</t>
  </si>
  <si>
    <t>9664710</t>
  </si>
  <si>
    <t>С-ДШФ/10-06-2022/166507266</t>
  </si>
  <si>
    <t>9664727</t>
  </si>
  <si>
    <t>С-ДШФ/10-06-2022/166507265</t>
  </si>
  <si>
    <t>9664716</t>
  </si>
  <si>
    <t>С-ДШФ/10-06-2022/166507264</t>
  </si>
  <si>
    <t xml:space="preserve">Давление воды в емк.1</t>
  </si>
  <si>
    <t>9664732</t>
  </si>
  <si>
    <t>С-ДШФ/10-06-2022/166507263</t>
  </si>
  <si>
    <t xml:space="preserve">Давление воды в емк.2</t>
  </si>
  <si>
    <t>2022</t>
  </si>
  <si>
    <t xml:space="preserve"> Площадка ресиверов азота </t>
  </si>
  <si>
    <t xml:space="preserve">Давление в ресивере азота РА-1</t>
  </si>
  <si>
    <t>PISA-301051</t>
  </si>
  <si>
    <t xml:space="preserve">Rosemount 3051TG3A2B21BM5T1</t>
  </si>
  <si>
    <t>4037113</t>
  </si>
  <si>
    <t>С-ДШФ/22-07-2024/361507666</t>
  </si>
  <si>
    <t xml:space="preserve">0 Ex ia Iic T5/T6 Ga X</t>
  </si>
  <si>
    <t>20.07.2018</t>
  </si>
  <si>
    <t xml:space="preserve">Давление в ресивере азота РА-2</t>
  </si>
  <si>
    <t>PISA-301061</t>
  </si>
  <si>
    <t>4037114</t>
  </si>
  <si>
    <t>С-ДШФ/22-07-2024/361507665</t>
  </si>
  <si>
    <t xml:space="preserve">Давление в ресивере азота РА-3</t>
  </si>
  <si>
    <t>PISA-301071</t>
  </si>
  <si>
    <t>4037115</t>
  </si>
  <si>
    <t>С-ДШФ/22-07-2024/361507664</t>
  </si>
  <si>
    <t xml:space="preserve">Давление в ресивере азота РА-4</t>
  </si>
  <si>
    <t>PISA-301081</t>
  </si>
  <si>
    <t>4037116</t>
  </si>
  <si>
    <t>С-ДШФ/22-07-2024/361507663</t>
  </si>
  <si>
    <t xml:space="preserve">Площадка входной гребенки</t>
  </si>
  <si>
    <t>310081</t>
  </si>
  <si>
    <t>1.6</t>
  </si>
  <si>
    <t>С-ДШФ/21-03-2022/142105080</t>
  </si>
  <si>
    <t>310071</t>
  </si>
  <si>
    <t>С-ДШФ/21-03-2022/142105081</t>
  </si>
  <si>
    <t>310041</t>
  </si>
  <si>
    <t>3144PD2A1IMM5T1F5QGXA</t>
  </si>
  <si>
    <t>С-ДШФ/21-03-2022/142105076</t>
  </si>
  <si>
    <t>2349151</t>
  </si>
  <si>
    <t>450</t>
  </si>
  <si>
    <t>С-ДШФ/21-03-2022/142105078</t>
  </si>
  <si>
    <t xml:space="preserve">добавили АиМ 08.04.2022</t>
  </si>
  <si>
    <t>310031</t>
  </si>
  <si>
    <t>С-ДШФ/21-03-2022/142105077</t>
  </si>
  <si>
    <t>2349150</t>
  </si>
  <si>
    <t>С-ДШФ/21-03-2022/142105079</t>
  </si>
  <si>
    <t>AZISA-310911</t>
  </si>
  <si>
    <t xml:space="preserve">МП 116-221-2014. с изменением №1</t>
  </si>
  <si>
    <t>ER230190516</t>
  </si>
  <si>
    <t>С-ЕЖБ/20-03-2025/419177612</t>
  </si>
  <si>
    <t>28.10.2022</t>
  </si>
  <si>
    <t>AZISA-310101</t>
  </si>
  <si>
    <t xml:space="preserve">МП 116-221-2014 с изменением №3</t>
  </si>
  <si>
    <t>ER230190512</t>
  </si>
  <si>
    <t>С-ДШФ/12-10-2022/197024604</t>
  </si>
  <si>
    <t>AZISA-310111</t>
  </si>
  <si>
    <t>ER160170</t>
  </si>
  <si>
    <t>С-ЕЖБ/20-03-2025/419177611</t>
  </si>
  <si>
    <t>AZISA-310121</t>
  </si>
  <si>
    <t>ER160181</t>
  </si>
  <si>
    <t>С-ЕЖБ/20-03-2025/419177610</t>
  </si>
  <si>
    <t xml:space="preserve">Емкость дренажная V= 40 м3</t>
  </si>
  <si>
    <t xml:space="preserve">Уровень в Е11; Температура в Е11</t>
  </si>
  <si>
    <t>LISA,TISA-312021</t>
  </si>
  <si>
    <t>ДУУ10-10-0-4,08-0-0-00-1-0-0-0-000-3</t>
  </si>
  <si>
    <t xml:space="preserve">0 / -45</t>
  </si>
  <si>
    <t xml:space="preserve">м / °С</t>
  </si>
  <si>
    <t xml:space="preserve">4,08 / 85</t>
  </si>
  <si>
    <t>С-ДШФ/16-11-2024/393201250</t>
  </si>
  <si>
    <t xml:space="preserve">Наиден  Паспорт</t>
  </si>
  <si>
    <t>312</t>
  </si>
  <si>
    <t>AZISA-312041</t>
  </si>
  <si>
    <t xml:space="preserve">ДГС ЭРИС-210</t>
  </si>
  <si>
    <t xml:space="preserve">ДГС ЭРИС-210ИК</t>
  </si>
  <si>
    <t>ЕR212170525</t>
  </si>
  <si>
    <t xml:space="preserve">1Exd(ib) IIВ T6 X</t>
  </si>
  <si>
    <t>18.09.2025</t>
  </si>
  <si>
    <t xml:space="preserve">Смонтировал Бондарев</t>
  </si>
  <si>
    <t>AZISA-312051</t>
  </si>
  <si>
    <t>ЕR212170505</t>
  </si>
  <si>
    <t>315</t>
  </si>
  <si>
    <t xml:space="preserve">Давление  в Р10</t>
  </si>
  <si>
    <t>PIA-315031</t>
  </si>
  <si>
    <t xml:space="preserve">АГАТ-100М, мод.1320</t>
  </si>
  <si>
    <t>002866</t>
  </si>
  <si>
    <t>С-ДШФ/25-05-2023/253045517</t>
  </si>
  <si>
    <t>PZISA-315041</t>
  </si>
  <si>
    <t>002873</t>
  </si>
  <si>
    <t>С-ДШФ/20-05-2023/252067839</t>
  </si>
  <si>
    <t>PZISA-315051</t>
  </si>
  <si>
    <t>002871</t>
  </si>
  <si>
    <t>С-ДШФ/20-05-2023/252067838</t>
  </si>
  <si>
    <t xml:space="preserve">Уровень в Р10</t>
  </si>
  <si>
    <t>LISA-315081</t>
  </si>
  <si>
    <t xml:space="preserve">Rosemount 5302HA2S1B5AM01309KAIMM1QGT1</t>
  </si>
  <si>
    <t>4800252</t>
  </si>
  <si>
    <t>07.2017</t>
  </si>
  <si>
    <t>С-ДШФ/01-06-2024/349004184</t>
  </si>
  <si>
    <t xml:space="preserve">Межфазный уровень в Р10</t>
  </si>
  <si>
    <t>LISA-315091</t>
  </si>
  <si>
    <t>4800253</t>
  </si>
  <si>
    <t>С-ДШФ/21-07-2023/264683273</t>
  </si>
  <si>
    <t>AZISA-0001911</t>
  </si>
  <si>
    <t>ER170038</t>
  </si>
  <si>
    <t>С-ДШФ/10-02-2024/321305204</t>
  </si>
  <si>
    <t>AZISA-0001921</t>
  </si>
  <si>
    <t>С-ЕВП/02-10-2023/284949257</t>
  </si>
  <si>
    <t>25.02.2025</t>
  </si>
  <si>
    <t xml:space="preserve">Резервуар нефти РВС-10</t>
  </si>
  <si>
    <t>AZISA-0001931</t>
  </si>
  <si>
    <t>С-ГЦС/24-11-2022/206826165</t>
  </si>
  <si>
    <t>30.09.2023</t>
  </si>
  <si>
    <t>AZISA-0001941</t>
  </si>
  <si>
    <t>ER170041</t>
  </si>
  <si>
    <t>С-ДШФ/10-02-2024/321305202</t>
  </si>
  <si>
    <t>AZISA-0001951</t>
  </si>
  <si>
    <t>С-ГЦС/25-11-2022/206825603</t>
  </si>
  <si>
    <t>29.03.2022</t>
  </si>
  <si>
    <t>30.03.2024</t>
  </si>
  <si>
    <t>AZISA-0001961</t>
  </si>
  <si>
    <t>ER170043</t>
  </si>
  <si>
    <t>С-ДШФ/10-02-2024/321305200</t>
  </si>
  <si>
    <t>AZISA-0002661</t>
  </si>
  <si>
    <t>ER170050</t>
  </si>
  <si>
    <t>С-ДШФ/10-02-2024/321305199</t>
  </si>
  <si>
    <t>AZISA-0002671</t>
  </si>
  <si>
    <t>С-ГЦС/25-11-2022/206825123</t>
  </si>
  <si>
    <t>316</t>
  </si>
  <si>
    <t xml:space="preserve">Давление  в Р11</t>
  </si>
  <si>
    <t>PIA-316031</t>
  </si>
  <si>
    <t>С-ДШФ/20-05-2023/252067837</t>
  </si>
  <si>
    <t xml:space="preserve">Акт май 2023</t>
  </si>
  <si>
    <t>PZISA-316041</t>
  </si>
  <si>
    <t>С-ДШФ/20-05-2023/252067836</t>
  </si>
  <si>
    <t>PZISA-316051</t>
  </si>
  <si>
    <t>С-ДШФ/20-05-2023/252067835</t>
  </si>
  <si>
    <t xml:space="preserve">Уровень в Р11</t>
  </si>
  <si>
    <t>LISA-316081</t>
  </si>
  <si>
    <t xml:space="preserve">С-ДШ Ф /21-07-2023/264683272</t>
  </si>
  <si>
    <t xml:space="preserve">Межфазный уровень в Р11</t>
  </si>
  <si>
    <t>LISA-316091</t>
  </si>
  <si>
    <t>4800254</t>
  </si>
  <si>
    <t xml:space="preserve">С-ДШ Ф /21-07-2023/264683271</t>
  </si>
  <si>
    <t>AZISA-0001971</t>
  </si>
  <si>
    <t>ER160210</t>
  </si>
  <si>
    <t>С-ВКЭ/04-06-2024/344639437</t>
  </si>
  <si>
    <t xml:space="preserve">ООО ЭРИС"</t>
  </si>
  <si>
    <t xml:space="preserve">Смонтированы 18.09.2025
 (Бондарев А.Г. / Сурков А.А.)</t>
  </si>
  <si>
    <t xml:space="preserve">AZISA-0001981 (Пропан)</t>
  </si>
  <si>
    <t>ER160209</t>
  </si>
  <si>
    <t>С-ВКЭ/05-06-2024/344639438</t>
  </si>
  <si>
    <t>AZISA-0001991</t>
  </si>
  <si>
    <t>ER130833</t>
  </si>
  <si>
    <t>С-ВЯ/26-12-2024/399419642</t>
  </si>
  <si>
    <t>AZISA-0002001</t>
  </si>
  <si>
    <t>ER160208</t>
  </si>
  <si>
    <t xml:space="preserve"> С-ВКЭ/16-05-2024/334639439</t>
  </si>
  <si>
    <t>AZISA-0002011</t>
  </si>
  <si>
    <t>ЕR212170517</t>
  </si>
  <si>
    <t xml:space="preserve">AZISA-0002021 </t>
  </si>
  <si>
    <t>ЕR212170499</t>
  </si>
  <si>
    <t>AZISA-0002681</t>
  </si>
  <si>
    <t>ER130832</t>
  </si>
  <si>
    <t xml:space="preserve"> С-ДШФ/12-10-2022/197024596</t>
  </si>
  <si>
    <t xml:space="preserve">ООО "АВТОМАТИЗАЦИЯ И МЕТРОЛОГИЯ"(ООО "АВТОМАТИЗАЦИЯ И МЕТРОЛОГИЯ"</t>
  </si>
  <si>
    <t>AZISA-0002691</t>
  </si>
  <si>
    <t xml:space="preserve">МП-242-1580-2013 c изменением №1 </t>
  </si>
  <si>
    <t>ER170061</t>
  </si>
  <si>
    <t xml:space="preserve"> С-ВКЭ/16-05-2024/338913345</t>
  </si>
  <si>
    <t xml:space="preserve">Станция насосная утилизации воды</t>
  </si>
  <si>
    <t xml:space="preserve">Температура помещения СНУВ</t>
  </si>
  <si>
    <t xml:space="preserve">TIA-500001
(TT4)</t>
  </si>
  <si>
    <t xml:space="preserve">ЗАО"ПГ" Метран"</t>
  </si>
  <si>
    <t>-25</t>
  </si>
  <si>
    <t>С-ДШФ/06-01-2024/311454961</t>
  </si>
  <si>
    <t xml:space="preserve">Ui ≤ 24 В, Ii ≤ 120 мА</t>
  </si>
  <si>
    <t>IP65</t>
  </si>
  <si>
    <t>500</t>
  </si>
  <si>
    <t xml:space="preserve">Температура в гидропяте НВ1</t>
  </si>
  <si>
    <t xml:space="preserve">TISA-500001
 (TE-1.12)</t>
  </si>
  <si>
    <t xml:space="preserve">ТСПУ Метран-286-02</t>
  </si>
  <si>
    <t>2291457</t>
  </si>
  <si>
    <t xml:space="preserve">± 0,15</t>
  </si>
  <si>
    <t>11/37854</t>
  </si>
  <si>
    <t xml:space="preserve">ФБУ "Пермский ЦСМ"</t>
  </si>
  <si>
    <t xml:space="preserve">Температура подшипника насоса рабочая сторона НВ1</t>
  </si>
  <si>
    <t xml:space="preserve">TISA-500002
 (TE-1.11)</t>
  </si>
  <si>
    <t xml:space="preserve">Термопреобразователи сопротивления с пленочными чувствительными элементами</t>
  </si>
  <si>
    <t xml:space="preserve">ТСП Метран- 200</t>
  </si>
  <si>
    <t xml:space="preserve">ТСП Метран-246-02</t>
  </si>
  <si>
    <t>С-ДШФ/18-04-2023/242537841</t>
  </si>
  <si>
    <t xml:space="preserve">1Ex ia IIC T5 X </t>
  </si>
  <si>
    <t xml:space="preserve">Ui ≤ 24 В, Ii ≤ 60 мА</t>
  </si>
  <si>
    <t xml:space="preserve">Температура подшипника насоса полевая сторона НВ1</t>
  </si>
  <si>
    <t xml:space="preserve">TISA-500003
 (TE-1.10)</t>
  </si>
  <si>
    <t>С-ДШФ/18-04-2023/242537844</t>
  </si>
  <si>
    <t xml:space="preserve">Температура в гидропяте НВ2</t>
  </si>
  <si>
    <t xml:space="preserve">TISA-500013
 (TE-2.12)</t>
  </si>
  <si>
    <t>2291458</t>
  </si>
  <si>
    <t>С-ДШФ/22-07-2024/361507629</t>
  </si>
  <si>
    <t xml:space="preserve">Температура подшипника насоса рабочая сторона НВ2</t>
  </si>
  <si>
    <t xml:space="preserve">TISA-500014
 (TE-1.12)</t>
  </si>
  <si>
    <t xml:space="preserve">С -ДШФ/18-04-2023/242537834</t>
  </si>
  <si>
    <t xml:space="preserve">Температура подшипника насоса полевая сторона НВ2</t>
  </si>
  <si>
    <t xml:space="preserve">TISA-500015
 (TE-2.10)</t>
  </si>
  <si>
    <t xml:space="preserve">С -ДШФ/18-04-2023/242537836</t>
  </si>
  <si>
    <t xml:space="preserve">Давление на входе НВ1</t>
  </si>
  <si>
    <t xml:space="preserve">PISA-500001 (PT1.1)</t>
  </si>
  <si>
    <t xml:space="preserve">Rosemount 3051TG2A2G21BB4M5</t>
  </si>
  <si>
    <t>k</t>
  </si>
  <si>
    <t>С-ДШФ/22-07-2024/361507662</t>
  </si>
  <si>
    <t xml:space="preserve">0 Ex ia IIC T5 X</t>
  </si>
  <si>
    <t xml:space="preserve">Ui ≤ 30 B, Ii ≤ 200 mA</t>
  </si>
  <si>
    <t xml:space="preserve">-60…+40 °С</t>
  </si>
  <si>
    <t xml:space="preserve">IP66, IP68</t>
  </si>
  <si>
    <t xml:space="preserve">Давление на выходе НВ1</t>
  </si>
  <si>
    <t xml:space="preserve">PISA-500002 (PT1.2)</t>
  </si>
  <si>
    <t xml:space="preserve">Rosemount 3051TG4A2G21BB4M5</t>
  </si>
  <si>
    <t>4027480</t>
  </si>
  <si>
    <t>С-ДШФ/22-07-2024/361507661</t>
  </si>
  <si>
    <t xml:space="preserve">Давление на входе НВ2</t>
  </si>
  <si>
    <t xml:space="preserve">PISA-500003 (PT2.1)</t>
  </si>
  <si>
    <t xml:space="preserve">С -ДШФ/06-01-2024/311454962</t>
  </si>
  <si>
    <t xml:space="preserve">Давление на выходе НВ2</t>
  </si>
  <si>
    <t xml:space="preserve">PISA-500004 (PT2.2)</t>
  </si>
  <si>
    <t>4027478</t>
  </si>
  <si>
    <t>С-ДШФ/22-07-2024/361507660</t>
  </si>
  <si>
    <t xml:space="preserve">Перепад давления на фильтре НВ1</t>
  </si>
  <si>
    <t xml:space="preserve">PDIA-500001 (PDT1)</t>
  </si>
  <si>
    <t xml:space="preserve">Rosemount 3051CD3A02A1BS5M5</t>
  </si>
  <si>
    <t xml:space="preserve">С -ДШФ/14-12-2022/209007560</t>
  </si>
  <si>
    <t xml:space="preserve">акт декабрь 2022</t>
  </si>
  <si>
    <t xml:space="preserve">Перепад давления на фильтре НВ2</t>
  </si>
  <si>
    <t xml:space="preserve">PDIA-500002 (PDT2)</t>
  </si>
  <si>
    <t>С-ДШФ/14-12-2022/209007559</t>
  </si>
  <si>
    <t xml:space="preserve"> Вибрация насоса 
НВ1
(рабочая сторона)</t>
  </si>
  <si>
    <t xml:space="preserve">VSISA-500001 (ST1.1)</t>
  </si>
  <si>
    <t>С-ДШФ/14-07-2025/449039124</t>
  </si>
  <si>
    <t xml:space="preserve"> Вибрация насоса
 НВ1 
(полевая сторона)</t>
  </si>
  <si>
    <t xml:space="preserve">VSISA-500002 (ST1.2)</t>
  </si>
  <si>
    <t>С-ДШФ/14-07-2025/449039118</t>
  </si>
  <si>
    <t xml:space="preserve"> Вибрация двигателя НВ1 
(полевая сторона)</t>
  </si>
  <si>
    <t xml:space="preserve">VSISA-500003 (ST1.3)</t>
  </si>
  <si>
    <t>С-ДШФ/14-07-2025/449039110</t>
  </si>
  <si>
    <t xml:space="preserve"> Вибрация двигателя НВ1 
(рабочая сторона)</t>
  </si>
  <si>
    <t xml:space="preserve">VSISA-500004 (ST1.4)</t>
  </si>
  <si>
    <t>С-ДШФ/14-07-2025/449039103</t>
  </si>
  <si>
    <t xml:space="preserve"> Вибрация насоса 
НВ2
(рабочая сторона)</t>
  </si>
  <si>
    <t xml:space="preserve">VSISA-500005 (ST2.1)</t>
  </si>
  <si>
    <t>С-ДШФ/14-07-2025/449039096</t>
  </si>
  <si>
    <t xml:space="preserve"> Вибрация насоса 
НВ2
(полевая сторона)</t>
  </si>
  <si>
    <t xml:space="preserve">VSISA-500006 (ST2.2)</t>
  </si>
  <si>
    <t>С-ДШФ/14-07-2025/449039089</t>
  </si>
  <si>
    <t xml:space="preserve"> Вибрация двигателя НВ2
(полевая сторона)</t>
  </si>
  <si>
    <t xml:space="preserve">VSISA-500007 (ST2.3)</t>
  </si>
  <si>
    <t>С-ДШФ/14-07-2025/449039082</t>
  </si>
  <si>
    <t xml:space="preserve"> Вибрация двигателя НВ2
(рабочая сторона)</t>
  </si>
  <si>
    <t xml:space="preserve">VSISA-500008 (ST2.4)</t>
  </si>
  <si>
    <t>С-ДШФ/14-07-2025/449039074</t>
  </si>
  <si>
    <t xml:space="preserve">Насос НВ-1</t>
  </si>
  <si>
    <t xml:space="preserve">ZISA-500001 (GT1)</t>
  </si>
  <si>
    <t xml:space="preserve">Преобразователь линейных перемещений (осевой сдвиг)</t>
  </si>
  <si>
    <t>ВК-316ОС</t>
  </si>
  <si>
    <t>1</t>
  </si>
  <si>
    <t>С-ВЯ/18-07-2025/448753400</t>
  </si>
  <si>
    <t xml:space="preserve">0Ex ia IIC T5 GA X</t>
  </si>
  <si>
    <t>01.06.2020</t>
  </si>
  <si>
    <t xml:space="preserve">-50…+50 °C</t>
  </si>
  <si>
    <t xml:space="preserve">Насос НВ-2</t>
  </si>
  <si>
    <t xml:space="preserve">ZISA-500002 (GT2)</t>
  </si>
  <si>
    <t>С-ВЯ/18-07-2025/448753361</t>
  </si>
  <si>
    <t xml:space="preserve">Кустовая насосная станция</t>
  </si>
  <si>
    <t xml:space="preserve">Перепад давления 
НА-1
на фильтре насоса</t>
  </si>
  <si>
    <t>2.1-PDIT1</t>
  </si>
  <si>
    <t>АГАТ-100M-ДД-1440-025</t>
  </si>
  <si>
    <t>001573</t>
  </si>
  <si>
    <t>09.2016</t>
  </si>
  <si>
    <t>С-ДШФ/18-04-2023/242537830</t>
  </si>
  <si>
    <t xml:space="preserve">Давление жидкости 
НА-1 
на приёмной линиии </t>
  </si>
  <si>
    <t>2.1-PIT1</t>
  </si>
  <si>
    <t>АГАТ-100M-ДИ-1161-025</t>
  </si>
  <si>
    <t>001857</t>
  </si>
  <si>
    <t xml:space="preserve">С -ДШФ/19-11 -2022/203575934</t>
  </si>
  <si>
    <t xml:space="preserve">Давление жидкости 
НА-1 
в напорной линиии </t>
  </si>
  <si>
    <t>2.1-PIT2</t>
  </si>
  <si>
    <t>АГАТ-100M-ДИ-1171-025</t>
  </si>
  <si>
    <t>001852</t>
  </si>
  <si>
    <t>С-ДШФ/19-11-2022/203575931</t>
  </si>
  <si>
    <t xml:space="preserve">Давление масла 
НА-1 
на двигатель</t>
  </si>
  <si>
    <t>2.1-PIT3</t>
  </si>
  <si>
    <t>АГАТ-100M-ДИ-1141-025</t>
  </si>
  <si>
    <t>001838</t>
  </si>
  <si>
    <t>С-ДШФ/19-11-2022/203575932</t>
  </si>
  <si>
    <t xml:space="preserve">Давление масла 
НА-1
на насос</t>
  </si>
  <si>
    <t>2.1-PIT4</t>
  </si>
  <si>
    <t>001835</t>
  </si>
  <si>
    <t xml:space="preserve">С -ДШФ/19-11-2022/203575933</t>
  </si>
  <si>
    <t xml:space="preserve">Вибрация подшипника насоса НА-1
полевая сторона</t>
  </si>
  <si>
    <t>2.1-VT1</t>
  </si>
  <si>
    <t xml:space="preserve">РЭ 4277-032-00205435-01, Прил. №1</t>
  </si>
  <si>
    <t>57638</t>
  </si>
  <si>
    <t>2.1-VT2</t>
  </si>
  <si>
    <t>58955</t>
  </si>
  <si>
    <t xml:space="preserve">Вибрация подшипника насоса НА-1
рабочая сторона</t>
  </si>
  <si>
    <t>2.1-VT3</t>
  </si>
  <si>
    <t>87410</t>
  </si>
  <si>
    <t>С-ДШФ/15-07-2025/449038846</t>
  </si>
  <si>
    <t>Прострочен</t>
  </si>
  <si>
    <t>24.01.2024</t>
  </si>
  <si>
    <t xml:space="preserve">нужна поверка</t>
  </si>
  <si>
    <t>2.1-VT4</t>
  </si>
  <si>
    <t>57588</t>
  </si>
  <si>
    <t xml:space="preserve">Вибрация подшипника двигателя НА-1
полевая сторона</t>
  </si>
  <si>
    <t>2.1-VT5</t>
  </si>
  <si>
    <t>57690</t>
  </si>
  <si>
    <t>2.1-VT6</t>
  </si>
  <si>
    <t>58888</t>
  </si>
  <si>
    <t xml:space="preserve">Вибрация подшипника двигателя НА-1
рабочая сторона</t>
  </si>
  <si>
    <t>2.1-VT7</t>
  </si>
  <si>
    <t>58216</t>
  </si>
  <si>
    <t>2.1-VT8</t>
  </si>
  <si>
    <t>58997</t>
  </si>
  <si>
    <t xml:space="preserve">Вибрация НА-1
на раме</t>
  </si>
  <si>
    <t>2.1-VT9</t>
  </si>
  <si>
    <t>58928</t>
  </si>
  <si>
    <t xml:space="preserve">Температура воды 
НА-1 
в гидропяте</t>
  </si>
  <si>
    <t>2.1-ТТ1</t>
  </si>
  <si>
    <t xml:space="preserve"> МИ 280.01.00-2013 «Преобразователи температуры Метран-280, Метран-280-Ех. Методика поверки»</t>
  </si>
  <si>
    <t>Метран-286-03</t>
  </si>
  <si>
    <t xml:space="preserve"> С-ВЯ/16-12-2020/32516773</t>
  </si>
  <si>
    <t xml:space="preserve">Температура подшипника насоса НА-1 полевая сторона</t>
  </si>
  <si>
    <t>2.1-ТЕ1</t>
  </si>
  <si>
    <t>С-ДШФ/16-11-2024/393201249</t>
  </si>
  <si>
    <t>01.2019</t>
  </si>
  <si>
    <t xml:space="preserve">Температура подшипника насоса НА-1 рабочая сторона </t>
  </si>
  <si>
    <t>2.1-ТЕ2</t>
  </si>
  <si>
    <t>С-ДШФ/16-11-2024/393201248</t>
  </si>
  <si>
    <t xml:space="preserve">Температура подшипника двигателя НА-1 
рабочая сторона</t>
  </si>
  <si>
    <t>2.1-ТЕ3</t>
  </si>
  <si>
    <t>С-ДШФ/16-11-2024/393201247</t>
  </si>
  <si>
    <t xml:space="preserve">Температура подшипника двигателя НА-1 полевая сторона</t>
  </si>
  <si>
    <t>2.1-ТЕ4</t>
  </si>
  <si>
    <t>С-ДШФ/16-11-2024/393201246</t>
  </si>
  <si>
    <t xml:space="preserve">Осевой сдвиг вала насоса НА-1</t>
  </si>
  <si>
    <t>2.1-GT1</t>
  </si>
  <si>
    <t>46967-11</t>
  </si>
  <si>
    <t xml:space="preserve">Раздел 4 «Поверка».«Аппаратура контроля механических параметров турбоагрегатов »ЭП-1000. 1.1000 РЭ»</t>
  </si>
  <si>
    <t xml:space="preserve">Измеритель осевого сдвига</t>
  </si>
  <si>
    <t>ЭП-1000</t>
  </si>
  <si>
    <t xml:space="preserve">Измеритель осевого сдвига П-1107</t>
  </si>
  <si>
    <t xml:space="preserve">НПП "Югэнергоприбор"</t>
  </si>
  <si>
    <t>м/с</t>
  </si>
  <si>
    <t>±2</t>
  </si>
  <si>
    <t>С-ВЯ/17-07-2025/448449354</t>
  </si>
  <si>
    <t xml:space="preserve">1 Ex ib IIB T4</t>
  </si>
  <si>
    <t xml:space="preserve">Осевое смещение</t>
  </si>
  <si>
    <t xml:space="preserve">Ui ≤ 32 В, Ii ≤ 100 мА</t>
  </si>
  <si>
    <t xml:space="preserve">+5…+100 °C</t>
  </si>
  <si>
    <t xml:space="preserve">IP 54</t>
  </si>
  <si>
    <t xml:space="preserve">Расход жидкости 
НА-1</t>
  </si>
  <si>
    <t xml:space="preserve">2.1-FЕ 1</t>
  </si>
  <si>
    <t>42775-14</t>
  </si>
  <si>
    <t>ЭВ-200.000.000.000.00МП</t>
  </si>
  <si>
    <t xml:space="preserve">Преобразователь расхода вихревой</t>
  </si>
  <si>
    <t xml:space="preserve">ЭМИС-ВИХРЬ 200 (ЭВ-200)</t>
  </si>
  <si>
    <t xml:space="preserve">Эмис-Вихрь-200 </t>
  </si>
  <si>
    <t>15427</t>
  </si>
  <si>
    <t xml:space="preserve">ЗАО "Электронные и механические измерительные системы"</t>
  </si>
  <si>
    <t>0,15</t>
  </si>
  <si>
    <t>м^(3)/ч</t>
  </si>
  <si>
    <t>2040610/4074/210</t>
  </si>
  <si>
    <t xml:space="preserve">Перепад давления 
НА-2 
на фильтре насоса</t>
  </si>
  <si>
    <t>2.2-PDIT</t>
  </si>
  <si>
    <t>Агат-100M-ДД-1440-025</t>
  </si>
  <si>
    <t>001668</t>
  </si>
  <si>
    <t>С-ДШФ/22-07-2024/361507652</t>
  </si>
  <si>
    <t>ExiaIICT5X</t>
  </si>
  <si>
    <t>02.06.2023</t>
  </si>
  <si>
    <t xml:space="preserve">-40…+80 °С</t>
  </si>
  <si>
    <t xml:space="preserve">Давление жидкости 
НА-2 
на приёмной линиии</t>
  </si>
  <si>
    <t>2.2-PIT1</t>
  </si>
  <si>
    <t>001858</t>
  </si>
  <si>
    <t>С-ДШФ/19-11-2022/203575928</t>
  </si>
  <si>
    <t xml:space="preserve">Давление жидкости 
НА-2 
в напорной линиии</t>
  </si>
  <si>
    <t>2.2-PIT2</t>
  </si>
  <si>
    <t>001854</t>
  </si>
  <si>
    <t>С-ДШФ/19-11-2022/203575927</t>
  </si>
  <si>
    <t xml:space="preserve">Давление масла 
НА-2 
на двигатель</t>
  </si>
  <si>
    <t>2.2-PIT3</t>
  </si>
  <si>
    <t>001844</t>
  </si>
  <si>
    <t>С-ДШФ/19-11-2022/203575930</t>
  </si>
  <si>
    <t xml:space="preserve">Давление масла 
НА-2 
на насос</t>
  </si>
  <si>
    <t>2.2-PIT4</t>
  </si>
  <si>
    <t>001839</t>
  </si>
  <si>
    <t>С-ДШФ/19-11-2022/203575929</t>
  </si>
  <si>
    <t xml:space="preserve">Вибрация подшипника насоса НА-2
полевая сторона</t>
  </si>
  <si>
    <t>2.2-VT1</t>
  </si>
  <si>
    <t xml:space="preserve">РЭ 4277-032-00205435-01, Прил.№1</t>
  </si>
  <si>
    <t>59193</t>
  </si>
  <si>
    <t>2.2-VT2</t>
  </si>
  <si>
    <t>59207</t>
  </si>
  <si>
    <t xml:space="preserve">Вибрация подшипника насоса НА-2
рабочая сторона</t>
  </si>
  <si>
    <t>2.2-VT3</t>
  </si>
  <si>
    <t>59196</t>
  </si>
  <si>
    <t>2.2-VT4</t>
  </si>
  <si>
    <t>59182</t>
  </si>
  <si>
    <t xml:space="preserve">Вибрация подшипника двигателя НА-2
полевая сторона</t>
  </si>
  <si>
    <t>2.2-VT5</t>
  </si>
  <si>
    <t>59208</t>
  </si>
  <si>
    <t>2.2-VT6</t>
  </si>
  <si>
    <t>59175</t>
  </si>
  <si>
    <t xml:space="preserve">Вибрация подшипника двигателя НА-2
рабочая сторона</t>
  </si>
  <si>
    <t>2.2-VT7</t>
  </si>
  <si>
    <t>59070</t>
  </si>
  <si>
    <t>С-ДШФ/15-07-2025/449038845</t>
  </si>
  <si>
    <t>2.2-VT8</t>
  </si>
  <si>
    <t>87497</t>
  </si>
  <si>
    <t>С-ДШФ/15-07-2025/449038843</t>
  </si>
  <si>
    <t>0ExiaIICT5GaX</t>
  </si>
  <si>
    <t>24.02.2022</t>
  </si>
  <si>
    <t xml:space="preserve">Недавно внесены Установлен в замен№ 58042</t>
  </si>
  <si>
    <t xml:space="preserve">Вибрация НА-2
на раме</t>
  </si>
  <si>
    <t>2.2-VT9</t>
  </si>
  <si>
    <t>59212</t>
  </si>
  <si>
    <t xml:space="preserve">Температура воды 
НА-2 
в гидропяте</t>
  </si>
  <si>
    <t>2.2-ТТ1</t>
  </si>
  <si>
    <t xml:space="preserve">МИ 280.01.00-2013 «Преобразователи температуры Метран-280, Метран-280-Ех. Методика поверки»
</t>
  </si>
  <si>
    <t>С-ВЯ/16-12-2020/32516774</t>
  </si>
  <si>
    <t xml:space="preserve">Температура подшипника насоса НА-2 
полевая сторона</t>
  </si>
  <si>
    <t>2.2-ТЕ1</t>
  </si>
  <si>
    <t>С-ДШФ/16-11-2024/393201245</t>
  </si>
  <si>
    <t xml:space="preserve">Температура подшипника насоса НА-2 
рабочая сторона</t>
  </si>
  <si>
    <t>2.2-ТЕ2</t>
  </si>
  <si>
    <t>С-ДШФ/16-11-2024/393201244</t>
  </si>
  <si>
    <t xml:space="preserve">Температура подшипника двигателя НА-2 
рабочая сторона</t>
  </si>
  <si>
    <t>2.2-ТЕ3</t>
  </si>
  <si>
    <t>С-ДШФ/16-11-2024/393201243</t>
  </si>
  <si>
    <t xml:space="preserve">Температура подшипника двигателя НА-2 
полевая сторона</t>
  </si>
  <si>
    <t>2.2-ТЕ4</t>
  </si>
  <si>
    <t>С-ДШФ/16-11-2024/393201242</t>
  </si>
  <si>
    <t xml:space="preserve">Осевой сдвиг вала насоса НА-2</t>
  </si>
  <si>
    <t>2.2-GT1</t>
  </si>
  <si>
    <t xml:space="preserve">Раздел 4 «Поверка».«Аппаратура контроля механических параметров турбоагрегатов »ЭП-1000«.Руководство по эксплуатации. 1.1000 РЭ»</t>
  </si>
  <si>
    <t>С-ВЯ/17-07-2025/448449334</t>
  </si>
  <si>
    <t xml:space="preserve">Расход жидкости 
НА-2</t>
  </si>
  <si>
    <t>2.2-FЕ1</t>
  </si>
  <si>
    <t>15426</t>
  </si>
  <si>
    <t>10.2016</t>
  </si>
  <si>
    <t>2040610/4074/212</t>
  </si>
  <si>
    <t xml:space="preserve">Перепад давления 
НА-3 
на фильтре насоса</t>
  </si>
  <si>
    <t>2.3-PDIT1</t>
  </si>
  <si>
    <t>001571</t>
  </si>
  <si>
    <t>С-ДШФ/19-11-2022/203575921</t>
  </si>
  <si>
    <t xml:space="preserve">Давление жидкости 
НА-3 
на приёмной линии</t>
  </si>
  <si>
    <t>2.3-PIT1</t>
  </si>
  <si>
    <t>001548</t>
  </si>
  <si>
    <t>С-ДШФ/19-11-2022/203575923</t>
  </si>
  <si>
    <t xml:space="preserve">Давление жидкости 
НА-3 
в напорной линиии</t>
  </si>
  <si>
    <t>2.3-PIT2</t>
  </si>
  <si>
    <t>001848</t>
  </si>
  <si>
    <t>С-ДШФ/19-11-2022/203575922</t>
  </si>
  <si>
    <t xml:space="preserve">Давление масла 
НА-3 
на двигатель</t>
  </si>
  <si>
    <t>2.3-PIT3</t>
  </si>
  <si>
    <t>001653</t>
  </si>
  <si>
    <t xml:space="preserve">С -ДШФ/19-11-2022/203575925</t>
  </si>
  <si>
    <t xml:space="preserve">Давление масла 
НА-3 
на насос</t>
  </si>
  <si>
    <t>2.3-PIT4</t>
  </si>
  <si>
    <t>001656</t>
  </si>
  <si>
    <t>С-ДШФ/19-11-2022/203575924</t>
  </si>
  <si>
    <t xml:space="preserve">Вибрация подшипника насоса НА-3
полевая сторона</t>
  </si>
  <si>
    <t>2.3-VT1</t>
  </si>
  <si>
    <t>57569</t>
  </si>
  <si>
    <t>2.3-VT2</t>
  </si>
  <si>
    <t>57856</t>
  </si>
  <si>
    <t xml:space="preserve">Вибрация подшипника насоса НА-3
рабочая сторона</t>
  </si>
  <si>
    <t>2.3-VT3</t>
  </si>
  <si>
    <t>59181</t>
  </si>
  <si>
    <t>2.3-VT4</t>
  </si>
  <si>
    <t>59188</t>
  </si>
  <si>
    <t xml:space="preserve">Вибрация подшипника двигателя НА-3
полевая сторона</t>
  </si>
  <si>
    <t>2.3-VT5</t>
  </si>
  <si>
    <t>59214</t>
  </si>
  <si>
    <t>2.3-VT6</t>
  </si>
  <si>
    <t>59210</t>
  </si>
  <si>
    <t xml:space="preserve">Вибрация подшипника двигателя НА-3
рабочая сторона</t>
  </si>
  <si>
    <t>2.3-VT7</t>
  </si>
  <si>
    <t>2.3-VT8</t>
  </si>
  <si>
    <t>59180</t>
  </si>
  <si>
    <t xml:space="preserve">Вибрация НА-3
на раме</t>
  </si>
  <si>
    <t>2.3-VT9</t>
  </si>
  <si>
    <t xml:space="preserve">Температура воды 
НА-3
в гидропяте</t>
  </si>
  <si>
    <t>2.3-ТТ1</t>
  </si>
  <si>
    <t xml:space="preserve">С-ВЯ/16-12-2020/32516775
</t>
  </si>
  <si>
    <t xml:space="preserve">Температура подшипника насоса НА-3 
полевая сторона</t>
  </si>
  <si>
    <t>2.3-ТЕ1</t>
  </si>
  <si>
    <t>С-ДШФ/16-11-2024/393201241</t>
  </si>
  <si>
    <t xml:space="preserve">Температура подшипника насоса НА-3 
рабочая сторона</t>
  </si>
  <si>
    <t>2.3-ТЕ2</t>
  </si>
  <si>
    <t>С-ДШФ/16-11-2024/393201240</t>
  </si>
  <si>
    <t xml:space="preserve">Температура подшипника двигателя НА-3 
рабочая сторона</t>
  </si>
  <si>
    <t>2.3-ТЕ3</t>
  </si>
  <si>
    <t>С-ДШФ/16-11-2024/393201239</t>
  </si>
  <si>
    <t xml:space="preserve">Температура подшипника двигателя НА-3 
полевая сторона</t>
  </si>
  <si>
    <t>2.3-ТЕ4</t>
  </si>
  <si>
    <t>С-ДШФ/16-11-2024/393201238</t>
  </si>
  <si>
    <t xml:space="preserve">Осевой сдвиг вала насоса НА-3</t>
  </si>
  <si>
    <t>2.3-GT1</t>
  </si>
  <si>
    <t>С-ВЯ/17-07-2025/448449326</t>
  </si>
  <si>
    <t xml:space="preserve">Расход жидкости 
НА-3</t>
  </si>
  <si>
    <t>2.3-FЕ1</t>
  </si>
  <si>
    <t>15428</t>
  </si>
  <si>
    <t>2040610/4074/214</t>
  </si>
  <si>
    <t xml:space="preserve">Перепад давления 
НА-4 
на фильтре насоса</t>
  </si>
  <si>
    <t>2.4-PDIT1</t>
  </si>
  <si>
    <t>001554</t>
  </si>
  <si>
    <t>С-ДШФ/19-11-2022/203575916</t>
  </si>
  <si>
    <t xml:space="preserve">Давление жидкости 
НА-4 
на приёмной линиии</t>
  </si>
  <si>
    <t>2.4-PIT1</t>
  </si>
  <si>
    <t>001861</t>
  </si>
  <si>
    <t>С-ДШФ/19-11-2022/203575918</t>
  </si>
  <si>
    <t xml:space="preserve">Давление жидкости 
НА-4 
в напорной линиии</t>
  </si>
  <si>
    <t>2.4-PIT2</t>
  </si>
  <si>
    <t>001851</t>
  </si>
  <si>
    <t xml:space="preserve">С-ДШФ /19-11-2022/203575917</t>
  </si>
  <si>
    <t xml:space="preserve">Давление масла 
НА-4 
на двигатель</t>
  </si>
  <si>
    <t>2.4-PIT3</t>
  </si>
  <si>
    <t>001830</t>
  </si>
  <si>
    <t>С-ДШФ/19-11-2022/203575920</t>
  </si>
  <si>
    <t xml:space="preserve">Давление масла 
НА-4 
на насос</t>
  </si>
  <si>
    <t>2.4-PIT4</t>
  </si>
  <si>
    <t>001827</t>
  </si>
  <si>
    <t>С-ДШФ/19-11-2022/203575919</t>
  </si>
  <si>
    <t xml:space="preserve">Вибрация подшипника насоса НА-4
полевая сторона</t>
  </si>
  <si>
    <t>2.4-VT1</t>
  </si>
  <si>
    <t>57898</t>
  </si>
  <si>
    <t>2.4-VT2</t>
  </si>
  <si>
    <t>57948</t>
  </si>
  <si>
    <t xml:space="preserve">Вибрация подшипника насоса НА-4
рабочая сторона</t>
  </si>
  <si>
    <t>2.4-VT3</t>
  </si>
  <si>
    <t>57926</t>
  </si>
  <si>
    <t>2.4-VT4</t>
  </si>
  <si>
    <t>57877</t>
  </si>
  <si>
    <t xml:space="preserve">Вибрация подшипника двигателя НА-4
полевая сторона</t>
  </si>
  <si>
    <t>2.4-VT5</t>
  </si>
  <si>
    <t>57978</t>
  </si>
  <si>
    <t>2.4-VT6</t>
  </si>
  <si>
    <t>57927</t>
  </si>
  <si>
    <t xml:space="preserve">Вибрация подшипника двигателя НА-4
рабочая сторона</t>
  </si>
  <si>
    <t>2.4-VT7</t>
  </si>
  <si>
    <t>57952</t>
  </si>
  <si>
    <t>2.4-VT8</t>
  </si>
  <si>
    <t>57918</t>
  </si>
  <si>
    <t xml:space="preserve">Вибрация НА-4
на раме</t>
  </si>
  <si>
    <t>2.4-VT9</t>
  </si>
  <si>
    <t>57904</t>
  </si>
  <si>
    <t xml:space="preserve">Температура воды 
НА-4
в гидропяте</t>
  </si>
  <si>
    <t>2.4-ТТ1</t>
  </si>
  <si>
    <t xml:space="preserve">С-ВЯ/16-12-2020/32516758
</t>
  </si>
  <si>
    <t xml:space="preserve">Температура подшипника насоса НА-4 
полевая сторона</t>
  </si>
  <si>
    <t>2.4-ТЕ1</t>
  </si>
  <si>
    <t>С-ДШФ/16-11-2024/393201237</t>
  </si>
  <si>
    <t xml:space="preserve">Температура подшипника насоса НА-4 
рабочая сторона</t>
  </si>
  <si>
    <t>2.4-ТЕ2</t>
  </si>
  <si>
    <t>С-ДШФ/16-11-2024/393201236</t>
  </si>
  <si>
    <t xml:space="preserve">Температура подшипника двигателя НА-4 
рабочая сторона</t>
  </si>
  <si>
    <t>2.4-ТЕ3</t>
  </si>
  <si>
    <t>С-ДШФ/16-11-2024/393201235</t>
  </si>
  <si>
    <t xml:space="preserve">Температура подшипника двигателя НА-4 
полевая сторона</t>
  </si>
  <si>
    <t>2.4-ТЕ4</t>
  </si>
  <si>
    <t>С-ДШФ/16-11-2024/393201234</t>
  </si>
  <si>
    <t xml:space="preserve">Осевой сдвиг вала насоса НА-4</t>
  </si>
  <si>
    <t>2.4-GT1</t>
  </si>
  <si>
    <t>С-ВЯ/17-07-2025/448449352</t>
  </si>
  <si>
    <t xml:space="preserve">Был демонтирован 24.11.24 для поверки орентировачно на 90 дней. Вместо него установлен зав. № 1097</t>
  </si>
  <si>
    <t xml:space="preserve">Расход жидкости 
НА-4</t>
  </si>
  <si>
    <t>2.4-FЕ1</t>
  </si>
  <si>
    <t>15429</t>
  </si>
  <si>
    <t>2040610/4074/211</t>
  </si>
  <si>
    <t xml:space="preserve">Перепад давления 
НА-5 
на фильтре насоса</t>
  </si>
  <si>
    <t>2.5-PDIT1</t>
  </si>
  <si>
    <t>АГАТ-100M-ДД-1140-025</t>
  </si>
  <si>
    <t>001557</t>
  </si>
  <si>
    <t xml:space="preserve">С -ДШФ/19-11-2022/203575911</t>
  </si>
  <si>
    <t xml:space="preserve">Давление жидкости 
НА-5 
на приёмной линиии</t>
  </si>
  <si>
    <t>2.5-PIT1</t>
  </si>
  <si>
    <t>001819</t>
  </si>
  <si>
    <t>С-ДШФ/19-11-2022/203575913</t>
  </si>
  <si>
    <t xml:space="preserve">Давление жидкости 
НА-5 
в напорной линиии</t>
  </si>
  <si>
    <t>2.5-PIT2</t>
  </si>
  <si>
    <t>001881</t>
  </si>
  <si>
    <t>С-ДШФ/19-11-2022/203575912</t>
  </si>
  <si>
    <t xml:space="preserve">Давление масла 
НА-5 
на двигатель</t>
  </si>
  <si>
    <t>2.5-PIT3</t>
  </si>
  <si>
    <t>001842</t>
  </si>
  <si>
    <t>С-ДШФ/19-11-2022/203575915</t>
  </si>
  <si>
    <t xml:space="preserve">Давление масла 
НА-5 
на насос</t>
  </si>
  <si>
    <t>2.5-PIT4</t>
  </si>
  <si>
    <t>001832</t>
  </si>
  <si>
    <t>С-ДШФ/19-11-2022/203575914</t>
  </si>
  <si>
    <t xml:space="preserve">Вибрация подшипника насоса НА-5
полевая сторона</t>
  </si>
  <si>
    <t>2.5-VT1</t>
  </si>
  <si>
    <t>57875</t>
  </si>
  <si>
    <t>2.5-VT2</t>
  </si>
  <si>
    <t>57933</t>
  </si>
  <si>
    <t xml:space="preserve">Вибрация подшипника насоса НА-5
рабочая сторона</t>
  </si>
  <si>
    <t>2.5-VT3</t>
  </si>
  <si>
    <t>57874</t>
  </si>
  <si>
    <t>2.5-VT4</t>
  </si>
  <si>
    <t>58182</t>
  </si>
  <si>
    <t xml:space="preserve">Вибрация подшипника двигателя НА-5
полевая сторона</t>
  </si>
  <si>
    <t>2.5-VT5</t>
  </si>
  <si>
    <t>57977</t>
  </si>
  <si>
    <t>2.5-VT6</t>
  </si>
  <si>
    <t>57662</t>
  </si>
  <si>
    <t xml:space="preserve">Вибрация подшипника двигателя НА-5
рабочая сторона</t>
  </si>
  <si>
    <t>2.5-VT7</t>
  </si>
  <si>
    <t>57685</t>
  </si>
  <si>
    <t>2.5-VT8</t>
  </si>
  <si>
    <t>57902</t>
  </si>
  <si>
    <t xml:space="preserve">Вибрация НА-5
на раме</t>
  </si>
  <si>
    <t>2.5-VT9</t>
  </si>
  <si>
    <t>58082</t>
  </si>
  <si>
    <t xml:space="preserve">Температура воды 
НА-5
в гидропяте</t>
  </si>
  <si>
    <t>2.5-ТТ1</t>
  </si>
  <si>
    <t>С-ДШФ/07-02-2024/321305243</t>
  </si>
  <si>
    <t xml:space="preserve">Установлен, в замен №2336318</t>
  </si>
  <si>
    <t xml:space="preserve">Температура подшипника насоса НА-5 
полевая сторона</t>
  </si>
  <si>
    <t>2.5-ТЕ1</t>
  </si>
  <si>
    <t>С-ДШФ/16-11-2024/393201233</t>
  </si>
  <si>
    <t xml:space="preserve">Температура подшипника насоса НА-5 
рабочая сторона</t>
  </si>
  <si>
    <t>2.5-ТЕ2</t>
  </si>
  <si>
    <t>С-ДШФ/16-11-2024/393201232</t>
  </si>
  <si>
    <t xml:space="preserve">Температура подшипника двигателя НА-5 
рабочая сторона</t>
  </si>
  <si>
    <t>2.5-ТЕ3</t>
  </si>
  <si>
    <t>С-ДШФ/16-11-2024/393201231</t>
  </si>
  <si>
    <t xml:space="preserve">Температура подшипника двигателя НА-5 
полевая сторона</t>
  </si>
  <si>
    <t>2.5-ТЕ4</t>
  </si>
  <si>
    <t>С-ДШФ/16-11-2024/393201230</t>
  </si>
  <si>
    <t xml:space="preserve">Осевой сдвиг вала насоса НА-5</t>
  </si>
  <si>
    <t>2.5-GT1</t>
  </si>
  <si>
    <t>С-ВЯ/17-07-2025/448449343</t>
  </si>
  <si>
    <t xml:space="preserve">Был демонтирован 24.11.24 для поверки орентировачно на 90 дней. Вместо него установлен зав. № 1095</t>
  </si>
  <si>
    <t xml:space="preserve">Расход жидкости 
НА-5</t>
  </si>
  <si>
    <t>2.5-FЕ1</t>
  </si>
  <si>
    <t>15430</t>
  </si>
  <si>
    <t>2040610/4074/215</t>
  </si>
  <si>
    <t xml:space="preserve">Перепад давления 
НА-6 
на фильтре насоса</t>
  </si>
  <si>
    <t>2.6-PDIT1</t>
  </si>
  <si>
    <t>001555</t>
  </si>
  <si>
    <t>С-ДШФ/19-11-2022/203575906</t>
  </si>
  <si>
    <t xml:space="preserve">Давление жидкости 
НА-6 
на приёмной линиии</t>
  </si>
  <si>
    <t>2.6-PIT1</t>
  </si>
  <si>
    <t>001695</t>
  </si>
  <si>
    <t>С-ДШФ/19-11-2022/203575908</t>
  </si>
  <si>
    <t xml:space="preserve">Давление жидкости 
НА-6 
в напорной линиии</t>
  </si>
  <si>
    <t>2.6-PIT2</t>
  </si>
  <si>
    <t>001856</t>
  </si>
  <si>
    <t>С-ДШФ/19-11-2022/203575907</t>
  </si>
  <si>
    <t xml:space="preserve">Давление масла 
НА-6 
на двигатель</t>
  </si>
  <si>
    <t>2.6-PIT3</t>
  </si>
  <si>
    <t>001654</t>
  </si>
  <si>
    <t>С-ДШФ/19-11-2022/203575910</t>
  </si>
  <si>
    <t xml:space="preserve">Давление масла 
НА-6 
на насос</t>
  </si>
  <si>
    <t>2.6-PIT4</t>
  </si>
  <si>
    <t>001834</t>
  </si>
  <si>
    <t>С-ДШФ/19-11-2022/203575909</t>
  </si>
  <si>
    <t xml:space="preserve">Вибрация подшипника насоса НА-6 полевачя сторона</t>
  </si>
  <si>
    <t>2.6-VT1</t>
  </si>
  <si>
    <t>59183</t>
  </si>
  <si>
    <t xml:space="preserve">Вибрация подшипника насоса НА-6 полевая сторона</t>
  </si>
  <si>
    <t>2.6-VT2</t>
  </si>
  <si>
    <t>59211</t>
  </si>
  <si>
    <t xml:space="preserve">Вибрация подшипника насоса НА-6 рабочая сторона</t>
  </si>
  <si>
    <t>2.6-VT3</t>
  </si>
  <si>
    <t>59199</t>
  </si>
  <si>
    <t>2.6-VT4</t>
  </si>
  <si>
    <t>58048</t>
  </si>
  <si>
    <t xml:space="preserve">Вибрация подшипника двиателя НА-6 полевая сторона</t>
  </si>
  <si>
    <t>2.6-VT5</t>
  </si>
  <si>
    <t>57981</t>
  </si>
  <si>
    <t xml:space="preserve">Вибрация подшипника двигателя НА-6 полевая сторона</t>
  </si>
  <si>
    <t>2.6-VT6</t>
  </si>
  <si>
    <t>59187</t>
  </si>
  <si>
    <t xml:space="preserve">Вибрация подшипника двигателя НА-6 рабочая сторона</t>
  </si>
  <si>
    <t>2.6-VT7</t>
  </si>
  <si>
    <t>59248</t>
  </si>
  <si>
    <t>2.6-VT8</t>
  </si>
  <si>
    <t>57544</t>
  </si>
  <si>
    <t xml:space="preserve">Вибрация подшипника на раме НА-6</t>
  </si>
  <si>
    <t>2.6-VT9</t>
  </si>
  <si>
    <t>59252</t>
  </si>
  <si>
    <t xml:space="preserve">Температура воды 
НА-6
в гидропяте</t>
  </si>
  <si>
    <t>2.6-ТТ1</t>
  </si>
  <si>
    <t xml:space="preserve"> Метран-286-02</t>
  </si>
  <si>
    <t>С-ГРЗ/18-03-2023/232874028</t>
  </si>
  <si>
    <t xml:space="preserve">Температура подшипника насоса НА-6 
полевая сторона</t>
  </si>
  <si>
    <t>2.6-ТЕ1</t>
  </si>
  <si>
    <t>С-ДШФ/16-11-2024/393201229</t>
  </si>
  <si>
    <t xml:space="preserve">Температура подшипника насоса НА-6 
рабочая сторона</t>
  </si>
  <si>
    <t>2.6-ТЕ2</t>
  </si>
  <si>
    <t>56560-14</t>
  </si>
  <si>
    <t xml:space="preserve">Термопреобразователь сопротивления </t>
  </si>
  <si>
    <t>ТСП-1193</t>
  </si>
  <si>
    <t>ТСП-1193-04М</t>
  </si>
  <si>
    <t xml:space="preserve">ООО «Теплоприбор-Сенсор»</t>
  </si>
  <si>
    <t>С-АУ/28-03-2025/421146013</t>
  </si>
  <si>
    <t xml:space="preserve">0Ex ia IIC T6 Ga X</t>
  </si>
  <si>
    <t>30.2025</t>
  </si>
  <si>
    <t xml:space="preserve">Ui ≤ 24 B, Ii ≤ 5 mA</t>
  </si>
  <si>
    <t xml:space="preserve">Температура подшипника двигателя НА-6 
рабочая сторона</t>
  </si>
  <si>
    <t>2.6-ТЕ3</t>
  </si>
  <si>
    <t>С-ДШФ/16-11-2024/393201227</t>
  </si>
  <si>
    <t xml:space="preserve">Температура подшипника двигателя НА-6 
полевая сторона</t>
  </si>
  <si>
    <t>2.6-ТЕ4</t>
  </si>
  <si>
    <t>С-ДШФ/16-11-2024/393201226</t>
  </si>
  <si>
    <t xml:space="preserve">Осевой сдвиг вала насоса НА-6</t>
  </si>
  <si>
    <t>2.6-GT1</t>
  </si>
  <si>
    <t>С-ВЯ/17-07-2025/448449353</t>
  </si>
  <si>
    <t>05.2020</t>
  </si>
  <si>
    <t xml:space="preserve">Расход жидкости 
НА-6</t>
  </si>
  <si>
    <t>2.6-FЕ1</t>
  </si>
  <si>
    <t>15425</t>
  </si>
  <si>
    <t>2040610/4074/213</t>
  </si>
  <si>
    <t xml:space="preserve">Давление на выходе Блока Коллектора-1
 линия 1</t>
  </si>
  <si>
    <t>1-PIT1</t>
  </si>
  <si>
    <t>6522</t>
  </si>
  <si>
    <t>С-ГРЗ/18-03-2023/232874043</t>
  </si>
  <si>
    <t xml:space="preserve">Давление на выходе Блока Коллектора-1 
линия 2</t>
  </si>
  <si>
    <t>1-PIT2</t>
  </si>
  <si>
    <t>001855</t>
  </si>
  <si>
    <t>С-ГРЗ/18-03-2023/232874044</t>
  </si>
  <si>
    <t xml:space="preserve">Давление на выходе Блока Коллектора-1 
линия 3</t>
  </si>
  <si>
    <t>1-PIT3</t>
  </si>
  <si>
    <t>001847</t>
  </si>
  <si>
    <t>С-ГРЗ/18-03-2023/232874045</t>
  </si>
  <si>
    <t xml:space="preserve">Давление на выходе Блока Коллектора-1 
линия 4</t>
  </si>
  <si>
    <t>1-PIT4</t>
  </si>
  <si>
    <t>001850</t>
  </si>
  <si>
    <t>С-ГРЗ/18-03-2023/232874046</t>
  </si>
  <si>
    <t xml:space="preserve">Давление на выходе 
БК-1 
общего коллектора</t>
  </si>
  <si>
    <t>1-PIT5</t>
  </si>
  <si>
    <t>001846</t>
  </si>
  <si>
    <t>С-ГРЗ/18-03-2023/232874047</t>
  </si>
  <si>
    <t xml:space="preserve">Давление на входе 
БК-1 
общего коллектора</t>
  </si>
  <si>
    <t>1-PIT6</t>
  </si>
  <si>
    <t>001821</t>
  </si>
  <si>
    <t>С-ГРЗ/18-03-2023/232874042</t>
  </si>
  <si>
    <t xml:space="preserve">Перепад на фильтре маслосистемы на насос</t>
  </si>
  <si>
    <t>3-PDIT1</t>
  </si>
  <si>
    <t>АГАТ100M-ДД-1440-025</t>
  </si>
  <si>
    <t>001572</t>
  </si>
  <si>
    <t>С-ДШФ/19-11-2022/203575903</t>
  </si>
  <si>
    <t xml:space="preserve">Перепад на фильтре маслосистемы на двигатель</t>
  </si>
  <si>
    <t>3-PDIT2</t>
  </si>
  <si>
    <t>001667</t>
  </si>
  <si>
    <t>С-ДШФ/19-11-2022/203575902</t>
  </si>
  <si>
    <t xml:space="preserve">Давление масла на выходе маслосистемы на насос</t>
  </si>
  <si>
    <t>3-PIT1</t>
  </si>
  <si>
    <t>001829</t>
  </si>
  <si>
    <t>С-ДШФ/19-11-2022/203575904</t>
  </si>
  <si>
    <t xml:space="preserve">Давление масла на выходе маслосистемы на двигатель</t>
  </si>
  <si>
    <t>3-PIT2</t>
  </si>
  <si>
    <t>001831</t>
  </si>
  <si>
    <t>С-ДШФ/19-11-2022/203575905</t>
  </si>
  <si>
    <t xml:space="preserve">Температура масла после маслоохладителя на насос</t>
  </si>
  <si>
    <t>3-ТТ1</t>
  </si>
  <si>
    <t xml:space="preserve"> Метран-286-03</t>
  </si>
  <si>
    <t>С-ГРЗ/18-03-2023/232874038</t>
  </si>
  <si>
    <t xml:space="preserve">Температура масла в основном маслобаке на насос</t>
  </si>
  <si>
    <t>3-ТТ2</t>
  </si>
  <si>
    <t>С-ГРЗ/18-03-2023/232874037</t>
  </si>
  <si>
    <t xml:space="preserve">Температура масла после маслоохладителя на двигатель</t>
  </si>
  <si>
    <t>3-ТТ3</t>
  </si>
  <si>
    <t xml:space="preserve">ТСПУ Метран-274-08</t>
  </si>
  <si>
    <t>С-ГРЗ/18-03-2023/232874036</t>
  </si>
  <si>
    <t xml:space="preserve">Температура масла в основном маслобаке на двигатель</t>
  </si>
  <si>
    <t>3-ТТ4</t>
  </si>
  <si>
    <t>С-ГРЗ/18-03-2023/232874035</t>
  </si>
  <si>
    <t xml:space="preserve">Температура воздуха 1 в блоке управления</t>
  </si>
  <si>
    <t>4-ТТ1</t>
  </si>
  <si>
    <t>С-ДШФ/05-08-2022/181207635</t>
  </si>
  <si>
    <t xml:space="preserve">добавлено в реестр в июле 2022</t>
  </si>
  <si>
    <t xml:space="preserve">акт август 2022</t>
  </si>
  <si>
    <t xml:space="preserve">Температура воздуха 2 в блоке управления</t>
  </si>
  <si>
    <t>4-ТТ2</t>
  </si>
  <si>
    <t xml:space="preserve">С-ДШ Ф/05-08-2022/181207634</t>
  </si>
  <si>
    <t xml:space="preserve">Температура воздуха 1 в блоке трансформатора</t>
  </si>
  <si>
    <t>5-ТТ1</t>
  </si>
  <si>
    <t>С-ДШФ/10-12-2021/118332739</t>
  </si>
  <si>
    <t xml:space="preserve">Температура воздуха 2 в блоке трансформатора</t>
  </si>
  <si>
    <t>5-ТТ2</t>
  </si>
  <si>
    <t>С-ГРЗ/18-03-2023/232874034</t>
  </si>
  <si>
    <t xml:space="preserve">Температура воздуха 1 в блоке РУНН</t>
  </si>
  <si>
    <t>6-ТТ1</t>
  </si>
  <si>
    <t>С-ГРЗ/18-03-2023/232874032</t>
  </si>
  <si>
    <t xml:space="preserve">Температура воздуха 2 в блоке РУНН</t>
  </si>
  <si>
    <t>6-ТТ2</t>
  </si>
  <si>
    <t>С-ДШФ/05-08-2022/181207636</t>
  </si>
  <si>
    <t xml:space="preserve">Температура воздуха 1  в блоке ЧП</t>
  </si>
  <si>
    <t>7-ТТ1</t>
  </si>
  <si>
    <t>С-ДШФ/22-07-2024/361507628</t>
  </si>
  <si>
    <t xml:space="preserve">Температура воздуха 2  в блоке ЧП</t>
  </si>
  <si>
    <t>7-ТТ2</t>
  </si>
  <si>
    <t>С-ГРЗ/18-03-2023/232874031</t>
  </si>
  <si>
    <t xml:space="preserve">Температура воздуха 1 в блоке РУ-2</t>
  </si>
  <si>
    <t>9-ТТ2</t>
  </si>
  <si>
    <t>С-ДШФ/20-05-2023/252067831</t>
  </si>
  <si>
    <t xml:space="preserve">Температура воздуха 2 в блоке РУ-2</t>
  </si>
  <si>
    <t>9-ТТ3</t>
  </si>
  <si>
    <t>С-ДШФ/20-05-2023/252067830</t>
  </si>
  <si>
    <t xml:space="preserve">Температура воздуха 3 в блоке ЧП</t>
  </si>
  <si>
    <t>10-ТТ1</t>
  </si>
  <si>
    <t>С-ГРЗ/18-03-2023/232874030</t>
  </si>
  <si>
    <t xml:space="preserve">Температура воздуха а улице</t>
  </si>
  <si>
    <t>С-ГРЗ/18-03-2023/232874029</t>
  </si>
  <si>
    <t xml:space="preserve">Температура воздуха 1 в машинном зале</t>
  </si>
  <si>
    <t>2.6-ТТ2</t>
  </si>
  <si>
    <t xml:space="preserve"> С-ДШФ/20-11-2022/203575873</t>
  </si>
  <si>
    <t xml:space="preserve">Температура воздуха 2 в машинном зале</t>
  </si>
  <si>
    <t>2.6-ТТ3</t>
  </si>
  <si>
    <t>С-ДШФ/20-05-2023/252067829</t>
  </si>
  <si>
    <t>БКНС</t>
  </si>
  <si>
    <t xml:space="preserve"> 63966-16</t>
  </si>
  <si>
    <t>МП2064-0106-2015</t>
  </si>
  <si>
    <t xml:space="preserve">Система комплексного управления мультипроцессорная</t>
  </si>
  <si>
    <t xml:space="preserve">МСКУ 6000</t>
  </si>
  <si>
    <t>138110200</t>
  </si>
  <si>
    <t xml:space="preserve">ООО "НПФ "Система-Сервис"</t>
  </si>
  <si>
    <t>С-ДШФ/20-08-2024/366290906</t>
  </si>
  <si>
    <t xml:space="preserve">В составе: MP-106 №12A9949, 12A9950, 12A9951, 12A9970, 12A9971; MA-005 №12A9929, 12A9930, 12A9931, 12A9932, 12A9933, 12A9934, 12A9935, 12A9936, 12A9937, 12A9938, 12A9939, 12A9940, 12A9941, 12A9942, 12A9943, 12A9944, 12A9945, 12A9946, 12A9947, 12A9948, 12A9952, 12A9953, 12A9954, 12A9955, 12A9956, 12A9957, 12A9958, 12A9959, 12A9960, 12A9961, 12A9962, 12A9963, 12A9964, 12A9965, 12A9966, 12A9967, 12A9968, 12A9969, 12A9972, 12A9973, 12A9974, 12A9975, 12A9976, 12A9977, 12A9978</t>
  </si>
  <si>
    <t xml:space="preserve">Измерение аналоговых выходных сигналов</t>
  </si>
  <si>
    <t xml:space="preserve">ИЗМЕРЕНИЯ ЭЛЕКТРОТЕХНИЧЕСКИХ И МАГНИТНЫХ ВЕЛИЧИН</t>
  </si>
  <si>
    <t xml:space="preserve">Емкость дренажная</t>
  </si>
  <si>
    <t xml:space="preserve">Давление на выкиде насоса ЕД</t>
  </si>
  <si>
    <t>PISA-601011</t>
  </si>
  <si>
    <t>44389-10</t>
  </si>
  <si>
    <t xml:space="preserve"> КУВФ.406230.200 МП </t>
  </si>
  <si>
    <t xml:space="preserve">ОВЕН ПД200</t>
  </si>
  <si>
    <t>ПД200-ДИ1,0-315-0,1-2-Н</t>
  </si>
  <si>
    <t>37767170316007235</t>
  </si>
  <si>
    <t xml:space="preserve">ООО "ПО "ОВЕН"</t>
  </si>
  <si>
    <t>С-ДШФ/10-02-2024/321305242</t>
  </si>
  <si>
    <t xml:space="preserve">1ExdIICT6 Gb</t>
  </si>
  <si>
    <t xml:space="preserve">Уровень ЕД</t>
  </si>
  <si>
    <t>TISA/LISA-601051</t>
  </si>
  <si>
    <t>ДУУ10-02-1-3,37-0-0-10-2-0-1-1-005</t>
  </si>
  <si>
    <t>0,3/-45°</t>
  </si>
  <si>
    <t>С-ЕЖБ/11-08-2025/457467700</t>
  </si>
  <si>
    <t xml:space="preserve">0 EX ia IIB T4/T5 X</t>
  </si>
  <si>
    <t>22.06.2023</t>
  </si>
  <si>
    <t>602</t>
  </si>
  <si>
    <t xml:space="preserve">Ёмкость дренажная аварийного слива масла ЕДМ</t>
  </si>
  <si>
    <t xml:space="preserve">Ёмкость ЕДМ</t>
  </si>
  <si>
    <t>LA-602011</t>
  </si>
  <si>
    <t>ДУУ10-10-0-1,67-0-0-00-1-0-0-0-000</t>
  </si>
  <si>
    <t>0,2</t>
  </si>
  <si>
    <t xml:space="preserve">± 3</t>
  </si>
  <si>
    <t>С-ДШФ/10-02-2024/321305244</t>
  </si>
  <si>
    <t xml:space="preserve">Станция насосная подпорная</t>
  </si>
  <si>
    <t xml:space="preserve"> Вибрация подшипника двигателя НП-1 полевая сторона</t>
  </si>
  <si>
    <t>1GT101i</t>
  </si>
  <si>
    <t>44233-10</t>
  </si>
  <si>
    <t xml:space="preserve">ГОСТ Р 8.669-2009</t>
  </si>
  <si>
    <t xml:space="preserve">Вибропреобразователь с мониторами параметрического контроля</t>
  </si>
  <si>
    <t>ST</t>
  </si>
  <si>
    <t>ST5484E-152-532-00</t>
  </si>
  <si>
    <t>9151565</t>
  </si>
  <si>
    <t xml:space="preserve">Фирма "Metrix Instrument Co."</t>
  </si>
  <si>
    <t>±6</t>
  </si>
  <si>
    <t>С-ВЯ/25-06-2024/355769630</t>
  </si>
  <si>
    <t xml:space="preserve">Ex ia IIC T4 </t>
  </si>
  <si>
    <t>01.02.2018</t>
  </si>
  <si>
    <t xml:space="preserve"> Вибрация подшипника двигателя НП-1 рабочая сторона</t>
  </si>
  <si>
    <t>1GT102i</t>
  </si>
  <si>
    <t>9151562</t>
  </si>
  <si>
    <t>С-ВЯ/25-06-2024/355769629</t>
  </si>
  <si>
    <t xml:space="preserve"> Вибрация подшипника насоса Н-1 рабочая сторона</t>
  </si>
  <si>
    <t>1GT103i</t>
  </si>
  <si>
    <t>74755-19</t>
  </si>
  <si>
    <t>PT-MП-5627-441-2018</t>
  </si>
  <si>
    <t xml:space="preserve">Вибропреобразователь </t>
  </si>
  <si>
    <t>ВКТ</t>
  </si>
  <si>
    <t>ВКТ-10</t>
  </si>
  <si>
    <t xml:space="preserve">ООО "Предприятие Вектор"</t>
  </si>
  <si>
    <t>С-ДШФ/17-07-2025/449038550</t>
  </si>
  <si>
    <t xml:space="preserve">0EX ia IIC T6…T4 Ga X</t>
  </si>
  <si>
    <t>29.06.2022</t>
  </si>
  <si>
    <t xml:space="preserve">-55…+80 °С</t>
  </si>
  <si>
    <t xml:space="preserve">IP65 / IP68</t>
  </si>
  <si>
    <t xml:space="preserve"> Вибрация подшипника насоса Н-1 полевая сторона</t>
  </si>
  <si>
    <t>1GT104i</t>
  </si>
  <si>
    <t>ST5484E-151-020-22</t>
  </si>
  <si>
    <t>С-ВЯ/30-04-2024/342211771</t>
  </si>
  <si>
    <t xml:space="preserve">Давление в напорной линии Н-1</t>
  </si>
  <si>
    <t>1PT101</t>
  </si>
  <si>
    <t>АГАТ-100М-Exi-ДА-1051-015</t>
  </si>
  <si>
    <t>001604</t>
  </si>
  <si>
    <t>2,5</t>
  </si>
  <si>
    <t xml:space="preserve">±0,15 </t>
  </si>
  <si>
    <t>С-ДШФ/10-02-2024/321305253</t>
  </si>
  <si>
    <t xml:space="preserve">Давление в приёмной линии Н-1</t>
  </si>
  <si>
    <t>1PT102</t>
  </si>
  <si>
    <t>АГАТ-100М-Exd-ДИ-1151-015</t>
  </si>
  <si>
    <t>001608</t>
  </si>
  <si>
    <t>С-ДШФ/10-02-2024/321305252</t>
  </si>
  <si>
    <t xml:space="preserve">Перепад давления на фильтре Н-1</t>
  </si>
  <si>
    <t>1PDT101</t>
  </si>
  <si>
    <t xml:space="preserve">Датчик давления дифференциальный</t>
  </si>
  <si>
    <t>АГАТ-100М-Exd-ДД-1440-015</t>
  </si>
  <si>
    <t>001201</t>
  </si>
  <si>
    <t>С-ДШФ/10-02-2024/321305251</t>
  </si>
  <si>
    <t xml:space="preserve">Температура воды в гидропяте на Н-1</t>
  </si>
  <si>
    <t>1TT101</t>
  </si>
  <si>
    <t xml:space="preserve">ТСМУ Метран-274-08</t>
  </si>
  <si>
    <t>2490331</t>
  </si>
  <si>
    <t xml:space="preserve">АО "ПГ "Метран", г. Челябинск</t>
  </si>
  <si>
    <t>±0,5</t>
  </si>
  <si>
    <t>сп</t>
  </si>
  <si>
    <t>С-ДШФ/20-05-2023/252067834</t>
  </si>
  <si>
    <t>15.08.2022</t>
  </si>
  <si>
    <t>27.03.2023</t>
  </si>
  <si>
    <t xml:space="preserve">Осевой сдвиг насоса Н-1</t>
  </si>
  <si>
    <t>1GE101i</t>
  </si>
  <si>
    <t xml:space="preserve">ВК306ОС.00-13 МП «Приборы для измерения линейного перемещения ВК-306. Методика поверки»</t>
  </si>
  <si>
    <t xml:space="preserve">Прибор для измерения линейного перемещения</t>
  </si>
  <si>
    <t>ВК-316</t>
  </si>
  <si>
    <t>46646/95761</t>
  </si>
  <si>
    <t>С-ВЯ/18-07-2025/448753365</t>
  </si>
  <si>
    <t>01.11.2022</t>
  </si>
  <si>
    <t xml:space="preserve"> Вибрация подшипника двигателя НП-2 полевая сторона</t>
  </si>
  <si>
    <t>2GT101i</t>
  </si>
  <si>
    <t xml:space="preserve">Вибропреобразователь пьезоэлектрический</t>
  </si>
  <si>
    <t>01.10.2022</t>
  </si>
  <si>
    <t xml:space="preserve"> Вибрация подшипника двигателя НП-2 рабочая сторона</t>
  </si>
  <si>
    <t>2GT102i</t>
  </si>
  <si>
    <t xml:space="preserve">4277-022-00205435-01 РЭ</t>
  </si>
  <si>
    <t>57625</t>
  </si>
  <si>
    <t>С-ДШФ/15-07-2025/449038840</t>
  </si>
  <si>
    <t xml:space="preserve">Был поверен не верно, (другая модель)</t>
  </si>
  <si>
    <t xml:space="preserve"> Вибрация подшипника насоса 
Н-2 рабочая сторона</t>
  </si>
  <si>
    <t>2GT103i</t>
  </si>
  <si>
    <t xml:space="preserve">Вибропреобразователь пьезоэлектрический </t>
  </si>
  <si>
    <t>57541</t>
  </si>
  <si>
    <t xml:space="preserve"> Вибрация подшипника насоса 
Н-2 полевая сторона</t>
  </si>
  <si>
    <t>2GT104i</t>
  </si>
  <si>
    <t>22.08.2022</t>
  </si>
  <si>
    <t xml:space="preserve">Установлен 22.08.2022</t>
  </si>
  <si>
    <t xml:space="preserve">Давление в напорной линии Н-2</t>
  </si>
  <si>
    <t>2PT101</t>
  </si>
  <si>
    <t>001535</t>
  </si>
  <si>
    <t>С-ДШФ/10-02-2024/321305250</t>
  </si>
  <si>
    <t xml:space="preserve">Давление в приёмной линии Н-2</t>
  </si>
  <si>
    <t>2PT102</t>
  </si>
  <si>
    <t>001607</t>
  </si>
  <si>
    <t>С-ДШФ/10-02-2024/321305249</t>
  </si>
  <si>
    <t xml:space="preserve">Перепад давления на фильтре Н-2</t>
  </si>
  <si>
    <t>2PDT101</t>
  </si>
  <si>
    <t>АГАТ-100M-Exd-ДД-1440-015</t>
  </si>
  <si>
    <t>001133</t>
  </si>
  <si>
    <t>С-ДШФ/19-11-2022/203575901</t>
  </si>
  <si>
    <t xml:space="preserve">Температура воды в гидропяте на Н-2</t>
  </si>
  <si>
    <t>2TT101</t>
  </si>
  <si>
    <t xml:space="preserve">ТСМУ Метран-270</t>
  </si>
  <si>
    <t>Метран-274-08</t>
  </si>
  <si>
    <t>2511143</t>
  </si>
  <si>
    <t>С-ДШФ/20-05-2023/252067833</t>
  </si>
  <si>
    <t>28.03.2023</t>
  </si>
  <si>
    <t xml:space="preserve">Осевой сдвиг насоса Н-2</t>
  </si>
  <si>
    <t>2GE101i</t>
  </si>
  <si>
    <t xml:space="preserve">ВК306ОС.00-13 МП «Приборы для измерения линейного перемещения ВК-306. Методика поверки», приложение 1</t>
  </si>
  <si>
    <t>95764/95764</t>
  </si>
  <si>
    <t>С-ВЯ/18-07-2025/448753364</t>
  </si>
  <si>
    <t>07.09.2022</t>
  </si>
  <si>
    <t xml:space="preserve"> Вибрация подшипника двигателя НП-3 полевая сторона</t>
  </si>
  <si>
    <t>3GT101i</t>
  </si>
  <si>
    <t>57645</t>
  </si>
  <si>
    <t xml:space="preserve"> Вибрация подшипника двигателя НП-3 рабочая сторона</t>
  </si>
  <si>
    <t>3GT102i</t>
  </si>
  <si>
    <t>57649</t>
  </si>
  <si>
    <t xml:space="preserve"> Вибрация подшипника насоса Н-3 рабочая сторона</t>
  </si>
  <si>
    <t>3GT103i</t>
  </si>
  <si>
    <t>57627</t>
  </si>
  <si>
    <t xml:space="preserve"> Вибрация подшипника насоса Н-3 полевая сторона</t>
  </si>
  <si>
    <t>3GT104i</t>
  </si>
  <si>
    <t xml:space="preserve">Давление в напорной линии Н-3</t>
  </si>
  <si>
    <t>3PT101</t>
  </si>
  <si>
    <t>001533</t>
  </si>
  <si>
    <t>С-ДШФ/10-02-2024/321305248</t>
  </si>
  <si>
    <t xml:space="preserve">Давление в приёмной линии Н-3</t>
  </si>
  <si>
    <t>3PT102</t>
  </si>
  <si>
    <t>001609</t>
  </si>
  <si>
    <t>С-ДШФ/19-11-2022/203575900</t>
  </si>
  <si>
    <t xml:space="preserve">Перепад давления на фильтре Н-3</t>
  </si>
  <si>
    <t>3PDT101</t>
  </si>
  <si>
    <t>АГАТ-100M-Exd-ДД-1440-025</t>
  </si>
  <si>
    <t>001150</t>
  </si>
  <si>
    <t>С-ДШФ/19-11-2022/203575899</t>
  </si>
  <si>
    <t xml:space="preserve">Температура воды в гидропяте Н-3</t>
  </si>
  <si>
    <t>3TT101</t>
  </si>
  <si>
    <t>2511237</t>
  </si>
  <si>
    <t>С-ДШФ/09-04-2024/334513650</t>
  </si>
  <si>
    <t>29.03.2023</t>
  </si>
  <si>
    <t xml:space="preserve">Осевой сдвиг насоса Н-3</t>
  </si>
  <si>
    <t>3GE101i</t>
  </si>
  <si>
    <t xml:space="preserve"> ВК-316ОС.04</t>
  </si>
  <si>
    <t>88244/47778</t>
  </si>
  <si>
    <t>С-ВЯ/18-07-2025/448753363</t>
  </si>
  <si>
    <t xml:space="preserve"> Вибрация подшипника двигателя НП-4 полевая сторона</t>
  </si>
  <si>
    <t>4GT101i</t>
  </si>
  <si>
    <t xml:space="preserve"> Вибрация подшипника двигателя НП-4 рабочая сторона</t>
  </si>
  <si>
    <t>4GT102i</t>
  </si>
  <si>
    <t>08.09.2022</t>
  </si>
  <si>
    <t xml:space="preserve"> Вибрация подшипника насоса Н-4 рабочая сторона</t>
  </si>
  <si>
    <t>4GT103i</t>
  </si>
  <si>
    <t>С-ВЯ/30-04-2024/342211774</t>
  </si>
  <si>
    <t xml:space="preserve"> Вибрация подшипника насоса Н-4 полевая сторона</t>
  </si>
  <si>
    <t>4GT104i</t>
  </si>
  <si>
    <t xml:space="preserve">Давление в напорной линии Н-4</t>
  </si>
  <si>
    <t>4PT101</t>
  </si>
  <si>
    <t>001532</t>
  </si>
  <si>
    <t>С-ДШФ/10-02-2024/321305247</t>
  </si>
  <si>
    <t xml:space="preserve">Давление в приёмной линии Н-4</t>
  </si>
  <si>
    <t>4PT102</t>
  </si>
  <si>
    <t>001606</t>
  </si>
  <si>
    <t>С-ДШФ/19-11-2022/203575898</t>
  </si>
  <si>
    <t xml:space="preserve">Перепад давления на фильтре Н-4</t>
  </si>
  <si>
    <t>4PDT101</t>
  </si>
  <si>
    <t>001138</t>
  </si>
  <si>
    <t>С-ДШФ/19-11-2022/203575897</t>
  </si>
  <si>
    <t xml:space="preserve">Температура воды в гидропяте Н-4</t>
  </si>
  <si>
    <t>4TT101</t>
  </si>
  <si>
    <t>2364256</t>
  </si>
  <si>
    <t>С-ДШФ/18-04-2023/242537826</t>
  </si>
  <si>
    <t xml:space="preserve">Осевой сдвиг насоса Н-4</t>
  </si>
  <si>
    <t>4GE101i</t>
  </si>
  <si>
    <t>88249/88249</t>
  </si>
  <si>
    <t>С-ВЯ/18-07-2025/448753362</t>
  </si>
  <si>
    <t xml:space="preserve">0EX ia IIC T5 Ga X</t>
  </si>
  <si>
    <t>TT100</t>
  </si>
  <si>
    <t xml:space="preserve">ТСПУ Метран-276-26</t>
  </si>
  <si>
    <t>2330672</t>
  </si>
  <si>
    <t>80</t>
  </si>
  <si>
    <t>С-ДШФ/11-11-2023/297800308</t>
  </si>
  <si>
    <t>15.06.2018</t>
  </si>
  <si>
    <t xml:space="preserve">Температура подшипника насоса Н-1 рабочая сторона</t>
  </si>
  <si>
    <t>1TE101i</t>
  </si>
  <si>
    <t>2330669</t>
  </si>
  <si>
    <t>120</t>
  </si>
  <si>
    <t xml:space="preserve">±0,3 </t>
  </si>
  <si>
    <t xml:space="preserve">сидетельство о поверке</t>
  </si>
  <si>
    <t>С-ЕЖБ/18-03-2025/419237499</t>
  </si>
  <si>
    <t xml:space="preserve">-50…+80 °С</t>
  </si>
  <si>
    <t xml:space="preserve">Температура подшипника насоса Н-1 полевая сторона</t>
  </si>
  <si>
    <t>1TE102i</t>
  </si>
  <si>
    <t>38550-13</t>
  </si>
  <si>
    <t>МП-610/06-2023</t>
  </si>
  <si>
    <t>Метран-2000</t>
  </si>
  <si>
    <t>2477950</t>
  </si>
  <si>
    <t>С-ДШФ/22-07-2024/361507627</t>
  </si>
  <si>
    <t>15.07.2022</t>
  </si>
  <si>
    <t xml:space="preserve">Температура подшипника двигателя НП-1 полевая сторона</t>
  </si>
  <si>
    <t>1TE103i</t>
  </si>
  <si>
    <t>2330658</t>
  </si>
  <si>
    <t xml:space="preserve">свидетельство о поверке</t>
  </si>
  <si>
    <t>С-ЕЖБ/18-03-2025/419237497</t>
  </si>
  <si>
    <t xml:space="preserve">Температура подшипника двигателя НП-1 рабочая сторона</t>
  </si>
  <si>
    <t>1TE104i</t>
  </si>
  <si>
    <t>2330668</t>
  </si>
  <si>
    <t>08.2016</t>
  </si>
  <si>
    <t>С-ЕЖБ/18-03-2025/419237496</t>
  </si>
  <si>
    <t xml:space="preserve">Температура подшипника насоса Н-2 рабочая сторона</t>
  </si>
  <si>
    <t>2TE101i</t>
  </si>
  <si>
    <t>2330670</t>
  </si>
  <si>
    <t>С-ЕЖБ/18-03-2025/419237495</t>
  </si>
  <si>
    <t xml:space="preserve">Температура подшипника насоса Н-2 полевая сторона</t>
  </si>
  <si>
    <t>2TE102i</t>
  </si>
  <si>
    <t>2330656</t>
  </si>
  <si>
    <t>С-ЕЖБ/18-03-2025/419237494</t>
  </si>
  <si>
    <t xml:space="preserve">Температура подшипника двигателя НП-2 полевая сторона</t>
  </si>
  <si>
    <t>2TE103i</t>
  </si>
  <si>
    <t>2330664</t>
  </si>
  <si>
    <t>С-ЕЖБ/18-03-2025/419237492</t>
  </si>
  <si>
    <t xml:space="preserve">Температура подшипника двигателя НП-2 рабочая сторона</t>
  </si>
  <si>
    <t>2TE104i</t>
  </si>
  <si>
    <t>2330671</t>
  </si>
  <si>
    <t>С-ЕЖБ/18-03-2025/419237490</t>
  </si>
  <si>
    <t xml:space="preserve">Температура подшипника насоса Н-3 рабочая сторона</t>
  </si>
  <si>
    <t>3TE101i</t>
  </si>
  <si>
    <t>2330667</t>
  </si>
  <si>
    <t>С-ЕЖБ/18-03-2025/419237489</t>
  </si>
  <si>
    <t xml:space="preserve">Температура подшипника насоса Н-3 полевая сторона</t>
  </si>
  <si>
    <t>3TE102i</t>
  </si>
  <si>
    <t>2330659</t>
  </si>
  <si>
    <t>С-ЕЖБ/18-03-2025/419237488</t>
  </si>
  <si>
    <t xml:space="preserve">Температура  подшипника двигателя НП-3 полевая сторона</t>
  </si>
  <si>
    <t>3TE103i</t>
  </si>
  <si>
    <t>2330663</t>
  </si>
  <si>
    <t>С-ЕЖБ/18-03-2025/419237487</t>
  </si>
  <si>
    <t xml:space="preserve">Температура подшипника двигателя НП-3 рабочая сторона</t>
  </si>
  <si>
    <t>3TE104i</t>
  </si>
  <si>
    <t>2330665</t>
  </si>
  <si>
    <t>С-ЕЖБ/18-03-2025/419237485</t>
  </si>
  <si>
    <t>4TE101i</t>
  </si>
  <si>
    <t>2330666</t>
  </si>
  <si>
    <t>С-ЕЖБ/18-03-2025/419237484</t>
  </si>
  <si>
    <t xml:space="preserve">Температура подшипника насоса Н-4 полевая сторона</t>
  </si>
  <si>
    <t>4TE102i</t>
  </si>
  <si>
    <t>2330662</t>
  </si>
  <si>
    <t>С-ЕЖБ/18-03-2025/419237483</t>
  </si>
  <si>
    <t xml:space="preserve">Температура подшипника двигателя НП-4 полевая сторона</t>
  </si>
  <si>
    <t>4TE103i</t>
  </si>
  <si>
    <t>2330661</t>
  </si>
  <si>
    <t>С-ЕЖБ/18-03-2025/419237481</t>
  </si>
  <si>
    <t xml:space="preserve">Температура подшипника двигателя НП-4 рабочая сторона</t>
  </si>
  <si>
    <t>4TE104i</t>
  </si>
  <si>
    <t>2330660</t>
  </si>
  <si>
    <t>С-ЕЖБ/18-03-2025/419237480</t>
  </si>
  <si>
    <t xml:space="preserve">Давление в линии выкида НП-4</t>
  </si>
  <si>
    <t>4PIS101</t>
  </si>
  <si>
    <t>36003-18</t>
  </si>
  <si>
    <t xml:space="preserve">Манометр показывающий сигнализирующий</t>
  </si>
  <si>
    <t>ЭкМ-100</t>
  </si>
  <si>
    <t>11608287</t>
  </si>
  <si>
    <t xml:space="preserve">ООО Научно-производственное общество "ЮМАС"</t>
  </si>
  <si>
    <t xml:space="preserve">Россия, г. Москва</t>
  </si>
  <si>
    <t>4</t>
  </si>
  <si>
    <t>И-ДШФ/10-09-2024/380393231</t>
  </si>
  <si>
    <t xml:space="preserve">1Ex d IIB T4 Gb Х</t>
  </si>
  <si>
    <t xml:space="preserve">-40…+60 °С</t>
  </si>
  <si>
    <t>IP54</t>
  </si>
  <si>
    <t xml:space="preserve">Давление в линии выкида НП-1</t>
  </si>
  <si>
    <t>1PIS101</t>
  </si>
  <si>
    <t>11608289</t>
  </si>
  <si>
    <t>С-ДШФ/18-04-2023/242537818</t>
  </si>
  <si>
    <t>605</t>
  </si>
  <si>
    <t xml:space="preserve">Узел учета воды</t>
  </si>
  <si>
    <t xml:space="preserve">Температура в помещение</t>
  </si>
  <si>
    <t>TT103</t>
  </si>
  <si>
    <t>38548-13</t>
  </si>
  <si>
    <t xml:space="preserve">МП 4211-018-2013</t>
  </si>
  <si>
    <t>МЕТРАН-270А02</t>
  </si>
  <si>
    <t>2338045</t>
  </si>
  <si>
    <t>С-ВЯ/10-03-2021/56613290</t>
  </si>
  <si>
    <t>0ЕхiаIIСТ5</t>
  </si>
  <si>
    <t>01.02.2022</t>
  </si>
  <si>
    <t>300</t>
  </si>
  <si>
    <t xml:space="preserve">Резервуар противопожарного запаса воды</t>
  </si>
  <si>
    <t>TIA-300021</t>
  </si>
  <si>
    <t xml:space="preserve">Метран 286-23</t>
  </si>
  <si>
    <t>±0,4</t>
  </si>
  <si>
    <t>С-ДШФ/09-10-2021/104049363</t>
  </si>
  <si>
    <t xml:space="preserve">Контроль уровня</t>
  </si>
  <si>
    <t>LIA-300031</t>
  </si>
  <si>
    <t xml:space="preserve">Rosemount 5302HA2S1B5AM00922RBEM</t>
  </si>
  <si>
    <t xml:space="preserve">Фирма "Rosemount Tank Radar AB"</t>
  </si>
  <si>
    <t>С-ДШФ/10-06-2022/166507261</t>
  </si>
  <si>
    <t xml:space="preserve">добавлен в реестр в июне 2022</t>
  </si>
  <si>
    <t>700</t>
  </si>
  <si>
    <t xml:space="preserve">Контроль загазованности (Метан)</t>
  </si>
  <si>
    <t>AISA-700771</t>
  </si>
  <si>
    <t xml:space="preserve">МП 116-221-2014. с изменением №3</t>
  </si>
  <si>
    <t>ER230203009</t>
  </si>
  <si>
    <t>С-ДШФ/11-11-2023/297800295</t>
  </si>
  <si>
    <t>01.12.2021</t>
  </si>
  <si>
    <t xml:space="preserve">Изменения физико-химического состава и своиств веществ</t>
  </si>
  <si>
    <t>AISA-700781</t>
  </si>
  <si>
    <t>ER230203010</t>
  </si>
  <si>
    <t>С-ДШФ/11-11-2023/297800293</t>
  </si>
  <si>
    <t>AISA-700791</t>
  </si>
  <si>
    <t>ER230203011</t>
  </si>
  <si>
    <t>С-ДШФ/11-11-2023/297800291</t>
  </si>
  <si>
    <t>AISA-700801</t>
  </si>
  <si>
    <t>ER230203012</t>
  </si>
  <si>
    <t>С-ДШФ/11-11-2023/297800288</t>
  </si>
  <si>
    <t>AISA-700811</t>
  </si>
  <si>
    <t>ER230203013</t>
  </si>
  <si>
    <t>С-ДШФ/11-11-2023/297800287</t>
  </si>
  <si>
    <t>AISA-700821</t>
  </si>
  <si>
    <t>ER230203014</t>
  </si>
  <si>
    <t>С-ДШФ/11-11-2023/297800285</t>
  </si>
  <si>
    <t>AISA-700831</t>
  </si>
  <si>
    <t>ER230203015</t>
  </si>
  <si>
    <t>С-ДШФ/11-11-2023/297800283</t>
  </si>
  <si>
    <t>AISA-700841</t>
  </si>
  <si>
    <t>ER230203016</t>
  </si>
  <si>
    <t>С-ДШФ/11-11-2023/297800281</t>
  </si>
  <si>
    <t xml:space="preserve">Давление в III-С1/1</t>
  </si>
  <si>
    <t>PIA-700291</t>
  </si>
  <si>
    <t>35035-14</t>
  </si>
  <si>
    <t xml:space="preserve">МЦКЛ.0132 АМ-2000 </t>
  </si>
  <si>
    <t xml:space="preserve">Датчик Давления</t>
  </si>
  <si>
    <t>AM-2000-TG</t>
  </si>
  <si>
    <t>AM-2000-TG-7-S-A-M3-i-R5-ГП</t>
  </si>
  <si>
    <t xml:space="preserve">ООО "АМ-Все измерения"</t>
  </si>
  <si>
    <t>0.1</t>
  </si>
  <si>
    <t>Паспорт</t>
  </si>
  <si>
    <t>С-ЕЖБ/20-08-2025/458346832</t>
  </si>
  <si>
    <t xml:space="preserve">0ExiallCT5 X</t>
  </si>
  <si>
    <t>01.06.2022</t>
  </si>
  <si>
    <t xml:space="preserve">Ui ≤ 24 В, Ii ≤ 100 mA</t>
  </si>
  <si>
    <t>PZISA-700411</t>
  </si>
  <si>
    <t>С-ЕЖБ/20-08-2025/458346835</t>
  </si>
  <si>
    <t xml:space="preserve">Давление в III-С1/2</t>
  </si>
  <si>
    <t>PIA-700301</t>
  </si>
  <si>
    <t>С-ЕЖБ/20-08-2025/458346837</t>
  </si>
  <si>
    <t>PZISA-700421</t>
  </si>
  <si>
    <t>С-ЕЖБ/20-08-2025/458346840</t>
  </si>
  <si>
    <t xml:space="preserve">Давление в III-СВ1</t>
  </si>
  <si>
    <t>PIA-700251</t>
  </si>
  <si>
    <t>С-ЕЖБ/20-08-2025/458346842</t>
  </si>
  <si>
    <t>PZISA-700331</t>
  </si>
  <si>
    <t>С-ЕЖБ/20-08-2025/458346845</t>
  </si>
  <si>
    <t>PZISA-700341</t>
  </si>
  <si>
    <t>С-ЕЖБ/20-08-2025/458346847</t>
  </si>
  <si>
    <t xml:space="preserve">Давление в III-СВ2</t>
  </si>
  <si>
    <t>PIA-700261</t>
  </si>
  <si>
    <t>С-ЕЖБ/20-08-2025/458346850</t>
  </si>
  <si>
    <t>PZISA-700351</t>
  </si>
  <si>
    <t>С-ЕЖБ/20-08-2025/458346852</t>
  </si>
  <si>
    <t>PZISA-700361</t>
  </si>
  <si>
    <t>С-ЕЖБ/20-08-2025/458346855</t>
  </si>
  <si>
    <t xml:space="preserve">Давление в III-СК1</t>
  </si>
  <si>
    <t>PIA-700271</t>
  </si>
  <si>
    <t>С-ЕЖБ/20-08-2025/458346857</t>
  </si>
  <si>
    <t>PZISA-700381</t>
  </si>
  <si>
    <t>С-ЕЖБ/20-08-2025/458346860</t>
  </si>
  <si>
    <t>PZISA-700371</t>
  </si>
  <si>
    <t>С-ЕЖБ/20-08-2025/458346862</t>
  </si>
  <si>
    <t xml:space="preserve">Давление в III-СК2</t>
  </si>
  <si>
    <t>PIA-700281</t>
  </si>
  <si>
    <t>С-ЕЖБ/20-08-2025/458346865</t>
  </si>
  <si>
    <t>PZISA-700391</t>
  </si>
  <si>
    <t>С-ЕЖБ/20-08-2025/458346867</t>
  </si>
  <si>
    <t>PZISA-700401</t>
  </si>
  <si>
    <t>С-ЕЖБ/20-08-2025/458346509</t>
  </si>
  <si>
    <t xml:space="preserve">Давление газа до 
3-КР5</t>
  </si>
  <si>
    <t>PIR-700231</t>
  </si>
  <si>
    <t>С-ЕЖБ/20-08-2025/458346505</t>
  </si>
  <si>
    <t xml:space="preserve">Давление газа до 
3-КР7</t>
  </si>
  <si>
    <t>PIR-700241</t>
  </si>
  <si>
    <t>С-ЕЖБ/20-08-2025/458346502</t>
  </si>
  <si>
    <t>PICA-700311</t>
  </si>
  <si>
    <t>С-ЕЖБ/20-08-2025/458346497</t>
  </si>
  <si>
    <t>PICA-700321</t>
  </si>
  <si>
    <t>С-ЕЖБ/20-08-2025/458346492</t>
  </si>
  <si>
    <t xml:space="preserve">Давление
после 3-КШ12 </t>
  </si>
  <si>
    <t>PISA-700431</t>
  </si>
  <si>
    <t>С-ЕЖБ/20-08-2025/458346488</t>
  </si>
  <si>
    <t xml:space="preserve">Давление
после 3-КШ14 </t>
  </si>
  <si>
    <t>PISA-700441</t>
  </si>
  <si>
    <t>С-ЕЖБ/20-08-2025/458346485</t>
  </si>
  <si>
    <t xml:space="preserve">Перепад давления на каплеотбойнике в III-C1/1</t>
  </si>
  <si>
    <t>PDIA-700491</t>
  </si>
  <si>
    <t>AM-2000-DP</t>
  </si>
  <si>
    <t>AM-2000-DP-4-S-22-M3-d-R5-ГП</t>
  </si>
  <si>
    <t xml:space="preserve">Россия, г. Челябинск</t>
  </si>
  <si>
    <t>37.4</t>
  </si>
  <si>
    <t>С-ЕЖБ/20-08-2025/458346482</t>
  </si>
  <si>
    <t xml:space="preserve">1ExdllCT5 X</t>
  </si>
  <si>
    <t xml:space="preserve">Перепад давления на каплеотбойнике в III-C1/2</t>
  </si>
  <si>
    <t>PDIA-700501</t>
  </si>
  <si>
    <t>С-ЕЖБ/20-08-2025/458346477</t>
  </si>
  <si>
    <t xml:space="preserve">Перепад давления на каплеотбойнике в III-CВ1</t>
  </si>
  <si>
    <t>PDIA-700451</t>
  </si>
  <si>
    <t>С-ЕЖБ/20-08-2025/458346473</t>
  </si>
  <si>
    <t xml:space="preserve">Перепад давления на каплеотбойнике в III-CВ2</t>
  </si>
  <si>
    <t>PDIA-700461</t>
  </si>
  <si>
    <t>С-ЕЖБ/20-08-2025/458346470</t>
  </si>
  <si>
    <t xml:space="preserve">Перепад давления на каплеотбойнике в III-CК1</t>
  </si>
  <si>
    <t>PDIA-700471</t>
  </si>
  <si>
    <t>С-ЕЖБ/20-08-2025/458346467</t>
  </si>
  <si>
    <t xml:space="preserve">Перепад давления на каплеотбойнике в III-CK2</t>
  </si>
  <si>
    <t>PDIA-700481</t>
  </si>
  <si>
    <t>С-ЕЖБ/20-08-2025/458346463</t>
  </si>
  <si>
    <t xml:space="preserve">Температура в III-СВ1</t>
  </si>
  <si>
    <t>TIR-700071</t>
  </si>
  <si>
    <t>46611-16</t>
  </si>
  <si>
    <t xml:space="preserve">Раздел 3.4 МП РГАЖ 0.282.007 РЭ</t>
  </si>
  <si>
    <t xml:space="preserve">Преобразователь температуры программируемый</t>
  </si>
  <si>
    <t xml:space="preserve">ТСПУ 031</t>
  </si>
  <si>
    <t xml:space="preserve">ТСПУ 031С/ХТ-PR/Exi/ИНД-СДИр/С-4/20-(+12/22)-0,2/0,3гр.</t>
  </si>
  <si>
    <t xml:space="preserve">ЗАО СКБ "Термоприбор"</t>
  </si>
  <si>
    <t>С-ВЯ/22-08-2025/458417475</t>
  </si>
  <si>
    <t xml:space="preserve">0Ex ia IIC T1...T6 Ga X</t>
  </si>
  <si>
    <t xml:space="preserve">-55…85 °С</t>
  </si>
  <si>
    <t xml:space="preserve">Температура в III-СВ2</t>
  </si>
  <si>
    <t>TIR-700081</t>
  </si>
  <si>
    <t xml:space="preserve">СКБ "Термоприбор"</t>
  </si>
  <si>
    <t xml:space="preserve">Температура в сепараторе III-СК2</t>
  </si>
  <si>
    <t>TIR-700101</t>
  </si>
  <si>
    <t>С-ВЯ/22-08-2025/458417474</t>
  </si>
  <si>
    <t xml:space="preserve">Температура в III-СК1</t>
  </si>
  <si>
    <t>TIR-70091</t>
  </si>
  <si>
    <t>С-ЕЖБ/06-06-2025/440144723</t>
  </si>
  <si>
    <t xml:space="preserve">Температура в сепараторе III-С1/1</t>
  </si>
  <si>
    <t>TIR-700111</t>
  </si>
  <si>
    <t>С-ВЯ/22-08-2025/458417470</t>
  </si>
  <si>
    <t xml:space="preserve">Температура в сепараторе III-С1/2</t>
  </si>
  <si>
    <t>TIR-700121</t>
  </si>
  <si>
    <t>С-ВЯ/22-08-2025/458417469</t>
  </si>
  <si>
    <t xml:space="preserve">Уровень в сепараторе III-С1/1</t>
  </si>
  <si>
    <t>LIA-700651</t>
  </si>
  <si>
    <t xml:space="preserve">Rosemount 5301HA2S1E4SM00380RAIMM1T1P6R7388</t>
  </si>
  <si>
    <t xml:space="preserve">ЗАО  ПГ "Метран"</t>
  </si>
  <si>
    <t>0,16</t>
  </si>
  <si>
    <t>С-ДШФ/20-08-2024/366290905</t>
  </si>
  <si>
    <t xml:space="preserve">0ExiallCT4…Т1Ga X</t>
  </si>
  <si>
    <t xml:space="preserve">-55…+70 °C</t>
  </si>
  <si>
    <t xml:space="preserve">IP 66, IP 67</t>
  </si>
  <si>
    <t xml:space="preserve">Уровень в сепараторе III-С1/2</t>
  </si>
  <si>
    <t>LIA-700661</t>
  </si>
  <si>
    <t>С-ДШФ/20-08-2024/366290904</t>
  </si>
  <si>
    <t>LIA-700671</t>
  </si>
  <si>
    <t>С-ДШФ/20-08-2024/366290903</t>
  </si>
  <si>
    <t>LIA-700681</t>
  </si>
  <si>
    <t>С-ДШФ/20-08-2024/366290902</t>
  </si>
  <si>
    <t xml:space="preserve">Уровень в III-СВ1</t>
  </si>
  <si>
    <t>LZISA-700691</t>
  </si>
  <si>
    <t>53857-13</t>
  </si>
  <si>
    <t xml:space="preserve">МП 53857-13 изм.1</t>
  </si>
  <si>
    <t xml:space="preserve">Уровнемер микроволновый контактный</t>
  </si>
  <si>
    <t xml:space="preserve">VEGAFLEX 81</t>
  </si>
  <si>
    <t xml:space="preserve">VEGAFLEX 81 FX81.RCETHKHXAMKX</t>
  </si>
  <si>
    <t xml:space="preserve">VEGA Grieshaber KG</t>
  </si>
  <si>
    <t>2,8</t>
  </si>
  <si>
    <t>б/н</t>
  </si>
  <si>
    <t xml:space="preserve">ФГУП "ВНИИМС"</t>
  </si>
  <si>
    <t xml:space="preserve">0ExiallCT6...T1 Ga X</t>
  </si>
  <si>
    <t>LZISA-700701</t>
  </si>
  <si>
    <t xml:space="preserve">Уровень в III-СВ2</t>
  </si>
  <si>
    <t>LZISA-700711</t>
  </si>
  <si>
    <t>LZISA-700721</t>
  </si>
  <si>
    <t xml:space="preserve">Уровень в III-СК1</t>
  </si>
  <si>
    <t>LZISA-700731</t>
  </si>
  <si>
    <t>LZISA-700741</t>
  </si>
  <si>
    <t xml:space="preserve">Уровень в III-СК2</t>
  </si>
  <si>
    <t>LZISA-700751</t>
  </si>
  <si>
    <t>LZISA-700761</t>
  </si>
  <si>
    <t xml:space="preserve">после 3-КР48/1</t>
  </si>
  <si>
    <t>48744-11</t>
  </si>
  <si>
    <t xml:space="preserve">ГОСТ 8.122-99</t>
  </si>
  <si>
    <t xml:space="preserve">ЭМИС-МЕТА 215</t>
  </si>
  <si>
    <t xml:space="preserve">ЭМИС-МЕТА 215 ЭМ215-Ex-025А-Г-Н-Ф-1.6-100-2.5-Т-Н-Х-ГП-ГОСТ-Е</t>
  </si>
  <si>
    <t xml:space="preserve">ЗАО "ЭМИС"</t>
  </si>
  <si>
    <t>6.4</t>
  </si>
  <si>
    <t>нм³/ч</t>
  </si>
  <si>
    <t>С-ГА/06-05-2021/71016944</t>
  </si>
  <si>
    <t xml:space="preserve">ФБУ "ЧЕЛЯБИНСКИЙ ЦСМ"</t>
  </si>
  <si>
    <t xml:space="preserve">1Ex ib IIC T4 Gb X</t>
  </si>
  <si>
    <t xml:space="preserve">Ui ≤ 30 В, Ii ≤ 160 mA</t>
  </si>
  <si>
    <t xml:space="preserve">IP65, IP67</t>
  </si>
  <si>
    <t xml:space="preserve">после 3-КР48</t>
  </si>
  <si>
    <t xml:space="preserve">FICA-000021 (газ)</t>
  </si>
  <si>
    <t xml:space="preserve">ЭМИС-МЕТА 215 ЭМ215-Ex-025Г-Г-Н-Ф-1.6-100-2.5-Т-Н-Х-ГП-ГОСТ-Е</t>
  </si>
  <si>
    <t>24</t>
  </si>
  <si>
    <t>С-ГА/06-05-2021/71016957</t>
  </si>
  <si>
    <t xml:space="preserve">после 3-КР46/1</t>
  </si>
  <si>
    <t xml:space="preserve">FICA-000041 (азот)</t>
  </si>
  <si>
    <t xml:space="preserve">ЭМИС-МЕТА 215 ЭМ215-Ex-015И-Г-Н-Ф-1.6-100-2.5-Н-Х-ГП-ГОСТ-Е</t>
  </si>
  <si>
    <t>3.9</t>
  </si>
  <si>
    <t>С-ГА/06-05-2021/71016953</t>
  </si>
  <si>
    <t xml:space="preserve">после 3-КР46</t>
  </si>
  <si>
    <t xml:space="preserve">FICA-000051 (газ)</t>
  </si>
  <si>
    <t xml:space="preserve">ЭМИС-МЕТА 215 ЭМ215-Ex-025Г-Г-Н-Ф-1.6-100-2.5-Н-Х-ГП-ГОСТ-Е</t>
  </si>
  <si>
    <t>26</t>
  </si>
  <si>
    <t>С-ГА/06-05-2021/71016948</t>
  </si>
  <si>
    <t>604</t>
  </si>
  <si>
    <t xml:space="preserve">Шкаф А100</t>
  </si>
  <si>
    <t>39117-14</t>
  </si>
  <si>
    <t xml:space="preserve">ЭИ.107.00.000 РЭ раздел 4</t>
  </si>
  <si>
    <t xml:space="preserve">Преобразователь измерительный многоканальный</t>
  </si>
  <si>
    <t>Метран-950МК</t>
  </si>
  <si>
    <t>Метран-950МК-Exia-4-0,25%-(0…100)°C-Pt100-4…20-ПГ</t>
  </si>
  <si>
    <t>0168003</t>
  </si>
  <si>
    <t xml:space="preserve">ООО "Энергия-Источник"</t>
  </si>
  <si>
    <t>04.08.2016</t>
  </si>
  <si>
    <t>С-ЕЖБ/22-04-2025/427900900</t>
  </si>
  <si>
    <t xml:space="preserve">[Exia] IIC</t>
  </si>
  <si>
    <t xml:space="preserve">Вторичка для ТСП Метран-246-02</t>
  </si>
  <si>
    <t xml:space="preserve">Измерение выходных сигналов</t>
  </si>
  <si>
    <t xml:space="preserve">Добавили АиМ 07.04.2021</t>
  </si>
  <si>
    <t xml:space="preserve">Ui ≤ 25,2 B, Ii ≤ 100 mA</t>
  </si>
  <si>
    <t xml:space="preserve">-10…+50 °С</t>
  </si>
  <si>
    <t>IP</t>
  </si>
  <si>
    <t>0168002</t>
  </si>
  <si>
    <t>С-ЕЖБ/22-04-2025/427900899</t>
  </si>
  <si>
    <t>0168001</t>
  </si>
  <si>
    <t>С-ЕЖБ/22-04-2025/427900898</t>
  </si>
  <si>
    <t>0168004</t>
  </si>
  <si>
    <t>С-ЕЖБ/22-04-2025/427900897</t>
  </si>
  <si>
    <t xml:space="preserve">ТСПУ Метран 274-08-100-0,5-H10-(-50…100)C-У1.1-ГП</t>
  </si>
  <si>
    <t>2229130</t>
  </si>
  <si>
    <t xml:space="preserve">С-ДШ Ф /11-11-2023/297800310</t>
  </si>
  <si>
    <t>СК-СУПАЗ-4</t>
  </si>
  <si>
    <t>SVPH3337982</t>
  </si>
  <si>
    <t>С-ДШФ/05-08-2022/181382617</t>
  </si>
  <si>
    <t>SVPH3337987</t>
  </si>
  <si>
    <t>С-ДШФ/05-08-2022/181382616</t>
  </si>
  <si>
    <t>SVPJ3285187</t>
  </si>
  <si>
    <t>С-ДШФ/05-08-2022/181382615</t>
  </si>
  <si>
    <t>SVPJ3285218</t>
  </si>
  <si>
    <t>С-ДШФ/05-08-2022/181382614</t>
  </si>
  <si>
    <t>С-ЕЖБ/22-04-2025/427900939</t>
  </si>
  <si>
    <t xml:space="preserve">AZISA - 234441</t>
  </si>
  <si>
    <t>С-ЕЖБ/22-04-2025/427900938</t>
  </si>
  <si>
    <t xml:space="preserve">AZISA - 234451</t>
  </si>
  <si>
    <t>С-ЕЖБ/22-04-2025/427900937</t>
  </si>
  <si>
    <t xml:space="preserve">AZISA - 234461</t>
  </si>
  <si>
    <t>С-ЕЖБ/22-04-2025/427900936</t>
  </si>
  <si>
    <t>С-ЕЖБ/22-04-2025/427900935</t>
  </si>
  <si>
    <t>С-ЕЖБ/22-04-2025/427900934</t>
  </si>
  <si>
    <t>С-ЕЖБ/22-04-2025/427900933</t>
  </si>
  <si>
    <t>С-ЕЖБ/22-04-2025/427900932</t>
  </si>
  <si>
    <t>С-ЕЖБ/22-04-2025/427900931</t>
  </si>
  <si>
    <t>С-ЕЖБ/22-04-2025/427900930</t>
  </si>
  <si>
    <t>С-ЕЖБ/22-04-2025/427900929</t>
  </si>
  <si>
    <t>С-ЕЖБ/22-04-2025/427900928</t>
  </si>
  <si>
    <t>С-ЕЖБ/22-04-2025/427900927</t>
  </si>
  <si>
    <t>С-ЕЖБ/22-04-2025/427900926</t>
  </si>
  <si>
    <t>С-ЕЖБ/22-04-2025/427900925</t>
  </si>
  <si>
    <t>С-ЕЖБ/22-04-2025/427900924</t>
  </si>
  <si>
    <t>С-ЕЖБ/22-04-2025/427900923</t>
  </si>
  <si>
    <t>С-ЕЖБ/22-04-2025/427900922</t>
  </si>
  <si>
    <t>С-ЕЖБ/22-04-2025/427900921</t>
  </si>
  <si>
    <t>С-ЕЖБ/22-04-2025/427900920</t>
  </si>
  <si>
    <t>С-ЕЖБ/22-04-2025/427900919</t>
  </si>
  <si>
    <t>С-ЕЖБ/22-04-2025/427900918</t>
  </si>
  <si>
    <t>С-ЕЖБ/22-04-2025/427900917</t>
  </si>
  <si>
    <t>С-ЕЖБ/22-04-2025/427900916</t>
  </si>
  <si>
    <t>С-ЕЖБ/22-04-2025/427900915</t>
  </si>
  <si>
    <t>С-ЕЖБ/22-04-2025/427900914</t>
  </si>
  <si>
    <t>AZISA-250231</t>
  </si>
  <si>
    <t>С-ЕЖБ/22-04-2025/427900913</t>
  </si>
  <si>
    <t>AZISA-250241</t>
  </si>
  <si>
    <t>С-ЕЖБ/22-04-2025/427900912</t>
  </si>
  <si>
    <t>AZISA-250251</t>
  </si>
  <si>
    <t>С-ЕЖБ/22-04-2025/427900911</t>
  </si>
  <si>
    <t>AZISA-250261</t>
  </si>
  <si>
    <t>С-ЕЖБ/22-04-2025/427900910</t>
  </si>
  <si>
    <t>AZISA-250271</t>
  </si>
  <si>
    <t>С-ЕЖБ/22-04-2025/427900909</t>
  </si>
  <si>
    <t>С-ЕЖБ/22-04-2025/427900908</t>
  </si>
  <si>
    <t>С-ЕЖБ/22-04-2025/427900907</t>
  </si>
  <si>
    <t>С-ЕЖБ/22-04-2025/427900906</t>
  </si>
  <si>
    <t>С-ЕЖБ/22-04-2025/427900905</t>
  </si>
  <si>
    <t>С-ЕЖБ/22-04-2025/427900904</t>
  </si>
  <si>
    <t>С-ЕЖБ/22-04-2025/427900903</t>
  </si>
  <si>
    <t xml:space="preserve">СГМ ЭРИС-110 А/К</t>
  </si>
  <si>
    <t>С-ЕЖБ/22-04-2025/427900902</t>
  </si>
  <si>
    <t>С-ЕЖБ/22-04-2025/427900901</t>
  </si>
  <si>
    <t>704</t>
  </si>
  <si>
    <t xml:space="preserve">Контроль загазованности  </t>
  </si>
  <si>
    <t>AZISA-704061</t>
  </si>
  <si>
    <t>ER230203005</t>
  </si>
  <si>
    <t>С-ДШФ/11-11-2023/297800279</t>
  </si>
  <si>
    <t xml:space="preserve">Уровень в ЕДК14; Температура в ЕДК14</t>
  </si>
  <si>
    <t>LISA,TISA-704051</t>
  </si>
  <si>
    <t>УНКР.407631.005.МП</t>
  </si>
  <si>
    <t>ДУУ10-10-0-4,33-0-0-00-1-0-0-0-000-1</t>
  </si>
  <si>
    <t>2/75°</t>
  </si>
  <si>
    <t>С-ДШФ/22-07-2024/361507650</t>
  </si>
  <si>
    <t xml:space="preserve">Давление в ЕДК-14</t>
  </si>
  <si>
    <t>PISA-704021</t>
  </si>
  <si>
    <t xml:space="preserve">ООО"АМ-Все измерения" г.Челябинск</t>
  </si>
  <si>
    <t>±0.5</t>
  </si>
  <si>
    <t>С-ДШФ/11-10-2024/385850924</t>
  </si>
  <si>
    <t xml:space="preserve">0Ex ia IIc T6 X</t>
  </si>
  <si>
    <t>705</t>
  </si>
  <si>
    <t>AZISA-705061</t>
  </si>
  <si>
    <t>ER230203004</t>
  </si>
  <si>
    <t>С-ДШФ/11-11-2023/297800277</t>
  </si>
  <si>
    <t>LISA,TISA-705051</t>
  </si>
  <si>
    <t>С-ДШФ/11-10-2024/385850925</t>
  </si>
  <si>
    <t xml:space="preserve">Площадка входной гребёнки</t>
  </si>
  <si>
    <t>AZISA-702051</t>
  </si>
  <si>
    <t xml:space="preserve">МП 116-221-2014 с изм.№3</t>
  </si>
  <si>
    <t xml:space="preserve">ДГС ЭРИС-230-3 IR (МЕТАН)</t>
  </si>
  <si>
    <t>ER230203006</t>
  </si>
  <si>
    <t>±3,±0,062*(X^2)-0,1</t>
  </si>
  <si>
    <t>С-ДШФ/11-11-2023/297800276</t>
  </si>
  <si>
    <t xml:space="preserve">добавлен в мае</t>
  </si>
  <si>
    <t>AZISA-702061</t>
  </si>
  <si>
    <t>ER230203007</t>
  </si>
  <si>
    <t>С-ДШФ/11-11-2023/297800273</t>
  </si>
  <si>
    <t>AZISA-702071</t>
  </si>
  <si>
    <t>ER230203008</t>
  </si>
  <si>
    <t>С-ДШФ/11-11-2023/297800270</t>
  </si>
  <si>
    <t xml:space="preserve">Давление на трубопроводе ГЖС</t>
  </si>
  <si>
    <t>PISA-702041</t>
  </si>
  <si>
    <t>63044-16</t>
  </si>
  <si>
    <t xml:space="preserve">НКГЖ.406233.028 МП</t>
  </si>
  <si>
    <t>АИР-20/М2</t>
  </si>
  <si>
    <t>АИР-20/М2-Н-160-ДИ-Ex</t>
  </si>
  <si>
    <t>02009872</t>
  </si>
  <si>
    <t xml:space="preserve">ООО НПП "ЭЛЕМЕР"</t>
  </si>
  <si>
    <t>паспорт</t>
  </si>
  <si>
    <t xml:space="preserve">свидетельство не оформлялось</t>
  </si>
  <si>
    <t xml:space="preserve">Температура в трубопроводе ГЖС</t>
  </si>
  <si>
    <t>TIR-702021</t>
  </si>
  <si>
    <t xml:space="preserve">Преобразователи температуры программируемые ТСМУ 031, ТСПУ 031, ТХАУ 031, ТХКУ 031, ТННУ 031. РЭ</t>
  </si>
  <si>
    <t xml:space="preserve">ТСМУ 031</t>
  </si>
  <si>
    <t xml:space="preserve">ТСПУ 031С.Сп/XT-PR/Exi/ИНД</t>
  </si>
  <si>
    <t>℃</t>
  </si>
  <si>
    <t>С-ЕЖБ/19-06-2025/441478290</t>
  </si>
  <si>
    <t>703.3</t>
  </si>
  <si>
    <t>БУР-3</t>
  </si>
  <si>
    <t>ТТ501</t>
  </si>
  <si>
    <t xml:space="preserve">Метран 286-05 Exia-1-120-Н10-(-50…100)С-Т5-У1.1(-50+85)-ГП</t>
  </si>
  <si>
    <t>С-ЕЖБ/08-03-2025/416938360</t>
  </si>
  <si>
    <t xml:space="preserve">АО "МКАИР"</t>
  </si>
  <si>
    <t>ExdbIICT5X</t>
  </si>
  <si>
    <t>PIT-303</t>
  </si>
  <si>
    <t>С-ЕЖБ/07-03-2025/416940279</t>
  </si>
  <si>
    <t>PIT-302</t>
  </si>
  <si>
    <t>С-ЕЖБ/07-03-2025/416940280</t>
  </si>
  <si>
    <t>PIT-301</t>
  </si>
  <si>
    <t>150TG</t>
  </si>
  <si>
    <t>С-ЕЖБ/07-03-2025/416940284</t>
  </si>
  <si>
    <t xml:space="preserve">АО "МЕТРАН"</t>
  </si>
  <si>
    <t>FIT-301</t>
  </si>
  <si>
    <t xml:space="preserve">МП 48092-11</t>
  </si>
  <si>
    <t>D200000000966060</t>
  </si>
  <si>
    <t>ИЯ</t>
  </si>
  <si>
    <t>И-ВЯ/28-03-2024/327790654</t>
  </si>
  <si>
    <t xml:space="preserve">Демонтировано и передано АиМу на поверку 07.02.2024</t>
  </si>
  <si>
    <t>Газоанализатор</t>
  </si>
  <si>
    <t>QE-501</t>
  </si>
  <si>
    <t xml:space="preserve"> 61055-15</t>
  </si>
  <si>
    <t xml:space="preserve">МП 116-221-2014. изм. №3</t>
  </si>
  <si>
    <t xml:space="preserve">ДГС ЭРИС-210-1 IR</t>
  </si>
  <si>
    <t>ER210201771</t>
  </si>
  <si>
    <t>02.08.2020</t>
  </si>
  <si>
    <t>С-ДШФ/18-04-2023/242537167</t>
  </si>
  <si>
    <t>QE-502</t>
  </si>
  <si>
    <t>ER210201770</t>
  </si>
  <si>
    <t>С-ДШФ/18-04-2023/242537166</t>
  </si>
  <si>
    <t>703.4</t>
  </si>
  <si>
    <t>БУР-4</t>
  </si>
  <si>
    <t>ТТ-501</t>
  </si>
  <si>
    <t>С-ЕЖБ/08-03-2025/416938361</t>
  </si>
  <si>
    <t>С-ЕЖБ/07-03-2025/416940281</t>
  </si>
  <si>
    <t>С-ЕЖБ/07-03-2025/416940283</t>
  </si>
  <si>
    <t>С-ЕЖБ/07-03-2025/416940282</t>
  </si>
  <si>
    <t xml:space="preserve">После КШг45</t>
  </si>
  <si>
    <t>D200000000966061</t>
  </si>
  <si>
    <t>С-ВЯ/28-03-2024/327791197</t>
  </si>
  <si>
    <t>ER210201772</t>
  </si>
  <si>
    <t>С-ДШФ/18-04-2023/242537165</t>
  </si>
  <si>
    <t>ER210201769</t>
  </si>
  <si>
    <t>С-ДШФ/18-04-2023/242537163</t>
  </si>
  <si>
    <t>703.5</t>
  </si>
  <si>
    <t xml:space="preserve">Площадка сепаратора факельного высокого давления</t>
  </si>
  <si>
    <t>СФВД4</t>
  </si>
  <si>
    <t>LIR-703061</t>
  </si>
  <si>
    <t xml:space="preserve">Rosemount 5301HA2S1E4SM00362RAIMM1T1R7388</t>
  </si>
  <si>
    <t xml:space="preserve">АО "ПГ МЕТРАН" Челябинск</t>
  </si>
  <si>
    <t>С-ДШФ/20-08-2024/366290901</t>
  </si>
  <si>
    <t xml:space="preserve">0Ex ia IIC T4…Т1 GA X</t>
  </si>
  <si>
    <t>05.09.2021</t>
  </si>
  <si>
    <t xml:space="preserve">Газовый конденсат</t>
  </si>
  <si>
    <t>PIR-703041</t>
  </si>
  <si>
    <t xml:space="preserve">Метран 150TGR12G21AM4IMS5K12PCT1LTST</t>
  </si>
  <si>
    <t>С-ДАВ/15-02-2021/37823955</t>
  </si>
  <si>
    <t xml:space="preserve">АО "ПГ "МЕТРАН"</t>
  </si>
  <si>
    <t xml:space="preserve">0Ex ia IIC T4 Ga X </t>
  </si>
  <si>
    <t xml:space="preserve">Попутный нефтяной газ</t>
  </si>
  <si>
    <t xml:space="preserve">Ui ≤ 30 В, Ii ≤ 200 mA</t>
  </si>
  <si>
    <t>TIR-703021</t>
  </si>
  <si>
    <t>75208-19</t>
  </si>
  <si>
    <t>435-158-2019МП</t>
  </si>
  <si>
    <t xml:space="preserve">ТСПТ Exd101-L19-Pt100-A4H10-C10-8-300/200</t>
  </si>
  <si>
    <t>5188-1-1</t>
  </si>
  <si>
    <t xml:space="preserve">СПТ 5188-1-1</t>
  </si>
  <si>
    <t xml:space="preserve">ООО "ПК"ТЕСЕЙ"</t>
  </si>
  <si>
    <t xml:space="preserve">1Exd  IIC T6 X </t>
  </si>
  <si>
    <t xml:space="preserve">Стойка №1</t>
  </si>
  <si>
    <t>AZISA-703071</t>
  </si>
  <si>
    <t>ER230202175</t>
  </si>
  <si>
    <t>С-ДШФ/16-08-2023/275801437</t>
  </si>
  <si>
    <t xml:space="preserve">Стойка №2</t>
  </si>
  <si>
    <t>AZISA-703091</t>
  </si>
  <si>
    <t>ER230202173</t>
  </si>
  <si>
    <t>С-ДШФ/16-08-2023/275801436</t>
  </si>
  <si>
    <t xml:space="preserve">Стойка №3</t>
  </si>
  <si>
    <t>AZISA-703101</t>
  </si>
  <si>
    <t>ER230202174</t>
  </si>
  <si>
    <t>С-ДШФ/16-08-2023/27581435</t>
  </si>
  <si>
    <t>706</t>
  </si>
  <si>
    <t>БНДР</t>
  </si>
  <si>
    <t xml:space="preserve">Загазованность в помещение БНДР</t>
  </si>
  <si>
    <t xml:space="preserve">AST-1 (пропан)</t>
  </si>
  <si>
    <t>ER230200277</t>
  </si>
  <si>
    <t>С-ДШФ/18-04-2023/242537154</t>
  </si>
  <si>
    <t>01.02.2023</t>
  </si>
  <si>
    <t xml:space="preserve"> СП k.0213-20</t>
  </si>
  <si>
    <t>ПРОСРОЧЕН</t>
  </si>
  <si>
    <t xml:space="preserve"> СП k.0214-20</t>
  </si>
  <si>
    <t xml:space="preserve"> СП k.0217-20</t>
  </si>
  <si>
    <t>С-ДШФ/21-03-2022/142105082</t>
  </si>
  <si>
    <t xml:space="preserve">При наличии ГСО ПГС</t>
  </si>
  <si>
    <t>С-ДШФ/21-03-2022/142105085</t>
  </si>
  <si>
    <t>С-ДШФ/10-02-2024/321305240</t>
  </si>
  <si>
    <t>ЗАМЕНИТЬ</t>
  </si>
  <si>
    <t>2250809</t>
  </si>
  <si>
    <t xml:space="preserve"> СП k.0230-20</t>
  </si>
  <si>
    <t>поверен</t>
  </si>
  <si>
    <t xml:space="preserve">С -ДШФ/10-02-2024/321305239</t>
  </si>
  <si>
    <t xml:space="preserve">СП k.0225-20</t>
  </si>
  <si>
    <t xml:space="preserve"> СП k.0222-20</t>
  </si>
  <si>
    <t xml:space="preserve"> СП k.0223-20</t>
  </si>
  <si>
    <t xml:space="preserve"> СП k.0224-20</t>
  </si>
  <si>
    <t xml:space="preserve"> СП k.0226-20</t>
  </si>
  <si>
    <t xml:space="preserve"> СП k.0227-20</t>
  </si>
  <si>
    <t xml:space="preserve"> СП k.0228-20</t>
  </si>
  <si>
    <t xml:space="preserve"> СП k.0229-20</t>
  </si>
  <si>
    <t xml:space="preserve"> СП k.0194-20</t>
  </si>
  <si>
    <t xml:space="preserve"> СП k.0195-20</t>
  </si>
  <si>
    <t xml:space="preserve"> СП k.0197-20</t>
  </si>
  <si>
    <t xml:space="preserve"> СП k.0198-20</t>
  </si>
  <si>
    <t xml:space="preserve"> СП k.0199-20</t>
  </si>
  <si>
    <t xml:space="preserve"> СП k.0200-20</t>
  </si>
  <si>
    <t xml:space="preserve"> СП k.0201-20</t>
  </si>
  <si>
    <t>С-ДШФ/21-03-2022/142105084</t>
  </si>
  <si>
    <t>С-ДШФ/21-03-2022/142105083</t>
  </si>
  <si>
    <t>С-ГРЗ/16-03-2023/232874232</t>
  </si>
  <si>
    <t>AZISA–205511</t>
  </si>
  <si>
    <t>ЕR160229</t>
  </si>
  <si>
    <t>С-ГРЗ/16-03-2023/232874231</t>
  </si>
  <si>
    <t>С-ГЦТ/18-11-22/202318870</t>
  </si>
  <si>
    <t xml:space="preserve">СП k.0032-20</t>
  </si>
  <si>
    <t xml:space="preserve">СП k.0031-20</t>
  </si>
  <si>
    <t>С-ГРЗ/16-03-2023/232874230</t>
  </si>
  <si>
    <t>С-ГРЗ/16-03-2023/232874229</t>
  </si>
  <si>
    <t>С-ГРЗ/16-03-2023/232874225</t>
  </si>
  <si>
    <t>С-ГРЗ/16-03-2023/232874224</t>
  </si>
  <si>
    <t>С-ГРЗ/16-03-2023/232874223</t>
  </si>
  <si>
    <t>ER160190</t>
  </si>
  <si>
    <t>С-ГРЗ/16-03-2023/232874222</t>
  </si>
  <si>
    <t>С-ГРЗ/16-03-2023/232874219</t>
  </si>
  <si>
    <t>С-ГРЗ/16-03-2023/232874218</t>
  </si>
  <si>
    <t>С-ГРЗ/16-03-2023/232874216</t>
  </si>
  <si>
    <t>С-ГРЗ/16-03-2023/232874215</t>
  </si>
  <si>
    <t>С-ГРЗ/17-03-2023/232874188</t>
  </si>
  <si>
    <t>С-ГРЗ/17-03-2023/232874187</t>
  </si>
  <si>
    <t>С-ГРЗ/17-03-2023/232874185</t>
  </si>
  <si>
    <t>С-ГРЗ/17-03-2023/232874184</t>
  </si>
  <si>
    <t>ЕR160277</t>
  </si>
  <si>
    <t>С-ГРЗ/17-03-2023/232874183</t>
  </si>
  <si>
    <t>С-ГРЗ/17-03-2023/232874180</t>
  </si>
  <si>
    <t>С-ГРЗ/17-03-2023/232874179</t>
  </si>
  <si>
    <t>С-ГРЗ/17-03-2023/232874178</t>
  </si>
  <si>
    <t>С-ГРЗ/17-03-2023/232874175</t>
  </si>
  <si>
    <t>С-ГРЗ/17-03-2023/232874172</t>
  </si>
  <si>
    <t>AZISA-0001271</t>
  </si>
  <si>
    <t>ЕR160121</t>
  </si>
  <si>
    <t>С-ГРЗ/17-03-2023/232874170</t>
  </si>
  <si>
    <t>С-ГРЗ/17-03-2023/232874169</t>
  </si>
  <si>
    <t>С-ГРЗ/17-03-2023/232874167</t>
  </si>
  <si>
    <t>С-ГРЗ/17-03-2023/232874166</t>
  </si>
  <si>
    <t xml:space="preserve">AZISA-0002581
</t>
  </si>
  <si>
    <t>ER160280</t>
  </si>
  <si>
    <t>С-ГРЗ/17-03-2023/232874165</t>
  </si>
  <si>
    <t>С-ГРЗ/17-03-2023/232874164</t>
  </si>
  <si>
    <t>С-ГРЗ/17-03-2023/232874163</t>
  </si>
  <si>
    <t>С-ГРЗ/17-03-2023/232874161</t>
  </si>
  <si>
    <t>ЕR160320</t>
  </si>
  <si>
    <t>С-ГРЗ/17-03-2023/232874159</t>
  </si>
  <si>
    <t>ЕR160323</t>
  </si>
  <si>
    <t>С-ГРЗ/17-03-2023/232874158</t>
  </si>
  <si>
    <t>С-ГРЗ/17-03-2023/232874156</t>
  </si>
  <si>
    <t>ЕR160325</t>
  </si>
  <si>
    <t>С-ГРЗ/17-03-2023/232874155</t>
  </si>
  <si>
    <t>С-ГРЗ/17-03-2023/232874154</t>
  </si>
  <si>
    <t>AZISA-0001621</t>
  </si>
  <si>
    <t>ЕR160144</t>
  </si>
  <si>
    <t>С-ГРЗ/17-03-2023/232874153</t>
  </si>
  <si>
    <t>С-ГРЗ/17-03-2023/232874152</t>
  </si>
  <si>
    <t>С-ГРЗ/17-03-2023/232874151</t>
  </si>
  <si>
    <t>С-ГРЗ/17-03-2023/232874150</t>
  </si>
  <si>
    <t>ЕR160122</t>
  </si>
  <si>
    <t>С-ГРЗ/17-03-2023/232874149</t>
  </si>
  <si>
    <t>С-ГРЗ/17-03-2023/232874147</t>
  </si>
  <si>
    <t>С-ГРЗ/17-03-2023/232874145</t>
  </si>
  <si>
    <t>С-ДШФ/11-10-2022/197024637</t>
  </si>
  <si>
    <t>С-ГРЗ/17-03-2023/232874144</t>
  </si>
  <si>
    <t>С-ГРЗ/17-03-2023/232874142</t>
  </si>
  <si>
    <t>С-ГРЗ/17-03-2023/232874141</t>
  </si>
  <si>
    <t>С-ГРЗ/17-03-2023/232874138</t>
  </si>
  <si>
    <t>С-ГРЗ/17-03-2023/232874137</t>
  </si>
  <si>
    <t>С-ДШФ/11-10-2022/197024631</t>
  </si>
  <si>
    <t>С-ГРЗ/16-03-2023/232874214</t>
  </si>
  <si>
    <t xml:space="preserve">ГПН-А </t>
  </si>
  <si>
    <t>С-ГРЗ/17-03-2023/232874134</t>
  </si>
  <si>
    <t>С-ГРЗ/17-03-2023/232874133</t>
  </si>
  <si>
    <t>С-ГРЗ/17-03-2023/232874132</t>
  </si>
  <si>
    <t>С-ГРЗ/17-03-2023/232874130</t>
  </si>
  <si>
    <t>С-ГРЗ/16-03-2023/232874211</t>
  </si>
  <si>
    <t>С-ГРЗ/16-03-2023/232874210</t>
  </si>
  <si>
    <t>С-ГРЗ/16-03-2023/232874208</t>
  </si>
  <si>
    <t>С-ГЦТ/18-11-22/202318875</t>
  </si>
  <si>
    <t>С-ГЦТ/16-11-22/201810226</t>
  </si>
  <si>
    <t>С-ГЦТ/18-11-22/202318872</t>
  </si>
  <si>
    <t>С-ГЦТ/16-11-22/201810227</t>
  </si>
  <si>
    <t>С-ГЦТ/18-11-22/202318874</t>
  </si>
  <si>
    <t>С-ГЦТ/23-11-22/203262753</t>
  </si>
  <si>
    <t xml:space="preserve">Вывоз до 90 д</t>
  </si>
  <si>
    <t>С-ГРЗ/29-03-2023/236693031</t>
  </si>
  <si>
    <t>С-ГРЗ/17-03-2023/232874129</t>
  </si>
  <si>
    <t>С-ДШФ/10-02-2024/321305241</t>
  </si>
  <si>
    <t>С-ГРЗ/16-03-2023/232874207</t>
  </si>
  <si>
    <t>ER160184</t>
  </si>
  <si>
    <t>С-ГРЗ/16-03-2023/232874205</t>
  </si>
  <si>
    <t>ER160164</t>
  </si>
  <si>
    <t>С-ГРЗ/16-03-2023/232874203</t>
  </si>
  <si>
    <t>С-ГРЗ/16-03-2023/232874201</t>
  </si>
  <si>
    <t>С-ГРЗ/16-03-2023/232874200</t>
  </si>
  <si>
    <t>С-ГРЗ/16-03-2023/232874199</t>
  </si>
  <si>
    <t>С-ГРЗ/16-03-2023/232874198</t>
  </si>
  <si>
    <t>С-ГРЗ/16-03-2023/232874196</t>
  </si>
  <si>
    <t>С-ГРЗ/16-03-2023/232874195</t>
  </si>
  <si>
    <t>С-ГРЗ/16-03-2023/232874194</t>
  </si>
  <si>
    <t>С-ГРЗ/16-03-2023/232874193</t>
  </si>
  <si>
    <t>С-ГРЗ/16-03-2023/232874192</t>
  </si>
  <si>
    <t>ER160148</t>
  </si>
  <si>
    <t>С-ГРЗ/17-03-2023/232874127</t>
  </si>
  <si>
    <t>С-ДШФ/24-02-2022/136087633</t>
  </si>
  <si>
    <t>С-ДШФ/24-02-2022/136087641</t>
  </si>
  <si>
    <t>С-ГРЗ/17-03-2023/232874122</t>
  </si>
  <si>
    <t>С-ДШФ/21-03-2022/142105087</t>
  </si>
  <si>
    <t>С-ГЦТ/23-11-22/203262752</t>
  </si>
  <si>
    <t>С-ГРЗ/17-03-2023/232874120</t>
  </si>
  <si>
    <t>С-ГРЗ/17-03-2023/232874119</t>
  </si>
  <si>
    <t>С-ГРЗ/17-03-2023/232874118</t>
  </si>
  <si>
    <t>ER160307</t>
  </si>
  <si>
    <t>С-ГРЗ/17-03-2023/232874117</t>
  </si>
  <si>
    <t>С-ГРЗ/17-03-2023/232874115</t>
  </si>
  <si>
    <t>С-ДШФ/24-02-2022/136087632</t>
  </si>
  <si>
    <t>С-ГРЗ/16-03-2023/232874190</t>
  </si>
  <si>
    <t>С-ГРЗ/16-03-2023/232874189</t>
  </si>
  <si>
    <t>С-ВЯ/22-02-2023/225961565</t>
  </si>
  <si>
    <t>С-ВЯ/22-02-2023/225961381</t>
  </si>
  <si>
    <t>С-ВЯ/09-11-2022/201184384</t>
  </si>
  <si>
    <t>С-ВЯ/09-11-2022/201184361</t>
  </si>
  <si>
    <t>С-ВЯ/09-11-2022/200379097</t>
  </si>
  <si>
    <t>С-ДШФ/15-03-2021/46498052</t>
  </si>
  <si>
    <t>С-ДШФ/15-03-2021/46498054</t>
  </si>
  <si>
    <t>С-ДШФ/15-03-2021/46498053</t>
  </si>
  <si>
    <t>С-ДШФ/15-03-2021/46498058</t>
  </si>
  <si>
    <t>С-ДШФ/15-03-2021/46498057</t>
  </si>
  <si>
    <t>С-ДШФ/15-03-2021/46498056</t>
  </si>
  <si>
    <t>С-ДШФ/15-03-2021/46498055</t>
  </si>
  <si>
    <t>С-ДШФ/15-03-2021/46498062</t>
  </si>
  <si>
    <t>С-ДШФ/15-03-2021/46498061</t>
  </si>
  <si>
    <t>С-ДШФ/15-03-2021/46498060</t>
  </si>
  <si>
    <t>С-ДШФ/15-03-2021/46498059</t>
  </si>
  <si>
    <t>С-ДШФ/15-03-2021/46498066</t>
  </si>
  <si>
    <t>С-ДШФ/15-03-2021/46498063</t>
  </si>
  <si>
    <t>С-ДШФ/15-03-2021/46498064</t>
  </si>
  <si>
    <t>С-ДШФ/15-03-2021/46498065</t>
  </si>
  <si>
    <t xml:space="preserve">ЦПС ЮГ</t>
  </si>
  <si>
    <t>Позиция:</t>
  </si>
  <si>
    <t xml:space="preserve"> </t>
  </si>
  <si>
    <t>ФОРМУЛЯР</t>
  </si>
  <si>
    <t xml:space="preserve">Должность, Ф.И.О.</t>
  </si>
  <si>
    <t xml:space="preserve">Наименование юридического лица - владельца системы:</t>
  </si>
  <si>
    <t xml:space="preserve">ООО "Газпромнефть - Ямал"</t>
  </si>
  <si>
    <t xml:space="preserve">Сл. КИПиА Сурков А.А.</t>
  </si>
  <si>
    <t xml:space="preserve">Наименование производственного подразделения:</t>
  </si>
  <si>
    <t xml:space="preserve">ЦППН  Новопортовское НГКМ</t>
  </si>
  <si>
    <t xml:space="preserve">Инж. КИПиА Бондарев А.Г.</t>
  </si>
  <si>
    <t xml:space="preserve">Наименование оборудования:</t>
  </si>
  <si>
    <t xml:space="preserve">Сл. КИПиА Юхин Ю.М.</t>
  </si>
  <si>
    <t xml:space="preserve">Инж. КИПиА Александров В.П.</t>
  </si>
  <si>
    <t xml:space="preserve">Завод изготовитель:</t>
  </si>
  <si>
    <t xml:space="preserve">Нач. участка Шкурапатов П. А.</t>
  </si>
  <si>
    <t xml:space="preserve">Заводской №:</t>
  </si>
  <si>
    <t xml:space="preserve">Инж. КИПиА Фёдоров С.П.</t>
  </si>
  <si>
    <t xml:space="preserve">Дата выпуска:</t>
  </si>
  <si>
    <t xml:space="preserve">Сл. КИПиА Болгов А.С.</t>
  </si>
  <si>
    <t xml:space="preserve">Дата ввода в эксплуатацию:</t>
  </si>
  <si>
    <t xml:space="preserve">Инж. КИПиА Бикбулатов А.М.</t>
  </si>
  <si>
    <t xml:space="preserve">Гарантийный срок эксплуатации:</t>
  </si>
  <si>
    <t>лет</t>
  </si>
  <si>
    <t xml:space="preserve">Кто на вахте</t>
  </si>
  <si>
    <t xml:space="preserve">Сл. КИПиА Исламов И.Ф.</t>
  </si>
  <si>
    <t xml:space="preserve">Класс точности:</t>
  </si>
  <si>
    <t xml:space="preserve">Пределы измерений:</t>
  </si>
  <si>
    <t xml:space="preserve">Регистрационный № в Государственном реестре СИ:</t>
  </si>
  <si>
    <t xml:space="preserve"> Согласно руководству по эксплуатации, ГОСТ 30852.16-2002 Таблица 2. Ui ≤ ______ В,  Ii ≤ ______ mA</t>
  </si>
  <si>
    <t xml:space="preserve">искробезопасные цепи</t>
  </si>
  <si>
    <t xml:space="preserve">Ex ia</t>
  </si>
  <si>
    <t xml:space="preserve">Периодичность поверки (калибровки): </t>
  </si>
  <si>
    <t>мес.</t>
  </si>
  <si>
    <t xml:space="preserve"> Согласно руководству по эксплуатации, ГОСТ 30852.16-2002 Таблица 1. ГОСТ 30852.1-2002 Таблица 4. </t>
  </si>
  <si>
    <t xml:space="preserve">прижимные крышки</t>
  </si>
  <si>
    <t xml:space="preserve">Ex d</t>
  </si>
  <si>
    <t xml:space="preserve">Вид взрывозащиты: </t>
  </si>
  <si>
    <t xml:space="preserve"> Согласно руководству по эксплуатации, ГОСТ 30852.16-2002 Таблица 1. ГОСТ 30852.1-2002 Таблица 5. </t>
  </si>
  <si>
    <t xml:space="preserve">резьбовые крышки</t>
  </si>
  <si>
    <t xml:space="preserve">(Согласно ГОСТ 30852.16-2002)</t>
  </si>
  <si>
    <t xml:space="preserve">Диапазон температур окружающей среды:</t>
  </si>
  <si>
    <t xml:space="preserve">Выбор таблиц тут</t>
  </si>
  <si>
    <t xml:space="preserve">Степень защиты от воздействия пыли и воды:</t>
  </si>
  <si>
    <t xml:space="preserve">                                                                   (Согласно ГОСТ 14254)</t>
  </si>
  <si>
    <t xml:space="preserve">Комплектность: </t>
  </si>
  <si>
    <t xml:space="preserve">Сведения о движении КИП</t>
  </si>
  <si>
    <t xml:space="preserve">Дата операции</t>
  </si>
  <si>
    <t xml:space="preserve">Операция [установка (монтаж), снятие (демонтаж)]</t>
  </si>
  <si>
    <t xml:space="preserve">Место установки (монтажа), назначение, измеряемая среда</t>
  </si>
  <si>
    <t xml:space="preserve">Причина снятия (демонтажа)</t>
  </si>
  <si>
    <t xml:space="preserve">Исполнители работ</t>
  </si>
  <si>
    <t xml:space="preserve">От Подрядчика</t>
  </si>
  <si>
    <t xml:space="preserve">От Заказчика</t>
  </si>
  <si>
    <t xml:space="preserve">Должность Ф.И.О.</t>
  </si>
  <si>
    <t>Подпись</t>
  </si>
  <si>
    <t>монтаж</t>
  </si>
  <si>
    <t xml:space="preserve">УЗА РВС№11
диз. топливо</t>
  </si>
  <si>
    <t>—</t>
  </si>
  <si>
    <t xml:space="preserve">                                 Ш-15.05.03.01-03 Формуляр версия 1.0                                                                      стр.1</t>
  </si>
  <si>
    <t xml:space="preserve">                                                                                                                    </t>
  </si>
  <si>
    <t xml:space="preserve">2 Сведения о поверках (калибровках) </t>
  </si>
  <si>
    <t xml:space="preserve">Лица, ответственные за ТО и МО</t>
  </si>
  <si>
    <t xml:space="preserve">                                                              Ш-15.05.03.01-03 Формуляр версия 1.0                                                                      стр.2</t>
  </si>
  <si>
    <t xml:space="preserve">Должность, Ф.И.О</t>
  </si>
  <si>
    <t xml:space="preserve">Заключение (годен, не годен к применению) из СоП</t>
  </si>
  <si>
    <t xml:space="preserve">Результаты поверки (калибровки)</t>
  </si>
  <si>
    <t xml:space="preserve">Свидетельство о поверке (сертифи-кат калибровки),
 №, дата</t>
  </si>
  <si>
    <t xml:space="preserve">Методика поверки
 (калибровки) </t>
  </si>
  <si>
    <t xml:space="preserve">Причина поверки (калибров-ки) </t>
  </si>
  <si>
    <t xml:space="preserve">Дата записи</t>
  </si>
  <si>
    <t xml:space="preserve">3 Сведения о техническом обслуживании</t>
  </si>
  <si>
    <t xml:space="preserve">                                                                                                                               </t>
  </si>
  <si>
    <t xml:space="preserve">Исполнитель работ</t>
  </si>
  <si>
    <t xml:space="preserve">                                                              Ш-15.05.03.01-03 Формуляр версия 1.0                                                                      стр.3</t>
  </si>
  <si>
    <t xml:space="preserve">Объем выполненных работ</t>
  </si>
  <si>
    <t xml:space="preserve">       Тех.карта №  17.1.1                                                                    КТ-266    </t>
  </si>
  <si>
    <t xml:space="preserve">Вид работ</t>
  </si>
  <si>
    <t>ТО-3</t>
  </si>
  <si>
    <t>Дата</t>
  </si>
  <si>
    <t xml:space="preserve">4 Сведения о проверке параметров взрывозащиты</t>
  </si>
  <si>
    <t xml:space="preserve">                                                              Ш-15.05.03.01-03 Формуляр версия 1.0                                                                      стр.4</t>
  </si>
  <si>
    <t xml:space="preserve">Обеспечение взрывозащиты</t>
  </si>
  <si>
    <t>соответствует</t>
  </si>
  <si>
    <t xml:space="preserve">Измеренные параметры</t>
  </si>
  <si>
    <t xml:space="preserve">В пределах допуска</t>
  </si>
  <si>
    <t xml:space="preserve">Обнаруженные дефекты</t>
  </si>
  <si>
    <t xml:space="preserve">не обнаружены</t>
  </si>
  <si>
    <t xml:space="preserve">Измеряемые допустимые параметры взрывозащиты:</t>
  </si>
  <si>
    <t xml:space="preserve">Объём выполненных работ</t>
  </si>
  <si>
    <t xml:space="preserve">Детальная проверка</t>
  </si>
  <si>
    <t xml:space="preserve">5 Сведения об отказах и ремонтах</t>
  </si>
  <si>
    <t xml:space="preserve">                                                              Ш-15.05.03.01-03 Формуляр версия 1.0                                                                      стр.5</t>
  </si>
  <si>
    <t xml:space="preserve">Использованные запасные части (наименование, тип, марка, ТУ, обозначение)</t>
  </si>
  <si>
    <t xml:space="preserve">Содержание (перечень) работ, выполненных при устранении
 отказа</t>
  </si>
  <si>
    <t xml:space="preserve">Дата устранения отказа</t>
  </si>
  <si>
    <t xml:space="preserve">Характер отказа</t>
  </si>
  <si>
    <t xml:space="preserve">Дата обнаружения отказа</t>
  </si>
  <si>
    <t xml:space="preserve">Емкость дренажная сбора производст-венно-дождевых стоков V= 16 м17</t>
  </si>
  <si>
    <t>483</t>
  </si>
  <si>
    <t>11/30406</t>
  </si>
  <si>
    <t xml:space="preserve">Дефектован 11.05.2021. Демонтирован 12.05.2022</t>
  </si>
  <si>
    <t xml:space="preserve">Уровень в Е1 
в Е1</t>
  </si>
  <si>
    <t>11/30426</t>
  </si>
  <si>
    <t>39539-08</t>
  </si>
  <si>
    <t xml:space="preserve">Инструкция Датчики температуры 644, 3144Р. Методика поверки, утв. ГЦИ СИ ФГУП ВНИИМС август 2008 г.</t>
  </si>
  <si>
    <t>РD2A1E1C2Q4XA</t>
  </si>
  <si>
    <t>2633358/03454461</t>
  </si>
  <si>
    <t>11/35935</t>
  </si>
  <si>
    <t xml:space="preserve"> Демонтирован 13.05.2022</t>
  </si>
  <si>
    <t xml:space="preserve"> Емкость дренажная уловленной нефти V= 16 м3</t>
  </si>
  <si>
    <t xml:space="preserve">Уровень в ЕН1; Температура в ЕН1</t>
  </si>
  <si>
    <t>LISA,TISA-247081</t>
  </si>
  <si>
    <t>10-10-0-3,37-0-0-00</t>
  </si>
  <si>
    <t>475</t>
  </si>
  <si>
    <t>11/30454</t>
  </si>
  <si>
    <t>PIR–200241</t>
  </si>
  <si>
    <t xml:space="preserve">Преобразователь   давления измерительный</t>
  </si>
  <si>
    <t xml:space="preserve">dTRANS p20, dTRANS p20 DELTA, dTRANS p02, dTRANS p02 DELTA, DELOS</t>
  </si>
  <si>
    <t>0168355901012180005</t>
  </si>
  <si>
    <t>11/67246</t>
  </si>
  <si>
    <t xml:space="preserve">В аршине указан номер Госреестра 56239-14</t>
  </si>
  <si>
    <t xml:space="preserve">Измерения давления, ввакуумные</t>
  </si>
  <si>
    <t xml:space="preserve">Дефектован. Демонтирован</t>
  </si>
  <si>
    <t xml:space="preserve">Площадка наружных аппаратов</t>
  </si>
  <si>
    <t>AZISA-250501</t>
  </si>
  <si>
    <t>ER160271</t>
  </si>
  <si>
    <t>С-ДШФ/16-03-2021/46498106</t>
  </si>
  <si>
    <t>Хранение</t>
  </si>
  <si>
    <t>4-PIT3</t>
  </si>
  <si>
    <t xml:space="preserve"> Rosemount 3051S</t>
  </si>
  <si>
    <t xml:space="preserve">Rosemount 3051S2TG2A2A11A1BB4D4I1M5QG</t>
  </si>
  <si>
    <t>9659980</t>
  </si>
  <si>
    <t>±0,035</t>
  </si>
  <si>
    <t>2039791/4074/157</t>
  </si>
  <si>
    <t xml:space="preserve">Демонтировано в феврале 2023 года (по причине не соответствия диапозона) и 
установленно 21.04.2023 на 0,4 поз.1, тэк PIRA-01303</t>
  </si>
  <si>
    <t>ЭРИС-Оптима</t>
  </si>
  <si>
    <t>ER160217</t>
  </si>
  <si>
    <t>С-ДШФ/30-03-2022/151088789</t>
  </si>
  <si>
    <t>ER170102</t>
  </si>
  <si>
    <t>С-ДШФ/30-03-2022/151088831</t>
  </si>
  <si>
    <t xml:space="preserve">Дефектован 17.02.2023 (акт не составлен)</t>
  </si>
  <si>
    <t xml:space="preserve"> Вибрация передн.подшипника           насоса НП-1</t>
  </si>
  <si>
    <t>С-ВЯ/16-05-2022/159599812</t>
  </si>
  <si>
    <t xml:space="preserve"> Вибрация задн. подшипника          насоса НП-1</t>
  </si>
  <si>
    <t>С-ВЯ/16-05-2022/159599811</t>
  </si>
  <si>
    <t>AZISA-2931071</t>
  </si>
  <si>
    <t>ER170058</t>
  </si>
  <si>
    <t>С-ДШФ/30-03-2022/151088747</t>
  </si>
  <si>
    <t xml:space="preserve">Демонтирован и дефектован 16.06.2023</t>
  </si>
  <si>
    <t>AZISA-293081</t>
  </si>
  <si>
    <t>ER160244</t>
  </si>
  <si>
    <t>С-ДШФ/30-03-2022/151088787</t>
  </si>
  <si>
    <t>ER160329</t>
  </si>
  <si>
    <t>С-ГРЗ/17-03-2023/232874131</t>
  </si>
  <si>
    <t>ЕR160332</t>
  </si>
  <si>
    <t>С-ГРЗ/17-03-2023/232874168</t>
  </si>
  <si>
    <t>AZISA-0001341</t>
  </si>
  <si>
    <t>ЕR160324</t>
  </si>
  <si>
    <t>С-ГРЗ/17-03-2023/232874162</t>
  </si>
  <si>
    <t xml:space="preserve">Ex ia ii T4 Ga</t>
  </si>
  <si>
    <t>С-ДШФ/05-08-2022/181207637</t>
  </si>
  <si>
    <t xml:space="preserve">возможно неверный зав.№ добавлено в реестр в июле 2022</t>
  </si>
  <si>
    <t xml:space="preserve">Демонтирован и дефектован 22.06.2023</t>
  </si>
  <si>
    <t xml:space="preserve">AZISA-234431
</t>
  </si>
  <si>
    <t xml:space="preserve">Демонтирован и дефектовано 09.07.2023</t>
  </si>
  <si>
    <t>ДУУ10-10-0-12,31-0-0-00-1-0-0-0-000</t>
  </si>
  <si>
    <t>12300/75°</t>
  </si>
  <si>
    <t>С-ДШФ/10-06-2022/166507254</t>
  </si>
  <si>
    <t xml:space="preserve">0 Ex ia IIB T6/GaX</t>
  </si>
  <si>
    <t xml:space="preserve">Демонтирован и дефектовано 10.07.2023</t>
  </si>
  <si>
    <t xml:space="preserve">Контроль загазованности (Ёмкость Е-13)</t>
  </si>
  <si>
    <t>AZISA-248061</t>
  </si>
  <si>
    <t>ER230181428</t>
  </si>
  <si>
    <t>С-ДШФ/24-02-2022/136087634</t>
  </si>
  <si>
    <t xml:space="preserve">Демонтирован и дефектовано 13.08.2023</t>
  </si>
  <si>
    <t xml:space="preserve">Газоанализатор стационарный </t>
  </si>
  <si>
    <t>09506238</t>
  </si>
  <si>
    <t>С-ЕВП/23-09-2022/188788368</t>
  </si>
  <si>
    <t xml:space="preserve">ООО "ЭМИ-ПРИБОР"</t>
  </si>
  <si>
    <t xml:space="preserve">Демонтирован и дефектовано 14.08.2023</t>
  </si>
  <si>
    <t xml:space="preserve">IP 66/67/66</t>
  </si>
  <si>
    <t>AZISA-235131</t>
  </si>
  <si>
    <t xml:space="preserve">ЭРИС-Оптима Плюс </t>
  </si>
  <si>
    <t xml:space="preserve">ЭРИС-Оптима Плюс М</t>
  </si>
  <si>
    <t>ER160117</t>
  </si>
  <si>
    <t>С-ДШФ/18-04-2023/242519882</t>
  </si>
  <si>
    <t xml:space="preserve">Демонтирован и дефектовано 20.08.2023</t>
  </si>
  <si>
    <t>AZISA-0002021</t>
  </si>
  <si>
    <t>ER170049</t>
  </si>
  <si>
    <t>С-ДШФ/30-03-2022/151088735</t>
  </si>
  <si>
    <t xml:space="preserve">Контроль загазованности ЕШ-2</t>
  </si>
  <si>
    <t>ER160308</t>
  </si>
  <si>
    <t>С-ГРЗ/17-03-2023/232874135</t>
  </si>
  <si>
    <t xml:space="preserve">Демонтирован и дефектовано 22.08.2023</t>
  </si>
  <si>
    <t xml:space="preserve">Контроль загазованности №2</t>
  </si>
  <si>
    <t xml:space="preserve">С -ДШФ/21-07-2023/264683264</t>
  </si>
  <si>
    <t xml:space="preserve">Демонтирован и дефектовано 24.10.2023.
Отремонтирован и установлен на поз.14 14.01.2024 г.</t>
  </si>
  <si>
    <t>ER160268</t>
  </si>
  <si>
    <t>С-ГРЗ/17-03-2023/232874140</t>
  </si>
  <si>
    <t xml:space="preserve">Демонтирован 27.11.2023</t>
  </si>
  <si>
    <t>ER160304</t>
  </si>
  <si>
    <t>С-ГРЗ/17-03-2023/232874116</t>
  </si>
  <si>
    <t xml:space="preserve">Демонтирован 01.12.2023</t>
  </si>
  <si>
    <t>ER170051</t>
  </si>
  <si>
    <t>С-ДШФ/30-03-2022/151088725</t>
  </si>
  <si>
    <t>ЕR160133</t>
  </si>
  <si>
    <t>С-ГРЗ/17-03-2023/232874174</t>
  </si>
  <si>
    <t xml:space="preserve">Демонтировано 12.12.2023</t>
  </si>
  <si>
    <t>ER170062</t>
  </si>
  <si>
    <t>С-ДШФ/30-03-2022/151088760</t>
  </si>
  <si>
    <t>ER160039</t>
  </si>
  <si>
    <t>С-ДШФ/11-10-2022/197024664</t>
  </si>
  <si>
    <t xml:space="preserve">Демонтировано 14.12.2023</t>
  </si>
  <si>
    <t>ER160045</t>
  </si>
  <si>
    <t>С-ДШФ/11-10-2022/197024661</t>
  </si>
  <si>
    <t>рвс</t>
  </si>
  <si>
    <t>39596-08</t>
  </si>
  <si>
    <t xml:space="preserve">УНКР.407631.004 МП</t>
  </si>
  <si>
    <t>ДУУ4МА</t>
  </si>
  <si>
    <t>ДУУ2М/БСД4</t>
  </si>
  <si>
    <t>26645/7111</t>
  </si>
  <si>
    <t>С-ДШФ/19-01-2022/127227742</t>
  </si>
  <si>
    <t xml:space="preserve">Не известно происхождение. Датчик установ на поз. 28. Вторичка на РВС ЦПС ЮГ.</t>
  </si>
  <si>
    <t>ЕR160298</t>
  </si>
  <si>
    <t>С-ГРЗ/17-03-2023/232874186</t>
  </si>
  <si>
    <t xml:space="preserve">Демонтирован 13.02.2024</t>
  </si>
  <si>
    <t>ЕR160279</t>
  </si>
  <si>
    <t>С-ГРЗ/17-03-2023/232874177</t>
  </si>
  <si>
    <t>AZISA-0002571</t>
  </si>
  <si>
    <t>ЕR160286</t>
  </si>
  <si>
    <t>С-ГРЗ/17-03-2023/232874171</t>
  </si>
  <si>
    <t>ER160186</t>
  </si>
  <si>
    <t>С-ДШФ/18-04-2023/242519897</t>
  </si>
  <si>
    <t>Списано</t>
  </si>
  <si>
    <t>AZISA-235171</t>
  </si>
  <si>
    <t>ER160115</t>
  </si>
  <si>
    <t>С-ДШФ/18-04-2023/242519883</t>
  </si>
  <si>
    <t>AZISA-235141</t>
  </si>
  <si>
    <t>ER160120</t>
  </si>
  <si>
    <t>С-ДШФ/18-04-2023/242519880</t>
  </si>
  <si>
    <t>AZISA-235151</t>
  </si>
  <si>
    <t>ER160118</t>
  </si>
  <si>
    <t>С-ДШФ/18-04-2023/242519879</t>
  </si>
  <si>
    <t>AZISA-235161</t>
  </si>
  <si>
    <t xml:space="preserve">ДГС ЭРИС-230-IR метан</t>
  </si>
  <si>
    <t>ER230192416</t>
  </si>
  <si>
    <t>С-ДШФ/10-06-2022/166507256</t>
  </si>
  <si>
    <t xml:space="preserve">ER160116 выход из строя</t>
  </si>
  <si>
    <t>AZISA-235181</t>
  </si>
  <si>
    <t>ER160119</t>
  </si>
  <si>
    <t xml:space="preserve">С -ДШФ/18-04-2023/242519878</t>
  </si>
  <si>
    <t xml:space="preserve">Расход после Н3</t>
  </si>
  <si>
    <t>FT-23533</t>
  </si>
  <si>
    <t xml:space="preserve">Darkont OM004N513-219SB</t>
  </si>
  <si>
    <t>1563596X</t>
  </si>
  <si>
    <t>И-ДДГ/09-12-2021/117364952</t>
  </si>
  <si>
    <t xml:space="preserve">ООО "Метросервис"</t>
  </si>
  <si>
    <t>НЕПРИГОДНО</t>
  </si>
  <si>
    <t xml:space="preserve">Не пригодны</t>
  </si>
  <si>
    <t>FT-23534</t>
  </si>
  <si>
    <t>1563595X</t>
  </si>
  <si>
    <t>И-ДДГ/09-12-2021/117364953</t>
  </si>
  <si>
    <t>FT-23535</t>
  </si>
  <si>
    <t>1563594X</t>
  </si>
  <si>
    <t>И-ДДГ/10-12-2021/117364949</t>
  </si>
  <si>
    <t xml:space="preserve">ООО "МетроСервис"</t>
  </si>
  <si>
    <t>TT101</t>
  </si>
  <si>
    <t xml:space="preserve">СП j.0501-20</t>
  </si>
  <si>
    <t xml:space="preserve">Поверен термопреобразователь сопротивления</t>
  </si>
  <si>
    <t xml:space="preserve">СП k.0657-20</t>
  </si>
  <si>
    <t>TT131</t>
  </si>
  <si>
    <t>02670296</t>
  </si>
  <si>
    <t xml:space="preserve">СП j.0502-20</t>
  </si>
  <si>
    <t>PT201</t>
  </si>
  <si>
    <t>TA2</t>
  </si>
  <si>
    <t>4030074</t>
  </si>
  <si>
    <t>04.2016</t>
  </si>
  <si>
    <t>11/34006</t>
  </si>
  <si>
    <t>PT202</t>
  </si>
  <si>
    <t>4030075</t>
  </si>
  <si>
    <t>11/34008</t>
  </si>
  <si>
    <t>PT203</t>
  </si>
  <si>
    <t>4030076</t>
  </si>
  <si>
    <t>11/34010</t>
  </si>
  <si>
    <t>PT204</t>
  </si>
  <si>
    <t>4030077</t>
  </si>
  <si>
    <t>11/34009</t>
  </si>
  <si>
    <t>И-ВЯ/09-11-2022/201184362</t>
  </si>
  <si>
    <t>1ExibIIBT4</t>
  </si>
  <si>
    <t xml:space="preserve"> Вибрация задн. подшипника двигателя НП-1</t>
  </si>
  <si>
    <t>С-ВЯ/17-11-2023/306666352</t>
  </si>
  <si>
    <t xml:space="preserve">Демонтировано и дефектован 20.02.2024</t>
  </si>
  <si>
    <t>С-ВЯ/16-06-2023/254813646</t>
  </si>
  <si>
    <t xml:space="preserve">На хранение у ГПН-А</t>
  </si>
  <si>
    <t>235.2-QE1</t>
  </si>
  <si>
    <t xml:space="preserve">СГОЭС-М11 (Метан)</t>
  </si>
  <si>
    <t>С-ДШФ/19-12-2023/303084745</t>
  </si>
  <si>
    <t xml:space="preserve">Ex d [ib] llC T4 Gb</t>
  </si>
  <si>
    <t xml:space="preserve">На хранение у ГПН-А 
Формуляр находится в 10-й папке РЕЗЕРВ</t>
  </si>
  <si>
    <t xml:space="preserve">-60…+85 °C</t>
  </si>
  <si>
    <t>235.2-QE2</t>
  </si>
  <si>
    <t>С-ДШФ/19-12-2023/303084744</t>
  </si>
  <si>
    <t>ДУУ10-10-0-3,77-0-0-00-1-0-0-0-000</t>
  </si>
  <si>
    <t>594</t>
  </si>
  <si>
    <t>С-ДШФ/18-04-2023/242537867</t>
  </si>
  <si>
    <t xml:space="preserve">Демонтировано и дефетовано 02.03.2024 г.</t>
  </si>
  <si>
    <t>4-PIT1</t>
  </si>
  <si>
    <t>14061-10</t>
  </si>
  <si>
    <t xml:space="preserve">МП 14061-10</t>
  </si>
  <si>
    <t>9659981</t>
  </si>
  <si>
    <t xml:space="preserve">±0,035 </t>
  </si>
  <si>
    <t xml:space="preserve">С -ДШФ/06-01-2024/311454964</t>
  </si>
  <si>
    <t xml:space="preserve">Демонтировано и переданно цеху в феврале 2023года</t>
  </si>
  <si>
    <t xml:space="preserve">акт январь 2024</t>
  </si>
  <si>
    <t>4-PIT2</t>
  </si>
  <si>
    <t xml:space="preserve">Rosemount 3051S2TG2A2A11A1BB4D4I1M5QG </t>
  </si>
  <si>
    <t xml:space="preserve">С -ДШФ/06-01-2024/311454963</t>
  </si>
  <si>
    <t xml:space="preserve">         </t>
  </si>
  <si>
    <t>Дефектован</t>
  </si>
  <si>
    <t>Неисправен</t>
  </si>
  <si>
    <t>С-ДШФ/17-04-2023/242537380</t>
  </si>
  <si>
    <t xml:space="preserve">Демонтировано
акт апрель 2023</t>
  </si>
  <si>
    <t xml:space="preserve">Давление в линии выкида НП-3</t>
  </si>
  <si>
    <t>3PIS101</t>
  </si>
  <si>
    <t>11608288</t>
  </si>
  <si>
    <t>С-ДШФ/18-04-2023/242537820</t>
  </si>
  <si>
    <t xml:space="preserve">Демонтирован, на хранении у ГПН</t>
  </si>
  <si>
    <t xml:space="preserve">Давление в линии выкида НП-2</t>
  </si>
  <si>
    <t>2PIS101</t>
  </si>
  <si>
    <t>11608286</t>
  </si>
  <si>
    <t>ER170042</t>
  </si>
  <si>
    <t>С-ДШФ/10-02-2024/321305201</t>
  </si>
  <si>
    <t>ER160226</t>
  </si>
  <si>
    <t>С-ДШФ/18-04-2023/242519918</t>
  </si>
  <si>
    <t>07.2018</t>
  </si>
  <si>
    <t xml:space="preserve">акт апрель 2023 
Демонтирован и дефектован 25.04.2024 </t>
  </si>
  <si>
    <t>FT-23532</t>
  </si>
  <si>
    <t>1563598X</t>
  </si>
  <si>
    <t>И-ДДГ/10-12-2021/117364948</t>
  </si>
  <si>
    <t xml:space="preserve">Расход после Н6</t>
  </si>
  <si>
    <t>FT-23526</t>
  </si>
  <si>
    <t>И-ДДГ/09-12-2021/117364951</t>
  </si>
  <si>
    <t>С-ЕЖБ/20-03-2025/419177660</t>
  </si>
  <si>
    <t xml:space="preserve">Демонтирован 02,05,2025</t>
  </si>
  <si>
    <t>ER160305</t>
  </si>
  <si>
    <t>С-ГРЗ/17-03-2023/232874136</t>
  </si>
  <si>
    <t xml:space="preserve">Демонтирован и деффектован 30.06.2024</t>
  </si>
  <si>
    <t>С-ДШФ/20-04-2024/336517075</t>
  </si>
  <si>
    <t xml:space="preserve">Демонтирован и деффектован 17.07.2024</t>
  </si>
  <si>
    <t>ER160160</t>
  </si>
  <si>
    <t>С-ГРЗ/16-03-2023/232874220</t>
  </si>
  <si>
    <t>ER160237</t>
  </si>
  <si>
    <t>С-ГРЗ/16-03-2023/232874227</t>
  </si>
  <si>
    <t>ЕR160315</t>
  </si>
  <si>
    <t>С-ДШФ/18-04-2023/242537160</t>
  </si>
  <si>
    <t>ЕR160289</t>
  </si>
  <si>
    <t>С-ГРЗ/17-03-2023/232874182</t>
  </si>
  <si>
    <t>ЕR160136</t>
  </si>
  <si>
    <t>С-ДШФ/11-11-2023/297800325</t>
  </si>
  <si>
    <t>ER160131</t>
  </si>
  <si>
    <t>С-ГРЗ/17-03-2023/232874128</t>
  </si>
  <si>
    <t>ER160259</t>
  </si>
  <si>
    <t>С-ГРЗ/17-03-2023/232874139</t>
  </si>
  <si>
    <t>ER160275</t>
  </si>
  <si>
    <t>С-ГРЗ/17-03-2023/232874157</t>
  </si>
  <si>
    <t>ER160194</t>
  </si>
  <si>
    <t>С-ГРЗ/16-03-2023/232874206</t>
  </si>
  <si>
    <t>ER160193</t>
  </si>
  <si>
    <t>С-ГРЗ/16-03-2023/232874197</t>
  </si>
  <si>
    <t xml:space="preserve">Выведено из эксплуатации</t>
  </si>
  <si>
    <t>ЕR160292</t>
  </si>
  <si>
    <t>С-ДШФ/10-02-2024/321305208</t>
  </si>
  <si>
    <t>478</t>
  </si>
  <si>
    <t>С-ДШФ/18-04-2023/242519895</t>
  </si>
  <si>
    <t>46497</t>
  </si>
  <si>
    <t>С-ВЯ/25-06-2024/351973857</t>
  </si>
  <si>
    <t xml:space="preserve">Давление  </t>
  </si>
  <si>
    <t>АМ-2000</t>
  </si>
  <si>
    <t>TG-7</t>
  </si>
  <si>
    <t xml:space="preserve">нет данных</t>
  </si>
  <si>
    <t xml:space="preserve">0Ex ia IIc T5 X</t>
  </si>
  <si>
    <t xml:space="preserve">Демонтирован и деффектован 11.09.2024</t>
  </si>
  <si>
    <t>ER160300</t>
  </si>
  <si>
    <t>С-ДШФ/10-02-2024/321305232</t>
  </si>
  <si>
    <t xml:space="preserve">Демонтирован и деффектован 25.09.2024</t>
  </si>
  <si>
    <t>ER160172</t>
  </si>
  <si>
    <t>С-ГРЗ/16-03-2023/232874221</t>
  </si>
  <si>
    <t>неисправно</t>
  </si>
  <si>
    <t>ER160253</t>
  </si>
  <si>
    <t>С-ДШФ/11-10-2022/197024681</t>
  </si>
  <si>
    <t>ER160281</t>
  </si>
  <si>
    <t>С-ДШФ/18-04-2023/242537149</t>
  </si>
  <si>
    <t xml:space="preserve">Демонтирован 15.11.2024</t>
  </si>
  <si>
    <t>ER170056</t>
  </si>
  <si>
    <t>С-ГРЗ/17-03-2023/232874121</t>
  </si>
  <si>
    <t>С-ДШФ/12-10-2022/197024625</t>
  </si>
  <si>
    <t xml:space="preserve">Демонтировали и деффектовали 14.11.2024</t>
  </si>
  <si>
    <t>ЕR160126</t>
  </si>
  <si>
    <t>С-ГРЗ/17-03-2023/232874148</t>
  </si>
  <si>
    <t>ER160222</t>
  </si>
  <si>
    <t>С-ГРЗ/16-03-2023/232874226</t>
  </si>
  <si>
    <t xml:space="preserve">Демонтировали и деффектовали 29.11.2024</t>
  </si>
  <si>
    <t>ЕR160274</t>
  </si>
  <si>
    <t>С-ГРЗ/17-03-2023/232874181</t>
  </si>
  <si>
    <t>С-ВЯ/25-06-2024/351973843</t>
  </si>
  <si>
    <t>ER160179</t>
  </si>
  <si>
    <t>С-ДШФ/11-10-2024/385850950</t>
  </si>
  <si>
    <t xml:space="preserve">Демонтировали и деффектовали 23.01.2025</t>
  </si>
  <si>
    <t>ЕR160319</t>
  </si>
  <si>
    <t>С-ГРЗ/17-03-2023/232874173</t>
  </si>
  <si>
    <t xml:space="preserve">Демонтировали и деффектовали 25.01.2025</t>
  </si>
  <si>
    <t>ER160333</t>
  </si>
  <si>
    <t>С-ДШФ/10-02-2024/231305231</t>
  </si>
  <si>
    <t xml:space="preserve">Демонтировали и деффектовали 29.01.2025</t>
  </si>
  <si>
    <t xml:space="preserve">AZISA-234421
</t>
  </si>
  <si>
    <t>ER160243</t>
  </si>
  <si>
    <t>С-ГРЗ/16-03-2023/232874213</t>
  </si>
  <si>
    <t xml:space="preserve">Демонтировали и деффектовали 30.01.2025</t>
  </si>
  <si>
    <t>ER170039</t>
  </si>
  <si>
    <t>С-ДШФ/10-02-2024/321305203</t>
  </si>
  <si>
    <t xml:space="preserve">Демонтировали и деффектовали 25.02.2025</t>
  </si>
  <si>
    <t>ЕR160171</t>
  </si>
  <si>
    <t>С-ДШФ/10-02-2024/321305221</t>
  </si>
  <si>
    <t xml:space="preserve">Демонтировали и деффектовали 26.02.2025</t>
  </si>
  <si>
    <t>2250792</t>
  </si>
  <si>
    <t>С-ДШФ/16-08-2023/275819552</t>
  </si>
  <si>
    <t xml:space="preserve">Демонтировали и деффектовали 04.03.2025</t>
  </si>
  <si>
    <t xml:space="preserve">Демонтировали и деффектовали 09.03.2025</t>
  </si>
  <si>
    <t>ER160050</t>
  </si>
  <si>
    <t>С-ДШФ/11-10-2024/385850966</t>
  </si>
  <si>
    <t>ER160052</t>
  </si>
  <si>
    <t>С-ДШФ/11-10-2024/385850955</t>
  </si>
  <si>
    <t xml:space="preserve">Демонтировали и деффектовали 07.03.2025</t>
  </si>
  <si>
    <t>С-ДШФ/16-11-2024/393201228</t>
  </si>
  <si>
    <t xml:space="preserve">Демонтировали и деффектовали 29.03.2025</t>
  </si>
  <si>
    <t>ER170067</t>
  </si>
  <si>
    <t>С-ДШФ/10-02-2024/321305222</t>
  </si>
  <si>
    <t xml:space="preserve">Демонтировали и деффектовали 07.04.2025</t>
  </si>
  <si>
    <t xml:space="preserve">Демонтировали и деффектовали 08.04.2025</t>
  </si>
  <si>
    <t>С-ЕЖБ/20-03-2025/419177669</t>
  </si>
  <si>
    <t xml:space="preserve">Демонтирован 07,05,2025</t>
  </si>
  <si>
    <t xml:space="preserve">Линия  А</t>
  </si>
  <si>
    <t>101-А</t>
  </si>
  <si>
    <t xml:space="preserve">Демонтирован 04.25, отправлялся на поверку в Тюмень, вернулся, требуется отправлять комплектно со вторичкой, в данный момент находится кабинете КИП, под верстаком коробка № 7 (Александров)</t>
  </si>
  <si>
    <t xml:space="preserve">Линия Б</t>
  </si>
  <si>
    <t>101-Б</t>
  </si>
  <si>
    <t xml:space="preserve">Демонтирован 04.25, отправлялся на поверку в Тюмень, вернулся, требуется отправлять комплектно со вторичкой, в данный момент находится кабинете КИП, под верстаком коробка № 7  (Александров)</t>
  </si>
  <si>
    <t xml:space="preserve">Демонтировали и деффектовали 17.05.2025 (Александров)</t>
  </si>
  <si>
    <t>С-ЕЖБ/20-03-2025/419177701</t>
  </si>
  <si>
    <t xml:space="preserve">Демонтировали и деффектовали 02.06.2025 (Александров)</t>
  </si>
  <si>
    <t>=R121+S121*365.2</t>
  </si>
  <si>
    <t>С-ДШФ/19-04-2024/336517382</t>
  </si>
  <si>
    <t xml:space="preserve">Когда был демонтирован не извесно, но по факту по месту он не установлен. (Александров)</t>
  </si>
  <si>
    <t>01683559010-12180006</t>
  </si>
  <si>
    <t>С-ДШФ/13-06-2023/255358293</t>
  </si>
  <si>
    <t xml:space="preserve">Демонтирован и дефектован 15.06.2025 (Шкурапатов)</t>
  </si>
  <si>
    <t>AZISA-293881</t>
  </si>
  <si>
    <t>ER170065</t>
  </si>
  <si>
    <t>С-ДШФ/10-02-2024/321305205</t>
  </si>
  <si>
    <t>С-ЕЖБ/20-03-2025/419177708</t>
  </si>
  <si>
    <t>AZISA-247101</t>
  </si>
  <si>
    <t>С-ГЦС/17-11-2022/205728932</t>
  </si>
  <si>
    <t>С-ЕЖБ/20-03-2025/419177681</t>
  </si>
  <si>
    <t xml:space="preserve">Дефектован и демонтирова 06.07.2025 (Шкурапатов П.А.)</t>
  </si>
  <si>
    <t>4029294</t>
  </si>
  <si>
    <t>С-ДШФ/22-07-2024/361507682</t>
  </si>
  <si>
    <t>AZISA–204541</t>
  </si>
  <si>
    <t>ЕR160311</t>
  </si>
  <si>
    <t>С-ДШФ/11-11-2023/297800326</t>
  </si>
  <si>
    <t xml:space="preserve">Дефектован и демонтирова 12.07.2025 (Шкурапатов П.А.)</t>
  </si>
  <si>
    <t xml:space="preserve">акт ноябрь 2023</t>
  </si>
  <si>
    <t>AZISA–212041</t>
  </si>
  <si>
    <t>ER160195</t>
  </si>
  <si>
    <t>С-ДШФ/11-10-2024/385850957</t>
  </si>
  <si>
    <t>AZISA-0001981</t>
  </si>
  <si>
    <t>ER170045</t>
  </si>
  <si>
    <t>С-ДШФ/10-02-2024/321305197</t>
  </si>
  <si>
    <t xml:space="preserve">Расход после Н1</t>
  </si>
  <si>
    <t>FT-23531</t>
  </si>
  <si>
    <t>1563597X</t>
  </si>
  <si>
    <t>И-ВЯ/22-03-2024/330818397</t>
  </si>
  <si>
    <t xml:space="preserve">235.1 насос 1</t>
  </si>
  <si>
    <t>FT-23523</t>
  </si>
  <si>
    <t>С-ДДГ/09-12-2021/117364959</t>
  </si>
  <si>
    <t>FT-23521</t>
  </si>
  <si>
    <t>И-ДДГ/09-12-2021/117364950</t>
  </si>
  <si>
    <t>QE-211-32(6)</t>
  </si>
  <si>
    <t>ER160056</t>
  </si>
  <si>
    <t>С-ДШФ/11-10-2024/385850973</t>
  </si>
  <si>
    <t xml:space="preserve">Демонтирован дефектован 15.07.2025 (Шкурапатов П.А.)</t>
  </si>
  <si>
    <t>ER160169</t>
  </si>
  <si>
    <t>С-ДШФ/11-10-2024/385850978</t>
  </si>
  <si>
    <t xml:space="preserve">Демонтирован и деффектован 07.08.25 (Александров В.П.)</t>
  </si>
  <si>
    <t>ER170066</t>
  </si>
  <si>
    <t>С-ДШФ/10-02-2024/321305206</t>
  </si>
  <si>
    <t>С-ЕЖБ/20-03-2025/419177667</t>
  </si>
  <si>
    <t xml:space="preserve">Демонтирован и деффектован 10.08.25 (Александров В.П.)</t>
  </si>
  <si>
    <t>ER170057</t>
  </si>
  <si>
    <t>С-ДШФ/10-02-2024/321305237</t>
  </si>
  <si>
    <t xml:space="preserve">Демонтирован 15.08.25 (Александров В.П)</t>
  </si>
  <si>
    <t>AZISA–214531</t>
  </si>
  <si>
    <t>ЕR160163</t>
  </si>
  <si>
    <t>С-ДШФ/11-11-2023/297800336</t>
  </si>
  <si>
    <t xml:space="preserve">Демонтирован дефектован 24.08.2025 (Аллагужин Э.Ш.)</t>
  </si>
  <si>
    <t>С-ЕЖБ/20-03-2025/419177664</t>
  </si>
  <si>
    <t>ER170048</t>
  </si>
  <si>
    <t>С-ДШФ/10-02-2024/321305194</t>
  </si>
  <si>
    <t>492</t>
  </si>
  <si>
    <t>С-ДШФ/18-04-2023/242519850</t>
  </si>
  <si>
    <t xml:space="preserve">Демонтирован дефектован 25.08.2025 (Аллагужин Э.Ш.)</t>
  </si>
  <si>
    <t>ДУУ10-10-12,30-0-0-00-1-0-0-0-000</t>
  </si>
  <si>
    <t>01.01.2021</t>
  </si>
  <si>
    <t>С-ДШФ/16-08-2023/275801433</t>
  </si>
  <si>
    <t>09.08.2022</t>
  </si>
  <si>
    <t>С-ЕЖБ/20-03-2025/419177635</t>
  </si>
  <si>
    <t xml:space="preserve">Демонтирован дефектован 06.09.2025 
(Сурков А.А.)</t>
  </si>
  <si>
    <t>ER160241</t>
  </si>
  <si>
    <t>С-ДШФ/11-10-2024/385850956</t>
  </si>
  <si>
    <t>ER170068</t>
  </si>
  <si>
    <t>С-ДШФ/10-02-2024/321305223</t>
  </si>
  <si>
    <r>
      <rPr>
        <sz val="8"/>
        <rFont val="Arial"/>
      </rPr>
      <t xml:space="preserve">Демонтировано </t>
    </r>
    <r>
      <rPr>
        <b/>
        <i/>
        <sz val="8"/>
        <rFont val="Arial"/>
      </rPr>
      <t>исправный</t>
    </r>
    <r>
      <rPr>
        <sz val="8"/>
        <rFont val="Arial"/>
      </rPr>
      <t xml:space="preserve"> 18.09.2025  в связи с переходом на Диз.топливо. (Бондарев А.Г. / Сурков А.А.)</t>
    </r>
  </si>
  <si>
    <t>С-ЕВП/02-10-2023/284954785</t>
  </si>
  <si>
    <t>07.04.2025</t>
  </si>
  <si>
    <t>ER170044</t>
  </si>
  <si>
    <t>С-ДШФ/10-02-2024/321305198</t>
  </si>
  <si>
    <t>ER170046</t>
  </si>
  <si>
    <t>С-ДШФ/10-02-2024/321305196</t>
  </si>
  <si>
    <t>ER170047</t>
  </si>
  <si>
    <t>С-ДШФ/10-02-2024/321305195</t>
  </si>
  <si>
    <t xml:space="preserve">Резервуар нефти РВС-11</t>
  </si>
  <si>
    <t xml:space="preserve">AZISA-0002021 (пропан)</t>
  </si>
  <si>
    <t>С-ГЦС/24-11-2022/206826201</t>
  </si>
  <si>
    <t>ER170052</t>
  </si>
  <si>
    <t>С-ДШФ/10-02-2024/321305193</t>
  </si>
  <si>
    <t>ER170053</t>
  </si>
  <si>
    <t>С-ДШФ/10-02-2024/321305192</t>
  </si>
  <si>
    <t>С-ЕЖБ/20-03-2025/419177670</t>
  </si>
  <si>
    <t xml:space="preserve">Демонтирован дефектован 23.09.2025 (Сурков А.А.)</t>
  </si>
  <si>
    <t>С-ГЦС/25-11-2022/206825766</t>
  </si>
  <si>
    <t>14.02.2024</t>
  </si>
  <si>
    <t xml:space="preserve">Демонтирован дефектован 25.09.2025 (Сурков А.А.)</t>
  </si>
  <si>
    <t>С-ЕЖБ/20-03-2025/419177614</t>
  </si>
  <si>
    <t>ER170097</t>
  </si>
  <si>
    <t>С-ДШФ/10-02-2024/321305234</t>
  </si>
  <si>
    <t xml:space="preserve">Демонтирован дефектован 27.09.2025 (Суурков А.А.)</t>
  </si>
  <si>
    <t>С-ЕЖБ/20-03-2025/419177622</t>
  </si>
  <si>
    <t xml:space="preserve">Демонтирован дефектован 28.09.2025 (Суурков А.А.)</t>
  </si>
  <si>
    <t>ЕR160287</t>
  </si>
  <si>
    <t>С-ДШФ/10-02-2024/321305210</t>
  </si>
  <si>
    <t xml:space="preserve">Демонтирован 24.10.2023 на поверку</t>
  </si>
  <si>
    <t>СГОЭС-М11(метан)</t>
  </si>
  <si>
    <t xml:space="preserve"> С-ДШФ/20-11-2022/203575882</t>
  </si>
  <si>
    <t xml:space="preserve">Демонтирован 07.11.2023 на поверку</t>
  </si>
  <si>
    <t>С-ВР/20-12-2021/118569282</t>
  </si>
  <si>
    <t xml:space="preserve">На порерке</t>
  </si>
  <si>
    <t xml:space="preserve">Демонтирован на поверку Передан АиМ 24.01.2024</t>
  </si>
  <si>
    <t xml:space="preserve">Передан АиМ 24.01.2024</t>
  </si>
  <si>
    <t>С-ВР/20-12-2021/11856928</t>
  </si>
  <si>
    <t>ER170063</t>
  </si>
  <si>
    <t>С-ДШФ/30-03-2022/151088758</t>
  </si>
  <si>
    <t xml:space="preserve">Демонтирован на поверку передан АиМ 18.03.2024</t>
  </si>
  <si>
    <t xml:space="preserve">МП 116-221-2014. изм №1</t>
  </si>
  <si>
    <t>ER230210415</t>
  </si>
  <si>
    <t>С-ВКЭ/12-03-2021/43928241</t>
  </si>
  <si>
    <t>06.03.2022</t>
  </si>
  <si>
    <t xml:space="preserve">Демонтировано на поверку 20.02.2024</t>
  </si>
  <si>
    <t>С-ДШФ/30-03-2022/151088761</t>
  </si>
  <si>
    <t>ER160225</t>
  </si>
  <si>
    <t>С-ДШФ/30-03-2022/151088791</t>
  </si>
  <si>
    <t>С-ДШФ/30-03-2022/151088794</t>
  </si>
  <si>
    <t xml:space="preserve">Демонтировано на поверку 17.03.2024</t>
  </si>
  <si>
    <t>С-ДШФ/30-03-2022/151088798</t>
  </si>
  <si>
    <t>С-ДШФ/30-03-2022/151088706</t>
  </si>
  <si>
    <t>С-ГЦТ/23-11-22/203262751</t>
  </si>
  <si>
    <t>07.02.2024</t>
  </si>
  <si>
    <t xml:space="preserve">Был демонтирован 24.11.24 для поверки  Вместо него установлен зав. № 22757</t>
  </si>
  <si>
    <t>ER170104</t>
  </si>
  <si>
    <t>С-ВКЭ/09-11-2022/200224134</t>
  </si>
  <si>
    <t xml:space="preserve">Был демонтирован 24.11.24 для поверки орентировачно на 90 дней. Вместо него установлен зав. № 22756</t>
  </si>
  <si>
    <t xml:space="preserve">ЭРИС-ОПТИМА ПЛЮС М (метанол)</t>
  </si>
  <si>
    <t>ER170103</t>
  </si>
  <si>
    <t>С-ВКЭ/09-11-2022/200224135</t>
  </si>
  <si>
    <t xml:space="preserve">отправлен на завод "ЭРИС" 24.10.2022</t>
  </si>
  <si>
    <t xml:space="preserve">Был демонтирован 24.11.24 для поверки орентировачно на 90 дней. Вместо него установлен зав. № 22753</t>
  </si>
  <si>
    <t xml:space="preserve">Контроль загазованности в БИК-2</t>
  </si>
  <si>
    <t xml:space="preserve">ЗАО "Электронстандарт-Прибор"</t>
  </si>
  <si>
    <t>С-ДШФ/06-12-2023/315504503</t>
  </si>
  <si>
    <t xml:space="preserve">Ex d[ib] llC T4 Gb</t>
  </si>
  <si>
    <t xml:space="preserve">Был демонтирован 24.11.24 для поверки с вывозом в Тюмень но оказался не на тот газ (пропан). Нужно включить его в поверку, после поверки оставить как зип. Вместо него установлен зав. № 22755. в реестр не внесён</t>
  </si>
  <si>
    <t>С-ГЦТ/23-11-22/203262993</t>
  </si>
  <si>
    <t xml:space="preserve">Был демонтирован 24.11.24 для поверки орентировачно на 90 дней. Вместо него установлен зав. № 22751</t>
  </si>
  <si>
    <t>С-ГЦТ/23-11-22/203262749</t>
  </si>
  <si>
    <t xml:space="preserve">Был демонтирован 24.11.24 для поверки орентировачно на 90 дней. Вместо него установлен зав. № 22752</t>
  </si>
  <si>
    <t>С-ГЦТ/23-11-22/203262994</t>
  </si>
  <si>
    <t xml:space="preserve">Был демонтирован 24.11.24 для поверки орентировачно на 90 дней. Вместо него установлен зав. № 22754</t>
  </si>
  <si>
    <t>С-ГЦТ/23-11-22/203262750</t>
  </si>
  <si>
    <t xml:space="preserve">Был демонтирован 24.11.24 для поверки орентировачно на 90 дней. Вместо него установлен зав. № 22747</t>
  </si>
  <si>
    <t>.09506185</t>
  </si>
  <si>
    <t>С-ЕВП/22-09-2022/188788419</t>
  </si>
  <si>
    <t>04.02.2024</t>
  </si>
  <si>
    <t>09506182</t>
  </si>
  <si>
    <t>С-ЕВП/22-06-2022/188788422</t>
  </si>
  <si>
    <t xml:space="preserve">Демонтирован на поверку с вывозом с НГКМ 01.09.2025 (Шкурапатов П.А.)</t>
  </si>
  <si>
    <t>09506183</t>
  </si>
  <si>
    <t>С-ЕВП/22-06-2022/188788421</t>
  </si>
  <si>
    <t>С-ДШФ/06-09-2024/374336224</t>
  </si>
  <si>
    <t>СОГЛАСОВАНО</t>
  </si>
  <si>
    <t>УТВЕРЖДАЮ</t>
  </si>
  <si>
    <t xml:space="preserve">Главный метролог -</t>
  </si>
  <si>
    <t xml:space="preserve"> Заместитель генерального</t>
  </si>
  <si>
    <t xml:space="preserve">Зам. директора по метрологии </t>
  </si>
  <si>
    <t xml:space="preserve">начальник отдела УМАСиИТ</t>
  </si>
  <si>
    <t xml:space="preserve">директора - главный инженер</t>
  </si>
  <si>
    <t xml:space="preserve"> ФБУ "Тюменский ЦСМ"</t>
  </si>
  <si>
    <t xml:space="preserve">ООО  "Газпромнефть-Ямал"</t>
  </si>
  <si>
    <t xml:space="preserve">_______________ Д.С. Пругло</t>
  </si>
  <si>
    <t xml:space="preserve">___________ А.В. Войводяну</t>
  </si>
  <si>
    <t xml:space="preserve">___________ Р.О. Сулейманов</t>
  </si>
  <si>
    <t xml:space="preserve">" ___ " ______________ 20__ г.</t>
  </si>
  <si>
    <t xml:space="preserve">" ____ " ______________ 20__ г.</t>
  </si>
  <si>
    <t xml:space="preserve">" ____ "  ______________ 20__ г.</t>
  </si>
  <si>
    <t>ГРАФИК</t>
  </si>
  <si>
    <t xml:space="preserve">государственной поверки средств измерений на 1899г.</t>
  </si>
  <si>
    <t xml:space="preserve">Новопортовского НГКМ "Газпромнефть - Ямал"</t>
  </si>
  <si>
    <t xml:space="preserve">Наименование средств измерений</t>
  </si>
  <si>
    <t>Количество</t>
  </si>
  <si>
    <t xml:space="preserve">Зав. номер</t>
  </si>
  <si>
    <t xml:space="preserve">Метрологические характеристики</t>
  </si>
  <si>
    <t xml:space="preserve">Переодичность проверки</t>
  </si>
  <si>
    <t xml:space="preserve">Дата предыдущей поверки</t>
  </si>
  <si>
    <t xml:space="preserve">Дата следующей поверки</t>
  </si>
  <si>
    <t xml:space="preserve">Место установки</t>
  </si>
  <si>
    <t xml:space="preserve">Класс точности</t>
  </si>
  <si>
    <t xml:space="preserve">Предел измерений</t>
  </si>
  <si>
    <t>250.1</t>
  </si>
  <si>
    <t xml:space="preserve">Температура в ГС1</t>
  </si>
  <si>
    <t>TIR-250061</t>
  </si>
  <si>
    <t>2350731</t>
  </si>
  <si>
    <t>С-ВЯ/16-06-2021/72854209</t>
  </si>
  <si>
    <t>12.09.2019</t>
  </si>
  <si>
    <t xml:space="preserve">-60…+75 °C</t>
  </si>
  <si>
    <t xml:space="preserve">Термопреобразователи сопротивления</t>
  </si>
  <si>
    <t>С-ДШФ/15-05-2021/68767538</t>
  </si>
  <si>
    <t>250.2</t>
  </si>
  <si>
    <t xml:space="preserve">Температура в ГС2</t>
  </si>
  <si>
    <t>TIR-250071</t>
  </si>
  <si>
    <t>2351280</t>
  </si>
  <si>
    <t>С-ВЯ/16-06-2021/72854208</t>
  </si>
  <si>
    <t>С-ДШФ/15-05-2021/68767537</t>
  </si>
  <si>
    <t xml:space="preserve">Температура газа трубопровода с ВХ1/1 в ГС2</t>
  </si>
  <si>
    <t>TICA-TM103.1</t>
  </si>
  <si>
    <t xml:space="preserve">Rosemount 3144Р D2A1EMF5QGXA</t>
  </si>
  <si>
    <t>2326916</t>
  </si>
  <si>
    <t>С-ВЯ/16-06-2021/72854207</t>
  </si>
  <si>
    <t xml:space="preserve">1Ex d IIC T6…T1 Gb X</t>
  </si>
  <si>
    <t>11.09.2019</t>
  </si>
  <si>
    <t xml:space="preserve">-50…+40 °C</t>
  </si>
  <si>
    <t xml:space="preserve">Rosemount 0065N35J0080Y0125T98EMXAQG</t>
  </si>
  <si>
    <t>С-ДШФ/15-05-2021/68767536</t>
  </si>
  <si>
    <t xml:space="preserve">Температура газа трубопровода с ВХ1/2 в ГС2</t>
  </si>
  <si>
    <t>TICA-TM103.2</t>
  </si>
  <si>
    <t>2326915</t>
  </si>
  <si>
    <t>С-ВЯ/16-06-2021/72854206</t>
  </si>
  <si>
    <t xml:space="preserve">Один прибор, один формуляр Требуется добавить в график, торо и асопи</t>
  </si>
  <si>
    <t>С-ДШФ/15-05-2021/68767535</t>
  </si>
  <si>
    <t xml:space="preserve">Температура газа трубопровода с ВХ1/3 в ГС2</t>
  </si>
  <si>
    <t>TICA-TM103.3</t>
  </si>
  <si>
    <t>2326914</t>
  </si>
  <si>
    <t>С-ВЯ/16-06-2021/72854205</t>
  </si>
  <si>
    <t>С-ДШФ/15-05-2021/68767534</t>
  </si>
  <si>
    <t>250.3</t>
  </si>
  <si>
    <t xml:space="preserve">Температура на входе газа (АВО газа КУ-1)</t>
  </si>
  <si>
    <t xml:space="preserve">ВК 1.1</t>
  </si>
  <si>
    <t xml:space="preserve">Rosemount 644HAIMQGXABR6</t>
  </si>
  <si>
    <t xml:space="preserve">± 0,025 </t>
  </si>
  <si>
    <t>С-ВЯ/15-12-2020/32227011</t>
  </si>
  <si>
    <t xml:space="preserve">0Ex ia IlC T6 GA X</t>
  </si>
  <si>
    <t xml:space="preserve">Ui ≤ 60 B, Ii ≤ 100 mA</t>
  </si>
  <si>
    <t xml:space="preserve">Rosemount 0065C01Z0050Y0080G95IMG1XAQGBR6</t>
  </si>
  <si>
    <t>С-ВЯ/15-12-2020/3222745</t>
  </si>
  <si>
    <t xml:space="preserve">Температура на выходе газа (АВО газа КУ-2)</t>
  </si>
  <si>
    <t xml:space="preserve">ВК 1.2</t>
  </si>
  <si>
    <t xml:space="preserve">СП j.0265-19</t>
  </si>
  <si>
    <t xml:space="preserve">Rosemount 0065C01Z0050Y0080G95IMG</t>
  </si>
  <si>
    <t xml:space="preserve">СП J.0264-19</t>
  </si>
  <si>
    <t xml:space="preserve">Температура на выходе газа (АВО газа КУ-3)</t>
  </si>
  <si>
    <t xml:space="preserve">ВК 1.3</t>
  </si>
  <si>
    <t xml:space="preserve">МП 207-007-2018 изм № 1 </t>
  </si>
  <si>
    <t>С-ВЯ/15-12-2021/118058217</t>
  </si>
  <si>
    <t>С-ДШФ/10-12-2021/118332749</t>
  </si>
  <si>
    <t xml:space="preserve">Давление в ГС1</t>
  </si>
  <si>
    <t>PIR-250131</t>
  </si>
  <si>
    <t xml:space="preserve">Rosemount 3051 TG1A2B21BIMM5T1</t>
  </si>
  <si>
    <t>4037394</t>
  </si>
  <si>
    <t>СПj.0491-20</t>
  </si>
  <si>
    <t xml:space="preserve">0Ex ia IlC T5 Ga X</t>
  </si>
  <si>
    <t xml:space="preserve">Давление в ГС2</t>
  </si>
  <si>
    <t>PIR-250141</t>
  </si>
  <si>
    <t xml:space="preserve">Rosemount 3051 TG2A2B21BIMM5T1</t>
  </si>
  <si>
    <t>4037393</t>
  </si>
  <si>
    <t>11/34064</t>
  </si>
  <si>
    <t xml:space="preserve">Перепад давления в ГС1</t>
  </si>
  <si>
    <t>PDIA-250151</t>
  </si>
  <si>
    <t xml:space="preserve">Rosemount 3051 CD0AO2A1BH2B1IML4M5T1</t>
  </si>
  <si>
    <t>4037392</t>
  </si>
  <si>
    <t>СПj.0489-20</t>
  </si>
  <si>
    <t>01.09.2019</t>
  </si>
  <si>
    <t xml:space="preserve">Перепад давления в ГС2</t>
  </si>
  <si>
    <t>PDIA-250161</t>
  </si>
  <si>
    <t xml:space="preserve">Rosemount 3051 CD2A02A1BH2B1IML4M5T1</t>
  </si>
  <si>
    <t>4037391</t>
  </si>
  <si>
    <t>11/33886</t>
  </si>
  <si>
    <t xml:space="preserve">Давление газа трубопровода с ВХ1/1 в ГС2</t>
  </si>
  <si>
    <t xml:space="preserve">PIR- Д107.1</t>
  </si>
  <si>
    <t xml:space="preserve">Rosemount 3051 TG3A2G22BB4EMM5</t>
  </si>
  <si>
    <t>4033079</t>
  </si>
  <si>
    <t>11/34100</t>
  </si>
  <si>
    <t xml:space="preserve">Ex d IIC T6X</t>
  </si>
  <si>
    <t xml:space="preserve">Требуется внести в график, торо и асопи</t>
  </si>
  <si>
    <t xml:space="preserve">Давление газа трубопровода с ВХ1/2 в ГС2</t>
  </si>
  <si>
    <t xml:space="preserve">PIR- Д107.2</t>
  </si>
  <si>
    <t>4033061</t>
  </si>
  <si>
    <t xml:space="preserve">СП J.0484-20</t>
  </si>
  <si>
    <t xml:space="preserve">Давление газа трубопровода ВХ1/3 в ГС2</t>
  </si>
  <si>
    <t xml:space="preserve">PIR- Д107.3</t>
  </si>
  <si>
    <t>4033064</t>
  </si>
  <si>
    <t>07/2016</t>
  </si>
  <si>
    <t xml:space="preserve">СП J.0485-20</t>
  </si>
  <si>
    <t xml:space="preserve">Давление на входе газа (АВО газа КУ-1)</t>
  </si>
  <si>
    <t xml:space="preserve">BP 1.1</t>
  </si>
  <si>
    <t xml:space="preserve">Rosemount 3051 TG3A2G21BIMV5BR6</t>
  </si>
  <si>
    <t>4033101</t>
  </si>
  <si>
    <t xml:space="preserve">СП J.0228-19</t>
  </si>
  <si>
    <t xml:space="preserve">Давление на входе газа (АВО газа КУ-2)</t>
  </si>
  <si>
    <t xml:space="preserve">BP 1.2</t>
  </si>
  <si>
    <t>4033098</t>
  </si>
  <si>
    <t xml:space="preserve">СП J.0229-19</t>
  </si>
  <si>
    <t xml:space="preserve">Давление на входе газа (АВО газа КУ-3)</t>
  </si>
  <si>
    <t xml:space="preserve">ВР 1.3</t>
  </si>
  <si>
    <t>4033100</t>
  </si>
  <si>
    <t xml:space="preserve">СП J.0230-19</t>
  </si>
  <si>
    <t xml:space="preserve">Уровень в   ГС1</t>
  </si>
  <si>
    <t>LISA-250211</t>
  </si>
  <si>
    <t xml:space="preserve">Rosemoun5302 HA2S1V5AM00280KAIMM1QGT1P6</t>
  </si>
  <si>
    <t>513551</t>
  </si>
  <si>
    <t>05.12.2016</t>
  </si>
  <si>
    <t>С-ДШФ/18-04-2023/242519852</t>
  </si>
  <si>
    <t xml:space="preserve">0ExiaIICT1…T4 Ga X</t>
  </si>
  <si>
    <t xml:space="preserve">Ui ≤ 30 B, Ii ≤ 130 mA</t>
  </si>
  <si>
    <t xml:space="preserve">-50…+70 °С</t>
  </si>
  <si>
    <t xml:space="preserve">Уровень в   ГС2</t>
  </si>
  <si>
    <t>LISA-250221</t>
  </si>
  <si>
    <t>513550</t>
  </si>
  <si>
    <t>С-ДШФ/18-04-2023/242519851</t>
  </si>
  <si>
    <t xml:space="preserve">AZISA-250231 (пропан)</t>
  </si>
  <si>
    <t>09506208</t>
  </si>
  <si>
    <t>С-ЕВП/22-09-2022/188788398</t>
  </si>
  <si>
    <t>IP66/67/68</t>
  </si>
  <si>
    <t xml:space="preserve">Газоанализатор стационарный (ПРОПАН)</t>
  </si>
  <si>
    <t>ER160262</t>
  </si>
  <si>
    <t>С-ГРЗ/17-03-2023/232874123</t>
  </si>
  <si>
    <t>ER160260</t>
  </si>
  <si>
    <t>С-ДШФ/30-03-2022/151088812</t>
  </si>
  <si>
    <t xml:space="preserve">Стойка №4 СП-25 </t>
  </si>
  <si>
    <t xml:space="preserve">AZISA-250261 (пропан)</t>
  </si>
  <si>
    <t>09506217</t>
  </si>
  <si>
    <t>С-ЕВП/22-09-2022/188788389</t>
  </si>
  <si>
    <t>28.02.2023</t>
  </si>
  <si>
    <t xml:space="preserve">Стойка №5 СП-25 </t>
  </si>
  <si>
    <t>ER160264</t>
  </si>
  <si>
    <t>С-ДШФ/30-03-2022/151088810</t>
  </si>
  <si>
    <t xml:space="preserve">За площадкой наружных аппаратов</t>
  </si>
  <si>
    <t xml:space="preserve">Расход в линии</t>
  </si>
  <si>
    <t>FICA-002811</t>
  </si>
  <si>
    <t>D170000000728611</t>
  </si>
  <si>
    <t>С-ВЯ/02-06-2022/160728657</t>
  </si>
  <si>
    <t xml:space="preserve">На поверке</t>
  </si>
  <si>
    <t>FICSA-002821</t>
  </si>
  <si>
    <t>D170000000728547</t>
  </si>
  <si>
    <t>С-ВЯ/02-06-2022/160728651</t>
  </si>
  <si>
    <t xml:space="preserve"> Вибрация насоса 
НВ3
(рабочая сторона)</t>
  </si>
  <si>
    <t xml:space="preserve">VSISA-500009 (ST3.1)</t>
  </si>
  <si>
    <t xml:space="preserve">РЭ 4277-032-00205435-01, Приложение №1</t>
  </si>
  <si>
    <t>С-ВЯ/19-11-2023/306666290</t>
  </si>
  <si>
    <t xml:space="preserve"> Вибрация насоса 
НВ3
(полевая сторона)</t>
  </si>
  <si>
    <t xml:space="preserve">VSISA-500010 (ST3.2)</t>
  </si>
  <si>
    <t>60178</t>
  </si>
  <si>
    <t>С-ВЯ/19-11-2023/306666289</t>
  </si>
  <si>
    <t xml:space="preserve"> Вибрация двигателя НВ3
(полевая сторона)</t>
  </si>
  <si>
    <t xml:space="preserve">VSISA-500011 (ST3.3)</t>
  </si>
  <si>
    <t>52526</t>
  </si>
  <si>
    <t>С-ВЯ/19-11-2023/306666292</t>
  </si>
  <si>
    <t xml:space="preserve"> Вибрация двигателя НВ3
(рабочая сторона)</t>
  </si>
  <si>
    <t xml:space="preserve">VSISA-500012 (ST3.4)</t>
  </si>
  <si>
    <t>52527</t>
  </si>
  <si>
    <t>С-ВЯ/19-11-2023/306666291</t>
  </si>
  <si>
    <t xml:space="preserve">Температура в гидропяте НВ3</t>
  </si>
  <si>
    <t xml:space="preserve">TISA-500001
 (TE-3.12)</t>
  </si>
  <si>
    <t>2291456</t>
  </si>
  <si>
    <t>11/37851</t>
  </si>
  <si>
    <t xml:space="preserve">Температура подшипника насоса рабочая сторона НВ3</t>
  </si>
  <si>
    <t xml:space="preserve">TISA-500002
 (TE-3.11)</t>
  </si>
  <si>
    <t xml:space="preserve">Температура подшипника насоса полевая сторона НВ3</t>
  </si>
  <si>
    <t xml:space="preserve">TISA-500003
 (TE-3.10)</t>
  </si>
  <si>
    <t xml:space="preserve">Давление на входе НВ3</t>
  </si>
  <si>
    <t xml:space="preserve">PISA-500005 (PT3.1)</t>
  </si>
  <si>
    <t>4027475</t>
  </si>
  <si>
    <t>11/34094</t>
  </si>
  <si>
    <t xml:space="preserve">Давление на выходе НВ3</t>
  </si>
  <si>
    <t xml:space="preserve">PISA-500006 (PT3.2)</t>
  </si>
  <si>
    <t>4027479</t>
  </si>
  <si>
    <t>11/34117</t>
  </si>
  <si>
    <t xml:space="preserve">Перепад давления на фильтре НВ3</t>
  </si>
  <si>
    <t xml:space="preserve">PDIA-500003 (PDT3)</t>
  </si>
  <si>
    <t>4027482</t>
  </si>
  <si>
    <t>11/33888</t>
  </si>
  <si>
    <t xml:space="preserve">Насос НВ3</t>
  </si>
  <si>
    <t xml:space="preserve">ZISA-500003 (GT3)</t>
  </si>
  <si>
    <t>23084-02</t>
  </si>
  <si>
    <t xml:space="preserve">раздел "Методика поверки" РЭ 4277-032-00205435-01</t>
  </si>
  <si>
    <t xml:space="preserve">Преобразоваталь линейных перемещений (осевой сдвиг)</t>
  </si>
  <si>
    <t>204.2</t>
  </si>
  <si>
    <t xml:space="preserve">Температура в I-С2/1</t>
  </si>
  <si>
    <t>TIR–204051</t>
  </si>
  <si>
    <t>2305916</t>
  </si>
  <si>
    <t>2039942/4074/83</t>
  </si>
  <si>
    <t xml:space="preserve">0 Ex ia IIC T5Т6</t>
  </si>
  <si>
    <t>TIR–204061</t>
  </si>
  <si>
    <t>С-ДШФ/23-04-2021/60411830</t>
  </si>
  <si>
    <t>РD2A1IMM5T1F5QGXA</t>
  </si>
  <si>
    <t>С-ВЯ/30-04-2021/63992710</t>
  </si>
  <si>
    <t xml:space="preserve">Температура в I-С2/2</t>
  </si>
  <si>
    <t>TIR–204071</t>
  </si>
  <si>
    <t>2305917</t>
  </si>
  <si>
    <t>С-ВЯ/30-04-2021/63992708</t>
  </si>
  <si>
    <t>С-ДШФ/23-04-2021/60412324</t>
  </si>
  <si>
    <t>TIR–204081</t>
  </si>
  <si>
    <t>С-ДШФ/23-04-2021/60411736</t>
  </si>
  <si>
    <t xml:space="preserve">МП 207-007-2018</t>
  </si>
  <si>
    <t>С-ВЯ/30-04-2021/63992709</t>
  </si>
  <si>
    <t xml:space="preserve">Давление в I-С2/1</t>
  </si>
  <si>
    <t>PZISA-204211</t>
  </si>
  <si>
    <t>4028535</t>
  </si>
  <si>
    <t>С-ВЯ/25-04-2021/63377575</t>
  </si>
  <si>
    <t xml:space="preserve">Давление в I-С2/1,2 
</t>
  </si>
  <si>
    <t>PZISA-204221</t>
  </si>
  <si>
    <t>4028537</t>
  </si>
  <si>
    <t>С-ВЯ/25-04-2021/63377566</t>
  </si>
  <si>
    <t xml:space="preserve">Давление газа до клапана 1-КР27,1-КР28,1-КР29,1-КР30
</t>
  </si>
  <si>
    <t>PZISA-204231</t>
  </si>
  <si>
    <t>4028541</t>
  </si>
  <si>
    <t>С-ВЯ/25-04-2021/63377570</t>
  </si>
  <si>
    <t xml:space="preserve">1ExdIIСT5 Х</t>
  </si>
  <si>
    <t xml:space="preserve">Давление газа после клапанов
1-КР27, 1-КР28
</t>
  </si>
  <si>
    <t>PZISA-204241</t>
  </si>
  <si>
    <t>4028539</t>
  </si>
  <si>
    <t>С-ВЯ/25-04-2021/63377572</t>
  </si>
  <si>
    <t>PIR-204251</t>
  </si>
  <si>
    <t>4028543</t>
  </si>
  <si>
    <t>С-ВЯ/25-04-2021/63377568</t>
  </si>
  <si>
    <t xml:space="preserve">Давление в I-С2/2</t>
  </si>
  <si>
    <t>PZISA-204261</t>
  </si>
  <si>
    <t>4028536</t>
  </si>
  <si>
    <t>С-ВЯ/25-04-2021/63377574</t>
  </si>
  <si>
    <t>PZISA-204271</t>
  </si>
  <si>
    <t>4028538</t>
  </si>
  <si>
    <t>С-ВЯ/25-04-2021/63377573</t>
  </si>
  <si>
    <t>PZISA-204281</t>
  </si>
  <si>
    <t>4028542</t>
  </si>
  <si>
    <t>С-ВЯ/25-04-2021/63377569</t>
  </si>
  <si>
    <t xml:space="preserve">Давление газа после клапанов
1-КР29, 1-КР30
</t>
  </si>
  <si>
    <t xml:space="preserve">PZISA-204291 </t>
  </si>
  <si>
    <t>4028540</t>
  </si>
  <si>
    <t>С-ВЯ/25-04-2021/63377571</t>
  </si>
  <si>
    <t xml:space="preserve">PIR-204301  </t>
  </si>
  <si>
    <t>4028544</t>
  </si>
  <si>
    <t>С-ВЯ/25-04-2021/63377567</t>
  </si>
  <si>
    <t xml:space="preserve">Давление 1-ЭГ-1</t>
  </si>
  <si>
    <t xml:space="preserve">Rosemount 3051CD2A22A1AS2IML4</t>
  </si>
  <si>
    <t>0004021050</t>
  </si>
  <si>
    <t>2039791/4074/170</t>
  </si>
  <si>
    <t xml:space="preserve">Ex d iiC T6 X</t>
  </si>
  <si>
    <t>0004021051</t>
  </si>
  <si>
    <t>2039791/4074/169</t>
  </si>
  <si>
    <t xml:space="preserve">Уровень в I-С2/1,2</t>
  </si>
  <si>
    <t>LICA-204371</t>
  </si>
  <si>
    <t>5301HA2S1E4SM00338KANAM1Q4T1R8808</t>
  </si>
  <si>
    <t>504794</t>
  </si>
  <si>
    <t>16.02.2016</t>
  </si>
  <si>
    <t>170</t>
  </si>
  <si>
    <t xml:space="preserve"> СП k.0792-20</t>
  </si>
  <si>
    <t xml:space="preserve">0 Ex ia IIC T5Т6 Х</t>
  </si>
  <si>
    <t>LICA-204431</t>
  </si>
  <si>
    <t>504795</t>
  </si>
  <si>
    <t>С-ДШФ/11-11-2023/297800261</t>
  </si>
  <si>
    <t xml:space="preserve">Уровень в I-С2/2</t>
  </si>
  <si>
    <t>5302HA2S1V5AM00362KANAM1Q4T1P6R8808</t>
  </si>
  <si>
    <t>504796</t>
  </si>
  <si>
    <t xml:space="preserve"> СП k.0793-20</t>
  </si>
  <si>
    <t xml:space="preserve">1 Exi bIIBT5 X</t>
  </si>
  <si>
    <t>LICA-204461</t>
  </si>
  <si>
    <t>504797</t>
  </si>
  <si>
    <t>С-ДШФ/21-07-2023/264683275</t>
  </si>
  <si>
    <t xml:space="preserve">Выход нефти</t>
  </si>
  <si>
    <t>MIA-204603</t>
  </si>
  <si>
    <t>47355-11</t>
  </si>
  <si>
    <t xml:space="preserve">Инструкция. Измерители обводненности Red Eye^® модели Red Eye^® 2G и Red Eye^® Myltiphase. Методика поверки</t>
  </si>
  <si>
    <t xml:space="preserve">Измеритель обводненности</t>
  </si>
  <si>
    <t xml:space="preserve">Red Eye® мод. Red Eye® 2G</t>
  </si>
  <si>
    <t xml:space="preserve">Red Eye® 2G-8/12-P6-316-F1-B-B-X-X-X</t>
  </si>
  <si>
    <t>2G16111104</t>
  </si>
  <si>
    <t xml:space="preserve">Фирма "Weatherford International Ltd."</t>
  </si>
  <si>
    <t xml:space="preserve">при 0-50% ±0,85%;                    при 50-70% ±1;                    при  70-100% ±0,50</t>
  </si>
  <si>
    <t xml:space="preserve">измерение влагосодержания</t>
  </si>
  <si>
    <t>2G16111103</t>
  </si>
  <si>
    <t>С-ВЯ/19-04-2023/247592564</t>
  </si>
  <si>
    <t>214.2</t>
  </si>
  <si>
    <t xml:space="preserve">Температура в II-С2/1</t>
  </si>
  <si>
    <t>TIR–214051</t>
  </si>
  <si>
    <t xml:space="preserve">СП k.0018-20</t>
  </si>
  <si>
    <t>11/67689</t>
  </si>
  <si>
    <t xml:space="preserve">ФБУ "ПЕРМСКИЙ ЦСМ"</t>
  </si>
  <si>
    <t xml:space="preserve">Температура в II-С2/2</t>
  </si>
  <si>
    <t>TIR–214071</t>
  </si>
  <si>
    <t>2039942/4074/139</t>
  </si>
  <si>
    <t>2039942/4074/93</t>
  </si>
  <si>
    <t>II-ЭГ1</t>
  </si>
  <si>
    <t>TIR–214061</t>
  </si>
  <si>
    <t xml:space="preserve"> СП k.0019-20</t>
  </si>
  <si>
    <t>11/67690</t>
  </si>
  <si>
    <t>II-ЭГ2</t>
  </si>
  <si>
    <t>TIR–214081</t>
  </si>
  <si>
    <t xml:space="preserve">МП 4211-024-2015</t>
  </si>
  <si>
    <t>2040610/4074/78</t>
  </si>
  <si>
    <t>2040610/4074/102</t>
  </si>
  <si>
    <t xml:space="preserve">Давление в II-С2/1</t>
  </si>
  <si>
    <t>PZISA-214211</t>
  </si>
  <si>
    <t>4037069</t>
  </si>
  <si>
    <t>2039791/4074/205</t>
  </si>
  <si>
    <t>PISA-214221</t>
  </si>
  <si>
    <t>4037071</t>
  </si>
  <si>
    <t>2039791/4074/208</t>
  </si>
  <si>
    <t>I-ЭГ1</t>
  </si>
  <si>
    <t>PICA-214231</t>
  </si>
  <si>
    <t>4037075</t>
  </si>
  <si>
    <t>2039791/4074/209</t>
  </si>
  <si>
    <t xml:space="preserve">Давление газа после клапанов
2-КР27, 2-КР28
</t>
  </si>
  <si>
    <t>PIR-214241</t>
  </si>
  <si>
    <t>4037073</t>
  </si>
  <si>
    <t>2039791/4074/210</t>
  </si>
  <si>
    <t>PIR-214251</t>
  </si>
  <si>
    <t>4037077</t>
  </si>
  <si>
    <t>2039791/4074/189</t>
  </si>
  <si>
    <t xml:space="preserve">Давление в II-С2/2</t>
  </si>
  <si>
    <t>PZISA-214261</t>
  </si>
  <si>
    <t>4037070</t>
  </si>
  <si>
    <t>2039791/4074/206</t>
  </si>
  <si>
    <t>PISA-214271</t>
  </si>
  <si>
    <t>4037072</t>
  </si>
  <si>
    <t>2039791/4074/211</t>
  </si>
  <si>
    <t xml:space="preserve">Давление газа до клапанов
2-КР29, 2-КР30</t>
  </si>
  <si>
    <t>PICA-214281</t>
  </si>
  <si>
    <t>4037076</t>
  </si>
  <si>
    <t>2039791/4074/207</t>
  </si>
  <si>
    <t xml:space="preserve">Давление газа после клапанов
2-КР29, 2-КР30</t>
  </si>
  <si>
    <t xml:space="preserve">PIR-214291 </t>
  </si>
  <si>
    <t>4037074</t>
  </si>
  <si>
    <t>2039791/4074/212</t>
  </si>
  <si>
    <t xml:space="preserve">PIR-214301  </t>
  </si>
  <si>
    <t>4037078</t>
  </si>
  <si>
    <t>2039791/4074/190</t>
  </si>
  <si>
    <t xml:space="preserve">Уровень в II-С2/1</t>
  </si>
  <si>
    <t>LICA-214371</t>
  </si>
  <si>
    <t xml:space="preserve">Rosemount 5302HA2S1V5AM00340KANAM1Q4T1P6</t>
  </si>
  <si>
    <t>513572</t>
  </si>
  <si>
    <t>С-ДШФ/18-04-2023/242519915</t>
  </si>
  <si>
    <t xml:space="preserve">Уровень в II-ЭГ1</t>
  </si>
  <si>
    <t>LICA-214401</t>
  </si>
  <si>
    <t xml:space="preserve">Rosemount 5302HA2S1V5AM00362KANAM1Q4T1P6</t>
  </si>
  <si>
    <t>513574</t>
  </si>
  <si>
    <t>С-ДШФ/18-04-2023/242519913</t>
  </si>
  <si>
    <t xml:space="preserve">Уровень в II-С2/2</t>
  </si>
  <si>
    <t>LICA-214431</t>
  </si>
  <si>
    <t>513573</t>
  </si>
  <si>
    <t>С-ДШФ/18-04-2023/242519912</t>
  </si>
  <si>
    <t xml:space="preserve">Уровень в II-ЭГ2</t>
  </si>
  <si>
    <t>LICA-214461</t>
  </si>
  <si>
    <t>513575</t>
  </si>
  <si>
    <t>MIA-214603</t>
  </si>
  <si>
    <t>2G17051043</t>
  </si>
  <si>
    <t>С-ВЯ/19-04-2023/247592566</t>
  </si>
  <si>
    <t>MIA-214613</t>
  </si>
  <si>
    <t>2G17051044</t>
  </si>
  <si>
    <t>С-ВЯ/19-04-2023/247592565</t>
  </si>
  <si>
    <t xml:space="preserve">Температура в I-НГСВ2</t>
  </si>
  <si>
    <t>TIR–205051</t>
  </si>
  <si>
    <t xml:space="preserve">2306216 / 2306219</t>
  </si>
  <si>
    <t>2039942/4074/86</t>
  </si>
  <si>
    <t xml:space="preserve">Давление в
I-НГСВ2</t>
  </si>
  <si>
    <t>PIA-205171</t>
  </si>
  <si>
    <t>4029280</t>
  </si>
  <si>
    <t xml:space="preserve"> СП k.0795-20</t>
  </si>
  <si>
    <t xml:space="preserve">Давление газа после  1-КР11, 1-КР12 (с 1-НГСВ2)</t>
  </si>
  <si>
    <t>PIR-205201</t>
  </si>
  <si>
    <t>4029283</t>
  </si>
  <si>
    <t xml:space="preserve"> СП k.0798-20</t>
  </si>
  <si>
    <t xml:space="preserve">Давление газа до клапана с 1-НГСВ2</t>
  </si>
  <si>
    <t>PICA-205231</t>
  </si>
  <si>
    <t>4029289</t>
  </si>
  <si>
    <t>С-ВЯ/25-04-2021/63377562</t>
  </si>
  <si>
    <t xml:space="preserve">Давление в 
I-НГСВ2</t>
  </si>
  <si>
    <t>PZISA-205261</t>
  </si>
  <si>
    <t>4029286</t>
  </si>
  <si>
    <t>11/67183</t>
  </si>
  <si>
    <t xml:space="preserve">Уровень нефти в 
I-НГСВ2
</t>
  </si>
  <si>
    <t>LICSА–205411</t>
  </si>
  <si>
    <t>504520</t>
  </si>
  <si>
    <t>280</t>
  </si>
  <si>
    <t xml:space="preserve"> СП k.0819-20</t>
  </si>
  <si>
    <t xml:space="preserve">Уровень воды в I-НГСВ2</t>
  </si>
  <si>
    <t>LICSА–205421</t>
  </si>
  <si>
    <t>504523</t>
  </si>
  <si>
    <t>255</t>
  </si>
  <si>
    <t xml:space="preserve"> СП k.0820-20</t>
  </si>
  <si>
    <t xml:space="preserve">Температура в ОПВ1</t>
  </si>
  <si>
    <t>TIR-249031</t>
  </si>
  <si>
    <t>С-ДШФ/10-12-2021/118332750</t>
  </si>
  <si>
    <t>12.12.2016</t>
  </si>
  <si>
    <t>С-ВЯ/15-12-2021/118058218</t>
  </si>
  <si>
    <t xml:space="preserve">Температура в ОПВ2</t>
  </si>
  <si>
    <t>TIR-249041</t>
  </si>
  <si>
    <t>С-ДШФ/09-10-2021/104049370</t>
  </si>
  <si>
    <t>С-ВЯ/11-11-2021/114965642</t>
  </si>
  <si>
    <t xml:space="preserve">Давление  в ОПВ1</t>
  </si>
  <si>
    <t>PIR-249071</t>
  </si>
  <si>
    <t>4037095</t>
  </si>
  <si>
    <t>2039791/4074/222</t>
  </si>
  <si>
    <t xml:space="preserve">Давление  в ОПВ2</t>
  </si>
  <si>
    <t>PIR-249081</t>
  </si>
  <si>
    <t>4037096</t>
  </si>
  <si>
    <t>2039791/4074/223</t>
  </si>
  <si>
    <t xml:space="preserve">Межфазный уровень «нефть- газ» в ОПВ1</t>
  </si>
  <si>
    <t>LICA-249111</t>
  </si>
  <si>
    <t xml:space="preserve">Rosemount 5302HA2S1V5AM00110KAIMM1QGT1P6</t>
  </si>
  <si>
    <t>513582</t>
  </si>
  <si>
    <t>С-ДШФ/18-04-2023/242519856</t>
  </si>
  <si>
    <t xml:space="preserve">Межфазный уровень «нефть- газ» в ОПВ2</t>
  </si>
  <si>
    <t>LICA-249121</t>
  </si>
  <si>
    <t>513583</t>
  </si>
  <si>
    <t>С-ДШФ/18-04-2023/242519855</t>
  </si>
  <si>
    <t xml:space="preserve">Межфазный уровень «нефть- вода» в ОПВ1</t>
  </si>
  <si>
    <t>LICA-249131</t>
  </si>
  <si>
    <t>513584</t>
  </si>
  <si>
    <t>С-ДШФ/18-04-2023/242519854</t>
  </si>
  <si>
    <t xml:space="preserve">Межфазный уровень «нефть- вода» в ОПВ2</t>
  </si>
  <si>
    <t>LICA-249141</t>
  </si>
  <si>
    <t>513585</t>
  </si>
  <si>
    <t xml:space="preserve">С-ДШФJ 18-04-2023/242519853</t>
  </si>
  <si>
    <t xml:space="preserve">Уровень в ЕШ1; Температура в ЕШ1</t>
  </si>
  <si>
    <t>LISА,TISA-233021</t>
  </si>
  <si>
    <t>489</t>
  </si>
  <si>
    <t>С-ДШФ/24-02-2022/136087638</t>
  </si>
  <si>
    <t xml:space="preserve">Давление  на выкиде насоса Н13</t>
  </si>
  <si>
    <t>PISA-247031</t>
  </si>
  <si>
    <t>3051T</t>
  </si>
  <si>
    <t>С-ДШФ/18-04-2023/242519858</t>
  </si>
  <si>
    <t xml:space="preserve">Давление  на выкиде насоса Н13а (Ёмкость ЕН-1)</t>
  </si>
  <si>
    <t>PISA-247041</t>
  </si>
  <si>
    <t>АГАТ-100М</t>
  </si>
  <si>
    <t>АГАТ-100М-Exi-ДИ-1151-050</t>
  </si>
  <si>
    <t xml:space="preserve">ООО "НПО" АГАТ"</t>
  </si>
  <si>
    <t>С-ГРЗ/18-03-2023/232874048</t>
  </si>
  <si>
    <t>2,80/75°</t>
  </si>
  <si>
    <t>С-ДШФ/24-02-2022/136087637</t>
  </si>
  <si>
    <t xml:space="preserve">Давление  в Р6</t>
  </si>
  <si>
    <t>PIA-222031</t>
  </si>
  <si>
    <t xml:space="preserve">Rosemount 3051TG2A2B21BI1M5T1QGSA1003</t>
  </si>
  <si>
    <t xml:space="preserve">Emerson Process Management GmbH &amp; Co. OHG</t>
  </si>
  <si>
    <t>С-ДШФ/16-08-2023/275888680</t>
  </si>
  <si>
    <t>02.06.2015</t>
  </si>
  <si>
    <t xml:space="preserve">ТРЕБУЕТСЯ ПОВЕРКА</t>
  </si>
  <si>
    <t>PZISA-222041</t>
  </si>
  <si>
    <t xml:space="preserve">Агат-100М, мод. 1320</t>
  </si>
  <si>
    <t>001483</t>
  </si>
  <si>
    <t xml:space="preserve">ООО "НПО "АГАТ"</t>
  </si>
  <si>
    <t>С-ДШФ/13-06-2023/255358286</t>
  </si>
  <si>
    <t>PZISA-222051</t>
  </si>
  <si>
    <t>001492</t>
  </si>
  <si>
    <t>С-ДШФ/13-06-2023/255358285</t>
  </si>
  <si>
    <t xml:space="preserve">Уровень в Р6</t>
  </si>
  <si>
    <t>LISA–222081</t>
  </si>
  <si>
    <t>R160000000002279</t>
  </si>
  <si>
    <t>2039791/4074/6</t>
  </si>
  <si>
    <t xml:space="preserve">1Ex ia IIC T6…T2 GbX</t>
  </si>
  <si>
    <t>2972</t>
  </si>
  <si>
    <t xml:space="preserve">Межфазный уровень в Р6</t>
  </si>
  <si>
    <t>LISA–222091</t>
  </si>
  <si>
    <t>R160000000002278</t>
  </si>
  <si>
    <t>2039791/4074/5</t>
  </si>
  <si>
    <t>2973</t>
  </si>
  <si>
    <t>4-TIT1</t>
  </si>
  <si>
    <t>2235848</t>
  </si>
  <si>
    <t>С-ДШФ/18-04-2023/242519872</t>
  </si>
  <si>
    <t>4-TIT2</t>
  </si>
  <si>
    <t>2235845</t>
  </si>
  <si>
    <t>С-ДШФ/18-04-2023/242519871</t>
  </si>
  <si>
    <t xml:space="preserve">Хозяйство реагентное: блок дозирования ингибитора парафиноотложения БИП 1</t>
  </si>
  <si>
    <t xml:space="preserve">Давление в линии № 2</t>
  </si>
  <si>
    <t xml:space="preserve">PT-23542 (4-PIT2)</t>
  </si>
  <si>
    <t>02151434</t>
  </si>
  <si>
    <t>С-ВСП/11-02-2021/37576820</t>
  </si>
  <si>
    <t>11.02.2023</t>
  </si>
  <si>
    <t>10.02.2023</t>
  </si>
  <si>
    <t xml:space="preserve">Давление в линии № 3</t>
  </si>
  <si>
    <t xml:space="preserve">PT-23543 (4-PIT3)</t>
  </si>
  <si>
    <t>02151433</t>
  </si>
  <si>
    <t>С-ВСП/11-02-2021/37576822</t>
  </si>
  <si>
    <t xml:space="preserve">Давление в линии №1</t>
  </si>
  <si>
    <t xml:space="preserve">PT-23541 (4-PIT1)</t>
  </si>
  <si>
    <t>02151436</t>
  </si>
  <si>
    <t>С-ВСП/11-02-2021/37576816</t>
  </si>
  <si>
    <t>4-PDT1</t>
  </si>
  <si>
    <t>3051S2TG2A2A11A1BB4D4I1M5QG</t>
  </si>
  <si>
    <t>9659982</t>
  </si>
  <si>
    <t xml:space="preserve">С -ДШФ/11-11-2023/297800259</t>
  </si>
  <si>
    <t>4-PDT2</t>
  </si>
  <si>
    <t>9659983</t>
  </si>
  <si>
    <t xml:space="preserve">С -ДШФ/11-11-2023/297800256</t>
  </si>
  <si>
    <t>4-PDT3</t>
  </si>
  <si>
    <t>9659984</t>
  </si>
  <si>
    <t xml:space="preserve">С -ДШФ/11-11-2023/297800255</t>
  </si>
  <si>
    <t>4-LIT1</t>
  </si>
  <si>
    <t>5302HA2S1E4AM00150IAI1M1QGP3R3013</t>
  </si>
  <si>
    <t>61186</t>
  </si>
  <si>
    <t>12.01.2015</t>
  </si>
  <si>
    <t>С-ДШФ/18-04-2023/242519870</t>
  </si>
  <si>
    <t xml:space="preserve">FT-23541 </t>
  </si>
  <si>
    <t xml:space="preserve">KROHNE Н250</t>
  </si>
  <si>
    <t>D140000000523219</t>
  </si>
  <si>
    <t>С-ВН/14-07-2021/78722361</t>
  </si>
  <si>
    <t xml:space="preserve">Ex ia IIC T6 Gd</t>
  </si>
  <si>
    <t xml:space="preserve">FT-23542 </t>
  </si>
  <si>
    <t>D140000000523220</t>
  </si>
  <si>
    <t>С-ВН/08-11-2021/107094553</t>
  </si>
  <si>
    <t xml:space="preserve">FT-23543 </t>
  </si>
  <si>
    <t>D140000000523221</t>
  </si>
  <si>
    <t>С-ВН/08-11-2021/107094554</t>
  </si>
  <si>
    <t>235.5-TIT1</t>
  </si>
  <si>
    <t>2235849</t>
  </si>
  <si>
    <t>С-ДШФ/18-04-2023/242519869</t>
  </si>
  <si>
    <t>235.5-TIT2</t>
  </si>
  <si>
    <t>2230272</t>
  </si>
  <si>
    <t>С-ДШФ/18-04-2023/242519868</t>
  </si>
  <si>
    <t>235.5-LIT1</t>
  </si>
  <si>
    <t>61442</t>
  </si>
  <si>
    <t>21.01.2015</t>
  </si>
  <si>
    <t>С-ДШФ/18-04-2023/242519867</t>
  </si>
  <si>
    <t>235.5-PIT1</t>
  </si>
  <si>
    <t>9690755</t>
  </si>
  <si>
    <t xml:space="preserve">С -ДШФ/11-11-2023/297800253</t>
  </si>
  <si>
    <t>235.5-PIT2</t>
  </si>
  <si>
    <t>9690756</t>
  </si>
  <si>
    <t xml:space="preserve">С -ДШФ/11-11-2023/297800251</t>
  </si>
  <si>
    <t xml:space="preserve">Давление на выходе насоса дозатора №4</t>
  </si>
  <si>
    <t>235.5-PIT3</t>
  </si>
  <si>
    <t>9690757</t>
  </si>
  <si>
    <t xml:space="preserve">С -ДШФ/11-11-2023/297800247</t>
  </si>
  <si>
    <t>235.5-PIT4</t>
  </si>
  <si>
    <t>9690758</t>
  </si>
  <si>
    <t xml:space="preserve">С -ДШФ/11-11-2023/297800245</t>
  </si>
  <si>
    <t>235.5-PDT1</t>
  </si>
  <si>
    <t>9690759</t>
  </si>
  <si>
    <t xml:space="preserve">С -ДШФ/11-11-2023/297800241</t>
  </si>
  <si>
    <t>235.5-PDT2</t>
  </si>
  <si>
    <t>9690760</t>
  </si>
  <si>
    <t xml:space="preserve">С -ДШФ/11-11-2023/297800240</t>
  </si>
  <si>
    <t>235.5-PDT3</t>
  </si>
  <si>
    <t>9690761</t>
  </si>
  <si>
    <t xml:space="preserve">С -ДШФ/11-11-2023/297800238</t>
  </si>
  <si>
    <t xml:space="preserve">Перепад давления на фильтре №6</t>
  </si>
  <si>
    <t>235.5-PDT4</t>
  </si>
  <si>
    <t>9690762</t>
  </si>
  <si>
    <t xml:space="preserve">С -ДШФ/11-11-2023/297800237</t>
  </si>
  <si>
    <t>FT-23551</t>
  </si>
  <si>
    <t xml:space="preserve">KROHNE DK37/M8E</t>
  </si>
  <si>
    <t>D150000000539391</t>
  </si>
  <si>
    <t>С-ВЯ/05-11-2020/51722764</t>
  </si>
  <si>
    <t xml:space="preserve">Ex ia IIC T6 Gb</t>
  </si>
  <si>
    <t xml:space="preserve">Ui ≤ 30 В, Ii ≤ 100 mA</t>
  </si>
  <si>
    <t>IP6</t>
  </si>
  <si>
    <t>FT-23552</t>
  </si>
  <si>
    <t>D150000000554552</t>
  </si>
  <si>
    <t>С-ВЯ/15-01-2021/33014241</t>
  </si>
  <si>
    <t>FT-23553</t>
  </si>
  <si>
    <t>D150000000539390</t>
  </si>
  <si>
    <t>С-ВЯ/15-01-2021/33014242</t>
  </si>
  <si>
    <t>FT-23554</t>
  </si>
  <si>
    <t>D150000000539392</t>
  </si>
  <si>
    <t>09.01.2015</t>
  </si>
  <si>
    <t>С-ВЯ/05-11-2020/51722763</t>
  </si>
  <si>
    <t xml:space="preserve">Хозяйство реагентное</t>
  </si>
  <si>
    <t>ВК-1</t>
  </si>
  <si>
    <t xml:space="preserve">МИ 280.01.00-2013 с изм.№1</t>
  </si>
  <si>
    <t>Метран-281-05</t>
  </si>
  <si>
    <t xml:space="preserve"> ±0,4</t>
  </si>
  <si>
    <t>С-ДШФ/14-07-2022/172906471</t>
  </si>
  <si>
    <t xml:space="preserve">0 Ex ia ll CT5 X</t>
  </si>
  <si>
    <t>ВР-3</t>
  </si>
  <si>
    <t>Мпа</t>
  </si>
  <si>
    <t xml:space="preserve"> ±0,075</t>
  </si>
  <si>
    <t>С-ДШФ/21-07-2023/264683286</t>
  </si>
  <si>
    <t>ВР-2</t>
  </si>
  <si>
    <t>С-ДШФ/21-07-2023/264683285</t>
  </si>
  <si>
    <t>ВР-1</t>
  </si>
  <si>
    <t>С-ДШФ/21-07-2023/264683284</t>
  </si>
  <si>
    <t xml:space="preserve">Температура в баке</t>
  </si>
  <si>
    <t>ВК-2</t>
  </si>
  <si>
    <t>С-ДШФ/14-07-2022/172906472</t>
  </si>
  <si>
    <t xml:space="preserve">Хозяйство реагентное БИС-2 </t>
  </si>
  <si>
    <t xml:space="preserve">Уровень в баке</t>
  </si>
  <si>
    <t>SL-1</t>
  </si>
  <si>
    <t>5301HS1S1E5AM00125HBEM</t>
  </si>
  <si>
    <t>380</t>
  </si>
  <si>
    <t xml:space="preserve"> ±3</t>
  </si>
  <si>
    <t>С-ДШФ/14-07-2022/172906466</t>
  </si>
  <si>
    <t xml:space="preserve">Ga/Gb Ex db ia llC T4…T1 X</t>
  </si>
  <si>
    <t>А17</t>
  </si>
  <si>
    <t xml:space="preserve">ДАРКОНТ серии ЕМ и ОМ</t>
  </si>
  <si>
    <t xml:space="preserve">OM004N513 211SB</t>
  </si>
  <si>
    <t>A1821074</t>
  </si>
  <si>
    <t>0,0005</t>
  </si>
  <si>
    <t>м3/ч</t>
  </si>
  <si>
    <t>И-ДДГ/01-06-2022/160573701</t>
  </si>
  <si>
    <t>Непригодно</t>
  </si>
  <si>
    <t xml:space="preserve">СИ непригодно https://fgis.gost.ru/fundmetrology/cm/results/1-160573701</t>
  </si>
  <si>
    <t>А18</t>
  </si>
  <si>
    <t>A1821071</t>
  </si>
  <si>
    <t>И-ДДГ/30-05-2022/160573705</t>
  </si>
  <si>
    <t xml:space="preserve">СИ не пригодно https://fgis.gost.ru/fundmetrology/cm/results/1-160573705</t>
  </si>
  <si>
    <t>А19</t>
  </si>
  <si>
    <t>A1821070</t>
  </si>
  <si>
    <t>И-ДДГ/31-05-2022/160573703</t>
  </si>
  <si>
    <t xml:space="preserve">СИ непригодно https://fgis.gost.ru/fundmetrology/cm/results/1-160573703</t>
  </si>
  <si>
    <t xml:space="preserve">МП 0013-2-2012 с изм.№1</t>
  </si>
  <si>
    <t>A1821073</t>
  </si>
  <si>
    <t>И-ДДГ/01-06-2022/160573700</t>
  </si>
  <si>
    <t xml:space="preserve">СИ непригодно https://fgis.gost.ru/fundmetrology/cm/results/1-160573700</t>
  </si>
  <si>
    <t>A1821075</t>
  </si>
  <si>
    <t>И-ДДГ/31-05-2022/160573704</t>
  </si>
  <si>
    <t xml:space="preserve">СИ непригодно https://fgis.gost.ru/fundmetrology/cm/results/1-160573704</t>
  </si>
  <si>
    <t>A1821072</t>
  </si>
  <si>
    <t>И-ДДГ/01-06-2022/160573702</t>
  </si>
  <si>
    <t xml:space="preserve">СИ непригодно https://fgis.gost.ru/fundmetrology/cm/results/1-160573702</t>
  </si>
  <si>
    <t>А27</t>
  </si>
  <si>
    <t>A1821076</t>
  </si>
  <si>
    <t>м³/ч</t>
  </si>
  <si>
    <t>И-ДДГ/30-05-2022/160573706</t>
  </si>
  <si>
    <t xml:space="preserve">СИ непригодно https://fgis.gost.ru/fundmetrology/cm/results/1-160573706</t>
  </si>
  <si>
    <t>С-ДШФ/14-07-2022/172906474</t>
  </si>
  <si>
    <t>0,075</t>
  </si>
  <si>
    <t xml:space="preserve"> С-ДШФ/21-07-2023/264683283</t>
  </si>
  <si>
    <t>0,076</t>
  </si>
  <si>
    <t>С-ДШФ/21-07-2023/264683282</t>
  </si>
  <si>
    <t>С-ДШФ/21-07-2023/264683281</t>
  </si>
  <si>
    <t>С-ДШФ/14-07-2022/172906475</t>
  </si>
  <si>
    <t xml:space="preserve">Хозяйство реагентное БИК-2</t>
  </si>
  <si>
    <t>С-ДШФ/14-07-2022/172906467</t>
  </si>
  <si>
    <t xml:space="preserve">Температура реагента. Ёмкость №1</t>
  </si>
  <si>
    <t>ВК1</t>
  </si>
  <si>
    <t xml:space="preserve">Наклейка № 19012067569</t>
  </si>
  <si>
    <t xml:space="preserve">0Ex ia IIC T6 Ga Х</t>
  </si>
  <si>
    <t>18.02.2023</t>
  </si>
  <si>
    <t xml:space="preserve">Температура реагента. Ёмкость №2</t>
  </si>
  <si>
    <t>ВК2</t>
  </si>
  <si>
    <t xml:space="preserve">Наклейка № 19012067570</t>
  </si>
  <si>
    <t xml:space="preserve">Температура в блоке</t>
  </si>
  <si>
    <t>ВК3</t>
  </si>
  <si>
    <t xml:space="preserve">Наклейка № 19011821949</t>
  </si>
  <si>
    <t xml:space="preserve">Уровень. Ёмкость №1</t>
  </si>
  <si>
    <t>SL1</t>
  </si>
  <si>
    <t>ДУУ10-02-1-1,98-0-0-00-1-0-1-0-000-1</t>
  </si>
  <si>
    <t>0/+5°</t>
  </si>
  <si>
    <t>1,5/+10°</t>
  </si>
  <si>
    <t>С-ДШФ/04-10-2023/291285386</t>
  </si>
  <si>
    <t xml:space="preserve">0 Ex ia IIB T6 Ga X / Ex ia IIIB T100 °C Da</t>
  </si>
  <si>
    <t xml:space="preserve">акт октябрь 2023</t>
  </si>
  <si>
    <t xml:space="preserve">Уровень. Ёмкость №2</t>
  </si>
  <si>
    <t>SL2</t>
  </si>
  <si>
    <t>С-ДШФ/04-10-2023/291285385</t>
  </si>
  <si>
    <t xml:space="preserve">На выходе НД1</t>
  </si>
  <si>
    <t>ВР1</t>
  </si>
  <si>
    <t xml:space="preserve">Метран 150TG4 (0…16мПа)  2G 2 1 A M5 IM </t>
  </si>
  <si>
    <t xml:space="preserve">наклейка №19012065967</t>
  </si>
  <si>
    <t xml:space="preserve">0 Ex ia IIC T5 Ga X </t>
  </si>
  <si>
    <t xml:space="preserve">На выходе НД2</t>
  </si>
  <si>
    <t>ВР2</t>
  </si>
  <si>
    <t xml:space="preserve">наклейка №19012065968</t>
  </si>
  <si>
    <t xml:space="preserve">На выходе НД3</t>
  </si>
  <si>
    <t>ВР3</t>
  </si>
  <si>
    <t xml:space="preserve">наклейка №19012065969</t>
  </si>
  <si>
    <t xml:space="preserve">На выходе НД4</t>
  </si>
  <si>
    <t>ВР4</t>
  </si>
  <si>
    <t xml:space="preserve">наклейка №19012065971</t>
  </si>
  <si>
    <t xml:space="preserve">Линия 1, после НД1</t>
  </si>
  <si>
    <t>В1</t>
  </si>
  <si>
    <t>47266-11</t>
  </si>
  <si>
    <t xml:space="preserve">3124.0000.00-01 МП</t>
  </si>
  <si>
    <t xml:space="preserve">Счётчик-расходомер массовый</t>
  </si>
  <si>
    <t xml:space="preserve">ЭлМетро Фломак</t>
  </si>
  <si>
    <t xml:space="preserve">ЭлМетро Фломак ExB S002-EAU-001-S-OUH</t>
  </si>
  <si>
    <t>2599</t>
  </si>
  <si>
    <t xml:space="preserve">ООО "ЭлМетро Групп", г. Челябинск</t>
  </si>
  <si>
    <t>т/</t>
  </si>
  <si>
    <t>ч</t>
  </si>
  <si>
    <t xml:space="preserve">1 Ex db [ia Ga] IIB T6 Gb X </t>
  </si>
  <si>
    <t xml:space="preserve">В составе: датчик ЭлМетро Фломак ExB S002-EAU-001-S-OUH № 2599</t>
  </si>
  <si>
    <t xml:space="preserve">Линия 1, после НД2</t>
  </si>
  <si>
    <t>В2</t>
  </si>
  <si>
    <t>2174</t>
  </si>
  <si>
    <t xml:space="preserve">В составе: датчик ЭлМетро Фломак ExB S002-EAU-001-S-OUH № 2174</t>
  </si>
  <si>
    <t xml:space="preserve">Линия 2, после НД3</t>
  </si>
  <si>
    <t>В3</t>
  </si>
  <si>
    <t>2658</t>
  </si>
  <si>
    <t xml:space="preserve">На офромлении </t>
  </si>
  <si>
    <t xml:space="preserve">В составе: датчик ЭлМетро Фломак ExB S002-EAU-001-S-OUH № 2658</t>
  </si>
  <si>
    <t xml:space="preserve">Демонтированно (вторичка) на поверку 28.02.2024.
Монтаж произвести согласно проекту и что бы заводские номера  вторички и первички соответствовали друг другу. Изначально было всё перепутанно.</t>
  </si>
  <si>
    <t xml:space="preserve">Линия 2, после НД4</t>
  </si>
  <si>
    <t>В4</t>
  </si>
  <si>
    <t>2661</t>
  </si>
  <si>
    <t xml:space="preserve">В составе: датчик ЭлМетро Фломак ExB S002-EAU-001-S-OUH № 2661</t>
  </si>
  <si>
    <t xml:space="preserve">Демонтированно (вторичка) на поверку 28.02.2024. 
Монтаж произвести согласно проекту и что бы заводские номера  вторички и первички соответствовали друг другу. Изначально было всё перепутанно.</t>
  </si>
  <si>
    <t>Единицы_величин</t>
  </si>
  <si>
    <t>Приставки</t>
  </si>
  <si>
    <t>Категория_использования</t>
  </si>
  <si>
    <t xml:space="preserve">Область_измерений </t>
  </si>
  <si>
    <t>Состояние_эксплуатации</t>
  </si>
  <si>
    <t>Техническое_состояние</t>
  </si>
  <si>
    <t>Система_автоматизации</t>
  </si>
  <si>
    <t>Наличие_формуляра</t>
  </si>
  <si>
    <t>И</t>
  </si>
  <si>
    <t>27</t>
  </si>
  <si>
    <t>СИКН</t>
  </si>
  <si>
    <t>г</t>
  </si>
  <si>
    <t>З</t>
  </si>
  <si>
    <t>СДК</t>
  </si>
  <si>
    <t xml:space="preserve">АИИС КУЭ</t>
  </si>
  <si>
    <t>ППКиПГ</t>
  </si>
  <si>
    <t>с</t>
  </si>
  <si>
    <t>Э</t>
  </si>
  <si>
    <t>ПКА</t>
  </si>
  <si>
    <t>АСТУЭ</t>
  </si>
  <si>
    <t>ЦДНГ</t>
  </si>
  <si>
    <t xml:space="preserve">Требует редакции</t>
  </si>
  <si>
    <t>П</t>
  </si>
  <si>
    <t>ИО</t>
  </si>
  <si>
    <t>Ремонт</t>
  </si>
  <si>
    <t xml:space="preserve">АСТМ ЛЧ</t>
  </si>
  <si>
    <t>ЦТОиРТ</t>
  </si>
  <si>
    <t>Моль</t>
  </si>
  <si>
    <t>Т</t>
  </si>
  <si>
    <t>СО</t>
  </si>
  <si>
    <t>ТО</t>
  </si>
  <si>
    <t>СОУ</t>
  </si>
  <si>
    <t>К</t>
  </si>
  <si>
    <t>Г</t>
  </si>
  <si>
    <t xml:space="preserve">Требуется ПКА</t>
  </si>
  <si>
    <t xml:space="preserve">не входит в АС</t>
  </si>
  <si>
    <t>Кд</t>
  </si>
  <si>
    <t xml:space="preserve">Требуется ремонт</t>
  </si>
  <si>
    <t>УИРГ</t>
  </si>
  <si>
    <t>рад</t>
  </si>
  <si>
    <t xml:space="preserve">Требуется списание</t>
  </si>
  <si>
    <t xml:space="preserve">узел учета тепла</t>
  </si>
  <si>
    <t>ср</t>
  </si>
  <si>
    <t>35</t>
  </si>
  <si>
    <t xml:space="preserve">узел учета воды</t>
  </si>
  <si>
    <t>м^(2)</t>
  </si>
  <si>
    <t xml:space="preserve">система автоматизации НПС</t>
  </si>
  <si>
    <t>м^(3)</t>
  </si>
  <si>
    <t>д</t>
  </si>
  <si>
    <t>37</t>
  </si>
  <si>
    <t>САУиР</t>
  </si>
  <si>
    <t>38</t>
  </si>
  <si>
    <t xml:space="preserve">АСТМ ГРС</t>
  </si>
  <si>
    <t>м/c^(2)</t>
  </si>
  <si>
    <t>39</t>
  </si>
  <si>
    <t xml:space="preserve">АСУТП РГ</t>
  </si>
  <si>
    <t>Гц</t>
  </si>
  <si>
    <t>мк</t>
  </si>
  <si>
    <t>НО</t>
  </si>
  <si>
    <t>АСКУГ</t>
  </si>
  <si>
    <t>кг/м^(3)</t>
  </si>
  <si>
    <t>н</t>
  </si>
  <si>
    <t xml:space="preserve">АСУТП ГРО</t>
  </si>
  <si>
    <t>п</t>
  </si>
  <si>
    <t>Дж</t>
  </si>
  <si>
    <t>ф</t>
  </si>
  <si>
    <t>Дж/К</t>
  </si>
  <si>
    <t>а</t>
  </si>
  <si>
    <t>Вт</t>
  </si>
  <si>
    <t>з</t>
  </si>
  <si>
    <t>Кл</t>
  </si>
  <si>
    <t>Ф</t>
  </si>
  <si>
    <t>Ом</t>
  </si>
  <si>
    <t>См</t>
  </si>
  <si>
    <t>Вб</t>
  </si>
  <si>
    <t>См/м</t>
  </si>
  <si>
    <t>А/м</t>
  </si>
  <si>
    <t>Тл</t>
  </si>
  <si>
    <t>Гн</t>
  </si>
  <si>
    <t>лм</t>
  </si>
  <si>
    <t>лк</t>
  </si>
  <si>
    <t>Бк</t>
  </si>
  <si>
    <t>Гр</t>
  </si>
  <si>
    <t>Зв</t>
  </si>
  <si>
    <t>кат</t>
  </si>
  <si>
    <t>Н·м</t>
  </si>
  <si>
    <t>В/м</t>
  </si>
  <si>
    <t>т</t>
  </si>
  <si>
    <t>а.е.м.</t>
  </si>
  <si>
    <t>кар</t>
  </si>
  <si>
    <t>мин</t>
  </si>
  <si>
    <t>л</t>
  </si>
  <si>
    <t>°</t>
  </si>
  <si>
    <t>'</t>
  </si>
  <si>
    <t>гон</t>
  </si>
  <si>
    <t>\'\'</t>
  </si>
  <si>
    <t>а.е.</t>
  </si>
  <si>
    <t>св.год</t>
  </si>
  <si>
    <t>пк</t>
  </si>
  <si>
    <t>Å</t>
  </si>
  <si>
    <t>миля</t>
  </si>
  <si>
    <t>фут</t>
  </si>
  <si>
    <t>дюйм</t>
  </si>
  <si>
    <t>га</t>
  </si>
  <si>
    <t>гс</t>
  </si>
  <si>
    <t>кгс</t>
  </si>
  <si>
    <t>тс</t>
  </si>
  <si>
    <t>бар</t>
  </si>
  <si>
    <t xml:space="preserve">мм вод.ст.</t>
  </si>
  <si>
    <t xml:space="preserve">м вод.ст.</t>
  </si>
  <si>
    <t>ат</t>
  </si>
  <si>
    <t xml:space="preserve">мм рт.ст.</t>
  </si>
  <si>
    <t>дптр</t>
  </si>
  <si>
    <t>текс</t>
  </si>
  <si>
    <t>уз</t>
  </si>
  <si>
    <t>Гал</t>
  </si>
  <si>
    <t>об/с</t>
  </si>
  <si>
    <t>эВ</t>
  </si>
  <si>
    <t>кВт·ч</t>
  </si>
  <si>
    <t>В·А</t>
  </si>
  <si>
    <t>вар</t>
  </si>
  <si>
    <t>А·ч</t>
  </si>
  <si>
    <t>бит</t>
  </si>
  <si>
    <t>байт</t>
  </si>
  <si>
    <t>бит/с</t>
  </si>
  <si>
    <t>байт/с</t>
  </si>
  <si>
    <t>Р</t>
  </si>
  <si>
    <t>бэр</t>
  </si>
  <si>
    <t>Р/с</t>
  </si>
  <si>
    <t>Ки</t>
  </si>
  <si>
    <t>Ст</t>
  </si>
  <si>
    <t>кал</t>
  </si>
  <si>
    <t>кал/с</t>
  </si>
  <si>
    <t>ккал/ч</t>
  </si>
  <si>
    <t>Гкал/ч</t>
  </si>
  <si>
    <t>%о</t>
  </si>
  <si>
    <t>млн^(-1)</t>
  </si>
  <si>
    <t>Б</t>
  </si>
  <si>
    <t>дБ</t>
  </si>
  <si>
    <t>фон</t>
  </si>
  <si>
    <t>окт</t>
  </si>
  <si>
    <t>дек</t>
  </si>
  <si>
    <t>Нп</t>
  </si>
  <si>
    <t>Н</t>
  </si>
  <si>
    <t>об/мин</t>
  </si>
  <si>
    <t>сутки</t>
  </si>
  <si>
    <t>кал_(тх)</t>
  </si>
  <si>
    <t>cal_(15)</t>
  </si>
  <si>
    <t>м^(3)/с</t>
  </si>
  <si>
    <t>кг/ч</t>
  </si>
  <si>
    <t>т/ч</t>
  </si>
  <si>
    <t>км/ч</t>
  </si>
  <si>
    <t>шт/100см^(3)</t>
  </si>
  <si>
    <t>мг/л</t>
  </si>
  <si>
    <t>Зв/с</t>
  </si>
  <si>
    <t>Зв/ч</t>
  </si>
  <si>
    <t>мин^(-1)</t>
  </si>
  <si>
    <t>мг/м^(3)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</si>
</sst>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8">
    <numFmt numFmtId="160" formatCode="dd\.mm\.yyyy"/>
    <numFmt numFmtId="161" formatCode="[$-419]mmmm\ yyyy;@"/>
    <numFmt numFmtId="162" formatCode="#,##0\ _₽"/>
    <numFmt numFmtId="163" formatCode="0.0"/>
    <numFmt numFmtId="164" formatCode="dd/mm/yyyy"/>
    <numFmt numFmtId="165" formatCode="mmm\.yy"/>
    <numFmt numFmtId="166" formatCode="dd/mm/yy;@"/>
    <numFmt numFmtId="167" formatCode="yyyy\-mm\-dd"/>
  </numFmts>
  <fonts count="38">
    <font>
      <sz val="11.000000"/>
      <color theme="1"/>
      <name val="Calibri"/>
      <scheme val="minor"/>
    </font>
    <font>
      <sz val="10.000000"/>
      <name val="Arial Cyr"/>
    </font>
    <font>
      <sz val="11.000000"/>
      <color rgb="FF006100"/>
      <name val="Calibri"/>
      <scheme val="minor"/>
    </font>
    <font>
      <sz val="11.000000"/>
      <color rgb="FF006100"/>
      <name val="Times New Roman"/>
    </font>
    <font>
      <sz val="8.000000"/>
      <name val="Arial"/>
    </font>
    <font>
      <sz val="8.000000"/>
      <color theme="1"/>
      <name val="Arial"/>
    </font>
    <font>
      <sz val="10.000000"/>
      <name val="Arial"/>
    </font>
    <font>
      <b/>
      <sz val="8.000000"/>
      <color theme="1"/>
      <name val="Arial"/>
    </font>
    <font>
      <b/>
      <sz val="8.000000"/>
      <name val="Arial"/>
    </font>
    <font>
      <b/>
      <i/>
      <sz val="8.000000"/>
      <name val="Arial"/>
    </font>
    <font>
      <sz val="11.000000"/>
      <color theme="1"/>
      <name val="Arial"/>
    </font>
    <font>
      <sz val="11.000000"/>
      <name val="Arial"/>
    </font>
    <font>
      <sz val="11.000000"/>
      <color indexed="2"/>
      <name val="Arial"/>
    </font>
    <font>
      <sz val="8.000000"/>
      <color indexed="2"/>
      <name val="Arial"/>
    </font>
    <font>
      <sz val="8.000000"/>
      <name val="Calibri"/>
      <scheme val="minor"/>
    </font>
    <font>
      <sz val="8.000000"/>
      <color theme="1"/>
      <name val="Calibri"/>
      <scheme val="minor"/>
    </font>
    <font>
      <sz val="8.000000"/>
      <color rgb="FF212529"/>
      <name val="Arial"/>
    </font>
    <font>
      <sz val="8.000000"/>
      <color rgb="FF202021"/>
      <name val="Arial"/>
    </font>
    <font>
      <sz val="9.000000"/>
      <color theme="1"/>
      <name val="Arial"/>
    </font>
    <font>
      <sz val="9.000000"/>
      <name val="Arial"/>
    </font>
    <font>
      <sz val="12.000000"/>
      <name val="Arial"/>
    </font>
    <font>
      <sz val="14.000000"/>
      <color theme="1"/>
      <name val="Arial"/>
    </font>
    <font>
      <sz val="10.000000"/>
      <color theme="1"/>
      <name val="Arial"/>
    </font>
    <font>
      <b val="0"/>
      <i val="0"/>
      <strike val="0"/>
      <u val="none"/>
      <sz val="8.000000"/>
      <name val="Arial"/>
    </font>
    <font>
      <sz val="6.000000"/>
      <name val="Arial"/>
    </font>
    <font>
      <sz val="12.000000"/>
      <color rgb="FF212529"/>
      <name val="Circe"/>
    </font>
    <font>
      <sz val="12.000000"/>
      <color theme="1"/>
      <name val="Times New Roman"/>
    </font>
    <font>
      <b/>
      <sz val="12.000000"/>
      <color theme="1"/>
      <name val="Times New Roman"/>
    </font>
    <font>
      <sz val="12.000000"/>
      <name val="Times New Roman"/>
    </font>
    <font>
      <i/>
      <sz val="12.000000"/>
      <color theme="1"/>
      <name val="Times New Roman"/>
    </font>
    <font>
      <sz val="11.000000"/>
      <color theme="1"/>
      <name val="Times New Roman"/>
    </font>
    <font>
      <sz val="8.000000"/>
      <color theme="1"/>
      <name val="Times New Roman"/>
    </font>
    <font>
      <b/>
      <sz val="10.000000"/>
      <name val="Arial Cyr"/>
    </font>
    <font>
      <b/>
      <sz val="10.000000"/>
      <name val="Tahoma"/>
    </font>
    <font>
      <b/>
      <sz val="8.000000"/>
      <name val="Tahoma"/>
    </font>
    <font>
      <b/>
      <sz val="8.000000"/>
      <name val="Calibri"/>
      <scheme val="minor"/>
    </font>
    <font>
      <sz val="11.000000"/>
      <name val="Calibri"/>
      <scheme val="minor"/>
    </font>
    <font>
      <b/>
      <sz val="11.000000"/>
      <color theme="1"/>
      <name val="Calibri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theme="0"/>
        <bgColor theme="0"/>
      </patternFill>
    </fill>
    <fill>
      <patternFill patternType="solid">
        <fgColor indexed="5"/>
        <bgColor indexed="5"/>
      </patternFill>
    </fill>
    <fill>
      <patternFill patternType="solid">
        <fgColor rgb="FF92D050"/>
        <bgColor rgb="FF92D050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rgb="FFB14BD6"/>
        <bgColor rgb="FFB14BD6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00B050"/>
        <bgColor indexed="2"/>
      </patternFill>
    </fill>
    <fill>
      <patternFill patternType="solid">
        <fgColor rgb="FF00B050"/>
        <bgColor rgb="FF92D050"/>
      </patternFill>
    </fill>
    <fill>
      <patternFill patternType="solid">
        <fgColor rgb="FF00B050"/>
        <bgColor theme="0"/>
      </patternFill>
    </fill>
    <fill>
      <patternFill patternType="solid">
        <fgColor rgb="FF00B0F0"/>
        <bgColor rgb="FF00B0F0"/>
      </patternFill>
    </fill>
    <fill>
      <patternFill patternType="solid">
        <fgColor theme="0" tint="-0.249977111117893"/>
        <bgColor theme="0" tint="-0.249977111117893"/>
      </patternFill>
    </fill>
    <fill>
      <patternFill patternType="solid">
        <fgColor theme="2" tint="-0.099978637043366805"/>
        <bgColor theme="2" tint="-0.099978637043366805"/>
      </patternFill>
    </fill>
    <fill>
      <patternFill patternType="solid">
        <fgColor indexed="2"/>
        <bgColor indexed="2"/>
      </patternFill>
    </fill>
  </fills>
  <borders count="43">
    <border>
      <left style="none"/>
      <right style="none"/>
      <top style="none"/>
      <bottom style="none"/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  <border>
      <left style="thin">
        <color auto="1"/>
      </left>
      <right style="none"/>
      <top style="thin">
        <color auto="1"/>
      </top>
      <bottom style="thin">
        <color auto="1"/>
      </bottom>
      <diagonal style="none"/>
    </border>
    <border>
      <left style="none"/>
      <right style="thin">
        <color auto="1"/>
      </right>
      <top style="thin">
        <color auto="1"/>
      </top>
      <bottom style="thin">
        <color auto="1"/>
      </bottom>
      <diagonal style="none"/>
    </border>
    <border>
      <left style="thin">
        <color auto="1"/>
      </left>
      <right style="thin">
        <color auto="1"/>
      </right>
      <top style="none"/>
      <bottom style="none"/>
      <diagonal style="none"/>
    </border>
    <border>
      <left style="thin">
        <color auto="1"/>
      </left>
      <right style="thin">
        <color auto="1"/>
      </right>
      <top style="none"/>
      <bottom style="thin">
        <color auto="1"/>
      </bottom>
      <diagonal style="none"/>
    </border>
    <border>
      <left style="thin">
        <color auto="1"/>
      </left>
      <right style="none"/>
      <top style="none"/>
      <bottom style="thin">
        <color auto="1"/>
      </bottom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  <border>
      <left style="thin">
        <color auto="1"/>
      </left>
      <right style="thin">
        <color auto="1"/>
      </right>
      <top style="thin">
        <color auto="1"/>
      </top>
      <bottom style="none"/>
      <diagonal style="none"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 style="none"/>
    </border>
    <border>
      <left style="none"/>
      <right style="thin">
        <color auto="1"/>
      </right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none"/>
      <diagonal style="none"/>
    </border>
    <border>
      <left style="none"/>
      <right style="none"/>
      <top style="thin">
        <color auto="1"/>
      </top>
      <bottom style="thin">
        <color auto="1"/>
      </bottom>
      <diagonal style="none"/>
    </border>
    <border>
      <left style="thin">
        <color auto="1"/>
      </left>
      <right style="none"/>
      <top style="none"/>
      <bottom style="none"/>
      <diagonal style="none"/>
    </border>
    <border>
      <left style="none"/>
      <right style="thin">
        <color auto="1"/>
      </right>
      <top style="thin">
        <color auto="1"/>
      </top>
      <bottom style="none"/>
      <diagonal style="none"/>
    </border>
    <border>
      <left style="thin">
        <color auto="1"/>
      </left>
      <right style="none"/>
      <top style="thin">
        <color auto="1"/>
      </top>
      <bottom style="none"/>
      <diagonal style="none"/>
    </border>
    <border>
      <left style="thin">
        <color theme="1"/>
      </left>
      <right style="thin">
        <color auto="1"/>
      </right>
      <top style="thin">
        <color theme="1"/>
      </top>
      <bottom style="thin">
        <color theme="1"/>
      </bottom>
      <diagonal style="none"/>
    </border>
    <border>
      <left style="thin">
        <color auto="1"/>
      </left>
      <right style="thin">
        <color auto="1"/>
      </right>
      <top style="thin">
        <color theme="1"/>
      </top>
      <bottom style="thin">
        <color theme="1"/>
      </bottom>
      <diagonal style="none"/>
    </border>
    <border>
      <left style="none"/>
      <right style="none"/>
      <top style="thin">
        <color theme="1"/>
      </top>
      <bottom style="thin">
        <color theme="1"/>
      </bottom>
      <diagonal style="none"/>
    </border>
    <border>
      <left style="thin">
        <color auto="1"/>
      </left>
      <right style="thin">
        <color theme="1"/>
      </right>
      <top style="thin">
        <color theme="1"/>
      </top>
      <bottom style="thin">
        <color theme="1"/>
      </bottom>
      <diagonal style="none"/>
    </border>
    <border>
      <left style="none"/>
      <right style="thin">
        <color auto="1"/>
      </right>
      <top style="thin">
        <color theme="1"/>
      </top>
      <bottom style="thin">
        <color theme="1"/>
      </bottom>
      <diagonal style="none"/>
    </border>
    <border>
      <left style="none"/>
      <right style="thin">
        <color theme="1"/>
      </right>
      <top style="thin">
        <color theme="1"/>
      </top>
      <bottom style="thin">
        <color theme="1"/>
      </bottom>
      <diagonal style="none"/>
    </border>
    <border>
      <left style="none"/>
      <right style="thin">
        <color auto="1"/>
      </right>
      <top style="none"/>
      <bottom style="thin">
        <color auto="1"/>
      </bottom>
      <diagonal style="none"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 style="none"/>
    </border>
    <border>
      <left style="thin">
        <color theme="1"/>
      </left>
      <right style="thin">
        <color theme="1"/>
      </right>
      <top style="none"/>
      <bottom style="thin">
        <color theme="1"/>
      </bottom>
      <diagonal style="none"/>
    </border>
    <border>
      <left style="none"/>
      <right style="none"/>
      <top style="thin">
        <color theme="1"/>
      </top>
      <bottom style="none"/>
      <diagonal style="none"/>
    </border>
    <border>
      <left style="thin">
        <color theme="1"/>
      </left>
      <right style="thin">
        <color auto="1"/>
      </right>
      <top style="thin">
        <color theme="1"/>
      </top>
      <bottom style="thin">
        <color auto="1"/>
      </bottom>
      <diagonal style="none"/>
    </border>
    <border>
      <left style="thin">
        <color auto="1"/>
      </left>
      <right style="thin">
        <color auto="1"/>
      </right>
      <top style="thin">
        <color theme="1"/>
      </top>
      <bottom style="thin">
        <color auto="1"/>
      </bottom>
      <diagonal style="none"/>
    </border>
    <border>
      <left style="none"/>
      <right style="thin">
        <color auto="1"/>
      </right>
      <top style="thin">
        <color theme="1"/>
      </top>
      <bottom style="thin">
        <color auto="1"/>
      </bottom>
      <diagonal style="none"/>
    </border>
    <border>
      <left style="thin">
        <color auto="1"/>
      </left>
      <right style="none"/>
      <top style="thin">
        <color theme="1"/>
      </top>
      <bottom style="thin">
        <color auto="1"/>
      </bottom>
      <diagonal style="none"/>
    </border>
    <border>
      <left style="none"/>
      <right style="none"/>
      <top style="none"/>
      <bottom style="thin">
        <color theme="1"/>
      </bottom>
      <diagonal style="none"/>
    </border>
    <border>
      <left style="thin">
        <color theme="1"/>
      </left>
      <right style="thin">
        <color auto="1"/>
      </right>
      <top style="thin">
        <color auto="1"/>
      </top>
      <bottom style="thin">
        <color theme="1"/>
      </bottom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theme="1"/>
      </bottom>
      <diagonal style="none"/>
    </border>
    <border>
      <left style="none"/>
      <right style="thin">
        <color auto="1"/>
      </right>
      <top style="thin">
        <color auto="1"/>
      </top>
      <bottom style="thin">
        <color theme="1"/>
      </bottom>
      <diagonal style="none"/>
    </border>
    <border>
      <left style="thin">
        <color auto="1"/>
      </left>
      <right style="none"/>
      <top style="thin">
        <color auto="1"/>
      </top>
      <bottom style="thin">
        <color theme="1"/>
      </bottom>
      <diagonal style="none"/>
    </border>
    <border>
      <left style="thin">
        <color auto="1"/>
      </left>
      <right style="none"/>
      <top style="thin">
        <color theme="1"/>
      </top>
      <bottom style="thin">
        <color theme="1"/>
      </bottom>
      <diagonal style="none"/>
    </border>
    <border>
      <left style="none"/>
      <right style="none"/>
      <top style="thin">
        <color auto="1"/>
      </top>
      <bottom style="none"/>
      <diagonal style="none"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 style="none"/>
    </border>
    <border>
      <left style="none"/>
      <right style="none"/>
      <top style="none"/>
      <bottom style="thin">
        <color auto="1"/>
      </bottom>
      <diagonal style="none"/>
    </border>
    <border>
      <left style="medium">
        <color auto="1"/>
      </left>
      <right style="none"/>
      <top style="medium">
        <color auto="1"/>
      </top>
      <bottom style="medium">
        <color auto="1"/>
      </bottom>
      <diagonal style="none"/>
    </border>
    <border>
      <left style="none"/>
      <right style="none"/>
      <top style="medium">
        <color auto="1"/>
      </top>
      <bottom style="medium">
        <color auto="1"/>
      </bottom>
      <diagonal style="none"/>
    </border>
    <border>
      <left style="none"/>
      <right style="medium">
        <color auto="1"/>
      </right>
      <top style="medium">
        <color auto="1"/>
      </top>
      <bottom style="medium">
        <color auto="1"/>
      </bottom>
      <diagonal style="none"/>
    </border>
    <border>
      <left style="none"/>
      <right style="none"/>
      <top style="none"/>
      <bottom style="medium">
        <color auto="1"/>
      </bottom>
      <diagonal style="none"/>
    </border>
  </borders>
  <cellStyleXfs count="41"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1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0" applyNumberFormat="1" applyFont="1" applyFill="1" applyBorder="1"/>
    <xf fontId="0" fillId="0" borderId="0" numFmtId="9" applyNumberFormat="1" applyFont="1" applyFill="1" applyBorder="1"/>
    <xf fontId="2" fillId="2" borderId="0" numFmtId="0" applyNumberFormat="1" applyFont="1" applyFill="1" applyBorder="1"/>
    <xf fontId="3" fillId="2" borderId="0" numFmtId="0" applyNumberFormat="1" applyFont="1" applyFill="1" applyBorder="1"/>
  </cellStyleXfs>
  <cellXfs count="1217">
    <xf fontId="0" fillId="0" borderId="0" numFmtId="0" xfId="0"/>
    <xf fontId="4" fillId="0" borderId="0" numFmtId="0" xfId="0" applyFont="1" applyAlignment="1">
      <alignment wrapText="1"/>
    </xf>
    <xf fontId="5" fillId="0" borderId="0" numFmtId="0" xfId="0" applyFont="1" applyAlignment="1">
      <alignment wrapText="1"/>
    </xf>
    <xf fontId="4" fillId="0" borderId="0" numFmtId="0" xfId="0" applyFont="1" applyAlignment="1">
      <alignment horizontal="center" vertical="center" wrapText="1"/>
    </xf>
    <xf fontId="4" fillId="0" borderId="0" numFmtId="0" xfId="0" applyFont="1" applyAlignment="1">
      <alignment horizontal="center" shrinkToFit="1" vertical="center" wrapText="1"/>
    </xf>
    <xf fontId="4" fillId="0" borderId="0" numFmtId="49" xfId="0" applyNumberFormat="1" applyFont="1" applyAlignment="1">
      <alignment horizontal="center" vertical="center" wrapText="1"/>
    </xf>
    <xf fontId="4" fillId="0" borderId="0" numFmtId="160" xfId="0" applyNumberFormat="1" applyFont="1" applyAlignment="1">
      <alignment wrapText="1"/>
    </xf>
    <xf fontId="4" fillId="0" borderId="0" numFmtId="160" xfId="0" applyNumberFormat="1" applyFont="1" applyAlignment="1">
      <alignment horizontal="center" vertical="center" wrapText="1"/>
    </xf>
    <xf fontId="4" fillId="0" borderId="0" numFmtId="160" xfId="0" applyNumberFormat="1" applyFont="1" applyAlignment="1">
      <alignment vertical="center" wrapText="1"/>
    </xf>
    <xf fontId="6" fillId="0" borderId="0" numFmtId="0" xfId="0" applyFont="1" applyAlignment="1">
      <alignment horizontal="center" shrinkToFit="1" vertical="center" wrapText="1"/>
    </xf>
    <xf fontId="4" fillId="0" borderId="0" numFmtId="161" xfId="0" applyNumberFormat="1" applyFont="1" applyAlignment="1">
      <alignment horizontal="center" vertical="center" wrapText="1"/>
    </xf>
    <xf fontId="4" fillId="3" borderId="0" numFmtId="0" xfId="0" applyFont="1" applyFill="1" applyAlignment="1">
      <alignment wrapText="1"/>
    </xf>
    <xf fontId="7" fillId="4" borderId="1" numFmtId="0" xfId="0" applyFont="1" applyFill="1" applyBorder="1" applyAlignment="1">
      <alignment horizontal="center" shrinkToFit="1" vertical="center" wrapText="1"/>
    </xf>
    <xf fontId="7" fillId="3" borderId="1" numFmtId="0" xfId="0" applyFont="1" applyFill="1" applyBorder="1" applyAlignment="1">
      <alignment horizontal="center" shrinkToFit="1" vertical="center" wrapText="1"/>
    </xf>
    <xf fontId="8" fillId="5" borderId="1" numFmtId="0" xfId="0" applyFont="1" applyFill="1" applyBorder="1" applyAlignment="1">
      <alignment horizontal="center" shrinkToFit="1" vertical="center" wrapText="1"/>
    </xf>
    <xf fontId="8" fillId="3" borderId="1" numFmtId="0" xfId="0" applyFont="1" applyFill="1" applyBorder="1" applyAlignment="1">
      <alignment horizontal="center" shrinkToFit="1" vertical="center" wrapText="1"/>
    </xf>
    <xf fontId="8" fillId="6" borderId="1" numFmtId="0" xfId="0" applyFont="1" applyFill="1" applyBorder="1" applyAlignment="1">
      <alignment horizontal="center" vertical="center" wrapText="1"/>
    </xf>
    <xf fontId="8" fillId="6" borderId="1" numFmtId="0" xfId="0" applyFont="1" applyFill="1" applyBorder="1" applyAlignment="1">
      <alignment horizontal="center" shrinkToFit="1" vertical="center" wrapText="1"/>
    </xf>
    <xf fontId="8" fillId="6" borderId="1" numFmtId="49" xfId="14" applyNumberFormat="1" applyFont="1" applyFill="1" applyBorder="1" applyAlignment="1">
      <alignment horizontal="center" vertical="center" wrapText="1"/>
    </xf>
    <xf fontId="8" fillId="3" borderId="1" numFmtId="49" xfId="14" applyNumberFormat="1" applyFont="1" applyFill="1" applyBorder="1" applyAlignment="1">
      <alignment horizontal="center" vertical="center" wrapText="1"/>
    </xf>
    <xf fontId="8" fillId="0" borderId="1" numFmtId="0" xfId="0" applyFont="1" applyBorder="1" applyAlignment="1">
      <alignment horizontal="center" shrinkToFit="1" vertical="center" wrapText="1"/>
    </xf>
    <xf fontId="8" fillId="5" borderId="1" numFmtId="49" xfId="0" applyNumberFormat="1" applyFont="1" applyFill="1" applyBorder="1" applyAlignment="1">
      <alignment horizontal="center" shrinkToFit="1" vertical="center" wrapText="1"/>
    </xf>
    <xf fontId="8" fillId="3" borderId="1" numFmtId="0" xfId="14" applyFont="1" applyFill="1" applyBorder="1" applyAlignment="1">
      <alignment horizontal="center" vertical="center" wrapText="1"/>
    </xf>
    <xf fontId="8" fillId="6" borderId="1" numFmtId="160" xfId="14" applyNumberFormat="1" applyFont="1" applyFill="1" applyBorder="1" applyAlignment="1">
      <alignment horizontal="center" vertical="center" wrapText="1"/>
    </xf>
    <xf fontId="8" fillId="0" borderId="1" numFmtId="49" xfId="14" applyNumberFormat="1" applyFont="1" applyBorder="1" applyAlignment="1">
      <alignment horizontal="center" vertical="center" wrapText="1"/>
    </xf>
    <xf fontId="8" fillId="3" borderId="1" numFmtId="160" xfId="14" applyNumberFormat="1" applyFont="1" applyFill="1" applyBorder="1" applyAlignment="1">
      <alignment horizontal="center" vertical="center" wrapText="1"/>
    </xf>
    <xf fontId="8" fillId="5" borderId="1" numFmtId="49" xfId="14" applyNumberFormat="1" applyFont="1" applyFill="1" applyBorder="1" applyAlignment="1">
      <alignment horizontal="center" vertical="center" wrapText="1"/>
    </xf>
    <xf fontId="8" fillId="5" borderId="1" numFmtId="0" xfId="14" applyFont="1" applyFill="1" applyBorder="1" applyAlignment="1">
      <alignment horizontal="center" vertical="center" wrapText="1"/>
    </xf>
    <xf fontId="8" fillId="5" borderId="1" numFmtId="160" xfId="0" applyNumberFormat="1" applyFont="1" applyFill="1" applyBorder="1" applyAlignment="1">
      <alignment horizontal="center" shrinkToFit="1" vertical="center" wrapText="1"/>
    </xf>
    <xf fontId="8" fillId="3" borderId="1" numFmtId="160" xfId="0" applyNumberFormat="1" applyFont="1" applyFill="1" applyBorder="1" applyAlignment="1">
      <alignment horizontal="center" shrinkToFit="1" vertical="center" wrapText="1"/>
    </xf>
    <xf fontId="8" fillId="3" borderId="1" numFmtId="0" xfId="0" applyFont="1" applyFill="1" applyBorder="1" applyAlignment="1">
      <alignment horizontal="center" vertical="center" wrapText="1"/>
    </xf>
    <xf fontId="9" fillId="3" borderId="1" numFmtId="0" xfId="0" applyFont="1" applyFill="1" applyBorder="1" applyAlignment="1">
      <alignment horizontal="center" vertical="center" wrapText="1"/>
    </xf>
    <xf fontId="8" fillId="3" borderId="2" numFmtId="0" xfId="0" applyFont="1" applyFill="1" applyBorder="1" applyAlignment="1">
      <alignment horizontal="center" vertical="center" wrapText="1"/>
    </xf>
    <xf fontId="4" fillId="3" borderId="1" numFmtId="0" xfId="0" applyFont="1" applyFill="1" applyBorder="1" applyAlignment="1">
      <alignment horizontal="center" vertical="center" wrapText="1"/>
    </xf>
    <xf fontId="8" fillId="5" borderId="1" numFmtId="0" xfId="0" applyFont="1" applyFill="1" applyBorder="1" applyAlignment="1">
      <alignment horizontal="center" vertical="center" wrapText="1"/>
    </xf>
    <xf fontId="8" fillId="5" borderId="2" numFmtId="0" xfId="0" applyFont="1" applyFill="1" applyBorder="1" applyAlignment="1">
      <alignment horizontal="center" vertical="center" wrapText="1"/>
    </xf>
    <xf fontId="10" fillId="5" borderId="0" numFmtId="0" xfId="0" applyFont="1" applyFill="1" applyAlignment="1">
      <alignment wrapText="1"/>
    </xf>
    <xf fontId="4" fillId="5" borderId="1" numFmtId="0" xfId="0" applyFont="1" applyFill="1" applyBorder="1" applyAlignment="1">
      <alignment horizontal="center" vertical="center" wrapText="1"/>
    </xf>
    <xf fontId="5" fillId="5" borderId="1" numFmtId="49" xfId="0" applyNumberFormat="1" applyFont="1" applyFill="1" applyBorder="1" applyAlignment="1">
      <alignment horizontal="center" vertical="center" wrapText="1"/>
    </xf>
    <xf fontId="4" fillId="5" borderId="1" numFmtId="0" xfId="0" applyFont="1" applyFill="1" applyBorder="1" applyAlignment="1" quotePrefix="1">
      <alignment horizontal="center" vertical="center" wrapText="1"/>
    </xf>
    <xf fontId="4" fillId="5" borderId="1" numFmtId="160" xfId="0" applyNumberFormat="1" applyFont="1" applyFill="1" applyBorder="1" applyAlignment="1">
      <alignment horizontal="center" shrinkToFit="1" vertical="center" wrapText="1"/>
    </xf>
    <xf fontId="4" fillId="5" borderId="1" numFmtId="49" xfId="0" applyNumberFormat="1" applyFont="1" applyFill="1" applyBorder="1" applyAlignment="1">
      <alignment horizontal="center" vertical="center" wrapText="1"/>
    </xf>
    <xf fontId="4" fillId="5" borderId="1" numFmtId="49" xfId="0" applyNumberFormat="1" applyFont="1" applyFill="1" applyBorder="1" applyAlignment="1">
      <alignment horizontal="center" shrinkToFit="1" vertical="center" wrapText="1"/>
    </xf>
    <xf fontId="5" fillId="5" borderId="1" numFmtId="160" xfId="39" applyNumberFormat="1" applyFont="1" applyFill="1" applyBorder="1" applyAlignment="1">
      <alignment horizontal="center" vertical="center" wrapText="1"/>
    </xf>
    <xf fontId="4" fillId="5" borderId="1" numFmtId="1" xfId="0" applyNumberFormat="1" applyFont="1" applyFill="1" applyBorder="1" applyAlignment="1">
      <alignment horizontal="center" shrinkToFit="1" vertical="center" wrapText="1"/>
    </xf>
    <xf fontId="4" fillId="5" borderId="3" numFmtId="160" xfId="0" applyNumberFormat="1" applyFont="1" applyFill="1" applyBorder="1" applyAlignment="1">
      <alignment horizontal="center" shrinkToFit="1" vertical="center" wrapText="1"/>
    </xf>
    <xf fontId="4" fillId="5" borderId="3" numFmtId="49" xfId="39" applyNumberFormat="1" applyFont="1" applyFill="1" applyBorder="1" applyAlignment="1">
      <alignment horizontal="center" vertical="center" wrapText="1"/>
    </xf>
    <xf fontId="5" fillId="5" borderId="1" numFmtId="0" xfId="0" applyFont="1" applyFill="1" applyBorder="1" applyAlignment="1">
      <alignment horizontal="center" vertical="center" wrapText="1"/>
    </xf>
    <xf fontId="4" fillId="5" borderId="1" numFmtId="0" xfId="0" applyFont="1" applyFill="1" applyBorder="1" applyAlignment="1">
      <alignment horizontal="center" shrinkToFit="1" vertical="center" wrapText="1"/>
    </xf>
    <xf fontId="4" fillId="5" borderId="1" numFmtId="0" xfId="39" applyFont="1" applyFill="1" applyBorder="1" applyAlignment="1">
      <alignment horizontal="center" vertical="center" wrapText="1"/>
    </xf>
    <xf fontId="4" fillId="5" borderId="1" numFmtId="160" xfId="39" applyNumberFormat="1" applyFont="1" applyFill="1" applyBorder="1" applyAlignment="1">
      <alignment horizontal="center" vertical="center" wrapText="1"/>
    </xf>
    <xf fontId="4" fillId="5" borderId="1" numFmtId="160" xfId="40" applyNumberFormat="1" applyFont="1" applyFill="1" applyBorder="1" applyAlignment="1">
      <alignment horizontal="center" vertical="center" wrapText="1"/>
    </xf>
    <xf fontId="4" fillId="5" borderId="2" numFmtId="160" xfId="0" applyNumberFormat="1" applyFont="1" applyFill="1" applyBorder="1" applyAlignment="1">
      <alignment horizontal="center" shrinkToFit="1" vertical="center" wrapText="1"/>
    </xf>
    <xf fontId="10" fillId="5" borderId="1" numFmtId="0" xfId="0" applyFont="1" applyFill="1" applyBorder="1" applyAlignment="1">
      <alignment horizontal="center" vertical="center" wrapText="1"/>
    </xf>
    <xf fontId="10" fillId="5" borderId="1" numFmtId="0" xfId="0" applyFont="1" applyFill="1" applyBorder="1" applyAlignment="1">
      <alignment wrapText="1"/>
    </xf>
    <xf fontId="10" fillId="0" borderId="0" numFmtId="0" xfId="0" applyFont="1" applyAlignment="1">
      <alignment wrapText="1"/>
    </xf>
    <xf fontId="4" fillId="5" borderId="1" numFmtId="49" xfId="39" applyNumberFormat="1" applyFont="1" applyFill="1" applyBorder="1" applyAlignment="1">
      <alignment horizontal="center" vertical="center" wrapText="1"/>
    </xf>
    <xf fontId="4" fillId="5" borderId="1" numFmtId="0" xfId="39" applyFont="1" applyFill="1" applyBorder="1" applyAlignment="1" quotePrefix="1">
      <alignment horizontal="center" vertical="center" wrapText="1"/>
    </xf>
    <xf fontId="4" fillId="0" borderId="1" numFmtId="0" xfId="0" applyFont="1" applyBorder="1" applyAlignment="1">
      <alignment horizontal="center" vertical="center" wrapText="1"/>
    </xf>
    <xf fontId="4" fillId="0" borderId="1" numFmtId="49" xfId="39" applyNumberFormat="1" applyFont="1" applyBorder="1" applyAlignment="1">
      <alignment horizontal="center" vertical="center" wrapText="1"/>
    </xf>
    <xf fontId="5" fillId="0" borderId="1" numFmtId="49" xfId="0" applyNumberFormat="1" applyFont="1" applyBorder="1" applyAlignment="1">
      <alignment horizontal="center" vertical="center" wrapText="1"/>
    </xf>
    <xf fontId="4" fillId="0" borderId="1" numFmtId="0" xfId="0" applyFont="1" applyBorder="1" applyAlignment="1" quotePrefix="1">
      <alignment horizontal="center" vertical="center" wrapText="1"/>
    </xf>
    <xf fontId="4" fillId="0" borderId="1" numFmtId="160" xfId="0" applyNumberFormat="1" applyFont="1" applyBorder="1" applyAlignment="1">
      <alignment horizontal="center" shrinkToFit="1" vertical="center" wrapText="1"/>
    </xf>
    <xf fontId="4" fillId="0" borderId="1" numFmtId="0" xfId="0" applyFont="1" applyBorder="1" applyAlignment="1">
      <alignment horizontal="center" shrinkToFit="1" vertical="center" wrapText="1"/>
    </xf>
    <xf fontId="4" fillId="0" borderId="1" numFmtId="0" xfId="39" applyFont="1" applyBorder="1" applyAlignment="1">
      <alignment horizontal="center" vertical="center" wrapText="1"/>
    </xf>
    <xf fontId="4" fillId="0" borderId="1" numFmtId="49" xfId="39" applyNumberFormat="1" applyFont="1" applyBorder="1" applyAlignment="1" quotePrefix="1">
      <alignment horizontal="center" vertical="center" wrapText="1"/>
    </xf>
    <xf fontId="4" fillId="0" borderId="1" numFmtId="49" xfId="0" applyNumberFormat="1" applyFont="1" applyBorder="1" applyAlignment="1">
      <alignment horizontal="center" shrinkToFit="1" vertical="center" wrapText="1"/>
    </xf>
    <xf fontId="5" fillId="0" borderId="1" numFmtId="160" xfId="39" applyNumberFormat="1" applyFont="1" applyBorder="1" applyAlignment="1">
      <alignment horizontal="center" vertical="center" wrapText="1"/>
    </xf>
    <xf fontId="4" fillId="0" borderId="1" numFmtId="1" xfId="0" applyNumberFormat="1" applyFont="1" applyBorder="1" applyAlignment="1">
      <alignment horizontal="center" shrinkToFit="1" vertical="center" wrapText="1"/>
    </xf>
    <xf fontId="4" fillId="0" borderId="3" numFmtId="160" xfId="0" applyNumberFormat="1" applyFont="1" applyBorder="1" applyAlignment="1">
      <alignment horizontal="center" shrinkToFit="1" vertical="center" wrapText="1"/>
    </xf>
    <xf fontId="4" fillId="0" borderId="3" numFmtId="49" xfId="39" applyNumberFormat="1" applyFont="1" applyBorder="1" applyAlignment="1">
      <alignment horizontal="center" vertical="center" wrapText="1"/>
    </xf>
    <xf fontId="5" fillId="0" borderId="1" numFmtId="0" xfId="0" applyFont="1" applyBorder="1" applyAlignment="1">
      <alignment horizontal="center" vertical="center" wrapText="1"/>
    </xf>
    <xf fontId="4" fillId="0" borderId="1" numFmtId="160" xfId="39" applyNumberFormat="1" applyFont="1" applyBorder="1" applyAlignment="1">
      <alignment horizontal="center" vertical="center" wrapText="1"/>
    </xf>
    <xf fontId="4" fillId="0" borderId="1" numFmtId="160" xfId="40" applyNumberFormat="1" applyFont="1" applyBorder="1" applyAlignment="1">
      <alignment horizontal="center" vertical="center" wrapText="1"/>
    </xf>
    <xf fontId="4" fillId="0" borderId="1" numFmtId="49" xfId="0" applyNumberFormat="1" applyFont="1" applyBorder="1" applyAlignment="1">
      <alignment horizontal="center" vertical="center" wrapText="1"/>
    </xf>
    <xf fontId="4" fillId="0" borderId="2" numFmtId="160" xfId="0" applyNumberFormat="1" applyFont="1" applyBorder="1" applyAlignment="1">
      <alignment horizontal="center" shrinkToFit="1" vertical="center" wrapText="1"/>
    </xf>
    <xf fontId="10" fillId="0" borderId="1" numFmtId="0" xfId="0" applyFont="1" applyBorder="1" applyAlignment="1">
      <alignment horizontal="center" vertical="center" wrapText="1"/>
    </xf>
    <xf fontId="10" fillId="0" borderId="1" numFmtId="0" xfId="0" applyFont="1" applyBorder="1" applyAlignment="1">
      <alignment wrapText="1"/>
    </xf>
    <xf fontId="5" fillId="5" borderId="1" numFmtId="49" xfId="39" applyNumberFormat="1" applyFont="1" applyFill="1" applyBorder="1" applyAlignment="1">
      <alignment horizontal="center" vertical="center" wrapText="1"/>
    </xf>
    <xf fontId="4" fillId="0" borderId="1" numFmtId="0" xfId="39" applyFont="1" applyBorder="1" applyAlignment="1" quotePrefix="1">
      <alignment horizontal="center" vertical="center" wrapText="1"/>
    </xf>
    <xf fontId="4" fillId="5" borderId="0" numFmtId="0" xfId="0" applyFont="1" applyFill="1" applyAlignment="1">
      <alignment horizontal="center" vertical="center" wrapText="1"/>
    </xf>
    <xf fontId="4" fillId="5" borderId="0" numFmtId="49" xfId="39" applyNumberFormat="1" applyFont="1" applyFill="1" applyAlignment="1">
      <alignment horizontal="center" vertical="center" wrapText="1"/>
    </xf>
    <xf fontId="4" fillId="5" borderId="0" numFmtId="160" xfId="0" applyNumberFormat="1" applyFont="1" applyFill="1" applyAlignment="1">
      <alignment horizontal="center" shrinkToFit="1" vertical="center" wrapText="1"/>
    </xf>
    <xf fontId="4" fillId="5" borderId="0" numFmtId="0" xfId="0" applyFont="1" applyFill="1" applyAlignment="1">
      <alignment horizontal="center" shrinkToFit="1" vertical="center" wrapText="1"/>
    </xf>
    <xf fontId="4" fillId="5" borderId="0" numFmtId="0" xfId="39" applyFont="1" applyFill="1" applyAlignment="1">
      <alignment horizontal="center" vertical="center" wrapText="1"/>
    </xf>
    <xf fontId="4" fillId="5" borderId="0" numFmtId="0" xfId="39" applyFont="1" applyFill="1" applyAlignment="1" quotePrefix="1">
      <alignment horizontal="center" vertical="center" wrapText="1"/>
    </xf>
    <xf fontId="4" fillId="5" borderId="1" numFmtId="49" xfId="39" applyNumberFormat="1" applyFont="1" applyFill="1" applyBorder="1" applyAlignment="1" quotePrefix="1">
      <alignment horizontal="center" vertical="center" wrapText="1"/>
    </xf>
    <xf fontId="4" fillId="5" borderId="0" numFmtId="49" xfId="0" applyNumberFormat="1" applyFont="1" applyFill="1" applyAlignment="1">
      <alignment horizontal="center" shrinkToFit="1" vertical="center" wrapText="1"/>
    </xf>
    <xf fontId="5" fillId="5" borderId="0" numFmtId="0" xfId="0" applyFont="1" applyFill="1" applyAlignment="1">
      <alignment horizontal="center" vertical="center" wrapText="1"/>
    </xf>
    <xf fontId="4" fillId="5" borderId="0" numFmtId="160" xfId="39" applyNumberFormat="1" applyFont="1" applyFill="1" applyAlignment="1">
      <alignment horizontal="center" vertical="center" wrapText="1"/>
    </xf>
    <xf fontId="4" fillId="5" borderId="4" numFmtId="160" xfId="39" applyNumberFormat="1" applyFont="1" applyFill="1" applyBorder="1" applyAlignment="1">
      <alignment horizontal="center" vertical="center" wrapText="1"/>
    </xf>
    <xf fontId="4" fillId="5" borderId="1" numFmtId="160" xfId="0" applyNumberFormat="1" applyFont="1" applyFill="1" applyBorder="1" applyAlignment="1">
      <alignment horizontal="center" vertical="center" wrapText="1"/>
    </xf>
    <xf fontId="11" fillId="5" borderId="0" numFmtId="0" xfId="0" applyFont="1" applyFill="1" applyAlignment="1">
      <alignment wrapText="1"/>
    </xf>
    <xf fontId="11" fillId="5" borderId="1" numFmtId="0" xfId="0" applyFont="1" applyFill="1" applyBorder="1" applyAlignment="1">
      <alignment horizontal="center" vertical="center" wrapText="1"/>
    </xf>
    <xf fontId="11" fillId="5" borderId="1" numFmtId="0" xfId="0" applyFont="1" applyFill="1" applyBorder="1" applyAlignment="1">
      <alignment wrapText="1"/>
    </xf>
    <xf fontId="11" fillId="0" borderId="0" numFmtId="0" xfId="0" applyFont="1" applyAlignment="1">
      <alignment wrapText="1"/>
    </xf>
    <xf fontId="5" fillId="5" borderId="1" numFmtId="160" xfId="0" applyNumberFormat="1" applyFont="1" applyFill="1" applyBorder="1" applyAlignment="1">
      <alignment horizontal="center" vertical="center" wrapText="1"/>
    </xf>
    <xf fontId="4" fillId="5" borderId="1" numFmtId="49" xfId="40" applyNumberFormat="1" applyFont="1" applyFill="1" applyBorder="1" applyAlignment="1">
      <alignment horizontal="center" vertical="center" wrapText="1"/>
    </xf>
    <xf fontId="4" fillId="5" borderId="0" numFmtId="0" xfId="0" applyFont="1" applyFill="1" applyAlignment="1">
      <alignment wrapText="1"/>
    </xf>
    <xf fontId="4" fillId="5" borderId="1" numFmtId="0" xfId="0" applyFont="1" applyFill="1" applyBorder="1" applyAlignment="1">
      <alignment wrapText="1"/>
    </xf>
    <xf fontId="4" fillId="5" borderId="2" numFmtId="0" xfId="0" applyFont="1" applyFill="1" applyBorder="1" applyAlignment="1">
      <alignment horizontal="center" shrinkToFit="1" vertical="center" wrapText="1"/>
    </xf>
    <xf fontId="5" fillId="5" borderId="0" numFmtId="0" xfId="0" applyFont="1" applyFill="1" applyAlignment="1">
      <alignment wrapText="1"/>
    </xf>
    <xf fontId="4" fillId="5" borderId="1" numFmtId="162" xfId="39" applyNumberFormat="1" applyFont="1" applyFill="1" applyBorder="1" applyAlignment="1">
      <alignment horizontal="center" vertical="center" wrapText="1"/>
    </xf>
    <xf fontId="5" fillId="5" borderId="1" numFmtId="0" xfId="0" applyFont="1" applyFill="1" applyBorder="1" applyAlignment="1">
      <alignment wrapText="1"/>
    </xf>
    <xf fontId="5" fillId="0" borderId="1" numFmtId="49" xfId="39" applyNumberFormat="1" applyFont="1" applyBorder="1" applyAlignment="1">
      <alignment horizontal="center" vertical="center" wrapText="1"/>
    </xf>
    <xf fontId="5" fillId="0" borderId="1" numFmtId="160" xfId="0" applyNumberFormat="1" applyFont="1" applyBorder="1" applyAlignment="1">
      <alignment horizontal="center" shrinkToFit="1" vertical="center" wrapText="1"/>
    </xf>
    <xf fontId="5" fillId="0" borderId="1" numFmtId="0" xfId="0" applyFont="1" applyBorder="1" applyAlignment="1">
      <alignment horizontal="center" shrinkToFit="1" vertical="center" wrapText="1"/>
    </xf>
    <xf fontId="5" fillId="0" borderId="1" numFmtId="0" xfId="39" applyFont="1" applyBorder="1" applyAlignment="1">
      <alignment horizontal="center" vertical="center" wrapText="1"/>
    </xf>
    <xf fontId="5" fillId="0" borderId="1" numFmtId="49" xfId="0" applyNumberFormat="1" applyFont="1" applyBorder="1" applyAlignment="1">
      <alignment horizontal="center" shrinkToFit="1" vertical="center" wrapText="1"/>
    </xf>
    <xf fontId="5" fillId="0" borderId="3" numFmtId="160" xfId="0" applyNumberFormat="1" applyFont="1" applyBorder="1" applyAlignment="1">
      <alignment horizontal="center" shrinkToFit="1" vertical="center" wrapText="1"/>
    </xf>
    <xf fontId="5" fillId="0" borderId="3" numFmtId="49" xfId="39" applyNumberFormat="1" applyFont="1" applyBorder="1" applyAlignment="1">
      <alignment horizontal="center" vertical="center" wrapText="1"/>
    </xf>
    <xf fontId="5" fillId="0" borderId="1" numFmtId="160" xfId="40" applyNumberFormat="1" applyFont="1" applyBorder="1" applyAlignment="1">
      <alignment horizontal="center" vertical="center" wrapText="1"/>
    </xf>
    <xf fontId="5" fillId="0" borderId="2" numFmtId="160" xfId="0" applyNumberFormat="1" applyFont="1" applyBorder="1" applyAlignment="1">
      <alignment horizontal="center" shrinkToFit="1" vertical="center" wrapText="1"/>
    </xf>
    <xf fontId="12" fillId="0" borderId="1" numFmtId="0" xfId="0" applyFont="1" applyBorder="1" applyAlignment="1">
      <alignment wrapText="1"/>
    </xf>
    <xf fontId="13" fillId="0" borderId="1" numFmtId="0" xfId="0" applyFont="1" applyBorder="1" applyAlignment="1">
      <alignment horizontal="center" vertical="center" wrapText="1"/>
    </xf>
    <xf fontId="5" fillId="0" borderId="1" numFmtId="160" xfId="0" applyNumberFormat="1" applyFont="1" applyBorder="1" applyAlignment="1">
      <alignment horizontal="center" vertical="center" wrapText="1"/>
    </xf>
    <xf fontId="4" fillId="0" borderId="1" numFmtId="160" xfId="0" applyNumberFormat="1" applyFont="1" applyBorder="1" applyAlignment="1">
      <alignment horizontal="center" vertical="center" wrapText="1"/>
    </xf>
    <xf fontId="5" fillId="5" borderId="1" numFmtId="0" xfId="0" applyFont="1" applyFill="1" applyBorder="1" applyAlignment="1">
      <alignment horizontal="center" shrinkToFit="1" vertical="center" wrapText="1"/>
    </xf>
    <xf fontId="5" fillId="5" borderId="1" numFmtId="160" xfId="0" applyNumberFormat="1" applyFont="1" applyFill="1" applyBorder="1" applyAlignment="1">
      <alignment horizontal="center" shrinkToFit="1" vertical="center" wrapText="1"/>
    </xf>
    <xf fontId="5" fillId="5" borderId="1" numFmtId="0" xfId="39" applyFont="1" applyFill="1" applyBorder="1" applyAlignment="1">
      <alignment horizontal="center" vertical="center" wrapText="1"/>
    </xf>
    <xf fontId="5" fillId="5" borderId="1" numFmtId="49" xfId="0" applyNumberFormat="1" applyFont="1" applyFill="1" applyBorder="1" applyAlignment="1">
      <alignment horizontal="center" shrinkToFit="1" vertical="center" wrapText="1"/>
    </xf>
    <xf fontId="5" fillId="5" borderId="3" numFmtId="160" xfId="0" applyNumberFormat="1" applyFont="1" applyFill="1" applyBorder="1" applyAlignment="1">
      <alignment horizontal="center" shrinkToFit="1" vertical="center" wrapText="1"/>
    </xf>
    <xf fontId="4" fillId="7" borderId="1" numFmtId="49" xfId="39" applyNumberFormat="1" applyFont="1" applyFill="1" applyBorder="1" applyAlignment="1">
      <alignment horizontal="center" vertical="center" wrapText="1"/>
    </xf>
    <xf fontId="5" fillId="0" borderId="1" numFmtId="0" xfId="0" applyFont="1" applyBorder="1" applyAlignment="1">
      <alignment wrapText="1"/>
    </xf>
    <xf fontId="5" fillId="0" borderId="2" numFmtId="0" xfId="0" applyFont="1" applyBorder="1" applyAlignment="1">
      <alignment wrapText="1"/>
    </xf>
    <xf fontId="5" fillId="0" borderId="0" numFmtId="0" xfId="0" applyFont="1" applyAlignment="1">
      <alignment horizontal="center" vertical="center" wrapText="1"/>
    </xf>
    <xf fontId="4" fillId="0" borderId="1" numFmtId="162" xfId="39" applyNumberFormat="1" applyFont="1" applyBorder="1" applyAlignment="1">
      <alignment horizontal="center" vertical="center" wrapText="1"/>
    </xf>
    <xf fontId="11" fillId="0" borderId="1" numFmtId="0" xfId="0" applyFont="1" applyBorder="1" applyAlignment="1">
      <alignment horizontal="center" vertical="center" wrapText="1"/>
    </xf>
    <xf fontId="11" fillId="0" borderId="1" numFmtId="0" xfId="0" applyFont="1" applyBorder="1" applyAlignment="1">
      <alignment wrapText="1"/>
    </xf>
    <xf fontId="14" fillId="0" borderId="1" numFmtId="0" xfId="0" applyFont="1" applyBorder="1" applyAlignment="1">
      <alignment horizontal="center" vertical="center" wrapText="1"/>
    </xf>
    <xf fontId="14" fillId="0" borderId="1" numFmtId="49" xfId="0" applyNumberFormat="1" applyFont="1" applyBorder="1" applyAlignment="1">
      <alignment horizontal="center" shrinkToFit="1" vertical="center" wrapText="1"/>
    </xf>
    <xf fontId="15" fillId="0" borderId="1" numFmtId="160" xfId="0" applyNumberFormat="1" applyFont="1" applyBorder="1" applyAlignment="1">
      <alignment horizontal="center" vertical="center" wrapText="1"/>
    </xf>
    <xf fontId="14" fillId="0" borderId="1" numFmtId="0" xfId="0" applyFont="1" applyBorder="1" applyAlignment="1">
      <alignment horizontal="center" shrinkToFit="1" vertical="center" wrapText="1"/>
    </xf>
    <xf fontId="14" fillId="0" borderId="3" numFmtId="160" xfId="0" applyNumberFormat="1" applyFont="1" applyBorder="1" applyAlignment="1">
      <alignment horizontal="center" shrinkToFit="1" vertical="center" wrapText="1"/>
    </xf>
    <xf fontId="14" fillId="0" borderId="1" numFmtId="49" xfId="39" applyNumberFormat="1" applyFont="1" applyBorder="1" applyAlignment="1">
      <alignment horizontal="center" vertical="center" wrapText="1"/>
    </xf>
    <xf fontId="15" fillId="0" borderId="1" numFmtId="0" xfId="0" applyFont="1" applyBorder="1" applyAlignment="1">
      <alignment horizontal="center" vertical="center"/>
    </xf>
    <xf fontId="14" fillId="0" borderId="1" numFmtId="0" xfId="39" applyFont="1" applyBorder="1" applyAlignment="1">
      <alignment horizontal="center" vertical="center" wrapText="1"/>
    </xf>
    <xf fontId="14" fillId="0" borderId="1" numFmtId="160" xfId="39" applyNumberFormat="1" applyFont="1" applyBorder="1" applyAlignment="1">
      <alignment horizontal="center" vertical="center" wrapText="1"/>
    </xf>
    <xf fontId="14" fillId="0" borderId="1" numFmtId="160" xfId="40" applyNumberFormat="1" applyFont="1" applyBorder="1" applyAlignment="1">
      <alignment horizontal="center" vertical="center" wrapText="1"/>
    </xf>
    <xf fontId="14" fillId="0" borderId="1" numFmtId="160" xfId="0" applyNumberFormat="1" applyFont="1" applyBorder="1" applyAlignment="1">
      <alignment horizontal="center" shrinkToFit="1" vertical="center" wrapText="1"/>
    </xf>
    <xf fontId="14" fillId="0" borderId="1" numFmtId="49" xfId="0" applyNumberFormat="1" applyFont="1" applyBorder="1" applyAlignment="1">
      <alignment horizontal="center" vertical="center" wrapText="1"/>
    </xf>
    <xf fontId="14" fillId="0" borderId="2" numFmtId="160" xfId="0" applyNumberFormat="1" applyFont="1" applyBorder="1" applyAlignment="1">
      <alignment horizontal="center" shrinkToFit="1" vertical="center" wrapText="1"/>
    </xf>
    <xf fontId="0" fillId="0" borderId="1" numFmtId="0" xfId="0" applyBorder="1" applyAlignment="1">
      <alignment horizontal="center" vertical="center"/>
    </xf>
    <xf fontId="0" fillId="0" borderId="1" numFmtId="0" xfId="0" applyBorder="1"/>
    <xf fontId="15" fillId="0" borderId="1" numFmtId="49" xfId="0" applyNumberFormat="1" applyFont="1" applyBorder="1" applyAlignment="1">
      <alignment horizontal="center" vertical="center"/>
    </xf>
    <xf fontId="15" fillId="0" borderId="2" numFmtId="49" xfId="0" applyNumberFormat="1" applyFont="1" applyBorder="1" applyAlignment="1">
      <alignment horizontal="center" vertical="center"/>
    </xf>
    <xf fontId="5" fillId="5" borderId="1" numFmtId="0" xfId="39" applyFont="1" applyFill="1" applyBorder="1" applyAlignment="1" quotePrefix="1">
      <alignment horizontal="center" vertical="center" wrapText="1"/>
    </xf>
    <xf fontId="5" fillId="5" borderId="3" numFmtId="49" xfId="39" applyNumberFormat="1" applyFont="1" applyFill="1" applyBorder="1" applyAlignment="1">
      <alignment horizontal="center" vertical="center" wrapText="1"/>
    </xf>
    <xf fontId="5" fillId="5" borderId="1" numFmtId="160" xfId="40" applyNumberFormat="1" applyFont="1" applyFill="1" applyBorder="1" applyAlignment="1">
      <alignment horizontal="center" vertical="center" wrapText="1"/>
    </xf>
    <xf fontId="5" fillId="5" borderId="2" numFmtId="160" xfId="0" applyNumberFormat="1" applyFont="1" applyFill="1" applyBorder="1" applyAlignment="1">
      <alignment horizontal="center" shrinkToFit="1" vertical="center" wrapText="1"/>
    </xf>
    <xf fontId="12" fillId="5" borderId="1" numFmtId="0" xfId="0" applyFont="1" applyFill="1" applyBorder="1" applyAlignment="1">
      <alignment wrapText="1"/>
    </xf>
    <xf fontId="13" fillId="5" borderId="1" numFmtId="0" xfId="0" applyFont="1" applyFill="1" applyBorder="1" applyAlignment="1">
      <alignment horizontal="center" vertical="center" wrapText="1"/>
    </xf>
    <xf fontId="10" fillId="3" borderId="0" numFmtId="0" xfId="0" applyFont="1" applyFill="1" applyAlignment="1">
      <alignment wrapText="1"/>
    </xf>
    <xf fontId="5" fillId="3" borderId="1" numFmtId="0" xfId="0" applyFont="1" applyFill="1" applyBorder="1" applyAlignment="1">
      <alignment horizontal="center" vertical="center" wrapText="1"/>
    </xf>
    <xf fontId="4" fillId="3" borderId="4" numFmtId="0" xfId="0" applyFont="1" applyFill="1" applyBorder="1" applyAlignment="1">
      <alignment horizontal="center" vertical="center" wrapText="1"/>
    </xf>
    <xf fontId="5" fillId="3" borderId="1" numFmtId="49" xfId="39" applyNumberFormat="1" applyFont="1" applyFill="1" applyBorder="1" applyAlignment="1">
      <alignment horizontal="center" vertical="center" wrapText="1"/>
    </xf>
    <xf fontId="5" fillId="3" borderId="4" numFmtId="160" xfId="0" applyNumberFormat="1" applyFont="1" applyFill="1" applyBorder="1" applyAlignment="1">
      <alignment horizontal="center" shrinkToFit="1" vertical="center" wrapText="1"/>
    </xf>
    <xf fontId="5" fillId="3" borderId="0" numFmtId="160" xfId="0" applyNumberFormat="1" applyFont="1" applyFill="1" applyAlignment="1">
      <alignment horizontal="center" shrinkToFit="1" vertical="center" wrapText="1"/>
    </xf>
    <xf fontId="5" fillId="3" borderId="0" numFmtId="0" xfId="0" applyFont="1" applyFill="1" applyAlignment="1">
      <alignment horizontal="center" shrinkToFit="1" vertical="center" wrapText="1"/>
    </xf>
    <xf fontId="5" fillId="3" borderId="1" numFmtId="0" xfId="39" applyFont="1" applyFill="1" applyBorder="1" applyAlignment="1">
      <alignment horizontal="center" vertical="center" wrapText="1"/>
    </xf>
    <xf fontId="5" fillId="3" borderId="0" numFmtId="0" xfId="0" applyFont="1" applyFill="1" applyAlignment="1">
      <alignment horizontal="center" vertical="center" wrapText="1"/>
    </xf>
    <xf fontId="5" fillId="3" borderId="4" numFmtId="49" xfId="0" applyNumberFormat="1" applyFont="1" applyFill="1" applyBorder="1" applyAlignment="1">
      <alignment horizontal="center" shrinkToFit="1" vertical="center" wrapText="1"/>
    </xf>
    <xf fontId="5" fillId="3" borderId="0" numFmtId="160" xfId="0" applyNumberFormat="1" applyFont="1" applyFill="1" applyAlignment="1">
      <alignment horizontal="center" vertical="center" wrapText="1"/>
    </xf>
    <xf fontId="5" fillId="3" borderId="1" numFmtId="0" xfId="0" applyFont="1" applyFill="1" applyBorder="1" applyAlignment="1">
      <alignment horizontal="center" shrinkToFit="1" vertical="center" wrapText="1"/>
    </xf>
    <xf fontId="5" fillId="3" borderId="1" numFmtId="160" xfId="0" applyNumberFormat="1" applyFont="1" applyFill="1" applyBorder="1" applyAlignment="1">
      <alignment horizontal="center" shrinkToFit="1" vertical="center" wrapText="1"/>
    </xf>
    <xf fontId="5" fillId="3" borderId="3" numFmtId="49" xfId="39" applyNumberFormat="1" applyFont="1" applyFill="1" applyBorder="1" applyAlignment="1">
      <alignment horizontal="center" vertical="center" wrapText="1"/>
    </xf>
    <xf fontId="5" fillId="3" borderId="4" numFmtId="0" xfId="0" applyFont="1" applyFill="1" applyBorder="1" applyAlignment="1">
      <alignment horizontal="center" vertical="center" wrapText="1"/>
    </xf>
    <xf fontId="5" fillId="3" borderId="4" numFmtId="0" xfId="0" applyFont="1" applyFill="1" applyBorder="1" applyAlignment="1">
      <alignment horizontal="center" shrinkToFit="1" vertical="center" wrapText="1"/>
    </xf>
    <xf fontId="5" fillId="3" borderId="0" numFmtId="49" xfId="0" applyNumberFormat="1" applyFont="1" applyFill="1" applyAlignment="1">
      <alignment horizontal="center" shrinkToFit="1" vertical="center" wrapText="1"/>
    </xf>
    <xf fontId="5" fillId="3" borderId="1" numFmtId="160" xfId="39" applyNumberFormat="1" applyFont="1" applyFill="1" applyBorder="1" applyAlignment="1">
      <alignment horizontal="center" vertical="center" wrapText="1"/>
    </xf>
    <xf fontId="5" fillId="3" borderId="1" numFmtId="160" xfId="40" applyNumberFormat="1" applyFont="1" applyFill="1" applyBorder="1" applyAlignment="1">
      <alignment horizontal="center" vertical="center" wrapText="1"/>
    </xf>
    <xf fontId="5" fillId="3" borderId="1" numFmtId="49" xfId="0" applyNumberFormat="1" applyFont="1" applyFill="1" applyBorder="1" applyAlignment="1">
      <alignment horizontal="center" vertical="center" wrapText="1"/>
    </xf>
    <xf fontId="10" fillId="3" borderId="0" numFmtId="0" xfId="0" applyFont="1" applyFill="1" applyAlignment="1">
      <alignment horizontal="center" vertical="center" wrapText="1"/>
    </xf>
    <xf fontId="10" fillId="3" borderId="1" numFmtId="0" xfId="0" applyFont="1" applyFill="1" applyBorder="1" applyAlignment="1">
      <alignment wrapText="1"/>
    </xf>
    <xf fontId="5" fillId="3" borderId="4" numFmtId="49" xfId="0" applyNumberFormat="1" applyFont="1" applyFill="1" applyBorder="1" applyAlignment="1">
      <alignment horizontal="center" vertical="center" wrapText="1"/>
    </xf>
    <xf fontId="5" fillId="5" borderId="3" numFmtId="0" xfId="39" applyFont="1" applyFill="1" applyBorder="1" applyAlignment="1">
      <alignment horizontal="center" vertical="center" wrapText="1"/>
    </xf>
    <xf fontId="4" fillId="8" borderId="1" numFmtId="0" xfId="39" applyFont="1" applyFill="1" applyBorder="1" applyAlignment="1">
      <alignment horizontal="center" vertical="center" wrapText="1"/>
    </xf>
    <xf fontId="5" fillId="0" borderId="1" numFmtId="0" xfId="39" applyFont="1" applyBorder="1" applyAlignment="1" quotePrefix="1">
      <alignment horizontal="center" vertical="center" wrapText="1"/>
    </xf>
    <xf fontId="4" fillId="0" borderId="5" numFmtId="49" xfId="39" applyNumberFormat="1" applyFont="1" applyBorder="1" applyAlignment="1">
      <alignment horizontal="center" vertical="center" wrapText="1"/>
    </xf>
    <xf fontId="4" fillId="0" borderId="5" numFmtId="160" xfId="0" applyNumberFormat="1" applyFont="1" applyBorder="1" applyAlignment="1">
      <alignment horizontal="center" shrinkToFit="1" vertical="center" wrapText="1"/>
    </xf>
    <xf fontId="4" fillId="0" borderId="5" numFmtId="0" xfId="0" applyFont="1" applyBorder="1" applyAlignment="1">
      <alignment horizontal="center" vertical="center" wrapText="1"/>
    </xf>
    <xf fontId="5" fillId="0" borderId="5" numFmtId="0" xfId="0" applyFont="1" applyBorder="1" applyAlignment="1">
      <alignment horizontal="center" vertical="center" wrapText="1"/>
    </xf>
    <xf fontId="4" fillId="0" borderId="5" numFmtId="0" xfId="0" applyFont="1" applyBorder="1" applyAlignment="1">
      <alignment horizontal="center" shrinkToFit="1" vertical="center" wrapText="1"/>
    </xf>
    <xf fontId="5" fillId="0" borderId="5" numFmtId="0" xfId="0" applyFont="1" applyBorder="1" applyAlignment="1">
      <alignment wrapText="1"/>
    </xf>
    <xf fontId="4" fillId="0" borderId="5" numFmtId="49" xfId="0" applyNumberFormat="1" applyFont="1" applyBorder="1" applyAlignment="1">
      <alignment horizontal="center" shrinkToFit="1" vertical="center" wrapText="1"/>
    </xf>
    <xf fontId="5" fillId="0" borderId="5" numFmtId="160" xfId="0" applyNumberFormat="1" applyFont="1" applyBorder="1" applyAlignment="1">
      <alignment horizontal="center" vertical="center" wrapText="1"/>
    </xf>
    <xf fontId="5" fillId="0" borderId="6" numFmtId="0" xfId="0" applyFont="1" applyBorder="1" applyAlignment="1">
      <alignment wrapText="1"/>
    </xf>
    <xf fontId="5" fillId="8" borderId="1" numFmtId="0" xfId="0" applyFont="1" applyFill="1" applyBorder="1" applyAlignment="1">
      <alignment horizontal="center" vertical="center" wrapText="1"/>
    </xf>
    <xf fontId="4" fillId="5" borderId="2" numFmtId="49" xfId="39" applyNumberFormat="1" applyFont="1" applyFill="1" applyBorder="1" applyAlignment="1">
      <alignment horizontal="center" vertical="center" wrapText="1"/>
    </xf>
    <xf fontId="4" fillId="5" borderId="7" numFmtId="0" xfId="0" applyFont="1" applyFill="1" applyBorder="1" applyAlignment="1">
      <alignment horizontal="center" shrinkToFit="1" vertical="center" wrapText="1"/>
    </xf>
    <xf fontId="4" fillId="5" borderId="2" numFmtId="0" xfId="39" applyFont="1" applyFill="1" applyBorder="1" applyAlignment="1">
      <alignment horizontal="center" vertical="center" wrapText="1"/>
    </xf>
    <xf fontId="4" fillId="5" borderId="7" numFmtId="0" xfId="39" applyFont="1" applyFill="1" applyBorder="1" applyAlignment="1">
      <alignment horizontal="center" vertical="center" wrapText="1"/>
    </xf>
    <xf fontId="4" fillId="5" borderId="7" numFmtId="0" xfId="39" applyFont="1" applyFill="1" applyBorder="1" applyAlignment="1">
      <alignment horizontal="center" shrinkToFit="1" vertical="center" wrapText="1"/>
    </xf>
    <xf fontId="4" fillId="5" borderId="7" numFmtId="49" xfId="39" applyNumberFormat="1" applyFont="1" applyFill="1" applyBorder="1" applyAlignment="1">
      <alignment horizontal="center" vertical="center" wrapText="1"/>
    </xf>
    <xf fontId="4" fillId="5" borderId="3" numFmtId="0" xfId="0" applyFont="1" applyFill="1" applyBorder="1" applyAlignment="1">
      <alignment horizontal="center" vertical="center" wrapText="1"/>
    </xf>
    <xf fontId="11" fillId="3" borderId="0" numFmtId="0" xfId="0" applyFont="1" applyFill="1" applyAlignment="1">
      <alignment wrapText="1"/>
    </xf>
    <xf fontId="16" fillId="0" borderId="1" numFmtId="0" xfId="0" applyFont="1" applyBorder="1" applyAlignment="1">
      <alignment horizontal="center" vertical="center" wrapText="1"/>
    </xf>
    <xf fontId="5" fillId="5" borderId="2" numFmtId="0" xfId="0" applyFont="1" applyFill="1" applyBorder="1" applyAlignment="1">
      <alignment wrapText="1"/>
    </xf>
    <xf fontId="4" fillId="5" borderId="2" numFmtId="0" xfId="0" applyFont="1" applyFill="1" applyBorder="1" applyAlignment="1">
      <alignment wrapText="1"/>
    </xf>
    <xf fontId="5" fillId="5" borderId="0" numFmtId="0" xfId="0" applyFont="1" applyFill="1" applyAlignment="1">
      <alignment horizontal="center" shrinkToFit="1" vertical="center" wrapText="1"/>
    </xf>
    <xf fontId="5" fillId="5" borderId="0" numFmtId="0" xfId="39" applyFont="1" applyFill="1" applyAlignment="1">
      <alignment horizontal="center" vertical="center" wrapText="1"/>
    </xf>
    <xf fontId="5" fillId="5" borderId="0" numFmtId="160" xfId="0" applyNumberFormat="1" applyFont="1" applyFill="1" applyAlignment="1">
      <alignment horizontal="center" shrinkToFit="1" vertical="center" wrapText="1"/>
    </xf>
    <xf fontId="4" fillId="5" borderId="0" numFmtId="49" xfId="0" applyNumberFormat="1" applyFont="1" applyFill="1" applyAlignment="1">
      <alignment horizontal="center" vertical="center" wrapText="1"/>
    </xf>
    <xf fontId="11" fillId="9" borderId="0" numFmtId="0" xfId="0" applyFont="1" applyFill="1" applyAlignment="1">
      <alignment wrapText="1"/>
    </xf>
    <xf fontId="4" fillId="9" borderId="1" numFmtId="0" xfId="0" applyFont="1" applyFill="1" applyBorder="1" applyAlignment="1">
      <alignment horizontal="center" vertical="center" wrapText="1"/>
    </xf>
    <xf fontId="4" fillId="9" borderId="1" numFmtId="49" xfId="39" applyNumberFormat="1" applyFont="1" applyFill="1" applyBorder="1" applyAlignment="1">
      <alignment horizontal="center" vertical="center" wrapText="1"/>
    </xf>
    <xf fontId="4" fillId="9" borderId="1" numFmtId="160" xfId="0" applyNumberFormat="1" applyFont="1" applyFill="1" applyBorder="1" applyAlignment="1">
      <alignment horizontal="center" shrinkToFit="1" vertical="center" wrapText="1"/>
    </xf>
    <xf fontId="4" fillId="9" borderId="0" numFmtId="160" xfId="0" applyNumberFormat="1" applyFont="1" applyFill="1" applyAlignment="1">
      <alignment horizontal="center" shrinkToFit="1" vertical="center" wrapText="1"/>
    </xf>
    <xf fontId="4" fillId="9" borderId="4" numFmtId="0" xfId="0" applyFont="1" applyFill="1" applyBorder="1" applyAlignment="1">
      <alignment horizontal="center" shrinkToFit="1" vertical="center" wrapText="1"/>
    </xf>
    <xf fontId="4" fillId="9" borderId="1" numFmtId="0" xfId="39" applyFont="1" applyFill="1" applyBorder="1" applyAlignment="1">
      <alignment horizontal="center" vertical="center" wrapText="1"/>
    </xf>
    <xf fontId="4" fillId="9" borderId="4" numFmtId="0" xfId="0" applyFont="1" applyFill="1" applyBorder="1" applyAlignment="1">
      <alignment horizontal="center" vertical="center" wrapText="1"/>
    </xf>
    <xf fontId="4" fillId="9" borderId="0" numFmtId="0" xfId="0" applyFont="1" applyFill="1" applyAlignment="1">
      <alignment horizontal="center" vertical="center" wrapText="1"/>
    </xf>
    <xf fontId="4" fillId="9" borderId="1" numFmtId="49" xfId="0" applyNumberFormat="1" applyFont="1" applyFill="1" applyBorder="1" applyAlignment="1">
      <alignment horizontal="center" shrinkToFit="1" vertical="center" wrapText="1"/>
    </xf>
    <xf fontId="4" fillId="9" borderId="1" numFmtId="160" xfId="39" applyNumberFormat="1" applyFont="1" applyFill="1" applyBorder="1" applyAlignment="1">
      <alignment horizontal="center" vertical="center" wrapText="1"/>
    </xf>
    <xf fontId="4" fillId="9" borderId="1" numFmtId="0" xfId="0" applyFont="1" applyFill="1" applyBorder="1" applyAlignment="1">
      <alignment horizontal="center" shrinkToFit="1" vertical="center" wrapText="1"/>
    </xf>
    <xf fontId="5" fillId="9" borderId="0" numFmtId="0" xfId="0" applyFont="1" applyFill="1" applyAlignment="1">
      <alignment horizontal="center" vertical="center" wrapText="1"/>
    </xf>
    <xf fontId="5" fillId="9" borderId="1" numFmtId="0" xfId="0" applyFont="1" applyFill="1" applyBorder="1" applyAlignment="1">
      <alignment horizontal="center" vertical="center" wrapText="1"/>
    </xf>
    <xf fontId="4" fillId="9" borderId="0" numFmtId="0" xfId="0" applyFont="1" applyFill="1" applyAlignment="1">
      <alignment horizontal="center" shrinkToFit="1" vertical="center" wrapText="1"/>
    </xf>
    <xf fontId="4" fillId="9" borderId="0" numFmtId="49" xfId="0" applyNumberFormat="1" applyFont="1" applyFill="1" applyAlignment="1">
      <alignment horizontal="center" shrinkToFit="1" vertical="center" wrapText="1"/>
    </xf>
    <xf fontId="4" fillId="9" borderId="1" numFmtId="160" xfId="40" applyNumberFormat="1" applyFont="1" applyFill="1" applyBorder="1" applyAlignment="1">
      <alignment horizontal="center" vertical="center" wrapText="1"/>
    </xf>
    <xf fontId="4" fillId="9" borderId="0" numFmtId="49" xfId="0" applyNumberFormat="1" applyFont="1" applyFill="1" applyAlignment="1">
      <alignment horizontal="center" vertical="center" wrapText="1"/>
    </xf>
    <xf fontId="10" fillId="9" borderId="1" numFmtId="0" xfId="0" applyFont="1" applyFill="1" applyBorder="1" applyAlignment="1">
      <alignment wrapText="1"/>
    </xf>
    <xf fontId="5" fillId="9" borderId="1" numFmtId="49" xfId="0" applyNumberFormat="1" applyFont="1" applyFill="1" applyBorder="1" applyAlignment="1">
      <alignment horizontal="center" vertical="center" wrapText="1"/>
    </xf>
    <xf fontId="10" fillId="9" borderId="0" numFmtId="0" xfId="0" applyFont="1" applyFill="1" applyAlignment="1">
      <alignment wrapText="1"/>
    </xf>
    <xf fontId="5" fillId="9" borderId="1" numFmtId="49" xfId="39" applyNumberFormat="1" applyFont="1" applyFill="1" applyBorder="1" applyAlignment="1">
      <alignment horizontal="center" vertical="center" wrapText="1"/>
    </xf>
    <xf fontId="5" fillId="9" borderId="1" numFmtId="160" xfId="0" applyNumberFormat="1" applyFont="1" applyFill="1" applyBorder="1" applyAlignment="1">
      <alignment horizontal="center" shrinkToFit="1" vertical="center" wrapText="1"/>
    </xf>
    <xf fontId="4" fillId="9" borderId="0" numFmtId="0" xfId="39" applyFont="1" applyFill="1" applyAlignment="1">
      <alignment horizontal="center" vertical="center" wrapText="1"/>
    </xf>
    <xf fontId="4" fillId="9" borderId="0" numFmtId="49" xfId="39" applyNumberFormat="1" applyFont="1" applyFill="1" applyAlignment="1">
      <alignment horizontal="center" vertical="center" wrapText="1"/>
    </xf>
    <xf fontId="5" fillId="9" borderId="1" numFmtId="160" xfId="0" applyNumberFormat="1" applyFont="1" applyFill="1" applyBorder="1" applyAlignment="1">
      <alignment horizontal="center" vertical="center" wrapText="1"/>
    </xf>
    <xf fontId="4" fillId="9" borderId="0" numFmtId="160" xfId="39" applyNumberFormat="1" applyFont="1" applyFill="1" applyAlignment="1">
      <alignment horizontal="center" vertical="center" wrapText="1"/>
    </xf>
    <xf fontId="4" fillId="9" borderId="1" numFmtId="49" xfId="0" applyNumberFormat="1" applyFont="1" applyFill="1" applyBorder="1" applyAlignment="1">
      <alignment horizontal="center" vertical="center" wrapText="1"/>
    </xf>
    <xf fontId="10" fillId="9" borderId="1" numFmtId="0" xfId="0" applyFont="1" applyFill="1" applyBorder="1" applyAlignment="1">
      <alignment horizontal="center" vertical="center" wrapText="1"/>
    </xf>
    <xf fontId="5" fillId="9" borderId="0" numFmtId="49" xfId="0" applyNumberFormat="1" applyFont="1" applyFill="1" applyAlignment="1">
      <alignment horizontal="center" vertical="center" wrapText="1"/>
    </xf>
    <xf fontId="16" fillId="5" borderId="1" numFmtId="0" xfId="0" applyFont="1" applyFill="1" applyBorder="1" applyAlignment="1">
      <alignment horizontal="center" vertical="center" wrapText="1"/>
    </xf>
    <xf fontId="17" fillId="5" borderId="0" numFmtId="0" xfId="0" applyFont="1" applyFill="1" applyAlignment="1">
      <alignment horizontal="center" vertical="center" wrapText="1"/>
    </xf>
    <xf fontId="5" fillId="10" borderId="0" numFmtId="0" xfId="0" applyFont="1" applyFill="1" applyAlignment="1">
      <alignment horizontal="center" vertical="center" wrapText="1"/>
    </xf>
    <xf fontId="4" fillId="10" borderId="1" numFmtId="0" xfId="0" applyFont="1" applyFill="1" applyBorder="1" applyAlignment="1">
      <alignment horizontal="center" vertical="center" wrapText="1"/>
    </xf>
    <xf fontId="4" fillId="10" borderId="1" numFmtId="49" xfId="39" applyNumberFormat="1" applyFont="1" applyFill="1" applyBorder="1" applyAlignment="1">
      <alignment horizontal="center" vertical="center" wrapText="1"/>
    </xf>
    <xf fontId="4" fillId="10" borderId="1" numFmtId="160" xfId="0" applyNumberFormat="1" applyFont="1" applyFill="1" applyBorder="1" applyAlignment="1">
      <alignment horizontal="center" shrinkToFit="1" vertical="center" wrapText="1"/>
    </xf>
    <xf fontId="4" fillId="10" borderId="1" numFmtId="0" xfId="0" applyFont="1" applyFill="1" applyBorder="1" applyAlignment="1">
      <alignment horizontal="center" shrinkToFit="1" vertical="center" wrapText="1"/>
    </xf>
    <xf fontId="4" fillId="10" borderId="1" numFmtId="0" xfId="39" applyFont="1" applyFill="1" applyBorder="1" applyAlignment="1">
      <alignment horizontal="center" vertical="center" wrapText="1"/>
    </xf>
    <xf fontId="4" fillId="10" borderId="1" numFmtId="0" xfId="39" applyFont="1" applyFill="1" applyBorder="1" applyAlignment="1" quotePrefix="1">
      <alignment horizontal="center" vertical="center" wrapText="1"/>
    </xf>
    <xf fontId="4" fillId="10" borderId="1" numFmtId="49" xfId="0" applyNumberFormat="1" applyFont="1" applyFill="1" applyBorder="1" applyAlignment="1">
      <alignment horizontal="center" shrinkToFit="1" vertical="center" wrapText="1"/>
    </xf>
    <xf fontId="4" fillId="10" borderId="1" numFmtId="160" xfId="0" applyNumberFormat="1" applyFont="1" applyFill="1" applyBorder="1" applyAlignment="1">
      <alignment horizontal="center" vertical="center" wrapText="1"/>
    </xf>
    <xf fontId="4" fillId="10" borderId="3" numFmtId="160" xfId="0" applyNumberFormat="1" applyFont="1" applyFill="1" applyBorder="1" applyAlignment="1">
      <alignment horizontal="center" shrinkToFit="1" vertical="center" wrapText="1"/>
    </xf>
    <xf fontId="5" fillId="10" borderId="1" numFmtId="0" xfId="0" applyFont="1" applyFill="1" applyBorder="1" applyAlignment="1">
      <alignment horizontal="center" vertical="center" wrapText="1"/>
    </xf>
    <xf fontId="4" fillId="10" borderId="1" numFmtId="162" xfId="39" applyNumberFormat="1" applyFont="1" applyFill="1" applyBorder="1" applyAlignment="1">
      <alignment horizontal="center" vertical="center" wrapText="1"/>
    </xf>
    <xf fontId="4" fillId="11" borderId="1" numFmtId="160" xfId="0" applyNumberFormat="1" applyFont="1" applyFill="1" applyBorder="1" applyAlignment="1">
      <alignment horizontal="center" vertical="center" wrapText="1"/>
    </xf>
    <xf fontId="4" fillId="10" borderId="1" numFmtId="160" xfId="40" applyNumberFormat="1" applyFont="1" applyFill="1" applyBorder="1" applyAlignment="1">
      <alignment horizontal="center" vertical="center" wrapText="1"/>
    </xf>
    <xf fontId="4" fillId="11" borderId="1" numFmtId="160" xfId="40" applyNumberFormat="1" applyFont="1" applyFill="1" applyBorder="1" applyAlignment="1">
      <alignment horizontal="center" vertical="center" wrapText="1"/>
    </xf>
    <xf fontId="4" fillId="10" borderId="1" numFmtId="49" xfId="0" applyNumberFormat="1" applyFont="1" applyFill="1" applyBorder="1" applyAlignment="1">
      <alignment horizontal="center" vertical="center" wrapText="1"/>
    </xf>
    <xf fontId="4" fillId="10" borderId="2" numFmtId="160" xfId="0" applyNumberFormat="1" applyFont="1" applyFill="1" applyBorder="1" applyAlignment="1">
      <alignment horizontal="center" shrinkToFit="1" vertical="center" wrapText="1"/>
    </xf>
    <xf fontId="5" fillId="10" borderId="1" numFmtId="49" xfId="0" applyNumberFormat="1" applyFont="1" applyFill="1" applyBorder="1" applyAlignment="1">
      <alignment horizontal="center" vertical="center" wrapText="1"/>
    </xf>
    <xf fontId="5" fillId="5" borderId="7" numFmtId="0" xfId="0" applyFont="1" applyFill="1" applyBorder="1" applyAlignment="1">
      <alignment horizontal="center" vertical="center" wrapText="1"/>
    </xf>
    <xf fontId="4" fillId="5" borderId="7" numFmtId="0" xfId="0" applyFont="1" applyFill="1" applyBorder="1" applyAlignment="1">
      <alignment horizontal="center" vertical="center" wrapText="1"/>
    </xf>
    <xf fontId="5" fillId="5" borderId="7" numFmtId="49" xfId="39" applyNumberFormat="1" applyFont="1" applyFill="1" applyBorder="1" applyAlignment="1">
      <alignment horizontal="center" vertical="center" wrapText="1"/>
    </xf>
    <xf fontId="5" fillId="5" borderId="7" numFmtId="160" xfId="0" applyNumberFormat="1" applyFont="1" applyFill="1" applyBorder="1" applyAlignment="1">
      <alignment horizontal="center" shrinkToFit="1" vertical="center" wrapText="1"/>
    </xf>
    <xf fontId="4" fillId="5" borderId="7" numFmtId="160" xfId="0" applyNumberFormat="1" applyFont="1" applyFill="1" applyBorder="1" applyAlignment="1">
      <alignment horizontal="center" shrinkToFit="1" vertical="center" wrapText="1"/>
    </xf>
    <xf fontId="5" fillId="5" borderId="7" numFmtId="0" xfId="0" applyFont="1" applyFill="1" applyBorder="1" applyAlignment="1">
      <alignment horizontal="center" shrinkToFit="1" vertical="center" wrapText="1"/>
    </xf>
    <xf fontId="5" fillId="5" borderId="7" numFmtId="0" xfId="39" applyFont="1" applyFill="1" applyBorder="1" applyAlignment="1">
      <alignment horizontal="center" vertical="center" wrapText="1"/>
    </xf>
    <xf fontId="5" fillId="5" borderId="7" numFmtId="0" xfId="39" applyFont="1" applyFill="1" applyBorder="1" applyAlignment="1" quotePrefix="1">
      <alignment horizontal="center" vertical="center" wrapText="1"/>
    </xf>
    <xf fontId="5" fillId="5" borderId="7" numFmtId="49" xfId="0" applyNumberFormat="1" applyFont="1" applyFill="1" applyBorder="1" applyAlignment="1">
      <alignment horizontal="center" shrinkToFit="1" vertical="center" wrapText="1"/>
    </xf>
    <xf fontId="5" fillId="5" borderId="7" numFmtId="160" xfId="0" applyNumberFormat="1" applyFont="1" applyFill="1" applyBorder="1" applyAlignment="1">
      <alignment horizontal="center" vertical="center" wrapText="1"/>
    </xf>
    <xf fontId="4" fillId="5" borderId="7" numFmtId="160" xfId="40" applyNumberFormat="1" applyFont="1" applyFill="1" applyBorder="1" applyAlignment="1">
      <alignment horizontal="center" vertical="center" wrapText="1"/>
    </xf>
    <xf fontId="5" fillId="5" borderId="7" numFmtId="160" xfId="40" applyNumberFormat="1" applyFont="1" applyFill="1" applyBorder="1" applyAlignment="1">
      <alignment horizontal="center" vertical="center" wrapText="1"/>
    </xf>
    <xf fontId="5" fillId="5" borderId="7" numFmtId="49" xfId="0" applyNumberFormat="1" applyFont="1" applyFill="1" applyBorder="1" applyAlignment="1">
      <alignment horizontal="center" vertical="center" wrapText="1"/>
    </xf>
    <xf fontId="18" fillId="5" borderId="7" numFmtId="160" xfId="0" applyNumberFormat="1" applyFont="1" applyFill="1" applyBorder="1" applyAlignment="1">
      <alignment horizontal="center" shrinkToFit="1" vertical="center" wrapText="1"/>
    </xf>
    <xf fontId="5" fillId="10" borderId="1" numFmtId="49" xfId="39" applyNumberFormat="1" applyFont="1" applyFill="1" applyBorder="1" applyAlignment="1">
      <alignment horizontal="center" vertical="center" wrapText="1"/>
    </xf>
    <xf fontId="5" fillId="10" borderId="1" numFmtId="160" xfId="0" applyNumberFormat="1" applyFont="1" applyFill="1" applyBorder="1" applyAlignment="1">
      <alignment horizontal="center" shrinkToFit="1" vertical="center" wrapText="1"/>
    </xf>
    <xf fontId="5" fillId="10" borderId="1" numFmtId="0" xfId="0" applyFont="1" applyFill="1" applyBorder="1" applyAlignment="1">
      <alignment horizontal="center" shrinkToFit="1" vertical="center" wrapText="1"/>
    </xf>
    <xf fontId="5" fillId="10" borderId="1" numFmtId="0" xfId="39" applyFont="1" applyFill="1" applyBorder="1" applyAlignment="1">
      <alignment horizontal="center" vertical="center" wrapText="1"/>
    </xf>
    <xf fontId="5" fillId="10" borderId="1" numFmtId="0" xfId="39" applyFont="1" applyFill="1" applyBorder="1" applyAlignment="1" quotePrefix="1">
      <alignment horizontal="center" vertical="center" wrapText="1"/>
    </xf>
    <xf fontId="5" fillId="10" borderId="1" numFmtId="49" xfId="0" applyNumberFormat="1" applyFont="1" applyFill="1" applyBorder="1" applyAlignment="1">
      <alignment horizontal="center" shrinkToFit="1" vertical="center" wrapText="1"/>
    </xf>
    <xf fontId="5" fillId="10" borderId="1" numFmtId="160" xfId="0" applyNumberFormat="1" applyFont="1" applyFill="1" applyBorder="1" applyAlignment="1">
      <alignment horizontal="center" vertical="center" wrapText="1"/>
    </xf>
    <xf fontId="5" fillId="10" borderId="3" numFmtId="160" xfId="0" applyNumberFormat="1" applyFont="1" applyFill="1" applyBorder="1" applyAlignment="1">
      <alignment horizontal="center" shrinkToFit="1" vertical="center" wrapText="1"/>
    </xf>
    <xf fontId="5" fillId="10" borderId="1" numFmtId="160" xfId="40" applyNumberFormat="1" applyFont="1" applyFill="1" applyBorder="1" applyAlignment="1">
      <alignment horizontal="center" vertical="center" wrapText="1"/>
    </xf>
    <xf fontId="5" fillId="10" borderId="2" numFmtId="160" xfId="0" applyNumberFormat="1" applyFont="1" applyFill="1" applyBorder="1" applyAlignment="1">
      <alignment horizontal="center" shrinkToFit="1" vertical="center" wrapText="1"/>
    </xf>
    <xf fontId="12" fillId="0" borderId="0" numFmtId="0" xfId="0" applyFont="1" applyAlignment="1">
      <alignment wrapText="1"/>
    </xf>
    <xf fontId="4" fillId="9" borderId="1" numFmtId="14" xfId="0" applyNumberFormat="1" applyFont="1" applyFill="1" applyBorder="1" applyAlignment="1">
      <alignment horizontal="center" shrinkToFit="1" vertical="center" wrapText="1"/>
    </xf>
    <xf fontId="4" fillId="9" borderId="0" numFmtId="14" xfId="0" applyNumberFormat="1" applyFont="1" applyFill="1" applyAlignment="1">
      <alignment horizontal="center" shrinkToFit="1" vertical="center" wrapText="1"/>
    </xf>
    <xf fontId="4" fillId="9" borderId="1" numFmtId="0" xfId="39" applyFont="1" applyFill="1" applyBorder="1" applyAlignment="1" quotePrefix="1">
      <alignment horizontal="center" vertical="center" wrapText="1"/>
    </xf>
    <xf fontId="4" fillId="9" borderId="1" numFmtId="14" xfId="0" applyNumberFormat="1" applyFont="1" applyFill="1" applyBorder="1" applyAlignment="1">
      <alignment horizontal="center" vertical="center" wrapText="1"/>
    </xf>
    <xf fontId="4" fillId="9" borderId="1" numFmtId="49" xfId="39" applyNumberFormat="1" applyFont="1" applyFill="1" applyBorder="1" applyAlignment="1">
      <alignment horizontal="center" shrinkToFit="1" vertical="center" wrapText="1"/>
    </xf>
    <xf fontId="4" fillId="9" borderId="0" numFmtId="0" xfId="39" applyFont="1" applyFill="1" applyAlignment="1">
      <alignment horizontal="center" shrinkToFit="1" vertical="center" wrapText="1"/>
    </xf>
    <xf fontId="4" fillId="9" borderId="1" numFmtId="14" xfId="39" applyNumberFormat="1" applyFont="1" applyFill="1" applyBorder="1" applyAlignment="1">
      <alignment horizontal="center" shrinkToFit="1" vertical="center" wrapText="1"/>
    </xf>
    <xf fontId="10" fillId="9" borderId="0" numFmtId="0" xfId="0" applyFont="1" applyFill="1" applyAlignment="1">
      <alignment shrinkToFit="1" wrapText="1"/>
    </xf>
    <xf fontId="10" fillId="9" borderId="1" numFmtId="0" xfId="0" applyFont="1" applyFill="1" applyBorder="1" applyAlignment="1">
      <alignment horizontal="center" shrinkToFit="1" vertical="center" wrapText="1"/>
    </xf>
    <xf fontId="4" fillId="0" borderId="8" numFmtId="0" xfId="0" applyFont="1" applyBorder="1" applyAlignment="1">
      <alignment horizontal="center" shrinkToFit="1" vertical="center" wrapText="1"/>
    </xf>
    <xf fontId="4" fillId="0" borderId="8" numFmtId="160" xfId="0" applyNumberFormat="1" applyFont="1" applyBorder="1" applyAlignment="1">
      <alignment horizontal="center" shrinkToFit="1" vertical="center" wrapText="1"/>
    </xf>
    <xf fontId="4" fillId="0" borderId="8" numFmtId="0" xfId="39" applyFont="1" applyBorder="1" applyAlignment="1" quotePrefix="1">
      <alignment horizontal="center" vertical="center" wrapText="1"/>
    </xf>
    <xf fontId="4" fillId="5" borderId="8" numFmtId="0" xfId="39" applyFont="1" applyFill="1" applyBorder="1" applyAlignment="1">
      <alignment horizontal="center" vertical="center" wrapText="1"/>
    </xf>
    <xf fontId="4" fillId="5" borderId="9" numFmtId="0" xfId="39" applyFont="1" applyFill="1" applyBorder="1" applyAlignment="1">
      <alignment horizontal="center" vertical="center" wrapText="1"/>
    </xf>
    <xf fontId="4" fillId="5" borderId="7" numFmtId="0" xfId="39" applyFont="1" applyFill="1" applyBorder="1" applyAlignment="1" quotePrefix="1">
      <alignment horizontal="center" vertical="center" wrapText="1"/>
    </xf>
    <xf fontId="4" fillId="5" borderId="0" numFmtId="160" xfId="0" applyNumberFormat="1" applyFont="1" applyFill="1" applyAlignment="1">
      <alignment horizontal="center" vertical="center" wrapText="1"/>
    </xf>
    <xf fontId="5" fillId="5" borderId="0" numFmtId="49" xfId="0" applyNumberFormat="1" applyFont="1" applyFill="1" applyAlignment="1">
      <alignment horizontal="center" vertical="center" wrapText="1"/>
    </xf>
    <xf fontId="4" fillId="0" borderId="5" numFmtId="0" xfId="39" applyFont="1" applyBorder="1" applyAlignment="1" quotePrefix="1">
      <alignment horizontal="center" vertical="center" wrapText="1"/>
    </xf>
    <xf fontId="4" fillId="5" borderId="5" numFmtId="0" xfId="39" applyFont="1" applyFill="1" applyBorder="1" applyAlignment="1">
      <alignment horizontal="center" vertical="center" wrapText="1"/>
    </xf>
    <xf fontId="10" fillId="4" borderId="0" numFmtId="0" xfId="0" applyFont="1" applyFill="1" applyAlignment="1">
      <alignment wrapText="1"/>
    </xf>
    <xf fontId="4" fillId="4" borderId="1" numFmtId="0" xfId="0" applyFont="1" applyFill="1" applyBorder="1" applyAlignment="1">
      <alignment horizontal="center" vertical="center" wrapText="1"/>
    </xf>
    <xf fontId="4" fillId="4" borderId="1" numFmtId="49" xfId="39" applyNumberFormat="1" applyFont="1" applyFill="1" applyBorder="1" applyAlignment="1">
      <alignment horizontal="center" vertical="center" wrapText="1"/>
    </xf>
    <xf fontId="4" fillId="4" borderId="1" numFmtId="160" xfId="0" applyNumberFormat="1" applyFont="1" applyFill="1" applyBorder="1" applyAlignment="1">
      <alignment horizontal="center" shrinkToFit="1" vertical="center" wrapText="1"/>
    </xf>
    <xf fontId="4" fillId="4" borderId="1" numFmtId="0" xfId="0" applyFont="1" applyFill="1" applyBorder="1" applyAlignment="1">
      <alignment horizontal="center" shrinkToFit="1" vertical="center" wrapText="1"/>
    </xf>
    <xf fontId="4" fillId="4" borderId="1" numFmtId="0" xfId="39" applyFont="1" applyFill="1" applyBorder="1" applyAlignment="1">
      <alignment horizontal="center" vertical="center" wrapText="1"/>
    </xf>
    <xf fontId="4" fillId="4" borderId="1" numFmtId="49" xfId="0" applyNumberFormat="1" applyFont="1" applyFill="1" applyBorder="1" applyAlignment="1">
      <alignment horizontal="center" shrinkToFit="1" vertical="center" wrapText="1"/>
    </xf>
    <xf fontId="5" fillId="4" borderId="1" numFmtId="160" xfId="0" applyNumberFormat="1" applyFont="1" applyFill="1" applyBorder="1" applyAlignment="1">
      <alignment horizontal="center" vertical="center" wrapText="1"/>
    </xf>
    <xf fontId="4" fillId="4" borderId="3" numFmtId="160" xfId="0" applyNumberFormat="1" applyFont="1" applyFill="1" applyBorder="1" applyAlignment="1">
      <alignment horizontal="center" shrinkToFit="1" vertical="center" wrapText="1"/>
    </xf>
    <xf fontId="5" fillId="4" borderId="1" numFmtId="0" xfId="0" applyFont="1" applyFill="1" applyBorder="1" applyAlignment="1">
      <alignment horizontal="center" vertical="center" wrapText="1"/>
    </xf>
    <xf fontId="4" fillId="4" borderId="1" numFmtId="160" xfId="39" applyNumberFormat="1" applyFont="1" applyFill="1" applyBorder="1" applyAlignment="1">
      <alignment horizontal="center" vertical="center" wrapText="1"/>
    </xf>
    <xf fontId="4" fillId="4" borderId="1" numFmtId="160" xfId="40" applyNumberFormat="1" applyFont="1" applyFill="1" applyBorder="1" applyAlignment="1">
      <alignment horizontal="center" vertical="center" wrapText="1"/>
    </xf>
    <xf fontId="4" fillId="4" borderId="1" numFmtId="160" xfId="0" applyNumberFormat="1" applyFont="1" applyFill="1" applyBorder="1" applyAlignment="1">
      <alignment horizontal="center" vertical="center" wrapText="1"/>
    </xf>
    <xf fontId="4" fillId="4" borderId="2" numFmtId="160" xfId="0" applyNumberFormat="1" applyFont="1" applyFill="1" applyBorder="1" applyAlignment="1">
      <alignment horizontal="center" shrinkToFit="1" vertical="center" wrapText="1"/>
    </xf>
    <xf fontId="10" fillId="4" borderId="1" numFmtId="0" xfId="0" applyFont="1" applyFill="1" applyBorder="1" applyAlignment="1">
      <alignment horizontal="center" vertical="center" wrapText="1"/>
    </xf>
    <xf fontId="10" fillId="4" borderId="1" numFmtId="0" xfId="0" applyFont="1" applyFill="1" applyBorder="1" applyAlignment="1">
      <alignment wrapText="1"/>
    </xf>
    <xf fontId="4" fillId="4" borderId="1" numFmtId="49" xfId="0" applyNumberFormat="1" applyFont="1" applyFill="1" applyBorder="1" applyAlignment="1">
      <alignment horizontal="center" vertical="center" wrapText="1"/>
    </xf>
    <xf fontId="5" fillId="4" borderId="1" numFmtId="49" xfId="0" applyNumberFormat="1" applyFont="1" applyFill="1" applyBorder="1" applyAlignment="1">
      <alignment horizontal="center" vertical="center" wrapText="1"/>
    </xf>
    <xf fontId="4" fillId="3" borderId="1" numFmtId="49" xfId="39" applyNumberFormat="1" applyFont="1" applyFill="1" applyBorder="1" applyAlignment="1">
      <alignment horizontal="center" vertical="center" wrapText="1"/>
    </xf>
    <xf fontId="4" fillId="3" borderId="1" numFmtId="160" xfId="0" applyNumberFormat="1" applyFont="1" applyFill="1" applyBorder="1" applyAlignment="1">
      <alignment horizontal="center" shrinkToFit="1" vertical="center" wrapText="1"/>
    </xf>
    <xf fontId="4" fillId="3" borderId="1" numFmtId="0" xfId="0" applyFont="1" applyFill="1" applyBorder="1" applyAlignment="1">
      <alignment horizontal="center" shrinkToFit="1" vertical="center" wrapText="1"/>
    </xf>
    <xf fontId="4" fillId="3" borderId="1" numFmtId="0" xfId="39" applyFont="1" applyFill="1" applyBorder="1" applyAlignment="1">
      <alignment horizontal="center" vertical="center" wrapText="1"/>
    </xf>
    <xf fontId="4" fillId="3" borderId="1" numFmtId="0" xfId="39" applyFont="1" applyFill="1" applyBorder="1" applyAlignment="1" quotePrefix="1">
      <alignment horizontal="center" vertical="center" wrapText="1"/>
    </xf>
    <xf fontId="4" fillId="3" borderId="1" numFmtId="49" xfId="0" applyNumberFormat="1" applyFont="1" applyFill="1" applyBorder="1" applyAlignment="1">
      <alignment horizontal="center" shrinkToFit="1" vertical="center" wrapText="1"/>
    </xf>
    <xf fontId="4" fillId="3" borderId="1" numFmtId="160" xfId="0" applyNumberFormat="1" applyFont="1" applyFill="1" applyBorder="1" applyAlignment="1">
      <alignment horizontal="center" vertical="center" wrapText="1"/>
    </xf>
    <xf fontId="4" fillId="3" borderId="3" numFmtId="160" xfId="0" applyNumberFormat="1" applyFont="1" applyFill="1" applyBorder="1" applyAlignment="1">
      <alignment horizontal="center" shrinkToFit="1" vertical="center" wrapText="1"/>
    </xf>
    <xf fontId="4" fillId="3" borderId="1" numFmtId="160" xfId="40" applyNumberFormat="1" applyFont="1" applyFill="1" applyBorder="1" applyAlignment="1">
      <alignment horizontal="center" vertical="center" wrapText="1"/>
    </xf>
    <xf fontId="4" fillId="3" borderId="1" numFmtId="49" xfId="0" applyNumberFormat="1" applyFont="1" applyFill="1" applyBorder="1" applyAlignment="1">
      <alignment horizontal="center" vertical="center" wrapText="1"/>
    </xf>
    <xf fontId="4" fillId="3" borderId="2" numFmtId="160" xfId="0" applyNumberFormat="1" applyFont="1" applyFill="1" applyBorder="1" applyAlignment="1">
      <alignment horizontal="center" shrinkToFit="1" vertical="center" wrapText="1"/>
    </xf>
    <xf fontId="10" fillId="3" borderId="1" numFmtId="0" xfId="0" applyFont="1" applyFill="1" applyBorder="1" applyAlignment="1">
      <alignment horizontal="center" vertical="center" wrapText="1"/>
    </xf>
    <xf fontId="5" fillId="5" borderId="0" numFmtId="0" xfId="39" applyFont="1" applyFill="1" applyAlignment="1">
      <alignment horizontal="center" shrinkToFit="1" vertical="center" wrapText="1"/>
    </xf>
    <xf fontId="14" fillId="3" borderId="10" numFmtId="0" xfId="0" applyFont="1" applyFill="1" applyBorder="1" applyAlignment="1">
      <alignment horizontal="center" vertical="center" wrapText="1"/>
    </xf>
    <xf fontId="4" fillId="3" borderId="0" numFmtId="0" xfId="0" applyFont="1" applyFill="1" applyAlignment="1">
      <alignment horizontal="center" vertical="center" wrapText="1"/>
    </xf>
    <xf fontId="4" fillId="3" borderId="0" numFmtId="160" xfId="0" applyNumberFormat="1" applyFont="1" applyFill="1" applyAlignment="1">
      <alignment horizontal="center" vertical="center" wrapText="1"/>
    </xf>
    <xf fontId="4" fillId="3" borderId="0" numFmtId="160" xfId="0" applyNumberFormat="1" applyFont="1" applyFill="1" applyAlignment="1">
      <alignment horizontal="center" shrinkToFit="1" vertical="center" wrapText="1"/>
    </xf>
    <xf fontId="4" fillId="3" borderId="0" numFmtId="0" xfId="0" applyFont="1" applyFill="1" applyAlignment="1">
      <alignment horizontal="center" shrinkToFit="1" vertical="center" wrapText="1"/>
    </xf>
    <xf fontId="4" fillId="3" borderId="0" numFmtId="49" xfId="0" applyNumberFormat="1" applyFont="1" applyFill="1" applyAlignment="1">
      <alignment horizontal="center" shrinkToFit="1" vertical="center" wrapText="1"/>
    </xf>
    <xf fontId="4" fillId="3" borderId="0" numFmtId="0" xfId="39" applyFont="1" applyFill="1" applyAlignment="1">
      <alignment horizontal="center" vertical="center" wrapText="1"/>
    </xf>
    <xf fontId="10" fillId="5" borderId="0" numFmtId="0" xfId="0" applyFont="1" applyFill="1" applyAlignment="1">
      <alignment horizontal="center" vertical="center" wrapText="1"/>
    </xf>
    <xf fontId="4" fillId="5" borderId="11" numFmtId="160" xfId="0" applyNumberFormat="1" applyFont="1" applyFill="1" applyBorder="1" applyAlignment="1">
      <alignment horizontal="center" shrinkToFit="1" vertical="center" wrapText="1"/>
    </xf>
    <xf fontId="4" fillId="5" borderId="12" numFmtId="0" xfId="39" applyFont="1" applyFill="1" applyBorder="1" applyAlignment="1">
      <alignment horizontal="center" vertical="center" wrapText="1"/>
    </xf>
    <xf fontId="4" fillId="5" borderId="11" numFmtId="0" xfId="39" applyFont="1" applyFill="1" applyBorder="1" applyAlignment="1" quotePrefix="1">
      <alignment horizontal="center" vertical="center" wrapText="1"/>
    </xf>
    <xf fontId="4" fillId="5" borderId="11" numFmtId="49" xfId="39" applyNumberFormat="1" applyFont="1" applyFill="1" applyBorder="1" applyAlignment="1">
      <alignment horizontal="center" vertical="center" wrapText="1"/>
    </xf>
    <xf fontId="5" fillId="5" borderId="10" numFmtId="0" xfId="0" applyFont="1" applyFill="1" applyBorder="1" applyAlignment="1">
      <alignment horizontal="center" shrinkToFit="1" vertical="center" wrapText="1"/>
    </xf>
    <xf fontId="5" fillId="5" borderId="4" numFmtId="0" xfId="39" applyFont="1" applyFill="1" applyBorder="1" applyAlignment="1">
      <alignment horizontal="center" shrinkToFit="1" vertical="center" wrapText="1"/>
    </xf>
    <xf fontId="14" fillId="5" borderId="4" numFmtId="0" xfId="0" applyFont="1" applyFill="1" applyBorder="1" applyAlignment="1">
      <alignment horizontal="center" vertical="center" wrapText="1"/>
    </xf>
    <xf fontId="4" fillId="0" borderId="1" numFmtId="163" xfId="39" applyNumberFormat="1" applyFont="1" applyBorder="1" applyAlignment="1">
      <alignment horizontal="center" vertical="center" wrapText="1"/>
    </xf>
    <xf fontId="5" fillId="3" borderId="1" numFmtId="0" xfId="39" applyFont="1" applyFill="1" applyBorder="1" applyAlignment="1" quotePrefix="1">
      <alignment horizontal="center" vertical="center" wrapText="1"/>
    </xf>
    <xf fontId="5" fillId="3" borderId="1" numFmtId="0" xfId="39" applyFont="1" applyFill="1" applyBorder="1" applyAlignment="1">
      <alignment horizontal="center" shrinkToFit="1" vertical="center" wrapText="1"/>
    </xf>
    <xf fontId="4" fillId="3" borderId="1" numFmtId="160" xfId="39" applyNumberFormat="1" applyFont="1" applyFill="1" applyBorder="1" applyAlignment="1">
      <alignment horizontal="center" vertical="center" wrapText="1"/>
    </xf>
    <xf fontId="4" fillId="3" borderId="1" numFmtId="0" xfId="39" applyFont="1" applyFill="1" applyBorder="1" applyAlignment="1">
      <alignment horizontal="center" shrinkToFit="1" vertical="center" wrapText="1"/>
    </xf>
    <xf fontId="14" fillId="3" borderId="0" numFmtId="0" xfId="0" applyFont="1" applyFill="1" applyAlignment="1">
      <alignment horizontal="center" vertical="center" wrapText="1"/>
    </xf>
    <xf fontId="16" fillId="0" borderId="0" numFmtId="0" xfId="0" applyFont="1" applyAlignment="1">
      <alignment horizontal="center" vertical="center" wrapText="1"/>
    </xf>
    <xf fontId="4" fillId="9" borderId="4" numFmtId="0" xfId="39" applyFont="1" applyFill="1" applyBorder="1" applyAlignment="1">
      <alignment horizontal="center" vertical="center" wrapText="1"/>
    </xf>
    <xf fontId="4" fillId="9" borderId="0" numFmtId="0" xfId="39" applyFont="1" applyFill="1" applyAlignment="1" quotePrefix="1">
      <alignment horizontal="center" vertical="center" wrapText="1"/>
    </xf>
    <xf fontId="4" fillId="9" borderId="0" numFmtId="14" xfId="0" applyNumberFormat="1" applyFont="1" applyFill="1" applyAlignment="1">
      <alignment horizontal="center" vertical="center" wrapText="1"/>
    </xf>
    <xf fontId="4" fillId="9" borderId="0" numFmtId="14" xfId="40" applyNumberFormat="1" applyFont="1" applyFill="1" applyAlignment="1">
      <alignment horizontal="center" vertical="center" wrapText="1"/>
    </xf>
    <xf fontId="4" fillId="9" borderId="13" numFmtId="0" xfId="0" applyFont="1" applyFill="1" applyBorder="1" applyAlignment="1">
      <alignment horizontal="center" shrinkToFit="1" vertical="center" wrapText="1"/>
    </xf>
    <xf fontId="4" fillId="9" borderId="10" numFmtId="0" xfId="0" applyFont="1" applyFill="1" applyBorder="1" applyAlignment="1">
      <alignment horizontal="center" shrinkToFit="1" vertical="center" wrapText="1"/>
    </xf>
    <xf fontId="4" fillId="9" borderId="0" numFmtId="14" xfId="40" applyNumberFormat="1" applyFont="1" applyFill="1" applyAlignment="1">
      <alignment horizontal="center" shrinkToFit="1" vertical="center" wrapText="1"/>
    </xf>
    <xf fontId="11" fillId="9" borderId="0" numFmtId="0" xfId="0" applyFont="1" applyFill="1" applyAlignment="1">
      <alignment shrinkToFit="1" wrapText="1"/>
    </xf>
    <xf fontId="5" fillId="9" borderId="10" numFmtId="0" xfId="0" applyFont="1" applyFill="1" applyBorder="1" applyAlignment="1">
      <alignment horizontal="center" shrinkToFit="1" vertical="center" wrapText="1"/>
    </xf>
    <xf fontId="4" fillId="0" borderId="0" numFmtId="160" xfId="0" applyNumberFormat="1" applyFont="1" applyAlignment="1">
      <alignment horizontal="center" shrinkToFit="1" vertical="center" wrapText="1"/>
    </xf>
    <xf fontId="4" fillId="0" borderId="0" numFmtId="49" xfId="0" applyNumberFormat="1" applyFont="1" applyAlignment="1">
      <alignment horizontal="center" shrinkToFit="1" vertical="center" wrapText="1"/>
    </xf>
    <xf fontId="11" fillId="5" borderId="0" numFmtId="0" xfId="0" applyFont="1" applyFill="1" applyAlignment="1">
      <alignment horizontal="center" vertical="center" wrapText="1"/>
    </xf>
    <xf fontId="4" fillId="5" borderId="8" numFmtId="0" xfId="0" applyFont="1" applyFill="1" applyBorder="1" applyAlignment="1">
      <alignment horizontal="center" shrinkToFit="1" vertical="center" wrapText="1"/>
    </xf>
    <xf fontId="4" fillId="5" borderId="8" numFmtId="160" xfId="0" applyNumberFormat="1" applyFont="1" applyFill="1" applyBorder="1" applyAlignment="1">
      <alignment horizontal="center" shrinkToFit="1" vertical="center" wrapText="1"/>
    </xf>
    <xf fontId="4" fillId="5" borderId="8" numFmtId="0" xfId="39" applyFont="1" applyFill="1" applyBorder="1" applyAlignment="1" quotePrefix="1">
      <alignment horizontal="center" vertical="center" wrapText="1"/>
    </xf>
    <xf fontId="4" fillId="5" borderId="8" numFmtId="0" xfId="0" applyFont="1" applyFill="1" applyBorder="1" applyAlignment="1">
      <alignment horizontal="center" vertical="center" wrapText="1"/>
    </xf>
    <xf fontId="4" fillId="5" borderId="8" numFmtId="49" xfId="0" applyNumberFormat="1" applyFont="1" applyFill="1" applyBorder="1" applyAlignment="1">
      <alignment horizontal="center" shrinkToFit="1" vertical="center" wrapText="1"/>
    </xf>
    <xf fontId="5" fillId="5" borderId="8" numFmtId="160" xfId="0" applyNumberFormat="1" applyFont="1" applyFill="1" applyBorder="1" applyAlignment="1">
      <alignment horizontal="center" vertical="center" wrapText="1"/>
    </xf>
    <xf fontId="4" fillId="5" borderId="8" numFmtId="49" xfId="39" applyNumberFormat="1" applyFont="1" applyFill="1" applyBorder="1" applyAlignment="1">
      <alignment horizontal="center" vertical="center" wrapText="1"/>
    </xf>
    <xf fontId="5" fillId="5" borderId="8" numFmtId="0" xfId="0" applyFont="1" applyFill="1" applyBorder="1" applyAlignment="1">
      <alignment horizontal="center" vertical="center" wrapText="1"/>
    </xf>
    <xf fontId="4" fillId="5" borderId="8" numFmtId="160" xfId="0" applyNumberFormat="1" applyFont="1" applyFill="1" applyBorder="1" applyAlignment="1">
      <alignment horizontal="center" vertical="center" wrapText="1"/>
    </xf>
    <xf fontId="4" fillId="5" borderId="8" numFmtId="49" xfId="0" applyNumberFormat="1" applyFont="1" applyFill="1" applyBorder="1" applyAlignment="1">
      <alignment horizontal="center" vertical="center" wrapText="1"/>
    </xf>
    <xf fontId="5" fillId="5" borderId="8" numFmtId="49" xfId="0" applyNumberFormat="1" applyFont="1" applyFill="1" applyBorder="1" applyAlignment="1">
      <alignment horizontal="center" vertical="center" wrapText="1"/>
    </xf>
    <xf fontId="5" fillId="5" borderId="13" numFmtId="49" xfId="0" applyNumberFormat="1" applyFont="1" applyFill="1" applyBorder="1" applyAlignment="1">
      <alignment horizontal="center" vertical="center" wrapText="1"/>
    </xf>
    <xf fontId="4" fillId="9" borderId="1" numFmtId="1" xfId="39" applyNumberFormat="1" applyFont="1" applyFill="1" applyBorder="1" applyAlignment="1">
      <alignment horizontal="center" vertical="center" wrapText="1"/>
    </xf>
    <xf fontId="4" fillId="9" borderId="1" numFmtId="160" xfId="0" applyNumberFormat="1" applyFont="1" applyFill="1" applyBorder="1" applyAlignment="1">
      <alignment horizontal="center" vertical="center" wrapText="1"/>
    </xf>
    <xf fontId="4" fillId="5" borderId="0" numFmtId="14" xfId="39" applyNumberFormat="1" applyFont="1" applyFill="1" applyAlignment="1">
      <alignment horizontal="center" vertical="center" wrapText="1"/>
    </xf>
    <xf fontId="4" fillId="5" borderId="0" numFmtId="160" xfId="40" applyNumberFormat="1" applyFont="1" applyFill="1" applyAlignment="1">
      <alignment horizontal="center" shrinkToFit="1" vertical="center" wrapText="1"/>
    </xf>
    <xf fontId="5" fillId="11" borderId="0" numFmtId="0" xfId="0" applyFont="1" applyFill="1" applyAlignment="1">
      <alignment horizontal="center" vertical="center" wrapText="1"/>
    </xf>
    <xf fontId="4" fillId="11" borderId="0" numFmtId="160" xfId="40" applyNumberFormat="1" applyFont="1" applyFill="1" applyAlignment="1">
      <alignment horizontal="center" shrinkToFit="1" vertical="center" wrapText="1"/>
    </xf>
    <xf fontId="5" fillId="11" borderId="1" numFmtId="160" xfId="0" applyNumberFormat="1" applyFont="1" applyFill="1" applyBorder="1" applyAlignment="1">
      <alignment horizontal="center" shrinkToFit="1" vertical="center" wrapText="1"/>
    </xf>
    <xf fontId="4" fillId="5" borderId="4" numFmtId="0" xfId="0" applyFont="1" applyFill="1" applyBorder="1" applyAlignment="1">
      <alignment horizontal="center" shrinkToFit="1" vertical="center" wrapText="1"/>
    </xf>
    <xf fontId="4" fillId="5" borderId="4" numFmtId="0" xfId="0" applyFont="1" applyFill="1" applyBorder="1" applyAlignment="1">
      <alignment horizontal="center" vertical="center" wrapText="1"/>
    </xf>
    <xf fontId="5" fillId="5" borderId="4" numFmtId="160" xfId="0" applyNumberFormat="1" applyFont="1" applyFill="1" applyBorder="1" applyAlignment="1">
      <alignment horizontal="center" vertical="center" wrapText="1"/>
    </xf>
    <xf fontId="4" fillId="5" borderId="4" numFmtId="160" xfId="0" applyNumberFormat="1" applyFont="1" applyFill="1" applyBorder="1" applyAlignment="1">
      <alignment horizontal="center" vertical="center" wrapText="1"/>
    </xf>
    <xf fontId="5" fillId="5" borderId="4" numFmtId="49" xfId="0" applyNumberFormat="1" applyFont="1" applyFill="1" applyBorder="1" applyAlignment="1">
      <alignment horizontal="center" vertical="center" wrapText="1"/>
    </xf>
    <xf fontId="4" fillId="11" borderId="1" numFmtId="160" xfId="0" applyNumberFormat="1" applyFont="1" applyFill="1" applyBorder="1" applyAlignment="1">
      <alignment horizontal="center" shrinkToFit="1" vertical="center" wrapText="1"/>
    </xf>
    <xf fontId="4" fillId="3" borderId="7" numFmtId="49" xfId="39" applyNumberFormat="1" applyFont="1" applyFill="1" applyBorder="1" applyAlignment="1">
      <alignment horizontal="center" vertical="center" wrapText="1"/>
    </xf>
    <xf fontId="4" fillId="3" borderId="7" numFmtId="0" xfId="0" applyFont="1" applyFill="1" applyBorder="1" applyAlignment="1">
      <alignment horizontal="center" shrinkToFit="1" vertical="center" wrapText="1"/>
    </xf>
    <xf fontId="4" fillId="3" borderId="7" numFmtId="160" xfId="0" applyNumberFormat="1" applyFont="1" applyFill="1" applyBorder="1" applyAlignment="1">
      <alignment horizontal="center" shrinkToFit="1" vertical="center" wrapText="1"/>
    </xf>
    <xf fontId="4" fillId="3" borderId="7" numFmtId="0" xfId="39" applyFont="1" applyFill="1" applyBorder="1" applyAlignment="1">
      <alignment horizontal="center" vertical="center" wrapText="1"/>
    </xf>
    <xf fontId="4" fillId="3" borderId="7" numFmtId="0" xfId="39" applyFont="1" applyFill="1" applyBorder="1" applyAlignment="1" quotePrefix="1">
      <alignment horizontal="center" vertical="center" wrapText="1"/>
    </xf>
    <xf fontId="4" fillId="3" borderId="7" numFmtId="0" xfId="0" applyFont="1" applyFill="1" applyBorder="1" applyAlignment="1">
      <alignment horizontal="center" vertical="center" wrapText="1"/>
    </xf>
    <xf fontId="4" fillId="3" borderId="7" numFmtId="49" xfId="0" applyNumberFormat="1" applyFont="1" applyFill="1" applyBorder="1" applyAlignment="1">
      <alignment horizontal="center" shrinkToFit="1" vertical="center" wrapText="1"/>
    </xf>
    <xf fontId="4" fillId="3" borderId="7" numFmtId="160" xfId="0" applyNumberFormat="1" applyFont="1" applyFill="1" applyBorder="1" applyAlignment="1">
      <alignment horizontal="center" vertical="center" wrapText="1"/>
    </xf>
    <xf fontId="5" fillId="3" borderId="7" numFmtId="0" xfId="0" applyFont="1" applyFill="1" applyBorder="1" applyAlignment="1">
      <alignment horizontal="center" vertical="center" wrapText="1"/>
    </xf>
    <xf fontId="5" fillId="3" borderId="3" numFmtId="0" xfId="0" applyFont="1" applyFill="1" applyBorder="1" applyAlignment="1">
      <alignment horizontal="center" vertical="center" wrapText="1"/>
    </xf>
    <xf fontId="4" fillId="3" borderId="2" numFmtId="49" xfId="0" applyNumberFormat="1" applyFont="1" applyFill="1" applyBorder="1" applyAlignment="1">
      <alignment horizontal="center" shrinkToFit="1" vertical="center" wrapText="1"/>
    </xf>
    <xf fontId="4" fillId="3" borderId="7" numFmtId="49" xfId="0" applyNumberFormat="1" applyFont="1" applyFill="1" applyBorder="1" applyAlignment="1">
      <alignment horizontal="center" vertical="center" wrapText="1"/>
    </xf>
    <xf fontId="4" fillId="3" borderId="3" numFmtId="160" xfId="40" applyNumberFormat="1" applyFont="1" applyFill="1" applyBorder="1" applyAlignment="1">
      <alignment horizontal="center" vertical="center" wrapText="1"/>
    </xf>
    <xf fontId="5" fillId="3" borderId="2" numFmtId="0" xfId="0" applyFont="1" applyFill="1" applyBorder="1" applyAlignment="1">
      <alignment horizontal="center" vertical="center" wrapText="1"/>
    </xf>
    <xf fontId="5" fillId="3" borderId="7" numFmtId="49" xfId="0" applyNumberFormat="1" applyFont="1" applyFill="1" applyBorder="1" applyAlignment="1">
      <alignment horizontal="center" vertical="center" wrapText="1"/>
    </xf>
    <xf fontId="4" fillId="12" borderId="1" numFmtId="160" xfId="0" applyNumberFormat="1" applyFont="1" applyFill="1" applyBorder="1" applyAlignment="1">
      <alignment horizontal="center" shrinkToFit="1" vertical="center" wrapText="1"/>
    </xf>
    <xf fontId="5" fillId="5" borderId="8" numFmtId="160" xfId="0" applyNumberFormat="1" applyFont="1" applyFill="1" applyBorder="1" applyAlignment="1">
      <alignment horizontal="center" shrinkToFit="1" vertical="center" wrapText="1"/>
    </xf>
    <xf fontId="5" fillId="5" borderId="8" numFmtId="0" xfId="39" applyFont="1" applyFill="1" applyBorder="1" applyAlignment="1">
      <alignment horizontal="center" vertical="center" wrapText="1"/>
    </xf>
    <xf fontId="5" fillId="5" borderId="8" numFmtId="0" xfId="0" applyFont="1" applyFill="1" applyBorder="1" applyAlignment="1">
      <alignment horizontal="center" shrinkToFit="1" vertical="center" wrapText="1"/>
    </xf>
    <xf fontId="4" fillId="5" borderId="14" numFmtId="160" xfId="0" applyNumberFormat="1" applyFont="1" applyFill="1" applyBorder="1" applyAlignment="1">
      <alignment horizontal="center" shrinkToFit="1" vertical="center" wrapText="1"/>
    </xf>
    <xf fontId="4" fillId="5" borderId="8" numFmtId="160" xfId="40" applyNumberFormat="1" applyFont="1" applyFill="1" applyBorder="1" applyAlignment="1">
      <alignment horizontal="center" vertical="center" wrapText="1"/>
    </xf>
    <xf fontId="5" fillId="5" borderId="8" numFmtId="49" xfId="0" applyNumberFormat="1" applyFont="1" applyFill="1" applyBorder="1" applyAlignment="1">
      <alignment horizontal="center" shrinkToFit="1" vertical="center" wrapText="1"/>
    </xf>
    <xf fontId="4" fillId="5" borderId="15" numFmtId="160" xfId="0" applyNumberFormat="1" applyFont="1" applyFill="1" applyBorder="1" applyAlignment="1">
      <alignment horizontal="center" shrinkToFit="1" vertical="center" wrapText="1"/>
    </xf>
    <xf fontId="4" fillId="5" borderId="16" numFmtId="0" xfId="0" applyFont="1" applyFill="1" applyBorder="1" applyAlignment="1">
      <alignment horizontal="center" vertical="center" wrapText="1"/>
    </xf>
    <xf fontId="4" fillId="5" borderId="17" numFmtId="0" xfId="0" applyFont="1" applyFill="1" applyBorder="1" applyAlignment="1">
      <alignment horizontal="center" vertical="center" wrapText="1"/>
    </xf>
    <xf fontId="4" fillId="5" borderId="18" numFmtId="0" xfId="0" applyFont="1" applyFill="1" applyBorder="1" applyAlignment="1">
      <alignment horizontal="center" vertical="center" wrapText="1"/>
    </xf>
    <xf fontId="4" fillId="5" borderId="17" numFmtId="49" xfId="39" applyNumberFormat="1" applyFont="1" applyFill="1" applyBorder="1" applyAlignment="1">
      <alignment horizontal="center" vertical="center" wrapText="1"/>
    </xf>
    <xf fontId="4" fillId="5" borderId="18" numFmtId="49" xfId="39" applyNumberFormat="1" applyFont="1" applyFill="1" applyBorder="1" applyAlignment="1">
      <alignment horizontal="center" vertical="center" wrapText="1"/>
    </xf>
    <xf fontId="4" fillId="5" borderId="17" numFmtId="160" xfId="0" applyNumberFormat="1" applyFont="1" applyFill="1" applyBorder="1" applyAlignment="1">
      <alignment horizontal="center" shrinkToFit="1" vertical="center" wrapText="1"/>
    </xf>
    <xf fontId="4" fillId="5" borderId="19" numFmtId="160" xfId="0" applyNumberFormat="1" applyFont="1" applyFill="1" applyBorder="1" applyAlignment="1">
      <alignment horizontal="center" shrinkToFit="1" vertical="center" wrapText="1"/>
    </xf>
    <xf fontId="4" fillId="5" borderId="7" numFmtId="49" xfId="0" applyNumberFormat="1" applyFont="1" applyFill="1" applyBorder="1" applyAlignment="1">
      <alignment horizontal="center" shrinkToFit="1" vertical="center" wrapText="1"/>
    </xf>
    <xf fontId="4" fillId="5" borderId="7" numFmtId="160" xfId="0" applyNumberFormat="1" applyFont="1" applyFill="1" applyBorder="1" applyAlignment="1">
      <alignment horizontal="center" vertical="center" wrapText="1"/>
    </xf>
    <xf fontId="5" fillId="5" borderId="18" numFmtId="0" xfId="0" applyFont="1" applyFill="1" applyBorder="1" applyAlignment="1">
      <alignment horizontal="center" vertical="center" wrapText="1"/>
    </xf>
    <xf fontId="4" fillId="5" borderId="17" numFmtId="0" xfId="0" applyFont="1" applyFill="1" applyBorder="1" applyAlignment="1">
      <alignment horizontal="center" shrinkToFit="1" vertical="center" wrapText="1"/>
    </xf>
    <xf fontId="4" fillId="5" borderId="18" numFmtId="0" xfId="0" applyFont="1" applyFill="1" applyBorder="1" applyAlignment="1">
      <alignment horizontal="center" shrinkToFit="1" vertical="center" wrapText="1"/>
    </xf>
    <xf fontId="4" fillId="5" borderId="17" numFmtId="49" xfId="0" applyNumberFormat="1" applyFont="1" applyFill="1" applyBorder="1" applyAlignment="1">
      <alignment horizontal="center" shrinkToFit="1" vertical="center" wrapText="1"/>
    </xf>
    <xf fontId="4" fillId="5" borderId="18" numFmtId="49" xfId="0" applyNumberFormat="1" applyFont="1" applyFill="1" applyBorder="1" applyAlignment="1">
      <alignment horizontal="center" shrinkToFit="1" vertical="center" wrapText="1"/>
    </xf>
    <xf fontId="4" fillId="5" borderId="17" numFmtId="0" xfId="39" applyFont="1" applyFill="1" applyBorder="1" applyAlignment="1">
      <alignment horizontal="center" vertical="center" wrapText="1"/>
    </xf>
    <xf fontId="4" fillId="5" borderId="18" numFmtId="160" xfId="0" applyNumberFormat="1" applyFont="1" applyFill="1" applyBorder="1" applyAlignment="1">
      <alignment horizontal="center" vertical="center" wrapText="1"/>
    </xf>
    <xf fontId="4" fillId="5" borderId="17" numFmtId="160" xfId="40" applyNumberFormat="1" applyFont="1" applyFill="1" applyBorder="1" applyAlignment="1">
      <alignment horizontal="center" vertical="center" wrapText="1"/>
    </xf>
    <xf fontId="4" fillId="5" borderId="18" numFmtId="160" xfId="0" applyNumberFormat="1" applyFont="1" applyFill="1" applyBorder="1" applyAlignment="1">
      <alignment horizontal="center" shrinkToFit="1" vertical="center" wrapText="1"/>
    </xf>
    <xf fontId="4" fillId="5" borderId="19" numFmtId="49" xfId="0" applyNumberFormat="1" applyFont="1" applyFill="1" applyBorder="1" applyAlignment="1">
      <alignment horizontal="center" shrinkToFit="1" vertical="center" wrapText="1"/>
    </xf>
    <xf fontId="4" fillId="5" borderId="7" numFmtId="49" xfId="0" applyNumberFormat="1" applyFont="1" applyFill="1" applyBorder="1" applyAlignment="1">
      <alignment horizontal="center" vertical="center" wrapText="1"/>
    </xf>
    <xf fontId="4" fillId="5" borderId="20" numFmtId="160" xfId="40" applyNumberFormat="1" applyFont="1" applyFill="1" applyBorder="1" applyAlignment="1">
      <alignment horizontal="center" vertical="center" wrapText="1"/>
    </xf>
    <xf fontId="5" fillId="5" borderId="17" numFmtId="0" xfId="0" applyFont="1" applyFill="1" applyBorder="1" applyAlignment="1">
      <alignment horizontal="center" vertical="center" wrapText="1"/>
    </xf>
    <xf fontId="5" fillId="5" borderId="19" numFmtId="0" xfId="0" applyFont="1" applyFill="1" applyBorder="1" applyAlignment="1">
      <alignment horizontal="center" vertical="center" wrapText="1"/>
    </xf>
    <xf fontId="4" fillId="5" borderId="5" numFmtId="49" xfId="39" applyNumberFormat="1" applyFont="1" applyFill="1" applyBorder="1" applyAlignment="1">
      <alignment horizontal="center" vertical="center" wrapText="1"/>
    </xf>
    <xf fontId="4" fillId="5" borderId="5" numFmtId="0" xfId="0" applyFont="1" applyFill="1" applyBorder="1" applyAlignment="1">
      <alignment horizontal="center" shrinkToFit="1" vertical="center" wrapText="1"/>
    </xf>
    <xf fontId="4" fillId="5" borderId="5" numFmtId="160" xfId="0" applyNumberFormat="1" applyFont="1" applyFill="1" applyBorder="1" applyAlignment="1">
      <alignment horizontal="center" shrinkToFit="1" vertical="center" wrapText="1"/>
    </xf>
    <xf fontId="4" fillId="5" borderId="6" numFmtId="0" xfId="39" applyFont="1" applyFill="1" applyBorder="1" applyAlignment="1">
      <alignment horizontal="center" vertical="center" wrapText="1"/>
    </xf>
    <xf fontId="4" fillId="5" borderId="21" numFmtId="0" xfId="0" applyFont="1" applyFill="1" applyBorder="1" applyAlignment="1">
      <alignment horizontal="center" vertical="center" wrapText="1"/>
    </xf>
    <xf fontId="4" fillId="5" borderId="5" numFmtId="49" xfId="0" applyNumberFormat="1" applyFont="1" applyFill="1" applyBorder="1" applyAlignment="1">
      <alignment horizontal="center" shrinkToFit="1" vertical="center" wrapText="1"/>
    </xf>
    <xf fontId="4" fillId="5" borderId="22" numFmtId="160" xfId="0" applyNumberFormat="1" applyFont="1" applyFill="1" applyBorder="1" applyAlignment="1">
      <alignment horizontal="center" shrinkToFit="1" vertical="center" wrapText="1"/>
    </xf>
    <xf fontId="5" fillId="5" borderId="5" numFmtId="0" xfId="0" applyFont="1" applyFill="1" applyBorder="1" applyAlignment="1">
      <alignment horizontal="center" vertical="center" wrapText="1"/>
    </xf>
    <xf fontId="4" fillId="5" borderId="5" numFmtId="49" xfId="0" applyNumberFormat="1" applyFont="1" applyFill="1" applyBorder="1" applyAlignment="1">
      <alignment horizontal="center" vertical="center" wrapText="1"/>
    </xf>
    <xf fontId="5" fillId="5" borderId="1" numFmtId="1" xfId="39" applyNumberFormat="1" applyFont="1" applyFill="1" applyBorder="1" applyAlignment="1">
      <alignment horizontal="center" vertical="center" wrapText="1"/>
    </xf>
    <xf fontId="4" fillId="5" borderId="4" numFmtId="160" xfId="0" applyNumberFormat="1" applyFont="1" applyFill="1" applyBorder="1" applyAlignment="1">
      <alignment horizontal="center" shrinkToFit="1" vertical="center" wrapText="1"/>
    </xf>
    <xf fontId="4" fillId="5" borderId="4" numFmtId="49" xfId="0" applyNumberFormat="1" applyFont="1" applyFill="1" applyBorder="1" applyAlignment="1">
      <alignment horizontal="center" shrinkToFit="1" vertical="center" wrapText="1"/>
    </xf>
    <xf fontId="5" fillId="5" borderId="4" numFmtId="0" xfId="0" applyFont="1" applyFill="1" applyBorder="1" applyAlignment="1">
      <alignment horizontal="center" vertical="center" wrapText="1"/>
    </xf>
    <xf fontId="5" fillId="5" borderId="4" numFmtId="0" xfId="0" applyFont="1" applyFill="1" applyBorder="1" applyAlignment="1">
      <alignment horizontal="center" shrinkToFit="1" vertical="center" wrapText="1"/>
    </xf>
    <xf fontId="4" fillId="5" borderId="4" numFmtId="49" xfId="0" applyNumberFormat="1" applyFont="1" applyFill="1" applyBorder="1" applyAlignment="1">
      <alignment horizontal="center" vertical="center" wrapText="1"/>
    </xf>
    <xf fontId="4" fillId="11" borderId="4" numFmtId="160" xfId="0" applyNumberFormat="1" applyFont="1" applyFill="1" applyBorder="1" applyAlignment="1">
      <alignment horizontal="center" shrinkToFit="1" vertical="center" wrapText="1"/>
    </xf>
    <xf fontId="10" fillId="11" borderId="0" numFmtId="0" xfId="0" applyFont="1" applyFill="1" applyAlignment="1">
      <alignment wrapText="1"/>
    </xf>
    <xf fontId="4" fillId="11" borderId="1" numFmtId="0" xfId="0" applyFont="1" applyFill="1" applyBorder="1" applyAlignment="1">
      <alignment horizontal="center" vertical="center" wrapText="1"/>
    </xf>
    <xf fontId="4" fillId="11" borderId="1" numFmtId="49" xfId="39" applyNumberFormat="1" applyFont="1" applyFill="1" applyBorder="1" applyAlignment="1">
      <alignment horizontal="center" vertical="center" wrapText="1"/>
    </xf>
    <xf fontId="4" fillId="11" borderId="1" numFmtId="0" xfId="0" applyFont="1" applyFill="1" applyBorder="1" applyAlignment="1">
      <alignment horizontal="center" shrinkToFit="1" vertical="center" wrapText="1"/>
    </xf>
    <xf fontId="4" fillId="11" borderId="1" numFmtId="0" xfId="39" applyFont="1" applyFill="1" applyBorder="1" applyAlignment="1">
      <alignment horizontal="center" vertical="center" wrapText="1"/>
    </xf>
    <xf fontId="5" fillId="11" borderId="1" numFmtId="0" xfId="39" applyFont="1" applyFill="1" applyBorder="1" applyAlignment="1">
      <alignment horizontal="center" vertical="center" wrapText="1"/>
    </xf>
    <xf fontId="5" fillId="11" borderId="1" numFmtId="0" xfId="0" applyFont="1" applyFill="1" applyBorder="1" applyAlignment="1">
      <alignment horizontal="center" vertical="center" wrapText="1"/>
    </xf>
    <xf fontId="4" fillId="11" borderId="1" numFmtId="49" xfId="0" applyNumberFormat="1" applyFont="1" applyFill="1" applyBorder="1" applyAlignment="1">
      <alignment horizontal="center" shrinkToFit="1" vertical="center" wrapText="1"/>
    </xf>
    <xf fontId="5" fillId="11" borderId="1" numFmtId="160" xfId="0" applyNumberFormat="1" applyFont="1" applyFill="1" applyBorder="1" applyAlignment="1">
      <alignment horizontal="center" vertical="center" wrapText="1"/>
    </xf>
    <xf fontId="5" fillId="11" borderId="1" numFmtId="0" xfId="0" applyFont="1" applyFill="1" applyBorder="1" applyAlignment="1">
      <alignment horizontal="center" shrinkToFit="1" vertical="center" wrapText="1"/>
    </xf>
    <xf fontId="4" fillId="11" borderId="3" numFmtId="160" xfId="0" applyNumberFormat="1" applyFont="1" applyFill="1" applyBorder="1" applyAlignment="1">
      <alignment horizontal="center" shrinkToFit="1" vertical="center" wrapText="1"/>
    </xf>
    <xf fontId="5" fillId="11" borderId="1" numFmtId="1" xfId="39" applyNumberFormat="1" applyFont="1" applyFill="1" applyBorder="1" applyAlignment="1">
      <alignment horizontal="center" vertical="center" wrapText="1"/>
    </xf>
    <xf fontId="5" fillId="11" borderId="1" numFmtId="49" xfId="0" applyNumberFormat="1" applyFont="1" applyFill="1" applyBorder="1" applyAlignment="1">
      <alignment horizontal="center" shrinkToFit="1" vertical="center" wrapText="1"/>
    </xf>
    <xf fontId="5" fillId="11" borderId="1" numFmtId="49" xfId="0" applyNumberFormat="1" applyFont="1" applyFill="1" applyBorder="1" applyAlignment="1">
      <alignment horizontal="center" vertical="center" wrapText="1"/>
    </xf>
    <xf fontId="5" fillId="11" borderId="1" numFmtId="160" xfId="40" applyNumberFormat="1" applyFont="1" applyFill="1" applyBorder="1" applyAlignment="1">
      <alignment horizontal="center" vertical="center" wrapText="1"/>
    </xf>
    <xf fontId="5" fillId="11" borderId="2" numFmtId="160" xfId="0" applyNumberFormat="1" applyFont="1" applyFill="1" applyBorder="1" applyAlignment="1">
      <alignment horizontal="center" shrinkToFit="1" vertical="center" wrapText="1"/>
    </xf>
    <xf fontId="10" fillId="11" borderId="1" numFmtId="0" xfId="0" applyFont="1" applyFill="1" applyBorder="1" applyAlignment="1">
      <alignment horizontal="center" vertical="center" wrapText="1"/>
    </xf>
    <xf fontId="10" fillId="11" borderId="1" numFmtId="0" xfId="0" applyFont="1" applyFill="1" applyBorder="1" applyAlignment="1">
      <alignment wrapText="1"/>
    </xf>
    <xf fontId="4" fillId="10" borderId="8" numFmtId="0" xfId="0" applyFont="1" applyFill="1" applyBorder="1" applyAlignment="1">
      <alignment horizontal="center" shrinkToFit="1" vertical="center" wrapText="1"/>
    </xf>
    <xf fontId="4" fillId="10" borderId="8" numFmtId="160" xfId="0" applyNumberFormat="1" applyFont="1" applyFill="1" applyBorder="1" applyAlignment="1">
      <alignment horizontal="center" shrinkToFit="1" vertical="center" wrapText="1"/>
    </xf>
    <xf fontId="4" fillId="10" borderId="8" numFmtId="0" xfId="39" applyFont="1" applyFill="1" applyBorder="1" applyAlignment="1">
      <alignment horizontal="center" vertical="center" wrapText="1"/>
    </xf>
    <xf fontId="4" fillId="10" borderId="8" numFmtId="0" xfId="0" applyFont="1" applyFill="1" applyBorder="1" applyAlignment="1">
      <alignment horizontal="center" vertical="center" wrapText="1"/>
    </xf>
    <xf fontId="5" fillId="10" borderId="8" numFmtId="160" xfId="0" applyNumberFormat="1" applyFont="1" applyFill="1" applyBorder="1" applyAlignment="1">
      <alignment horizontal="center" vertical="center" wrapText="1"/>
    </xf>
    <xf fontId="4" fillId="10" borderId="8" numFmtId="49" xfId="0" applyNumberFormat="1" applyFont="1" applyFill="1" applyBorder="1" applyAlignment="1">
      <alignment horizontal="center" vertical="center" wrapText="1"/>
    </xf>
    <xf fontId="4" fillId="5" borderId="2" numFmtId="49" xfId="0" applyNumberFormat="1" applyFont="1" applyFill="1" applyBorder="1" applyAlignment="1">
      <alignment horizontal="center" shrinkToFit="1" vertical="center" wrapText="1"/>
    </xf>
    <xf fontId="4" fillId="5" borderId="3" numFmtId="0" xfId="0" applyFont="1" applyFill="1" applyBorder="1" applyAlignment="1">
      <alignment horizontal="center" shrinkToFit="1" vertical="center" wrapText="1"/>
    </xf>
    <xf fontId="4" fillId="5" borderId="1" numFmtId="1" xfId="39" applyNumberFormat="1" applyFont="1" applyFill="1" applyBorder="1" applyAlignment="1">
      <alignment horizontal="center" vertical="center" wrapText="1"/>
    </xf>
    <xf fontId="4" fillId="5" borderId="3" numFmtId="160" xfId="40" applyNumberFormat="1" applyFont="1" applyFill="1" applyBorder="1" applyAlignment="1">
      <alignment horizontal="center" vertical="center" wrapText="1"/>
    </xf>
    <xf fontId="4" fillId="5" borderId="13" numFmtId="0" xfId="0" applyFont="1" applyFill="1" applyBorder="1" applyAlignment="1">
      <alignment horizontal="center" shrinkToFit="1" vertical="center" wrapText="1"/>
    </xf>
    <xf fontId="4" fillId="5" borderId="2" numFmtId="0" xfId="0" applyFont="1" applyFill="1" applyBorder="1" applyAlignment="1">
      <alignment horizontal="center" vertical="center" wrapText="1"/>
    </xf>
    <xf fontId="6" fillId="5" borderId="1" numFmtId="160" xfId="0" applyNumberFormat="1" applyFont="1" applyFill="1" applyBorder="1" applyAlignment="1">
      <alignment horizontal="center" shrinkToFit="1" vertical="center" wrapText="1"/>
    </xf>
    <xf fontId="4" fillId="5" borderId="13" numFmtId="0" xfId="39" applyFont="1" applyFill="1" applyBorder="1" applyAlignment="1">
      <alignment horizontal="center" vertical="center" wrapText="1"/>
    </xf>
    <xf fontId="4" fillId="5" borderId="4" numFmtId="49" xfId="39" applyNumberFormat="1" applyFont="1" applyFill="1" applyBorder="1" applyAlignment="1">
      <alignment horizontal="center" vertical="center" wrapText="1"/>
    </xf>
    <xf fontId="4" fillId="5" borderId="4" numFmtId="0" xfId="39" applyFont="1" applyFill="1" applyBorder="1" applyAlignment="1">
      <alignment horizontal="center" vertical="center" wrapText="1"/>
    </xf>
    <xf fontId="4" fillId="9" borderId="4" numFmtId="49" xfId="39" applyNumberFormat="1" applyFont="1" applyFill="1" applyBorder="1" applyAlignment="1">
      <alignment horizontal="center" vertical="center" wrapText="1"/>
    </xf>
    <xf fontId="4" fillId="9" borderId="4" numFmtId="14" xfId="0" applyNumberFormat="1" applyFont="1" applyFill="1" applyBorder="1" applyAlignment="1">
      <alignment horizontal="center" shrinkToFit="1" vertical="center" wrapText="1"/>
    </xf>
    <xf fontId="4" fillId="9" borderId="4" numFmtId="49" xfId="0" applyNumberFormat="1" applyFont="1" applyFill="1" applyBorder="1" applyAlignment="1">
      <alignment horizontal="center" shrinkToFit="1" vertical="center" wrapText="1"/>
    </xf>
    <xf fontId="4" fillId="9" borderId="0" numFmtId="49" xfId="39" applyNumberFormat="1" applyFont="1" applyFill="1" applyAlignment="1">
      <alignment horizontal="center" shrinkToFit="1" vertical="center" wrapText="1"/>
    </xf>
    <xf fontId="4" fillId="9" borderId="4" numFmtId="0" xfId="39" applyFont="1" applyFill="1" applyBorder="1" applyAlignment="1">
      <alignment horizontal="center" shrinkToFit="1" vertical="center" wrapText="1"/>
    </xf>
    <xf fontId="4" fillId="9" borderId="0" numFmtId="14" xfId="39" applyNumberFormat="1" applyFont="1" applyFill="1" applyAlignment="1">
      <alignment horizontal="center" shrinkToFit="1" vertical="center" wrapText="1"/>
    </xf>
    <xf fontId="4" fillId="9" borderId="1" numFmtId="14" xfId="40" applyNumberFormat="1" applyFont="1" applyFill="1" applyBorder="1" applyAlignment="1">
      <alignment horizontal="center" vertical="center" wrapText="1"/>
    </xf>
    <xf fontId="11" fillId="9" borderId="4" numFmtId="0" xfId="0" applyFont="1" applyFill="1" applyBorder="1" applyAlignment="1">
      <alignment horizontal="center" shrinkToFit="1" vertical="center" wrapText="1"/>
    </xf>
    <xf fontId="4" fillId="9" borderId="4" numFmtId="0" xfId="39" applyFont="1" applyFill="1" applyBorder="1" applyAlignment="1" quotePrefix="1">
      <alignment horizontal="center" vertical="center" wrapText="1"/>
    </xf>
    <xf fontId="5" fillId="9" borderId="1" numFmtId="14" xfId="0" applyNumberFormat="1" applyFont="1" applyFill="1" applyBorder="1" applyAlignment="1">
      <alignment horizontal="center" vertical="center" wrapText="1"/>
    </xf>
    <xf fontId="4" fillId="9" borderId="13" numFmtId="14" xfId="0" applyNumberFormat="1" applyFont="1" applyFill="1" applyBorder="1" applyAlignment="1">
      <alignment horizontal="center" shrinkToFit="1" vertical="center" wrapText="1"/>
    </xf>
    <xf fontId="4" fillId="9" borderId="10" numFmtId="49" xfId="0" applyNumberFormat="1" applyFont="1" applyFill="1" applyBorder="1" applyAlignment="1">
      <alignment horizontal="center" shrinkToFit="1" vertical="center" wrapText="1"/>
    </xf>
    <xf fontId="4" fillId="9" borderId="2" numFmtId="14" xfId="40" applyNumberFormat="1" applyFont="1" applyFill="1" applyBorder="1" applyAlignment="1">
      <alignment horizontal="center" vertical="center" wrapText="1"/>
    </xf>
    <xf fontId="5" fillId="9" borderId="1" numFmtId="0" xfId="0" applyFont="1" applyFill="1" applyBorder="1" applyAlignment="1">
      <alignment horizontal="center" shrinkToFit="1" vertical="center" wrapText="1"/>
    </xf>
    <xf fontId="5" fillId="9" borderId="4" numFmtId="49" xfId="0" applyNumberFormat="1" applyFont="1" applyFill="1" applyBorder="1" applyAlignment="1">
      <alignment horizontal="center" vertical="center" wrapText="1"/>
    </xf>
    <xf fontId="4" fillId="0" borderId="1" numFmtId="1" xfId="39" applyNumberFormat="1" applyFont="1" applyBorder="1" applyAlignment="1">
      <alignment horizontal="center" vertical="center" wrapText="1"/>
    </xf>
    <xf fontId="5" fillId="3" borderId="1" numFmtId="160" xfId="0" applyNumberFormat="1" applyFont="1" applyFill="1" applyBorder="1" applyAlignment="1">
      <alignment horizontal="center" vertical="center" wrapText="1"/>
    </xf>
    <xf fontId="14" fillId="5" borderId="1" numFmtId="49" xfId="0" applyNumberFormat="1" applyFont="1" applyFill="1" applyBorder="1" applyAlignment="1">
      <alignment horizontal="center" vertical="center" wrapText="1"/>
    </xf>
    <xf fontId="4" fillId="5" borderId="1" numFmtId="160" xfId="0" applyNumberFormat="1" applyFont="1" applyFill="1" applyBorder="1" applyAlignment="1">
      <alignment horizontal="center" shrinkToFit="1" wrapText="1"/>
    </xf>
    <xf fontId="4" fillId="5" borderId="13" numFmtId="160" xfId="0" applyNumberFormat="1" applyFont="1" applyFill="1" applyBorder="1" applyAlignment="1">
      <alignment horizontal="center" shrinkToFit="1" vertical="center" wrapText="1"/>
    </xf>
    <xf fontId="4" fillId="5" borderId="5" numFmtId="0" xfId="0" applyFont="1" applyFill="1" applyBorder="1" applyAlignment="1">
      <alignment horizontal="center" vertical="center" wrapText="1"/>
    </xf>
    <xf fontId="4" fillId="5" borderId="6" numFmtId="160" xfId="0" applyNumberFormat="1" applyFont="1" applyFill="1" applyBorder="1" applyAlignment="1">
      <alignment horizontal="center" shrinkToFit="1" vertical="center" wrapText="1"/>
    </xf>
    <xf fontId="8" fillId="5" borderId="1" numFmtId="0" xfId="39" applyFont="1" applyFill="1" applyBorder="1" applyAlignment="1">
      <alignment horizontal="center" vertical="center" wrapText="1"/>
    </xf>
    <xf fontId="5" fillId="0" borderId="1" numFmtId="0" xfId="0" applyFont="1" applyBorder="1" applyAlignment="1">
      <alignment horizontal="center" wrapText="1"/>
    </xf>
    <xf fontId="4" fillId="0" borderId="1" numFmtId="0" xfId="0" applyFont="1" applyBorder="1" applyAlignment="1">
      <alignment wrapText="1"/>
    </xf>
    <xf fontId="16" fillId="3" borderId="1" numFmtId="0" xfId="0" applyFont="1" applyFill="1" applyBorder="1" applyAlignment="1">
      <alignment horizontal="center" vertical="center" wrapText="1"/>
    </xf>
    <xf fontId="4" fillId="3" borderId="1" numFmtId="0" xfId="0" applyFont="1" applyFill="1" applyBorder="1" applyAlignment="1">
      <alignment wrapText="1"/>
    </xf>
    <xf fontId="4" fillId="3" borderId="0" numFmtId="49" xfId="0" applyNumberFormat="1" applyFont="1" applyFill="1" applyAlignment="1">
      <alignment horizontal="center" vertical="center" wrapText="1"/>
    </xf>
    <xf fontId="4" fillId="5" borderId="1" numFmtId="0" xfId="0" applyFont="1" applyFill="1" applyBorder="1" applyAlignment="1">
      <alignment horizontal="center" vertical="center"/>
    </xf>
    <xf fontId="4" fillId="0" borderId="1" numFmtId="0" xfId="32" applyFont="1" applyBorder="1" applyAlignment="1">
      <alignment horizontal="center" vertical="center" wrapText="1"/>
    </xf>
    <xf fontId="4" fillId="0" borderId="3" numFmtId="49" xfId="0" applyNumberFormat="1" applyFont="1" applyBorder="1" applyAlignment="1">
      <alignment horizontal="center" shrinkToFit="1" vertical="center" wrapText="1"/>
    </xf>
    <xf fontId="4" fillId="0" borderId="2" numFmtId="0" xfId="0" applyFont="1" applyBorder="1" applyAlignment="1">
      <alignment horizontal="center" vertical="center" wrapText="1"/>
    </xf>
    <xf fontId="4" fillId="5" borderId="1" numFmtId="0" xfId="32" applyFont="1" applyFill="1" applyBorder="1" applyAlignment="1">
      <alignment horizontal="center" vertical="center" wrapText="1"/>
    </xf>
    <xf fontId="4" fillId="0" borderId="1" numFmtId="1" xfId="0" applyNumberFormat="1" applyFont="1" applyBorder="1" applyAlignment="1">
      <alignment horizontal="center" vertical="center" wrapText="1"/>
    </xf>
    <xf fontId="4" fillId="0" borderId="1" numFmtId="49" xfId="0" applyNumberFormat="1" applyFont="1" applyBorder="1" applyAlignment="1">
      <alignment wrapText="1"/>
    </xf>
    <xf fontId="4" fillId="0" borderId="2" numFmtId="0" xfId="0" applyFont="1" applyBorder="1" applyAlignment="1">
      <alignment wrapText="1"/>
    </xf>
    <xf fontId="5" fillId="0" borderId="1" numFmtId="0" xfId="32" applyFont="1" applyBorder="1" applyAlignment="1">
      <alignment horizontal="center" vertical="center" wrapText="1"/>
    </xf>
    <xf fontId="5" fillId="0" borderId="1" numFmtId="49" xfId="0" applyNumberFormat="1" applyFont="1" applyBorder="1" applyAlignment="1">
      <alignment wrapText="1"/>
    </xf>
    <xf fontId="4" fillId="0" borderId="8" numFmtId="0" xfId="0" applyFont="1" applyBorder="1" applyAlignment="1">
      <alignment horizontal="center" vertical="center" wrapText="1"/>
    </xf>
    <xf fontId="4" fillId="0" borderId="8" numFmtId="0" xfId="0" applyFont="1" applyBorder="1" applyAlignment="1">
      <alignment wrapText="1"/>
    </xf>
    <xf fontId="4" fillId="0" borderId="8" numFmtId="160" xfId="0" applyNumberFormat="1" applyFont="1" applyBorder="1" applyAlignment="1">
      <alignment horizontal="center" vertical="center" wrapText="1"/>
    </xf>
    <xf fontId="4" fillId="0" borderId="8" numFmtId="49" xfId="0" applyNumberFormat="1" applyFont="1" applyBorder="1" applyAlignment="1">
      <alignment wrapText="1"/>
    </xf>
    <xf fontId="4" fillId="0" borderId="8" numFmtId="49" xfId="39" applyNumberFormat="1" applyFont="1" applyBorder="1" applyAlignment="1">
      <alignment horizontal="center" vertical="center" wrapText="1"/>
    </xf>
    <xf fontId="4" fillId="0" borderId="8" numFmtId="0" xfId="32" applyFont="1" applyBorder="1" applyAlignment="1">
      <alignment horizontal="center" vertical="center" wrapText="1"/>
    </xf>
    <xf fontId="4" fillId="0" borderId="8" numFmtId="49" xfId="0" applyNumberFormat="1" applyFont="1" applyBorder="1" applyAlignment="1">
      <alignment horizontal="center" shrinkToFit="1" vertical="center" wrapText="1"/>
    </xf>
    <xf fontId="4" fillId="0" borderId="8" numFmtId="49" xfId="0" applyNumberFormat="1" applyFont="1" applyBorder="1" applyAlignment="1">
      <alignment horizontal="center" vertical="center" wrapText="1"/>
    </xf>
    <xf fontId="4" fillId="0" borderId="14" numFmtId="49" xfId="0" applyNumberFormat="1" applyFont="1" applyBorder="1" applyAlignment="1">
      <alignment horizontal="center" shrinkToFit="1" vertical="center" wrapText="1"/>
    </xf>
    <xf fontId="4" fillId="0" borderId="8" numFmtId="0" xfId="39" applyFont="1" applyBorder="1" applyAlignment="1">
      <alignment horizontal="center" vertical="center" wrapText="1"/>
    </xf>
    <xf fontId="4" fillId="0" borderId="8" numFmtId="160" xfId="40" applyNumberFormat="1" applyFont="1" applyBorder="1" applyAlignment="1">
      <alignment horizontal="center" vertical="center" wrapText="1"/>
    </xf>
    <xf fontId="4" fillId="0" borderId="15" numFmtId="0" xfId="0" applyFont="1" applyBorder="1" applyAlignment="1">
      <alignment wrapText="1"/>
    </xf>
    <xf fontId="4" fillId="13" borderId="0" numFmtId="0" xfId="0" applyFont="1" applyFill="1" applyAlignment="1">
      <alignment wrapText="1"/>
    </xf>
    <xf fontId="5" fillId="13" borderId="1" numFmtId="0" xfId="0" applyFont="1" applyFill="1" applyBorder="1" applyAlignment="1">
      <alignment wrapText="1"/>
    </xf>
    <xf fontId="4" fillId="13" borderId="1" numFmtId="0" xfId="0" applyFont="1" applyFill="1" applyBorder="1" applyAlignment="1">
      <alignment horizontal="center" vertical="center" wrapText="1"/>
    </xf>
    <xf fontId="4" fillId="13" borderId="1" numFmtId="49" xfId="39" applyNumberFormat="1" applyFont="1" applyFill="1" applyBorder="1" applyAlignment="1">
      <alignment horizontal="center" vertical="center" wrapText="1"/>
    </xf>
    <xf fontId="4" fillId="13" borderId="8" numFmtId="0" xfId="0" applyFont="1" applyFill="1" applyBorder="1" applyAlignment="1">
      <alignment horizontal="center" vertical="center" wrapText="1"/>
    </xf>
    <xf fontId="4" fillId="13" borderId="1" numFmtId="0" xfId="32" applyFont="1" applyFill="1" applyBorder="1" applyAlignment="1">
      <alignment horizontal="center" vertical="center" wrapText="1"/>
    </xf>
    <xf fontId="4" fillId="13" borderId="1" numFmtId="49" xfId="0" applyNumberFormat="1" applyFont="1" applyFill="1" applyBorder="1" applyAlignment="1">
      <alignment horizontal="center" vertical="center" wrapText="1"/>
    </xf>
    <xf fontId="4" fillId="13" borderId="1" numFmtId="49" xfId="0" applyNumberFormat="1" applyFont="1" applyFill="1" applyBorder="1" applyAlignment="1">
      <alignment horizontal="center" shrinkToFit="1" vertical="center" wrapText="1"/>
    </xf>
    <xf fontId="4" fillId="13" borderId="1" numFmtId="0" xfId="0" applyFont="1" applyFill="1" applyBorder="1" applyAlignment="1">
      <alignment wrapText="1"/>
    </xf>
    <xf fontId="4" fillId="13" borderId="3" numFmtId="49" xfId="0" applyNumberFormat="1" applyFont="1" applyFill="1" applyBorder="1" applyAlignment="1">
      <alignment horizontal="center" shrinkToFit="1" vertical="center" wrapText="1"/>
    </xf>
    <xf fontId="4" fillId="13" borderId="1" numFmtId="160" xfId="39" applyNumberFormat="1" applyFont="1" applyFill="1" applyBorder="1" applyAlignment="1">
      <alignment horizontal="center" vertical="center" wrapText="1"/>
    </xf>
    <xf fontId="4" fillId="13" borderId="8" numFmtId="160" xfId="40" applyNumberFormat="1" applyFont="1" applyFill="1" applyBorder="1" applyAlignment="1">
      <alignment horizontal="center" vertical="center" wrapText="1"/>
    </xf>
    <xf fontId="4" fillId="13" borderId="1" numFmtId="160" xfId="40" applyNumberFormat="1" applyFont="1" applyFill="1" applyBorder="1" applyAlignment="1">
      <alignment horizontal="center" vertical="center" wrapText="1"/>
    </xf>
    <xf fontId="6" fillId="13" borderId="1" numFmtId="0" xfId="0" applyFont="1" applyFill="1" applyBorder="1" applyAlignment="1">
      <alignment wrapText="1"/>
    </xf>
    <xf fontId="4" fillId="13" borderId="1" numFmtId="160" xfId="0" applyNumberFormat="1" applyFont="1" applyFill="1" applyBorder="1" applyAlignment="1">
      <alignment horizontal="center" shrinkToFit="1" vertical="center" wrapText="1"/>
    </xf>
    <xf fontId="4" fillId="13" borderId="2" numFmtId="0" xfId="0" applyFont="1" applyFill="1" applyBorder="1" applyAlignment="1">
      <alignment wrapText="1"/>
    </xf>
    <xf fontId="6" fillId="0" borderId="1" numFmtId="0" xfId="0" applyFont="1" applyBorder="1" applyAlignment="1">
      <alignment horizontal="center" vertical="center" wrapText="1"/>
    </xf>
    <xf fontId="6" fillId="0" borderId="1" numFmtId="0" xfId="0" applyFont="1" applyBorder="1" applyAlignment="1">
      <alignment wrapText="1"/>
    </xf>
    <xf fontId="16" fillId="5" borderId="0" numFmtId="0" xfId="0" applyFont="1" applyFill="1" applyAlignment="1">
      <alignment vertical="center"/>
    </xf>
    <xf fontId="0" fillId="0" borderId="5" numFmtId="0" xfId="0" applyBorder="1"/>
    <xf fontId="4" fillId="3" borderId="2" numFmtId="49" xfId="39" applyNumberFormat="1" applyFont="1" applyFill="1" applyBorder="1" applyAlignment="1">
      <alignment horizontal="center" vertical="center" wrapText="1"/>
    </xf>
    <xf fontId="4" fillId="3" borderId="12" numFmtId="0" xfId="39" applyFont="1" applyFill="1" applyBorder="1" applyAlignment="1">
      <alignment horizontal="center" vertical="center" wrapText="1"/>
    </xf>
    <xf fontId="14" fillId="3" borderId="7" numFmtId="0" xfId="0" applyFont="1" applyFill="1" applyBorder="1" applyAlignment="1">
      <alignment horizontal="center" vertical="center" wrapText="1"/>
    </xf>
    <xf fontId="4" fillId="3" borderId="3" numFmtId="0" xfId="0" applyFont="1" applyFill="1" applyBorder="1" applyAlignment="1">
      <alignment horizontal="center" vertical="center" wrapText="1"/>
    </xf>
    <xf fontId="5" fillId="3" borderId="7" numFmtId="160" xfId="0" applyNumberFormat="1" applyFont="1" applyFill="1" applyBorder="1" applyAlignment="1">
      <alignment horizontal="center" vertical="center" wrapText="1"/>
    </xf>
    <xf fontId="4" fillId="3" borderId="3" numFmtId="0" xfId="0" applyFont="1" applyFill="1" applyBorder="1" applyAlignment="1">
      <alignment horizontal="center" shrinkToFit="1" vertical="center" wrapText="1"/>
    </xf>
    <xf fontId="4" fillId="3" borderId="3" numFmtId="49" xfId="0" applyNumberFormat="1" applyFont="1" applyFill="1" applyBorder="1" applyAlignment="1">
      <alignment horizontal="center" vertical="center" wrapText="1"/>
    </xf>
    <xf fontId="4" fillId="5" borderId="5" numFmtId="160" xfId="0" applyNumberFormat="1" applyFont="1" applyFill="1" applyBorder="1" applyAlignment="1">
      <alignment horizontal="center" vertical="center" wrapText="1"/>
    </xf>
    <xf fontId="5" fillId="5" borderId="5" numFmtId="49" xfId="0" applyNumberFormat="1" applyFont="1" applyFill="1" applyBorder="1" applyAlignment="1">
      <alignment horizontal="center" vertical="center" wrapText="1"/>
    </xf>
    <xf fontId="5" fillId="9" borderId="1" numFmtId="0" xfId="39" applyFont="1" applyFill="1" applyBorder="1" applyAlignment="1">
      <alignment horizontal="center" vertical="center" wrapText="1"/>
    </xf>
    <xf fontId="5" fillId="9" borderId="3" numFmtId="160" xfId="0" applyNumberFormat="1" applyFont="1" applyFill="1" applyBorder="1" applyAlignment="1">
      <alignment horizontal="center" shrinkToFit="1" vertical="center" wrapText="1"/>
    </xf>
    <xf fontId="5" fillId="9" borderId="1" numFmtId="160" xfId="40" applyNumberFormat="1" applyFont="1" applyFill="1" applyBorder="1" applyAlignment="1">
      <alignment horizontal="center" vertical="center" wrapText="1"/>
    </xf>
    <xf fontId="5" fillId="9" borderId="1" numFmtId="49" xfId="0" applyNumberFormat="1" applyFont="1" applyFill="1" applyBorder="1" applyAlignment="1">
      <alignment horizontal="center" shrinkToFit="1" vertical="center" wrapText="1"/>
    </xf>
    <xf fontId="4" fillId="9" borderId="13" numFmtId="49" xfId="0" applyNumberFormat="1" applyFont="1" applyFill="1" applyBorder="1" applyAlignment="1">
      <alignment horizontal="center" vertical="center" wrapText="1"/>
    </xf>
    <xf fontId="5" fillId="9" borderId="2" numFmtId="160" xfId="0" applyNumberFormat="1" applyFont="1" applyFill="1" applyBorder="1" applyAlignment="1">
      <alignment horizontal="center" shrinkToFit="1" vertical="center" wrapText="1"/>
    </xf>
    <xf fontId="5" fillId="9" borderId="0" numFmtId="160" xfId="0" applyNumberFormat="1" applyFont="1" applyFill="1" applyAlignment="1">
      <alignment horizontal="center" shrinkToFit="1" vertical="center" wrapText="1"/>
    </xf>
    <xf fontId="4" fillId="9" borderId="2" numFmtId="160" xfId="0" applyNumberFormat="1" applyFont="1" applyFill="1" applyBorder="1" applyAlignment="1">
      <alignment horizontal="center" shrinkToFit="1" vertical="center" wrapText="1"/>
    </xf>
    <xf fontId="11" fillId="9" borderId="1" numFmtId="0" xfId="0" applyFont="1" applyFill="1" applyBorder="1" applyAlignment="1">
      <alignment horizontal="center" vertical="center" wrapText="1"/>
    </xf>
    <xf fontId="11" fillId="9" borderId="1" numFmtId="0" xfId="0" applyFont="1" applyFill="1" applyBorder="1" applyAlignment="1">
      <alignment wrapText="1"/>
    </xf>
    <xf fontId="5" fillId="9" borderId="0" numFmtId="0" xfId="39" applyFont="1" applyFill="1" applyAlignment="1">
      <alignment horizontal="center" vertical="center" wrapText="1"/>
    </xf>
    <xf fontId="4" fillId="9" borderId="4" numFmtId="160" xfId="39" applyNumberFormat="1" applyFont="1" applyFill="1" applyBorder="1" applyAlignment="1">
      <alignment horizontal="center" vertical="center" wrapText="1"/>
    </xf>
    <xf fontId="5" fillId="9" borderId="4" numFmtId="160" xfId="0" applyNumberFormat="1" applyFont="1" applyFill="1" applyBorder="1" applyAlignment="1">
      <alignment horizontal="center" shrinkToFit="1" vertical="center" wrapText="1"/>
    </xf>
    <xf fontId="4" fillId="9" borderId="3" numFmtId="160" xfId="0" applyNumberFormat="1" applyFont="1" applyFill="1" applyBorder="1" applyAlignment="1">
      <alignment horizontal="center" shrinkToFit="1" vertical="center" wrapText="1"/>
    </xf>
    <xf fontId="4" fillId="9" borderId="8" numFmtId="49" xfId="0" applyNumberFormat="1" applyFont="1" applyFill="1" applyBorder="1" applyAlignment="1">
      <alignment horizontal="center" shrinkToFit="1" vertical="center" wrapText="1"/>
    </xf>
    <xf fontId="4" fillId="9" borderId="8" numFmtId="0" xfId="0" applyFont="1" applyFill="1" applyBorder="1" applyAlignment="1">
      <alignment horizontal="center" vertical="center" wrapText="1"/>
    </xf>
    <xf fontId="4" fillId="9" borderId="8" numFmtId="160" xfId="40" applyNumberFormat="1" applyFont="1" applyFill="1" applyBorder="1" applyAlignment="1">
      <alignment horizontal="center" vertical="center" wrapText="1"/>
    </xf>
    <xf fontId="4" fillId="9" borderId="23" numFmtId="160" xfId="0" applyNumberFormat="1" applyFont="1" applyFill="1" applyBorder="1" applyAlignment="1">
      <alignment horizontal="center" shrinkToFit="1" vertical="center" wrapText="1"/>
    </xf>
    <xf fontId="4" fillId="9" borderId="21" numFmtId="160" xfId="40" applyNumberFormat="1" applyFont="1" applyFill="1" applyBorder="1" applyAlignment="1">
      <alignment horizontal="center" vertical="center" wrapText="1"/>
    </xf>
    <xf fontId="11" fillId="9" borderId="0" numFmtId="0" xfId="0" applyFont="1" applyFill="1" applyAlignment="1">
      <alignment horizontal="center" vertical="center" wrapText="1"/>
    </xf>
    <xf fontId="4" fillId="9" borderId="7" numFmtId="49" xfId="0" applyNumberFormat="1" applyFont="1" applyFill="1" applyBorder="1" applyAlignment="1">
      <alignment horizontal="center" shrinkToFit="1" vertical="center" wrapText="1"/>
    </xf>
    <xf fontId="4" fillId="9" borderId="24" numFmtId="160" xfId="0" applyNumberFormat="1" applyFont="1" applyFill="1" applyBorder="1" applyAlignment="1">
      <alignment horizontal="center" shrinkToFit="1" vertical="center" wrapText="1"/>
    </xf>
    <xf fontId="4" fillId="9" borderId="7" numFmtId="160" xfId="40" applyNumberFormat="1" applyFont="1" applyFill="1" applyBorder="1" applyAlignment="1">
      <alignment horizontal="center" vertical="center" wrapText="1"/>
    </xf>
    <xf fontId="4" fillId="9" borderId="3" numFmtId="49" xfId="0" applyNumberFormat="1" applyFont="1" applyFill="1" applyBorder="1" applyAlignment="1">
      <alignment horizontal="center" shrinkToFit="1" vertical="center" wrapText="1"/>
    </xf>
    <xf fontId="4" fillId="9" borderId="5" numFmtId="160" xfId="40" applyNumberFormat="1" applyFont="1" applyFill="1" applyBorder="1" applyAlignment="1">
      <alignment horizontal="center" vertical="center" wrapText="1"/>
    </xf>
    <xf fontId="4" fillId="0" borderId="1" numFmtId="0" xfId="0" applyFont="1" applyBorder="1" applyAlignment="1">
      <alignment horizontal="centerContinuous" vertical="center" wrapText="1"/>
    </xf>
    <xf fontId="14" fillId="0" borderId="1" numFmtId="160" xfId="0" applyNumberFormat="1" applyFont="1" applyBorder="1" applyAlignment="1">
      <alignment horizontal="center" vertical="center" wrapText="1"/>
    </xf>
    <xf fontId="19" fillId="5" borderId="1" numFmtId="0" xfId="0" applyFont="1" applyFill="1" applyBorder="1" applyAlignment="1">
      <alignment horizontal="center" vertical="center" wrapText="1"/>
    </xf>
    <xf fontId="5" fillId="10" borderId="25" numFmtId="0" xfId="0" applyFont="1" applyFill="1" applyBorder="1" applyAlignment="1">
      <alignment horizontal="center" vertical="center" wrapText="1"/>
    </xf>
    <xf fontId="4" fillId="10" borderId="26" numFmtId="0" xfId="0" applyFont="1" applyFill="1" applyBorder="1" applyAlignment="1">
      <alignment horizontal="center" vertical="center" wrapText="1"/>
    </xf>
    <xf fontId="4" fillId="10" borderId="27" numFmtId="0" xfId="0" applyFont="1" applyFill="1" applyBorder="1" applyAlignment="1">
      <alignment horizontal="center" vertical="center" wrapText="1"/>
    </xf>
    <xf fontId="4" fillId="10" borderId="27" numFmtId="49" xfId="39" applyNumberFormat="1" applyFont="1" applyFill="1" applyBorder="1" applyAlignment="1">
      <alignment horizontal="center" vertical="center" wrapText="1"/>
    </xf>
    <xf fontId="4" fillId="10" borderId="27" numFmtId="160" xfId="0" applyNumberFormat="1" applyFont="1" applyFill="1" applyBorder="1" applyAlignment="1">
      <alignment horizontal="center" shrinkToFit="1" vertical="center" wrapText="1"/>
    </xf>
    <xf fontId="4" fillId="10" borderId="27" numFmtId="0" xfId="0" applyFont="1" applyFill="1" applyBorder="1" applyAlignment="1">
      <alignment horizontal="center" shrinkToFit="1" vertical="center" wrapText="1"/>
    </xf>
    <xf fontId="4" fillId="10" borderId="27" numFmtId="0" xfId="39" applyFont="1" applyFill="1" applyBorder="1" applyAlignment="1">
      <alignment horizontal="center" vertical="center" wrapText="1"/>
    </xf>
    <xf fontId="4" fillId="10" borderId="27" numFmtId="0" xfId="39" applyFont="1" applyFill="1" applyBorder="1" applyAlignment="1" quotePrefix="1">
      <alignment horizontal="center" vertical="center" wrapText="1"/>
    </xf>
    <xf fontId="4" fillId="10" borderId="27" numFmtId="49" xfId="0" applyNumberFormat="1" applyFont="1" applyFill="1" applyBorder="1" applyAlignment="1">
      <alignment horizontal="center" shrinkToFit="1" vertical="center" wrapText="1"/>
    </xf>
    <xf fontId="5" fillId="10" borderId="27" numFmtId="160" xfId="0" applyNumberFormat="1" applyFont="1" applyFill="1" applyBorder="1" applyAlignment="1">
      <alignment horizontal="center" vertical="center" wrapText="1"/>
    </xf>
    <xf fontId="4" fillId="10" borderId="28" numFmtId="160" xfId="0" applyNumberFormat="1" applyFont="1" applyFill="1" applyBorder="1" applyAlignment="1">
      <alignment horizontal="center" shrinkToFit="1" vertical="center" wrapText="1"/>
    </xf>
    <xf fontId="5" fillId="10" borderId="27" numFmtId="0" xfId="0" applyFont="1" applyFill="1" applyBorder="1" applyAlignment="1">
      <alignment horizontal="center" vertical="center" wrapText="1"/>
    </xf>
    <xf fontId="4" fillId="10" borderId="27" numFmtId="160" xfId="40" applyNumberFormat="1" applyFont="1" applyFill="1" applyBorder="1" applyAlignment="1">
      <alignment horizontal="center" vertical="center" wrapText="1"/>
    </xf>
    <xf fontId="4" fillId="10" borderId="27" numFmtId="49" xfId="0" applyNumberFormat="1" applyFont="1" applyFill="1" applyBorder="1" applyAlignment="1">
      <alignment horizontal="center" vertical="center" wrapText="1"/>
    </xf>
    <xf fontId="4" fillId="10" borderId="29" numFmtId="160" xfId="0" applyNumberFormat="1" applyFont="1" applyFill="1" applyBorder="1" applyAlignment="1">
      <alignment horizontal="center" shrinkToFit="1" vertical="center" wrapText="1"/>
    </xf>
    <xf fontId="5" fillId="10" borderId="27" numFmtId="49" xfId="0" applyNumberFormat="1" applyFont="1" applyFill="1" applyBorder="1" applyAlignment="1">
      <alignment horizontal="center" vertical="center" wrapText="1"/>
    </xf>
    <xf fontId="5" fillId="0" borderId="25" numFmtId="0" xfId="0" applyFont="1" applyBorder="1" applyAlignment="1">
      <alignment horizontal="center" vertical="center" wrapText="1"/>
    </xf>
    <xf fontId="5" fillId="11" borderId="3" numFmtId="160" xfId="0" applyNumberFormat="1" applyFont="1" applyFill="1" applyBorder="1" applyAlignment="1">
      <alignment horizontal="center" shrinkToFit="1" vertical="center" wrapText="1"/>
    </xf>
    <xf fontId="5" fillId="11" borderId="1" numFmtId="49" xfId="39" applyNumberFormat="1" applyFont="1" applyFill="1" applyBorder="1" applyAlignment="1">
      <alignment horizontal="center" vertical="center" wrapText="1"/>
    </xf>
    <xf fontId="4" fillId="11" borderId="2" numFmtId="160" xfId="0" applyNumberFormat="1" applyFont="1" applyFill="1" applyBorder="1" applyAlignment="1">
      <alignment horizontal="center" shrinkToFit="1" vertical="center" wrapText="1"/>
    </xf>
    <xf fontId="5" fillId="5" borderId="30" numFmtId="0" xfId="0" applyFont="1" applyFill="1" applyBorder="1" applyAlignment="1">
      <alignment horizontal="center" vertical="center" wrapText="1"/>
    </xf>
    <xf fontId="4" fillId="5" borderId="31" numFmtId="0" xfId="0" applyFont="1" applyFill="1" applyBorder="1" applyAlignment="1">
      <alignment horizontal="center" vertical="center" wrapText="1"/>
    </xf>
    <xf fontId="4" fillId="5" borderId="32" numFmtId="0" xfId="0" applyFont="1" applyFill="1" applyBorder="1" applyAlignment="1">
      <alignment horizontal="center" vertical="center" wrapText="1"/>
    </xf>
    <xf fontId="4" fillId="5" borderId="32" numFmtId="49" xfId="39" applyNumberFormat="1" applyFont="1" applyFill="1" applyBorder="1" applyAlignment="1">
      <alignment horizontal="center" vertical="center" wrapText="1"/>
    </xf>
    <xf fontId="4" fillId="5" borderId="32" numFmtId="160" xfId="0" applyNumberFormat="1" applyFont="1" applyFill="1" applyBorder="1" applyAlignment="1">
      <alignment horizontal="center" shrinkToFit="1" vertical="center" wrapText="1"/>
    </xf>
    <xf fontId="5" fillId="5" borderId="4" numFmtId="160" xfId="0" applyNumberFormat="1" applyFont="1" applyFill="1" applyBorder="1" applyAlignment="1">
      <alignment horizontal="center" shrinkToFit="1" vertical="center" wrapText="1"/>
    </xf>
    <xf fontId="5" fillId="5" borderId="5" numFmtId="0" xfId="39" applyFont="1" applyFill="1" applyBorder="1" applyAlignment="1">
      <alignment horizontal="center" vertical="center" wrapText="1"/>
    </xf>
    <xf fontId="5" fillId="5" borderId="5" numFmtId="0" xfId="39" applyFont="1" applyFill="1" applyBorder="1" applyAlignment="1" quotePrefix="1">
      <alignment horizontal="center" vertical="center" wrapText="1"/>
    </xf>
    <xf fontId="5" fillId="5" borderId="4" numFmtId="49" xfId="0" applyNumberFormat="1" applyFont="1" applyFill="1" applyBorder="1" applyAlignment="1">
      <alignment horizontal="center" shrinkToFit="1" vertical="center" wrapText="1"/>
    </xf>
    <xf fontId="5" fillId="5" borderId="5" numFmtId="0" xfId="0" applyFont="1" applyFill="1" applyBorder="1" applyAlignment="1">
      <alignment horizontal="center" shrinkToFit="1" vertical="center" wrapText="1"/>
    </xf>
    <xf fontId="4" fillId="5" borderId="33" numFmtId="160" xfId="0" applyNumberFormat="1" applyFont="1" applyFill="1" applyBorder="1" applyAlignment="1">
      <alignment horizontal="center" shrinkToFit="1" vertical="center" wrapText="1"/>
    </xf>
    <xf fontId="5" fillId="5" borderId="32" numFmtId="0" xfId="0" applyFont="1" applyFill="1" applyBorder="1" applyAlignment="1">
      <alignment horizontal="center" vertical="center" wrapText="1"/>
    </xf>
    <xf fontId="4" fillId="5" borderId="32" numFmtId="0" xfId="0" applyFont="1" applyFill="1" applyBorder="1" applyAlignment="1">
      <alignment horizontal="center" shrinkToFit="1" vertical="center" wrapText="1"/>
    </xf>
    <xf fontId="4" fillId="5" borderId="32" numFmtId="49" xfId="0" applyNumberFormat="1" applyFont="1" applyFill="1" applyBorder="1" applyAlignment="1">
      <alignment horizontal="center" shrinkToFit="1" vertical="center" wrapText="1"/>
    </xf>
    <xf fontId="4" fillId="5" borderId="32" numFmtId="160" xfId="40" applyNumberFormat="1" applyFont="1" applyFill="1" applyBorder="1" applyAlignment="1">
      <alignment horizontal="center" vertical="center" wrapText="1"/>
    </xf>
    <xf fontId="4" fillId="5" borderId="34" numFmtId="160" xfId="0" applyNumberFormat="1" applyFont="1" applyFill="1" applyBorder="1" applyAlignment="1">
      <alignment horizontal="center" shrinkToFit="1" vertical="center" wrapText="1"/>
    </xf>
    <xf fontId="5" fillId="5" borderId="32" numFmtId="49" xfId="0" applyNumberFormat="1" applyFont="1" applyFill="1" applyBorder="1" applyAlignment="1">
      <alignment horizontal="center" vertical="center" wrapText="1"/>
    </xf>
    <xf fontId="5" fillId="0" borderId="30" numFmtId="0" xfId="0" applyFont="1" applyBorder="1" applyAlignment="1">
      <alignment horizontal="center" vertical="center" wrapText="1"/>
    </xf>
    <xf fontId="4" fillId="3" borderId="5" numFmtId="0" xfId="0" applyFont="1" applyFill="1" applyBorder="1" applyAlignment="1">
      <alignment horizontal="center" vertical="center" wrapText="1"/>
    </xf>
    <xf fontId="4" fillId="3" borderId="5" numFmtId="49" xfId="39" applyNumberFormat="1" applyFont="1" applyFill="1" applyBorder="1" applyAlignment="1">
      <alignment horizontal="center" vertical="center" wrapText="1"/>
    </xf>
    <xf fontId="4" fillId="3" borderId="4" numFmtId="160" xfId="0" applyNumberFormat="1" applyFont="1" applyFill="1" applyBorder="1" applyAlignment="1">
      <alignment horizontal="center" shrinkToFit="1" vertical="center" wrapText="1"/>
    </xf>
    <xf fontId="5" fillId="3" borderId="5" numFmtId="0" xfId="39" applyFont="1" applyFill="1" applyBorder="1" applyAlignment="1">
      <alignment horizontal="center" vertical="center" wrapText="1"/>
    </xf>
    <xf fontId="5" fillId="3" borderId="5" numFmtId="0" xfId="39" applyFont="1" applyFill="1" applyBorder="1" applyAlignment="1" quotePrefix="1">
      <alignment horizontal="center" vertical="center" wrapText="1"/>
    </xf>
    <xf fontId="4" fillId="3" borderId="5" numFmtId="0" xfId="39" applyFont="1" applyFill="1" applyBorder="1" applyAlignment="1">
      <alignment horizontal="center" vertical="center" wrapText="1"/>
    </xf>
    <xf fontId="5" fillId="3" borderId="5" numFmtId="0" xfId="0" applyFont="1" applyFill="1" applyBorder="1" applyAlignment="1">
      <alignment horizontal="center" shrinkToFit="1" vertical="center" wrapText="1"/>
    </xf>
    <xf fontId="5" fillId="3" borderId="5" numFmtId="49" xfId="39" applyNumberFormat="1" applyFont="1" applyFill="1" applyBorder="1" applyAlignment="1">
      <alignment horizontal="center" vertical="center" wrapText="1"/>
    </xf>
    <xf fontId="5" fillId="3" borderId="4" numFmtId="160" xfId="0" applyNumberFormat="1" applyFont="1" applyFill="1" applyBorder="1" applyAlignment="1">
      <alignment horizontal="center" vertical="center" wrapText="1"/>
    </xf>
    <xf fontId="4" fillId="3" borderId="5" numFmtId="160" xfId="40" applyNumberFormat="1" applyFont="1" applyFill="1" applyBorder="1" applyAlignment="1">
      <alignment horizontal="center" vertical="center" wrapText="1"/>
    </xf>
    <xf fontId="5" fillId="3" borderId="5" numFmtId="160" xfId="40" applyNumberFormat="1" applyFont="1" applyFill="1" applyBorder="1" applyAlignment="1">
      <alignment horizontal="center" vertical="center" wrapText="1"/>
    </xf>
    <xf fontId="5" fillId="3" borderId="0" numFmtId="49" xfId="0" applyNumberFormat="1" applyFont="1" applyFill="1" applyAlignment="1">
      <alignment horizontal="center" vertical="center" wrapText="1"/>
    </xf>
    <xf fontId="5" fillId="3" borderId="5" numFmtId="0" xfId="0" applyFont="1" applyFill="1" applyBorder="1" applyAlignment="1">
      <alignment horizontal="center" vertical="center" wrapText="1"/>
    </xf>
    <xf fontId="4" fillId="0" borderId="2" numFmtId="0" xfId="39" applyFont="1" applyBorder="1" applyAlignment="1">
      <alignment horizontal="center" vertical="center" wrapText="1"/>
    </xf>
    <xf fontId="13" fillId="0" borderId="1" numFmtId="0" xfId="0" applyFont="1" applyBorder="1" applyAlignment="1">
      <alignment horizontal="center" shrinkToFit="1" vertical="center" wrapText="1"/>
    </xf>
    <xf fontId="4" fillId="0" borderId="0" numFmtId="49" xfId="39" applyNumberFormat="1" applyFont="1" applyAlignment="1">
      <alignment horizontal="center" vertical="center" wrapText="1"/>
    </xf>
    <xf fontId="4" fillId="0" borderId="0" numFmtId="0" xfId="39" applyFont="1" applyAlignment="1">
      <alignment horizontal="center" vertical="center" wrapText="1"/>
    </xf>
    <xf fontId="5" fillId="0" borderId="0" numFmtId="160" xfId="0" applyNumberFormat="1" applyFont="1" applyAlignment="1">
      <alignment horizontal="center" vertical="center" wrapText="1"/>
    </xf>
    <xf fontId="10" fillId="0" borderId="0" numFmtId="0" xfId="0" applyFont="1" applyAlignment="1">
      <alignment horizontal="center" vertical="center" wrapText="1"/>
    </xf>
    <xf fontId="5" fillId="0" borderId="8" numFmtId="160" xfId="0" applyNumberFormat="1" applyFont="1" applyBorder="1" applyAlignment="1">
      <alignment horizontal="center" vertical="center" wrapText="1"/>
    </xf>
    <xf fontId="4" fillId="0" borderId="8" numFmtId="1" xfId="0" applyNumberFormat="1" applyFont="1" applyBorder="1" applyAlignment="1">
      <alignment horizontal="center" shrinkToFit="1" vertical="center" wrapText="1"/>
    </xf>
    <xf fontId="4" fillId="0" borderId="14" numFmtId="160" xfId="0" applyNumberFormat="1" applyFont="1" applyBorder="1" applyAlignment="1">
      <alignment horizontal="center" shrinkToFit="1" vertical="center" wrapText="1"/>
    </xf>
    <xf fontId="5" fillId="0" borderId="8" numFmtId="0" xfId="0" applyFont="1" applyBorder="1" applyAlignment="1">
      <alignment horizontal="center" vertical="center" wrapText="1"/>
    </xf>
    <xf fontId="4" fillId="0" borderId="8" numFmtId="160" xfId="39" applyNumberFormat="1" applyFont="1" applyBorder="1" applyAlignment="1">
      <alignment horizontal="center" vertical="center" wrapText="1"/>
    </xf>
    <xf fontId="4" fillId="0" borderId="15" numFmtId="160" xfId="0" applyNumberFormat="1" applyFont="1" applyBorder="1" applyAlignment="1">
      <alignment horizontal="center" shrinkToFit="1" vertical="center" wrapText="1"/>
    </xf>
    <xf fontId="10" fillId="0" borderId="8" numFmtId="0" xfId="0" applyFont="1" applyBorder="1" applyAlignment="1">
      <alignment horizontal="center" vertical="center" wrapText="1"/>
    </xf>
    <xf fontId="10" fillId="0" borderId="8" numFmtId="0" xfId="0" applyFont="1" applyBorder="1" applyAlignment="1">
      <alignment wrapText="1"/>
    </xf>
    <xf fontId="4" fillId="9" borderId="7" numFmtId="0" xfId="0" applyFont="1" applyFill="1" applyBorder="1" applyAlignment="1">
      <alignment horizontal="center" vertical="center" wrapText="1"/>
    </xf>
    <xf fontId="4" fillId="9" borderId="7" numFmtId="49" xfId="39" applyNumberFormat="1" applyFont="1" applyFill="1" applyBorder="1" applyAlignment="1">
      <alignment horizontal="center" vertical="center" wrapText="1"/>
    </xf>
    <xf fontId="4" fillId="9" borderId="7" numFmtId="160" xfId="0" applyNumberFormat="1" applyFont="1" applyFill="1" applyBorder="1" applyAlignment="1">
      <alignment horizontal="center" shrinkToFit="1" vertical="center" wrapText="1"/>
    </xf>
    <xf fontId="4" fillId="9" borderId="7" numFmtId="0" xfId="0" applyFont="1" applyFill="1" applyBorder="1" applyAlignment="1">
      <alignment horizontal="center" shrinkToFit="1" vertical="center" wrapText="1"/>
    </xf>
    <xf fontId="4" fillId="9" borderId="7" numFmtId="164" xfId="0" applyNumberFormat="1" applyFont="1" applyFill="1" applyBorder="1" applyAlignment="1">
      <alignment horizontal="center" shrinkToFit="1" vertical="center" wrapText="1"/>
    </xf>
    <xf fontId="4" fillId="9" borderId="7" numFmtId="0" xfId="39" applyFont="1" applyFill="1" applyBorder="1" applyAlignment="1">
      <alignment horizontal="center" vertical="center" wrapText="1"/>
    </xf>
    <xf fontId="4" fillId="9" borderId="7" numFmtId="0" xfId="39" applyFont="1" applyFill="1" applyBorder="1" applyAlignment="1" quotePrefix="1">
      <alignment horizontal="center" vertical="center" wrapText="1"/>
    </xf>
    <xf fontId="4" fillId="9" borderId="7" numFmtId="0" xfId="39" applyFont="1" applyFill="1" applyBorder="1" applyAlignment="1">
      <alignment horizontal="center" shrinkToFit="1" vertical="center" wrapText="1"/>
    </xf>
    <xf fontId="4" fillId="9" borderId="7" numFmtId="49" xfId="0" applyNumberFormat="1" applyFont="1" applyFill="1" applyBorder="1" applyAlignment="1">
      <alignment horizontal="center" shrinkToFit="1" vertical="center" wrapText="1"/>
    </xf>
    <xf fontId="5" fillId="9" borderId="7" numFmtId="164" xfId="0" applyNumberFormat="1" applyFont="1" applyFill="1" applyBorder="1" applyAlignment="1">
      <alignment horizontal="center" vertical="center" wrapText="1"/>
    </xf>
    <xf fontId="5" fillId="9" borderId="7" numFmtId="0" xfId="0" applyFont="1" applyFill="1" applyBorder="1" applyAlignment="1">
      <alignment horizontal="center" vertical="center" wrapText="1"/>
    </xf>
    <xf fontId="10" fillId="9" borderId="7" numFmtId="0" xfId="0" applyFont="1" applyFill="1" applyBorder="1" applyAlignment="1">
      <alignment shrinkToFit="1" wrapText="1"/>
    </xf>
    <xf fontId="4" fillId="9" borderId="7" numFmtId="49" xfId="39" applyNumberFormat="1" applyFont="1" applyFill="1" applyBorder="1" applyAlignment="1">
      <alignment horizontal="center" shrinkToFit="1" vertical="center" wrapText="1"/>
    </xf>
    <xf fontId="4" fillId="9" borderId="7" numFmtId="164" xfId="39" applyNumberFormat="1" applyFont="1" applyFill="1" applyBorder="1" applyAlignment="1">
      <alignment horizontal="center" shrinkToFit="1" vertical="center" wrapText="1"/>
    </xf>
    <xf fontId="4" fillId="9" borderId="7" numFmtId="164" xfId="40" applyNumberFormat="1" applyFont="1" applyFill="1" applyBorder="1" applyAlignment="1">
      <alignment horizontal="center" vertical="center" wrapText="1"/>
    </xf>
    <xf fontId="4" fillId="9" borderId="7" numFmtId="164" xfId="40" applyNumberFormat="1" applyFont="1" applyFill="1" applyBorder="1" applyAlignment="1">
      <alignment horizontal="center" shrinkToFit="1" vertical="center" wrapText="1"/>
    </xf>
    <xf fontId="10" fillId="9" borderId="7" numFmtId="0" xfId="0" applyFont="1" applyFill="1" applyBorder="1" applyAlignment="1">
      <alignment wrapText="1"/>
    </xf>
    <xf fontId="20" fillId="9" borderId="7" numFmtId="160" xfId="0" applyNumberFormat="1" applyFont="1" applyFill="1" applyBorder="1" applyAlignment="1">
      <alignment horizontal="center" shrinkToFit="1" vertical="center" wrapText="1"/>
    </xf>
    <xf fontId="5" fillId="9" borderId="7" numFmtId="49" xfId="0" applyNumberFormat="1" applyFont="1" applyFill="1" applyBorder="1" applyAlignment="1">
      <alignment horizontal="center" vertical="center" wrapText="1"/>
    </xf>
    <xf fontId="4" fillId="11" borderId="5" numFmtId="0" xfId="0" applyFont="1" applyFill="1" applyBorder="1" applyAlignment="1">
      <alignment horizontal="center" vertical="center" wrapText="1"/>
    </xf>
    <xf fontId="4" fillId="11" borderId="5" numFmtId="49" xfId="39" applyNumberFormat="1" applyFont="1" applyFill="1" applyBorder="1" applyAlignment="1">
      <alignment horizontal="center" vertical="center" wrapText="1"/>
    </xf>
    <xf fontId="4" fillId="11" borderId="5" numFmtId="160" xfId="0" applyNumberFormat="1" applyFont="1" applyFill="1" applyBorder="1" applyAlignment="1">
      <alignment horizontal="center" shrinkToFit="1" vertical="center" wrapText="1"/>
    </xf>
    <xf fontId="5" fillId="11" borderId="0" numFmtId="0" xfId="0" applyFont="1" applyFill="1" applyAlignment="1">
      <alignment horizontal="center" shrinkToFit="1" vertical="center" wrapText="1"/>
    </xf>
    <xf fontId="5" fillId="11" borderId="5" numFmtId="160" xfId="0" applyNumberFormat="1" applyFont="1" applyFill="1" applyBorder="1" applyAlignment="1">
      <alignment horizontal="center" shrinkToFit="1" vertical="center" wrapText="1"/>
    </xf>
    <xf fontId="5" fillId="11" borderId="0" numFmtId="0" xfId="39" applyFont="1" applyFill="1" applyAlignment="1">
      <alignment horizontal="center" vertical="center" wrapText="1"/>
    </xf>
    <xf fontId="4" fillId="11" borderId="5" numFmtId="0" xfId="39" applyFont="1" applyFill="1" applyBorder="1" applyAlignment="1">
      <alignment horizontal="center" vertical="center" wrapText="1"/>
    </xf>
    <xf fontId="4" fillId="11" borderId="0" numFmtId="0" xfId="0" applyFont="1" applyFill="1" applyAlignment="1">
      <alignment horizontal="center" vertical="center" wrapText="1"/>
    </xf>
    <xf fontId="4" fillId="11" borderId="5" numFmtId="49" xfId="0" applyNumberFormat="1" applyFont="1" applyFill="1" applyBorder="1" applyAlignment="1">
      <alignment horizontal="center" shrinkToFit="1" vertical="center" wrapText="1"/>
    </xf>
    <xf fontId="4" fillId="11" borderId="0" numFmtId="160" xfId="0" applyNumberFormat="1" applyFont="1" applyFill="1" applyAlignment="1">
      <alignment horizontal="center" shrinkToFit="1" vertical="center" wrapText="1"/>
    </xf>
    <xf fontId="4" fillId="11" borderId="5" numFmtId="0" xfId="0" applyFont="1" applyFill="1" applyBorder="1" applyAlignment="1">
      <alignment horizontal="center" shrinkToFit="1" vertical="center" wrapText="1"/>
    </xf>
    <xf fontId="4" fillId="11" borderId="22" numFmtId="160" xfId="0" applyNumberFormat="1" applyFont="1" applyFill="1" applyBorder="1" applyAlignment="1">
      <alignment horizontal="center" shrinkToFit="1" vertical="center" wrapText="1"/>
    </xf>
    <xf fontId="5" fillId="11" borderId="5" numFmtId="0" xfId="0" applyFont="1" applyFill="1" applyBorder="1" applyAlignment="1">
      <alignment horizontal="center" vertical="center" wrapText="1"/>
    </xf>
    <xf fontId="4" fillId="11" borderId="5" numFmtId="1" xfId="39" applyNumberFormat="1" applyFont="1" applyFill="1" applyBorder="1" applyAlignment="1">
      <alignment horizontal="center" vertical="center" wrapText="1"/>
    </xf>
    <xf fontId="4" fillId="11" borderId="0" numFmtId="160" xfId="0" applyNumberFormat="1" applyFont="1" applyFill="1" applyAlignment="1">
      <alignment horizontal="center" vertical="center" wrapText="1"/>
    </xf>
    <xf fontId="4" fillId="11" borderId="5" numFmtId="160" xfId="40" applyNumberFormat="1" applyFont="1" applyFill="1" applyBorder="1" applyAlignment="1">
      <alignment horizontal="center" vertical="center" wrapText="1"/>
    </xf>
    <xf fontId="4" fillId="11" borderId="0" numFmtId="49" xfId="0" applyNumberFormat="1" applyFont="1" applyFill="1" applyAlignment="1">
      <alignment horizontal="center" shrinkToFit="1" vertical="center" wrapText="1"/>
    </xf>
    <xf fontId="4" fillId="11" borderId="0" numFmtId="0" xfId="0" applyFont="1" applyFill="1" applyAlignment="1">
      <alignment horizontal="center" shrinkToFit="1" vertical="center" wrapText="1"/>
    </xf>
    <xf fontId="4" fillId="11" borderId="5" numFmtId="49" xfId="0" applyNumberFormat="1" applyFont="1" applyFill="1" applyBorder="1" applyAlignment="1">
      <alignment horizontal="center" vertical="center" wrapText="1"/>
    </xf>
    <xf fontId="4" fillId="11" borderId="0" numFmtId="49" xfId="0" applyNumberFormat="1" applyFont="1" applyFill="1" applyAlignment="1">
      <alignment horizontal="center" vertical="center" wrapText="1"/>
    </xf>
    <xf fontId="4" fillId="11" borderId="6" numFmtId="160" xfId="0" applyNumberFormat="1" applyFont="1" applyFill="1" applyBorder="1" applyAlignment="1">
      <alignment horizontal="center" shrinkToFit="1" vertical="center" wrapText="1"/>
    </xf>
    <xf fontId="10" fillId="11" borderId="5" numFmtId="0" xfId="0" applyFont="1" applyFill="1" applyBorder="1" applyAlignment="1">
      <alignment wrapText="1"/>
    </xf>
    <xf fontId="5" fillId="11" borderId="5" numFmtId="49" xfId="0" applyNumberFormat="1" applyFont="1" applyFill="1" applyBorder="1" applyAlignment="1">
      <alignment horizontal="center" vertical="center" wrapText="1"/>
    </xf>
    <xf fontId="10" fillId="10" borderId="0" numFmtId="0" xfId="0" applyFont="1" applyFill="1" applyAlignment="1">
      <alignment wrapText="1"/>
    </xf>
    <xf fontId="4" fillId="11" borderId="1" numFmtId="1" xfId="39" applyNumberFormat="1" applyFont="1" applyFill="1" applyBorder="1" applyAlignment="1">
      <alignment horizontal="center" vertical="center" wrapText="1"/>
    </xf>
    <xf fontId="4" fillId="11" borderId="1" numFmtId="160" xfId="39" applyNumberFormat="1" applyFont="1" applyFill="1" applyBorder="1" applyAlignment="1">
      <alignment horizontal="center" vertical="center" wrapText="1"/>
    </xf>
    <xf fontId="10" fillId="10" borderId="1" numFmtId="0" xfId="0" applyFont="1" applyFill="1" applyBorder="1" applyAlignment="1">
      <alignment horizontal="center" vertical="center" wrapText="1"/>
    </xf>
    <xf fontId="10" fillId="10" borderId="1" numFmtId="0" xfId="0" applyFont="1" applyFill="1" applyBorder="1" applyAlignment="1">
      <alignment wrapText="1"/>
    </xf>
    <xf fontId="19" fillId="0" borderId="1" numFmtId="0" xfId="39" applyFont="1" applyBorder="1" applyAlignment="1">
      <alignment horizontal="center" vertical="center" wrapText="1"/>
    </xf>
    <xf fontId="11" fillId="9" borderId="1" numFmtId="0" xfId="0" applyFont="1" applyFill="1" applyBorder="1" applyAlignment="1">
      <alignment shrinkToFit="1" wrapText="1"/>
    </xf>
    <xf fontId="5" fillId="9" borderId="0" numFmtId="0" xfId="0" applyFont="1" applyFill="1" applyAlignment="1">
      <alignment horizontal="center" shrinkToFit="1" vertical="center" wrapText="1"/>
    </xf>
    <xf fontId="4" fillId="5" borderId="4" numFmtId="49" xfId="39" applyNumberFormat="1" applyFont="1" applyFill="1" applyBorder="1" applyAlignment="1">
      <alignment horizontal="center" vertical="center" wrapText="1"/>
    </xf>
    <xf fontId="4" fillId="5" borderId="8" numFmtId="49" xfId="39" applyNumberFormat="1" applyFont="1" applyFill="1" applyBorder="1" applyAlignment="1">
      <alignment horizontal="center" vertical="center" wrapText="1"/>
    </xf>
    <xf fontId="4" fillId="5" borderId="1" numFmtId="49" xfId="39" applyNumberFormat="1" applyFont="1" applyFill="1" applyBorder="1" applyAlignment="1">
      <alignment horizontal="center" vertical="center" wrapText="1"/>
    </xf>
    <xf fontId="4" fillId="5" borderId="8" numFmtId="49" xfId="0" applyNumberFormat="1" applyFont="1" applyFill="1" applyBorder="1" applyAlignment="1">
      <alignment horizontal="center" shrinkToFit="1" vertical="center" wrapText="1"/>
    </xf>
    <xf fontId="4" fillId="5" borderId="8" numFmtId="49" xfId="0" applyNumberFormat="1" applyFont="1" applyFill="1" applyBorder="1" applyAlignment="1">
      <alignment horizontal="center" vertical="center" wrapText="1"/>
    </xf>
    <xf fontId="20" fillId="5" borderId="8" numFmtId="160" xfId="0" applyNumberFormat="1" applyFont="1" applyFill="1" applyBorder="1" applyAlignment="1">
      <alignment horizontal="center" shrinkToFit="1" vertical="center" wrapText="1"/>
    </xf>
    <xf fontId="5" fillId="5" borderId="8" numFmtId="49" xfId="0" applyNumberFormat="1" applyFont="1" applyFill="1" applyBorder="1" applyAlignment="1">
      <alignment horizontal="center" vertical="center" wrapText="1"/>
    </xf>
    <xf fontId="13" fillId="0" borderId="1" numFmtId="0" xfId="0" applyFont="1" applyBorder="1" applyAlignment="1">
      <alignment wrapText="1"/>
    </xf>
    <xf fontId="4" fillId="5" borderId="1" numFmtId="49" xfId="0" applyNumberFormat="1" applyFont="1" applyFill="1" applyBorder="1" applyAlignment="1">
      <alignment wrapText="1"/>
    </xf>
    <xf fontId="4" fillId="5" borderId="3" numFmtId="49" xfId="0" applyNumberFormat="1" applyFont="1" applyFill="1" applyBorder="1" applyAlignment="1">
      <alignment horizontal="center" shrinkToFit="1" vertical="center" wrapText="1"/>
    </xf>
    <xf fontId="6" fillId="5" borderId="2" numFmtId="160" xfId="0" applyNumberFormat="1" applyFont="1" applyFill="1" applyBorder="1" applyAlignment="1">
      <alignment horizontal="center" shrinkToFit="1" vertical="center" wrapText="1"/>
    </xf>
    <xf fontId="21" fillId="0" borderId="1" numFmtId="0" xfId="0" applyFont="1" applyBorder="1" applyAlignment="1">
      <alignment horizontal="center" textRotation="180" vertical="center" wrapText="1"/>
    </xf>
    <xf fontId="0" fillId="0" borderId="4" numFmtId="0" xfId="0" applyBorder="1"/>
    <xf fontId="10" fillId="9" borderId="0" numFmtId="0" xfId="0" applyFont="1" applyFill="1"/>
    <xf fontId="5" fillId="9" borderId="1" numFmtId="160" xfId="0" applyNumberFormat="1" applyFont="1" applyFill="1" applyBorder="1" applyAlignment="1">
      <alignment horizontal="center" vertical="center"/>
    </xf>
    <xf fontId="4" fillId="9" borderId="1" numFmtId="1" xfId="0" applyNumberFormat="1" applyFont="1" applyFill="1" applyBorder="1" applyAlignment="1">
      <alignment horizontal="center" shrinkToFit="1" vertical="center" wrapText="1"/>
    </xf>
    <xf fontId="4" fillId="9" borderId="3" numFmtId="49" xfId="39" applyNumberFormat="1" applyFont="1" applyFill="1" applyBorder="1" applyAlignment="1">
      <alignment horizontal="center" vertical="center" wrapText="1"/>
    </xf>
    <xf fontId="5" fillId="9" borderId="1" numFmtId="0" xfId="0" applyFont="1" applyFill="1" applyBorder="1" applyAlignment="1">
      <alignment horizontal="center" vertical="center"/>
    </xf>
    <xf fontId="10" fillId="0" borderId="0" numFmtId="0" xfId="0" applyFont="1"/>
    <xf fontId="5" fillId="0" borderId="8" numFmtId="49" xfId="0" applyNumberFormat="1" applyFont="1" applyBorder="1" applyAlignment="1">
      <alignment horizontal="center" vertical="center" wrapText="1"/>
    </xf>
    <xf fontId="4" fillId="9" borderId="16" numFmtId="0" xfId="0" applyFont="1" applyFill="1" applyBorder="1" applyAlignment="1">
      <alignment horizontal="center" vertical="center" wrapText="1"/>
    </xf>
    <xf fontId="4" fillId="9" borderId="17" numFmtId="0" xfId="0" applyFont="1" applyFill="1" applyBorder="1" applyAlignment="1">
      <alignment horizontal="center" vertical="center" wrapText="1"/>
    </xf>
    <xf fontId="4" fillId="9" borderId="17" numFmtId="49" xfId="39" applyNumberFormat="1" applyFont="1" applyFill="1" applyBorder="1" applyAlignment="1">
      <alignment horizontal="center" vertical="center" wrapText="1"/>
    </xf>
    <xf fontId="4" fillId="9" borderId="17" numFmtId="14" xfId="0" applyNumberFormat="1" applyFont="1" applyFill="1" applyBorder="1" applyAlignment="1">
      <alignment horizontal="center" shrinkToFit="1" vertical="center" wrapText="1"/>
    </xf>
    <xf fontId="4" fillId="9" borderId="17" numFmtId="0" xfId="0" applyFont="1" applyFill="1" applyBorder="1" applyAlignment="1">
      <alignment horizontal="center" shrinkToFit="1" vertical="center" wrapText="1"/>
    </xf>
    <xf fontId="4" fillId="9" borderId="17" numFmtId="0" xfId="39" applyFont="1" applyFill="1" applyBorder="1" applyAlignment="1">
      <alignment horizontal="center" vertical="center" wrapText="1"/>
    </xf>
    <xf fontId="4" fillId="9" borderId="17" numFmtId="0" xfId="39" applyFont="1" applyFill="1" applyBorder="1" applyAlignment="1" quotePrefix="1">
      <alignment horizontal="center" vertical="center" wrapText="1"/>
    </xf>
    <xf fontId="4" fillId="9" borderId="17" numFmtId="49" xfId="0" applyNumberFormat="1" applyFont="1" applyFill="1" applyBorder="1" applyAlignment="1">
      <alignment horizontal="center" shrinkToFit="1" vertical="center" wrapText="1"/>
    </xf>
    <xf fontId="5" fillId="9" borderId="17" numFmtId="14" xfId="0" applyNumberFormat="1" applyFont="1" applyFill="1" applyBorder="1" applyAlignment="1">
      <alignment horizontal="center" vertical="center" wrapText="1"/>
    </xf>
    <xf fontId="5" fillId="9" borderId="17" numFmtId="0" xfId="0" applyFont="1" applyFill="1" applyBorder="1" applyAlignment="1">
      <alignment horizontal="center" vertical="center" wrapText="1"/>
    </xf>
    <xf fontId="4" fillId="9" borderId="17" numFmtId="49" xfId="39" applyNumberFormat="1" applyFont="1" applyFill="1" applyBorder="1" applyAlignment="1">
      <alignment horizontal="center" shrinkToFit="1" vertical="center" wrapText="1"/>
    </xf>
    <xf fontId="4" fillId="9" borderId="17" numFmtId="0" xfId="39" applyFont="1" applyFill="1" applyBorder="1" applyAlignment="1">
      <alignment horizontal="center" shrinkToFit="1" vertical="center" wrapText="1"/>
    </xf>
    <xf fontId="4" fillId="9" borderId="17" numFmtId="14" xfId="39" applyNumberFormat="1" applyFont="1" applyFill="1" applyBorder="1" applyAlignment="1">
      <alignment horizontal="center" shrinkToFit="1" vertical="center" wrapText="1"/>
    </xf>
    <xf fontId="4" fillId="9" borderId="17" numFmtId="14" xfId="40" applyNumberFormat="1" applyFont="1" applyFill="1" applyBorder="1" applyAlignment="1">
      <alignment horizontal="center" vertical="center" wrapText="1"/>
    </xf>
    <xf fontId="4" fillId="9" borderId="35" numFmtId="14" xfId="40" applyNumberFormat="1" applyFont="1" applyFill="1" applyBorder="1" applyAlignment="1">
      <alignment horizontal="center" shrinkToFit="1" vertical="center" wrapText="1"/>
    </xf>
    <xf fontId="10" fillId="9" borderId="17" numFmtId="0" xfId="0" applyFont="1" applyFill="1" applyBorder="1" applyAlignment="1">
      <alignment horizontal="center" shrinkToFit="1" vertical="center" wrapText="1"/>
    </xf>
    <xf fontId="10" fillId="9" borderId="17" numFmtId="0" xfId="0" applyFont="1" applyFill="1" applyBorder="1" applyAlignment="1">
      <alignment shrinkToFit="1" wrapText="1"/>
    </xf>
    <xf fontId="5" fillId="9" borderId="17" numFmtId="49" xfId="0" applyNumberFormat="1" applyFont="1" applyFill="1" applyBorder="1" applyAlignment="1">
      <alignment horizontal="center" vertical="center" wrapText="1"/>
    </xf>
    <xf fontId="4" fillId="5" borderId="5" numFmtId="0" xfId="39" applyFont="1" applyFill="1" applyBorder="1" applyAlignment="1" quotePrefix="1">
      <alignment horizontal="center" vertical="center" wrapText="1"/>
    </xf>
    <xf fontId="5" fillId="5" borderId="0" numFmtId="160" xfId="0" applyNumberFormat="1" applyFont="1" applyFill="1" applyAlignment="1">
      <alignment horizontal="center" vertical="center" wrapText="1"/>
    </xf>
    <xf fontId="4" fillId="5" borderId="5" numFmtId="160" xfId="40" applyNumberFormat="1" applyFont="1" applyFill="1" applyBorder="1" applyAlignment="1">
      <alignment horizontal="center" vertical="center" wrapText="1"/>
    </xf>
    <xf fontId="10" fillId="5" borderId="5" numFmtId="0" xfId="0" applyFont="1" applyFill="1" applyBorder="1" applyAlignment="1">
      <alignment horizontal="center" vertical="center" wrapText="1"/>
    </xf>
    <xf fontId="4" fillId="0" borderId="8" numFmtId="1" xfId="39" applyNumberFormat="1" applyFont="1" applyBorder="1" applyAlignment="1">
      <alignment horizontal="center" vertical="center" wrapText="1"/>
    </xf>
    <xf fontId="11" fillId="0" borderId="8" numFmtId="0" xfId="0" applyFont="1" applyBorder="1" applyAlignment="1">
      <alignment horizontal="center" vertical="center" wrapText="1"/>
    </xf>
    <xf fontId="11" fillId="0" borderId="8" numFmtId="0" xfId="0" applyFont="1" applyBorder="1" applyAlignment="1">
      <alignment wrapText="1"/>
    </xf>
    <xf fontId="4" fillId="5" borderId="7" numFmtId="164" xfId="0" applyNumberFormat="1" applyFont="1" applyFill="1" applyBorder="1" applyAlignment="1">
      <alignment horizontal="center" shrinkToFit="1" vertical="center" wrapText="1"/>
    </xf>
    <xf fontId="5" fillId="5" borderId="7" numFmtId="164" xfId="0" applyNumberFormat="1" applyFont="1" applyFill="1" applyBorder="1" applyAlignment="1">
      <alignment horizontal="center" vertical="center" wrapText="1"/>
    </xf>
    <xf fontId="10" fillId="0" borderId="7" numFmtId="0" xfId="0" applyFont="1" applyBorder="1" applyAlignment="1">
      <alignment shrinkToFit="1" wrapText="1"/>
    </xf>
    <xf fontId="4" fillId="5" borderId="7" numFmtId="49" xfId="39" applyNumberFormat="1" applyFont="1" applyFill="1" applyBorder="1" applyAlignment="1">
      <alignment horizontal="center" shrinkToFit="1" vertical="center" wrapText="1"/>
    </xf>
    <xf fontId="4" fillId="5" borderId="7" numFmtId="164" xfId="39" applyNumberFormat="1" applyFont="1" applyFill="1" applyBorder="1" applyAlignment="1">
      <alignment horizontal="center" shrinkToFit="1" vertical="center" wrapText="1"/>
    </xf>
    <xf fontId="4" fillId="5" borderId="7" numFmtId="164" xfId="40" applyNumberFormat="1" applyFont="1" applyFill="1" applyBorder="1" applyAlignment="1">
      <alignment horizontal="center" vertical="center" wrapText="1"/>
    </xf>
    <xf fontId="4" fillId="5" borderId="7" numFmtId="164" xfId="40" applyNumberFormat="1" applyFont="1" applyFill="1" applyBorder="1" applyAlignment="1">
      <alignment horizontal="center" shrinkToFit="1" vertical="center" wrapText="1"/>
    </xf>
    <xf fontId="10" fillId="0" borderId="7" numFmtId="0" xfId="0" applyFont="1" applyBorder="1" applyAlignment="1">
      <alignment wrapText="1"/>
    </xf>
    <xf fontId="10" fillId="5" borderId="7" numFmtId="0" xfId="0" applyFont="1" applyFill="1" applyBorder="1" applyAlignment="1">
      <alignment horizontal="center" shrinkToFit="1" vertical="center" wrapText="1"/>
    </xf>
    <xf fontId="10" fillId="5" borderId="7" numFmtId="0" xfId="0" applyFont="1" applyFill="1" applyBorder="1" applyAlignment="1">
      <alignment shrinkToFit="1" wrapText="1"/>
    </xf>
    <xf fontId="5" fillId="5" borderId="5" numFmtId="160" xfId="0" applyNumberFormat="1" applyFont="1" applyFill="1" applyBorder="1" applyAlignment="1">
      <alignment horizontal="center" shrinkToFit="1" vertical="center" wrapText="1"/>
    </xf>
    <xf fontId="5" fillId="5" borderId="5" numFmtId="160" xfId="0" applyNumberFormat="1" applyFont="1" applyFill="1" applyBorder="1" applyAlignment="1">
      <alignment horizontal="center" vertical="center" wrapText="1"/>
    </xf>
    <xf fontId="4" fillId="5" borderId="5" numFmtId="1" xfId="39" applyNumberFormat="1" applyFont="1" applyFill="1" applyBorder="1" applyAlignment="1">
      <alignment horizontal="center" vertical="center" wrapText="1"/>
    </xf>
    <xf fontId="4" fillId="5" borderId="0" numFmtId="14" xfId="0" applyNumberFormat="1" applyFont="1" applyFill="1" applyAlignment="1">
      <alignment horizontal="center" shrinkToFit="1" vertical="center" wrapText="1"/>
    </xf>
    <xf fontId="4" fillId="5" borderId="4" numFmtId="14" xfId="0" applyNumberFormat="1" applyFont="1" applyFill="1" applyBorder="1" applyAlignment="1">
      <alignment horizontal="center" shrinkToFit="1" vertical="center" wrapText="1"/>
    </xf>
    <xf fontId="5" fillId="5" borderId="0" numFmtId="14" xfId="0" applyNumberFormat="1" applyFont="1" applyFill="1" applyAlignment="1">
      <alignment horizontal="center" vertical="center" wrapText="1"/>
    </xf>
    <xf fontId="4" fillId="5" borderId="0" numFmtId="49" xfId="39" applyNumberFormat="1" applyFont="1" applyFill="1" applyAlignment="1">
      <alignment horizontal="center" shrinkToFit="1" vertical="center" wrapText="1"/>
    </xf>
    <xf fontId="4" fillId="5" borderId="4" numFmtId="0" xfId="39" applyFont="1" applyFill="1" applyBorder="1" applyAlignment="1">
      <alignment horizontal="center" shrinkToFit="1" vertical="center" wrapText="1"/>
    </xf>
    <xf fontId="4" fillId="5" borderId="0" numFmtId="14" xfId="39" applyNumberFormat="1" applyFont="1" applyFill="1" applyAlignment="1">
      <alignment horizontal="center" shrinkToFit="1" vertical="center" wrapText="1"/>
    </xf>
    <xf fontId="4" fillId="5" borderId="1" numFmtId="14" xfId="40" applyNumberFormat="1" applyFont="1" applyFill="1" applyBorder="1" applyAlignment="1">
      <alignment horizontal="center" vertical="center" wrapText="1"/>
    </xf>
    <xf fontId="4" fillId="5" borderId="0" numFmtId="14" xfId="40" applyNumberFormat="1" applyFont="1" applyFill="1" applyAlignment="1">
      <alignment horizontal="center" shrinkToFit="1" vertical="center" wrapText="1"/>
    </xf>
    <xf fontId="10" fillId="5" borderId="4" numFmtId="0" xfId="0" applyFont="1" applyFill="1" applyBorder="1" applyAlignment="1">
      <alignment horizontal="center" shrinkToFit="1" vertical="center" wrapText="1"/>
    </xf>
    <xf fontId="10" fillId="5" borderId="0" numFmtId="0" xfId="0" applyFont="1" applyFill="1" applyAlignment="1">
      <alignment shrinkToFit="1" wrapText="1"/>
    </xf>
    <xf fontId="4" fillId="5" borderId="1" numFmtId="0" xfId="38" applyFont="1" applyFill="1" applyBorder="1" applyAlignment="1">
      <alignment horizontal="center" shrinkToFit="1" vertical="center" wrapText="1"/>
    </xf>
    <xf fontId="4" fillId="9" borderId="1" numFmtId="0" xfId="38" applyFont="1" applyFill="1" applyBorder="1" applyAlignment="1">
      <alignment horizontal="center" shrinkToFit="1" vertical="center" wrapText="1"/>
    </xf>
    <xf fontId="4" fillId="9" borderId="2" numFmtId="14" xfId="40" applyNumberFormat="1" applyFont="1" applyFill="1" applyBorder="1" applyAlignment="1">
      <alignment horizontal="center" shrinkToFit="1" vertical="center" wrapText="1"/>
    </xf>
    <xf fontId="10" fillId="9" borderId="1" numFmtId="0" xfId="0" applyFont="1" applyFill="1" applyBorder="1" applyAlignment="1">
      <alignment shrinkToFit="1" wrapText="1"/>
    </xf>
    <xf fontId="4" fillId="11" borderId="1" numFmtId="162" xfId="39" applyNumberFormat="1" applyFont="1" applyFill="1" applyBorder="1" applyAlignment="1">
      <alignment horizontal="center" vertical="center" wrapText="1"/>
    </xf>
    <xf fontId="4" fillId="9" borderId="1" numFmtId="162" xfId="39" applyNumberFormat="1" applyFont="1" applyFill="1" applyBorder="1" applyAlignment="1">
      <alignment horizontal="center" vertical="center" wrapText="1"/>
    </xf>
    <xf fontId="4" fillId="0" borderId="4" numFmtId="0" xfId="0" applyFont="1" applyBorder="1" applyAlignment="1">
      <alignment horizontal="center" shrinkToFit="1" vertical="center" wrapText="1"/>
    </xf>
    <xf fontId="4" fillId="0" borderId="36" numFmtId="160" xfId="0" applyNumberFormat="1" applyFont="1" applyBorder="1" applyAlignment="1">
      <alignment horizontal="center" shrinkToFit="1" vertical="center" wrapText="1"/>
    </xf>
    <xf fontId="22" fillId="0" borderId="1" numFmtId="0" xfId="0" applyFont="1" applyBorder="1" applyAlignment="1">
      <alignment horizontal="center" vertical="center" wrapText="1"/>
    </xf>
    <xf fontId="4" fillId="0" borderId="0" numFmtId="0" xfId="39" applyFont="1" applyAlignment="1" quotePrefix="1">
      <alignment horizontal="center" vertical="center" wrapText="1"/>
    </xf>
    <xf fontId="23" fillId="0" borderId="0" numFmtId="0" xfId="39" applyFont="1" applyAlignment="1">
      <alignment horizontal="center" vertical="center" wrapText="1"/>
    </xf>
    <xf fontId="4" fillId="0" borderId="4" numFmtId="49" xfId="0" applyNumberFormat="1" applyFont="1" applyBorder="1" applyAlignment="1">
      <alignment horizontal="center" shrinkToFit="1" vertical="center" wrapText="1"/>
    </xf>
    <xf fontId="4" fillId="0" borderId="4" numFmtId="160" xfId="0" applyNumberFormat="1" applyFont="1" applyBorder="1" applyAlignment="1">
      <alignment horizontal="center" shrinkToFit="1" vertical="center" wrapText="1"/>
    </xf>
    <xf fontId="5" fillId="0" borderId="4" numFmtId="0" xfId="0" applyFont="1" applyBorder="1" applyAlignment="1">
      <alignment horizontal="center" vertical="center" wrapText="1"/>
    </xf>
    <xf fontId="5" fillId="0" borderId="0" numFmtId="0" xfId="0" applyFont="1" applyAlignment="1">
      <alignment horizontal="center" shrinkToFit="1" vertical="center" wrapText="1"/>
    </xf>
    <xf fontId="4" fillId="0" borderId="4" numFmtId="160" xfId="0" applyNumberFormat="1" applyFont="1" applyBorder="1" applyAlignment="1">
      <alignment horizontal="center" vertical="center" wrapText="1"/>
    </xf>
    <xf fontId="4" fillId="0" borderId="4" numFmtId="0" xfId="0" applyFont="1" applyBorder="1" applyAlignment="1">
      <alignment horizontal="center" vertical="center" wrapText="1"/>
    </xf>
    <xf fontId="22" fillId="0" borderId="1" numFmtId="0" xfId="0" applyFont="1" applyBorder="1" applyAlignment="1">
      <alignment horizontal="center" shrinkToFit="1" vertical="center" wrapText="1"/>
    </xf>
    <xf fontId="5" fillId="0" borderId="0" numFmtId="49" xfId="0" applyNumberFormat="1" applyFont="1" applyAlignment="1">
      <alignment horizontal="center" vertical="center" wrapText="1"/>
    </xf>
    <xf fontId="4" fillId="5" borderId="36" numFmtId="160" xfId="0" applyNumberFormat="1" applyFont="1" applyFill="1" applyBorder="1" applyAlignment="1">
      <alignment horizontal="center" shrinkToFit="1" vertical="center" wrapText="1"/>
    </xf>
    <xf fontId="4" fillId="5" borderId="22" numFmtId="0" xfId="39" applyFont="1" applyFill="1" applyBorder="1" applyAlignment="1">
      <alignment horizontal="center" vertical="center" wrapText="1"/>
    </xf>
    <xf fontId="4" fillId="5" borderId="4" numFmtId="0" xfId="39" applyFont="1" applyFill="1" applyBorder="1" applyAlignment="1" quotePrefix="1">
      <alignment horizontal="center" vertical="center" wrapText="1"/>
    </xf>
    <xf fontId="4" fillId="5" borderId="8" numFmtId="160" xfId="39" applyNumberFormat="1" applyFont="1" applyFill="1" applyBorder="1" applyAlignment="1">
      <alignment horizontal="center" vertical="center" wrapText="1"/>
    </xf>
    <xf fontId="4" fillId="5" borderId="21" numFmtId="164" xfId="0" applyNumberFormat="1" applyFont="1" applyFill="1" applyBorder="1" applyAlignment="1">
      <alignment horizontal="center" shrinkToFit="1" vertical="center" wrapText="1"/>
    </xf>
    <xf fontId="4" fillId="5" borderId="10" numFmtId="0" xfId="39" applyFont="1" applyFill="1" applyBorder="1" applyAlignment="1" quotePrefix="1">
      <alignment horizontal="center" vertical="center" wrapText="1"/>
    </xf>
    <xf fontId="4" fillId="5" borderId="1" numFmtId="0" xfId="39" applyFont="1" applyFill="1" applyBorder="1" applyAlignment="1">
      <alignment horizontal="center" shrinkToFit="1" vertical="center" wrapText="1"/>
    </xf>
    <xf fontId="4" fillId="5" borderId="10" numFmtId="0" xfId="39" applyFont="1" applyFill="1" applyBorder="1" applyAlignment="1">
      <alignment horizontal="center" vertical="center" wrapText="1"/>
    </xf>
    <xf fontId="4" fillId="5" borderId="4" numFmtId="164" xfId="0" applyNumberFormat="1" applyFont="1" applyFill="1" applyBorder="1" applyAlignment="1">
      <alignment horizontal="center" shrinkToFit="1" vertical="center" wrapText="1"/>
    </xf>
    <xf fontId="4" fillId="5" borderId="10" numFmtId="49" xfId="0" applyNumberFormat="1" applyFont="1" applyFill="1" applyBorder="1" applyAlignment="1">
      <alignment horizontal="center" shrinkToFit="1" vertical="center" wrapText="1"/>
    </xf>
    <xf fontId="10" fillId="5" borderId="13" numFmtId="0" xfId="0" applyFont="1" applyFill="1" applyBorder="1" applyAlignment="1">
      <alignment wrapText="1"/>
    </xf>
    <xf fontId="4" fillId="5" borderId="10" numFmtId="164" xfId="0" applyNumberFormat="1" applyFont="1" applyFill="1" applyBorder="1" applyAlignment="1">
      <alignment horizontal="center" shrinkToFit="1" vertical="center" wrapText="1"/>
    </xf>
    <xf fontId="4" fillId="5" borderId="0" numFmtId="164" xfId="0" applyNumberFormat="1" applyFont="1" applyFill="1" applyAlignment="1">
      <alignment horizontal="center" shrinkToFit="1" vertical="center" wrapText="1"/>
    </xf>
    <xf fontId="10" fillId="5" borderId="4" numFmtId="0" xfId="0" applyFont="1" applyFill="1" applyBorder="1" applyAlignment="1">
      <alignment shrinkToFit="1" wrapText="1"/>
    </xf>
    <xf fontId="10" fillId="5" borderId="10" numFmtId="0" xfId="0" applyFont="1" applyFill="1" applyBorder="1" applyAlignment="1">
      <alignment wrapText="1"/>
    </xf>
    <xf fontId="4" fillId="5" borderId="1" numFmtId="14" xfId="0" applyNumberFormat="1" applyFont="1" applyFill="1" applyBorder="1" applyAlignment="1">
      <alignment horizontal="center" shrinkToFit="1" vertical="center" wrapText="1"/>
    </xf>
    <xf fontId="4" fillId="5" borderId="21" numFmtId="14" xfId="0" applyNumberFormat="1" applyFont="1" applyFill="1" applyBorder="1" applyAlignment="1">
      <alignment horizontal="center" shrinkToFit="1" vertical="center" wrapText="1"/>
    </xf>
    <xf fontId="10" fillId="5" borderId="7" numFmtId="0" xfId="0" applyFont="1" applyFill="1" applyBorder="1" applyAlignment="1">
      <alignment wrapText="1"/>
    </xf>
    <xf fontId="4" fillId="5" borderId="7" numFmtId="14" xfId="39" applyNumberFormat="1" applyFont="1" applyFill="1" applyBorder="1" applyAlignment="1">
      <alignment horizontal="center" shrinkToFit="1" vertical="center" wrapText="1"/>
    </xf>
    <xf fontId="4" fillId="5" borderId="7" numFmtId="14" xfId="40" applyNumberFormat="1" applyFont="1" applyFill="1" applyBorder="1" applyAlignment="1">
      <alignment horizontal="center" vertical="center" wrapText="1"/>
    </xf>
    <xf fontId="4" fillId="5" borderId="7" numFmtId="14" xfId="0" applyNumberFormat="1" applyFont="1" applyFill="1" applyBorder="1" applyAlignment="1">
      <alignment horizontal="center" shrinkToFit="1" vertical="center" wrapText="1"/>
    </xf>
    <xf fontId="4" fillId="5" borderId="7" numFmtId="14" xfId="40" applyNumberFormat="1" applyFont="1" applyFill="1" applyBorder="1" applyAlignment="1">
      <alignment horizontal="center" shrinkToFit="1" vertical="center" wrapText="1"/>
    </xf>
    <xf fontId="10" fillId="5" borderId="1" numFmtId="0" xfId="0" applyFont="1" applyFill="1" applyBorder="1" applyAlignment="1">
      <alignment shrinkToFit="1" wrapText="1"/>
    </xf>
    <xf fontId="4" fillId="5" borderId="5" numFmtId="160" xfId="39" applyNumberFormat="1" applyFont="1" applyFill="1" applyBorder="1" applyAlignment="1">
      <alignment horizontal="center" vertical="center" wrapText="1"/>
    </xf>
    <xf fontId="24" fillId="5" borderId="5" numFmtId="160" xfId="0" applyNumberFormat="1" applyFont="1" applyFill="1" applyBorder="1" applyAlignment="1">
      <alignment horizontal="center" shrinkToFit="1" vertical="center" wrapText="1"/>
    </xf>
    <xf fontId="13" fillId="5" borderId="1" numFmtId="0" xfId="0" applyFont="1" applyFill="1" applyBorder="1" applyAlignment="1">
      <alignment horizontal="center" shrinkToFit="1" vertical="center" wrapText="1"/>
    </xf>
    <xf fontId="13" fillId="5" borderId="3" numFmtId="160" xfId="0" applyNumberFormat="1" applyFont="1" applyFill="1" applyBorder="1" applyAlignment="1">
      <alignment horizontal="center" shrinkToFit="1" vertical="center" wrapText="1"/>
    </xf>
    <xf fontId="13" fillId="5" borderId="1" numFmtId="49" xfId="39" applyNumberFormat="1" applyFont="1" applyFill="1" applyBorder="1" applyAlignment="1">
      <alignment horizontal="center" vertical="center" wrapText="1"/>
    </xf>
    <xf fontId="13" fillId="5" borderId="1" numFmtId="49" xfId="0" applyNumberFormat="1" applyFont="1" applyFill="1" applyBorder="1" applyAlignment="1">
      <alignment horizontal="center" shrinkToFit="1" vertical="center" wrapText="1"/>
    </xf>
    <xf fontId="4" fillId="9" borderId="0" numFmtId="0" xfId="0" applyFont="1" applyFill="1" applyAlignment="1">
      <alignment wrapText="1"/>
    </xf>
    <xf fontId="11" fillId="0" borderId="0" numFmtId="0" xfId="0" applyFont="1"/>
    <xf fontId="4" fillId="0" borderId="1" numFmtId="0" xfId="0" applyFont="1" applyBorder="1" applyAlignment="1">
      <alignment horizontal="center" vertical="center"/>
    </xf>
    <xf fontId="11" fillId="0" borderId="1" numFmtId="0" xfId="0" applyFont="1" applyBorder="1"/>
    <xf fontId="11" fillId="0" borderId="1" numFmtId="49" xfId="0" applyNumberFormat="1" applyFont="1" applyBorder="1" applyAlignment="1">
      <alignment horizontal="center" vertical="center"/>
    </xf>
    <xf fontId="11" fillId="0" borderId="1" numFmtId="0" xfId="0" applyFont="1" applyBorder="1" applyAlignment="1">
      <alignment horizontal="center" vertical="center"/>
    </xf>
    <xf fontId="4" fillId="0" borderId="13" numFmtId="160" xfId="0" applyNumberFormat="1" applyFont="1" applyBorder="1" applyAlignment="1">
      <alignment horizontal="center" shrinkToFit="1" vertical="center" wrapText="1"/>
    </xf>
    <xf fontId="5" fillId="0" borderId="1" numFmtId="0" xfId="0" applyFont="1" applyBorder="1" applyAlignment="1">
      <alignment vertical="center" wrapText="1"/>
    </xf>
    <xf fontId="5" fillId="0" borderId="2" numFmtId="0" xfId="0" applyFont="1" applyBorder="1" applyAlignment="1">
      <alignment vertical="center" wrapText="1"/>
    </xf>
    <xf fontId="18" fillId="0" borderId="1" numFmtId="0" xfId="0" applyFont="1" applyBorder="1" applyAlignment="1">
      <alignment horizontal="center" vertical="center" wrapText="1"/>
    </xf>
    <xf fontId="4" fillId="5" borderId="1" numFmtId="49" xfId="14" applyNumberFormat="1" applyFont="1" applyFill="1" applyBorder="1" applyAlignment="1">
      <alignment horizontal="center" vertical="center" wrapText="1"/>
    </xf>
    <xf fontId="5" fillId="5" borderId="1" numFmtId="0" xfId="0" applyFont="1" applyFill="1" applyBorder="1" applyAlignment="1">
      <alignment horizontal="left" vertical="center" wrapText="1"/>
    </xf>
    <xf fontId="4" fillId="5" borderId="1" numFmtId="0" xfId="0" applyFont="1" applyFill="1" applyBorder="1" applyAlignment="1">
      <alignment horizontal="left" shrinkToFit="1" vertical="center" wrapText="1"/>
    </xf>
    <xf fontId="4" fillId="5" borderId="1" numFmtId="49" xfId="0" applyNumberFormat="1" applyFont="1" applyFill="1" applyBorder="1" applyAlignment="1">
      <alignment horizontal="left" shrinkToFit="1" vertical="center" wrapText="1"/>
    </xf>
    <xf fontId="5" fillId="5" borderId="1" numFmtId="0" xfId="0" applyFont="1" applyFill="1" applyBorder="1" applyAlignment="1">
      <alignment vertical="center" wrapText="1"/>
    </xf>
    <xf fontId="4" fillId="5" borderId="1" numFmtId="0" xfId="0" applyFont="1" applyFill="1" applyBorder="1" applyAlignment="1">
      <alignment shrinkToFit="1" vertical="center" wrapText="1"/>
    </xf>
    <xf fontId="4" fillId="0" borderId="1" numFmtId="0" xfId="0" applyFont="1" applyBorder="1" applyAlignment="1">
      <alignment shrinkToFit="1" vertical="center" wrapText="1"/>
    </xf>
    <xf fontId="5" fillId="0" borderId="1" numFmtId="165" xfId="0" applyNumberFormat="1" applyFont="1" applyBorder="1" applyAlignment="1">
      <alignment horizontal="center" vertical="center" wrapText="1"/>
    </xf>
    <xf fontId="4" fillId="5" borderId="8" numFmtId="0" xfId="0" applyFont="1" applyFill="1" applyBorder="1" applyAlignment="1">
      <alignment wrapText="1"/>
    </xf>
    <xf fontId="25" fillId="0" borderId="0" numFmtId="0" xfId="0" applyFont="1"/>
    <xf fontId="11" fillId="14" borderId="0" numFmtId="0" xfId="0" applyFont="1" applyFill="1" applyAlignment="1">
      <alignment wrapText="1"/>
    </xf>
    <xf fontId="4" fillId="14" borderId="1" numFmtId="0" xfId="0" applyFont="1" applyFill="1" applyBorder="1" applyAlignment="1">
      <alignment horizontal="center" vertical="center" wrapText="1"/>
    </xf>
    <xf fontId="4" fillId="14" borderId="1" numFmtId="49" xfId="39" applyNumberFormat="1" applyFont="1" applyFill="1" applyBorder="1" applyAlignment="1">
      <alignment horizontal="center" vertical="center" wrapText="1"/>
    </xf>
    <xf fontId="4" fillId="14" borderId="1" numFmtId="160" xfId="0" applyNumberFormat="1" applyFont="1" applyFill="1" applyBorder="1" applyAlignment="1">
      <alignment horizontal="center" shrinkToFit="1" vertical="center" wrapText="1"/>
    </xf>
    <xf fontId="4" fillId="14" borderId="0" numFmtId="160" xfId="0" applyNumberFormat="1" applyFont="1" applyFill="1" applyAlignment="1">
      <alignment horizontal="center" shrinkToFit="1" vertical="center" wrapText="1"/>
    </xf>
    <xf fontId="4" fillId="14" borderId="4" numFmtId="0" xfId="0" applyFont="1" applyFill="1" applyBorder="1" applyAlignment="1">
      <alignment horizontal="center" shrinkToFit="1" vertical="center" wrapText="1"/>
    </xf>
    <xf fontId="4" fillId="14" borderId="1" numFmtId="0" xfId="39" applyFont="1" applyFill="1" applyBorder="1" applyAlignment="1">
      <alignment horizontal="center" vertical="center" wrapText="1"/>
    </xf>
    <xf fontId="4" fillId="14" borderId="4" numFmtId="0" xfId="0" applyFont="1" applyFill="1" applyBorder="1" applyAlignment="1">
      <alignment horizontal="center" vertical="center" wrapText="1"/>
    </xf>
    <xf fontId="4" fillId="14" borderId="0" numFmtId="0" xfId="0" applyFont="1" applyFill="1" applyAlignment="1">
      <alignment horizontal="center" vertical="center" wrapText="1"/>
    </xf>
    <xf fontId="4" fillId="14" borderId="1" numFmtId="49" xfId="0" applyNumberFormat="1" applyFont="1" applyFill="1" applyBorder="1" applyAlignment="1">
      <alignment horizontal="center" shrinkToFit="1" vertical="center" wrapText="1"/>
    </xf>
    <xf fontId="4" fillId="14" borderId="1" numFmtId="160" xfId="39" applyNumberFormat="1" applyFont="1" applyFill="1" applyBorder="1" applyAlignment="1">
      <alignment horizontal="center" vertical="center" wrapText="1"/>
    </xf>
    <xf fontId="4" fillId="14" borderId="1" numFmtId="0" xfId="0" applyFont="1" applyFill="1" applyBorder="1" applyAlignment="1">
      <alignment horizontal="center" shrinkToFit="1" vertical="center" wrapText="1"/>
    </xf>
    <xf fontId="5" fillId="14" borderId="0" numFmtId="0" xfId="0" applyFont="1" applyFill="1" applyAlignment="1">
      <alignment horizontal="center" vertical="center" wrapText="1"/>
    </xf>
    <xf fontId="5" fillId="14" borderId="1" numFmtId="0" xfId="0" applyFont="1" applyFill="1" applyBorder="1" applyAlignment="1">
      <alignment horizontal="center" vertical="center" wrapText="1"/>
    </xf>
    <xf fontId="4" fillId="14" borderId="0" numFmtId="0" xfId="0" applyFont="1" applyFill="1" applyAlignment="1">
      <alignment horizontal="center" shrinkToFit="1" vertical="center" wrapText="1"/>
    </xf>
    <xf fontId="4" fillId="14" borderId="0" numFmtId="49" xfId="0" applyNumberFormat="1" applyFont="1" applyFill="1" applyAlignment="1">
      <alignment horizontal="center" shrinkToFit="1" vertical="center" wrapText="1"/>
    </xf>
    <xf fontId="4" fillId="14" borderId="1" numFmtId="160" xfId="40" applyNumberFormat="1" applyFont="1" applyFill="1" applyBorder="1" applyAlignment="1">
      <alignment horizontal="center" vertical="center" wrapText="1"/>
    </xf>
    <xf fontId="4" fillId="14" borderId="4" numFmtId="160" xfId="0" applyNumberFormat="1" applyFont="1" applyFill="1" applyBorder="1" applyAlignment="1">
      <alignment horizontal="center" shrinkToFit="1" vertical="center" wrapText="1"/>
    </xf>
    <xf fontId="4" fillId="14" borderId="0" numFmtId="49" xfId="0" applyNumberFormat="1" applyFont="1" applyFill="1" applyAlignment="1">
      <alignment horizontal="center" vertical="center" wrapText="1"/>
    </xf>
    <xf fontId="10" fillId="14" borderId="1" numFmtId="0" xfId="0" applyFont="1" applyFill="1" applyBorder="1" applyAlignment="1">
      <alignment wrapText="1"/>
    </xf>
    <xf fontId="5" fillId="14" borderId="1" numFmtId="49" xfId="0" applyNumberFormat="1" applyFont="1" applyFill="1" applyBorder="1" applyAlignment="1">
      <alignment horizontal="center" vertical="center" wrapText="1"/>
    </xf>
    <xf fontId="5" fillId="15" borderId="0" numFmtId="0" xfId="0" applyFont="1" applyFill="1" applyAlignment="1">
      <alignment horizontal="center" vertical="center" wrapText="1"/>
    </xf>
    <xf fontId="4" fillId="15" borderId="1" numFmtId="0" xfId="0" applyFont="1" applyFill="1" applyBorder="1" applyAlignment="1">
      <alignment horizontal="center" vertical="center" wrapText="1"/>
    </xf>
    <xf fontId="4" fillId="15" borderId="1" numFmtId="49" xfId="39" applyNumberFormat="1" applyFont="1" applyFill="1" applyBorder="1" applyAlignment="1">
      <alignment horizontal="center" vertical="center" wrapText="1"/>
    </xf>
    <xf fontId="4" fillId="15" borderId="1" numFmtId="160" xfId="0" applyNumberFormat="1" applyFont="1" applyFill="1" applyBorder="1" applyAlignment="1">
      <alignment horizontal="center" shrinkToFit="1" vertical="center" wrapText="1"/>
    </xf>
    <xf fontId="4" fillId="15" borderId="1" numFmtId="0" xfId="0" applyFont="1" applyFill="1" applyBorder="1" applyAlignment="1">
      <alignment horizontal="center" shrinkToFit="1" vertical="center" wrapText="1"/>
    </xf>
    <xf fontId="4" fillId="15" borderId="1" numFmtId="0" xfId="39" applyFont="1" applyFill="1" applyBorder="1" applyAlignment="1">
      <alignment horizontal="center" vertical="center" wrapText="1"/>
    </xf>
    <xf fontId="4" fillId="15" borderId="1" numFmtId="0" xfId="39" applyFont="1" applyFill="1" applyBorder="1" applyAlignment="1" quotePrefix="1">
      <alignment horizontal="center" vertical="center" wrapText="1"/>
    </xf>
    <xf fontId="4" fillId="15" borderId="1" numFmtId="49" xfId="0" applyNumberFormat="1" applyFont="1" applyFill="1" applyBorder="1" applyAlignment="1">
      <alignment horizontal="center" shrinkToFit="1" vertical="center" wrapText="1"/>
    </xf>
    <xf fontId="5" fillId="15" borderId="1" numFmtId="160" xfId="0" applyNumberFormat="1" applyFont="1" applyFill="1" applyBorder="1" applyAlignment="1">
      <alignment horizontal="center" vertical="center" wrapText="1"/>
    </xf>
    <xf fontId="4" fillId="15" borderId="3" numFmtId="160" xfId="0" applyNumberFormat="1" applyFont="1" applyFill="1" applyBorder="1" applyAlignment="1">
      <alignment horizontal="center" shrinkToFit="1" vertical="center" wrapText="1"/>
    </xf>
    <xf fontId="5" fillId="15" borderId="1" numFmtId="0" xfId="0" applyFont="1" applyFill="1" applyBorder="1" applyAlignment="1">
      <alignment horizontal="center" vertical="center" wrapText="1"/>
    </xf>
    <xf fontId="4" fillId="15" borderId="1" numFmtId="160" xfId="0" applyNumberFormat="1" applyFont="1" applyFill="1" applyBorder="1" applyAlignment="1">
      <alignment horizontal="center" vertical="center" wrapText="1"/>
    </xf>
    <xf fontId="4" fillId="15" borderId="1" numFmtId="160" xfId="40" applyNumberFormat="1" applyFont="1" applyFill="1" applyBorder="1" applyAlignment="1">
      <alignment horizontal="center" vertical="center" wrapText="1"/>
    </xf>
    <xf fontId="4" fillId="15" borderId="1" numFmtId="49" xfId="0" applyNumberFormat="1" applyFont="1" applyFill="1" applyBorder="1" applyAlignment="1">
      <alignment horizontal="center" vertical="center" wrapText="1"/>
    </xf>
    <xf fontId="4" fillId="15" borderId="2" numFmtId="160" xfId="0" applyNumberFormat="1" applyFont="1" applyFill="1" applyBorder="1" applyAlignment="1">
      <alignment horizontal="center" shrinkToFit="1" vertical="center" wrapText="1"/>
    </xf>
    <xf fontId="5" fillId="15" borderId="1" numFmtId="49" xfId="0" applyNumberFormat="1" applyFont="1" applyFill="1" applyBorder="1" applyAlignment="1">
      <alignment horizontal="center" vertical="center" wrapText="1"/>
    </xf>
    <xf fontId="5" fillId="14" borderId="1" numFmtId="0" xfId="39" applyFont="1" applyFill="1" applyBorder="1" applyAlignment="1">
      <alignment horizontal="center" vertical="center" wrapText="1"/>
    </xf>
    <xf fontId="5" fillId="14" borderId="3" numFmtId="160" xfId="0" applyNumberFormat="1" applyFont="1" applyFill="1" applyBorder="1" applyAlignment="1">
      <alignment horizontal="center" shrinkToFit="1" vertical="center" wrapText="1"/>
    </xf>
    <xf fontId="5" fillId="14" borderId="1" numFmtId="0" xfId="0" applyFont="1" applyFill="1" applyBorder="1" applyAlignment="1">
      <alignment horizontal="center" shrinkToFit="1" vertical="center" wrapText="1"/>
    </xf>
    <xf fontId="5" fillId="14" borderId="1" numFmtId="160" xfId="40" applyNumberFormat="1" applyFont="1" applyFill="1" applyBorder="1" applyAlignment="1">
      <alignment horizontal="center" vertical="center" wrapText="1"/>
    </xf>
    <xf fontId="5" fillId="14" borderId="1" numFmtId="160" xfId="0" applyNumberFormat="1" applyFont="1" applyFill="1" applyBorder="1" applyAlignment="1">
      <alignment horizontal="center" shrinkToFit="1" vertical="center" wrapText="1"/>
    </xf>
    <xf fontId="5" fillId="14" borderId="1" numFmtId="49" xfId="0" applyNumberFormat="1" applyFont="1" applyFill="1" applyBorder="1" applyAlignment="1">
      <alignment horizontal="center" shrinkToFit="1" vertical="center" wrapText="1"/>
    </xf>
    <xf fontId="4" fillId="14" borderId="13" numFmtId="49" xfId="0" applyNumberFormat="1" applyFont="1" applyFill="1" applyBorder="1" applyAlignment="1">
      <alignment horizontal="center" vertical="center" wrapText="1"/>
    </xf>
    <xf fontId="5" fillId="14" borderId="2" numFmtId="160" xfId="0" applyNumberFormat="1" applyFont="1" applyFill="1" applyBorder="1" applyAlignment="1">
      <alignment horizontal="center" shrinkToFit="1" vertical="center" wrapText="1"/>
    </xf>
    <xf fontId="4" fillId="14" borderId="2" numFmtId="160" xfId="0" applyNumberFormat="1" applyFont="1" applyFill="1" applyBorder="1" applyAlignment="1">
      <alignment horizontal="center" shrinkToFit="1" vertical="center" wrapText="1"/>
    </xf>
    <xf fontId="11" fillId="14" borderId="1" numFmtId="0" xfId="0" applyFont="1" applyFill="1" applyBorder="1" applyAlignment="1">
      <alignment wrapText="1"/>
    </xf>
    <xf fontId="10" fillId="14" borderId="0" numFmtId="0" xfId="0" applyFont="1" applyFill="1" applyAlignment="1">
      <alignment wrapText="1"/>
    </xf>
    <xf fontId="4" fillId="14" borderId="3" numFmtId="160" xfId="0" applyNumberFormat="1" applyFont="1" applyFill="1" applyBorder="1" applyAlignment="1">
      <alignment horizontal="center" shrinkToFit="1" vertical="center" wrapText="1"/>
    </xf>
    <xf fontId="4" fillId="14" borderId="7" numFmtId="49" xfId="0" applyNumberFormat="1" applyFont="1" applyFill="1" applyBorder="1" applyAlignment="1">
      <alignment horizontal="center" shrinkToFit="1" vertical="center" wrapText="1"/>
    </xf>
    <xf fontId="4" fillId="14" borderId="7" numFmtId="160" xfId="0" applyNumberFormat="1" applyFont="1" applyFill="1" applyBorder="1" applyAlignment="1">
      <alignment horizontal="center" shrinkToFit="1" vertical="center" wrapText="1"/>
    </xf>
    <xf fontId="4" fillId="14" borderId="7" numFmtId="160" xfId="40" applyNumberFormat="1" applyFont="1" applyFill="1" applyBorder="1" applyAlignment="1">
      <alignment horizontal="center" vertical="center" wrapText="1"/>
    </xf>
    <xf fontId="4" fillId="14" borderId="3" numFmtId="49" xfId="0" applyNumberFormat="1" applyFont="1" applyFill="1" applyBorder="1" applyAlignment="1">
      <alignment horizontal="center" shrinkToFit="1" vertical="center" wrapText="1"/>
    </xf>
    <xf fontId="4" fillId="14" borderId="1" numFmtId="49" xfId="0" applyNumberFormat="1" applyFont="1" applyFill="1" applyBorder="1" applyAlignment="1">
      <alignment horizontal="center" vertical="center" wrapText="1"/>
    </xf>
    <xf fontId="4" fillId="14" borderId="1" numFmtId="0" xfId="39" applyFont="1" applyFill="1" applyBorder="1" applyAlignment="1" quotePrefix="1">
      <alignment horizontal="center" vertical="center" wrapText="1"/>
    </xf>
    <xf fontId="4" fillId="14" borderId="5" numFmtId="160" xfId="40" applyNumberFormat="1" applyFont="1" applyFill="1" applyBorder="1" applyAlignment="1">
      <alignment horizontal="center" vertical="center" wrapText="1"/>
    </xf>
    <xf fontId="11" fillId="0" borderId="0" numFmtId="0" xfId="0" applyFont="1" applyAlignment="1">
      <alignment horizontal="center" vertical="center" wrapText="1"/>
    </xf>
    <xf fontId="26" fillId="0" borderId="0" numFmtId="0" xfId="0" applyFont="1"/>
    <xf fontId="26" fillId="0" borderId="0" numFmtId="0" xfId="0" applyFont="1" applyAlignment="1">
      <alignment shrinkToFit="1" wrapText="1"/>
    </xf>
    <xf fontId="27" fillId="0" borderId="1" numFmtId="0" xfId="0" applyFont="1" applyBorder="1" applyAlignment="1">
      <alignment horizontal="center" vertical="center" wrapText="1"/>
    </xf>
    <xf fontId="0" fillId="0" borderId="12" numFmtId="0" xfId="0" applyBorder="1"/>
    <xf fontId="0" fillId="0" borderId="3" numFmtId="0" xfId="0" applyBorder="1"/>
    <xf fontId="27" fillId="0" borderId="1" numFmtId="0" xfId="0" applyFont="1" applyBorder="1" applyAlignment="1">
      <alignment horizontal="center" vertical="center"/>
    </xf>
    <xf fontId="0" fillId="0" borderId="12" numFmtId="0" xfId="0" applyBorder="1" applyAlignment="1">
      <alignment horizontal="center"/>
    </xf>
    <xf fontId="0" fillId="0" borderId="3" numFmtId="0" xfId="0" applyBorder="1" applyAlignment="1">
      <alignment horizontal="center"/>
    </xf>
    <xf fontId="27" fillId="0" borderId="0" numFmtId="0" xfId="0" applyFont="1" applyAlignment="1">
      <alignment horizontal="left" vertical="center"/>
    </xf>
    <xf fontId="26" fillId="0" borderId="37" numFmtId="0" xfId="0" applyFont="1" applyBorder="1" applyAlignment="1">
      <alignment horizontal="center" vertical="center"/>
    </xf>
    <xf fontId="27" fillId="0" borderId="0" numFmtId="0" xfId="0" applyFont="1" applyAlignment="1">
      <alignment horizontal="center" vertical="center"/>
    </xf>
    <xf fontId="28" fillId="0" borderId="0" numFmtId="0" xfId="0" applyFont="1" applyAlignment="1">
      <alignment horizontal="left"/>
    </xf>
    <xf fontId="26" fillId="0" borderId="38" numFmtId="1" xfId="0" applyNumberFormat="1" applyFont="1" applyBorder="1" applyAlignment="1">
      <alignment horizontal="left" vertical="center" wrapText="1"/>
    </xf>
    <xf fontId="0" fillId="0" borderId="38" numFmtId="0" xfId="0" applyBorder="1"/>
    <xf fontId="26" fillId="0" borderId="38" numFmtId="0" xfId="0" applyFont="1" applyBorder="1"/>
    <xf fontId="26" fillId="0" borderId="15" numFmtId="0" xfId="0" applyFont="1" applyBorder="1" applyAlignment="1">
      <alignment horizontal="left"/>
    </xf>
    <xf fontId="26" fillId="0" borderId="36" numFmtId="0" xfId="0" applyFont="1" applyBorder="1"/>
    <xf fontId="26" fillId="0" borderId="14" numFmtId="0" xfId="0" applyFont="1" applyBorder="1"/>
    <xf fontId="26" fillId="0" borderId="38" numFmtId="0" xfId="0" applyFont="1" applyBorder="1" applyAlignment="1">
      <alignment horizontal="left" vertical="center" wrapText="1"/>
    </xf>
    <xf fontId="26" fillId="0" borderId="12" numFmtId="0" xfId="0" applyFont="1" applyBorder="1"/>
    <xf fontId="26" fillId="0" borderId="13" numFmtId="0" xfId="0" applyFont="1" applyBorder="1" applyAlignment="1">
      <alignment horizontal="left"/>
    </xf>
    <xf fontId="26" fillId="0" borderId="10" numFmtId="0" xfId="0" applyFont="1" applyBorder="1"/>
    <xf fontId="28" fillId="0" borderId="0" numFmtId="0" xfId="0" applyFont="1" applyAlignment="1">
      <alignment horizontal="left" vertical="center"/>
    </xf>
    <xf fontId="26" fillId="0" borderId="13" numFmtId="0" xfId="0" applyFont="1" applyBorder="1"/>
    <xf fontId="28" fillId="0" borderId="38" numFmtId="0" xfId="0" applyFont="1" applyBorder="1" applyAlignment="1">
      <alignment horizontal="center"/>
    </xf>
    <xf fontId="26" fillId="0" borderId="38" numFmtId="0" xfId="0" applyFont="1" applyBorder="1" applyAlignment="1">
      <alignment horizontal="left"/>
    </xf>
    <xf fontId="26" fillId="0" borderId="38" numFmtId="1" xfId="0" applyNumberFormat="1" applyFont="1" applyBorder="1" applyAlignment="1">
      <alignment horizontal="left"/>
    </xf>
    <xf fontId="26" fillId="0" borderId="38" numFmtId="161" xfId="0" applyNumberFormat="1" applyFont="1" applyBorder="1" applyAlignment="1">
      <alignment horizontal="left"/>
    </xf>
    <xf fontId="26" fillId="0" borderId="12" numFmtId="161" xfId="0" applyNumberFormat="1" applyFont="1" applyBorder="1" applyAlignment="1">
      <alignment horizontal="left" vertical="center"/>
    </xf>
    <xf fontId="26" fillId="0" borderId="0" numFmtId="0" xfId="0" applyFont="1" applyAlignment="1">
      <alignment horizontal="center"/>
    </xf>
    <xf fontId="28" fillId="0" borderId="0" numFmtId="0" xfId="0" applyFont="1"/>
    <xf fontId="26" fillId="0" borderId="12" numFmtId="0" xfId="0" applyFont="1" applyBorder="1" applyAlignment="1">
      <alignment horizontal="center"/>
    </xf>
    <xf fontId="26" fillId="0" borderId="12" numFmtId="0" xfId="0" applyFont="1" applyBorder="1" applyAlignment="1">
      <alignment horizontal="left"/>
    </xf>
    <xf fontId="26" fillId="0" borderId="2" numFmtId="0" xfId="0" applyFont="1" applyBorder="1" applyAlignment="1">
      <alignment horizontal="center"/>
    </xf>
    <xf fontId="26" fillId="0" borderId="3" numFmtId="0" xfId="0" applyFont="1" applyBorder="1" applyAlignment="1">
      <alignment horizontal="center"/>
    </xf>
    <xf fontId="26" fillId="0" borderId="6" numFmtId="0" xfId="0" applyFont="1" applyBorder="1" applyAlignment="1">
      <alignment shrinkToFit="1" wrapText="1"/>
    </xf>
    <xf fontId="26" fillId="0" borderId="22" numFmtId="0" xfId="0" applyFont="1" applyBorder="1"/>
    <xf fontId="26" fillId="0" borderId="0" numFmtId="0" xfId="0" applyFont="1" applyAlignment="1">
      <alignment horizontal="left"/>
    </xf>
    <xf fontId="27" fillId="0" borderId="0" numFmtId="0" xfId="0" applyFont="1" applyAlignment="1">
      <alignment shrinkToFit="1" wrapText="1"/>
    </xf>
    <xf fontId="28" fillId="0" borderId="0" numFmtId="0" xfId="0" applyFont="1" applyAlignment="1">
      <alignment horizontal="center"/>
    </xf>
    <xf fontId="26" fillId="0" borderId="39" numFmtId="0" xfId="0" applyFont="1" applyBorder="1" applyAlignment="1">
      <alignment horizontal="right"/>
    </xf>
    <xf fontId="26" fillId="0" borderId="40" numFmtId="0" xfId="0" applyFont="1" applyBorder="1" applyAlignment="1">
      <alignment horizontal="right"/>
    </xf>
    <xf fontId="26" fillId="0" borderId="41" numFmtId="0" xfId="0" applyFont="1" applyBorder="1" applyAlignment="1">
      <alignment horizontal="right"/>
    </xf>
    <xf fontId="28" fillId="0" borderId="0" numFmtId="0" xfId="0" applyFont="1" applyAlignment="1">
      <alignment horizontal="center" vertical="top"/>
    </xf>
    <xf fontId="26" fillId="0" borderId="0" numFmtId="1" xfId="0" applyNumberFormat="1" applyFont="1" applyAlignment="1">
      <alignment horizontal="center" wrapText="1"/>
    </xf>
    <xf fontId="29" fillId="0" borderId="0" numFmtId="0" xfId="0" applyFont="1" applyAlignment="1">
      <alignment horizontal="left" vertical="center"/>
    </xf>
    <xf fontId="29" fillId="0" borderId="0" numFmtId="0" xfId="0" applyFont="1" applyAlignment="1">
      <alignment horizontal="center" vertical="center" wrapText="1"/>
    </xf>
    <xf fontId="26" fillId="0" borderId="0" numFmtId="0" xfId="0" applyFont="1" applyAlignment="1">
      <alignment horizontal="center" shrinkToFit="1" vertical="center" wrapText="1"/>
    </xf>
    <xf fontId="26" fillId="0" borderId="12" numFmtId="0" xfId="0" applyFont="1" applyBorder="1" applyAlignment="1">
      <alignment horizontal="left" vertical="center" wrapText="1"/>
    </xf>
    <xf fontId="26" fillId="0" borderId="1" numFmtId="0" xfId="0" applyFont="1" applyBorder="1" applyAlignment="1">
      <alignment horizontal="center" vertical="center" wrapText="1"/>
    </xf>
    <xf fontId="0" fillId="0" borderId="36" numFmtId="0" xfId="0" applyBorder="1"/>
    <xf fontId="0" fillId="0" borderId="14" numFmtId="0" xfId="0" applyBorder="1"/>
    <xf fontId="26" fillId="0" borderId="1" numFmtId="0" xfId="0" applyFont="1" applyBorder="1" applyAlignment="1">
      <alignment horizontal="center" vertical="center"/>
    </xf>
    <xf fontId="26" fillId="0" borderId="0" numFmtId="0" xfId="0" applyFont="1" applyAlignment="1">
      <alignment horizontal="center" vertical="center"/>
    </xf>
    <xf fontId="0" fillId="0" borderId="13" numFmtId="0" xfId="0" applyBorder="1"/>
    <xf fontId="0" fillId="0" borderId="10" numFmtId="0" xfId="0" applyBorder="1"/>
    <xf fontId="26" fillId="0" borderId="1" numFmtId="0" xfId="0" applyFont="1" applyBorder="1" applyAlignment="1">
      <alignment horizontal="center" shrinkToFit="1" vertical="center" wrapText="1"/>
    </xf>
    <xf fontId="0" fillId="0" borderId="6" numFmtId="0" xfId="0" applyBorder="1"/>
    <xf fontId="0" fillId="0" borderId="22" numFmtId="0" xfId="0" applyBorder="1"/>
    <xf fontId="26" fillId="0" borderId="1" numFmtId="160" xfId="0" applyNumberFormat="1" applyFont="1" applyBorder="1" applyAlignment="1">
      <alignment horizontal="center" vertical="center" wrapText="1"/>
    </xf>
    <xf fontId="30" fillId="0" borderId="1" numFmtId="0" xfId="0" applyFont="1" applyBorder="1" applyAlignment="1">
      <alignment horizontal="center" vertical="center" wrapText="1"/>
    </xf>
    <xf fontId="31" fillId="0" borderId="1" numFmtId="0" xfId="0" applyFont="1" applyBorder="1" applyAlignment="1">
      <alignment horizontal="center" vertical="center"/>
    </xf>
    <xf fontId="26" fillId="0" borderId="0" numFmtId="0" xfId="0" applyFont="1" applyAlignment="1">
      <alignment horizontal="left" vertical="center"/>
    </xf>
    <xf fontId="27" fillId="0" borderId="0" numFmtId="0" xfId="0" applyFont="1" applyAlignment="1">
      <alignment textRotation="90" vertical="center"/>
    </xf>
    <xf fontId="27" fillId="0" borderId="0" numFmtId="0" xfId="0" applyFont="1" applyAlignment="1">
      <alignment textRotation="180" vertical="center"/>
    </xf>
    <xf fontId="26" fillId="0" borderId="0" numFmtId="0" xfId="0" applyFont="1" applyAlignment="1">
      <alignment textRotation="90"/>
    </xf>
    <xf fontId="26" fillId="0" borderId="0" numFmtId="0" xfId="0" applyFont="1" applyAlignment="1">
      <alignment horizontal="center" textRotation="90" vertical="center"/>
    </xf>
    <xf fontId="27" fillId="0" borderId="10" numFmtId="0" xfId="0" applyFont="1" applyBorder="1" applyAlignment="1">
      <alignment horizontal="center" textRotation="90" vertical="center"/>
    </xf>
    <xf fontId="26" fillId="0" borderId="1" numFmtId="0" xfId="0" applyFont="1" applyBorder="1" applyAlignment="1">
      <alignment horizontal="center" textRotation="90" vertical="center" wrapText="1"/>
    </xf>
    <xf fontId="26" fillId="0" borderId="1" numFmtId="0" xfId="0" applyFont="1" applyBorder="1" applyAlignment="1">
      <alignment horizontal="center"/>
    </xf>
    <xf fontId="26" fillId="0" borderId="1" numFmtId="0" xfId="0" applyFont="1" applyBorder="1" applyAlignment="1">
      <alignment horizontal="center" textRotation="90"/>
    </xf>
    <xf fontId="26" fillId="0" borderId="1" numFmtId="0" xfId="0" applyFont="1" applyBorder="1" applyAlignment="1">
      <alignment horizontal="center" textRotation="90" vertical="center"/>
    </xf>
    <xf fontId="26" fillId="0" borderId="1" numFmtId="1" xfId="0" applyNumberFormat="1" applyFont="1" applyBorder="1" applyAlignment="1">
      <alignment horizontal="center" textRotation="90" vertical="center" wrapText="1"/>
    </xf>
    <xf fontId="26" fillId="0" borderId="1" numFmtId="166" xfId="0" applyNumberFormat="1" applyFont="1" applyBorder="1" applyAlignment="1">
      <alignment horizontal="center" textRotation="90" vertical="center" wrapText="1"/>
    </xf>
    <xf fontId="26" fillId="0" borderId="1" numFmtId="160" xfId="0" applyNumberFormat="1" applyFont="1" applyBorder="1" applyAlignment="1">
      <alignment horizontal="center" textRotation="90" vertical="center" wrapText="1"/>
    </xf>
    <xf fontId="26" fillId="0" borderId="0" numFmtId="0" xfId="0" applyFont="1" applyAlignment="1">
      <alignment textRotation="90" vertical="center" wrapText="1"/>
    </xf>
    <xf fontId="30" fillId="0" borderId="1" numFmtId="0" xfId="0" applyFont="1" applyBorder="1" applyAlignment="1">
      <alignment horizontal="center" textRotation="90" vertical="center" wrapText="1"/>
    </xf>
    <xf fontId="26" fillId="0" borderId="1" numFmtId="160" xfId="0" applyNumberFormat="1" applyFont="1" applyBorder="1" applyAlignment="1">
      <alignment horizontal="center" textRotation="90" vertical="center"/>
    </xf>
    <xf fontId="26" fillId="0" borderId="1" numFmtId="160" xfId="0" applyNumberFormat="1" applyFont="1" applyBorder="1" applyAlignment="1">
      <alignment horizontal="center"/>
    </xf>
    <xf fontId="27" fillId="0" borderId="0" numFmtId="0" xfId="0" applyFont="1" applyAlignment="1">
      <alignment horizontal="center" textRotation="90" vertical="center"/>
    </xf>
    <xf fontId="26" fillId="0" borderId="8" numFmtId="0" xfId="0" applyFont="1" applyBorder="1" applyAlignment="1">
      <alignment horizontal="center" textRotation="90" vertical="center"/>
    </xf>
    <xf fontId="26" fillId="0" borderId="8" numFmtId="0" xfId="0" applyFont="1" applyBorder="1" applyAlignment="1">
      <alignment horizontal="center" textRotation="90"/>
    </xf>
    <xf fontId="27" fillId="0" borderId="0" numFmtId="0" xfId="0" applyFont="1" applyAlignment="1">
      <alignment horizontal="left" textRotation="89" vertical="center"/>
    </xf>
    <xf fontId="27" fillId="0" borderId="10" numFmtId="0" xfId="0" applyFont="1" applyBorder="1" applyAlignment="1">
      <alignment horizontal="center" textRotation="90"/>
    </xf>
    <xf fontId="26" fillId="0" borderId="1" numFmtId="0" xfId="0" applyFont="1" applyBorder="1" applyAlignment="1">
      <alignment horizontal="center" textRotation="89" vertical="center"/>
    </xf>
    <xf fontId="26" fillId="0" borderId="1" numFmtId="0" xfId="0" applyFont="1" applyBorder="1" applyAlignment="1">
      <alignment horizontal="center" textRotation="89" vertical="center" wrapText="1"/>
    </xf>
    <xf fontId="28" fillId="0" borderId="1" numFmtId="0" xfId="0" applyFont="1" applyBorder="1" applyAlignment="1">
      <alignment horizontal="center" textRotation="89" vertical="center"/>
    </xf>
    <xf fontId="28" fillId="0" borderId="1" numFmtId="0" xfId="0" applyFont="1" applyBorder="1" applyAlignment="1">
      <alignment horizontal="center" textRotation="89" vertical="center" wrapText="1"/>
    </xf>
    <xf fontId="26" fillId="0" borderId="10" numFmtId="0" xfId="0" applyFont="1" applyBorder="1" applyAlignment="1">
      <alignment horizontal="center" textRotation="90"/>
    </xf>
    <xf fontId="26" fillId="0" borderId="1" numFmtId="0" xfId="0" applyFont="1" applyBorder="1" applyAlignment="1">
      <alignment horizontal="center" textRotation="180" vertical="top"/>
    </xf>
    <xf fontId="27" fillId="0" borderId="0" numFmtId="0" xfId="0" applyFont="1" applyAlignment="1">
      <alignment horizontal="center" textRotation="89" vertical="center"/>
    </xf>
    <xf fontId="26" fillId="0" borderId="0" numFmtId="0" xfId="0" applyFont="1" applyAlignment="1">
      <alignment horizontal="center" textRotation="90" vertical="center" wrapText="1"/>
    </xf>
    <xf fontId="26" fillId="0" borderId="0" numFmtId="0" xfId="0" applyFont="1" applyAlignment="1">
      <alignment horizontal="center" textRotation="89" vertical="center"/>
    </xf>
    <xf fontId="26" fillId="0" borderId="0" numFmtId="0" xfId="0" applyFont="1" applyAlignment="1">
      <alignment horizontal="center" textRotation="180" vertical="top"/>
    </xf>
    <xf fontId="5" fillId="0" borderId="0" numFmtId="0" xfId="0" applyFont="1"/>
    <xf fontId="7" fillId="3" borderId="8" numFmtId="0" xfId="0" applyFont="1" applyFill="1" applyBorder="1" applyAlignment="1">
      <alignment horizontal="center" shrinkToFit="1" vertical="center" wrapText="1"/>
    </xf>
    <xf fontId="8" fillId="5" borderId="8" numFmtId="0" xfId="0" applyFont="1" applyFill="1" applyBorder="1" applyAlignment="1">
      <alignment horizontal="center" shrinkToFit="1" vertical="center" wrapText="1"/>
    </xf>
    <xf fontId="8" fillId="3" borderId="8" numFmtId="0" xfId="0" applyFont="1" applyFill="1" applyBorder="1" applyAlignment="1">
      <alignment horizontal="center" shrinkToFit="1" vertical="center" wrapText="1"/>
    </xf>
    <xf fontId="8" fillId="6" borderId="8" numFmtId="0" xfId="0" applyFont="1" applyFill="1" applyBorder="1" applyAlignment="1">
      <alignment horizontal="center" vertical="center" wrapText="1"/>
    </xf>
    <xf fontId="8" fillId="6" borderId="8" numFmtId="0" xfId="0" applyFont="1" applyFill="1" applyBorder="1" applyAlignment="1">
      <alignment horizontal="center" shrinkToFit="1" vertical="center" wrapText="1"/>
    </xf>
    <xf fontId="8" fillId="6" borderId="8" numFmtId="49" xfId="14" applyNumberFormat="1" applyFont="1" applyFill="1" applyBorder="1" applyAlignment="1">
      <alignment horizontal="center" vertical="center" wrapText="1"/>
    </xf>
    <xf fontId="8" fillId="3" borderId="8" numFmtId="49" xfId="14" applyNumberFormat="1" applyFont="1" applyFill="1" applyBorder="1" applyAlignment="1">
      <alignment horizontal="center" vertical="center" wrapText="1"/>
    </xf>
    <xf fontId="8" fillId="0" borderId="8" numFmtId="0" xfId="0" applyFont="1" applyBorder="1" applyAlignment="1">
      <alignment horizontal="center" shrinkToFit="1" vertical="center" wrapText="1"/>
    </xf>
    <xf fontId="8" fillId="5" borderId="8" numFmtId="49" xfId="0" applyNumberFormat="1" applyFont="1" applyFill="1" applyBorder="1" applyAlignment="1">
      <alignment horizontal="center" shrinkToFit="1" vertical="center" wrapText="1"/>
    </xf>
    <xf fontId="8" fillId="3" borderId="8" numFmtId="0" xfId="14" applyFont="1" applyFill="1" applyBorder="1" applyAlignment="1">
      <alignment horizontal="center" vertical="center" wrapText="1"/>
    </xf>
    <xf fontId="8" fillId="6" borderId="8" numFmtId="160" xfId="14" applyNumberFormat="1" applyFont="1" applyFill="1" applyBorder="1" applyAlignment="1">
      <alignment horizontal="center" vertical="center" wrapText="1"/>
    </xf>
    <xf fontId="8" fillId="0" borderId="8" numFmtId="49" xfId="14" applyNumberFormat="1" applyFont="1" applyBorder="1" applyAlignment="1">
      <alignment horizontal="center" vertical="center" wrapText="1"/>
    </xf>
    <xf fontId="8" fillId="3" borderId="8" numFmtId="160" xfId="14" applyNumberFormat="1" applyFont="1" applyFill="1" applyBorder="1" applyAlignment="1">
      <alignment horizontal="center" vertical="center" wrapText="1"/>
    </xf>
    <xf fontId="8" fillId="5" borderId="8" numFmtId="49" xfId="14" applyNumberFormat="1" applyFont="1" applyFill="1" applyBorder="1" applyAlignment="1">
      <alignment horizontal="center" vertical="center" wrapText="1"/>
    </xf>
    <xf fontId="8" fillId="5" borderId="8" numFmtId="0" xfId="14" applyFont="1" applyFill="1" applyBorder="1" applyAlignment="1">
      <alignment horizontal="center" vertical="center" wrapText="1"/>
    </xf>
    <xf fontId="8" fillId="5" borderId="8" numFmtId="160" xfId="0" applyNumberFormat="1" applyFont="1" applyFill="1" applyBorder="1" applyAlignment="1">
      <alignment horizontal="center" shrinkToFit="1" vertical="center" wrapText="1"/>
    </xf>
    <xf fontId="8" fillId="3" borderId="8" numFmtId="160" xfId="0" applyNumberFormat="1" applyFont="1" applyFill="1" applyBorder="1" applyAlignment="1">
      <alignment horizontal="center" shrinkToFit="1" vertical="center" wrapText="1"/>
    </xf>
    <xf fontId="8" fillId="3" borderId="8" numFmtId="0" xfId="0" applyFont="1" applyFill="1" applyBorder="1" applyAlignment="1">
      <alignment horizontal="center" vertical="center" wrapText="1"/>
    </xf>
    <xf fontId="9" fillId="3" borderId="8" numFmtId="0" xfId="0" applyFont="1" applyFill="1" applyBorder="1" applyAlignment="1">
      <alignment horizontal="center" vertical="center"/>
    </xf>
    <xf fontId="8" fillId="3" borderId="15" numFmtId="0" xfId="0" applyFont="1" applyFill="1" applyBorder="1" applyAlignment="1">
      <alignment horizontal="center" vertical="center" wrapText="1"/>
    </xf>
    <xf fontId="4" fillId="3" borderId="8" numFmtId="0" xfId="0" applyFont="1" applyFill="1" applyBorder="1" applyAlignment="1">
      <alignment horizontal="center" vertical="center"/>
    </xf>
    <xf fontId="8" fillId="5" borderId="8" numFmtId="0" xfId="0" applyFont="1" applyFill="1" applyBorder="1" applyAlignment="1">
      <alignment horizontal="center" vertical="center" wrapText="1"/>
    </xf>
    <xf fontId="5" fillId="0" borderId="7" numFmtId="0" xfId="0" applyFont="1" applyBorder="1"/>
    <xf fontId="4" fillId="0" borderId="7" numFmtId="49" xfId="39" applyNumberFormat="1" applyFont="1" applyBorder="1" applyAlignment="1">
      <alignment horizontal="center" vertical="center" wrapText="1"/>
    </xf>
    <xf fontId="4" fillId="0" borderId="7" numFmtId="160" xfId="0" applyNumberFormat="1" applyFont="1" applyBorder="1" applyAlignment="1">
      <alignment horizontal="center" shrinkToFit="1" vertical="center" wrapText="1"/>
    </xf>
    <xf fontId="4" fillId="0" borderId="7" numFmtId="0" xfId="0" applyFont="1" applyBorder="1" applyAlignment="1">
      <alignment horizontal="center" shrinkToFit="1" vertical="center" wrapText="1"/>
    </xf>
    <xf fontId="4" fillId="0" borderId="7" numFmtId="0" xfId="39" applyFont="1" applyBorder="1" applyAlignment="1">
      <alignment horizontal="center" vertical="center" wrapText="1"/>
    </xf>
    <xf fontId="4" fillId="0" borderId="7" numFmtId="0" xfId="0" applyFont="1" applyBorder="1" applyAlignment="1">
      <alignment horizontal="center" vertical="center" wrapText="1"/>
    </xf>
    <xf fontId="4" fillId="0" borderId="7" numFmtId="49" xfId="0" applyNumberFormat="1" applyFont="1" applyBorder="1" applyAlignment="1">
      <alignment horizontal="center" shrinkToFit="1" vertical="center" wrapText="1"/>
    </xf>
    <xf fontId="5" fillId="0" borderId="7" numFmtId="160" xfId="0" applyNumberFormat="1" applyFont="1" applyBorder="1" applyAlignment="1">
      <alignment horizontal="center" vertical="center" wrapText="1"/>
    </xf>
    <xf fontId="5" fillId="0" borderId="7" numFmtId="0" xfId="0" applyFont="1" applyBorder="1" applyAlignment="1">
      <alignment horizontal="center" vertical="center"/>
    </xf>
    <xf fontId="5" fillId="0" borderId="7" numFmtId="160" xfId="0" applyNumberFormat="1" applyFont="1" applyBorder="1" applyAlignment="1">
      <alignment horizontal="center" vertical="center"/>
    </xf>
    <xf fontId="4" fillId="0" borderId="7" numFmtId="160" xfId="40" applyNumberFormat="1" applyFont="1" applyBorder="1" applyAlignment="1">
      <alignment horizontal="center" vertical="center" wrapText="1"/>
    </xf>
    <xf fontId="4" fillId="0" borderId="7" numFmtId="49" xfId="0" applyNumberFormat="1" applyFont="1" applyBorder="1" applyAlignment="1">
      <alignment horizontal="center" vertical="center" wrapText="1"/>
    </xf>
    <xf fontId="5" fillId="0" borderId="7" numFmtId="0" xfId="0" applyFont="1" applyBorder="1" applyAlignment="1">
      <alignment wrapText="1"/>
    </xf>
    <xf fontId="5" fillId="0" borderId="7" numFmtId="0" xfId="0" applyFont="1" applyBorder="1" applyAlignment="1">
      <alignment horizontal="center" vertical="center" wrapText="1"/>
    </xf>
    <xf fontId="4" fillId="0" borderId="7" numFmtId="1" xfId="0" applyNumberFormat="1" applyFont="1" applyBorder="1" applyAlignment="1">
      <alignment horizontal="center" shrinkToFit="1" vertical="center" wrapText="1"/>
    </xf>
    <xf fontId="5" fillId="0" borderId="7" numFmtId="49" xfId="0" applyNumberFormat="1" applyFont="1" applyBorder="1" applyAlignment="1">
      <alignment horizontal="center" vertical="center"/>
    </xf>
    <xf fontId="4" fillId="0" borderId="7" numFmtId="0" xfId="0" applyFont="1" applyBorder="1" applyAlignment="1" quotePrefix="1">
      <alignment horizontal="center" vertical="center" wrapText="1"/>
    </xf>
    <xf fontId="4" fillId="0" borderId="7" numFmtId="0" xfId="39" applyFont="1" applyBorder="1" applyAlignment="1" quotePrefix="1">
      <alignment horizontal="center" vertical="center" wrapText="1"/>
    </xf>
    <xf fontId="5" fillId="0" borderId="7" numFmtId="160" xfId="39" applyNumberFormat="1" applyFont="1" applyBorder="1" applyAlignment="1">
      <alignment horizontal="center" vertical="center" wrapText="1"/>
    </xf>
    <xf fontId="4" fillId="0" borderId="7" numFmtId="160" xfId="39" applyNumberFormat="1" applyFont="1" applyBorder="1" applyAlignment="1">
      <alignment horizontal="center" vertical="center" wrapText="1"/>
    </xf>
    <xf fontId="5" fillId="0" borderId="7" numFmtId="0" xfId="0" applyFont="1" applyBorder="1" applyAlignment="1">
      <alignment vertical="center" wrapText="1"/>
    </xf>
    <xf fontId="5" fillId="0" borderId="7" numFmtId="0" xfId="39" applyFont="1" applyBorder="1" applyAlignment="1">
      <alignment horizontal="center" vertical="center" wrapText="1"/>
    </xf>
    <xf fontId="4" fillId="0" borderId="7" numFmtId="160" xfId="0" applyNumberFormat="1" applyFont="1" applyBorder="1" applyAlignment="1">
      <alignment horizontal="center" vertical="center" wrapText="1"/>
    </xf>
    <xf fontId="4" fillId="0" borderId="7" numFmtId="160" xfId="0" applyNumberFormat="1" applyFont="1" applyBorder="1" applyAlignment="1">
      <alignment horizontal="center" vertical="center"/>
    </xf>
    <xf fontId="4" fillId="0" borderId="7" numFmtId="0" xfId="0" applyFont="1" applyBorder="1" applyAlignment="1">
      <alignment horizontal="center" vertical="center"/>
    </xf>
    <xf fontId="5" fillId="0" borderId="7" numFmtId="49" xfId="0" applyNumberFormat="1" applyFont="1" applyBorder="1" applyAlignment="1">
      <alignment horizontal="center" vertical="center" wrapText="1"/>
    </xf>
    <xf fontId="4" fillId="0" borderId="7" numFmtId="0" xfId="38" applyFont="1" applyBorder="1" applyAlignment="1">
      <alignment horizontal="center" shrinkToFit="1" vertical="center" wrapText="1"/>
    </xf>
    <xf fontId="4" fillId="0" borderId="7" numFmtId="0" xfId="0" applyFont="1" applyBorder="1"/>
    <xf fontId="4" fillId="0" borderId="7" numFmtId="0" xfId="0" applyFont="1" applyBorder="1" applyAlignment="1">
      <alignment wrapText="1"/>
    </xf>
    <xf fontId="5" fillId="0" borderId="7" numFmtId="0" xfId="0" applyFont="1" applyBorder="1" applyAlignment="1">
      <alignment horizontal="center" wrapText="1"/>
    </xf>
    <xf fontId="4" fillId="0" borderId="7" numFmtId="0" xfId="32" applyFont="1" applyBorder="1" applyAlignment="1">
      <alignment horizontal="center" vertical="center" wrapText="1"/>
    </xf>
    <xf fontId="4" fillId="0" borderId="7" numFmtId="49" xfId="0" applyNumberFormat="1" applyFont="1" applyBorder="1" applyAlignment="1">
      <alignment wrapText="1"/>
    </xf>
    <xf fontId="11" fillId="0" borderId="7" numFmtId="0" xfId="0" applyFont="1" applyBorder="1" applyAlignment="1">
      <alignment wrapText="1"/>
    </xf>
    <xf fontId="4" fillId="0" borderId="0" numFmtId="0" xfId="0" applyFont="1"/>
    <xf fontId="4" fillId="16" borderId="7" numFmtId="0" xfId="0" applyFont="1" applyFill="1" applyBorder="1" applyAlignment="1">
      <alignment horizontal="center" vertical="center" wrapText="1"/>
    </xf>
    <xf fontId="4" fillId="16" borderId="7" numFmtId="49" xfId="39" applyNumberFormat="1" applyFont="1" applyFill="1" applyBorder="1" applyAlignment="1">
      <alignment horizontal="center" vertical="center" wrapText="1"/>
    </xf>
    <xf fontId="4" fillId="16" borderId="7" numFmtId="160" xfId="0" applyNumberFormat="1" applyFont="1" applyFill="1" applyBorder="1" applyAlignment="1">
      <alignment horizontal="center" shrinkToFit="1" vertical="center" wrapText="1"/>
    </xf>
    <xf fontId="4" fillId="16" borderId="7" numFmtId="0" xfId="0" applyFont="1" applyFill="1" applyBorder="1" applyAlignment="1">
      <alignment horizontal="center" shrinkToFit="1" vertical="center" wrapText="1"/>
    </xf>
    <xf fontId="4" fillId="16" borderId="7" numFmtId="0" xfId="39" applyFont="1" applyFill="1" applyBorder="1" applyAlignment="1">
      <alignment horizontal="center" vertical="center" wrapText="1"/>
    </xf>
    <xf fontId="4" fillId="16" borderId="7" numFmtId="0" xfId="39" applyFont="1" applyFill="1" applyBorder="1" applyAlignment="1" quotePrefix="1">
      <alignment horizontal="center" vertical="center" wrapText="1"/>
    </xf>
    <xf fontId="4" fillId="16" borderId="7" numFmtId="49" xfId="0" applyNumberFormat="1" applyFont="1" applyFill="1" applyBorder="1" applyAlignment="1">
      <alignment horizontal="center" shrinkToFit="1" vertical="center" wrapText="1"/>
    </xf>
    <xf fontId="5" fillId="16" borderId="7" numFmtId="160" xfId="0" applyNumberFormat="1" applyFont="1" applyFill="1" applyBorder="1" applyAlignment="1">
      <alignment horizontal="center" vertical="center" wrapText="1"/>
    </xf>
    <xf fontId="5" fillId="16" borderId="7" numFmtId="0" xfId="0" applyFont="1" applyFill="1" applyBorder="1" applyAlignment="1">
      <alignment horizontal="center" vertical="center" wrapText="1"/>
    </xf>
    <xf fontId="4" fillId="16" borderId="7" numFmtId="160" xfId="39" applyNumberFormat="1" applyFont="1" applyFill="1" applyBorder="1" applyAlignment="1">
      <alignment horizontal="center" vertical="center" wrapText="1"/>
    </xf>
    <xf fontId="4" fillId="16" borderId="7" numFmtId="160" xfId="40" applyNumberFormat="1" applyFont="1" applyFill="1" applyBorder="1" applyAlignment="1">
      <alignment horizontal="center" vertical="center" wrapText="1"/>
    </xf>
    <xf fontId="4" fillId="16" borderId="7" numFmtId="160" xfId="40" applyNumberFormat="1" applyFont="1" applyFill="1" applyBorder="1" applyAlignment="1">
      <alignment horizontal="center" shrinkToFit="1" vertical="center" wrapText="1"/>
    </xf>
    <xf fontId="4" fillId="16" borderId="7" numFmtId="49" xfId="0" applyNumberFormat="1" applyFont="1" applyFill="1" applyBorder="1" applyAlignment="1">
      <alignment horizontal="center" vertical="center" wrapText="1"/>
    </xf>
    <xf fontId="10" fillId="16" borderId="7" numFmtId="0" xfId="0" applyFont="1" applyFill="1" applyBorder="1" applyAlignment="1">
      <alignment wrapText="1"/>
    </xf>
    <xf fontId="5" fillId="16" borderId="7" numFmtId="49" xfId="0" applyNumberFormat="1" applyFont="1" applyFill="1" applyBorder="1" applyAlignment="1">
      <alignment horizontal="center" vertical="center" wrapText="1"/>
    </xf>
    <xf fontId="4" fillId="16" borderId="7" numFmtId="167" xfId="39" applyNumberFormat="1" applyFont="1" applyFill="1" applyBorder="1" applyAlignment="1">
      <alignment horizontal="center" vertical="center" wrapText="1"/>
    </xf>
    <xf fontId="4" fillId="16" borderId="7" numFmtId="160" xfId="0" applyNumberFormat="1" applyFont="1" applyFill="1" applyBorder="1" applyAlignment="1">
      <alignment horizontal="center" vertical="center" wrapText="1"/>
    </xf>
    <xf fontId="0" fillId="0" borderId="7" numFmtId="0" xfId="0" applyBorder="1"/>
    <xf fontId="5" fillId="0" borderId="7" numFmtId="49" xfId="39" applyNumberFormat="1" applyFont="1" applyBorder="1" applyAlignment="1">
      <alignment horizontal="center" vertical="center" wrapText="1"/>
    </xf>
    <xf fontId="5" fillId="0" borderId="7" numFmtId="160" xfId="0" applyNumberFormat="1" applyFont="1" applyBorder="1" applyAlignment="1">
      <alignment horizontal="center" shrinkToFit="1" vertical="center" wrapText="1"/>
    </xf>
    <xf fontId="5" fillId="0" borderId="7" numFmtId="0" xfId="0" applyFont="1" applyBorder="1" applyAlignment="1">
      <alignment horizontal="center" shrinkToFit="1" vertical="center" wrapText="1"/>
    </xf>
    <xf fontId="5" fillId="0" borderId="7" numFmtId="0" xfId="39" applyFont="1" applyBorder="1" applyAlignment="1" quotePrefix="1">
      <alignment horizontal="center" vertical="center" wrapText="1"/>
    </xf>
    <xf fontId="5" fillId="0" borderId="7" numFmtId="49" xfId="0" applyNumberFormat="1" applyFont="1" applyBorder="1" applyAlignment="1">
      <alignment horizontal="center" shrinkToFit="1" vertical="center" wrapText="1"/>
    </xf>
    <xf fontId="5" fillId="0" borderId="7" numFmtId="160" xfId="40" applyNumberFormat="1" applyFont="1" applyBorder="1" applyAlignment="1">
      <alignment horizontal="center" vertical="center" wrapText="1"/>
    </xf>
    <xf fontId="13" fillId="0" borderId="0" numFmtId="0" xfId="0" applyFont="1"/>
    <xf fontId="13" fillId="0" borderId="7" numFmtId="0" xfId="0" applyFont="1" applyBorder="1" applyAlignment="1">
      <alignment horizontal="center" vertical="center" wrapText="1"/>
    </xf>
    <xf fontId="13" fillId="0" borderId="7" numFmtId="49" xfId="39" applyNumberFormat="1" applyFont="1" applyBorder="1" applyAlignment="1">
      <alignment horizontal="center" vertical="center" wrapText="1"/>
    </xf>
    <xf fontId="13" fillId="0" borderId="7" numFmtId="160" xfId="0" applyNumberFormat="1" applyFont="1" applyBorder="1" applyAlignment="1">
      <alignment horizontal="center" shrinkToFit="1" vertical="center" wrapText="1"/>
    </xf>
    <xf fontId="13" fillId="0" borderId="7" numFmtId="0" xfId="0" applyFont="1" applyBorder="1" applyAlignment="1">
      <alignment horizontal="center" shrinkToFit="1" vertical="center" wrapText="1"/>
    </xf>
    <xf fontId="13" fillId="0" borderId="7" numFmtId="0" xfId="39" applyFont="1" applyBorder="1" applyAlignment="1">
      <alignment horizontal="center" vertical="center" wrapText="1"/>
    </xf>
    <xf fontId="13" fillId="0" borderId="7" numFmtId="0" xfId="39" applyFont="1" applyBorder="1" applyAlignment="1" quotePrefix="1">
      <alignment horizontal="center" vertical="center" wrapText="1"/>
    </xf>
    <xf fontId="13" fillId="0" borderId="7" numFmtId="49" xfId="0" applyNumberFormat="1" applyFont="1" applyBorder="1" applyAlignment="1">
      <alignment horizontal="center" shrinkToFit="1" vertical="center" wrapText="1"/>
    </xf>
    <xf fontId="13" fillId="0" borderId="7" numFmtId="160" xfId="0" applyNumberFormat="1" applyFont="1" applyBorder="1" applyAlignment="1">
      <alignment horizontal="center" vertical="center" wrapText="1"/>
    </xf>
    <xf fontId="13" fillId="0" borderId="7" numFmtId="160" xfId="40" applyNumberFormat="1" applyFont="1" applyBorder="1" applyAlignment="1">
      <alignment horizontal="center" vertical="center" wrapText="1"/>
    </xf>
    <xf fontId="13" fillId="0" borderId="7" numFmtId="49" xfId="0" applyNumberFormat="1" applyFont="1" applyBorder="1" applyAlignment="1">
      <alignment horizontal="center" vertical="center" wrapText="1"/>
    </xf>
    <xf fontId="13" fillId="0" borderId="7" numFmtId="160" xfId="39" applyNumberFormat="1" applyFont="1" applyBorder="1" applyAlignment="1">
      <alignment horizontal="center" vertical="center" wrapText="1"/>
    </xf>
    <xf fontId="12" fillId="0" borderId="7" numFmtId="0" xfId="0" applyFont="1" applyBorder="1" applyAlignment="1">
      <alignment wrapText="1"/>
    </xf>
    <xf fontId="13" fillId="0" borderId="7" numFmtId="0" xfId="0" applyFont="1" applyBorder="1" applyAlignment="1">
      <alignment wrapText="1"/>
    </xf>
    <xf fontId="13" fillId="0" borderId="0" numFmtId="0" xfId="0" applyFont="1" applyAlignment="1">
      <alignment wrapText="1"/>
    </xf>
    <xf fontId="13" fillId="0" borderId="0" numFmtId="0" xfId="0" applyFont="1" applyAlignment="1">
      <alignment horizontal="center" vertical="center" wrapText="1"/>
    </xf>
    <xf fontId="31" fillId="0" borderId="7" numFmtId="0" xfId="0" applyFont="1" applyBorder="1" applyAlignment="1">
      <alignment horizontal="center" vertical="center" wrapText="1"/>
    </xf>
    <xf fontId="31" fillId="0" borderId="7" numFmtId="0" xfId="0" applyFont="1" applyBorder="1" applyAlignment="1">
      <alignment horizontal="center" shrinkToFit="1" vertical="center" wrapText="1"/>
    </xf>
    <xf fontId="4" fillId="3" borderId="7" numFmtId="160" xfId="40" applyNumberFormat="1" applyFont="1" applyFill="1" applyBorder="1" applyAlignment="1">
      <alignment horizontal="center" vertical="center" wrapText="1"/>
    </xf>
    <xf fontId="31" fillId="3" borderId="7" numFmtId="0" xfId="0" applyFont="1" applyFill="1" applyBorder="1" applyAlignment="1">
      <alignment horizontal="center" shrinkToFit="1" vertical="center" wrapText="1"/>
    </xf>
    <xf fontId="4" fillId="0" borderId="7" numFmtId="160" xfId="40" applyNumberFormat="1" applyFont="1" applyBorder="1" applyAlignment="1">
      <alignment horizontal="center" shrinkToFit="1" vertical="center" wrapText="1"/>
    </xf>
    <xf fontId="5" fillId="3" borderId="0" numFmtId="0" xfId="0" applyFont="1" applyFill="1"/>
    <xf fontId="4" fillId="3" borderId="7" numFmtId="167" xfId="39" applyNumberFormat="1" applyFont="1" applyFill="1" applyBorder="1" applyAlignment="1">
      <alignment horizontal="center" vertical="center" wrapText="1"/>
    </xf>
    <xf fontId="4" fillId="3" borderId="7" numFmtId="0" xfId="32" applyFont="1" applyFill="1" applyBorder="1" applyAlignment="1">
      <alignment horizontal="center" vertical="center" wrapText="1"/>
    </xf>
    <xf fontId="4" fillId="3" borderId="7" numFmtId="160" xfId="39" applyNumberFormat="1" applyFont="1" applyFill="1" applyBorder="1" applyAlignment="1">
      <alignment horizontal="center" vertical="center" wrapText="1"/>
    </xf>
    <xf fontId="4" fillId="3" borderId="7" numFmtId="1" xfId="0" applyNumberFormat="1" applyFont="1" applyFill="1" applyBorder="1" applyAlignment="1">
      <alignment horizontal="center" shrinkToFit="1" vertical="center" wrapText="1"/>
    </xf>
    <xf fontId="10" fillId="3" borderId="7" numFmtId="0" xfId="0" applyFont="1" applyFill="1" applyBorder="1" applyAlignment="1">
      <alignment wrapText="1"/>
    </xf>
    <xf fontId="5" fillId="3" borderId="0" numFmtId="0" xfId="0" applyFont="1" applyFill="1" applyAlignment="1">
      <alignment wrapText="1"/>
    </xf>
    <xf fontId="5" fillId="3" borderId="7" numFmtId="0" xfId="39" applyFont="1" applyFill="1" applyBorder="1" applyAlignment="1">
      <alignment horizontal="center" vertical="center" wrapText="1"/>
    </xf>
    <xf fontId="4" fillId="0" borderId="7" numFmtId="167" xfId="39" applyNumberFormat="1" applyFont="1" applyBorder="1" applyAlignment="1">
      <alignment horizontal="center" vertical="center" wrapText="1"/>
    </xf>
    <xf fontId="11" fillId="3" borderId="7" numFmtId="0" xfId="0" applyFont="1" applyFill="1" applyBorder="1" applyAlignment="1">
      <alignment wrapText="1"/>
    </xf>
    <xf fontId="4" fillId="3" borderId="7" numFmtId="0" xfId="39" applyFont="1" applyFill="1" applyBorder="1" applyAlignment="1">
      <alignment horizontal="center" shrinkToFit="1" vertical="center" wrapText="1"/>
    </xf>
    <xf fontId="4" fillId="3" borderId="7" numFmtId="160" xfId="40" applyNumberFormat="1" applyFont="1" applyFill="1" applyBorder="1" applyAlignment="1">
      <alignment horizontal="center" shrinkToFit="1" vertical="center" wrapText="1"/>
    </xf>
    <xf fontId="5" fillId="3" borderId="7" numFmtId="0" xfId="0" applyFont="1" applyFill="1" applyBorder="1" applyAlignment="1">
      <alignment wrapText="1"/>
    </xf>
    <xf fontId="4" fillId="0" borderId="7" numFmtId="14" xfId="0" applyNumberFormat="1" applyFont="1" applyBorder="1" applyAlignment="1">
      <alignment horizontal="center" shrinkToFit="1" vertical="center" wrapText="1"/>
    </xf>
    <xf fontId="4" fillId="0" borderId="7" numFmtId="14" xfId="0" applyNumberFormat="1" applyFont="1" applyBorder="1" applyAlignment="1">
      <alignment horizontal="center" vertical="center" wrapText="1"/>
    </xf>
    <xf fontId="4" fillId="0" borderId="7" numFmtId="14" xfId="39" applyNumberFormat="1" applyFont="1" applyBorder="1" applyAlignment="1">
      <alignment horizontal="center" vertical="center" wrapText="1"/>
    </xf>
    <xf fontId="4" fillId="0" borderId="7" numFmtId="14" xfId="40" applyNumberFormat="1" applyFont="1" applyBorder="1" applyAlignment="1">
      <alignment horizontal="center" vertical="center" wrapText="1"/>
    </xf>
    <xf fontId="5" fillId="0" borderId="7" numFmtId="14" xfId="0" applyNumberFormat="1" applyFont="1" applyBorder="1" applyAlignment="1">
      <alignment horizontal="center" vertical="center" wrapText="1"/>
    </xf>
    <xf fontId="4" fillId="0" borderId="7" numFmtId="49" xfId="39" applyNumberFormat="1" applyFont="1" applyBorder="1" applyAlignment="1">
      <alignment horizontal="center" shrinkToFit="1" vertical="center" wrapText="1"/>
    </xf>
    <xf fontId="4" fillId="0" borderId="7" numFmtId="1" xfId="39" applyNumberFormat="1" applyFont="1" applyBorder="1" applyAlignment="1">
      <alignment horizontal="center" shrinkToFit="1" vertical="center" wrapText="1"/>
    </xf>
    <xf fontId="5" fillId="10" borderId="7" numFmtId="49" xfId="0" applyNumberFormat="1" applyFont="1" applyFill="1" applyBorder="1" applyAlignment="1">
      <alignment horizontal="center" vertical="center" wrapText="1"/>
    </xf>
    <xf fontId="5" fillId="10" borderId="7" numFmtId="0" xfId="0" applyFont="1" applyFill="1" applyBorder="1" applyAlignment="1">
      <alignment horizontal="center" vertical="center" wrapText="1"/>
    </xf>
    <xf fontId="5" fillId="4" borderId="0" numFmtId="0" xfId="0" applyFont="1" applyFill="1"/>
    <xf fontId="4" fillId="4" borderId="7" numFmtId="0" xfId="0" applyFont="1" applyFill="1" applyBorder="1" applyAlignment="1">
      <alignment horizontal="center" vertical="center" wrapText="1"/>
    </xf>
    <xf fontId="4" fillId="4" borderId="7" numFmtId="49" xfId="39" applyNumberFormat="1" applyFont="1" applyFill="1" applyBorder="1" applyAlignment="1">
      <alignment horizontal="center" vertical="center" wrapText="1"/>
    </xf>
    <xf fontId="4" fillId="4" borderId="7" numFmtId="160" xfId="0" applyNumberFormat="1" applyFont="1" applyFill="1" applyBorder="1" applyAlignment="1">
      <alignment horizontal="center" shrinkToFit="1" vertical="center" wrapText="1"/>
    </xf>
    <xf fontId="4" fillId="4" borderId="7" numFmtId="0" xfId="0" applyFont="1" applyFill="1" applyBorder="1" applyAlignment="1">
      <alignment horizontal="center" shrinkToFit="1" vertical="center" wrapText="1"/>
    </xf>
    <xf fontId="4" fillId="4" borderId="7" numFmtId="0" xfId="39" applyFont="1" applyFill="1" applyBorder="1" applyAlignment="1">
      <alignment horizontal="center" vertical="center" wrapText="1"/>
    </xf>
    <xf fontId="4" fillId="4" borderId="7" numFmtId="49" xfId="0" applyNumberFormat="1" applyFont="1" applyFill="1" applyBorder="1" applyAlignment="1">
      <alignment horizontal="center" shrinkToFit="1" vertical="center" wrapText="1"/>
    </xf>
    <xf fontId="5" fillId="4" borderId="7" numFmtId="160" xfId="0" applyNumberFormat="1" applyFont="1" applyFill="1" applyBorder="1" applyAlignment="1">
      <alignment horizontal="center" vertical="center" wrapText="1"/>
    </xf>
    <xf fontId="5" fillId="4" borderId="7" numFmtId="0" xfId="0" applyFont="1" applyFill="1" applyBorder="1" applyAlignment="1">
      <alignment horizontal="center" vertical="center" wrapText="1"/>
    </xf>
    <xf fontId="4" fillId="4" borderId="7" numFmtId="160" xfId="39" applyNumberFormat="1" applyFont="1" applyFill="1" applyBorder="1" applyAlignment="1">
      <alignment horizontal="center" vertical="center" wrapText="1"/>
    </xf>
    <xf fontId="4" fillId="4" borderId="7" numFmtId="160" xfId="40" applyNumberFormat="1" applyFont="1" applyFill="1" applyBorder="1" applyAlignment="1">
      <alignment horizontal="center" vertical="center" wrapText="1"/>
    </xf>
    <xf fontId="4" fillId="4" borderId="7" numFmtId="49" xfId="0" applyNumberFormat="1" applyFont="1" applyFill="1" applyBorder="1" applyAlignment="1">
      <alignment horizontal="center" vertical="center" wrapText="1"/>
    </xf>
    <xf fontId="10" fillId="4" borderId="7" numFmtId="0" xfId="0" applyFont="1" applyFill="1" applyBorder="1" applyAlignment="1">
      <alignment wrapText="1"/>
    </xf>
    <xf fontId="5" fillId="4" borderId="7" numFmtId="49" xfId="0" applyNumberFormat="1" applyFont="1" applyFill="1" applyBorder="1" applyAlignment="1">
      <alignment horizontal="center" vertical="center" wrapText="1"/>
    </xf>
    <xf fontId="5" fillId="4" borderId="7" numFmtId="0" xfId="0" applyFont="1" applyFill="1" applyBorder="1" applyAlignment="1">
      <alignment horizontal="center" shrinkToFit="1" vertical="center" wrapText="1"/>
    </xf>
    <xf fontId="4" fillId="4" borderId="7" numFmtId="160" xfId="0" applyNumberFormat="1" applyFont="1" applyFill="1" applyBorder="1" applyAlignment="1">
      <alignment horizontal="center" vertical="center" wrapText="1"/>
    </xf>
    <xf fontId="4" fillId="4" borderId="7" numFmtId="164" xfId="0" applyNumberFormat="1" applyFont="1" applyFill="1" applyBorder="1" applyAlignment="1">
      <alignment horizontal="center" shrinkToFit="1" vertical="center" wrapText="1"/>
    </xf>
    <xf fontId="5" fillId="4" borderId="7" numFmtId="164" xfId="0" applyNumberFormat="1" applyFont="1" applyFill="1" applyBorder="1" applyAlignment="1">
      <alignment horizontal="center" shrinkToFit="1" vertical="center" wrapText="1"/>
    </xf>
    <xf fontId="5" fillId="4" borderId="7" numFmtId="0" xfId="39" applyFont="1" applyFill="1" applyBorder="1" applyAlignment="1">
      <alignment horizontal="center" shrinkToFit="1" vertical="center" wrapText="1"/>
    </xf>
    <xf fontId="5" fillId="4" borderId="7" numFmtId="0" xfId="39" applyFont="1" applyFill="1" applyBorder="1" applyAlignment="1">
      <alignment horizontal="center" vertical="center" wrapText="1"/>
    </xf>
    <xf fontId="5" fillId="4" borderId="7" numFmtId="49" xfId="0" applyNumberFormat="1" applyFont="1" applyFill="1" applyBorder="1" applyAlignment="1">
      <alignment horizontal="center" shrinkToFit="1" vertical="center" wrapText="1"/>
    </xf>
    <xf fontId="5" fillId="4" borderId="7" numFmtId="164" xfId="0" applyNumberFormat="1" applyFont="1" applyFill="1" applyBorder="1" applyAlignment="1">
      <alignment horizontal="center" vertical="center" wrapText="1"/>
    </xf>
    <xf fontId="5" fillId="4" borderId="7" numFmtId="49" xfId="39" applyNumberFormat="1" applyFont="1" applyFill="1" applyBorder="1" applyAlignment="1">
      <alignment horizontal="center" vertical="center" wrapText="1"/>
    </xf>
    <xf fontId="5" fillId="4" borderId="7" numFmtId="49" xfId="39" applyNumberFormat="1" applyFont="1" applyFill="1" applyBorder="1" applyAlignment="1">
      <alignment horizontal="center" shrinkToFit="1" vertical="center" wrapText="1"/>
    </xf>
    <xf fontId="5" fillId="4" borderId="7" numFmtId="164" xfId="40" applyNumberFormat="1" applyFont="1" applyFill="1" applyBorder="1" applyAlignment="1">
      <alignment horizontal="center" vertical="center" wrapText="1"/>
    </xf>
    <xf fontId="4" fillId="4" borderId="7" numFmtId="164" xfId="40" applyNumberFormat="1" applyFont="1" applyFill="1" applyBorder="1" applyAlignment="1">
      <alignment horizontal="center" shrinkToFit="1" vertical="center" wrapText="1"/>
    </xf>
    <xf fontId="4" fillId="0" borderId="7" numFmtId="1" xfId="39" applyNumberFormat="1" applyFont="1" applyBorder="1" applyAlignment="1">
      <alignment horizontal="center" vertical="center" wrapText="1"/>
    </xf>
    <xf fontId="4" fillId="10" borderId="11" numFmtId="0" xfId="0" applyFont="1" applyFill="1" applyBorder="1" applyAlignment="1">
      <alignment horizontal="center" vertical="center" wrapText="1"/>
    </xf>
    <xf fontId="4" fillId="10" borderId="11" numFmtId="49" xfId="39" applyNumberFormat="1" applyFont="1" applyFill="1" applyBorder="1" applyAlignment="1">
      <alignment horizontal="center" vertical="center" wrapText="1"/>
    </xf>
    <xf fontId="4" fillId="10" borderId="11" numFmtId="160" xfId="0" applyNumberFormat="1" applyFont="1" applyFill="1" applyBorder="1" applyAlignment="1">
      <alignment horizontal="center" shrinkToFit="1" vertical="center" wrapText="1"/>
    </xf>
    <xf fontId="4" fillId="10" borderId="11" numFmtId="0" xfId="0" applyFont="1" applyFill="1" applyBorder="1" applyAlignment="1">
      <alignment horizontal="center" shrinkToFit="1" vertical="center" wrapText="1"/>
    </xf>
    <xf fontId="4" fillId="10" borderId="11" numFmtId="0" xfId="39" applyFont="1" applyFill="1" applyBorder="1" applyAlignment="1">
      <alignment horizontal="center" vertical="center" wrapText="1"/>
    </xf>
    <xf fontId="4" fillId="10" borderId="11" numFmtId="49" xfId="0" applyNumberFormat="1" applyFont="1" applyFill="1" applyBorder="1" applyAlignment="1">
      <alignment horizontal="center" shrinkToFit="1" vertical="center" wrapText="1"/>
    </xf>
    <xf fontId="5" fillId="10" borderId="11" numFmtId="160" xfId="0" applyNumberFormat="1" applyFont="1" applyFill="1" applyBorder="1" applyAlignment="1">
      <alignment horizontal="center" vertical="center" wrapText="1"/>
    </xf>
    <xf fontId="5" fillId="10" borderId="11" numFmtId="0" xfId="0" applyFont="1" applyFill="1" applyBorder="1" applyAlignment="1">
      <alignment horizontal="center" vertical="center" wrapText="1"/>
    </xf>
    <xf fontId="4" fillId="9" borderId="11" numFmtId="1" xfId="39" applyNumberFormat="1" applyFont="1" applyFill="1" applyBorder="1" applyAlignment="1">
      <alignment horizontal="center" vertical="center" wrapText="1"/>
    </xf>
    <xf fontId="4" fillId="9" borderId="11" numFmtId="160" xfId="0" applyNumberFormat="1" applyFont="1" applyFill="1" applyBorder="1" applyAlignment="1">
      <alignment horizontal="center" vertical="center" wrapText="1"/>
    </xf>
    <xf fontId="4" fillId="10" borderId="11" numFmtId="160" xfId="40" applyNumberFormat="1" applyFont="1" applyFill="1" applyBorder="1" applyAlignment="1">
      <alignment horizontal="center" vertical="center" wrapText="1"/>
    </xf>
    <xf fontId="4" fillId="9" borderId="11" numFmtId="160" xfId="0" applyNumberFormat="1" applyFont="1" applyFill="1" applyBorder="1" applyAlignment="1">
      <alignment horizontal="center" shrinkToFit="1" vertical="center" wrapText="1"/>
    </xf>
    <xf fontId="4" fillId="10" borderId="11" numFmtId="49" xfId="0" applyNumberFormat="1" applyFont="1" applyFill="1" applyBorder="1" applyAlignment="1">
      <alignment horizontal="center" vertical="center" wrapText="1"/>
    </xf>
    <xf fontId="4" fillId="0" borderId="11" numFmtId="160" xfId="0" applyNumberFormat="1" applyFont="1" applyBorder="1" applyAlignment="1">
      <alignment horizontal="center" shrinkToFit="1" vertical="center" wrapText="1"/>
    </xf>
    <xf fontId="5" fillId="10" borderId="11" numFmtId="49" xfId="0" applyNumberFormat="1" applyFont="1" applyFill="1" applyBorder="1" applyAlignment="1">
      <alignment horizontal="center" vertical="center" wrapText="1"/>
    </xf>
    <xf fontId="4" fillId="10" borderId="1" numFmtId="49" xfId="39" applyNumberFormat="1" applyFont="1" applyFill="1" applyBorder="1" applyAlignment="1">
      <alignment horizontal="center" vertical="center" wrapText="1"/>
    </xf>
    <xf fontId="4" fillId="10" borderId="1" numFmtId="49" xfId="0" applyNumberFormat="1" applyFont="1" applyFill="1" applyBorder="1" applyAlignment="1">
      <alignment horizontal="center" shrinkToFit="1" vertical="center" wrapText="1"/>
    </xf>
    <xf fontId="4" fillId="10" borderId="1" numFmtId="49" xfId="0" applyNumberFormat="1" applyFont="1" applyFill="1" applyBorder="1" applyAlignment="1">
      <alignment horizontal="center" vertical="center" wrapText="1"/>
    </xf>
    <xf fontId="5" fillId="10" borderId="1" numFmtId="49" xfId="0" applyNumberFormat="1" applyFont="1" applyFill="1" applyBorder="1" applyAlignment="1">
      <alignment horizontal="center" vertical="center" wrapText="1"/>
    </xf>
    <xf fontId="4" fillId="5" borderId="1" numFmtId="49" xfId="0" applyNumberFormat="1" applyFont="1" applyFill="1" applyBorder="1" applyAlignment="1">
      <alignment horizontal="center" shrinkToFit="1" vertical="center" wrapText="1"/>
    </xf>
    <xf fontId="4" fillId="5" borderId="1" numFmtId="49" xfId="0" applyNumberFormat="1" applyFont="1" applyFill="1" applyBorder="1" applyAlignment="1">
      <alignment horizontal="center" vertical="center" wrapText="1"/>
    </xf>
    <xf fontId="5" fillId="5" borderId="1" numFmtId="49" xfId="0" applyNumberFormat="1" applyFont="1" applyFill="1" applyBorder="1" applyAlignment="1">
      <alignment horizontal="center" vertical="center" wrapText="1"/>
    </xf>
    <xf fontId="5" fillId="3" borderId="1" numFmtId="0" xfId="0" applyFont="1" applyFill="1" applyBorder="1" applyAlignment="1">
      <alignment wrapText="1"/>
    </xf>
    <xf fontId="5" fillId="3" borderId="2" numFmtId="0" xfId="0" applyFont="1" applyFill="1" applyBorder="1" applyAlignment="1">
      <alignment wrapText="1"/>
    </xf>
    <xf fontId="5" fillId="14" borderId="0" numFmtId="0" xfId="0" applyFont="1" applyFill="1"/>
    <xf fontId="5" fillId="14" borderId="1" numFmtId="160" xfId="0" applyNumberFormat="1" applyFont="1" applyFill="1" applyBorder="1" applyAlignment="1">
      <alignment horizontal="center" vertical="center" wrapText="1"/>
    </xf>
    <xf fontId="11" fillId="3" borderId="1" numFmtId="0" xfId="0" applyFont="1" applyFill="1" applyBorder="1" applyAlignment="1">
      <alignment horizontal="center" vertical="center" wrapText="1"/>
    </xf>
    <xf fontId="11" fillId="3" borderId="1" numFmtId="0" xfId="0" applyFont="1" applyFill="1" applyBorder="1" applyAlignment="1">
      <alignment wrapText="1"/>
    </xf>
    <xf fontId="11" fillId="3" borderId="0" numFmtId="0" xfId="0" applyFont="1" applyFill="1" applyAlignment="1">
      <alignment horizontal="center" vertical="center" wrapText="1"/>
    </xf>
    <xf fontId="5" fillId="3" borderId="1" numFmtId="49" xfId="0" applyNumberFormat="1" applyFont="1" applyFill="1" applyBorder="1" applyAlignment="1">
      <alignment horizontal="center" shrinkToFit="1" vertical="center" wrapText="1"/>
    </xf>
    <xf fontId="12" fillId="3" borderId="1" numFmtId="0" xfId="0" applyFont="1" applyFill="1" applyBorder="1" applyAlignment="1">
      <alignment wrapText="1"/>
    </xf>
    <xf fontId="32" fillId="0" borderId="0" numFmtId="0" xfId="0" applyFont="1" applyAlignment="1">
      <alignment horizontal="left"/>
    </xf>
    <xf fontId="0" fillId="0" borderId="0" numFmtId="0" xfId="0"/>
    <xf fontId="32" fillId="0" borderId="0" numFmtId="0" xfId="0" applyFont="1"/>
    <xf fontId="32" fillId="0" borderId="0" numFmtId="0" xfId="0" applyFont="1" applyAlignment="1">
      <alignment horizontal="right"/>
    </xf>
    <xf fontId="32" fillId="0" borderId="0" numFmtId="161" xfId="0" applyNumberFormat="1" applyFont="1" applyAlignment="1">
      <alignment horizontal="center" vertical="center"/>
    </xf>
    <xf fontId="32" fillId="0" borderId="0" numFmtId="0" xfId="0" applyFont="1" applyAlignment="1">
      <alignment horizontal="right" vertical="center"/>
    </xf>
    <xf fontId="32" fillId="0" borderId="0" numFmtId="0" xfId="0" applyFont="1" applyAlignment="1">
      <alignment horizontal="left" vertical="top"/>
    </xf>
    <xf fontId="32" fillId="0" borderId="0" numFmtId="0" xfId="0" applyFont="1" applyAlignment="1">
      <alignment wrapText="1"/>
    </xf>
    <xf fontId="32" fillId="0" borderId="0" numFmtId="0" xfId="0" applyFont="1" applyAlignment="1">
      <alignment horizontal="right" wrapText="1"/>
    </xf>
    <xf fontId="0" fillId="0" borderId="0" numFmtId="0" xfId="0" applyAlignment="1">
      <alignment horizontal="center" vertical="center"/>
    </xf>
    <xf fontId="0" fillId="0" borderId="0" numFmtId="0" xfId="0" applyAlignment="1">
      <alignment horizontal="left"/>
    </xf>
    <xf fontId="1" fillId="0" borderId="0" numFmtId="0" xfId="0" applyFont="1"/>
    <xf fontId="1" fillId="0" borderId="0" numFmtId="0" xfId="0" applyFont="1" applyAlignment="1">
      <alignment wrapText="1"/>
    </xf>
    <xf fontId="1" fillId="0" borderId="0" numFmtId="0" xfId="0" applyFont="1" applyAlignment="1">
      <alignment horizontal="center"/>
    </xf>
    <xf fontId="1" fillId="0" borderId="0" numFmtId="161" xfId="0" applyNumberFormat="1" applyFont="1" applyAlignment="1">
      <alignment horizontal="center" vertical="center"/>
    </xf>
    <xf fontId="1" fillId="0" borderId="0" numFmtId="0" xfId="0" applyFont="1" applyAlignment="1">
      <alignment horizontal="left" vertical="center"/>
    </xf>
    <xf fontId="1" fillId="0" borderId="0" numFmtId="0" xfId="0" applyFont="1" applyAlignment="1">
      <alignment horizontal="center" vertical="center"/>
    </xf>
    <xf fontId="33" fillId="0" borderId="0" numFmtId="0" xfId="0" applyFont="1" applyAlignment="1">
      <alignment horizontal="center"/>
    </xf>
    <xf fontId="34" fillId="0" borderId="0" numFmtId="0" xfId="0" applyFont="1" applyAlignment="1">
      <alignment horizontal="center"/>
    </xf>
    <xf fontId="34" fillId="0" borderId="38" numFmtId="0" xfId="0" applyFont="1" applyBorder="1" applyAlignment="1">
      <alignment horizontal="center"/>
    </xf>
    <xf fontId="8" fillId="0" borderId="1" numFmtId="0" xfId="0" applyFont="1" applyBorder="1" applyAlignment="1">
      <alignment horizontal="center" vertical="center" wrapText="1"/>
    </xf>
    <xf fontId="8" fillId="3" borderId="1" numFmtId="161" xfId="0" applyNumberFormat="1" applyFont="1" applyFill="1" applyBorder="1" applyAlignment="1">
      <alignment horizontal="center" vertical="center" wrapText="1"/>
    </xf>
    <xf fontId="4" fillId="0" borderId="1" numFmtId="0" xfId="0" applyFont="1" applyBorder="1" applyAlignment="1">
      <alignment horizontal="left" vertical="center" wrapText="1"/>
    </xf>
    <xf fontId="0" fillId="0" borderId="1" numFmtId="160" xfId="0" applyNumberFormat="1" applyBorder="1"/>
    <xf fontId="35" fillId="5" borderId="1" numFmtId="160" xfId="0" applyNumberFormat="1" applyFont="1" applyFill="1" applyBorder="1" applyAlignment="1">
      <alignment horizontal="center" shrinkToFit="1" vertical="center" wrapText="1"/>
    </xf>
    <xf fontId="10" fillId="5" borderId="2" numFmtId="0" xfId="0" applyFont="1" applyFill="1" applyBorder="1" applyAlignment="1">
      <alignment wrapText="1"/>
    </xf>
    <xf fontId="5" fillId="5" borderId="1" numFmtId="0" xfId="0" applyFont="1" applyFill="1" applyBorder="1" applyAlignment="1">
      <alignment horizontal="center" wrapText="1"/>
    </xf>
    <xf fontId="4" fillId="5" borderId="1" numFmtId="165" xfId="0" applyNumberFormat="1" applyFont="1" applyFill="1" applyBorder="1" applyAlignment="1">
      <alignment horizontal="center" vertical="center" wrapText="1"/>
    </xf>
    <xf fontId="36" fillId="0" borderId="0" numFmtId="0" xfId="0" applyFont="1"/>
    <xf fontId="36" fillId="0" borderId="1" numFmtId="0" xfId="0" applyFont="1" applyBorder="1"/>
    <xf fontId="4" fillId="0" borderId="2" numFmtId="49" xfId="0" applyNumberFormat="1" applyFont="1" applyBorder="1" applyAlignment="1">
      <alignment horizontal="center" vertical="center" wrapText="1"/>
    </xf>
    <xf fontId="4" fillId="0" borderId="1" numFmtId="0" xfId="0" applyFont="1" applyBorder="1" applyAlignment="1">
      <alignment horizontal="center" wrapText="1"/>
    </xf>
    <xf fontId="4" fillId="5" borderId="3" numFmtId="0" xfId="0" applyFont="1" applyFill="1" applyBorder="1" applyAlignment="1">
      <alignment wrapText="1"/>
    </xf>
    <xf fontId="4" fillId="5" borderId="42" numFmtId="0" xfId="0" applyFont="1" applyFill="1" applyBorder="1" applyAlignment="1">
      <alignment horizontal="center" vertical="center" wrapText="1"/>
    </xf>
    <xf fontId="19" fillId="0" borderId="0" numFmtId="0" xfId="0" applyFont="1" applyAlignment="1">
      <alignment wrapText="1"/>
    </xf>
    <xf fontId="4" fillId="5" borderId="2" numFmtId="49" xfId="0" applyNumberFormat="1" applyFont="1" applyFill="1" applyBorder="1" applyAlignment="1">
      <alignment horizontal="center" vertical="center" wrapText="1"/>
    </xf>
    <xf fontId="5" fillId="5" borderId="2" numFmtId="49" xfId="0" applyNumberFormat="1" applyFont="1" applyFill="1" applyBorder="1" applyAlignment="1">
      <alignment horizontal="center" vertical="center" wrapText="1"/>
    </xf>
    <xf fontId="5" fillId="5" borderId="3" numFmtId="0" xfId="0" applyFont="1" applyFill="1" applyBorder="1" applyAlignment="1">
      <alignment horizontal="center" vertical="center" wrapText="1"/>
    </xf>
    <xf fontId="5" fillId="5" borderId="2" numFmtId="0" xfId="0" applyFont="1" applyFill="1" applyBorder="1" applyAlignment="1">
      <alignment vertical="center" wrapText="1"/>
    </xf>
    <xf fontId="37" fillId="0" borderId="1" numFmtId="0" xfId="0" applyFont="1" applyBorder="1"/>
    <xf fontId="37" fillId="0" borderId="1" numFmtId="0" xfId="0" applyFont="1" applyBorder="1" applyAlignment="1">
      <alignment horizontal="center" vertical="center"/>
    </xf>
    <xf fontId="0" fillId="0" borderId="4" numFmtId="0" xfId="0" applyBorder="1" applyAlignment="1">
      <alignment horizontal="center" vertical="center"/>
    </xf>
    <xf fontId="0" fillId="0" borderId="5" numFmtId="0" xfId="0" applyBorder="1" applyAlignment="1">
      <alignment horizontal="center" vertical="center"/>
    </xf>
  </cellXfs>
  <cellStyles count="41">
    <cellStyle name="Normal 2" xfId="1"/>
    <cellStyle name="Normal 2 2" xfId="2"/>
    <cellStyle name="Normal 2 2 2" xfId="3"/>
    <cellStyle name="Normal 2 2 2 2" xfId="4"/>
    <cellStyle name="Normal 2 2 3" xfId="5"/>
    <cellStyle name="Normal 2 2 3 2" xfId="6"/>
    <cellStyle name="Normal 2 2 4" xfId="7"/>
    <cellStyle name="Normal 2 3" xfId="8"/>
    <cellStyle name="Normal 2 3 2" xfId="9"/>
    <cellStyle name="Normal 2 4" xfId="10"/>
    <cellStyle name="Normal 2 4 2" xfId="11"/>
    <cellStyle name="Normal 2 5" xfId="12"/>
    <cellStyle name="Обычный" xfId="0" builtinId="0"/>
    <cellStyle name="Обычный 2" xfId="13"/>
    <cellStyle name="Обычный 2 2" xfId="14"/>
    <cellStyle name="Обычный 2 3" xfId="15"/>
    <cellStyle name="Обычный 2 3 2" xfId="16"/>
    <cellStyle name="Обычный 2 3 2 2" xfId="17"/>
    <cellStyle name="Обычный 2 3 3" xfId="18"/>
    <cellStyle name="Обычный 2 3 3 2" xfId="19"/>
    <cellStyle name="Обычный 2 3 4" xfId="20"/>
    <cellStyle name="Обычный 2 4" xfId="21"/>
    <cellStyle name="Обычный 2 4 2" xfId="22"/>
    <cellStyle name="Обычный 2 4 2 2" xfId="23"/>
    <cellStyle name="Обычный 2 4 3" xfId="24"/>
    <cellStyle name="Обычный 2 4 3 2" xfId="25"/>
    <cellStyle name="Обычный 2 4 4" xfId="26"/>
    <cellStyle name="Обычный 2 5" xfId="27"/>
    <cellStyle name="Обычный 2 5 2" xfId="28"/>
    <cellStyle name="Обычный 2 6" xfId="29"/>
    <cellStyle name="Обычный 2 6 2" xfId="30"/>
    <cellStyle name="Обычный 2 7" xfId="31"/>
    <cellStyle name="Обычный 3" xfId="32"/>
    <cellStyle name="Обычный 3 2" xfId="33"/>
    <cellStyle name="Обычный 3 2 2" xfId="34"/>
    <cellStyle name="Обычный 3 3" xfId="35"/>
    <cellStyle name="Обычный 3 3 2" xfId="36"/>
    <cellStyle name="Обычный 3 4" xfId="37"/>
    <cellStyle name="Процентный" xfId="38" builtinId="5"/>
    <cellStyle name="Хороший" xfId="39" builtinId="26"/>
    <cellStyle name="Хороший 2" xfId="4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3" Type="http://schemas.openxmlformats.org/officeDocument/2006/relationships/theme" Target="theme/theme1.xml"/><Relationship  Id="rId11" Type="http://schemas.openxmlformats.org/officeDocument/2006/relationships/worksheet" Target="worksheets/sheet8.xml"/><Relationship  Id="rId10" Type="http://schemas.openxmlformats.org/officeDocument/2006/relationships/worksheet" Target="worksheets/sheet7.xml"/><Relationship  Id="rId15" Type="http://schemas.openxmlformats.org/officeDocument/2006/relationships/styles" Target="styles.xml"/><Relationship  Id="rId9" Type="http://schemas.openxmlformats.org/officeDocument/2006/relationships/worksheet" Target="worksheets/sheet6.xml"/><Relationship  Id="rId8" Type="http://schemas.openxmlformats.org/officeDocument/2006/relationships/worksheet" Target="worksheets/sheet5.xml"/><Relationship  Id="rId7" Type="http://schemas.openxmlformats.org/officeDocument/2006/relationships/worksheet" Target="worksheets/sheet4.xml"/><Relationship  Id="rId14" Type="http://schemas.openxmlformats.org/officeDocument/2006/relationships/sharedStrings" Target="sharedStrings.xml"/><Relationship  Id="rId6" Type="http://schemas.openxmlformats.org/officeDocument/2006/relationships/worksheet" Target="worksheets/sheet3.xml"/><Relationship  Id="rId5" Type="http://schemas.openxmlformats.org/officeDocument/2006/relationships/worksheet" Target="worksheets/sheet2.xml"/><Relationship  Id="rId4" Type="http://schemas.openxmlformats.org/officeDocument/2006/relationships/worksheet" Target="worksheets/sheet1.xml"/><Relationship  Id="rId12" Type="http://schemas.openxmlformats.org/officeDocument/2006/relationships/worksheet" Target="worksheets/sheet9.xml"/><Relationship  Id="rId3" Type="http://schemas.openxmlformats.org/officeDocument/2006/relationships/externalLink" Target="externalLinks/externalLink3.xml"/><Relationship  Id="rId2" Type="http://schemas.openxmlformats.org/officeDocument/2006/relationships/externalLink" Target="externalLinks/externalLink2.xml"/><Relationship  Id="rId1" Type="http://schemas.openxmlformats.org/officeDocument/2006/relationships/externalLink" Target="externalLinks/externalLink1.xml"/></Relationships>
</file>

<file path=xl/externalLinks/_rels/externalLink1.xml.rels><?xml version="1.0" encoding="UTF-8" standalone="yes"?><Relationships xmlns="http://schemas.openxmlformats.org/package/2006/relationships"><Relationship  Id="rId1" Type="http://schemas.openxmlformats.org/officeDocument/2006/relationships/externalLinkPath" Target="file:///Y:/Users/&#1048;&#1085;&#1078;&#1077;&#1085;&#1077;&#1088;_&#1053;&#1080;&#1048;/Desktop/&#1053;&#1086;&#1074;&#1072;&#1103;%20&#1087;&#1072;&#1087;&#1082;&#1072;%20(4)/&#1053;&#1086;&#1074;&#1072;&#1103;%20&#1087;&#1072;&#1087;&#1082;&#1072;/&#1056;&#1077;&#1077;&#1089;&#1090;&#1088;%20&#1057;&#1048;%20&#1050;&#1055;%20v4.7%20&#1086;&#1090;%20%2008.07.2022..xlsm" TargetMode="External"/></Relationships>
</file>

<file path=xl/externalLinks/_rels/externalLink2.xml.rels><?xml version="1.0" encoding="UTF-8" standalone="yes"?><Relationships xmlns="http://schemas.openxmlformats.org/package/2006/relationships"><Relationship  Id="rId1" Type="http://schemas.openxmlformats.org/officeDocument/2006/relationships/externalLinkPath" Target="file://///192.168.5.2/Public/&#1056;&#1077;&#1077;&#1089;&#1090;&#1088;%20&#1057;&#1048;%20&#1087;&#1086;%20&#1091;&#1095;&#1105;&#1090;&#1091;%20(&#1059;&#1050;&#1055;&#1043;,&#1043;&#1058;&#1069;&#1057;)%20v.0.9.4.xlsm" TargetMode="External"/></Relationships>
</file>

<file path=xl/externalLinks/_rels/externalLink3.xml.rels><?xml version="1.0" encoding="UTF-8" standalone="yes"?><Relationships xmlns="http://schemas.openxmlformats.org/package/2006/relationships"><Relationship  Id="rId1" Type="http://schemas.openxmlformats.org/officeDocument/2006/relationships/externalLinkPath" Target="file:///Y:/Users/&#1048;&#1085;&#1078;&#1077;&#1085;&#1077;&#1088;_&#1053;&#1080;&#1048;/Desktop/&#1053;&#1086;&#1074;&#1072;&#1103;%20&#1087;&#1072;&#1087;&#1082;&#1072;%20(4)/&#1053;&#1086;&#1074;&#1072;&#1103;%20&#1087;&#1072;&#1087;&#1082;&#1072;/EXD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УВП"/>
      <sheetName val="Контроллеры АГЗУ"/>
      <sheetName val="Контроллеры ОКСУ"/>
      <sheetName val="АГЗУ"/>
      <sheetName val="График поверки"/>
      <sheetName val="Содержание"/>
      <sheetName val="Контроллеры БДИК"/>
      <sheetName val="ИБП АГЗУ"/>
      <sheetName val="ИБП ОКСУ"/>
      <sheetName val="Привода"/>
      <sheetName val="ИБП УПОУ"/>
      <sheetName val="Вып. спис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3">
          <cell r="A3" t="str">
            <v>м</v>
          </cell>
          <cell r="C3" t="str">
            <v>И</v>
          </cell>
          <cell r="E3" t="str">
            <v>СИ</v>
          </cell>
          <cell r="G3" t="str">
            <v>27</v>
          </cell>
          <cell r="I3" t="str">
            <v>Эксплуатация</v>
          </cell>
          <cell r="K3" t="str">
            <v>Исправно</v>
          </cell>
          <cell r="M3" t="str">
            <v>СИКН</v>
          </cell>
          <cell r="O3" t="str">
            <v>ЦППН</v>
          </cell>
          <cell r="Q3" t="str">
            <v>Да</v>
          </cell>
        </row>
        <row r="4">
          <cell r="A4" t="str">
            <v>г</v>
          </cell>
          <cell r="C4" t="str">
            <v>З</v>
          </cell>
          <cell r="E4" t="str">
            <v>СДК</v>
          </cell>
          <cell r="G4" t="str">
            <v>28</v>
          </cell>
          <cell r="I4" t="str">
            <v>Хранение</v>
          </cell>
          <cell r="K4" t="str">
            <v>Неисправно</v>
          </cell>
          <cell r="M4" t="str">
            <v xml:space="preserve">АИИС КУЭ</v>
          </cell>
          <cell r="O4" t="str">
            <v>ППКиПГ</v>
          </cell>
          <cell r="Q4" t="str">
            <v>Нет</v>
          </cell>
        </row>
        <row r="5">
          <cell r="A5" t="str">
            <v>с</v>
          </cell>
          <cell r="C5" t="str">
            <v>Э</v>
          </cell>
          <cell r="E5" t="str">
            <v>И</v>
          </cell>
          <cell r="G5" t="str">
            <v>29</v>
          </cell>
          <cell r="I5" t="str">
            <v>ПКА</v>
          </cell>
          <cell r="M5" t="str">
            <v>АСТУЭ</v>
          </cell>
          <cell r="O5" t="str">
            <v>ЦДНГ</v>
          </cell>
          <cell r="Q5" t="str">
            <v xml:space="preserve">Требует редакции</v>
          </cell>
        </row>
        <row r="6">
          <cell r="A6" t="str">
            <v>А</v>
          </cell>
          <cell r="C6" t="str">
            <v>П</v>
          </cell>
          <cell r="E6" t="str">
            <v>ИО</v>
          </cell>
          <cell r="G6" t="str">
            <v>30</v>
          </cell>
          <cell r="I6" t="str">
            <v>Ремонт</v>
          </cell>
          <cell r="M6" t="str">
            <v xml:space="preserve">АСТМ ЛЧ</v>
          </cell>
          <cell r="O6" t="str">
            <v>ЦТОиРТ</v>
          </cell>
        </row>
        <row r="7">
          <cell r="A7" t="str">
            <v>Моль</v>
          </cell>
          <cell r="C7" t="str">
            <v>Т</v>
          </cell>
          <cell r="E7" t="str">
            <v>СО</v>
          </cell>
          <cell r="G7" t="str">
            <v>31</v>
          </cell>
          <cell r="I7" t="str">
            <v>ТО</v>
          </cell>
          <cell r="M7" t="str">
            <v>СОУ</v>
          </cell>
        </row>
        <row r="8">
          <cell r="A8" t="str">
            <v>К</v>
          </cell>
          <cell r="C8" t="str">
            <v>Г</v>
          </cell>
          <cell r="E8" t="str">
            <v>Э</v>
          </cell>
          <cell r="G8" t="str">
            <v>32</v>
          </cell>
          <cell r="I8" t="str">
            <v xml:space="preserve">Требуется ПКА</v>
          </cell>
          <cell r="M8" t="str">
            <v xml:space="preserve">не входит в АС</v>
          </cell>
        </row>
        <row r="9">
          <cell r="A9" t="str">
            <v>Кд</v>
          </cell>
          <cell r="C9" t="str">
            <v>М</v>
          </cell>
          <cell r="G9" t="str">
            <v>33</v>
          </cell>
          <cell r="I9" t="str">
            <v xml:space="preserve">Требуется ремонт</v>
          </cell>
          <cell r="M9" t="str">
            <v>УИРГ</v>
          </cell>
        </row>
        <row r="10">
          <cell r="A10" t="str">
            <v>рад</v>
          </cell>
          <cell r="C10" t="str">
            <v>к</v>
          </cell>
          <cell r="G10" t="str">
            <v>34</v>
          </cell>
          <cell r="I10" t="str">
            <v xml:space="preserve">Требуется списание</v>
          </cell>
          <cell r="M10" t="str">
            <v xml:space="preserve">узел учета тепла</v>
          </cell>
        </row>
        <row r="11">
          <cell r="A11" t="str">
            <v>ср</v>
          </cell>
          <cell r="C11" t="str">
            <v>г</v>
          </cell>
          <cell r="G11" t="str">
            <v>35</v>
          </cell>
          <cell r="I11" t="str">
            <v xml:space="preserve">Выведено из эксплуатации</v>
          </cell>
          <cell r="M11" t="str">
            <v xml:space="preserve">узел учета воды</v>
          </cell>
        </row>
        <row r="12">
          <cell r="A12" t="str">
            <v>м^(2)</v>
          </cell>
          <cell r="C12" t="str">
            <v>да</v>
          </cell>
          <cell r="G12" t="str">
            <v>36</v>
          </cell>
          <cell r="I12" t="str">
            <v>Списано</v>
          </cell>
          <cell r="M12" t="str">
            <v xml:space="preserve">система автоматизации НПС</v>
          </cell>
        </row>
        <row r="13">
          <cell r="A13" t="str">
            <v>м^(3)</v>
          </cell>
          <cell r="C13" t="str">
            <v>д</v>
          </cell>
          <cell r="G13" t="str">
            <v>37</v>
          </cell>
          <cell r="I13" t="str">
            <v xml:space="preserve">Демонтирован, передан в АиМ на поверку</v>
          </cell>
          <cell r="M13" t="str">
            <v>САУиР</v>
          </cell>
        </row>
        <row r="14">
          <cell r="A14" t="str">
            <v>м/c</v>
          </cell>
          <cell r="C14" t="str">
            <v>с</v>
          </cell>
          <cell r="G14" t="str">
            <v>38</v>
          </cell>
          <cell r="M14" t="str">
            <v xml:space="preserve">АСТМ ГРС</v>
          </cell>
        </row>
        <row r="15">
          <cell r="A15" t="str">
            <v>м/c^(2)</v>
          </cell>
          <cell r="C15" t="str">
            <v>м</v>
          </cell>
          <cell r="G15" t="str">
            <v>39</v>
          </cell>
          <cell r="M15" t="str">
            <v xml:space="preserve">АСУТП РГ</v>
          </cell>
        </row>
        <row r="16">
          <cell r="A16" t="str">
            <v>Гц</v>
          </cell>
          <cell r="C16" t="str">
            <v>мк</v>
          </cell>
          <cell r="G16" t="str">
            <v>НО</v>
          </cell>
          <cell r="M16" t="str">
            <v>АСКУГ</v>
          </cell>
        </row>
        <row r="17">
          <cell r="A17" t="str">
            <v>кг/м^(3)</v>
          </cell>
          <cell r="C17" t="str">
            <v>н</v>
          </cell>
          <cell r="M17" t="str">
            <v xml:space="preserve">АСУТП ГРО</v>
          </cell>
        </row>
        <row r="18">
          <cell r="A18" t="str">
            <v>Па</v>
          </cell>
          <cell r="C18" t="str">
            <v>п</v>
          </cell>
        </row>
        <row r="19">
          <cell r="A19" t="str">
            <v>Дж</v>
          </cell>
          <cell r="C19" t="str">
            <v>ф</v>
          </cell>
        </row>
        <row r="20">
          <cell r="A20" t="str">
            <v>Дж/К</v>
          </cell>
          <cell r="C20" t="str">
            <v>а</v>
          </cell>
        </row>
        <row r="21">
          <cell r="A21" t="str">
            <v>Вт</v>
          </cell>
          <cell r="C21" t="str">
            <v>з</v>
          </cell>
        </row>
        <row r="22">
          <cell r="A22" t="str">
            <v>Кл</v>
          </cell>
        </row>
        <row r="23">
          <cell r="A23" t="str">
            <v>В</v>
          </cell>
        </row>
        <row r="24">
          <cell r="A24" t="str">
            <v>Ф</v>
          </cell>
        </row>
        <row r="25">
          <cell r="A25" t="str">
            <v>Ом</v>
          </cell>
        </row>
        <row r="26">
          <cell r="A26" t="str">
            <v>См</v>
          </cell>
        </row>
        <row r="27">
          <cell r="A27" t="str">
            <v>Вб</v>
          </cell>
        </row>
        <row r="28">
          <cell r="A28" t="str">
            <v>См/м</v>
          </cell>
        </row>
        <row r="29">
          <cell r="A29" t="str">
            <v>А/м</v>
          </cell>
        </row>
        <row r="30">
          <cell r="A30" t="str">
            <v>Тл</v>
          </cell>
        </row>
        <row r="31">
          <cell r="A31" t="str">
            <v>Гн</v>
          </cell>
        </row>
        <row r="32">
          <cell r="A32" t="str">
            <v>°С</v>
          </cell>
        </row>
        <row r="33">
          <cell r="A33" t="str">
            <v>лм</v>
          </cell>
        </row>
        <row r="34">
          <cell r="A34" t="str">
            <v>лк</v>
          </cell>
        </row>
        <row r="35">
          <cell r="A35" t="str">
            <v>Бк</v>
          </cell>
        </row>
        <row r="36">
          <cell r="A36" t="str">
            <v>Гр</v>
          </cell>
        </row>
        <row r="37">
          <cell r="A37" t="str">
            <v>Зв</v>
          </cell>
        </row>
        <row r="38">
          <cell r="A38" t="str">
            <v>кат</v>
          </cell>
        </row>
        <row r="39">
          <cell r="A39" t="str">
            <v>Н·м</v>
          </cell>
        </row>
        <row r="40">
          <cell r="A40" t="str">
            <v>В/м</v>
          </cell>
        </row>
        <row r="41">
          <cell r="A41" t="str">
            <v>т</v>
          </cell>
        </row>
        <row r="42">
          <cell r="A42" t="str">
            <v>а.е.м.</v>
          </cell>
        </row>
        <row r="43">
          <cell r="A43" t="str">
            <v>кар</v>
          </cell>
        </row>
        <row r="44">
          <cell r="A44" t="str">
            <v>мин</v>
          </cell>
        </row>
        <row r="45">
          <cell r="A45" t="str">
            <v>ч</v>
          </cell>
        </row>
        <row r="46">
          <cell r="A46" t="str">
            <v>л</v>
          </cell>
        </row>
        <row r="47">
          <cell r="A47" t="str">
            <v>°</v>
          </cell>
        </row>
        <row r="48">
          <cell r="A48" t="str">
            <v>'</v>
          </cell>
        </row>
        <row r="49">
          <cell r="A49" t="str">
            <v>гон</v>
          </cell>
        </row>
        <row r="50">
          <cell r="A50" t="str">
            <v>\'\'</v>
          </cell>
        </row>
        <row r="51">
          <cell r="A51" t="str">
            <v>а.е.</v>
          </cell>
        </row>
        <row r="52">
          <cell r="A52" t="str">
            <v>св.год</v>
          </cell>
        </row>
        <row r="53">
          <cell r="A53" t="str">
            <v>пк</v>
          </cell>
        </row>
        <row r="54">
          <cell r="A54" t="str">
            <v>Å</v>
          </cell>
        </row>
        <row r="55">
          <cell r="A55" t="str">
            <v>миля</v>
          </cell>
        </row>
        <row r="56">
          <cell r="A56" t="str">
            <v>фут</v>
          </cell>
        </row>
        <row r="57">
          <cell r="A57" t="str">
            <v>дюйм</v>
          </cell>
        </row>
        <row r="58">
          <cell r="A58" t="str">
            <v>га</v>
          </cell>
        </row>
        <row r="59">
          <cell r="A59" t="str">
            <v>а</v>
          </cell>
        </row>
        <row r="60">
          <cell r="A60" t="str">
            <v>гс</v>
          </cell>
        </row>
        <row r="61">
          <cell r="A61" t="str">
            <v>кгс</v>
          </cell>
        </row>
        <row r="62">
          <cell r="A62" t="str">
            <v>тс</v>
          </cell>
        </row>
        <row r="63">
          <cell r="A63" t="str">
            <v>бар</v>
          </cell>
        </row>
        <row r="64">
          <cell r="A64" t="str">
            <v>кгс/см^(2)</v>
          </cell>
        </row>
        <row r="65">
          <cell r="A65" t="str">
            <v xml:space="preserve">мм вод.ст.</v>
          </cell>
        </row>
        <row r="66">
          <cell r="A66" t="str">
            <v xml:space="preserve">м вод.ст.</v>
          </cell>
        </row>
        <row r="67">
          <cell r="A67" t="str">
            <v>ат</v>
          </cell>
        </row>
        <row r="68">
          <cell r="A68" t="str">
            <v xml:space="preserve">мм рт.ст.</v>
          </cell>
        </row>
        <row r="69">
          <cell r="A69" t="str">
            <v>дптр</v>
          </cell>
        </row>
        <row r="70">
          <cell r="A70" t="str">
            <v>текс</v>
          </cell>
        </row>
        <row r="71">
          <cell r="A71" t="str">
            <v>уз</v>
          </cell>
        </row>
        <row r="72">
          <cell r="A72" t="str">
            <v>Гал</v>
          </cell>
        </row>
        <row r="73">
          <cell r="A73" t="str">
            <v>об/с</v>
          </cell>
        </row>
        <row r="74">
          <cell r="A74" t="str">
            <v>эВ</v>
          </cell>
        </row>
        <row r="75">
          <cell r="A75" t="str">
            <v>кВт·ч</v>
          </cell>
        </row>
        <row r="76">
          <cell r="A76" t="str">
            <v>В·А</v>
          </cell>
        </row>
        <row r="77">
          <cell r="A77" t="str">
            <v>вар</v>
          </cell>
        </row>
        <row r="78">
          <cell r="A78" t="str">
            <v>А·ч</v>
          </cell>
        </row>
        <row r="79">
          <cell r="A79" t="str">
            <v>бит</v>
          </cell>
        </row>
        <row r="80">
          <cell r="A80" t="str">
            <v>байт</v>
          </cell>
        </row>
        <row r="81">
          <cell r="A81" t="str">
            <v>бит/с</v>
          </cell>
        </row>
        <row r="82">
          <cell r="A82" t="str">
            <v>байт/с</v>
          </cell>
        </row>
        <row r="83">
          <cell r="A83" t="str">
            <v>Р</v>
          </cell>
        </row>
        <row r="84">
          <cell r="A84" t="str">
            <v>бэр</v>
          </cell>
        </row>
        <row r="85">
          <cell r="A85" t="str">
            <v>рад</v>
          </cell>
        </row>
        <row r="86">
          <cell r="A86" t="str">
            <v>Р/с</v>
          </cell>
        </row>
        <row r="87">
          <cell r="A87" t="str">
            <v>Ки</v>
          </cell>
        </row>
        <row r="88">
          <cell r="A88" t="str">
            <v>Ст</v>
          </cell>
        </row>
        <row r="89">
          <cell r="A89" t="str">
            <v>кал</v>
          </cell>
        </row>
        <row r="90">
          <cell r="A90" t="str">
            <v>кал/с</v>
          </cell>
        </row>
        <row r="91">
          <cell r="A91" t="str">
            <v>ккал/ч</v>
          </cell>
        </row>
        <row r="92">
          <cell r="A92" t="str">
            <v>Гкал/ч</v>
          </cell>
        </row>
        <row r="93">
          <cell r="A93">
            <v>1</v>
          </cell>
        </row>
        <row r="94">
          <cell r="A94" t="str">
            <v>%</v>
          </cell>
        </row>
        <row r="95">
          <cell r="A95" t="str">
            <v>%о</v>
          </cell>
        </row>
        <row r="96">
          <cell r="A96" t="str">
            <v>млн^(-1)</v>
          </cell>
        </row>
        <row r="97">
          <cell r="A97" t="str">
            <v>Б</v>
          </cell>
        </row>
        <row r="98">
          <cell r="A98" t="str">
            <v>дБ</v>
          </cell>
        </row>
        <row r="99">
          <cell r="A99" t="str">
            <v>фон</v>
          </cell>
        </row>
        <row r="100">
          <cell r="A100" t="str">
            <v>окт</v>
          </cell>
        </row>
        <row r="101">
          <cell r="A101" t="str">
            <v>дек</v>
          </cell>
        </row>
        <row r="102">
          <cell r="A102" t="str">
            <v>Нп</v>
          </cell>
        </row>
        <row r="103">
          <cell r="A103" t="str">
            <v>Н</v>
          </cell>
        </row>
        <row r="104">
          <cell r="A104" t="str">
            <v>об/мин</v>
          </cell>
        </row>
        <row r="105">
          <cell r="A105" t="str">
            <v>сутки</v>
          </cell>
        </row>
        <row r="106">
          <cell r="A106" t="str">
            <v>кал_(тх)</v>
          </cell>
        </row>
        <row r="107">
          <cell r="A107" t="str">
            <v>cal_(15)</v>
          </cell>
        </row>
        <row r="108">
          <cell r="A108" t="str">
            <v>м^(3)/ч</v>
          </cell>
        </row>
        <row r="109">
          <cell r="A109" t="str">
            <v>м^(3)/с</v>
          </cell>
        </row>
        <row r="110">
          <cell r="A110" t="str">
            <v>кг/ч</v>
          </cell>
        </row>
        <row r="111">
          <cell r="A111" t="str">
            <v>т/ч</v>
          </cell>
        </row>
        <row r="112">
          <cell r="A112" t="str">
            <v>км/ч</v>
          </cell>
        </row>
        <row r="113">
          <cell r="A113" t="str">
            <v>шт/100см^(3)</v>
          </cell>
        </row>
        <row r="114">
          <cell r="A114" t="str">
            <v>мг/л</v>
          </cell>
        </row>
        <row r="115">
          <cell r="A115" t="str">
            <v>Зв/с</v>
          </cell>
        </row>
        <row r="116">
          <cell r="A116" t="str">
            <v>Зв/ч</v>
          </cell>
        </row>
        <row r="117">
          <cell r="A117" t="str">
            <v>мин^(-1)</v>
          </cell>
        </row>
        <row r="118">
          <cell r="A118" t="str">
            <v>мг/м^(3)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График поверки"/>
      <sheetName val="Содержание"/>
      <sheetName val="Паспорта, формуляры"/>
      <sheetName val="Вып. списки"/>
    </sheetNames>
    <sheetDataSet>
      <sheetData sheetId="0"/>
      <sheetData sheetId="1"/>
      <sheetData sheetId="2"/>
      <sheetData sheetId="3"/>
      <sheetData sheetId="4">
        <row r="3">
          <cell r="S3" t="str">
            <v>Да</v>
          </cell>
        </row>
        <row r="4">
          <cell r="S4" t="str">
            <v>Нет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Заявка1"/>
      <sheetName val="Просрочки"/>
      <sheetName val="График поверки"/>
      <sheetName val="Содержание"/>
      <sheetName val="Паспорта, формуляры"/>
      <sheetName val="Вып. списки"/>
      <sheetName val="списанное оборудование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м</v>
          </cell>
        </row>
        <row r="4">
          <cell r="A4" t="str">
            <v>г</v>
          </cell>
        </row>
        <row r="5">
          <cell r="A5" t="str">
            <v>с</v>
          </cell>
        </row>
        <row r="6">
          <cell r="A6" t="str">
            <v>А</v>
          </cell>
        </row>
        <row r="7">
          <cell r="A7" t="str">
            <v>Моль</v>
          </cell>
        </row>
        <row r="8">
          <cell r="A8" t="str">
            <v>К</v>
          </cell>
        </row>
        <row r="9">
          <cell r="A9" t="str">
            <v>Кд</v>
          </cell>
        </row>
        <row r="10">
          <cell r="A10" t="str">
            <v>рад</v>
          </cell>
        </row>
        <row r="11">
          <cell r="A11" t="str">
            <v>ср</v>
          </cell>
        </row>
        <row r="12">
          <cell r="A12" t="str">
            <v>м^(2)</v>
          </cell>
        </row>
        <row r="13">
          <cell r="A13" t="str">
            <v>м^(3)</v>
          </cell>
        </row>
        <row r="14">
          <cell r="A14" t="str">
            <v>м/c</v>
          </cell>
        </row>
        <row r="15">
          <cell r="A15" t="str">
            <v>м/c^(2)</v>
          </cell>
        </row>
        <row r="16">
          <cell r="A16" t="str">
            <v>Гц</v>
          </cell>
        </row>
        <row r="17">
          <cell r="A17" t="str">
            <v>кг/м^(3)</v>
          </cell>
        </row>
        <row r="18">
          <cell r="A18" t="str">
            <v>Па</v>
          </cell>
        </row>
        <row r="19">
          <cell r="A19" t="str">
            <v>Дж</v>
          </cell>
        </row>
        <row r="20">
          <cell r="A20" t="str">
            <v>Дж/К</v>
          </cell>
        </row>
        <row r="21">
          <cell r="A21" t="str">
            <v>Вт</v>
          </cell>
        </row>
        <row r="22">
          <cell r="A22" t="str">
            <v>Кл</v>
          </cell>
        </row>
        <row r="23">
          <cell r="A23" t="str">
            <v>В</v>
          </cell>
        </row>
        <row r="24">
          <cell r="A24" t="str">
            <v>Ф</v>
          </cell>
        </row>
        <row r="25">
          <cell r="A25" t="str">
            <v>Ом</v>
          </cell>
        </row>
        <row r="26">
          <cell r="A26" t="str">
            <v>См</v>
          </cell>
        </row>
        <row r="27">
          <cell r="A27" t="str">
            <v>Вб</v>
          </cell>
        </row>
        <row r="28">
          <cell r="A28" t="str">
            <v>См/м</v>
          </cell>
        </row>
        <row r="29">
          <cell r="A29" t="str">
            <v>А/м</v>
          </cell>
        </row>
        <row r="30">
          <cell r="A30" t="str">
            <v>Тл</v>
          </cell>
        </row>
        <row r="31">
          <cell r="A31" t="str">
            <v>Гн</v>
          </cell>
        </row>
        <row r="32">
          <cell r="A32" t="str">
            <v>°С</v>
          </cell>
        </row>
        <row r="33">
          <cell r="A33" t="str">
            <v>лм</v>
          </cell>
        </row>
        <row r="34">
          <cell r="A34" t="str">
            <v>лк</v>
          </cell>
        </row>
        <row r="35">
          <cell r="A35" t="str">
            <v>Бк</v>
          </cell>
        </row>
        <row r="36">
          <cell r="A36" t="str">
            <v>Гр</v>
          </cell>
        </row>
        <row r="37">
          <cell r="A37" t="str">
            <v>Зв</v>
          </cell>
        </row>
        <row r="38">
          <cell r="A38" t="str">
            <v>кат</v>
          </cell>
        </row>
        <row r="39">
          <cell r="A39" t="str">
            <v>Н·м</v>
          </cell>
        </row>
        <row r="40">
          <cell r="A40" t="str">
            <v>В/м</v>
          </cell>
        </row>
        <row r="41">
          <cell r="A41" t="str">
            <v>т</v>
          </cell>
        </row>
        <row r="42">
          <cell r="A42" t="str">
            <v>а.е.м.</v>
          </cell>
        </row>
        <row r="43">
          <cell r="A43" t="str">
            <v>кар</v>
          </cell>
        </row>
        <row r="44">
          <cell r="A44" t="str">
            <v>мин</v>
          </cell>
        </row>
        <row r="45">
          <cell r="A45" t="str">
            <v>ч</v>
          </cell>
        </row>
        <row r="46">
          <cell r="A46" t="str">
            <v>л</v>
          </cell>
        </row>
        <row r="47">
          <cell r="A47" t="str">
            <v>°</v>
          </cell>
        </row>
        <row r="48">
          <cell r="A48" t="str">
            <v>'</v>
          </cell>
        </row>
        <row r="49">
          <cell r="A49" t="str">
            <v>гон</v>
          </cell>
        </row>
        <row r="50">
          <cell r="A50" t="str">
            <v>\'\'</v>
          </cell>
        </row>
        <row r="51">
          <cell r="A51" t="str">
            <v>а.е.</v>
          </cell>
        </row>
        <row r="52">
          <cell r="A52" t="str">
            <v>св.год</v>
          </cell>
        </row>
        <row r="53">
          <cell r="A53" t="str">
            <v>пк</v>
          </cell>
        </row>
        <row r="54">
          <cell r="A54" t="str">
            <v>Å</v>
          </cell>
        </row>
        <row r="55">
          <cell r="A55" t="str">
            <v>миля</v>
          </cell>
        </row>
        <row r="56">
          <cell r="A56" t="str">
            <v>фут</v>
          </cell>
        </row>
        <row r="57">
          <cell r="A57" t="str">
            <v>дюйм</v>
          </cell>
        </row>
        <row r="58">
          <cell r="A58" t="str">
            <v>га</v>
          </cell>
        </row>
        <row r="59">
          <cell r="A59" t="str">
            <v>а</v>
          </cell>
        </row>
        <row r="60">
          <cell r="A60" t="str">
            <v>гс</v>
          </cell>
        </row>
        <row r="61">
          <cell r="A61" t="str">
            <v>кгс</v>
          </cell>
        </row>
        <row r="62">
          <cell r="A62" t="str">
            <v>тс</v>
          </cell>
        </row>
        <row r="63">
          <cell r="A63" t="str">
            <v>бар</v>
          </cell>
        </row>
        <row r="64">
          <cell r="A64" t="str">
            <v>кгс/см^(2)</v>
          </cell>
        </row>
        <row r="65">
          <cell r="A65" t="str">
            <v xml:space="preserve">мм вод.ст.</v>
          </cell>
        </row>
        <row r="66">
          <cell r="A66" t="str">
            <v xml:space="preserve">м вод.ст.</v>
          </cell>
        </row>
        <row r="67">
          <cell r="A67" t="str">
            <v>ат</v>
          </cell>
        </row>
        <row r="68">
          <cell r="A68" t="str">
            <v xml:space="preserve">мм рт.ст.</v>
          </cell>
        </row>
        <row r="69">
          <cell r="A69" t="str">
            <v>дптр</v>
          </cell>
        </row>
        <row r="70">
          <cell r="A70" t="str">
            <v>текс</v>
          </cell>
        </row>
        <row r="71">
          <cell r="A71" t="str">
            <v>уз</v>
          </cell>
        </row>
        <row r="72">
          <cell r="A72" t="str">
            <v>Гал</v>
          </cell>
        </row>
        <row r="73">
          <cell r="A73" t="str">
            <v>об/с</v>
          </cell>
        </row>
        <row r="74">
          <cell r="A74" t="str">
            <v>эВ</v>
          </cell>
        </row>
        <row r="75">
          <cell r="A75" t="str">
            <v>кВт·ч</v>
          </cell>
        </row>
        <row r="76">
          <cell r="A76" t="str">
            <v>В·А</v>
          </cell>
        </row>
        <row r="77">
          <cell r="A77" t="str">
            <v>вар</v>
          </cell>
        </row>
        <row r="78">
          <cell r="A78" t="str">
            <v>А·ч</v>
          </cell>
        </row>
        <row r="79">
          <cell r="A79" t="str">
            <v>бит</v>
          </cell>
        </row>
        <row r="80">
          <cell r="A80" t="str">
            <v>байт</v>
          </cell>
        </row>
        <row r="81">
          <cell r="A81" t="str">
            <v>бит/с</v>
          </cell>
        </row>
        <row r="82">
          <cell r="A82" t="str">
            <v>байт/с</v>
          </cell>
        </row>
        <row r="83">
          <cell r="A83" t="str">
            <v>Р</v>
          </cell>
        </row>
        <row r="84">
          <cell r="A84" t="str">
            <v>бэр</v>
          </cell>
        </row>
        <row r="85">
          <cell r="A85" t="str">
            <v>рад</v>
          </cell>
        </row>
        <row r="86">
          <cell r="A86" t="str">
            <v>Р/с</v>
          </cell>
        </row>
        <row r="87">
          <cell r="A87" t="str">
            <v>Ки</v>
          </cell>
        </row>
        <row r="88">
          <cell r="A88" t="str">
            <v>Ст</v>
          </cell>
        </row>
        <row r="89">
          <cell r="A89" t="str">
            <v>кал</v>
          </cell>
        </row>
        <row r="90">
          <cell r="A90" t="str">
            <v>кал/с</v>
          </cell>
        </row>
        <row r="91">
          <cell r="A91" t="str">
            <v>ккал/ч</v>
          </cell>
        </row>
        <row r="92">
          <cell r="A92" t="str">
            <v>Гкал/ч</v>
          </cell>
        </row>
        <row r="93">
          <cell r="A93">
            <v>1</v>
          </cell>
        </row>
        <row r="94">
          <cell r="A94" t="str">
            <v>%</v>
          </cell>
        </row>
        <row r="95">
          <cell r="A95" t="str">
            <v>%о</v>
          </cell>
        </row>
        <row r="96">
          <cell r="A96" t="str">
            <v>млн^(-1)</v>
          </cell>
        </row>
        <row r="97">
          <cell r="A97" t="str">
            <v>Б</v>
          </cell>
        </row>
        <row r="98">
          <cell r="A98" t="str">
            <v>дБ</v>
          </cell>
        </row>
        <row r="99">
          <cell r="A99" t="str">
            <v>фон</v>
          </cell>
        </row>
        <row r="100">
          <cell r="A100" t="str">
            <v>окт</v>
          </cell>
        </row>
        <row r="101">
          <cell r="A101" t="str">
            <v>дек</v>
          </cell>
        </row>
        <row r="102">
          <cell r="A102" t="str">
            <v>Нп</v>
          </cell>
        </row>
        <row r="103">
          <cell r="A103" t="str">
            <v>Н</v>
          </cell>
        </row>
        <row r="104">
          <cell r="A104" t="str">
            <v>об/мин</v>
          </cell>
        </row>
        <row r="105">
          <cell r="A105" t="str">
            <v>сутки</v>
          </cell>
        </row>
        <row r="106">
          <cell r="A106" t="str">
            <v>кал_(тх)</v>
          </cell>
        </row>
        <row r="107">
          <cell r="A107" t="str">
            <v>cal_(15)</v>
          </cell>
        </row>
        <row r="108">
          <cell r="A108" t="str">
            <v>м^(3)/ч</v>
          </cell>
        </row>
        <row r="109">
          <cell r="A109" t="str">
            <v>м^(3)/с</v>
          </cell>
        </row>
        <row r="110">
          <cell r="A110" t="str">
            <v>кг/ч</v>
          </cell>
        </row>
        <row r="111">
          <cell r="A111" t="str">
            <v>т/ч</v>
          </cell>
        </row>
        <row r="112">
          <cell r="A112" t="str">
            <v>км/ч</v>
          </cell>
        </row>
        <row r="113">
          <cell r="A113" t="str">
            <v>шт/100см^(3)</v>
          </cell>
        </row>
        <row r="114">
          <cell r="A114" t="str">
            <v>мг/л</v>
          </cell>
        </row>
        <row r="115">
          <cell r="A115" t="str">
            <v>Зв/с</v>
          </cell>
        </row>
        <row r="116">
          <cell r="A116" t="str">
            <v>Зв/ч</v>
          </cell>
        </row>
        <row r="117">
          <cell r="A117" t="str">
            <v>мин^(-1)</v>
          </cell>
        </row>
        <row r="118">
          <cell r="A118" t="str">
            <v>мг/м^(3)</v>
          </cell>
        </row>
      </sheetData>
      <sheetData sheetId="7" refreshError="1"/>
    </sheetDataSet>
  </externalBook>
</externalLink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Лист1">
    <outlinePr applyStyles="0" summaryBelow="1" summaryRight="1" showOutlineSymbols="1"/>
    <pageSetUpPr autoPageBreaks="1" fitToPage="1"/>
  </sheetPr>
  <sheetViews>
    <sheetView showRuler="1" topLeftCell="A1" zoomScale="80" workbookViewId="0">
      <pane ySplit="1" topLeftCell="A2" activePane="bottomLeft" state="frozen"/>
      <selection activeCell="AJ7" activeCellId="0" sqref="AJ7"/>
    </sheetView>
  </sheetViews>
  <sheetFormatPr defaultColWidth="10" defaultRowHeight="60" customHeight="1"/>
  <cols>
    <col customWidth="1" min="1" max="1" style="2" width="7"/>
    <col customWidth="1" min="2" max="2" style="2" width="9.42578125"/>
    <col customWidth="1" min="3" max="3" style="2" width="10.85546875"/>
    <col customWidth="1" min="4" max="4" style="1" width="10.5703125"/>
    <col customWidth="1" min="5" max="5" style="3" width="8"/>
    <col customWidth="1" min="6" max="6" style="4" width="18.5703125"/>
    <col customWidth="1" min="7" max="7" style="4" width="17.85546875"/>
    <col customWidth="1" min="8" max="8" style="3" width="14.7109375"/>
    <col customWidth="1" min="9" max="9" style="3" width="10"/>
    <col customWidth="1" min="10" max="10" style="3" width="21.140625"/>
    <col customWidth="1" min="11" max="11" style="3" width="20.42578125"/>
    <col customWidth="1" min="12" max="12" style="3" width="14.7109375"/>
    <col customWidth="1" min="13" max="13" style="3" width="21.28515625"/>
    <col customWidth="1" min="14" max="14" style="5" width="15.85546875"/>
    <col customWidth="1" min="15" max="15" style="3" width="14"/>
    <col customWidth="1" min="16" max="16" style="3" width="10"/>
    <col customWidth="1" min="17" max="17" style="1" width="10"/>
    <col customWidth="1" min="18" max="18" style="6" width="10"/>
    <col customWidth="1" min="19" max="19" style="1" width="10"/>
    <col customWidth="1" min="20" max="20" style="6" width="10"/>
    <col customWidth="1" min="21" max="21" style="3" width="10"/>
    <col customWidth="1" min="22" max="22" style="1" width="13.85546875"/>
    <col customWidth="1" min="23" max="26" style="1" width="10"/>
    <col customWidth="1" min="27" max="27" style="3" width="11.28515625"/>
    <col customWidth="1" min="28" max="28" style="1" width="11.28515625"/>
    <col customWidth="1" min="29" max="29" style="1" width="13.5703125"/>
    <col customWidth="1" min="30" max="30" style="3" width="10"/>
    <col customWidth="1" min="31" max="31" style="7" width="16.28515625"/>
    <col customWidth="1" min="32" max="33" style="7" width="10"/>
    <col customWidth="1" min="34" max="34" style="7" width="12"/>
    <col customWidth="1" min="35" max="35" style="8" width="27.42578125"/>
    <col customWidth="1" min="36" max="36" style="7" width="15.28515625"/>
    <col customWidth="1" min="37" max="37" style="7" width="11.5703125"/>
    <col customWidth="1" min="38" max="39" style="1" width="10"/>
    <col customWidth="1" min="40" max="40" style="1" width="12.140625"/>
    <col customWidth="1" min="41" max="41" style="1" width="12.28515625"/>
    <col customWidth="1" min="42" max="42" style="9" width="14.7109375"/>
    <col customWidth="1" min="43" max="43" style="10" width="10"/>
    <col customWidth="1" min="44" max="44" style="5" width="10"/>
    <col customWidth="1" min="45" max="45" style="1" width="10"/>
    <col customWidth="1" min="46" max="47" style="3" width="10"/>
    <col customWidth="1" min="48" max="48" style="4" width="10"/>
    <col customWidth="1" min="49" max="49" style="4" width="17.5703125"/>
    <col customWidth="1" min="50" max="52" style="3" width="10"/>
    <col customWidth="1" min="53" max="53" style="4" width="10"/>
    <col customWidth="1" min="54" max="54" style="4" width="14"/>
    <col customWidth="1" min="55" max="55" style="4" width="16.5703125"/>
    <col customWidth="1" min="56" max="58" style="4" width="10"/>
    <col customWidth="1" min="59" max="59" style="3" width="20.5703125"/>
    <col customWidth="1" min="60" max="60" style="3" width="10"/>
    <col customWidth="1" min="61" max="61" style="3" width="15.7109375"/>
    <col customWidth="1" min="62" max="62" style="3" width="17.85546875"/>
    <col customWidth="1" min="63" max="63" style="3" width="26.42578125"/>
    <col min="64" max="16384" style="1" width="10"/>
  </cols>
  <sheetData>
    <row r="1" s="11" customFormat="1" ht="73.5" customHeight="1">
      <c r="A1" s="12" t="s">
        <v>0</v>
      </c>
      <c r="B1" s="13" t="s">
        <v>1</v>
      </c>
      <c r="C1" s="13" t="s">
        <v>2</v>
      </c>
      <c r="D1" s="14" t="s">
        <v>3</v>
      </c>
      <c r="E1" s="14" t="s">
        <v>4</v>
      </c>
      <c r="F1" s="15" t="s">
        <v>5</v>
      </c>
      <c r="G1" s="16" t="s">
        <v>6</v>
      </c>
      <c r="H1" s="17" t="s">
        <v>7</v>
      </c>
      <c r="I1" s="18" t="s">
        <v>8</v>
      </c>
      <c r="J1" s="19" t="s">
        <v>9</v>
      </c>
      <c r="K1" s="14" t="s">
        <v>10</v>
      </c>
      <c r="L1" s="14" t="s">
        <v>11</v>
      </c>
      <c r="M1" s="20" t="s">
        <v>12</v>
      </c>
      <c r="N1" s="21" t="s">
        <v>13</v>
      </c>
      <c r="O1" s="17" t="s">
        <v>14</v>
      </c>
      <c r="P1" s="15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14" t="s">
        <v>20</v>
      </c>
      <c r="V1" s="22" t="s">
        <v>21</v>
      </c>
      <c r="W1" s="26" t="s">
        <v>22</v>
      </c>
      <c r="X1" s="27" t="s">
        <v>23</v>
      </c>
      <c r="Y1" s="22" t="s">
        <v>24</v>
      </c>
      <c r="Z1" s="19" t="s">
        <v>25</v>
      </c>
      <c r="AA1" s="14" t="s">
        <v>26</v>
      </c>
      <c r="AB1" s="22" t="s">
        <v>27</v>
      </c>
      <c r="AC1" s="19" t="s">
        <v>28</v>
      </c>
      <c r="AD1" s="14" t="s">
        <v>29</v>
      </c>
      <c r="AE1" s="28" t="s">
        <v>30</v>
      </c>
      <c r="AF1" s="29" t="s">
        <v>31</v>
      </c>
      <c r="AG1" s="29" t="s">
        <v>32</v>
      </c>
      <c r="AH1" s="29" t="s">
        <v>33</v>
      </c>
      <c r="AI1" s="15" t="s">
        <v>34</v>
      </c>
      <c r="AJ1" s="29" t="s">
        <v>35</v>
      </c>
      <c r="AK1" s="29" t="s">
        <v>36</v>
      </c>
      <c r="AL1" s="19" t="s">
        <v>37</v>
      </c>
      <c r="AM1" s="19" t="s">
        <v>38</v>
      </c>
      <c r="AN1" s="19" t="s">
        <v>39</v>
      </c>
      <c r="AO1" s="19" t="s">
        <v>40</v>
      </c>
      <c r="AP1" s="17" t="s">
        <v>41</v>
      </c>
      <c r="AQ1" s="17" t="s">
        <v>42</v>
      </c>
      <c r="AR1" s="15" t="s">
        <v>43</v>
      </c>
      <c r="AS1" s="19" t="s">
        <v>44</v>
      </c>
      <c r="AT1" s="15" t="s">
        <v>45</v>
      </c>
      <c r="AU1" s="17" t="s">
        <v>46</v>
      </c>
      <c r="AV1" s="30" t="s">
        <v>47</v>
      </c>
      <c r="AW1" s="30" t="s">
        <v>48</v>
      </c>
      <c r="AX1" s="31" t="s">
        <v>49</v>
      </c>
      <c r="AY1" s="31" t="s">
        <v>50</v>
      </c>
      <c r="AZ1" s="31" t="s">
        <v>51</v>
      </c>
      <c r="BA1" s="30" t="s">
        <v>52</v>
      </c>
      <c r="BB1" s="30" t="s">
        <v>53</v>
      </c>
      <c r="BC1" s="30" t="s">
        <v>54</v>
      </c>
      <c r="BD1" s="30" t="s">
        <v>55</v>
      </c>
      <c r="BE1" s="30" t="s">
        <v>56</v>
      </c>
      <c r="BF1" s="32" t="s">
        <v>57</v>
      </c>
      <c r="BG1" s="30" t="s">
        <v>58</v>
      </c>
      <c r="BH1" s="33"/>
      <c r="BI1" s="34" t="s">
        <v>59</v>
      </c>
      <c r="BJ1" s="35" t="s">
        <v>60</v>
      </c>
      <c r="BK1" s="34" t="s">
        <v>61</v>
      </c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</row>
    <row r="2" s="36" customFormat="1" ht="60" hidden="1" customHeight="1">
      <c r="A2" s="37"/>
      <c r="B2" s="37" t="s">
        <v>62</v>
      </c>
      <c r="C2" s="37" t="s">
        <v>63</v>
      </c>
      <c r="D2" s="37" t="s">
        <v>64</v>
      </c>
      <c r="E2" s="38" t="s">
        <v>65</v>
      </c>
      <c r="F2" s="39" t="s">
        <v>66</v>
      </c>
      <c r="G2" s="39" t="s">
        <v>67</v>
      </c>
      <c r="H2" s="39" t="s">
        <v>68</v>
      </c>
      <c r="I2" s="37" t="s">
        <v>69</v>
      </c>
      <c r="J2" s="40" t="s">
        <v>70</v>
      </c>
      <c r="K2" s="37" t="s">
        <v>71</v>
      </c>
      <c r="L2" s="37" t="s">
        <v>72</v>
      </c>
      <c r="M2" s="40" t="s">
        <v>73</v>
      </c>
      <c r="N2" s="41" t="s">
        <v>74</v>
      </c>
      <c r="O2" s="37" t="s">
        <v>75</v>
      </c>
      <c r="P2" s="37" t="s">
        <v>76</v>
      </c>
      <c r="Q2" s="42" t="s">
        <v>77</v>
      </c>
      <c r="R2" s="43">
        <v>42430</v>
      </c>
      <c r="S2" s="44">
        <v>15</v>
      </c>
      <c r="T2" s="45">
        <f t="shared" ref="T2:T48" si="0">R2+S2*365.2</f>
        <v>47908</v>
      </c>
      <c r="U2" s="46" t="s">
        <v>78</v>
      </c>
      <c r="V2" s="47" t="str">
        <f t="shared" ref="V2:V17" si="1">IF(Y2="","",Y2)</f>
        <v/>
      </c>
      <c r="W2" s="47" t="str">
        <f t="shared" ref="W2:W17" si="2">IF(Z2="","",Z2)</f>
        <v>°С</v>
      </c>
      <c r="X2" s="48">
        <v>100</v>
      </c>
      <c r="Y2" s="48"/>
      <c r="Z2" s="42" t="s">
        <v>79</v>
      </c>
      <c r="AA2" s="37" t="s">
        <v>80</v>
      </c>
      <c r="AB2" s="48"/>
      <c r="AC2" s="42" t="s">
        <v>81</v>
      </c>
      <c r="AD2" s="49">
        <v>60</v>
      </c>
      <c r="AE2" s="50">
        <v>44180</v>
      </c>
      <c r="AF2" s="51">
        <f t="shared" ref="AF2:AF65" si="3">IF(AD2=0,0,IF(AE2="","",EDATE(AE2,AD2)-DAY(1)))</f>
        <v>46005</v>
      </c>
      <c r="AG2" s="40" t="s">
        <v>82</v>
      </c>
      <c r="AH2" s="40" t="s">
        <v>83</v>
      </c>
      <c r="AI2" s="42" t="s">
        <v>84</v>
      </c>
      <c r="AJ2" s="40" t="s">
        <v>85</v>
      </c>
      <c r="AK2" s="51" t="str">
        <f t="shared" ref="AK2:AK33" ca="1" si="4">IF(AE2=0,"нет данных",IF(TODAY()&lt;AF2-30,"поверен",IF(TODAY()&gt;AF2,"ЗАМЕНИТЬ","ПРОСРОЧЕН")))</f>
        <v>поверен</v>
      </c>
      <c r="AL2" s="42"/>
      <c r="AM2" s="42" t="s">
        <v>86</v>
      </c>
      <c r="AN2" s="42" t="s">
        <v>87</v>
      </c>
      <c r="AO2" s="42" t="s">
        <v>88</v>
      </c>
      <c r="AP2" s="48" t="s">
        <v>89</v>
      </c>
      <c r="AQ2" s="41" t="s">
        <v>90</v>
      </c>
      <c r="AR2" s="51"/>
      <c r="AS2" s="42" t="s">
        <v>91</v>
      </c>
      <c r="AT2" s="37" t="s">
        <v>92</v>
      </c>
      <c r="AU2" s="37"/>
      <c r="AV2" s="40">
        <v>42826</v>
      </c>
      <c r="AW2" s="40"/>
      <c r="AX2" s="37"/>
      <c r="AY2" s="37"/>
      <c r="AZ2" s="37"/>
      <c r="BA2" s="40"/>
      <c r="BB2" s="40" t="s">
        <v>93</v>
      </c>
      <c r="BC2" s="40" t="s">
        <v>94</v>
      </c>
      <c r="BD2" s="42">
        <v>3201</v>
      </c>
      <c r="BE2" s="40"/>
      <c r="BF2" s="52"/>
      <c r="BG2" s="53" t="s">
        <v>95</v>
      </c>
      <c r="BH2" s="54"/>
      <c r="BI2" s="47"/>
      <c r="BJ2" s="47"/>
      <c r="BK2" s="47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HJ2" s="55"/>
      <c r="HK2" s="55"/>
      <c r="HL2" s="55"/>
      <c r="HM2" s="55"/>
      <c r="HN2" s="55"/>
      <c r="HO2" s="55"/>
      <c r="HP2" s="55"/>
      <c r="HQ2" s="55"/>
      <c r="HR2" s="55"/>
      <c r="HS2" s="55"/>
      <c r="HT2" s="55"/>
      <c r="HU2" s="55"/>
      <c r="HV2" s="55"/>
      <c r="HW2" s="55"/>
      <c r="HX2" s="55"/>
      <c r="HY2" s="55"/>
      <c r="HZ2" s="55"/>
      <c r="IA2" s="55"/>
      <c r="IB2" s="55"/>
      <c r="IC2" s="55"/>
      <c r="ID2" s="55"/>
      <c r="IE2" s="55"/>
    </row>
    <row r="3" s="36" customFormat="1" ht="60" hidden="1" customHeight="1">
      <c r="A3" s="37"/>
      <c r="B3" s="37" t="s">
        <v>62</v>
      </c>
      <c r="C3" s="37" t="s">
        <v>63</v>
      </c>
      <c r="D3" s="56" t="s">
        <v>64</v>
      </c>
      <c r="E3" s="38" t="s">
        <v>96</v>
      </c>
      <c r="F3" s="39" t="s">
        <v>66</v>
      </c>
      <c r="G3" s="39" t="s">
        <v>97</v>
      </c>
      <c r="H3" s="56" t="s">
        <v>98</v>
      </c>
      <c r="I3" s="48" t="s">
        <v>69</v>
      </c>
      <c r="J3" s="40" t="s">
        <v>70</v>
      </c>
      <c r="K3" s="37" t="s">
        <v>71</v>
      </c>
      <c r="L3" s="37" t="s">
        <v>72</v>
      </c>
      <c r="M3" s="40" t="s">
        <v>73</v>
      </c>
      <c r="N3" s="57" t="s">
        <v>99</v>
      </c>
      <c r="O3" s="37" t="s">
        <v>75</v>
      </c>
      <c r="P3" s="37" t="s">
        <v>76</v>
      </c>
      <c r="Q3" s="42" t="s">
        <v>77</v>
      </c>
      <c r="R3" s="43">
        <v>42430</v>
      </c>
      <c r="S3" s="44">
        <v>15</v>
      </c>
      <c r="T3" s="45">
        <f t="shared" si="0"/>
        <v>47908</v>
      </c>
      <c r="U3" s="46" t="s">
        <v>100</v>
      </c>
      <c r="V3" s="47" t="str">
        <f t="shared" si="1"/>
        <v/>
      </c>
      <c r="W3" s="47" t="str">
        <f t="shared" si="2"/>
        <v>°С</v>
      </c>
      <c r="X3" s="48">
        <v>100</v>
      </c>
      <c r="Y3" s="48"/>
      <c r="Z3" s="42" t="s">
        <v>79</v>
      </c>
      <c r="AA3" s="37" t="s">
        <v>101</v>
      </c>
      <c r="AB3" s="48"/>
      <c r="AC3" s="42" t="s">
        <v>81</v>
      </c>
      <c r="AD3" s="49">
        <v>60</v>
      </c>
      <c r="AE3" s="50">
        <v>44152</v>
      </c>
      <c r="AF3" s="51">
        <f t="shared" si="3"/>
        <v>45977</v>
      </c>
      <c r="AG3" s="40" t="s">
        <v>82</v>
      </c>
      <c r="AH3" s="40" t="s">
        <v>83</v>
      </c>
      <c r="AI3" s="42" t="s">
        <v>102</v>
      </c>
      <c r="AJ3" s="40" t="s">
        <v>85</v>
      </c>
      <c r="AK3" s="51" t="str">
        <f t="shared" ca="1" si="4"/>
        <v>поверен</v>
      </c>
      <c r="AL3" s="42"/>
      <c r="AM3" s="42" t="s">
        <v>86</v>
      </c>
      <c r="AN3" s="42" t="s">
        <v>87</v>
      </c>
      <c r="AO3" s="42" t="s">
        <v>88</v>
      </c>
      <c r="AP3" s="48" t="s">
        <v>89</v>
      </c>
      <c r="AQ3" s="41" t="s">
        <v>90</v>
      </c>
      <c r="AR3" s="51"/>
      <c r="AS3" s="42" t="s">
        <v>91</v>
      </c>
      <c r="AT3" s="37" t="s">
        <v>92</v>
      </c>
      <c r="AU3" s="37"/>
      <c r="AV3" s="40">
        <v>42826</v>
      </c>
      <c r="AW3" s="40"/>
      <c r="AX3" s="37"/>
      <c r="AY3" s="37"/>
      <c r="AZ3" s="37"/>
      <c r="BA3" s="40"/>
      <c r="BB3" s="40" t="s">
        <v>93</v>
      </c>
      <c r="BC3" s="40" t="s">
        <v>94</v>
      </c>
      <c r="BD3" s="42">
        <v>3201</v>
      </c>
      <c r="BE3" s="40"/>
      <c r="BF3" s="52"/>
      <c r="BG3" s="53" t="s">
        <v>95</v>
      </c>
      <c r="BH3" s="54"/>
      <c r="BI3" s="47"/>
      <c r="BJ3" s="47"/>
      <c r="BK3" s="47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  <c r="HU3" s="55"/>
      <c r="HV3" s="55"/>
      <c r="HW3" s="55"/>
      <c r="HX3" s="55"/>
      <c r="HY3" s="55"/>
      <c r="HZ3" s="55"/>
      <c r="IA3" s="55"/>
      <c r="IB3" s="55"/>
      <c r="IC3" s="55"/>
      <c r="ID3" s="55"/>
      <c r="IE3" s="55"/>
    </row>
    <row r="4" s="36" customFormat="1" ht="60" hidden="1" customHeight="1">
      <c r="A4" s="37"/>
      <c r="B4" s="37" t="s">
        <v>62</v>
      </c>
      <c r="C4" s="37" t="s">
        <v>63</v>
      </c>
      <c r="D4" s="56" t="s">
        <v>64</v>
      </c>
      <c r="E4" s="38" t="s">
        <v>103</v>
      </c>
      <c r="F4" s="39" t="s">
        <v>66</v>
      </c>
      <c r="G4" s="40" t="s">
        <v>104</v>
      </c>
      <c r="H4" s="56" t="s">
        <v>105</v>
      </c>
      <c r="I4" s="48" t="s">
        <v>69</v>
      </c>
      <c r="J4" s="40" t="s">
        <v>106</v>
      </c>
      <c r="K4" s="37" t="s">
        <v>71</v>
      </c>
      <c r="L4" s="37" t="s">
        <v>72</v>
      </c>
      <c r="M4" s="40" t="s">
        <v>73</v>
      </c>
      <c r="N4" s="49" t="s">
        <v>107</v>
      </c>
      <c r="O4" s="37" t="s">
        <v>75</v>
      </c>
      <c r="P4" s="37" t="s">
        <v>76</v>
      </c>
      <c r="Q4" s="42" t="s">
        <v>77</v>
      </c>
      <c r="R4" s="43">
        <v>42430</v>
      </c>
      <c r="S4" s="44">
        <v>15</v>
      </c>
      <c r="T4" s="45">
        <f t="shared" si="0"/>
        <v>47908</v>
      </c>
      <c r="U4" s="46" t="s">
        <v>78</v>
      </c>
      <c r="V4" s="47" t="str">
        <f t="shared" si="1"/>
        <v/>
      </c>
      <c r="W4" s="47" t="str">
        <f t="shared" si="2"/>
        <v>°С</v>
      </c>
      <c r="X4" s="48">
        <v>100</v>
      </c>
      <c r="Y4" s="48"/>
      <c r="Z4" s="42" t="s">
        <v>79</v>
      </c>
      <c r="AA4" s="37" t="s">
        <v>101</v>
      </c>
      <c r="AB4" s="48"/>
      <c r="AC4" s="42" t="s">
        <v>81</v>
      </c>
      <c r="AD4" s="49">
        <v>60</v>
      </c>
      <c r="AE4" s="50">
        <v>45819</v>
      </c>
      <c r="AF4" s="51">
        <f t="shared" si="3"/>
        <v>47644</v>
      </c>
      <c r="AG4" s="40" t="s">
        <v>82</v>
      </c>
      <c r="AH4" s="40" t="s">
        <v>83</v>
      </c>
      <c r="AI4" s="42" t="s">
        <v>108</v>
      </c>
      <c r="AJ4" s="40" t="s">
        <v>109</v>
      </c>
      <c r="AK4" s="51" t="str">
        <f t="shared" ca="1" si="4"/>
        <v>поверен</v>
      </c>
      <c r="AL4" s="42"/>
      <c r="AM4" s="42" t="s">
        <v>86</v>
      </c>
      <c r="AN4" s="42" t="s">
        <v>87</v>
      </c>
      <c r="AO4" s="42" t="s">
        <v>88</v>
      </c>
      <c r="AP4" s="48" t="s">
        <v>89</v>
      </c>
      <c r="AQ4" s="41" t="s">
        <v>90</v>
      </c>
      <c r="AR4" s="51"/>
      <c r="AS4" s="42" t="s">
        <v>91</v>
      </c>
      <c r="AT4" s="37" t="s">
        <v>92</v>
      </c>
      <c r="AU4" s="37"/>
      <c r="AV4" s="40">
        <v>42826</v>
      </c>
      <c r="AW4" s="40"/>
      <c r="AX4" s="37"/>
      <c r="AY4" s="37"/>
      <c r="AZ4" s="37"/>
      <c r="BA4" s="40"/>
      <c r="BB4" s="40" t="s">
        <v>93</v>
      </c>
      <c r="BC4" s="40" t="s">
        <v>94</v>
      </c>
      <c r="BD4" s="42">
        <v>3201</v>
      </c>
      <c r="BE4" s="40"/>
      <c r="BF4" s="52"/>
      <c r="BG4" s="53" t="s">
        <v>95</v>
      </c>
      <c r="BH4" s="54"/>
      <c r="BI4" s="47"/>
      <c r="BJ4" s="47"/>
      <c r="BK4" s="47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  <c r="HU4" s="55"/>
      <c r="HV4" s="55"/>
      <c r="HW4" s="55"/>
      <c r="HX4" s="55"/>
      <c r="HY4" s="55"/>
      <c r="HZ4" s="55"/>
      <c r="IA4" s="55"/>
      <c r="IB4" s="55"/>
      <c r="IC4" s="55"/>
      <c r="ID4" s="55"/>
      <c r="IE4" s="55"/>
    </row>
    <row r="5" s="36" customFormat="1" ht="60" hidden="1" customHeight="1">
      <c r="A5" s="37"/>
      <c r="B5" s="37" t="s">
        <v>62</v>
      </c>
      <c r="C5" s="37" t="s">
        <v>63</v>
      </c>
      <c r="D5" s="56" t="s">
        <v>64</v>
      </c>
      <c r="E5" s="38" t="s">
        <v>103</v>
      </c>
      <c r="F5" s="39" t="s">
        <v>66</v>
      </c>
      <c r="G5" s="40" t="s">
        <v>110</v>
      </c>
      <c r="H5" s="56" t="s">
        <v>111</v>
      </c>
      <c r="I5" s="48" t="s">
        <v>69</v>
      </c>
      <c r="J5" s="40" t="s">
        <v>106</v>
      </c>
      <c r="K5" s="37" t="s">
        <v>71</v>
      </c>
      <c r="L5" s="37" t="s">
        <v>72</v>
      </c>
      <c r="M5" s="40" t="s">
        <v>73</v>
      </c>
      <c r="N5" s="49" t="s">
        <v>112</v>
      </c>
      <c r="O5" s="37" t="s">
        <v>75</v>
      </c>
      <c r="P5" s="37" t="s">
        <v>76</v>
      </c>
      <c r="Q5" s="42" t="s">
        <v>77</v>
      </c>
      <c r="R5" s="43">
        <v>42430</v>
      </c>
      <c r="S5" s="44">
        <v>15</v>
      </c>
      <c r="T5" s="45">
        <f t="shared" si="0"/>
        <v>47908</v>
      </c>
      <c r="U5" s="46" t="s">
        <v>78</v>
      </c>
      <c r="V5" s="47" t="str">
        <f t="shared" si="1"/>
        <v/>
      </c>
      <c r="W5" s="47" t="str">
        <f t="shared" si="2"/>
        <v>°С</v>
      </c>
      <c r="X5" s="48">
        <v>100</v>
      </c>
      <c r="Y5" s="48"/>
      <c r="Z5" s="42" t="s">
        <v>79</v>
      </c>
      <c r="AA5" s="37" t="s">
        <v>101</v>
      </c>
      <c r="AB5" s="48"/>
      <c r="AC5" s="42" t="s">
        <v>81</v>
      </c>
      <c r="AD5" s="49">
        <v>60</v>
      </c>
      <c r="AE5" s="50">
        <v>44034</v>
      </c>
      <c r="AF5" s="51">
        <f t="shared" si="3"/>
        <v>45859</v>
      </c>
      <c r="AG5" s="40" t="s">
        <v>82</v>
      </c>
      <c r="AH5" s="40" t="s">
        <v>83</v>
      </c>
      <c r="AI5" s="47" t="s">
        <v>113</v>
      </c>
      <c r="AJ5" s="40" t="s">
        <v>114</v>
      </c>
      <c r="AK5" s="51" t="str">
        <f t="shared" ca="1" si="4"/>
        <v>ЗАМЕНИТЬ</v>
      </c>
      <c r="AL5" s="42"/>
      <c r="AM5" s="42" t="s">
        <v>86</v>
      </c>
      <c r="AN5" s="42" t="s">
        <v>87</v>
      </c>
      <c r="AO5" s="42" t="s">
        <v>88</v>
      </c>
      <c r="AP5" s="48" t="s">
        <v>89</v>
      </c>
      <c r="AQ5" s="41" t="s">
        <v>90</v>
      </c>
      <c r="AR5" s="51"/>
      <c r="AS5" s="42" t="s">
        <v>91</v>
      </c>
      <c r="AT5" s="37" t="s">
        <v>92</v>
      </c>
      <c r="AU5" s="37"/>
      <c r="AV5" s="40">
        <v>42826</v>
      </c>
      <c r="AW5" s="40" t="s">
        <v>115</v>
      </c>
      <c r="AX5" s="37"/>
      <c r="AY5" s="37"/>
      <c r="AZ5" s="37"/>
      <c r="BA5" s="40"/>
      <c r="BB5" s="40" t="s">
        <v>93</v>
      </c>
      <c r="BC5" s="40" t="s">
        <v>94</v>
      </c>
      <c r="BD5" s="42">
        <v>3201</v>
      </c>
      <c r="BE5" s="40"/>
      <c r="BF5" s="52"/>
      <c r="BG5" s="53" t="s">
        <v>95</v>
      </c>
      <c r="BH5" s="54"/>
      <c r="BI5" s="47"/>
      <c r="BJ5" s="47"/>
      <c r="BK5" s="47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  <c r="HU5" s="55"/>
      <c r="HV5" s="55"/>
      <c r="HW5" s="55"/>
      <c r="HX5" s="55"/>
      <c r="HY5" s="55"/>
      <c r="HZ5" s="55"/>
      <c r="IA5" s="55"/>
      <c r="IB5" s="55"/>
      <c r="IC5" s="55"/>
      <c r="ID5" s="55"/>
      <c r="IE5" s="55"/>
    </row>
    <row r="6" s="36" customFormat="1" ht="60" hidden="1" customHeight="1">
      <c r="A6" s="37"/>
      <c r="B6" s="37" t="s">
        <v>62</v>
      </c>
      <c r="C6" s="37" t="s">
        <v>63</v>
      </c>
      <c r="D6" s="56" t="s">
        <v>64</v>
      </c>
      <c r="E6" s="38" t="s">
        <v>116</v>
      </c>
      <c r="F6" s="39" t="s">
        <v>66</v>
      </c>
      <c r="G6" s="40" t="s">
        <v>117</v>
      </c>
      <c r="H6" s="56" t="s">
        <v>118</v>
      </c>
      <c r="I6" s="48" t="s">
        <v>69</v>
      </c>
      <c r="J6" s="40" t="s">
        <v>106</v>
      </c>
      <c r="K6" s="37" t="s">
        <v>71</v>
      </c>
      <c r="L6" s="37" t="s">
        <v>72</v>
      </c>
      <c r="M6" s="40" t="s">
        <v>73</v>
      </c>
      <c r="N6" s="49" t="s">
        <v>119</v>
      </c>
      <c r="O6" s="37" t="s">
        <v>75</v>
      </c>
      <c r="P6" s="37" t="s">
        <v>76</v>
      </c>
      <c r="Q6" s="42" t="s">
        <v>77</v>
      </c>
      <c r="R6" s="43">
        <v>42430</v>
      </c>
      <c r="S6" s="44">
        <v>15</v>
      </c>
      <c r="T6" s="45">
        <f t="shared" si="0"/>
        <v>47908</v>
      </c>
      <c r="U6" s="46" t="s">
        <v>78</v>
      </c>
      <c r="V6" s="47" t="str">
        <f t="shared" si="1"/>
        <v/>
      </c>
      <c r="W6" s="47" t="str">
        <f t="shared" si="2"/>
        <v>°С</v>
      </c>
      <c r="X6" s="48">
        <v>100</v>
      </c>
      <c r="Y6" s="48"/>
      <c r="Z6" s="42" t="s">
        <v>79</v>
      </c>
      <c r="AA6" s="37" t="s">
        <v>101</v>
      </c>
      <c r="AB6" s="48"/>
      <c r="AC6" s="42" t="s">
        <v>81</v>
      </c>
      <c r="AD6" s="49">
        <v>60</v>
      </c>
      <c r="AE6" s="50">
        <v>45819</v>
      </c>
      <c r="AF6" s="51">
        <f t="shared" si="3"/>
        <v>47644</v>
      </c>
      <c r="AG6" s="40" t="s">
        <v>82</v>
      </c>
      <c r="AH6" s="40" t="s">
        <v>83</v>
      </c>
      <c r="AI6" s="42" t="s">
        <v>120</v>
      </c>
      <c r="AJ6" s="40" t="s">
        <v>109</v>
      </c>
      <c r="AK6" s="51" t="str">
        <f t="shared" ca="1" si="4"/>
        <v>поверен</v>
      </c>
      <c r="AL6" s="42"/>
      <c r="AM6" s="42" t="s">
        <v>86</v>
      </c>
      <c r="AN6" s="42" t="s">
        <v>87</v>
      </c>
      <c r="AO6" s="42" t="s">
        <v>88</v>
      </c>
      <c r="AP6" s="48" t="s">
        <v>89</v>
      </c>
      <c r="AQ6" s="41" t="s">
        <v>121</v>
      </c>
      <c r="AR6" s="51"/>
      <c r="AS6" s="42" t="s">
        <v>91</v>
      </c>
      <c r="AT6" s="37" t="s">
        <v>92</v>
      </c>
      <c r="AU6" s="37"/>
      <c r="AV6" s="40">
        <v>42826</v>
      </c>
      <c r="AW6" s="40"/>
      <c r="AX6" s="37"/>
      <c r="AY6" s="37"/>
      <c r="AZ6" s="37"/>
      <c r="BA6" s="40" t="s">
        <v>122</v>
      </c>
      <c r="BB6" s="40" t="s">
        <v>93</v>
      </c>
      <c r="BC6" s="40" t="s">
        <v>94</v>
      </c>
      <c r="BD6" s="42">
        <v>3201</v>
      </c>
      <c r="BE6" s="40"/>
      <c r="BF6" s="52"/>
      <c r="BG6" s="53" t="s">
        <v>95</v>
      </c>
      <c r="BH6" s="54"/>
      <c r="BI6" s="47"/>
      <c r="BJ6" s="47"/>
      <c r="BK6" s="47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  <c r="HU6" s="55"/>
      <c r="HV6" s="55"/>
      <c r="HW6" s="55"/>
      <c r="HX6" s="55"/>
      <c r="HY6" s="55"/>
      <c r="HZ6" s="55"/>
      <c r="IA6" s="55"/>
      <c r="IB6" s="55"/>
      <c r="IC6" s="55"/>
      <c r="ID6" s="55"/>
      <c r="IE6" s="55"/>
    </row>
    <row r="7" s="36" customFormat="1" ht="60" hidden="1" customHeight="1">
      <c r="A7" s="37"/>
      <c r="B7" s="37" t="s">
        <v>62</v>
      </c>
      <c r="C7" s="37" t="s">
        <v>63</v>
      </c>
      <c r="D7" s="56" t="s">
        <v>64</v>
      </c>
      <c r="E7" s="38" t="s">
        <v>116</v>
      </c>
      <c r="F7" s="39" t="s">
        <v>66</v>
      </c>
      <c r="G7" s="40" t="s">
        <v>123</v>
      </c>
      <c r="H7" s="56" t="s">
        <v>124</v>
      </c>
      <c r="I7" s="48" t="s">
        <v>69</v>
      </c>
      <c r="J7" s="40" t="s">
        <v>106</v>
      </c>
      <c r="K7" s="37" t="s">
        <v>71</v>
      </c>
      <c r="L7" s="37" t="s">
        <v>72</v>
      </c>
      <c r="M7" s="40" t="s">
        <v>73</v>
      </c>
      <c r="N7" s="49" t="s">
        <v>125</v>
      </c>
      <c r="O7" s="37" t="s">
        <v>75</v>
      </c>
      <c r="P7" s="37" t="s">
        <v>76</v>
      </c>
      <c r="Q7" s="42" t="s">
        <v>77</v>
      </c>
      <c r="R7" s="43">
        <v>42430</v>
      </c>
      <c r="S7" s="44">
        <v>15</v>
      </c>
      <c r="T7" s="45">
        <f t="shared" si="0"/>
        <v>47908</v>
      </c>
      <c r="U7" s="46" t="s">
        <v>78</v>
      </c>
      <c r="V7" s="47" t="str">
        <f t="shared" si="1"/>
        <v/>
      </c>
      <c r="W7" s="47" t="str">
        <f t="shared" si="2"/>
        <v>°С</v>
      </c>
      <c r="X7" s="48">
        <v>100</v>
      </c>
      <c r="Y7" s="48"/>
      <c r="Z7" s="42" t="s">
        <v>79</v>
      </c>
      <c r="AA7" s="37" t="s">
        <v>101</v>
      </c>
      <c r="AB7" s="48"/>
      <c r="AC7" s="42" t="s">
        <v>81</v>
      </c>
      <c r="AD7" s="49">
        <v>60</v>
      </c>
      <c r="AE7" s="50">
        <v>45819</v>
      </c>
      <c r="AF7" s="51">
        <f t="shared" si="3"/>
        <v>47644</v>
      </c>
      <c r="AG7" s="40" t="s">
        <v>82</v>
      </c>
      <c r="AH7" s="40" t="s">
        <v>83</v>
      </c>
      <c r="AI7" s="42" t="s">
        <v>126</v>
      </c>
      <c r="AJ7" s="40" t="s">
        <v>109</v>
      </c>
      <c r="AK7" s="51" t="str">
        <f t="shared" ca="1" si="4"/>
        <v>поверен</v>
      </c>
      <c r="AL7" s="42"/>
      <c r="AM7" s="42" t="s">
        <v>86</v>
      </c>
      <c r="AN7" s="42" t="s">
        <v>87</v>
      </c>
      <c r="AO7" s="42" t="s">
        <v>88</v>
      </c>
      <c r="AP7" s="48" t="s">
        <v>89</v>
      </c>
      <c r="AQ7" s="41" t="s">
        <v>121</v>
      </c>
      <c r="AR7" s="51"/>
      <c r="AS7" s="42" t="s">
        <v>91</v>
      </c>
      <c r="AT7" s="37" t="s">
        <v>92</v>
      </c>
      <c r="AU7" s="37"/>
      <c r="AV7" s="40">
        <v>42826</v>
      </c>
      <c r="AW7" s="40"/>
      <c r="AX7" s="37"/>
      <c r="AY7" s="37"/>
      <c r="AZ7" s="37"/>
      <c r="BA7" s="40" t="s">
        <v>122</v>
      </c>
      <c r="BB7" s="40" t="s">
        <v>93</v>
      </c>
      <c r="BC7" s="40" t="s">
        <v>94</v>
      </c>
      <c r="BD7" s="42">
        <v>3201</v>
      </c>
      <c r="BE7" s="40"/>
      <c r="BF7" s="52"/>
      <c r="BG7" s="53" t="s">
        <v>95</v>
      </c>
      <c r="BH7" s="54"/>
      <c r="BI7" s="47"/>
      <c r="BJ7" s="47"/>
      <c r="BK7" s="47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  <c r="HU7" s="55"/>
      <c r="HV7" s="55"/>
      <c r="HW7" s="55"/>
      <c r="HX7" s="55"/>
      <c r="HY7" s="55"/>
      <c r="HZ7" s="55"/>
      <c r="IA7" s="55"/>
      <c r="IB7" s="55"/>
      <c r="IC7" s="55"/>
      <c r="ID7" s="55"/>
      <c r="IE7" s="55"/>
    </row>
    <row r="8" s="55" customFormat="1" ht="60" hidden="1" customHeight="1">
      <c r="A8" s="58"/>
      <c r="B8" s="58" t="s">
        <v>62</v>
      </c>
      <c r="C8" s="58" t="s">
        <v>63</v>
      </c>
      <c r="D8" s="59" t="s">
        <v>64</v>
      </c>
      <c r="E8" s="60">
        <v>200</v>
      </c>
      <c r="F8" s="61" t="s">
        <v>66</v>
      </c>
      <c r="G8" s="62" t="s">
        <v>127</v>
      </c>
      <c r="H8" s="59" t="s">
        <v>128</v>
      </c>
      <c r="I8" s="63" t="s">
        <v>129</v>
      </c>
      <c r="J8" s="62" t="s">
        <v>130</v>
      </c>
      <c r="K8" s="64" t="s">
        <v>131</v>
      </c>
      <c r="L8" s="64" t="s">
        <v>132</v>
      </c>
      <c r="M8" s="64" t="s">
        <v>133</v>
      </c>
      <c r="N8" s="65" t="s">
        <v>134</v>
      </c>
      <c r="O8" s="58" t="s">
        <v>135</v>
      </c>
      <c r="P8" s="58" t="s">
        <v>136</v>
      </c>
      <c r="Q8" s="66" t="s">
        <v>137</v>
      </c>
      <c r="R8" s="67">
        <v>40909</v>
      </c>
      <c r="S8" s="68">
        <v>10</v>
      </c>
      <c r="T8" s="69">
        <f t="shared" si="0"/>
        <v>44561</v>
      </c>
      <c r="U8" s="70" t="s">
        <v>100</v>
      </c>
      <c r="V8" s="71" t="str">
        <f t="shared" si="1"/>
        <v>М</v>
      </c>
      <c r="W8" s="71" t="str">
        <f t="shared" si="2"/>
        <v>Па</v>
      </c>
      <c r="X8" s="63">
        <v>10</v>
      </c>
      <c r="Y8" s="63" t="s">
        <v>138</v>
      </c>
      <c r="Z8" s="66" t="s">
        <v>139</v>
      </c>
      <c r="AA8" s="58" t="s">
        <v>140</v>
      </c>
      <c r="AB8" s="63"/>
      <c r="AC8" s="66" t="s">
        <v>141</v>
      </c>
      <c r="AD8" s="64">
        <v>48</v>
      </c>
      <c r="AE8" s="72">
        <v>45090</v>
      </c>
      <c r="AF8" s="73">
        <f t="shared" si="3"/>
        <v>46550</v>
      </c>
      <c r="AG8" s="62" t="s">
        <v>82</v>
      </c>
      <c r="AH8" s="62" t="s">
        <v>83</v>
      </c>
      <c r="AI8" s="66" t="s">
        <v>142</v>
      </c>
      <c r="AJ8" s="62" t="s">
        <v>143</v>
      </c>
      <c r="AK8" s="73" t="str">
        <f t="shared" ca="1" si="4"/>
        <v>поверен</v>
      </c>
      <c r="AL8" s="66"/>
      <c r="AM8" s="66" t="s">
        <v>86</v>
      </c>
      <c r="AN8" s="66" t="s">
        <v>87</v>
      </c>
      <c r="AO8" s="66" t="s">
        <v>88</v>
      </c>
      <c r="AP8" s="63" t="s">
        <v>144</v>
      </c>
      <c r="AQ8" s="74" t="s">
        <v>121</v>
      </c>
      <c r="AR8" s="73"/>
      <c r="AS8" s="66" t="s">
        <v>91</v>
      </c>
      <c r="AT8" s="58" t="s">
        <v>92</v>
      </c>
      <c r="AU8" s="58"/>
      <c r="AV8" s="62">
        <v>42826</v>
      </c>
      <c r="AW8" s="62"/>
      <c r="AX8" s="58"/>
      <c r="AY8" s="58"/>
      <c r="AZ8" s="58"/>
      <c r="BA8" s="62" t="s">
        <v>122</v>
      </c>
      <c r="BB8" s="62" t="s">
        <v>145</v>
      </c>
      <c r="BC8" s="62" t="s">
        <v>146</v>
      </c>
      <c r="BD8" s="62"/>
      <c r="BE8" s="62"/>
      <c r="BF8" s="75"/>
      <c r="BG8" s="76"/>
      <c r="BH8" s="77"/>
      <c r="BI8" s="71"/>
      <c r="BJ8" s="71"/>
      <c r="BK8" s="71"/>
      <c r="BL8" s="55"/>
    </row>
    <row r="9" s="36" customFormat="1" ht="60" hidden="1" customHeight="1">
      <c r="A9" s="37"/>
      <c r="B9" s="37" t="s">
        <v>62</v>
      </c>
      <c r="C9" s="37" t="s">
        <v>63</v>
      </c>
      <c r="D9" s="56" t="s">
        <v>64</v>
      </c>
      <c r="E9" s="38">
        <v>200</v>
      </c>
      <c r="F9" s="39" t="s">
        <v>66</v>
      </c>
      <c r="G9" s="40" t="s">
        <v>147</v>
      </c>
      <c r="H9" s="56" t="s">
        <v>148</v>
      </c>
      <c r="I9" s="48" t="s">
        <v>149</v>
      </c>
      <c r="J9" s="40" t="s">
        <v>150</v>
      </c>
      <c r="K9" s="49" t="s">
        <v>131</v>
      </c>
      <c r="L9" s="57" t="s">
        <v>151</v>
      </c>
      <c r="M9" s="57" t="s">
        <v>152</v>
      </c>
      <c r="N9" s="49">
        <v>9701943</v>
      </c>
      <c r="O9" s="37" t="s">
        <v>153</v>
      </c>
      <c r="P9" s="37" t="s">
        <v>154</v>
      </c>
      <c r="Q9" s="42" t="s">
        <v>137</v>
      </c>
      <c r="R9" s="78" t="s">
        <v>155</v>
      </c>
      <c r="S9" s="44">
        <v>12</v>
      </c>
      <c r="T9" s="45">
        <f t="shared" si="0"/>
        <v>46387.400000000001</v>
      </c>
      <c r="U9" s="46" t="s">
        <v>100</v>
      </c>
      <c r="V9" s="47" t="str">
        <f t="shared" si="1"/>
        <v>М</v>
      </c>
      <c r="W9" s="47" t="str">
        <f t="shared" si="2"/>
        <v>Па</v>
      </c>
      <c r="X9" s="48">
        <v>4</v>
      </c>
      <c r="Y9" s="48" t="s">
        <v>138</v>
      </c>
      <c r="Z9" s="42" t="s">
        <v>139</v>
      </c>
      <c r="AA9" s="37" t="s">
        <v>156</v>
      </c>
      <c r="AB9" s="48"/>
      <c r="AC9" s="42" t="s">
        <v>141</v>
      </c>
      <c r="AD9" s="49">
        <v>60</v>
      </c>
      <c r="AE9" s="50">
        <v>44615</v>
      </c>
      <c r="AF9" s="51">
        <f t="shared" si="3"/>
        <v>46440</v>
      </c>
      <c r="AG9" s="40" t="s">
        <v>82</v>
      </c>
      <c r="AH9" s="40" t="s">
        <v>83</v>
      </c>
      <c r="AI9" s="42" t="s">
        <v>157</v>
      </c>
      <c r="AJ9" s="40" t="s">
        <v>85</v>
      </c>
      <c r="AK9" s="51" t="str">
        <f t="shared" ca="1" si="4"/>
        <v>поверен</v>
      </c>
      <c r="AL9" s="42"/>
      <c r="AM9" s="42" t="s">
        <v>86</v>
      </c>
      <c r="AN9" s="42" t="s">
        <v>87</v>
      </c>
      <c r="AO9" s="42" t="s">
        <v>88</v>
      </c>
      <c r="AP9" s="48" t="s">
        <v>158</v>
      </c>
      <c r="AQ9" s="41" t="s">
        <v>121</v>
      </c>
      <c r="AR9" s="51"/>
      <c r="AS9" s="42" t="s">
        <v>91</v>
      </c>
      <c r="AT9" s="37" t="s">
        <v>92</v>
      </c>
      <c r="AU9" s="37"/>
      <c r="AV9" s="40">
        <v>44520</v>
      </c>
      <c r="AW9" s="40"/>
      <c r="AX9" s="37"/>
      <c r="AY9" s="37"/>
      <c r="AZ9" s="37"/>
      <c r="BA9" s="40"/>
      <c r="BB9" s="40" t="s">
        <v>145</v>
      </c>
      <c r="BC9" s="40" t="s">
        <v>146</v>
      </c>
      <c r="BD9" s="40"/>
      <c r="BE9" s="40"/>
      <c r="BF9" s="52"/>
      <c r="BG9" s="53" t="s">
        <v>159</v>
      </c>
      <c r="BH9" s="54"/>
      <c r="BI9" s="47"/>
      <c r="BJ9" s="47"/>
      <c r="BK9" s="47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  <c r="HU9" s="55"/>
      <c r="HV9" s="55"/>
      <c r="HW9" s="55"/>
      <c r="HX9" s="55"/>
      <c r="HY9" s="55"/>
      <c r="HZ9" s="55"/>
      <c r="IA9" s="55"/>
      <c r="IB9" s="55"/>
      <c r="IC9" s="55"/>
      <c r="ID9" s="55"/>
      <c r="IE9" s="55"/>
    </row>
    <row r="10" s="55" customFormat="1" ht="60" hidden="1" customHeight="1">
      <c r="A10" s="58"/>
      <c r="B10" s="58" t="s">
        <v>62</v>
      </c>
      <c r="C10" s="58" t="s">
        <v>63</v>
      </c>
      <c r="D10" s="59" t="s">
        <v>64</v>
      </c>
      <c r="E10" s="60" t="s">
        <v>96</v>
      </c>
      <c r="F10" s="61" t="s">
        <v>66</v>
      </c>
      <c r="G10" s="62" t="s">
        <v>160</v>
      </c>
      <c r="H10" s="59" t="s">
        <v>161</v>
      </c>
      <c r="I10" s="63" t="s">
        <v>129</v>
      </c>
      <c r="J10" s="62" t="s">
        <v>130</v>
      </c>
      <c r="K10" s="64" t="s">
        <v>131</v>
      </c>
      <c r="L10" s="64" t="s">
        <v>132</v>
      </c>
      <c r="M10" s="79" t="s">
        <v>162</v>
      </c>
      <c r="N10" s="65" t="s">
        <v>163</v>
      </c>
      <c r="O10" s="58" t="s">
        <v>135</v>
      </c>
      <c r="P10" s="58" t="s">
        <v>136</v>
      </c>
      <c r="Q10" s="66" t="s">
        <v>137</v>
      </c>
      <c r="R10" s="67">
        <v>40909</v>
      </c>
      <c r="S10" s="68">
        <v>10</v>
      </c>
      <c r="T10" s="69">
        <f t="shared" si="0"/>
        <v>44561</v>
      </c>
      <c r="U10" s="70" t="s">
        <v>100</v>
      </c>
      <c r="V10" s="71" t="str">
        <f t="shared" si="1"/>
        <v>М</v>
      </c>
      <c r="W10" s="71" t="str">
        <f t="shared" si="2"/>
        <v>Па</v>
      </c>
      <c r="X10" s="63">
        <v>10</v>
      </c>
      <c r="Y10" s="63" t="s">
        <v>138</v>
      </c>
      <c r="Z10" s="66" t="s">
        <v>139</v>
      </c>
      <c r="AA10" s="58" t="s">
        <v>140</v>
      </c>
      <c r="AB10" s="63"/>
      <c r="AC10" s="66" t="s">
        <v>141</v>
      </c>
      <c r="AD10" s="64">
        <v>48</v>
      </c>
      <c r="AE10" s="72">
        <v>45090</v>
      </c>
      <c r="AF10" s="73">
        <f t="shared" si="3"/>
        <v>46550</v>
      </c>
      <c r="AG10" s="62" t="s">
        <v>82</v>
      </c>
      <c r="AH10" s="62" t="s">
        <v>83</v>
      </c>
      <c r="AI10" s="66" t="s">
        <v>164</v>
      </c>
      <c r="AJ10" s="62" t="s">
        <v>143</v>
      </c>
      <c r="AK10" s="73" t="str">
        <f t="shared" ca="1" si="4"/>
        <v>поверен</v>
      </c>
      <c r="AL10" s="66"/>
      <c r="AM10" s="66" t="s">
        <v>86</v>
      </c>
      <c r="AN10" s="66" t="s">
        <v>87</v>
      </c>
      <c r="AO10" s="66" t="s">
        <v>88</v>
      </c>
      <c r="AP10" s="63" t="s">
        <v>144</v>
      </c>
      <c r="AQ10" s="74" t="s">
        <v>90</v>
      </c>
      <c r="AR10" s="73"/>
      <c r="AS10" s="66" t="s">
        <v>91</v>
      </c>
      <c r="AT10" s="58" t="s">
        <v>92</v>
      </c>
      <c r="AU10" s="58"/>
      <c r="AV10" s="62">
        <v>42826</v>
      </c>
      <c r="AW10" s="62"/>
      <c r="AX10" s="58"/>
      <c r="AY10" s="58"/>
      <c r="AZ10" s="58"/>
      <c r="BA10" s="62" t="s">
        <v>122</v>
      </c>
      <c r="BB10" s="62" t="s">
        <v>145</v>
      </c>
      <c r="BC10" s="62" t="s">
        <v>146</v>
      </c>
      <c r="BD10" s="62"/>
      <c r="BE10" s="62"/>
      <c r="BF10" s="75"/>
      <c r="BG10" s="76"/>
      <c r="BH10" s="77"/>
      <c r="BI10" s="71"/>
      <c r="BJ10" s="71"/>
      <c r="BK10" s="71"/>
      <c r="BL10" s="55"/>
    </row>
    <row r="11" s="55" customFormat="1" ht="60" hidden="1" customHeight="1">
      <c r="A11" s="58"/>
      <c r="B11" s="58" t="s">
        <v>62</v>
      </c>
      <c r="C11" s="58" t="s">
        <v>63</v>
      </c>
      <c r="D11" s="59" t="s">
        <v>64</v>
      </c>
      <c r="E11" s="60" t="s">
        <v>96</v>
      </c>
      <c r="F11" s="61" t="s">
        <v>66</v>
      </c>
      <c r="G11" s="62" t="s">
        <v>165</v>
      </c>
      <c r="H11" s="59" t="s">
        <v>166</v>
      </c>
      <c r="I11" s="63" t="s">
        <v>129</v>
      </c>
      <c r="J11" s="62" t="s">
        <v>130</v>
      </c>
      <c r="K11" s="64" t="s">
        <v>131</v>
      </c>
      <c r="L11" s="64" t="s">
        <v>132</v>
      </c>
      <c r="M11" s="79" t="s">
        <v>133</v>
      </c>
      <c r="N11" s="65" t="s">
        <v>167</v>
      </c>
      <c r="O11" s="58" t="s">
        <v>135</v>
      </c>
      <c r="P11" s="58" t="s">
        <v>136</v>
      </c>
      <c r="Q11" s="66" t="s">
        <v>137</v>
      </c>
      <c r="R11" s="67">
        <v>40909</v>
      </c>
      <c r="S11" s="68">
        <v>10</v>
      </c>
      <c r="T11" s="69">
        <f t="shared" si="0"/>
        <v>44561</v>
      </c>
      <c r="U11" s="70" t="s">
        <v>100</v>
      </c>
      <c r="V11" s="71" t="str">
        <f t="shared" si="1"/>
        <v>М</v>
      </c>
      <c r="W11" s="71" t="str">
        <f t="shared" si="2"/>
        <v>Па</v>
      </c>
      <c r="X11" s="63">
        <v>10</v>
      </c>
      <c r="Y11" s="63" t="s">
        <v>138</v>
      </c>
      <c r="Z11" s="66" t="s">
        <v>139</v>
      </c>
      <c r="AA11" s="58" t="s">
        <v>140</v>
      </c>
      <c r="AB11" s="63"/>
      <c r="AC11" s="66" t="s">
        <v>141</v>
      </c>
      <c r="AD11" s="64">
        <v>48</v>
      </c>
      <c r="AE11" s="72">
        <v>45090</v>
      </c>
      <c r="AF11" s="73">
        <f t="shared" si="3"/>
        <v>46550</v>
      </c>
      <c r="AG11" s="62" t="s">
        <v>82</v>
      </c>
      <c r="AH11" s="62" t="s">
        <v>83</v>
      </c>
      <c r="AI11" s="66" t="s">
        <v>168</v>
      </c>
      <c r="AJ11" s="62" t="s">
        <v>143</v>
      </c>
      <c r="AK11" s="73" t="str">
        <f t="shared" ca="1" si="4"/>
        <v>поверен</v>
      </c>
      <c r="AL11" s="66"/>
      <c r="AM11" s="66" t="s">
        <v>86</v>
      </c>
      <c r="AN11" s="66" t="s">
        <v>87</v>
      </c>
      <c r="AO11" s="66" t="s">
        <v>88</v>
      </c>
      <c r="AP11" s="63" t="s">
        <v>144</v>
      </c>
      <c r="AQ11" s="74" t="s">
        <v>90</v>
      </c>
      <c r="AR11" s="73"/>
      <c r="AS11" s="66" t="s">
        <v>91</v>
      </c>
      <c r="AT11" s="58" t="s">
        <v>92</v>
      </c>
      <c r="AU11" s="58"/>
      <c r="AV11" s="62">
        <v>42826</v>
      </c>
      <c r="AW11" s="62"/>
      <c r="AX11" s="58"/>
      <c r="AY11" s="58"/>
      <c r="AZ11" s="58"/>
      <c r="BA11" s="62" t="s">
        <v>122</v>
      </c>
      <c r="BB11" s="62" t="s">
        <v>145</v>
      </c>
      <c r="BC11" s="62" t="s">
        <v>146</v>
      </c>
      <c r="BD11" s="62"/>
      <c r="BE11" s="62"/>
      <c r="BF11" s="75"/>
      <c r="BG11" s="76"/>
      <c r="BH11" s="77"/>
      <c r="BI11" s="71"/>
      <c r="BJ11" s="71"/>
      <c r="BK11" s="71"/>
      <c r="BL11" s="55"/>
    </row>
    <row r="12" s="36" customFormat="1" ht="60" hidden="1" customHeight="1">
      <c r="A12" s="37"/>
      <c r="B12" s="37" t="s">
        <v>62</v>
      </c>
      <c r="C12" s="37" t="s">
        <v>63</v>
      </c>
      <c r="D12" s="56" t="s">
        <v>64</v>
      </c>
      <c r="E12" s="38" t="s">
        <v>103</v>
      </c>
      <c r="F12" s="39" t="s">
        <v>66</v>
      </c>
      <c r="G12" s="40" t="s">
        <v>169</v>
      </c>
      <c r="H12" s="56" t="s">
        <v>170</v>
      </c>
      <c r="I12" s="48" t="s">
        <v>171</v>
      </c>
      <c r="J12" s="40" t="s">
        <v>172</v>
      </c>
      <c r="K12" s="49" t="s">
        <v>131</v>
      </c>
      <c r="L12" s="57" t="s">
        <v>151</v>
      </c>
      <c r="M12" s="57" t="s">
        <v>173</v>
      </c>
      <c r="N12" s="57" t="s">
        <v>174</v>
      </c>
      <c r="O12" s="37" t="s">
        <v>75</v>
      </c>
      <c r="P12" s="37" t="s">
        <v>76</v>
      </c>
      <c r="Q12" s="42" t="s">
        <v>137</v>
      </c>
      <c r="R12" s="43" t="s">
        <v>175</v>
      </c>
      <c r="S12" s="44">
        <v>12</v>
      </c>
      <c r="T12" s="45">
        <f t="shared" si="0"/>
        <v>4385.6016</v>
      </c>
      <c r="U12" s="46" t="s">
        <v>100</v>
      </c>
      <c r="V12" s="47" t="str">
        <f t="shared" si="1"/>
        <v>М</v>
      </c>
      <c r="W12" s="47" t="str">
        <f t="shared" si="2"/>
        <v>Па</v>
      </c>
      <c r="X12" s="48">
        <v>0.69999999999999996</v>
      </c>
      <c r="Y12" s="48" t="s">
        <v>138</v>
      </c>
      <c r="Z12" s="42" t="s">
        <v>139</v>
      </c>
      <c r="AA12" s="37" t="s">
        <v>176</v>
      </c>
      <c r="AB12" s="48"/>
      <c r="AC12" s="42" t="s">
        <v>141</v>
      </c>
      <c r="AD12" s="49">
        <v>60</v>
      </c>
      <c r="AE12" s="50">
        <v>45827</v>
      </c>
      <c r="AF12" s="51">
        <f t="shared" si="3"/>
        <v>47652</v>
      </c>
      <c r="AG12" s="40" t="s">
        <v>82</v>
      </c>
      <c r="AH12" s="40" t="s">
        <v>83</v>
      </c>
      <c r="AI12" s="42" t="s">
        <v>177</v>
      </c>
      <c r="AJ12" s="40" t="s">
        <v>178</v>
      </c>
      <c r="AK12" s="51" t="str">
        <f t="shared" ca="1" si="4"/>
        <v>поверен</v>
      </c>
      <c r="AL12" s="42"/>
      <c r="AM12" s="42" t="s">
        <v>86</v>
      </c>
      <c r="AN12" s="42" t="s">
        <v>87</v>
      </c>
      <c r="AO12" s="42" t="s">
        <v>88</v>
      </c>
      <c r="AP12" s="48" t="s">
        <v>158</v>
      </c>
      <c r="AQ12" s="41" t="s">
        <v>90</v>
      </c>
      <c r="AR12" s="51"/>
      <c r="AS12" s="42" t="s">
        <v>91</v>
      </c>
      <c r="AT12" s="37" t="s">
        <v>92</v>
      </c>
      <c r="AU12" s="37"/>
      <c r="AV12" s="40">
        <v>42826</v>
      </c>
      <c r="AW12" s="40"/>
      <c r="AX12" s="37"/>
      <c r="AY12" s="37"/>
      <c r="AZ12" s="37"/>
      <c r="BA12" s="40" t="s">
        <v>122</v>
      </c>
      <c r="BB12" s="40" t="s">
        <v>145</v>
      </c>
      <c r="BC12" s="40" t="s">
        <v>146</v>
      </c>
      <c r="BD12" s="42">
        <v>3001</v>
      </c>
      <c r="BE12" s="40"/>
      <c r="BF12" s="52"/>
      <c r="BG12" s="53"/>
      <c r="BH12" s="54"/>
      <c r="BI12" s="47"/>
      <c r="BJ12" s="47"/>
      <c r="BK12" s="47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  <c r="HU12" s="55"/>
      <c r="HV12" s="55"/>
      <c r="HW12" s="55"/>
      <c r="HX12" s="55"/>
      <c r="HY12" s="55"/>
      <c r="HZ12" s="55"/>
      <c r="IA12" s="55"/>
      <c r="IB12" s="55"/>
      <c r="IC12" s="55"/>
      <c r="ID12" s="55"/>
      <c r="IE12" s="55"/>
    </row>
    <row r="13" s="36" customFormat="1" ht="60" hidden="1" customHeight="1">
      <c r="A13" s="37"/>
      <c r="B13" s="37" t="s">
        <v>62</v>
      </c>
      <c r="C13" s="37" t="s">
        <v>63</v>
      </c>
      <c r="D13" s="56" t="s">
        <v>64</v>
      </c>
      <c r="E13" s="38" t="s">
        <v>103</v>
      </c>
      <c r="F13" s="39" t="s">
        <v>66</v>
      </c>
      <c r="G13" s="40" t="s">
        <v>179</v>
      </c>
      <c r="H13" s="56" t="s">
        <v>180</v>
      </c>
      <c r="I13" s="48" t="s">
        <v>171</v>
      </c>
      <c r="J13" s="40" t="s">
        <v>172</v>
      </c>
      <c r="K13" s="49" t="s">
        <v>131</v>
      </c>
      <c r="L13" s="57" t="s">
        <v>151</v>
      </c>
      <c r="M13" s="57" t="s">
        <v>173</v>
      </c>
      <c r="N13" s="57" t="s">
        <v>181</v>
      </c>
      <c r="O13" s="37" t="s">
        <v>75</v>
      </c>
      <c r="P13" s="37" t="s">
        <v>76</v>
      </c>
      <c r="Q13" s="42" t="s">
        <v>137</v>
      </c>
      <c r="R13" s="43" t="s">
        <v>175</v>
      </c>
      <c r="S13" s="44">
        <v>12</v>
      </c>
      <c r="T13" s="45">
        <f t="shared" si="0"/>
        <v>4385.6016</v>
      </c>
      <c r="U13" s="46" t="s">
        <v>100</v>
      </c>
      <c r="V13" s="47" t="str">
        <f t="shared" si="1"/>
        <v>М</v>
      </c>
      <c r="W13" s="47" t="str">
        <f t="shared" si="2"/>
        <v>Па</v>
      </c>
      <c r="X13" s="48">
        <v>0.69999999999999996</v>
      </c>
      <c r="Y13" s="48" t="s">
        <v>138</v>
      </c>
      <c r="Z13" s="42" t="s">
        <v>139</v>
      </c>
      <c r="AA13" s="37" t="s">
        <v>176</v>
      </c>
      <c r="AB13" s="48"/>
      <c r="AC13" s="42" t="s">
        <v>141</v>
      </c>
      <c r="AD13" s="49">
        <v>60</v>
      </c>
      <c r="AE13" s="50">
        <v>45827</v>
      </c>
      <c r="AF13" s="51">
        <f t="shared" si="3"/>
        <v>47652</v>
      </c>
      <c r="AG13" s="40" t="s">
        <v>82</v>
      </c>
      <c r="AH13" s="40" t="s">
        <v>83</v>
      </c>
      <c r="AI13" s="42" t="s">
        <v>182</v>
      </c>
      <c r="AJ13" s="40" t="s">
        <v>109</v>
      </c>
      <c r="AK13" s="51" t="str">
        <f t="shared" ca="1" si="4"/>
        <v>поверен</v>
      </c>
      <c r="AL13" s="42"/>
      <c r="AM13" s="42" t="s">
        <v>86</v>
      </c>
      <c r="AN13" s="42" t="s">
        <v>87</v>
      </c>
      <c r="AO13" s="42" t="s">
        <v>88</v>
      </c>
      <c r="AP13" s="48" t="s">
        <v>158</v>
      </c>
      <c r="AQ13" s="41" t="s">
        <v>90</v>
      </c>
      <c r="AR13" s="51"/>
      <c r="AS13" s="42" t="s">
        <v>91</v>
      </c>
      <c r="AT13" s="37" t="s">
        <v>92</v>
      </c>
      <c r="AU13" s="37"/>
      <c r="AV13" s="40">
        <v>42826</v>
      </c>
      <c r="AW13" s="40"/>
      <c r="AX13" s="37"/>
      <c r="AY13" s="37"/>
      <c r="AZ13" s="37"/>
      <c r="BA13" s="40" t="s">
        <v>122</v>
      </c>
      <c r="BB13" s="40" t="s">
        <v>145</v>
      </c>
      <c r="BC13" s="40" t="s">
        <v>146</v>
      </c>
      <c r="BD13" s="42">
        <v>3001</v>
      </c>
      <c r="BE13" s="40"/>
      <c r="BF13" s="52"/>
      <c r="BG13" s="53"/>
      <c r="BH13" s="54"/>
      <c r="BI13" s="47"/>
      <c r="BJ13" s="47"/>
      <c r="BK13" s="47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  <c r="HU13" s="55"/>
      <c r="HV13" s="55"/>
      <c r="HW13" s="55"/>
      <c r="HX13" s="55"/>
      <c r="HY13" s="55"/>
      <c r="HZ13" s="55"/>
      <c r="IA13" s="55"/>
      <c r="IB13" s="55"/>
      <c r="IC13" s="55"/>
      <c r="ID13" s="55"/>
      <c r="IE13" s="55"/>
    </row>
    <row r="14" s="55" customFormat="1" ht="60" hidden="1" customHeight="1">
      <c r="A14" s="58"/>
      <c r="B14" s="58" t="s">
        <v>62</v>
      </c>
      <c r="C14" s="58" t="s">
        <v>63</v>
      </c>
      <c r="D14" s="59" t="s">
        <v>64</v>
      </c>
      <c r="E14" s="59" t="s">
        <v>116</v>
      </c>
      <c r="F14" s="62" t="s">
        <v>66</v>
      </c>
      <c r="G14" s="62" t="s">
        <v>183</v>
      </c>
      <c r="H14" s="59" t="s">
        <v>184</v>
      </c>
      <c r="I14" s="63" t="s">
        <v>129</v>
      </c>
      <c r="J14" s="62" t="s">
        <v>130</v>
      </c>
      <c r="K14" s="64" t="s">
        <v>131</v>
      </c>
      <c r="L14" s="64" t="s">
        <v>132</v>
      </c>
      <c r="M14" s="79" t="s">
        <v>133</v>
      </c>
      <c r="N14" s="65" t="s">
        <v>185</v>
      </c>
      <c r="O14" s="58" t="s">
        <v>135</v>
      </c>
      <c r="P14" s="58" t="s">
        <v>136</v>
      </c>
      <c r="Q14" s="66" t="s">
        <v>137</v>
      </c>
      <c r="R14" s="72">
        <v>40909</v>
      </c>
      <c r="S14" s="68">
        <v>10</v>
      </c>
      <c r="T14" s="69">
        <f t="shared" si="0"/>
        <v>44561</v>
      </c>
      <c r="U14" s="70" t="s">
        <v>100</v>
      </c>
      <c r="V14" s="71" t="str">
        <f t="shared" si="1"/>
        <v>М</v>
      </c>
      <c r="W14" s="71" t="str">
        <f t="shared" si="2"/>
        <v>Па</v>
      </c>
      <c r="X14" s="63">
        <v>10</v>
      </c>
      <c r="Y14" s="63" t="s">
        <v>138</v>
      </c>
      <c r="Z14" s="66" t="s">
        <v>139</v>
      </c>
      <c r="AA14" s="58" t="s">
        <v>140</v>
      </c>
      <c r="AB14" s="63"/>
      <c r="AC14" s="66" t="s">
        <v>141</v>
      </c>
      <c r="AD14" s="64">
        <v>48</v>
      </c>
      <c r="AE14" s="72">
        <v>45090</v>
      </c>
      <c r="AF14" s="73">
        <f t="shared" si="3"/>
        <v>46550</v>
      </c>
      <c r="AG14" s="62" t="s">
        <v>82</v>
      </c>
      <c r="AH14" s="62" t="s">
        <v>83</v>
      </c>
      <c r="AI14" s="66" t="s">
        <v>186</v>
      </c>
      <c r="AJ14" s="62" t="s">
        <v>143</v>
      </c>
      <c r="AK14" s="73" t="str">
        <f t="shared" ca="1" si="4"/>
        <v>поверен</v>
      </c>
      <c r="AL14" s="66"/>
      <c r="AM14" s="66" t="s">
        <v>86</v>
      </c>
      <c r="AN14" s="66" t="s">
        <v>87</v>
      </c>
      <c r="AO14" s="66" t="s">
        <v>88</v>
      </c>
      <c r="AP14" s="63" t="s">
        <v>144</v>
      </c>
      <c r="AQ14" s="74" t="s">
        <v>90</v>
      </c>
      <c r="AR14" s="73"/>
      <c r="AS14" s="66" t="s">
        <v>91</v>
      </c>
      <c r="AT14" s="58" t="s">
        <v>92</v>
      </c>
      <c r="AU14" s="58"/>
      <c r="AV14" s="62">
        <v>42826</v>
      </c>
      <c r="AW14" s="62"/>
      <c r="AX14" s="58"/>
      <c r="AY14" s="58"/>
      <c r="AZ14" s="58"/>
      <c r="BA14" s="62" t="s">
        <v>122</v>
      </c>
      <c r="BB14" s="62" t="s">
        <v>145</v>
      </c>
      <c r="BC14" s="62" t="s">
        <v>146</v>
      </c>
      <c r="BD14" s="66">
        <v>3001</v>
      </c>
      <c r="BE14" s="62"/>
      <c r="BF14" s="75"/>
      <c r="BG14" s="76"/>
      <c r="BH14" s="77"/>
      <c r="BI14" s="71"/>
      <c r="BJ14" s="71"/>
      <c r="BK14" s="71"/>
      <c r="BL14" s="55"/>
    </row>
    <row r="15" s="36" customFormat="1" ht="60" hidden="1" customHeight="1">
      <c r="A15" s="37"/>
      <c r="B15" s="37" t="s">
        <v>62</v>
      </c>
      <c r="C15" s="80" t="s">
        <v>63</v>
      </c>
      <c r="D15" s="56" t="s">
        <v>64</v>
      </c>
      <c r="E15" s="81" t="s">
        <v>116</v>
      </c>
      <c r="F15" s="40" t="s">
        <v>66</v>
      </c>
      <c r="G15" s="82" t="s">
        <v>187</v>
      </c>
      <c r="H15" s="56" t="s">
        <v>188</v>
      </c>
      <c r="I15" s="83" t="s">
        <v>189</v>
      </c>
      <c r="J15" s="40"/>
      <c r="K15" s="84" t="s">
        <v>131</v>
      </c>
      <c r="L15" s="49" t="s">
        <v>190</v>
      </c>
      <c r="M15" s="85" t="s">
        <v>191</v>
      </c>
      <c r="N15" s="86" t="s">
        <v>192</v>
      </c>
      <c r="O15" s="80" t="s">
        <v>193</v>
      </c>
      <c r="P15" s="37" t="s">
        <v>194</v>
      </c>
      <c r="Q15" s="87" t="s">
        <v>137</v>
      </c>
      <c r="R15" s="50">
        <v>42839</v>
      </c>
      <c r="S15" s="44">
        <v>20</v>
      </c>
      <c r="T15" s="40">
        <f t="shared" si="0"/>
        <v>50143</v>
      </c>
      <c r="U15" s="81" t="s">
        <v>100</v>
      </c>
      <c r="V15" s="47" t="str">
        <f t="shared" si="1"/>
        <v>М</v>
      </c>
      <c r="W15" s="88" t="str">
        <f t="shared" si="2"/>
        <v>Па</v>
      </c>
      <c r="X15" s="48">
        <v>10</v>
      </c>
      <c r="Y15" s="83" t="s">
        <v>138</v>
      </c>
      <c r="Z15" s="42" t="s">
        <v>139</v>
      </c>
      <c r="AA15" s="80" t="s">
        <v>195</v>
      </c>
      <c r="AB15" s="48"/>
      <c r="AC15" s="87" t="s">
        <v>141</v>
      </c>
      <c r="AD15" s="49">
        <v>36</v>
      </c>
      <c r="AE15" s="89">
        <v>45036</v>
      </c>
      <c r="AF15" s="90">
        <v>46862</v>
      </c>
      <c r="AG15" s="82" t="s">
        <v>82</v>
      </c>
      <c r="AH15" s="40" t="s">
        <v>83</v>
      </c>
      <c r="AI15" s="87"/>
      <c r="AJ15" s="40" t="s">
        <v>109</v>
      </c>
      <c r="AK15" s="51" t="str">
        <f t="shared" ca="1" si="4"/>
        <v>поверен</v>
      </c>
      <c r="AL15" s="87"/>
      <c r="AM15" s="42" t="s">
        <v>86</v>
      </c>
      <c r="AN15" s="87" t="s">
        <v>87</v>
      </c>
      <c r="AO15" s="42" t="s">
        <v>88</v>
      </c>
      <c r="AP15" s="83" t="s">
        <v>196</v>
      </c>
      <c r="AQ15" s="41" t="s">
        <v>197</v>
      </c>
      <c r="AR15" s="51"/>
      <c r="AS15" s="87" t="s">
        <v>91</v>
      </c>
      <c r="AT15" s="37" t="s">
        <v>92</v>
      </c>
      <c r="AU15" s="80"/>
      <c r="AV15" s="40">
        <v>45823</v>
      </c>
      <c r="AW15" s="82"/>
      <c r="AX15" s="37"/>
      <c r="AY15" s="80"/>
      <c r="AZ15" s="37"/>
      <c r="BA15" s="82" t="s">
        <v>122</v>
      </c>
      <c r="BB15" s="40" t="s">
        <v>145</v>
      </c>
      <c r="BC15" s="82" t="s">
        <v>146</v>
      </c>
      <c r="BD15" s="42">
        <v>3001</v>
      </c>
      <c r="BE15" s="82"/>
      <c r="BF15" s="40"/>
      <c r="BG15" s="88" t="s">
        <v>198</v>
      </c>
      <c r="BH15" s="54"/>
      <c r="BI15" s="88"/>
      <c r="BJ15" s="47"/>
      <c r="BK15" s="47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  <c r="HU15" s="55"/>
      <c r="HV15" s="55"/>
      <c r="HW15" s="55"/>
      <c r="HX15" s="55"/>
      <c r="HY15" s="55"/>
      <c r="HZ15" s="55"/>
      <c r="IA15" s="55"/>
      <c r="IB15" s="55"/>
      <c r="IC15" s="55"/>
      <c r="ID15" s="55"/>
      <c r="IE15" s="55"/>
    </row>
    <row r="16" s="55" customFormat="1" ht="60" hidden="1" customHeight="1">
      <c r="A16" s="58"/>
      <c r="B16" s="58" t="s">
        <v>62</v>
      </c>
      <c r="C16" s="58" t="s">
        <v>63</v>
      </c>
      <c r="D16" s="59" t="s">
        <v>64</v>
      </c>
      <c r="E16" s="59">
        <v>200</v>
      </c>
      <c r="F16" s="62" t="s">
        <v>66</v>
      </c>
      <c r="G16" s="62" t="s">
        <v>127</v>
      </c>
      <c r="H16" s="59" t="s">
        <v>199</v>
      </c>
      <c r="I16" s="63" t="s">
        <v>200</v>
      </c>
      <c r="J16" s="62" t="s">
        <v>130</v>
      </c>
      <c r="K16" s="64" t="s">
        <v>131</v>
      </c>
      <c r="L16" s="64" t="s">
        <v>201</v>
      </c>
      <c r="M16" s="64" t="s">
        <v>133</v>
      </c>
      <c r="N16" s="59" t="s">
        <v>202</v>
      </c>
      <c r="O16" s="58" t="s">
        <v>135</v>
      </c>
      <c r="P16" s="58" t="s">
        <v>136</v>
      </c>
      <c r="Q16" s="66" t="s">
        <v>137</v>
      </c>
      <c r="R16" s="72">
        <v>40909</v>
      </c>
      <c r="S16" s="68">
        <v>10</v>
      </c>
      <c r="T16" s="69">
        <f t="shared" si="0"/>
        <v>44561</v>
      </c>
      <c r="U16" s="70" t="s">
        <v>100</v>
      </c>
      <c r="V16" s="71" t="str">
        <f t="shared" si="1"/>
        <v>М</v>
      </c>
      <c r="W16" s="71" t="str">
        <f t="shared" si="2"/>
        <v>Па</v>
      </c>
      <c r="X16" s="63">
        <v>10</v>
      </c>
      <c r="Y16" s="63" t="s">
        <v>138</v>
      </c>
      <c r="Z16" s="66" t="s">
        <v>139</v>
      </c>
      <c r="AA16" s="58" t="s">
        <v>140</v>
      </c>
      <c r="AB16" s="63"/>
      <c r="AC16" s="66" t="s">
        <v>141</v>
      </c>
      <c r="AD16" s="64">
        <v>48</v>
      </c>
      <c r="AE16" s="72">
        <v>45090</v>
      </c>
      <c r="AF16" s="73">
        <f t="shared" si="3"/>
        <v>46550</v>
      </c>
      <c r="AG16" s="62" t="s">
        <v>82</v>
      </c>
      <c r="AH16" s="62" t="s">
        <v>83</v>
      </c>
      <c r="AI16" s="66" t="s">
        <v>203</v>
      </c>
      <c r="AJ16" s="62" t="s">
        <v>143</v>
      </c>
      <c r="AK16" s="73" t="str">
        <f t="shared" ca="1" si="4"/>
        <v>поверен</v>
      </c>
      <c r="AL16" s="66"/>
      <c r="AM16" s="66" t="s">
        <v>86</v>
      </c>
      <c r="AN16" s="66" t="s">
        <v>87</v>
      </c>
      <c r="AO16" s="66" t="s">
        <v>88</v>
      </c>
      <c r="AP16" s="63" t="s">
        <v>144</v>
      </c>
      <c r="AQ16" s="74" t="s">
        <v>90</v>
      </c>
      <c r="AR16" s="73"/>
      <c r="AS16" s="66" t="s">
        <v>91</v>
      </c>
      <c r="AT16" s="58" t="s">
        <v>92</v>
      </c>
      <c r="AU16" s="58"/>
      <c r="AV16" s="62">
        <v>42826</v>
      </c>
      <c r="AW16" s="62"/>
      <c r="AX16" s="58"/>
      <c r="AY16" s="58"/>
      <c r="AZ16" s="58"/>
      <c r="BA16" s="62" t="s">
        <v>122</v>
      </c>
      <c r="BB16" s="62" t="s">
        <v>145</v>
      </c>
      <c r="BC16" s="62" t="s">
        <v>146</v>
      </c>
      <c r="BD16" s="66">
        <v>3001</v>
      </c>
      <c r="BE16" s="62"/>
      <c r="BF16" s="75"/>
      <c r="BG16" s="76"/>
      <c r="BH16" s="77"/>
      <c r="BI16" s="71"/>
      <c r="BJ16" s="71"/>
      <c r="BK16" s="71"/>
      <c r="BL16" s="55"/>
    </row>
    <row r="17" s="55" customFormat="1" ht="60" hidden="1" customHeight="1">
      <c r="A17" s="58"/>
      <c r="B17" s="58" t="s">
        <v>62</v>
      </c>
      <c r="C17" s="58" t="s">
        <v>63</v>
      </c>
      <c r="D17" s="59" t="s">
        <v>64</v>
      </c>
      <c r="E17" s="59">
        <v>200</v>
      </c>
      <c r="F17" s="62" t="s">
        <v>66</v>
      </c>
      <c r="G17" s="62" t="s">
        <v>204</v>
      </c>
      <c r="H17" s="59" t="s">
        <v>205</v>
      </c>
      <c r="I17" s="63" t="s">
        <v>200</v>
      </c>
      <c r="J17" s="62" t="s">
        <v>130</v>
      </c>
      <c r="K17" s="64" t="s">
        <v>131</v>
      </c>
      <c r="L17" s="64" t="s">
        <v>201</v>
      </c>
      <c r="M17" s="64" t="s">
        <v>133</v>
      </c>
      <c r="N17" s="59" t="s">
        <v>206</v>
      </c>
      <c r="O17" s="58" t="s">
        <v>135</v>
      </c>
      <c r="P17" s="58" t="s">
        <v>136</v>
      </c>
      <c r="Q17" s="66" t="s">
        <v>137</v>
      </c>
      <c r="R17" s="72">
        <v>40909</v>
      </c>
      <c r="S17" s="68">
        <v>10</v>
      </c>
      <c r="T17" s="69">
        <f t="shared" si="0"/>
        <v>44561</v>
      </c>
      <c r="U17" s="70" t="s">
        <v>100</v>
      </c>
      <c r="V17" s="71" t="str">
        <f t="shared" si="1"/>
        <v>М</v>
      </c>
      <c r="W17" s="71" t="str">
        <f t="shared" si="2"/>
        <v>Па</v>
      </c>
      <c r="X17" s="63">
        <v>10</v>
      </c>
      <c r="Y17" s="63" t="s">
        <v>138</v>
      </c>
      <c r="Z17" s="66" t="s">
        <v>139</v>
      </c>
      <c r="AA17" s="58" t="s">
        <v>140</v>
      </c>
      <c r="AB17" s="63"/>
      <c r="AC17" s="66" t="s">
        <v>141</v>
      </c>
      <c r="AD17" s="64">
        <v>48</v>
      </c>
      <c r="AE17" s="72">
        <v>44478</v>
      </c>
      <c r="AF17" s="73">
        <f t="shared" si="3"/>
        <v>45938</v>
      </c>
      <c r="AG17" s="62" t="s">
        <v>82</v>
      </c>
      <c r="AH17" s="62" t="s">
        <v>83</v>
      </c>
      <c r="AI17" s="66" t="s">
        <v>207</v>
      </c>
      <c r="AJ17" s="62" t="s">
        <v>143</v>
      </c>
      <c r="AK17" s="73" t="str">
        <f t="shared" ca="1" si="4"/>
        <v>ПРОСРОЧЕН</v>
      </c>
      <c r="AL17" s="66"/>
      <c r="AM17" s="66" t="s">
        <v>86</v>
      </c>
      <c r="AN17" s="66" t="s">
        <v>87</v>
      </c>
      <c r="AO17" s="66" t="s">
        <v>88</v>
      </c>
      <c r="AP17" s="63" t="s">
        <v>144</v>
      </c>
      <c r="AQ17" s="74" t="s">
        <v>90</v>
      </c>
      <c r="AR17" s="73"/>
      <c r="AS17" s="66" t="s">
        <v>91</v>
      </c>
      <c r="AT17" s="58" t="s">
        <v>92</v>
      </c>
      <c r="AU17" s="58"/>
      <c r="AV17" s="62">
        <v>42826</v>
      </c>
      <c r="AW17" s="62"/>
      <c r="AX17" s="58"/>
      <c r="AY17" s="58"/>
      <c r="AZ17" s="58"/>
      <c r="BA17" s="62" t="s">
        <v>208</v>
      </c>
      <c r="BB17" s="62" t="s">
        <v>145</v>
      </c>
      <c r="BC17" s="62" t="s">
        <v>146</v>
      </c>
      <c r="BD17" s="66">
        <v>3001</v>
      </c>
      <c r="BE17" s="62"/>
      <c r="BF17" s="75"/>
      <c r="BG17" s="76"/>
      <c r="BH17" s="77"/>
      <c r="BI17" s="71"/>
      <c r="BJ17" s="71"/>
      <c r="BK17" s="71"/>
    </row>
    <row r="18" s="36" customFormat="1" ht="60" hidden="1" customHeight="1">
      <c r="A18" s="37"/>
      <c r="B18" s="37" t="s">
        <v>62</v>
      </c>
      <c r="C18" s="37" t="s">
        <v>63</v>
      </c>
      <c r="D18" s="56" t="s">
        <v>64</v>
      </c>
      <c r="E18" s="56" t="s">
        <v>96</v>
      </c>
      <c r="F18" s="40" t="s">
        <v>66</v>
      </c>
      <c r="G18" s="40" t="s">
        <v>160</v>
      </c>
      <c r="H18" s="56" t="s">
        <v>209</v>
      </c>
      <c r="I18" s="48" t="s">
        <v>210</v>
      </c>
      <c r="J18" s="40" t="s">
        <v>172</v>
      </c>
      <c r="K18" s="49" t="s">
        <v>131</v>
      </c>
      <c r="L18" s="57" t="s">
        <v>211</v>
      </c>
      <c r="M18" s="57" t="s">
        <v>212</v>
      </c>
      <c r="N18" s="56" t="s">
        <v>213</v>
      </c>
      <c r="O18" s="40" t="s">
        <v>214</v>
      </c>
      <c r="P18" s="37" t="s">
        <v>76</v>
      </c>
      <c r="Q18" s="42" t="s">
        <v>137</v>
      </c>
      <c r="R18" s="50">
        <v>44235</v>
      </c>
      <c r="S18" s="44">
        <v>15</v>
      </c>
      <c r="T18" s="45">
        <f t="shared" si="0"/>
        <v>49713</v>
      </c>
      <c r="U18" s="46" t="s">
        <v>100</v>
      </c>
      <c r="V18" s="47" t="s">
        <v>215</v>
      </c>
      <c r="W18" s="47" t="str">
        <f t="shared" ref="W18:W81" si="5">IF(Z18="","",Z18)</f>
        <v>Па</v>
      </c>
      <c r="X18" s="48">
        <v>1034</v>
      </c>
      <c r="Y18" s="48" t="s">
        <v>215</v>
      </c>
      <c r="Z18" s="42" t="s">
        <v>139</v>
      </c>
      <c r="AA18" s="56" t="s">
        <v>216</v>
      </c>
      <c r="AB18" s="48"/>
      <c r="AC18" s="42" t="s">
        <v>141</v>
      </c>
      <c r="AD18" s="49">
        <v>60</v>
      </c>
      <c r="AE18" s="50">
        <v>44232</v>
      </c>
      <c r="AF18" s="51">
        <f t="shared" si="3"/>
        <v>46057</v>
      </c>
      <c r="AG18" s="40" t="s">
        <v>82</v>
      </c>
      <c r="AH18" s="40" t="s">
        <v>83</v>
      </c>
      <c r="AI18" s="42" t="s">
        <v>217</v>
      </c>
      <c r="AJ18" s="40" t="s">
        <v>214</v>
      </c>
      <c r="AK18" s="51" t="str">
        <f t="shared" ca="1" si="4"/>
        <v>поверен</v>
      </c>
      <c r="AL18" s="42"/>
      <c r="AM18" s="42" t="s">
        <v>86</v>
      </c>
      <c r="AN18" s="42" t="s">
        <v>87</v>
      </c>
      <c r="AO18" s="42" t="s">
        <v>88</v>
      </c>
      <c r="AP18" s="48" t="s">
        <v>218</v>
      </c>
      <c r="AQ18" s="41" t="s">
        <v>219</v>
      </c>
      <c r="AR18" s="51"/>
      <c r="AS18" s="42" t="s">
        <v>91</v>
      </c>
      <c r="AT18" s="37" t="s">
        <v>92</v>
      </c>
      <c r="AU18" s="37"/>
      <c r="AV18" s="41" t="s">
        <v>220</v>
      </c>
      <c r="AW18" s="40"/>
      <c r="AX18" s="37"/>
      <c r="AY18" s="37"/>
      <c r="AZ18" s="37"/>
      <c r="BA18" s="40" t="s">
        <v>221</v>
      </c>
      <c r="BB18" s="40" t="s">
        <v>145</v>
      </c>
      <c r="BC18" s="40" t="s">
        <v>146</v>
      </c>
      <c r="BD18" s="42">
        <v>3001</v>
      </c>
      <c r="BE18" s="40"/>
      <c r="BF18" s="52"/>
      <c r="BG18" s="53"/>
      <c r="BH18" s="54"/>
      <c r="BI18" s="47"/>
      <c r="BJ18" s="47"/>
      <c r="BK18" s="47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  <c r="HU18" s="55"/>
      <c r="HV18" s="55"/>
      <c r="HW18" s="55"/>
      <c r="HX18" s="55"/>
      <c r="HY18" s="55"/>
      <c r="HZ18" s="55"/>
      <c r="IA18" s="55"/>
      <c r="IB18" s="55"/>
      <c r="IC18" s="55"/>
      <c r="ID18" s="55"/>
      <c r="IE18" s="55"/>
    </row>
    <row r="19" s="36" customFormat="1" ht="60" hidden="1" customHeight="1">
      <c r="A19" s="37"/>
      <c r="B19" s="37" t="s">
        <v>62</v>
      </c>
      <c r="C19" s="37" t="s">
        <v>63</v>
      </c>
      <c r="D19" s="56" t="s">
        <v>64</v>
      </c>
      <c r="E19" s="56" t="s">
        <v>96</v>
      </c>
      <c r="F19" s="40" t="s">
        <v>66</v>
      </c>
      <c r="G19" s="40" t="s">
        <v>160</v>
      </c>
      <c r="H19" s="56" t="s">
        <v>222</v>
      </c>
      <c r="I19" s="48" t="s">
        <v>210</v>
      </c>
      <c r="J19" s="40" t="s">
        <v>172</v>
      </c>
      <c r="K19" s="49" t="s">
        <v>131</v>
      </c>
      <c r="L19" s="57" t="s">
        <v>211</v>
      </c>
      <c r="M19" s="57" t="s">
        <v>212</v>
      </c>
      <c r="N19" s="56" t="s">
        <v>223</v>
      </c>
      <c r="O19" s="40" t="s">
        <v>214</v>
      </c>
      <c r="P19" s="37" t="s">
        <v>76</v>
      </c>
      <c r="Q19" s="42" t="s">
        <v>137</v>
      </c>
      <c r="R19" s="50">
        <v>44239</v>
      </c>
      <c r="S19" s="44">
        <v>15</v>
      </c>
      <c r="T19" s="45">
        <f t="shared" si="0"/>
        <v>49717</v>
      </c>
      <c r="U19" s="46" t="s">
        <v>100</v>
      </c>
      <c r="V19" s="47" t="s">
        <v>215</v>
      </c>
      <c r="W19" s="47" t="str">
        <f t="shared" si="5"/>
        <v>Па</v>
      </c>
      <c r="X19" s="48">
        <v>1034</v>
      </c>
      <c r="Y19" s="48" t="s">
        <v>215</v>
      </c>
      <c r="Z19" s="42" t="s">
        <v>139</v>
      </c>
      <c r="AA19" s="56" t="s">
        <v>216</v>
      </c>
      <c r="AB19" s="48"/>
      <c r="AC19" s="42" t="s">
        <v>141</v>
      </c>
      <c r="AD19" s="49">
        <v>60</v>
      </c>
      <c r="AE19" s="50">
        <v>44238</v>
      </c>
      <c r="AF19" s="51">
        <f t="shared" si="3"/>
        <v>46063</v>
      </c>
      <c r="AG19" s="40" t="s">
        <v>82</v>
      </c>
      <c r="AH19" s="40" t="s">
        <v>83</v>
      </c>
      <c r="AI19" s="42" t="s">
        <v>224</v>
      </c>
      <c r="AJ19" s="40" t="s">
        <v>214</v>
      </c>
      <c r="AK19" s="51" t="str">
        <f t="shared" ca="1" si="4"/>
        <v>поверен</v>
      </c>
      <c r="AL19" s="42"/>
      <c r="AM19" s="42" t="s">
        <v>86</v>
      </c>
      <c r="AN19" s="42" t="s">
        <v>87</v>
      </c>
      <c r="AO19" s="42" t="s">
        <v>88</v>
      </c>
      <c r="AP19" s="48" t="s">
        <v>218</v>
      </c>
      <c r="AQ19" s="41" t="s">
        <v>219</v>
      </c>
      <c r="AR19" s="51"/>
      <c r="AS19" s="42" t="s">
        <v>91</v>
      </c>
      <c r="AT19" s="37" t="s">
        <v>92</v>
      </c>
      <c r="AU19" s="37"/>
      <c r="AV19" s="41" t="s">
        <v>220</v>
      </c>
      <c r="AW19" s="40"/>
      <c r="AX19" s="37"/>
      <c r="AY19" s="37"/>
      <c r="AZ19" s="37"/>
      <c r="BA19" s="40" t="s">
        <v>221</v>
      </c>
      <c r="BB19" s="40" t="s">
        <v>145</v>
      </c>
      <c r="BC19" s="40" t="s">
        <v>146</v>
      </c>
      <c r="BD19" s="42">
        <v>3001</v>
      </c>
      <c r="BE19" s="40"/>
      <c r="BF19" s="52"/>
      <c r="BG19" s="53"/>
      <c r="BH19" s="54"/>
      <c r="BI19" s="47"/>
      <c r="BJ19" s="47"/>
      <c r="BK19" s="47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  <c r="HU19" s="55"/>
      <c r="HV19" s="55"/>
      <c r="HW19" s="55"/>
      <c r="HX19" s="55"/>
      <c r="HY19" s="55"/>
      <c r="HZ19" s="55"/>
      <c r="IA19" s="55"/>
      <c r="IB19" s="55"/>
      <c r="IC19" s="55"/>
      <c r="ID19" s="55"/>
      <c r="IE19" s="55"/>
    </row>
    <row r="20" s="36" customFormat="1" ht="60" hidden="1" customHeight="1">
      <c r="A20" s="37"/>
      <c r="B20" s="37" t="s">
        <v>62</v>
      </c>
      <c r="C20" s="37" t="s">
        <v>63</v>
      </c>
      <c r="D20" s="56" t="s">
        <v>64</v>
      </c>
      <c r="E20" s="56">
        <v>200</v>
      </c>
      <c r="F20" s="40" t="s">
        <v>66</v>
      </c>
      <c r="G20" s="40" t="s">
        <v>165</v>
      </c>
      <c r="H20" s="56" t="s">
        <v>225</v>
      </c>
      <c r="I20" s="48" t="s">
        <v>210</v>
      </c>
      <c r="J20" s="40" t="s">
        <v>172</v>
      </c>
      <c r="K20" s="49" t="s">
        <v>131</v>
      </c>
      <c r="L20" s="57" t="s">
        <v>211</v>
      </c>
      <c r="M20" s="57" t="s">
        <v>212</v>
      </c>
      <c r="N20" s="56" t="s">
        <v>226</v>
      </c>
      <c r="O20" s="40" t="s">
        <v>214</v>
      </c>
      <c r="P20" s="37" t="s">
        <v>76</v>
      </c>
      <c r="Q20" s="42" t="s">
        <v>137</v>
      </c>
      <c r="R20" s="50">
        <v>44235</v>
      </c>
      <c r="S20" s="44">
        <v>15</v>
      </c>
      <c r="T20" s="45">
        <f t="shared" si="0"/>
        <v>49713</v>
      </c>
      <c r="U20" s="46" t="s">
        <v>100</v>
      </c>
      <c r="V20" s="47" t="s">
        <v>215</v>
      </c>
      <c r="W20" s="47" t="str">
        <f t="shared" si="5"/>
        <v>Па</v>
      </c>
      <c r="X20" s="48">
        <v>1034</v>
      </c>
      <c r="Y20" s="48" t="s">
        <v>215</v>
      </c>
      <c r="Z20" s="42" t="s">
        <v>139</v>
      </c>
      <c r="AA20" s="56" t="s">
        <v>216</v>
      </c>
      <c r="AB20" s="48"/>
      <c r="AC20" s="42" t="s">
        <v>141</v>
      </c>
      <c r="AD20" s="49">
        <v>60</v>
      </c>
      <c r="AE20" s="50">
        <v>44232</v>
      </c>
      <c r="AF20" s="51">
        <f t="shared" si="3"/>
        <v>46057</v>
      </c>
      <c r="AG20" s="40" t="s">
        <v>82</v>
      </c>
      <c r="AH20" s="40" t="s">
        <v>83</v>
      </c>
      <c r="AI20" s="42" t="s">
        <v>227</v>
      </c>
      <c r="AJ20" s="40" t="s">
        <v>214</v>
      </c>
      <c r="AK20" s="51" t="str">
        <f t="shared" ca="1" si="4"/>
        <v>поверен</v>
      </c>
      <c r="AL20" s="42"/>
      <c r="AM20" s="42" t="s">
        <v>86</v>
      </c>
      <c r="AN20" s="42" t="s">
        <v>87</v>
      </c>
      <c r="AO20" s="42" t="s">
        <v>88</v>
      </c>
      <c r="AP20" s="48" t="s">
        <v>218</v>
      </c>
      <c r="AQ20" s="41" t="s">
        <v>219</v>
      </c>
      <c r="AR20" s="51"/>
      <c r="AS20" s="42" t="s">
        <v>91</v>
      </c>
      <c r="AT20" s="37" t="s">
        <v>92</v>
      </c>
      <c r="AU20" s="37"/>
      <c r="AV20" s="41" t="s">
        <v>220</v>
      </c>
      <c r="AW20" s="40"/>
      <c r="AX20" s="37"/>
      <c r="AY20" s="37"/>
      <c r="AZ20" s="37"/>
      <c r="BA20" s="40" t="s">
        <v>221</v>
      </c>
      <c r="BB20" s="40" t="s">
        <v>145</v>
      </c>
      <c r="BC20" s="40" t="s">
        <v>146</v>
      </c>
      <c r="BD20" s="42">
        <v>3001</v>
      </c>
      <c r="BE20" s="40"/>
      <c r="BF20" s="52"/>
      <c r="BG20" s="53"/>
      <c r="BH20" s="54"/>
      <c r="BI20" s="47"/>
      <c r="BJ20" s="47"/>
      <c r="BK20" s="47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  <c r="HU20" s="55"/>
      <c r="HV20" s="55"/>
      <c r="HW20" s="55"/>
      <c r="HX20" s="55"/>
      <c r="HY20" s="55"/>
      <c r="HZ20" s="55"/>
      <c r="IA20" s="55"/>
      <c r="IB20" s="55"/>
      <c r="IC20" s="55"/>
      <c r="ID20" s="55"/>
      <c r="IE20" s="55"/>
    </row>
    <row r="21" s="36" customFormat="1" ht="60" hidden="1" customHeight="1">
      <c r="A21" s="37"/>
      <c r="B21" s="37" t="s">
        <v>62</v>
      </c>
      <c r="C21" s="37" t="s">
        <v>63</v>
      </c>
      <c r="D21" s="56" t="s">
        <v>64</v>
      </c>
      <c r="E21" s="56">
        <v>200</v>
      </c>
      <c r="F21" s="40" t="s">
        <v>66</v>
      </c>
      <c r="G21" s="40" t="s">
        <v>165</v>
      </c>
      <c r="H21" s="56" t="s">
        <v>228</v>
      </c>
      <c r="I21" s="48" t="s">
        <v>210</v>
      </c>
      <c r="J21" s="40" t="s">
        <v>172</v>
      </c>
      <c r="K21" s="49" t="s">
        <v>131</v>
      </c>
      <c r="L21" s="57" t="s">
        <v>211</v>
      </c>
      <c r="M21" s="57" t="s">
        <v>212</v>
      </c>
      <c r="N21" s="56" t="s">
        <v>229</v>
      </c>
      <c r="O21" s="40" t="s">
        <v>214</v>
      </c>
      <c r="P21" s="37" t="s">
        <v>76</v>
      </c>
      <c r="Q21" s="42" t="s">
        <v>137</v>
      </c>
      <c r="R21" s="50">
        <v>44235</v>
      </c>
      <c r="S21" s="44">
        <v>15</v>
      </c>
      <c r="T21" s="45">
        <f t="shared" si="0"/>
        <v>49713</v>
      </c>
      <c r="U21" s="46" t="s">
        <v>100</v>
      </c>
      <c r="V21" s="47" t="s">
        <v>215</v>
      </c>
      <c r="W21" s="47" t="str">
        <f t="shared" si="5"/>
        <v>Па</v>
      </c>
      <c r="X21" s="48">
        <v>1034</v>
      </c>
      <c r="Y21" s="48" t="s">
        <v>215</v>
      </c>
      <c r="Z21" s="42" t="s">
        <v>139</v>
      </c>
      <c r="AA21" s="56" t="s">
        <v>216</v>
      </c>
      <c r="AB21" s="48"/>
      <c r="AC21" s="42" t="s">
        <v>141</v>
      </c>
      <c r="AD21" s="49">
        <v>60</v>
      </c>
      <c r="AE21" s="50">
        <v>44232</v>
      </c>
      <c r="AF21" s="51">
        <f t="shared" si="3"/>
        <v>46057</v>
      </c>
      <c r="AG21" s="40" t="s">
        <v>82</v>
      </c>
      <c r="AH21" s="40" t="s">
        <v>83</v>
      </c>
      <c r="AI21" s="42" t="s">
        <v>230</v>
      </c>
      <c r="AJ21" s="40" t="s">
        <v>214</v>
      </c>
      <c r="AK21" s="51" t="str">
        <f t="shared" ca="1" si="4"/>
        <v>поверен</v>
      </c>
      <c r="AL21" s="42"/>
      <c r="AM21" s="42" t="s">
        <v>86</v>
      </c>
      <c r="AN21" s="42" t="s">
        <v>87</v>
      </c>
      <c r="AO21" s="42" t="s">
        <v>88</v>
      </c>
      <c r="AP21" s="48" t="s">
        <v>218</v>
      </c>
      <c r="AQ21" s="41" t="s">
        <v>219</v>
      </c>
      <c r="AR21" s="51"/>
      <c r="AS21" s="42" t="s">
        <v>91</v>
      </c>
      <c r="AT21" s="37" t="s">
        <v>92</v>
      </c>
      <c r="AU21" s="37"/>
      <c r="AV21" s="41" t="s">
        <v>220</v>
      </c>
      <c r="AW21" s="40"/>
      <c r="AX21" s="37"/>
      <c r="AY21" s="37"/>
      <c r="AZ21" s="37"/>
      <c r="BA21" s="40" t="s">
        <v>221</v>
      </c>
      <c r="BB21" s="40" t="s">
        <v>145</v>
      </c>
      <c r="BC21" s="40" t="s">
        <v>146</v>
      </c>
      <c r="BD21" s="42">
        <v>3001</v>
      </c>
      <c r="BE21" s="40"/>
      <c r="BF21" s="52"/>
      <c r="BG21" s="53"/>
      <c r="BH21" s="54"/>
      <c r="BI21" s="47"/>
      <c r="BJ21" s="47"/>
      <c r="BK21" s="47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  <c r="HU21" s="55"/>
      <c r="HV21" s="55"/>
      <c r="HW21" s="55"/>
      <c r="HX21" s="55"/>
      <c r="HY21" s="55"/>
      <c r="HZ21" s="55"/>
      <c r="IA21" s="55"/>
      <c r="IB21" s="55"/>
      <c r="IC21" s="55"/>
      <c r="ID21" s="55"/>
      <c r="IE21" s="55"/>
    </row>
    <row r="22" s="36" customFormat="1" ht="60" hidden="1" customHeight="1">
      <c r="A22" s="37"/>
      <c r="B22" s="37" t="s">
        <v>62</v>
      </c>
      <c r="C22" s="37" t="s">
        <v>63</v>
      </c>
      <c r="D22" s="56" t="s">
        <v>64</v>
      </c>
      <c r="E22" s="56" t="s">
        <v>103</v>
      </c>
      <c r="F22" s="40" t="s">
        <v>66</v>
      </c>
      <c r="G22" s="40" t="s">
        <v>169</v>
      </c>
      <c r="H22" s="56" t="s">
        <v>231</v>
      </c>
      <c r="I22" s="48" t="s">
        <v>210</v>
      </c>
      <c r="J22" s="40" t="s">
        <v>172</v>
      </c>
      <c r="K22" s="49" t="s">
        <v>131</v>
      </c>
      <c r="L22" s="57" t="s">
        <v>211</v>
      </c>
      <c r="M22" s="57" t="s">
        <v>212</v>
      </c>
      <c r="N22" s="56" t="s">
        <v>232</v>
      </c>
      <c r="O22" s="40" t="s">
        <v>214</v>
      </c>
      <c r="P22" s="37" t="s">
        <v>76</v>
      </c>
      <c r="Q22" s="42" t="s">
        <v>137</v>
      </c>
      <c r="R22" s="50">
        <v>44235</v>
      </c>
      <c r="S22" s="44">
        <v>15</v>
      </c>
      <c r="T22" s="45">
        <f t="shared" si="0"/>
        <v>49713</v>
      </c>
      <c r="U22" s="46" t="s">
        <v>100</v>
      </c>
      <c r="V22" s="47" t="s">
        <v>215</v>
      </c>
      <c r="W22" s="47" t="str">
        <f t="shared" si="5"/>
        <v>Па</v>
      </c>
      <c r="X22" s="48">
        <v>1034</v>
      </c>
      <c r="Y22" s="48" t="s">
        <v>215</v>
      </c>
      <c r="Z22" s="42" t="s">
        <v>139</v>
      </c>
      <c r="AA22" s="56" t="s">
        <v>216</v>
      </c>
      <c r="AB22" s="48"/>
      <c r="AC22" s="42" t="s">
        <v>141</v>
      </c>
      <c r="AD22" s="49">
        <v>60</v>
      </c>
      <c r="AE22" s="50">
        <v>44232</v>
      </c>
      <c r="AF22" s="51">
        <f t="shared" si="3"/>
        <v>46057</v>
      </c>
      <c r="AG22" s="40" t="s">
        <v>82</v>
      </c>
      <c r="AH22" s="40" t="s">
        <v>83</v>
      </c>
      <c r="AI22" s="42" t="s">
        <v>233</v>
      </c>
      <c r="AJ22" s="40" t="s">
        <v>214</v>
      </c>
      <c r="AK22" s="51" t="str">
        <f t="shared" ca="1" si="4"/>
        <v>поверен</v>
      </c>
      <c r="AL22" s="42"/>
      <c r="AM22" s="42" t="s">
        <v>86</v>
      </c>
      <c r="AN22" s="42" t="s">
        <v>87</v>
      </c>
      <c r="AO22" s="42" t="s">
        <v>88</v>
      </c>
      <c r="AP22" s="48" t="s">
        <v>218</v>
      </c>
      <c r="AQ22" s="41" t="s">
        <v>219</v>
      </c>
      <c r="AR22" s="51"/>
      <c r="AS22" s="42" t="s">
        <v>91</v>
      </c>
      <c r="AT22" s="37" t="s">
        <v>92</v>
      </c>
      <c r="AU22" s="37"/>
      <c r="AV22" s="41" t="s">
        <v>220</v>
      </c>
      <c r="AW22" s="40"/>
      <c r="AX22" s="37"/>
      <c r="AY22" s="37"/>
      <c r="AZ22" s="37"/>
      <c r="BA22" s="40" t="s">
        <v>221</v>
      </c>
      <c r="BB22" s="40" t="s">
        <v>145</v>
      </c>
      <c r="BC22" s="40" t="s">
        <v>146</v>
      </c>
      <c r="BD22" s="42">
        <v>3001</v>
      </c>
      <c r="BE22" s="40"/>
      <c r="BF22" s="52"/>
      <c r="BG22" s="53"/>
      <c r="BH22" s="54"/>
      <c r="BI22" s="47"/>
      <c r="BJ22" s="47"/>
      <c r="BK22" s="47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  <c r="HU22" s="55"/>
      <c r="HV22" s="55"/>
      <c r="HW22" s="55"/>
      <c r="HX22" s="55"/>
      <c r="HY22" s="55"/>
      <c r="HZ22" s="55"/>
      <c r="IA22" s="55"/>
      <c r="IB22" s="55"/>
      <c r="IC22" s="55"/>
      <c r="ID22" s="55"/>
      <c r="IE22" s="55"/>
    </row>
    <row r="23" s="55" customFormat="1" ht="60" hidden="1" customHeight="1">
      <c r="A23" s="58"/>
      <c r="B23" s="58" t="s">
        <v>62</v>
      </c>
      <c r="C23" s="58" t="s">
        <v>63</v>
      </c>
      <c r="D23" s="59" t="s">
        <v>64</v>
      </c>
      <c r="E23" s="59" t="s">
        <v>103</v>
      </c>
      <c r="F23" s="62" t="s">
        <v>66</v>
      </c>
      <c r="G23" s="62" t="s">
        <v>169</v>
      </c>
      <c r="H23" s="59" t="s">
        <v>234</v>
      </c>
      <c r="I23" s="63" t="s">
        <v>200</v>
      </c>
      <c r="J23" s="62" t="s">
        <v>130</v>
      </c>
      <c r="K23" s="64" t="s">
        <v>131</v>
      </c>
      <c r="L23" s="64" t="s">
        <v>132</v>
      </c>
      <c r="M23" s="64" t="s">
        <v>133</v>
      </c>
      <c r="N23" s="59" t="s">
        <v>235</v>
      </c>
      <c r="O23" s="58" t="s">
        <v>135</v>
      </c>
      <c r="P23" s="58" t="s">
        <v>136</v>
      </c>
      <c r="Q23" s="66" t="s">
        <v>137</v>
      </c>
      <c r="R23" s="72">
        <v>40909</v>
      </c>
      <c r="S23" s="68">
        <v>10</v>
      </c>
      <c r="T23" s="69">
        <f t="shared" si="0"/>
        <v>44561</v>
      </c>
      <c r="U23" s="70" t="s">
        <v>100</v>
      </c>
      <c r="V23" s="71" t="str">
        <f>IF(Y23="","",Y23)</f>
        <v>М</v>
      </c>
      <c r="W23" s="71" t="str">
        <f t="shared" si="5"/>
        <v>Па</v>
      </c>
      <c r="X23" s="63">
        <v>10</v>
      </c>
      <c r="Y23" s="63" t="s">
        <v>138</v>
      </c>
      <c r="Z23" s="66" t="s">
        <v>139</v>
      </c>
      <c r="AA23" s="58" t="s">
        <v>140</v>
      </c>
      <c r="AB23" s="63"/>
      <c r="AC23" s="66" t="s">
        <v>141</v>
      </c>
      <c r="AD23" s="64">
        <v>48</v>
      </c>
      <c r="AE23" s="72">
        <v>44478</v>
      </c>
      <c r="AF23" s="73">
        <f t="shared" si="3"/>
        <v>45938</v>
      </c>
      <c r="AG23" s="62" t="s">
        <v>82</v>
      </c>
      <c r="AH23" s="62" t="s">
        <v>83</v>
      </c>
      <c r="AI23" s="66" t="s">
        <v>236</v>
      </c>
      <c r="AJ23" s="62" t="s">
        <v>143</v>
      </c>
      <c r="AK23" s="73" t="str">
        <f t="shared" ca="1" si="4"/>
        <v>ПРОСРОЧЕН</v>
      </c>
      <c r="AL23" s="66"/>
      <c r="AM23" s="66" t="s">
        <v>86</v>
      </c>
      <c r="AN23" s="66" t="s">
        <v>87</v>
      </c>
      <c r="AO23" s="66" t="s">
        <v>88</v>
      </c>
      <c r="AP23" s="63" t="s">
        <v>144</v>
      </c>
      <c r="AQ23" s="74" t="s">
        <v>90</v>
      </c>
      <c r="AR23" s="73"/>
      <c r="AS23" s="66" t="s">
        <v>91</v>
      </c>
      <c r="AT23" s="58" t="s">
        <v>92</v>
      </c>
      <c r="AU23" s="58"/>
      <c r="AV23" s="62">
        <v>42826</v>
      </c>
      <c r="AW23" s="62"/>
      <c r="AX23" s="58"/>
      <c r="AY23" s="58"/>
      <c r="AZ23" s="58"/>
      <c r="BA23" s="62" t="s">
        <v>221</v>
      </c>
      <c r="BB23" s="62" t="s">
        <v>145</v>
      </c>
      <c r="BC23" s="62" t="s">
        <v>146</v>
      </c>
      <c r="BD23" s="66">
        <v>3001</v>
      </c>
      <c r="BE23" s="62"/>
      <c r="BF23" s="75"/>
      <c r="BG23" s="76"/>
      <c r="BH23" s="77"/>
      <c r="BI23" s="71"/>
      <c r="BJ23" s="71"/>
      <c r="BK23" s="71"/>
    </row>
    <row r="24" s="36" customFormat="1" ht="60" hidden="1" customHeight="1">
      <c r="A24" s="37"/>
      <c r="B24" s="37" t="s">
        <v>62</v>
      </c>
      <c r="C24" s="37" t="s">
        <v>63</v>
      </c>
      <c r="D24" s="56" t="s">
        <v>64</v>
      </c>
      <c r="E24" s="56" t="s">
        <v>103</v>
      </c>
      <c r="F24" s="40" t="s">
        <v>66</v>
      </c>
      <c r="G24" s="40" t="s">
        <v>237</v>
      </c>
      <c r="H24" s="56" t="s">
        <v>238</v>
      </c>
      <c r="I24" s="48" t="s">
        <v>210</v>
      </c>
      <c r="J24" s="40" t="s">
        <v>172</v>
      </c>
      <c r="K24" s="49" t="s">
        <v>131</v>
      </c>
      <c r="L24" s="57" t="s">
        <v>211</v>
      </c>
      <c r="M24" s="57" t="s">
        <v>212</v>
      </c>
      <c r="N24" s="56" t="s">
        <v>239</v>
      </c>
      <c r="O24" s="40" t="s">
        <v>214</v>
      </c>
      <c r="P24" s="37" t="s">
        <v>76</v>
      </c>
      <c r="Q24" s="42" t="s">
        <v>137</v>
      </c>
      <c r="R24" s="50">
        <v>44244</v>
      </c>
      <c r="S24" s="44">
        <v>15</v>
      </c>
      <c r="T24" s="45">
        <f t="shared" si="0"/>
        <v>49722</v>
      </c>
      <c r="U24" s="46" t="s">
        <v>100</v>
      </c>
      <c r="V24" s="47" t="s">
        <v>215</v>
      </c>
      <c r="W24" s="47" t="str">
        <f t="shared" si="5"/>
        <v>Па</v>
      </c>
      <c r="X24" s="48">
        <v>1034</v>
      </c>
      <c r="Y24" s="48" t="s">
        <v>215</v>
      </c>
      <c r="Z24" s="42" t="s">
        <v>139</v>
      </c>
      <c r="AA24" s="56" t="s">
        <v>216</v>
      </c>
      <c r="AB24" s="48"/>
      <c r="AC24" s="42" t="s">
        <v>141</v>
      </c>
      <c r="AD24" s="49">
        <v>60</v>
      </c>
      <c r="AE24" s="50">
        <v>44242</v>
      </c>
      <c r="AF24" s="51">
        <f t="shared" si="3"/>
        <v>46067</v>
      </c>
      <c r="AG24" s="40" t="s">
        <v>82</v>
      </c>
      <c r="AH24" s="40" t="s">
        <v>83</v>
      </c>
      <c r="AI24" s="42"/>
      <c r="AJ24" s="40" t="s">
        <v>214</v>
      </c>
      <c r="AK24" s="51" t="str">
        <f t="shared" ca="1" si="4"/>
        <v>поверен</v>
      </c>
      <c r="AL24" s="42"/>
      <c r="AM24" s="42" t="s">
        <v>86</v>
      </c>
      <c r="AN24" s="42" t="s">
        <v>87</v>
      </c>
      <c r="AO24" s="42" t="s">
        <v>88</v>
      </c>
      <c r="AP24" s="48" t="s">
        <v>218</v>
      </c>
      <c r="AQ24" s="41" t="s">
        <v>219</v>
      </c>
      <c r="AR24" s="51"/>
      <c r="AS24" s="42" t="s">
        <v>91</v>
      </c>
      <c r="AT24" s="37" t="s">
        <v>92</v>
      </c>
      <c r="AU24" s="37"/>
      <c r="AV24" s="41" t="s">
        <v>220</v>
      </c>
      <c r="AW24" s="40"/>
      <c r="AX24" s="37"/>
      <c r="AY24" s="37"/>
      <c r="AZ24" s="37"/>
      <c r="BA24" s="40" t="s">
        <v>221</v>
      </c>
      <c r="BB24" s="40" t="s">
        <v>145</v>
      </c>
      <c r="BC24" s="40" t="s">
        <v>146</v>
      </c>
      <c r="BD24" s="42">
        <v>3001</v>
      </c>
      <c r="BE24" s="40"/>
      <c r="BF24" s="52"/>
      <c r="BG24" s="53"/>
      <c r="BH24" s="54"/>
      <c r="BI24" s="47"/>
      <c r="BJ24" s="47"/>
      <c r="BK24" s="47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</row>
    <row r="25" s="55" customFormat="1" ht="60" hidden="1" customHeight="1">
      <c r="A25" s="58"/>
      <c r="B25" s="58" t="s">
        <v>62</v>
      </c>
      <c r="C25" s="58" t="s">
        <v>63</v>
      </c>
      <c r="D25" s="59" t="s">
        <v>64</v>
      </c>
      <c r="E25" s="59">
        <v>200</v>
      </c>
      <c r="F25" s="62" t="s">
        <v>66</v>
      </c>
      <c r="G25" s="62" t="s">
        <v>237</v>
      </c>
      <c r="H25" s="59" t="s">
        <v>240</v>
      </c>
      <c r="I25" s="63" t="s">
        <v>129</v>
      </c>
      <c r="J25" s="62" t="s">
        <v>130</v>
      </c>
      <c r="K25" s="64" t="s">
        <v>131</v>
      </c>
      <c r="L25" s="64" t="s">
        <v>132</v>
      </c>
      <c r="M25" s="64" t="s">
        <v>133</v>
      </c>
      <c r="N25" s="59" t="s">
        <v>241</v>
      </c>
      <c r="O25" s="58" t="s">
        <v>135</v>
      </c>
      <c r="P25" s="58" t="s">
        <v>136</v>
      </c>
      <c r="Q25" s="66" t="s">
        <v>137</v>
      </c>
      <c r="R25" s="72">
        <v>40909</v>
      </c>
      <c r="S25" s="68">
        <v>10</v>
      </c>
      <c r="T25" s="69">
        <f t="shared" si="0"/>
        <v>44561</v>
      </c>
      <c r="U25" s="70" t="s">
        <v>100</v>
      </c>
      <c r="V25" s="71" t="str">
        <f>IF(Y25="","",Y25)</f>
        <v>М</v>
      </c>
      <c r="W25" s="71" t="str">
        <f t="shared" si="5"/>
        <v>Па</v>
      </c>
      <c r="X25" s="63">
        <v>10</v>
      </c>
      <c r="Y25" s="63" t="s">
        <v>138</v>
      </c>
      <c r="Z25" s="66" t="s">
        <v>139</v>
      </c>
      <c r="AA25" s="58" t="s">
        <v>140</v>
      </c>
      <c r="AB25" s="63"/>
      <c r="AC25" s="66" t="s">
        <v>141</v>
      </c>
      <c r="AD25" s="64">
        <v>48</v>
      </c>
      <c r="AE25" s="72">
        <v>45612</v>
      </c>
      <c r="AF25" s="73">
        <f t="shared" si="3"/>
        <v>47072</v>
      </c>
      <c r="AG25" s="62" t="s">
        <v>82</v>
      </c>
      <c r="AH25" s="62" t="s">
        <v>83</v>
      </c>
      <c r="AI25" s="66" t="s">
        <v>242</v>
      </c>
      <c r="AJ25" s="62" t="s">
        <v>143</v>
      </c>
      <c r="AK25" s="73" t="str">
        <f t="shared" ca="1" si="4"/>
        <v>поверен</v>
      </c>
      <c r="AL25" s="66"/>
      <c r="AM25" s="66" t="s">
        <v>86</v>
      </c>
      <c r="AN25" s="66" t="s">
        <v>87</v>
      </c>
      <c r="AO25" s="66" t="s">
        <v>88</v>
      </c>
      <c r="AP25" s="63" t="s">
        <v>144</v>
      </c>
      <c r="AQ25" s="74" t="s">
        <v>90</v>
      </c>
      <c r="AR25" s="73"/>
      <c r="AS25" s="66" t="s">
        <v>91</v>
      </c>
      <c r="AT25" s="58" t="s">
        <v>92</v>
      </c>
      <c r="AU25" s="58"/>
      <c r="AV25" s="62">
        <v>42826</v>
      </c>
      <c r="AW25" s="62"/>
      <c r="AX25" s="58"/>
      <c r="AY25" s="58"/>
      <c r="AZ25" s="58"/>
      <c r="BA25" s="62" t="s">
        <v>221</v>
      </c>
      <c r="BB25" s="62" t="s">
        <v>145</v>
      </c>
      <c r="BC25" s="62" t="s">
        <v>146</v>
      </c>
      <c r="BD25" s="66">
        <v>3001</v>
      </c>
      <c r="BE25" s="62"/>
      <c r="BF25" s="75"/>
      <c r="BG25" s="76"/>
      <c r="BH25" s="77"/>
      <c r="BI25" s="71"/>
      <c r="BJ25" s="71"/>
      <c r="BK25" s="71"/>
    </row>
    <row r="26" s="36" customFormat="1" ht="60" hidden="1" customHeight="1">
      <c r="A26" s="37"/>
      <c r="B26" s="37" t="s">
        <v>62</v>
      </c>
      <c r="C26" s="37" t="s">
        <v>63</v>
      </c>
      <c r="D26" s="56" t="s">
        <v>64</v>
      </c>
      <c r="E26" s="56">
        <v>200</v>
      </c>
      <c r="F26" s="40" t="s">
        <v>66</v>
      </c>
      <c r="G26" s="40" t="s">
        <v>183</v>
      </c>
      <c r="H26" s="56" t="s">
        <v>243</v>
      </c>
      <c r="I26" s="48" t="s">
        <v>210</v>
      </c>
      <c r="J26" s="40" t="s">
        <v>172</v>
      </c>
      <c r="K26" s="49" t="s">
        <v>131</v>
      </c>
      <c r="L26" s="57" t="s">
        <v>211</v>
      </c>
      <c r="M26" s="57" t="s">
        <v>212</v>
      </c>
      <c r="N26" s="56" t="s">
        <v>244</v>
      </c>
      <c r="O26" s="40" t="s">
        <v>214</v>
      </c>
      <c r="P26" s="37" t="s">
        <v>76</v>
      </c>
      <c r="Q26" s="42" t="s">
        <v>137</v>
      </c>
      <c r="R26" s="50">
        <v>44235</v>
      </c>
      <c r="S26" s="44">
        <v>15</v>
      </c>
      <c r="T26" s="45">
        <f t="shared" si="0"/>
        <v>49713</v>
      </c>
      <c r="U26" s="46" t="s">
        <v>100</v>
      </c>
      <c r="V26" s="47" t="s">
        <v>215</v>
      </c>
      <c r="W26" s="47" t="str">
        <f t="shared" si="5"/>
        <v>Па</v>
      </c>
      <c r="X26" s="48">
        <v>1034</v>
      </c>
      <c r="Y26" s="48" t="s">
        <v>215</v>
      </c>
      <c r="Z26" s="42" t="s">
        <v>139</v>
      </c>
      <c r="AA26" s="56" t="s">
        <v>216</v>
      </c>
      <c r="AB26" s="48"/>
      <c r="AC26" s="42" t="s">
        <v>141</v>
      </c>
      <c r="AD26" s="49">
        <v>60</v>
      </c>
      <c r="AE26" s="50">
        <v>44232</v>
      </c>
      <c r="AF26" s="51">
        <f t="shared" si="3"/>
        <v>46057</v>
      </c>
      <c r="AG26" s="40" t="s">
        <v>82</v>
      </c>
      <c r="AH26" s="40" t="s">
        <v>83</v>
      </c>
      <c r="AI26" s="42" t="s">
        <v>245</v>
      </c>
      <c r="AJ26" s="40" t="s">
        <v>214</v>
      </c>
      <c r="AK26" s="51" t="str">
        <f t="shared" ca="1" si="4"/>
        <v>поверен</v>
      </c>
      <c r="AL26" s="42"/>
      <c r="AM26" s="42" t="s">
        <v>86</v>
      </c>
      <c r="AN26" s="42" t="s">
        <v>87</v>
      </c>
      <c r="AO26" s="42" t="s">
        <v>88</v>
      </c>
      <c r="AP26" s="48" t="s">
        <v>218</v>
      </c>
      <c r="AQ26" s="41" t="s">
        <v>219</v>
      </c>
      <c r="AR26" s="51"/>
      <c r="AS26" s="42" t="s">
        <v>91</v>
      </c>
      <c r="AT26" s="37" t="s">
        <v>92</v>
      </c>
      <c r="AU26" s="37"/>
      <c r="AV26" s="41" t="s">
        <v>220</v>
      </c>
      <c r="AW26" s="40"/>
      <c r="AX26" s="37"/>
      <c r="AY26" s="37"/>
      <c r="AZ26" s="37"/>
      <c r="BA26" s="40" t="s">
        <v>221</v>
      </c>
      <c r="BB26" s="40" t="s">
        <v>145</v>
      </c>
      <c r="BC26" s="40" t="s">
        <v>146</v>
      </c>
      <c r="BD26" s="42">
        <v>3001</v>
      </c>
      <c r="BE26" s="40"/>
      <c r="BF26" s="52"/>
      <c r="BG26" s="53"/>
      <c r="BH26" s="54"/>
      <c r="BI26" s="47"/>
      <c r="BJ26" s="47"/>
      <c r="BK26" s="47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</row>
    <row r="27" s="36" customFormat="1" ht="60" hidden="1" customHeight="1">
      <c r="A27" s="37"/>
      <c r="B27" s="37" t="s">
        <v>62</v>
      </c>
      <c r="C27" s="37" t="s">
        <v>63</v>
      </c>
      <c r="D27" s="56" t="s">
        <v>64</v>
      </c>
      <c r="E27" s="56" t="s">
        <v>116</v>
      </c>
      <c r="F27" s="40" t="s">
        <v>66</v>
      </c>
      <c r="G27" s="40" t="s">
        <v>187</v>
      </c>
      <c r="H27" s="56" t="s">
        <v>246</v>
      </c>
      <c r="I27" s="48" t="s">
        <v>210</v>
      </c>
      <c r="J27" s="40" t="s">
        <v>172</v>
      </c>
      <c r="K27" s="49" t="s">
        <v>131</v>
      </c>
      <c r="L27" s="57" t="s">
        <v>211</v>
      </c>
      <c r="M27" s="57" t="s">
        <v>212</v>
      </c>
      <c r="N27" s="56" t="s">
        <v>247</v>
      </c>
      <c r="O27" s="40" t="s">
        <v>214</v>
      </c>
      <c r="P27" s="37" t="s">
        <v>76</v>
      </c>
      <c r="Q27" s="42" t="s">
        <v>137</v>
      </c>
      <c r="R27" s="50">
        <v>44239</v>
      </c>
      <c r="S27" s="44">
        <v>15</v>
      </c>
      <c r="T27" s="45">
        <f t="shared" si="0"/>
        <v>49717</v>
      </c>
      <c r="U27" s="46" t="s">
        <v>100</v>
      </c>
      <c r="V27" s="47" t="s">
        <v>215</v>
      </c>
      <c r="W27" s="47" t="str">
        <f t="shared" si="5"/>
        <v>Па</v>
      </c>
      <c r="X27" s="48">
        <v>1034</v>
      </c>
      <c r="Y27" s="48" t="s">
        <v>215</v>
      </c>
      <c r="Z27" s="42" t="s">
        <v>139</v>
      </c>
      <c r="AA27" s="56" t="s">
        <v>216</v>
      </c>
      <c r="AB27" s="48"/>
      <c r="AC27" s="42" t="s">
        <v>141</v>
      </c>
      <c r="AD27" s="49">
        <v>60</v>
      </c>
      <c r="AE27" s="50">
        <v>44238</v>
      </c>
      <c r="AF27" s="51">
        <f t="shared" si="3"/>
        <v>46063</v>
      </c>
      <c r="AG27" s="40" t="s">
        <v>82</v>
      </c>
      <c r="AH27" s="40" t="s">
        <v>83</v>
      </c>
      <c r="AI27" s="42" t="s">
        <v>248</v>
      </c>
      <c r="AJ27" s="40" t="s">
        <v>214</v>
      </c>
      <c r="AK27" s="51" t="str">
        <f t="shared" ca="1" si="4"/>
        <v>поверен</v>
      </c>
      <c r="AL27" s="42"/>
      <c r="AM27" s="42" t="s">
        <v>86</v>
      </c>
      <c r="AN27" s="42" t="s">
        <v>87</v>
      </c>
      <c r="AO27" s="42" t="s">
        <v>88</v>
      </c>
      <c r="AP27" s="48" t="s">
        <v>218</v>
      </c>
      <c r="AQ27" s="41" t="s">
        <v>219</v>
      </c>
      <c r="AR27" s="51"/>
      <c r="AS27" s="42" t="s">
        <v>91</v>
      </c>
      <c r="AT27" s="37" t="s">
        <v>92</v>
      </c>
      <c r="AU27" s="37"/>
      <c r="AV27" s="41" t="s">
        <v>220</v>
      </c>
      <c r="AW27" s="40"/>
      <c r="AX27" s="37"/>
      <c r="AY27" s="37"/>
      <c r="AZ27" s="37"/>
      <c r="BA27" s="40" t="s">
        <v>221</v>
      </c>
      <c r="BB27" s="40" t="s">
        <v>145</v>
      </c>
      <c r="BC27" s="40" t="s">
        <v>146</v>
      </c>
      <c r="BD27" s="42">
        <v>3001</v>
      </c>
      <c r="BE27" s="40"/>
      <c r="BF27" s="52"/>
      <c r="BG27" s="53"/>
      <c r="BH27" s="54"/>
      <c r="BI27" s="47"/>
      <c r="BJ27" s="47"/>
      <c r="BK27" s="47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</row>
    <row r="28" s="36" customFormat="1" ht="60" hidden="1" customHeight="1">
      <c r="A28" s="37"/>
      <c r="B28" s="37" t="s">
        <v>62</v>
      </c>
      <c r="C28" s="37" t="s">
        <v>63</v>
      </c>
      <c r="D28" s="56" t="s">
        <v>64</v>
      </c>
      <c r="E28" s="56">
        <v>200</v>
      </c>
      <c r="F28" s="40" t="s">
        <v>66</v>
      </c>
      <c r="G28" s="40" t="s">
        <v>249</v>
      </c>
      <c r="H28" s="56" t="s">
        <v>250</v>
      </c>
      <c r="I28" s="48" t="s">
        <v>171</v>
      </c>
      <c r="J28" s="40" t="s">
        <v>172</v>
      </c>
      <c r="K28" s="49" t="s">
        <v>131</v>
      </c>
      <c r="L28" s="57" t="s">
        <v>151</v>
      </c>
      <c r="M28" s="40" t="s">
        <v>173</v>
      </c>
      <c r="N28" s="49">
        <v>4029221</v>
      </c>
      <c r="O28" s="37" t="s">
        <v>75</v>
      </c>
      <c r="P28" s="37" t="s">
        <v>76</v>
      </c>
      <c r="Q28" s="42" t="s">
        <v>137</v>
      </c>
      <c r="R28" s="50" t="s">
        <v>251</v>
      </c>
      <c r="S28" s="44">
        <v>12</v>
      </c>
      <c r="T28" s="45">
        <f t="shared" si="0"/>
        <v>47028.400000000001</v>
      </c>
      <c r="U28" s="46" t="s">
        <v>100</v>
      </c>
      <c r="V28" s="47" t="str">
        <f t="shared" ref="V28:V91" si="6">IF(Y28="","",Y28)</f>
        <v>М</v>
      </c>
      <c r="W28" s="47" t="str">
        <f t="shared" si="5"/>
        <v>Па</v>
      </c>
      <c r="X28" s="48">
        <v>0.69999999999999996</v>
      </c>
      <c r="Y28" s="48" t="s">
        <v>138</v>
      </c>
      <c r="Z28" s="42" t="s">
        <v>139</v>
      </c>
      <c r="AA28" s="56" t="s">
        <v>156</v>
      </c>
      <c r="AB28" s="48"/>
      <c r="AC28" s="42" t="s">
        <v>141</v>
      </c>
      <c r="AD28" s="49">
        <v>60</v>
      </c>
      <c r="AE28" s="50">
        <v>44311</v>
      </c>
      <c r="AF28" s="51">
        <f t="shared" si="3"/>
        <v>46136</v>
      </c>
      <c r="AG28" s="40" t="s">
        <v>82</v>
      </c>
      <c r="AH28" s="40" t="s">
        <v>83</v>
      </c>
      <c r="AI28" s="42" t="s">
        <v>252</v>
      </c>
      <c r="AJ28" s="40" t="s">
        <v>253</v>
      </c>
      <c r="AK28" s="51" t="str">
        <f t="shared" ca="1" si="4"/>
        <v>поверен</v>
      </c>
      <c r="AL28" s="42"/>
      <c r="AM28" s="42" t="s">
        <v>86</v>
      </c>
      <c r="AN28" s="42" t="s">
        <v>87</v>
      </c>
      <c r="AO28" s="42" t="s">
        <v>88</v>
      </c>
      <c r="AP28" s="48" t="s">
        <v>158</v>
      </c>
      <c r="AQ28" s="41" t="s">
        <v>121</v>
      </c>
      <c r="AR28" s="51"/>
      <c r="AS28" s="42" t="s">
        <v>91</v>
      </c>
      <c r="AT28" s="37" t="s">
        <v>92</v>
      </c>
      <c r="AU28" s="37"/>
      <c r="AV28" s="40">
        <v>42826</v>
      </c>
      <c r="AW28" s="40"/>
      <c r="AX28" s="37"/>
      <c r="AY28" s="37"/>
      <c r="AZ28" s="37"/>
      <c r="BA28" s="40"/>
      <c r="BB28" s="40" t="s">
        <v>145</v>
      </c>
      <c r="BC28" s="40" t="s">
        <v>146</v>
      </c>
      <c r="BD28" s="42">
        <v>3001</v>
      </c>
      <c r="BE28" s="40"/>
      <c r="BF28" s="52"/>
      <c r="BG28" s="53"/>
      <c r="BH28" s="54"/>
      <c r="BI28" s="47"/>
      <c r="BJ28" s="47"/>
      <c r="BK28" s="47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</row>
    <row r="29" s="36" customFormat="1" ht="60" hidden="1" customHeight="1">
      <c r="A29" s="37"/>
      <c r="B29" s="37" t="s">
        <v>62</v>
      </c>
      <c r="C29" s="37" t="s">
        <v>63</v>
      </c>
      <c r="D29" s="56" t="s">
        <v>64</v>
      </c>
      <c r="E29" s="56">
        <v>200</v>
      </c>
      <c r="F29" s="40" t="s">
        <v>66</v>
      </c>
      <c r="G29" s="40" t="s">
        <v>254</v>
      </c>
      <c r="H29" s="56" t="s">
        <v>255</v>
      </c>
      <c r="I29" s="48" t="s">
        <v>171</v>
      </c>
      <c r="J29" s="40" t="s">
        <v>172</v>
      </c>
      <c r="K29" s="49" t="s">
        <v>131</v>
      </c>
      <c r="L29" s="57" t="s">
        <v>151</v>
      </c>
      <c r="M29" s="40" t="s">
        <v>173</v>
      </c>
      <c r="N29" s="49" t="s">
        <v>256</v>
      </c>
      <c r="O29" s="37" t="s">
        <v>75</v>
      </c>
      <c r="P29" s="37" t="s">
        <v>76</v>
      </c>
      <c r="Q29" s="42" t="s">
        <v>137</v>
      </c>
      <c r="R29" s="50" t="s">
        <v>251</v>
      </c>
      <c r="S29" s="44">
        <v>12</v>
      </c>
      <c r="T29" s="45">
        <f t="shared" si="0"/>
        <v>47028.400000000001</v>
      </c>
      <c r="U29" s="46" t="s">
        <v>100</v>
      </c>
      <c r="V29" s="47" t="str">
        <f t="shared" si="6"/>
        <v>М</v>
      </c>
      <c r="W29" s="47" t="str">
        <f t="shared" si="5"/>
        <v>Па</v>
      </c>
      <c r="X29" s="48">
        <v>0.69999999999999996</v>
      </c>
      <c r="Y29" s="48" t="s">
        <v>138</v>
      </c>
      <c r="Z29" s="42" t="s">
        <v>139</v>
      </c>
      <c r="AA29" s="56" t="s">
        <v>156</v>
      </c>
      <c r="AB29" s="48"/>
      <c r="AC29" s="42" t="s">
        <v>141</v>
      </c>
      <c r="AD29" s="49">
        <v>60</v>
      </c>
      <c r="AE29" s="50">
        <v>44311</v>
      </c>
      <c r="AF29" s="51">
        <f t="shared" si="3"/>
        <v>46136</v>
      </c>
      <c r="AG29" s="40" t="s">
        <v>82</v>
      </c>
      <c r="AH29" s="40" t="s">
        <v>83</v>
      </c>
      <c r="AI29" s="42" t="s">
        <v>257</v>
      </c>
      <c r="AJ29" s="40" t="s">
        <v>253</v>
      </c>
      <c r="AK29" s="51" t="str">
        <f t="shared" ca="1" si="4"/>
        <v>поверен</v>
      </c>
      <c r="AL29" s="42"/>
      <c r="AM29" s="42" t="s">
        <v>86</v>
      </c>
      <c r="AN29" s="42" t="s">
        <v>87</v>
      </c>
      <c r="AO29" s="42" t="s">
        <v>88</v>
      </c>
      <c r="AP29" s="48" t="s">
        <v>158</v>
      </c>
      <c r="AQ29" s="41" t="s">
        <v>121</v>
      </c>
      <c r="AR29" s="51"/>
      <c r="AS29" s="42" t="s">
        <v>91</v>
      </c>
      <c r="AT29" s="37" t="s">
        <v>92</v>
      </c>
      <c r="AU29" s="37"/>
      <c r="AV29" s="40">
        <v>42826</v>
      </c>
      <c r="AW29" s="40"/>
      <c r="AX29" s="37"/>
      <c r="AY29" s="37"/>
      <c r="AZ29" s="37"/>
      <c r="BA29" s="40" t="s">
        <v>122</v>
      </c>
      <c r="BB29" s="40" t="s">
        <v>145</v>
      </c>
      <c r="BC29" s="40" t="s">
        <v>146</v>
      </c>
      <c r="BD29" s="42">
        <v>3001</v>
      </c>
      <c r="BE29" s="40"/>
      <c r="BF29" s="52"/>
      <c r="BG29" s="53"/>
      <c r="BH29" s="54"/>
      <c r="BI29" s="47"/>
      <c r="BJ29" s="47"/>
      <c r="BK29" s="47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</row>
    <row r="30" s="36" customFormat="1" ht="60" hidden="1" customHeight="1">
      <c r="A30" s="37"/>
      <c r="B30" s="37" t="s">
        <v>62</v>
      </c>
      <c r="C30" s="37" t="s">
        <v>63</v>
      </c>
      <c r="D30" s="56" t="s">
        <v>64</v>
      </c>
      <c r="E30" s="56" t="s">
        <v>96</v>
      </c>
      <c r="F30" s="40" t="s">
        <v>66</v>
      </c>
      <c r="G30" s="40" t="s">
        <v>258</v>
      </c>
      <c r="H30" s="56" t="s">
        <v>259</v>
      </c>
      <c r="I30" s="48" t="s">
        <v>171</v>
      </c>
      <c r="J30" s="40" t="s">
        <v>172</v>
      </c>
      <c r="K30" s="49" t="s">
        <v>131</v>
      </c>
      <c r="L30" s="57" t="s">
        <v>151</v>
      </c>
      <c r="M30" s="40" t="s">
        <v>260</v>
      </c>
      <c r="N30" s="49">
        <v>4029223</v>
      </c>
      <c r="O30" s="37" t="s">
        <v>75</v>
      </c>
      <c r="P30" s="37" t="s">
        <v>76</v>
      </c>
      <c r="Q30" s="42" t="s">
        <v>137</v>
      </c>
      <c r="R30" s="50" t="s">
        <v>251</v>
      </c>
      <c r="S30" s="44">
        <v>12</v>
      </c>
      <c r="T30" s="45">
        <f t="shared" si="0"/>
        <v>47028.400000000001</v>
      </c>
      <c r="U30" s="46" t="s">
        <v>100</v>
      </c>
      <c r="V30" s="47" t="str">
        <f t="shared" si="6"/>
        <v>к</v>
      </c>
      <c r="W30" s="47" t="str">
        <f t="shared" si="5"/>
        <v>Па</v>
      </c>
      <c r="X30" s="48">
        <v>10</v>
      </c>
      <c r="Y30" s="48" t="s">
        <v>215</v>
      </c>
      <c r="Z30" s="42" t="s">
        <v>139</v>
      </c>
      <c r="AA30" s="56" t="s">
        <v>156</v>
      </c>
      <c r="AB30" s="48"/>
      <c r="AC30" s="42" t="s">
        <v>141</v>
      </c>
      <c r="AD30" s="49">
        <v>60</v>
      </c>
      <c r="AE30" s="50">
        <v>44311</v>
      </c>
      <c r="AF30" s="51">
        <f t="shared" si="3"/>
        <v>46136</v>
      </c>
      <c r="AG30" s="40" t="s">
        <v>82</v>
      </c>
      <c r="AH30" s="40" t="s">
        <v>83</v>
      </c>
      <c r="AI30" s="42" t="s">
        <v>261</v>
      </c>
      <c r="AJ30" s="40" t="s">
        <v>253</v>
      </c>
      <c r="AK30" s="51" t="str">
        <f t="shared" ca="1" si="4"/>
        <v>поверен</v>
      </c>
      <c r="AL30" s="42"/>
      <c r="AM30" s="42" t="s">
        <v>86</v>
      </c>
      <c r="AN30" s="42" t="s">
        <v>87</v>
      </c>
      <c r="AO30" s="42" t="s">
        <v>88</v>
      </c>
      <c r="AP30" s="48" t="s">
        <v>158</v>
      </c>
      <c r="AQ30" s="41" t="s">
        <v>121</v>
      </c>
      <c r="AR30" s="51"/>
      <c r="AS30" s="42" t="s">
        <v>91</v>
      </c>
      <c r="AT30" s="37" t="s">
        <v>92</v>
      </c>
      <c r="AU30" s="37"/>
      <c r="AV30" s="40">
        <v>42826</v>
      </c>
      <c r="AW30" s="40"/>
      <c r="AX30" s="37"/>
      <c r="AY30" s="37"/>
      <c r="AZ30" s="37"/>
      <c r="BA30" s="40" t="s">
        <v>122</v>
      </c>
      <c r="BB30" s="40" t="s">
        <v>145</v>
      </c>
      <c r="BC30" s="40" t="s">
        <v>146</v>
      </c>
      <c r="BD30" s="40"/>
      <c r="BE30" s="40"/>
      <c r="BF30" s="52"/>
      <c r="BG30" s="53"/>
      <c r="BH30" s="54"/>
      <c r="BI30" s="47"/>
      <c r="BJ30" s="47"/>
      <c r="BK30" s="47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</row>
    <row r="31" s="36" customFormat="1" ht="60" hidden="1" customHeight="1">
      <c r="A31" s="37"/>
      <c r="B31" s="37" t="s">
        <v>62</v>
      </c>
      <c r="C31" s="37" t="s">
        <v>63</v>
      </c>
      <c r="D31" s="56" t="s">
        <v>64</v>
      </c>
      <c r="E31" s="56" t="s">
        <v>96</v>
      </c>
      <c r="F31" s="40" t="s">
        <v>66</v>
      </c>
      <c r="G31" s="40" t="s">
        <v>262</v>
      </c>
      <c r="H31" s="56" t="s">
        <v>263</v>
      </c>
      <c r="I31" s="48" t="s">
        <v>171</v>
      </c>
      <c r="J31" s="40" t="s">
        <v>172</v>
      </c>
      <c r="K31" s="49" t="s">
        <v>131</v>
      </c>
      <c r="L31" s="57" t="s">
        <v>151</v>
      </c>
      <c r="M31" s="40" t="s">
        <v>260</v>
      </c>
      <c r="N31" s="49">
        <v>4029224</v>
      </c>
      <c r="O31" s="37" t="s">
        <v>75</v>
      </c>
      <c r="P31" s="37" t="s">
        <v>76</v>
      </c>
      <c r="Q31" s="42" t="s">
        <v>137</v>
      </c>
      <c r="R31" s="50" t="s">
        <v>251</v>
      </c>
      <c r="S31" s="44">
        <v>12</v>
      </c>
      <c r="T31" s="45">
        <f t="shared" si="0"/>
        <v>47028.400000000001</v>
      </c>
      <c r="U31" s="46" t="s">
        <v>100</v>
      </c>
      <c r="V31" s="47" t="str">
        <f t="shared" si="6"/>
        <v>к</v>
      </c>
      <c r="W31" s="47" t="str">
        <f t="shared" si="5"/>
        <v>Па</v>
      </c>
      <c r="X31" s="48">
        <v>10</v>
      </c>
      <c r="Y31" s="48" t="s">
        <v>215</v>
      </c>
      <c r="Z31" s="42" t="s">
        <v>139</v>
      </c>
      <c r="AA31" s="56" t="s">
        <v>156</v>
      </c>
      <c r="AB31" s="48"/>
      <c r="AC31" s="42" t="s">
        <v>141</v>
      </c>
      <c r="AD31" s="49">
        <v>60</v>
      </c>
      <c r="AE31" s="50">
        <v>44311</v>
      </c>
      <c r="AF31" s="51">
        <f t="shared" si="3"/>
        <v>46136</v>
      </c>
      <c r="AG31" s="40" t="s">
        <v>82</v>
      </c>
      <c r="AH31" s="40" t="s">
        <v>83</v>
      </c>
      <c r="AI31" s="42" t="s">
        <v>264</v>
      </c>
      <c r="AJ31" s="40" t="s">
        <v>253</v>
      </c>
      <c r="AK31" s="51" t="str">
        <f t="shared" ca="1" si="4"/>
        <v>поверен</v>
      </c>
      <c r="AL31" s="42"/>
      <c r="AM31" s="42" t="s">
        <v>86</v>
      </c>
      <c r="AN31" s="42" t="s">
        <v>87</v>
      </c>
      <c r="AO31" s="42" t="s">
        <v>88</v>
      </c>
      <c r="AP31" s="48" t="s">
        <v>158</v>
      </c>
      <c r="AQ31" s="41" t="s">
        <v>121</v>
      </c>
      <c r="AR31" s="51"/>
      <c r="AS31" s="42" t="s">
        <v>91</v>
      </c>
      <c r="AT31" s="37" t="s">
        <v>92</v>
      </c>
      <c r="AU31" s="37"/>
      <c r="AV31" s="40">
        <v>42826</v>
      </c>
      <c r="AW31" s="40"/>
      <c r="AX31" s="37"/>
      <c r="AY31" s="37"/>
      <c r="AZ31" s="37"/>
      <c r="BA31" s="40"/>
      <c r="BB31" s="40" t="s">
        <v>145</v>
      </c>
      <c r="BC31" s="40" t="s">
        <v>146</v>
      </c>
      <c r="BD31" s="40"/>
      <c r="BE31" s="40"/>
      <c r="BF31" s="52"/>
      <c r="BG31" s="53"/>
      <c r="BH31" s="54"/>
      <c r="BI31" s="47"/>
      <c r="BJ31" s="47"/>
      <c r="BK31" s="47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</row>
    <row r="32" s="36" customFormat="1" ht="60" hidden="1" customHeight="1">
      <c r="A32" s="37"/>
      <c r="B32" s="37" t="s">
        <v>62</v>
      </c>
      <c r="C32" s="37" t="s">
        <v>63</v>
      </c>
      <c r="D32" s="56" t="s">
        <v>64</v>
      </c>
      <c r="E32" s="56" t="s">
        <v>103</v>
      </c>
      <c r="F32" s="40" t="s">
        <v>66</v>
      </c>
      <c r="G32" s="40" t="s">
        <v>265</v>
      </c>
      <c r="H32" s="56" t="s">
        <v>266</v>
      </c>
      <c r="I32" s="48" t="s">
        <v>171</v>
      </c>
      <c r="J32" s="40" t="s">
        <v>172</v>
      </c>
      <c r="K32" s="49" t="s">
        <v>131</v>
      </c>
      <c r="L32" s="57" t="s">
        <v>151</v>
      </c>
      <c r="M32" s="40" t="s">
        <v>267</v>
      </c>
      <c r="N32" s="49">
        <v>4029225</v>
      </c>
      <c r="O32" s="37" t="s">
        <v>75</v>
      </c>
      <c r="P32" s="37" t="s">
        <v>76</v>
      </c>
      <c r="Q32" s="42" t="s">
        <v>137</v>
      </c>
      <c r="R32" s="91" t="s">
        <v>251</v>
      </c>
      <c r="S32" s="44">
        <v>12</v>
      </c>
      <c r="T32" s="45">
        <f t="shared" si="0"/>
        <v>47028.400000000001</v>
      </c>
      <c r="U32" s="46" t="s">
        <v>100</v>
      </c>
      <c r="V32" s="47" t="str">
        <f t="shared" si="6"/>
        <v>к</v>
      </c>
      <c r="W32" s="47" t="str">
        <f t="shared" si="5"/>
        <v>Па</v>
      </c>
      <c r="X32" s="48">
        <v>10</v>
      </c>
      <c r="Y32" s="48" t="s">
        <v>215</v>
      </c>
      <c r="Z32" s="42" t="s">
        <v>139</v>
      </c>
      <c r="AA32" s="56" t="s">
        <v>156</v>
      </c>
      <c r="AB32" s="48"/>
      <c r="AC32" s="42" t="s">
        <v>141</v>
      </c>
      <c r="AD32" s="49">
        <v>60</v>
      </c>
      <c r="AE32" s="50">
        <v>44311</v>
      </c>
      <c r="AF32" s="51">
        <f t="shared" si="3"/>
        <v>46136</v>
      </c>
      <c r="AG32" s="40" t="s">
        <v>82</v>
      </c>
      <c r="AH32" s="40" t="s">
        <v>83</v>
      </c>
      <c r="AI32" s="42" t="s">
        <v>268</v>
      </c>
      <c r="AJ32" s="40" t="s">
        <v>253</v>
      </c>
      <c r="AK32" s="51" t="str">
        <f t="shared" ca="1" si="4"/>
        <v>поверен</v>
      </c>
      <c r="AL32" s="42"/>
      <c r="AM32" s="42" t="s">
        <v>86</v>
      </c>
      <c r="AN32" s="42" t="s">
        <v>87</v>
      </c>
      <c r="AO32" s="42" t="s">
        <v>88</v>
      </c>
      <c r="AP32" s="48" t="s">
        <v>158</v>
      </c>
      <c r="AQ32" s="41" t="s">
        <v>121</v>
      </c>
      <c r="AR32" s="51"/>
      <c r="AS32" s="42" t="s">
        <v>91</v>
      </c>
      <c r="AT32" s="37" t="s">
        <v>92</v>
      </c>
      <c r="AU32" s="37"/>
      <c r="AV32" s="40">
        <v>42826</v>
      </c>
      <c r="AW32" s="40"/>
      <c r="AX32" s="37"/>
      <c r="AY32" s="37"/>
      <c r="AZ32" s="37"/>
      <c r="BA32" s="40"/>
      <c r="BB32" s="40" t="s">
        <v>145</v>
      </c>
      <c r="BC32" s="40" t="s">
        <v>146</v>
      </c>
      <c r="BD32" s="40"/>
      <c r="BE32" s="40"/>
      <c r="BF32" s="52"/>
      <c r="BG32" s="53"/>
      <c r="BH32" s="54"/>
      <c r="BI32" s="47"/>
      <c r="BJ32" s="47"/>
      <c r="BK32" s="47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</row>
    <row r="33" s="36" customFormat="1" ht="60" hidden="1" customHeight="1">
      <c r="A33" s="37"/>
      <c r="B33" s="37" t="s">
        <v>62</v>
      </c>
      <c r="C33" s="37" t="s">
        <v>63</v>
      </c>
      <c r="D33" s="56" t="s">
        <v>64</v>
      </c>
      <c r="E33" s="56" t="s">
        <v>103</v>
      </c>
      <c r="F33" s="40" t="s">
        <v>66</v>
      </c>
      <c r="G33" s="40" t="s">
        <v>269</v>
      </c>
      <c r="H33" s="56" t="s">
        <v>270</v>
      </c>
      <c r="I33" s="48" t="s">
        <v>171</v>
      </c>
      <c r="J33" s="40" t="s">
        <v>172</v>
      </c>
      <c r="K33" s="49" t="s">
        <v>131</v>
      </c>
      <c r="L33" s="57" t="s">
        <v>151</v>
      </c>
      <c r="M33" s="40" t="s">
        <v>267</v>
      </c>
      <c r="N33" s="57" t="s">
        <v>271</v>
      </c>
      <c r="O33" s="37" t="s">
        <v>75</v>
      </c>
      <c r="P33" s="37" t="s">
        <v>76</v>
      </c>
      <c r="Q33" s="42" t="s">
        <v>137</v>
      </c>
      <c r="R33" s="50" t="s">
        <v>251</v>
      </c>
      <c r="S33" s="44">
        <v>12</v>
      </c>
      <c r="T33" s="45">
        <f t="shared" si="0"/>
        <v>47028.400000000001</v>
      </c>
      <c r="U33" s="46" t="s">
        <v>100</v>
      </c>
      <c r="V33" s="47" t="str">
        <f t="shared" si="6"/>
        <v>к</v>
      </c>
      <c r="W33" s="47" t="str">
        <f t="shared" si="5"/>
        <v>Па</v>
      </c>
      <c r="X33" s="48">
        <v>10</v>
      </c>
      <c r="Y33" s="48" t="s">
        <v>215</v>
      </c>
      <c r="Z33" s="42" t="s">
        <v>139</v>
      </c>
      <c r="AA33" s="56" t="s">
        <v>156</v>
      </c>
      <c r="AB33" s="48"/>
      <c r="AC33" s="42" t="s">
        <v>141</v>
      </c>
      <c r="AD33" s="49">
        <v>60</v>
      </c>
      <c r="AE33" s="50">
        <v>44311</v>
      </c>
      <c r="AF33" s="51">
        <f t="shared" si="3"/>
        <v>46136</v>
      </c>
      <c r="AG33" s="40" t="s">
        <v>82</v>
      </c>
      <c r="AH33" s="40" t="s">
        <v>83</v>
      </c>
      <c r="AI33" s="42" t="s">
        <v>272</v>
      </c>
      <c r="AJ33" s="40" t="s">
        <v>253</v>
      </c>
      <c r="AK33" s="51" t="str">
        <f t="shared" ca="1" si="4"/>
        <v>поверен</v>
      </c>
      <c r="AL33" s="42"/>
      <c r="AM33" s="42" t="s">
        <v>86</v>
      </c>
      <c r="AN33" s="42" t="s">
        <v>87</v>
      </c>
      <c r="AO33" s="42" t="s">
        <v>88</v>
      </c>
      <c r="AP33" s="48" t="s">
        <v>158</v>
      </c>
      <c r="AQ33" s="41" t="s">
        <v>121</v>
      </c>
      <c r="AR33" s="51"/>
      <c r="AS33" s="42" t="s">
        <v>91</v>
      </c>
      <c r="AT33" s="37" t="s">
        <v>92</v>
      </c>
      <c r="AU33" s="37"/>
      <c r="AV33" s="40">
        <v>42826</v>
      </c>
      <c r="AW33" s="40"/>
      <c r="AX33" s="37"/>
      <c r="AY33" s="37"/>
      <c r="AZ33" s="37"/>
      <c r="BA33" s="40" t="s">
        <v>122</v>
      </c>
      <c r="BB33" s="40" t="s">
        <v>145</v>
      </c>
      <c r="BC33" s="40" t="s">
        <v>146</v>
      </c>
      <c r="BD33" s="40"/>
      <c r="BE33" s="40"/>
      <c r="BF33" s="52"/>
      <c r="BG33" s="53"/>
      <c r="BH33" s="54"/>
      <c r="BI33" s="47"/>
      <c r="BJ33" s="47"/>
      <c r="BK33" s="47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</row>
    <row r="34" s="36" customFormat="1" ht="60" hidden="1" customHeight="1">
      <c r="A34" s="37"/>
      <c r="B34" s="37" t="s">
        <v>62</v>
      </c>
      <c r="C34" s="37" t="s">
        <v>63</v>
      </c>
      <c r="D34" s="56" t="s">
        <v>64</v>
      </c>
      <c r="E34" s="56" t="s">
        <v>116</v>
      </c>
      <c r="F34" s="40" t="s">
        <v>66</v>
      </c>
      <c r="G34" s="40" t="s">
        <v>273</v>
      </c>
      <c r="H34" s="56" t="s">
        <v>274</v>
      </c>
      <c r="I34" s="48" t="s">
        <v>171</v>
      </c>
      <c r="J34" s="40" t="s">
        <v>172</v>
      </c>
      <c r="K34" s="49" t="s">
        <v>131</v>
      </c>
      <c r="L34" s="57" t="s">
        <v>151</v>
      </c>
      <c r="M34" s="40" t="s">
        <v>267</v>
      </c>
      <c r="N34" s="49">
        <v>4029227</v>
      </c>
      <c r="O34" s="37" t="s">
        <v>75</v>
      </c>
      <c r="P34" s="37" t="s">
        <v>76</v>
      </c>
      <c r="Q34" s="42" t="s">
        <v>137</v>
      </c>
      <c r="R34" s="91" t="s">
        <v>251</v>
      </c>
      <c r="S34" s="44">
        <v>12</v>
      </c>
      <c r="T34" s="45">
        <f t="shared" si="0"/>
        <v>47028.400000000001</v>
      </c>
      <c r="U34" s="46" t="s">
        <v>100</v>
      </c>
      <c r="V34" s="47" t="str">
        <f t="shared" si="6"/>
        <v>к</v>
      </c>
      <c r="W34" s="47" t="str">
        <f t="shared" si="5"/>
        <v>Па</v>
      </c>
      <c r="X34" s="48">
        <v>10</v>
      </c>
      <c r="Y34" s="48" t="s">
        <v>215</v>
      </c>
      <c r="Z34" s="42" t="s">
        <v>139</v>
      </c>
      <c r="AA34" s="56" t="s">
        <v>156</v>
      </c>
      <c r="AB34" s="48"/>
      <c r="AC34" s="42" t="s">
        <v>141</v>
      </c>
      <c r="AD34" s="49">
        <v>60</v>
      </c>
      <c r="AE34" s="50">
        <v>44311</v>
      </c>
      <c r="AF34" s="51">
        <f t="shared" si="3"/>
        <v>46136</v>
      </c>
      <c r="AG34" s="40" t="s">
        <v>82</v>
      </c>
      <c r="AH34" s="40" t="s">
        <v>83</v>
      </c>
      <c r="AI34" s="42" t="s">
        <v>275</v>
      </c>
      <c r="AJ34" s="40" t="s">
        <v>253</v>
      </c>
      <c r="AK34" s="51" t="str">
        <f t="shared" ref="AK34:AK97" ca="1" si="7">IF(AE34=0,"нет данных",IF(TODAY()&lt;AF34-30,"поверен",IF(TODAY()&gt;AF34,"ЗАМЕНИТЬ","ПРОСРОЧЕН")))</f>
        <v>поверен</v>
      </c>
      <c r="AL34" s="42"/>
      <c r="AM34" s="42" t="s">
        <v>86</v>
      </c>
      <c r="AN34" s="42" t="s">
        <v>87</v>
      </c>
      <c r="AO34" s="42" t="s">
        <v>88</v>
      </c>
      <c r="AP34" s="48" t="s">
        <v>158</v>
      </c>
      <c r="AQ34" s="41" t="s">
        <v>121</v>
      </c>
      <c r="AR34" s="51"/>
      <c r="AS34" s="42" t="s">
        <v>91</v>
      </c>
      <c r="AT34" s="37" t="s">
        <v>92</v>
      </c>
      <c r="AU34" s="37"/>
      <c r="AV34" s="40">
        <v>42826</v>
      </c>
      <c r="AW34" s="40"/>
      <c r="AX34" s="37"/>
      <c r="AY34" s="37"/>
      <c r="AZ34" s="37"/>
      <c r="BA34" s="40" t="s">
        <v>122</v>
      </c>
      <c r="BB34" s="40" t="s">
        <v>145</v>
      </c>
      <c r="BC34" s="40" t="s">
        <v>146</v>
      </c>
      <c r="BD34" s="40"/>
      <c r="BE34" s="40"/>
      <c r="BF34" s="52"/>
      <c r="BG34" s="53"/>
      <c r="BH34" s="54"/>
      <c r="BI34" s="47"/>
      <c r="BJ34" s="47"/>
      <c r="BK34" s="47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</row>
    <row r="35" s="36" customFormat="1" ht="60" hidden="1" customHeight="1">
      <c r="A35" s="37"/>
      <c r="B35" s="37" t="s">
        <v>62</v>
      </c>
      <c r="C35" s="37" t="s">
        <v>63</v>
      </c>
      <c r="D35" s="56" t="s">
        <v>64</v>
      </c>
      <c r="E35" s="56" t="s">
        <v>116</v>
      </c>
      <c r="F35" s="40" t="s">
        <v>66</v>
      </c>
      <c r="G35" s="40" t="s">
        <v>276</v>
      </c>
      <c r="H35" s="56" t="s">
        <v>277</v>
      </c>
      <c r="I35" s="48" t="s">
        <v>171</v>
      </c>
      <c r="J35" s="40" t="s">
        <v>172</v>
      </c>
      <c r="K35" s="49" t="s">
        <v>131</v>
      </c>
      <c r="L35" s="57" t="s">
        <v>151</v>
      </c>
      <c r="M35" s="40" t="s">
        <v>267</v>
      </c>
      <c r="N35" s="57" t="s">
        <v>278</v>
      </c>
      <c r="O35" s="37" t="s">
        <v>75</v>
      </c>
      <c r="P35" s="37" t="s">
        <v>76</v>
      </c>
      <c r="Q35" s="42" t="s">
        <v>137</v>
      </c>
      <c r="R35" s="91" t="s">
        <v>251</v>
      </c>
      <c r="S35" s="44">
        <v>12</v>
      </c>
      <c r="T35" s="45">
        <f t="shared" si="0"/>
        <v>47028.400000000001</v>
      </c>
      <c r="U35" s="46" t="s">
        <v>100</v>
      </c>
      <c r="V35" s="47" t="str">
        <f t="shared" si="6"/>
        <v>к</v>
      </c>
      <c r="W35" s="47" t="str">
        <f t="shared" si="5"/>
        <v>Па</v>
      </c>
      <c r="X35" s="48">
        <v>10</v>
      </c>
      <c r="Y35" s="48" t="s">
        <v>215</v>
      </c>
      <c r="Z35" s="42" t="s">
        <v>139</v>
      </c>
      <c r="AA35" s="56" t="s">
        <v>156</v>
      </c>
      <c r="AB35" s="48"/>
      <c r="AC35" s="42" t="s">
        <v>141</v>
      </c>
      <c r="AD35" s="49">
        <v>60</v>
      </c>
      <c r="AE35" s="50">
        <v>44311</v>
      </c>
      <c r="AF35" s="51">
        <f t="shared" si="3"/>
        <v>46136</v>
      </c>
      <c r="AG35" s="40" t="s">
        <v>82</v>
      </c>
      <c r="AH35" s="40" t="s">
        <v>83</v>
      </c>
      <c r="AI35" s="42" t="s">
        <v>279</v>
      </c>
      <c r="AJ35" s="40" t="s">
        <v>253</v>
      </c>
      <c r="AK35" s="51" t="str">
        <f t="shared" ca="1" si="7"/>
        <v>поверен</v>
      </c>
      <c r="AL35" s="42"/>
      <c r="AM35" s="42" t="s">
        <v>86</v>
      </c>
      <c r="AN35" s="42" t="s">
        <v>87</v>
      </c>
      <c r="AO35" s="42" t="s">
        <v>88</v>
      </c>
      <c r="AP35" s="48" t="s">
        <v>158</v>
      </c>
      <c r="AQ35" s="41" t="s">
        <v>121</v>
      </c>
      <c r="AR35" s="51"/>
      <c r="AS35" s="42" t="s">
        <v>91</v>
      </c>
      <c r="AT35" s="37" t="s">
        <v>92</v>
      </c>
      <c r="AU35" s="37"/>
      <c r="AV35" s="40">
        <v>42826</v>
      </c>
      <c r="AW35" s="40"/>
      <c r="AX35" s="37"/>
      <c r="AY35" s="37"/>
      <c r="AZ35" s="37"/>
      <c r="BA35" s="40" t="s">
        <v>122</v>
      </c>
      <c r="BB35" s="40" t="s">
        <v>145</v>
      </c>
      <c r="BC35" s="40" t="s">
        <v>146</v>
      </c>
      <c r="BD35" s="40"/>
      <c r="BE35" s="40"/>
      <c r="BF35" s="52"/>
      <c r="BG35" s="53"/>
      <c r="BH35" s="54"/>
      <c r="BI35" s="47"/>
      <c r="BJ35" s="47"/>
      <c r="BK35" s="47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</row>
    <row r="36" s="36" customFormat="1" ht="60" hidden="1" customHeight="1">
      <c r="A36" s="37"/>
      <c r="B36" s="37" t="s">
        <v>62</v>
      </c>
      <c r="C36" s="37" t="s">
        <v>63</v>
      </c>
      <c r="D36" s="56" t="s">
        <v>64</v>
      </c>
      <c r="E36" s="56">
        <v>200</v>
      </c>
      <c r="F36" s="40" t="s">
        <v>66</v>
      </c>
      <c r="G36" s="40" t="s">
        <v>280</v>
      </c>
      <c r="H36" s="56" t="s">
        <v>281</v>
      </c>
      <c r="I36" s="48" t="s">
        <v>282</v>
      </c>
      <c r="J36" s="40" t="s">
        <v>283</v>
      </c>
      <c r="K36" s="49" t="s">
        <v>284</v>
      </c>
      <c r="L36" s="86" t="s">
        <v>285</v>
      </c>
      <c r="M36" s="40" t="s">
        <v>286</v>
      </c>
      <c r="N36" s="57" t="s">
        <v>287</v>
      </c>
      <c r="O36" s="37" t="s">
        <v>288</v>
      </c>
      <c r="P36" s="37" t="s">
        <v>136</v>
      </c>
      <c r="Q36" s="42" t="s">
        <v>289</v>
      </c>
      <c r="R36" s="41" t="s">
        <v>290</v>
      </c>
      <c r="S36" s="48">
        <v>10</v>
      </c>
      <c r="T36" s="45">
        <f t="shared" si="0"/>
        <v>46022</v>
      </c>
      <c r="U36" s="56" t="s">
        <v>291</v>
      </c>
      <c r="V36" s="47"/>
      <c r="W36" s="47" t="s">
        <v>292</v>
      </c>
      <c r="X36" s="48">
        <v>120000</v>
      </c>
      <c r="Y36" s="48"/>
      <c r="Z36" s="47" t="s">
        <v>292</v>
      </c>
      <c r="AA36" s="56" t="s">
        <v>293</v>
      </c>
      <c r="AB36" s="48"/>
      <c r="AC36" s="42" t="s">
        <v>141</v>
      </c>
      <c r="AD36" s="49">
        <v>48</v>
      </c>
      <c r="AE36" s="50">
        <v>44714</v>
      </c>
      <c r="AF36" s="51">
        <f t="shared" si="3"/>
        <v>46174</v>
      </c>
      <c r="AG36" s="40" t="s">
        <v>82</v>
      </c>
      <c r="AH36" s="40" t="s">
        <v>83</v>
      </c>
      <c r="AI36" s="42" t="s">
        <v>294</v>
      </c>
      <c r="AJ36" s="40" t="s">
        <v>295</v>
      </c>
      <c r="AK36" s="51" t="str">
        <f t="shared" ca="1" si="7"/>
        <v>поверен</v>
      </c>
      <c r="AL36" s="42"/>
      <c r="AM36" s="42" t="s">
        <v>86</v>
      </c>
      <c r="AN36" s="42" t="s">
        <v>87</v>
      </c>
      <c r="AO36" s="42" t="s">
        <v>88</v>
      </c>
      <c r="AP36" s="48" t="s">
        <v>296</v>
      </c>
      <c r="AQ36" s="41" t="s">
        <v>90</v>
      </c>
      <c r="AR36" s="51"/>
      <c r="AS36" s="42" t="s">
        <v>91</v>
      </c>
      <c r="AT36" s="37" t="s">
        <v>92</v>
      </c>
      <c r="AU36" s="37"/>
      <c r="AV36" s="40">
        <v>45200</v>
      </c>
      <c r="AW36" s="40"/>
      <c r="AX36" s="37"/>
      <c r="AY36" s="37"/>
      <c r="AZ36" s="37"/>
      <c r="BA36" s="40"/>
      <c r="BB36" s="40" t="s">
        <v>297</v>
      </c>
      <c r="BC36" s="40" t="s">
        <v>298</v>
      </c>
      <c r="BD36" s="42" t="s">
        <v>299</v>
      </c>
      <c r="BE36" s="40"/>
      <c r="BF36" s="52"/>
      <c r="BG36" s="53"/>
      <c r="BH36" s="54"/>
      <c r="BI36" s="41" t="s">
        <v>300</v>
      </c>
      <c r="BJ36" s="41" t="s">
        <v>301</v>
      </c>
      <c r="BK36" s="41" t="s">
        <v>302</v>
      </c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</row>
    <row r="37" s="36" customFormat="1" ht="60" hidden="1" customHeight="1">
      <c r="A37" s="37"/>
      <c r="B37" s="37" t="s">
        <v>62</v>
      </c>
      <c r="C37" s="37" t="s">
        <v>63</v>
      </c>
      <c r="D37" s="56" t="s">
        <v>64</v>
      </c>
      <c r="E37" s="56">
        <v>200</v>
      </c>
      <c r="F37" s="40" t="s">
        <v>66</v>
      </c>
      <c r="G37" s="40" t="s">
        <v>280</v>
      </c>
      <c r="H37" s="56" t="s">
        <v>303</v>
      </c>
      <c r="I37" s="48" t="s">
        <v>282</v>
      </c>
      <c r="J37" s="40" t="s">
        <v>283</v>
      </c>
      <c r="K37" s="49" t="s">
        <v>284</v>
      </c>
      <c r="L37" s="86" t="s">
        <v>285</v>
      </c>
      <c r="M37" s="40" t="s">
        <v>286</v>
      </c>
      <c r="N37" s="57" t="s">
        <v>304</v>
      </c>
      <c r="O37" s="37" t="s">
        <v>288</v>
      </c>
      <c r="P37" s="37" t="s">
        <v>136</v>
      </c>
      <c r="Q37" s="42" t="s">
        <v>289</v>
      </c>
      <c r="R37" s="41" t="s">
        <v>290</v>
      </c>
      <c r="S37" s="48">
        <v>10</v>
      </c>
      <c r="T37" s="45">
        <f t="shared" si="0"/>
        <v>46022</v>
      </c>
      <c r="U37" s="56" t="s">
        <v>291</v>
      </c>
      <c r="V37" s="47"/>
      <c r="W37" s="47" t="s">
        <v>292</v>
      </c>
      <c r="X37" s="48">
        <v>120000</v>
      </c>
      <c r="Y37" s="48"/>
      <c r="Z37" s="47" t="s">
        <v>292</v>
      </c>
      <c r="AA37" s="56" t="s">
        <v>293</v>
      </c>
      <c r="AB37" s="48"/>
      <c r="AC37" s="42" t="s">
        <v>141</v>
      </c>
      <c r="AD37" s="49">
        <v>48</v>
      </c>
      <c r="AE37" s="50">
        <v>44714</v>
      </c>
      <c r="AF37" s="51">
        <f t="shared" si="3"/>
        <v>46174</v>
      </c>
      <c r="AG37" s="40" t="s">
        <v>82</v>
      </c>
      <c r="AH37" s="40" t="s">
        <v>83</v>
      </c>
      <c r="AI37" s="42" t="s">
        <v>305</v>
      </c>
      <c r="AJ37" s="40" t="s">
        <v>295</v>
      </c>
      <c r="AK37" s="51" t="str">
        <f t="shared" ca="1" si="7"/>
        <v>поверен</v>
      </c>
      <c r="AL37" s="42"/>
      <c r="AM37" s="42" t="s">
        <v>86</v>
      </c>
      <c r="AN37" s="42" t="s">
        <v>87</v>
      </c>
      <c r="AO37" s="42" t="s">
        <v>88</v>
      </c>
      <c r="AP37" s="48" t="s">
        <v>296</v>
      </c>
      <c r="AQ37" s="41" t="s">
        <v>90</v>
      </c>
      <c r="AR37" s="51"/>
      <c r="AS37" s="42" t="s">
        <v>91</v>
      </c>
      <c r="AT37" s="37" t="s">
        <v>92</v>
      </c>
      <c r="AU37" s="37"/>
      <c r="AV37" s="40">
        <v>45200</v>
      </c>
      <c r="AW37" s="40"/>
      <c r="AX37" s="37"/>
      <c r="AY37" s="37"/>
      <c r="AZ37" s="37"/>
      <c r="BA37" s="40"/>
      <c r="BB37" s="40" t="s">
        <v>297</v>
      </c>
      <c r="BC37" s="40" t="s">
        <v>298</v>
      </c>
      <c r="BD37" s="42" t="s">
        <v>299</v>
      </c>
      <c r="BE37" s="40"/>
      <c r="BF37" s="52"/>
      <c r="BG37" s="53"/>
      <c r="BH37" s="54"/>
      <c r="BI37" s="41" t="s">
        <v>300</v>
      </c>
      <c r="BJ37" s="41" t="s">
        <v>301</v>
      </c>
      <c r="BK37" s="41" t="s">
        <v>302</v>
      </c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</row>
    <row r="38" s="36" customFormat="1" ht="60" hidden="1" customHeight="1">
      <c r="A38" s="37"/>
      <c r="B38" s="37" t="s">
        <v>62</v>
      </c>
      <c r="C38" s="37" t="s">
        <v>63</v>
      </c>
      <c r="D38" s="56" t="s">
        <v>64</v>
      </c>
      <c r="E38" s="56">
        <v>200</v>
      </c>
      <c r="F38" s="40" t="s">
        <v>66</v>
      </c>
      <c r="G38" s="40" t="s">
        <v>306</v>
      </c>
      <c r="H38" s="56" t="s">
        <v>307</v>
      </c>
      <c r="I38" s="48" t="s">
        <v>282</v>
      </c>
      <c r="J38" s="40" t="s">
        <v>283</v>
      </c>
      <c r="K38" s="49" t="s">
        <v>284</v>
      </c>
      <c r="L38" s="86" t="s">
        <v>285</v>
      </c>
      <c r="M38" s="40" t="s">
        <v>286</v>
      </c>
      <c r="N38" s="57" t="s">
        <v>308</v>
      </c>
      <c r="O38" s="37" t="s">
        <v>288</v>
      </c>
      <c r="P38" s="37" t="s">
        <v>136</v>
      </c>
      <c r="Q38" s="42" t="s">
        <v>289</v>
      </c>
      <c r="R38" s="41" t="s">
        <v>290</v>
      </c>
      <c r="S38" s="48">
        <v>10</v>
      </c>
      <c r="T38" s="45">
        <f t="shared" si="0"/>
        <v>46022</v>
      </c>
      <c r="U38" s="56" t="s">
        <v>291</v>
      </c>
      <c r="V38" s="47"/>
      <c r="W38" s="47" t="s">
        <v>292</v>
      </c>
      <c r="X38" s="48">
        <v>120000</v>
      </c>
      <c r="Y38" s="48"/>
      <c r="Z38" s="47" t="s">
        <v>292</v>
      </c>
      <c r="AA38" s="56" t="s">
        <v>293</v>
      </c>
      <c r="AB38" s="48"/>
      <c r="AC38" s="42" t="s">
        <v>141</v>
      </c>
      <c r="AD38" s="49">
        <v>48</v>
      </c>
      <c r="AE38" s="50">
        <v>44714</v>
      </c>
      <c r="AF38" s="51">
        <f t="shared" si="3"/>
        <v>46174</v>
      </c>
      <c r="AG38" s="40" t="s">
        <v>82</v>
      </c>
      <c r="AH38" s="40" t="s">
        <v>83</v>
      </c>
      <c r="AI38" s="42" t="s">
        <v>309</v>
      </c>
      <c r="AJ38" s="40" t="s">
        <v>295</v>
      </c>
      <c r="AK38" s="51" t="str">
        <f t="shared" ca="1" si="7"/>
        <v>поверен</v>
      </c>
      <c r="AL38" s="42"/>
      <c r="AM38" s="42" t="s">
        <v>86</v>
      </c>
      <c r="AN38" s="42" t="s">
        <v>87</v>
      </c>
      <c r="AO38" s="42" t="s">
        <v>88</v>
      </c>
      <c r="AP38" s="48" t="s">
        <v>296</v>
      </c>
      <c r="AQ38" s="41" t="s">
        <v>90</v>
      </c>
      <c r="AR38" s="51"/>
      <c r="AS38" s="42" t="s">
        <v>91</v>
      </c>
      <c r="AT38" s="37" t="s">
        <v>92</v>
      </c>
      <c r="AU38" s="37"/>
      <c r="AV38" s="40">
        <v>45200</v>
      </c>
      <c r="AW38" s="40"/>
      <c r="AX38" s="37"/>
      <c r="AY38" s="37"/>
      <c r="AZ38" s="37"/>
      <c r="BA38" s="40"/>
      <c r="BB38" s="40" t="s">
        <v>297</v>
      </c>
      <c r="BC38" s="40" t="s">
        <v>298</v>
      </c>
      <c r="BD38" s="42" t="s">
        <v>299</v>
      </c>
      <c r="BE38" s="40"/>
      <c r="BF38" s="52"/>
      <c r="BG38" s="53"/>
      <c r="BH38" s="54"/>
      <c r="BI38" s="41" t="s">
        <v>300</v>
      </c>
      <c r="BJ38" s="41" t="s">
        <v>301</v>
      </c>
      <c r="BK38" s="41" t="s">
        <v>302</v>
      </c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</row>
    <row r="39" s="36" customFormat="1" ht="60" hidden="1" customHeight="1">
      <c r="A39" s="37"/>
      <c r="B39" s="37" t="s">
        <v>62</v>
      </c>
      <c r="C39" s="37" t="s">
        <v>63</v>
      </c>
      <c r="D39" s="56" t="s">
        <v>64</v>
      </c>
      <c r="E39" s="56">
        <v>200</v>
      </c>
      <c r="F39" s="40" t="s">
        <v>66</v>
      </c>
      <c r="G39" s="40" t="s">
        <v>310</v>
      </c>
      <c r="H39" s="56" t="s">
        <v>311</v>
      </c>
      <c r="I39" s="48" t="s">
        <v>282</v>
      </c>
      <c r="J39" s="40" t="s">
        <v>283</v>
      </c>
      <c r="K39" s="49" t="s">
        <v>284</v>
      </c>
      <c r="L39" s="86" t="s">
        <v>285</v>
      </c>
      <c r="M39" s="40" t="s">
        <v>286</v>
      </c>
      <c r="N39" s="57" t="s">
        <v>312</v>
      </c>
      <c r="O39" s="37" t="s">
        <v>288</v>
      </c>
      <c r="P39" s="37" t="s">
        <v>136</v>
      </c>
      <c r="Q39" s="42" t="s">
        <v>289</v>
      </c>
      <c r="R39" s="41" t="s">
        <v>290</v>
      </c>
      <c r="S39" s="48">
        <v>10</v>
      </c>
      <c r="T39" s="45">
        <f t="shared" si="0"/>
        <v>46022</v>
      </c>
      <c r="U39" s="56" t="s">
        <v>291</v>
      </c>
      <c r="V39" s="47"/>
      <c r="W39" s="47" t="s">
        <v>292</v>
      </c>
      <c r="X39" s="48">
        <v>120000</v>
      </c>
      <c r="Y39" s="48"/>
      <c r="Z39" s="47" t="s">
        <v>292</v>
      </c>
      <c r="AA39" s="56" t="s">
        <v>293</v>
      </c>
      <c r="AB39" s="48"/>
      <c r="AC39" s="42" t="s">
        <v>141</v>
      </c>
      <c r="AD39" s="49">
        <v>48</v>
      </c>
      <c r="AE39" s="50">
        <v>44714</v>
      </c>
      <c r="AF39" s="51">
        <f t="shared" si="3"/>
        <v>46174</v>
      </c>
      <c r="AG39" s="40" t="s">
        <v>82</v>
      </c>
      <c r="AH39" s="40" t="s">
        <v>83</v>
      </c>
      <c r="AI39" s="42" t="s">
        <v>313</v>
      </c>
      <c r="AJ39" s="40" t="s">
        <v>295</v>
      </c>
      <c r="AK39" s="51" t="str">
        <f t="shared" ca="1" si="7"/>
        <v>поверен</v>
      </c>
      <c r="AL39" s="42"/>
      <c r="AM39" s="42" t="s">
        <v>86</v>
      </c>
      <c r="AN39" s="42" t="s">
        <v>87</v>
      </c>
      <c r="AO39" s="42" t="s">
        <v>88</v>
      </c>
      <c r="AP39" s="48" t="s">
        <v>296</v>
      </c>
      <c r="AQ39" s="41" t="s">
        <v>90</v>
      </c>
      <c r="AR39" s="51"/>
      <c r="AS39" s="42" t="s">
        <v>91</v>
      </c>
      <c r="AT39" s="37" t="s">
        <v>92</v>
      </c>
      <c r="AU39" s="37"/>
      <c r="AV39" s="40">
        <v>45200</v>
      </c>
      <c r="AW39" s="40"/>
      <c r="AX39" s="37"/>
      <c r="AY39" s="37"/>
      <c r="AZ39" s="37"/>
      <c r="BA39" s="40"/>
      <c r="BB39" s="40" t="s">
        <v>297</v>
      </c>
      <c r="BC39" s="40" t="s">
        <v>298</v>
      </c>
      <c r="BD39" s="42" t="s">
        <v>299</v>
      </c>
      <c r="BE39" s="40"/>
      <c r="BF39" s="52"/>
      <c r="BG39" s="53"/>
      <c r="BH39" s="54"/>
      <c r="BI39" s="41" t="s">
        <v>300</v>
      </c>
      <c r="BJ39" s="41" t="s">
        <v>301</v>
      </c>
      <c r="BK39" s="41" t="s">
        <v>302</v>
      </c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</row>
    <row r="40" s="92" customFormat="1" ht="60" hidden="1" customHeight="1">
      <c r="A40" s="37"/>
      <c r="B40" s="37" t="s">
        <v>62</v>
      </c>
      <c r="C40" s="37" t="s">
        <v>63</v>
      </c>
      <c r="D40" s="56" t="s">
        <v>64</v>
      </c>
      <c r="E40" s="56" t="s">
        <v>116</v>
      </c>
      <c r="F40" s="40" t="s">
        <v>66</v>
      </c>
      <c r="G40" s="40" t="s">
        <v>314</v>
      </c>
      <c r="H40" s="56" t="s">
        <v>315</v>
      </c>
      <c r="I40" s="48" t="s">
        <v>316</v>
      </c>
      <c r="J40" s="40" t="s">
        <v>317</v>
      </c>
      <c r="K40" s="49" t="s">
        <v>318</v>
      </c>
      <c r="L40" s="49" t="s">
        <v>319</v>
      </c>
      <c r="M40" s="42" t="s">
        <v>320</v>
      </c>
      <c r="N40" s="57" t="s">
        <v>321</v>
      </c>
      <c r="O40" s="37" t="s">
        <v>322</v>
      </c>
      <c r="P40" s="37" t="s">
        <v>323</v>
      </c>
      <c r="Q40" s="42" t="s">
        <v>289</v>
      </c>
      <c r="R40" s="91">
        <v>42416</v>
      </c>
      <c r="S40" s="48">
        <v>12</v>
      </c>
      <c r="T40" s="45">
        <f t="shared" si="0"/>
        <v>46798.400000000001</v>
      </c>
      <c r="U40" s="46" t="s">
        <v>324</v>
      </c>
      <c r="V40" s="37" t="str">
        <f t="shared" si="6"/>
        <v/>
      </c>
      <c r="W40" s="37" t="str">
        <f t="shared" si="5"/>
        <v>м</v>
      </c>
      <c r="X40" s="48">
        <v>3.3599999999999999</v>
      </c>
      <c r="Y40" s="48"/>
      <c r="Z40" s="42" t="s">
        <v>325</v>
      </c>
      <c r="AA40" s="56" t="s">
        <v>326</v>
      </c>
      <c r="AB40" s="48" t="s">
        <v>325</v>
      </c>
      <c r="AC40" s="42" t="s">
        <v>325</v>
      </c>
      <c r="AD40" s="49">
        <v>48</v>
      </c>
      <c r="AE40" s="50">
        <v>45444</v>
      </c>
      <c r="AF40" s="51">
        <f t="shared" si="3"/>
        <v>46904</v>
      </c>
      <c r="AG40" s="51" t="s">
        <v>82</v>
      </c>
      <c r="AH40" s="51" t="s">
        <v>83</v>
      </c>
      <c r="AI40" s="42" t="s">
        <v>327</v>
      </c>
      <c r="AJ40" s="40" t="s">
        <v>143</v>
      </c>
      <c r="AK40" s="51" t="str">
        <f t="shared" ca="1" si="7"/>
        <v>поверен</v>
      </c>
      <c r="AL40" s="42"/>
      <c r="AM40" s="42" t="s">
        <v>86</v>
      </c>
      <c r="AN40" s="42" t="s">
        <v>87</v>
      </c>
      <c r="AO40" s="42" t="s">
        <v>88</v>
      </c>
      <c r="AP40" s="48" t="s">
        <v>328</v>
      </c>
      <c r="AQ40" s="41" t="s">
        <v>121</v>
      </c>
      <c r="AR40" s="51"/>
      <c r="AS40" s="42" t="s">
        <v>91</v>
      </c>
      <c r="AT40" s="37" t="s">
        <v>92</v>
      </c>
      <c r="AU40" s="37"/>
      <c r="AV40" s="40">
        <v>45200</v>
      </c>
      <c r="AW40" s="40"/>
      <c r="AX40" s="37"/>
      <c r="AY40" s="37"/>
      <c r="AZ40" s="37"/>
      <c r="BA40" s="40" t="s">
        <v>122</v>
      </c>
      <c r="BB40" s="40" t="s">
        <v>329</v>
      </c>
      <c r="BC40" s="40" t="s">
        <v>298</v>
      </c>
      <c r="BD40" s="42">
        <v>2971</v>
      </c>
      <c r="BE40" s="40"/>
      <c r="BF40" s="52"/>
      <c r="BG40" s="93"/>
      <c r="BH40" s="94"/>
      <c r="BI40" s="37" t="s">
        <v>330</v>
      </c>
      <c r="BJ40" s="41" t="s">
        <v>331</v>
      </c>
      <c r="BK40" s="37" t="s">
        <v>332</v>
      </c>
      <c r="BL40" s="95"/>
      <c r="BM40" s="95"/>
      <c r="BN40" s="95"/>
      <c r="BO40" s="95"/>
      <c r="BP40" s="95"/>
      <c r="BQ40" s="95"/>
      <c r="BR40" s="95"/>
      <c r="BS40" s="95"/>
      <c r="BT40" s="95"/>
      <c r="BU40" s="95"/>
      <c r="BV40" s="95"/>
      <c r="BW40" s="95"/>
      <c r="BX40" s="95"/>
      <c r="BY40" s="95"/>
      <c r="BZ40" s="95"/>
      <c r="CA40" s="95"/>
      <c r="CB40" s="95"/>
      <c r="CC40" s="95"/>
      <c r="CD40" s="95"/>
      <c r="CE40" s="95"/>
      <c r="CF40" s="95"/>
      <c r="CG40" s="95"/>
      <c r="CH40" s="95"/>
      <c r="CI40" s="95"/>
      <c r="CJ40" s="95"/>
      <c r="CK40" s="95"/>
      <c r="CL40" s="95"/>
      <c r="CM40" s="95"/>
      <c r="CN40" s="95"/>
      <c r="CO40" s="95"/>
      <c r="CP40" s="95"/>
      <c r="CQ40" s="95"/>
      <c r="CR40" s="95"/>
      <c r="CS40" s="95"/>
      <c r="CT40" s="95"/>
      <c r="CU40" s="95"/>
      <c r="CV40" s="95"/>
      <c r="CW40" s="95"/>
      <c r="CX40" s="95"/>
      <c r="CY40" s="95"/>
      <c r="CZ40" s="95"/>
      <c r="DA40" s="95"/>
      <c r="DB40" s="95"/>
      <c r="DC40" s="95"/>
      <c r="DD40" s="95"/>
      <c r="DE40" s="95"/>
      <c r="DF40" s="95"/>
      <c r="DG40" s="95"/>
      <c r="DH40" s="95"/>
      <c r="DI40" s="95"/>
      <c r="DJ40" s="95"/>
      <c r="DK40" s="95"/>
      <c r="DL40" s="95"/>
      <c r="DM40" s="95"/>
      <c r="DN40" s="95"/>
      <c r="DO40" s="95"/>
      <c r="DP40" s="95"/>
      <c r="DQ40" s="95"/>
      <c r="DR40" s="95"/>
      <c r="DS40" s="95"/>
      <c r="DT40" s="95"/>
      <c r="DU40" s="95"/>
      <c r="DV40" s="95"/>
      <c r="DW40" s="95"/>
      <c r="DX40" s="95"/>
      <c r="DY40" s="95"/>
      <c r="DZ40" s="95"/>
      <c r="EA40" s="95"/>
      <c r="EB40" s="95"/>
      <c r="EC40" s="95"/>
      <c r="ED40" s="95"/>
      <c r="EE40" s="95"/>
      <c r="EF40" s="95"/>
      <c r="EG40" s="95"/>
      <c r="EH40" s="95"/>
      <c r="EI40" s="95"/>
      <c r="EJ40" s="95"/>
      <c r="EK40" s="95"/>
      <c r="EL40" s="95"/>
      <c r="EM40" s="95"/>
      <c r="EN40" s="95"/>
      <c r="EO40" s="95"/>
      <c r="EP40" s="95"/>
      <c r="EQ40" s="95"/>
      <c r="ER40" s="95"/>
      <c r="ES40" s="95"/>
      <c r="ET40" s="95"/>
      <c r="EU40" s="95"/>
      <c r="EV40" s="95"/>
      <c r="EW40" s="95"/>
      <c r="EX40" s="95"/>
      <c r="EY40" s="95"/>
      <c r="EZ40" s="95"/>
      <c r="FA40" s="95"/>
      <c r="FB40" s="95"/>
      <c r="FC40" s="95"/>
      <c r="FD40" s="95"/>
      <c r="FE40" s="95"/>
      <c r="FF40" s="95"/>
      <c r="FG40" s="95"/>
      <c r="FH40" s="95"/>
      <c r="FI40" s="95"/>
      <c r="FJ40" s="95"/>
      <c r="FK40" s="95"/>
      <c r="FL40" s="95"/>
      <c r="FM40" s="95"/>
      <c r="FN40" s="95"/>
      <c r="FO40" s="95"/>
      <c r="FP40" s="95"/>
      <c r="FQ40" s="95"/>
      <c r="FR40" s="95"/>
      <c r="FS40" s="95"/>
      <c r="FT40" s="95"/>
      <c r="FU40" s="95"/>
      <c r="FV40" s="95"/>
      <c r="FW40" s="95"/>
      <c r="FX40" s="95"/>
      <c r="FY40" s="95"/>
      <c r="FZ40" s="95"/>
      <c r="GA40" s="95"/>
      <c r="GB40" s="95"/>
      <c r="GC40" s="95"/>
      <c r="GD40" s="95"/>
      <c r="GE40" s="95"/>
      <c r="GF40" s="95"/>
      <c r="GG40" s="95"/>
      <c r="GH40" s="95"/>
      <c r="GI40" s="95"/>
      <c r="GJ40" s="95"/>
      <c r="GK40" s="95"/>
      <c r="GL40" s="95"/>
      <c r="GM40" s="95"/>
      <c r="GN40" s="95"/>
      <c r="GO40" s="95"/>
      <c r="GP40" s="95"/>
      <c r="GQ40" s="95"/>
      <c r="GR40" s="95"/>
      <c r="GS40" s="95"/>
      <c r="GT40" s="95"/>
      <c r="GU40" s="95"/>
      <c r="GV40" s="95"/>
      <c r="GW40" s="95"/>
      <c r="GX40" s="95"/>
      <c r="GY40" s="95"/>
      <c r="GZ40" s="95"/>
      <c r="HA40" s="95"/>
      <c r="HB40" s="95"/>
      <c r="HC40" s="95"/>
      <c r="HD40" s="95"/>
      <c r="HE40" s="95"/>
      <c r="HF40" s="95"/>
      <c r="HG40" s="95"/>
      <c r="HH40" s="95"/>
      <c r="HI40" s="95"/>
      <c r="HJ40" s="95"/>
      <c r="HK40" s="95"/>
      <c r="HL40" s="95"/>
      <c r="HM40" s="95"/>
      <c r="HN40" s="95"/>
      <c r="HO40" s="95"/>
      <c r="HP40" s="95"/>
      <c r="HQ40" s="95"/>
      <c r="HR40" s="95"/>
      <c r="HS40" s="95"/>
      <c r="HT40" s="95"/>
      <c r="HU40" s="95"/>
      <c r="HV40" s="95"/>
      <c r="HW40" s="95"/>
      <c r="HX40" s="95"/>
      <c r="HY40" s="95"/>
      <c r="HZ40" s="95"/>
      <c r="IA40" s="95"/>
      <c r="IB40" s="95"/>
      <c r="IC40" s="95"/>
      <c r="ID40" s="95"/>
      <c r="IE40" s="95"/>
    </row>
    <row r="41" s="36" customFormat="1" ht="60" hidden="1" customHeight="1">
      <c r="A41" s="37"/>
      <c r="B41" s="37" t="s">
        <v>62</v>
      </c>
      <c r="C41" s="37" t="s">
        <v>63</v>
      </c>
      <c r="D41" s="56" t="s">
        <v>64</v>
      </c>
      <c r="E41" s="56" t="s">
        <v>116</v>
      </c>
      <c r="F41" s="40" t="s">
        <v>66</v>
      </c>
      <c r="G41" s="40" t="s">
        <v>333</v>
      </c>
      <c r="H41" s="56" t="s">
        <v>334</v>
      </c>
      <c r="I41" s="48" t="s">
        <v>316</v>
      </c>
      <c r="J41" s="40" t="s">
        <v>317</v>
      </c>
      <c r="K41" s="49" t="s">
        <v>318</v>
      </c>
      <c r="L41" s="49" t="s">
        <v>319</v>
      </c>
      <c r="M41" s="42" t="s">
        <v>320</v>
      </c>
      <c r="N41" s="57" t="s">
        <v>335</v>
      </c>
      <c r="O41" s="37" t="s">
        <v>322</v>
      </c>
      <c r="P41" s="37" t="s">
        <v>323</v>
      </c>
      <c r="Q41" s="42" t="s">
        <v>289</v>
      </c>
      <c r="R41" s="91">
        <v>42416</v>
      </c>
      <c r="S41" s="48">
        <v>12</v>
      </c>
      <c r="T41" s="45">
        <f t="shared" si="0"/>
        <v>46798.400000000001</v>
      </c>
      <c r="U41" s="46" t="s">
        <v>324</v>
      </c>
      <c r="V41" s="47" t="str">
        <f t="shared" si="6"/>
        <v/>
      </c>
      <c r="W41" s="47" t="str">
        <f t="shared" si="5"/>
        <v>м</v>
      </c>
      <c r="X41" s="48">
        <v>3.3599999999999999</v>
      </c>
      <c r="Y41" s="48"/>
      <c r="Z41" s="42" t="s">
        <v>325</v>
      </c>
      <c r="AA41" s="56" t="s">
        <v>326</v>
      </c>
      <c r="AB41" s="48" t="s">
        <v>325</v>
      </c>
      <c r="AC41" s="42" t="s">
        <v>325</v>
      </c>
      <c r="AD41" s="49">
        <v>48</v>
      </c>
      <c r="AE41" s="50">
        <v>45495</v>
      </c>
      <c r="AF41" s="51">
        <f t="shared" si="3"/>
        <v>46955</v>
      </c>
      <c r="AG41" s="40" t="s">
        <v>82</v>
      </c>
      <c r="AH41" s="40" t="s">
        <v>83</v>
      </c>
      <c r="AI41" s="37" t="s">
        <v>336</v>
      </c>
      <c r="AJ41" s="40" t="s">
        <v>143</v>
      </c>
      <c r="AK41" s="51" t="str">
        <f t="shared" ca="1" si="7"/>
        <v>поверен</v>
      </c>
      <c r="AL41" s="42"/>
      <c r="AM41" s="42" t="s">
        <v>86</v>
      </c>
      <c r="AN41" s="42" t="s">
        <v>87</v>
      </c>
      <c r="AO41" s="42" t="s">
        <v>88</v>
      </c>
      <c r="AP41" s="48" t="s">
        <v>328</v>
      </c>
      <c r="AQ41" s="41" t="s">
        <v>121</v>
      </c>
      <c r="AR41" s="51"/>
      <c r="AS41" s="42" t="s">
        <v>91</v>
      </c>
      <c r="AT41" s="37" t="s">
        <v>92</v>
      </c>
      <c r="AU41" s="37"/>
      <c r="AV41" s="40">
        <v>45200</v>
      </c>
      <c r="AW41" s="40"/>
      <c r="AX41" s="37"/>
      <c r="AY41" s="37"/>
      <c r="AZ41" s="37"/>
      <c r="BA41" s="40" t="s">
        <v>122</v>
      </c>
      <c r="BB41" s="40" t="s">
        <v>329</v>
      </c>
      <c r="BC41" s="40" t="s">
        <v>298</v>
      </c>
      <c r="BD41" s="42">
        <v>2971</v>
      </c>
      <c r="BE41" s="40"/>
      <c r="BF41" s="52"/>
      <c r="BG41" s="53"/>
      <c r="BH41" s="54"/>
      <c r="BI41" s="47" t="s">
        <v>330</v>
      </c>
      <c r="BJ41" s="38" t="s">
        <v>331</v>
      </c>
      <c r="BK41" s="47" t="s">
        <v>332</v>
      </c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</row>
    <row r="42" s="36" customFormat="1" ht="60" hidden="1" customHeight="1">
      <c r="A42" s="37"/>
      <c r="B42" s="37" t="s">
        <v>62</v>
      </c>
      <c r="C42" s="37" t="s">
        <v>63</v>
      </c>
      <c r="D42" s="56" t="s">
        <v>64</v>
      </c>
      <c r="E42" s="56" t="s">
        <v>116</v>
      </c>
      <c r="F42" s="40" t="s">
        <v>66</v>
      </c>
      <c r="G42" s="40" t="s">
        <v>314</v>
      </c>
      <c r="H42" s="56" t="s">
        <v>337</v>
      </c>
      <c r="I42" s="48" t="s">
        <v>316</v>
      </c>
      <c r="J42" s="40" t="s">
        <v>317</v>
      </c>
      <c r="K42" s="49" t="s">
        <v>318</v>
      </c>
      <c r="L42" s="49" t="s">
        <v>319</v>
      </c>
      <c r="M42" s="42" t="s">
        <v>320</v>
      </c>
      <c r="N42" s="49">
        <v>504792</v>
      </c>
      <c r="O42" s="37" t="s">
        <v>322</v>
      </c>
      <c r="P42" s="37" t="s">
        <v>323</v>
      </c>
      <c r="Q42" s="42" t="s">
        <v>289</v>
      </c>
      <c r="R42" s="91">
        <v>42416</v>
      </c>
      <c r="S42" s="48">
        <v>12</v>
      </c>
      <c r="T42" s="45">
        <f t="shared" si="0"/>
        <v>46798.400000000001</v>
      </c>
      <c r="U42" s="46" t="s">
        <v>338</v>
      </c>
      <c r="V42" s="47" t="str">
        <f t="shared" si="6"/>
        <v/>
      </c>
      <c r="W42" s="47" t="str">
        <f t="shared" si="5"/>
        <v>м</v>
      </c>
      <c r="X42" s="48">
        <v>3.3599999999999999</v>
      </c>
      <c r="Y42" s="48"/>
      <c r="Z42" s="42" t="s">
        <v>325</v>
      </c>
      <c r="AA42" s="56" t="s">
        <v>326</v>
      </c>
      <c r="AB42" s="48" t="s">
        <v>325</v>
      </c>
      <c r="AC42" s="42" t="s">
        <v>325</v>
      </c>
      <c r="AD42" s="49">
        <v>48</v>
      </c>
      <c r="AE42" s="50">
        <v>45495</v>
      </c>
      <c r="AF42" s="51">
        <f t="shared" si="3"/>
        <v>46955</v>
      </c>
      <c r="AG42" s="40" t="s">
        <v>82</v>
      </c>
      <c r="AH42" s="40" t="s">
        <v>83</v>
      </c>
      <c r="AI42" s="37" t="s">
        <v>339</v>
      </c>
      <c r="AJ42" s="40" t="s">
        <v>143</v>
      </c>
      <c r="AK42" s="51" t="str">
        <f t="shared" ca="1" si="7"/>
        <v>поверен</v>
      </c>
      <c r="AL42" s="42"/>
      <c r="AM42" s="42" t="s">
        <v>86</v>
      </c>
      <c r="AN42" s="42" t="s">
        <v>87</v>
      </c>
      <c r="AO42" s="42" t="s">
        <v>88</v>
      </c>
      <c r="AP42" s="48" t="s">
        <v>328</v>
      </c>
      <c r="AQ42" s="41" t="s">
        <v>121</v>
      </c>
      <c r="AR42" s="51"/>
      <c r="AS42" s="42" t="s">
        <v>91</v>
      </c>
      <c r="AT42" s="37" t="s">
        <v>92</v>
      </c>
      <c r="AU42" s="37"/>
      <c r="AV42" s="40">
        <v>45200</v>
      </c>
      <c r="AW42" s="40"/>
      <c r="AX42" s="37"/>
      <c r="AY42" s="37"/>
      <c r="AZ42" s="37"/>
      <c r="BA42" s="40" t="s">
        <v>208</v>
      </c>
      <c r="BB42" s="40" t="s">
        <v>329</v>
      </c>
      <c r="BC42" s="40" t="s">
        <v>298</v>
      </c>
      <c r="BD42" s="42">
        <v>2971</v>
      </c>
      <c r="BE42" s="40"/>
      <c r="BF42" s="52"/>
      <c r="BG42" s="53"/>
      <c r="BH42" s="54"/>
      <c r="BI42" s="47" t="s">
        <v>330</v>
      </c>
      <c r="BJ42" s="38" t="s">
        <v>331</v>
      </c>
      <c r="BK42" s="47" t="s">
        <v>332</v>
      </c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</row>
    <row r="43" s="36" customFormat="1" ht="60" hidden="1" customHeight="1">
      <c r="A43" s="37"/>
      <c r="B43" s="37" t="s">
        <v>62</v>
      </c>
      <c r="C43" s="37" t="s">
        <v>63</v>
      </c>
      <c r="D43" s="56" t="s">
        <v>64</v>
      </c>
      <c r="E43" s="56" t="s">
        <v>116</v>
      </c>
      <c r="F43" s="40" t="s">
        <v>66</v>
      </c>
      <c r="G43" s="40" t="s">
        <v>333</v>
      </c>
      <c r="H43" s="56" t="s">
        <v>340</v>
      </c>
      <c r="I43" s="48" t="s">
        <v>316</v>
      </c>
      <c r="J43" s="40" t="s">
        <v>317</v>
      </c>
      <c r="K43" s="49" t="s">
        <v>318</v>
      </c>
      <c r="L43" s="49" t="s">
        <v>319</v>
      </c>
      <c r="M43" s="40" t="s">
        <v>320</v>
      </c>
      <c r="N43" s="57" t="s">
        <v>341</v>
      </c>
      <c r="O43" s="37" t="s">
        <v>322</v>
      </c>
      <c r="P43" s="37" t="s">
        <v>323</v>
      </c>
      <c r="Q43" s="42" t="s">
        <v>289</v>
      </c>
      <c r="R43" s="91">
        <v>42414</v>
      </c>
      <c r="S43" s="48">
        <v>12</v>
      </c>
      <c r="T43" s="45">
        <f t="shared" si="0"/>
        <v>46796.400000000001</v>
      </c>
      <c r="U43" s="46" t="s">
        <v>338</v>
      </c>
      <c r="V43" s="47" t="str">
        <f t="shared" si="6"/>
        <v/>
      </c>
      <c r="W43" s="47" t="str">
        <f t="shared" si="5"/>
        <v>м</v>
      </c>
      <c r="X43" s="48">
        <v>3.2999999999999998</v>
      </c>
      <c r="Y43" s="48"/>
      <c r="Z43" s="42" t="s">
        <v>325</v>
      </c>
      <c r="AA43" s="56" t="s">
        <v>326</v>
      </c>
      <c r="AB43" s="48" t="s">
        <v>325</v>
      </c>
      <c r="AC43" s="42" t="s">
        <v>325</v>
      </c>
      <c r="AD43" s="49">
        <v>48</v>
      </c>
      <c r="AE43" s="50">
        <v>45495</v>
      </c>
      <c r="AF43" s="51">
        <f t="shared" si="3"/>
        <v>46955</v>
      </c>
      <c r="AG43" s="40" t="s">
        <v>82</v>
      </c>
      <c r="AH43" s="40" t="s">
        <v>83</v>
      </c>
      <c r="AI43" s="37" t="s">
        <v>342</v>
      </c>
      <c r="AJ43" s="40" t="s">
        <v>143</v>
      </c>
      <c r="AK43" s="51" t="str">
        <f t="shared" ca="1" si="7"/>
        <v>поверен</v>
      </c>
      <c r="AL43" s="42"/>
      <c r="AM43" s="42" t="s">
        <v>86</v>
      </c>
      <c r="AN43" s="42" t="s">
        <v>87</v>
      </c>
      <c r="AO43" s="42" t="s">
        <v>88</v>
      </c>
      <c r="AP43" s="48" t="s">
        <v>328</v>
      </c>
      <c r="AQ43" s="41" t="s">
        <v>121</v>
      </c>
      <c r="AR43" s="51"/>
      <c r="AS43" s="42" t="s">
        <v>91</v>
      </c>
      <c r="AT43" s="37" t="s">
        <v>92</v>
      </c>
      <c r="AU43" s="37"/>
      <c r="AV43" s="40">
        <v>45200</v>
      </c>
      <c r="AW43" s="40"/>
      <c r="AX43" s="37"/>
      <c r="AY43" s="37"/>
      <c r="AZ43" s="37"/>
      <c r="BA43" s="40" t="s">
        <v>343</v>
      </c>
      <c r="BB43" s="40" t="s">
        <v>329</v>
      </c>
      <c r="BC43" s="40" t="s">
        <v>298</v>
      </c>
      <c r="BD43" s="42">
        <v>2971</v>
      </c>
      <c r="BE43" s="40"/>
      <c r="BF43" s="52"/>
      <c r="BG43" s="53"/>
      <c r="BH43" s="54"/>
      <c r="BI43" s="47" t="s">
        <v>330</v>
      </c>
      <c r="BJ43" s="38" t="s">
        <v>331</v>
      </c>
      <c r="BK43" s="47" t="s">
        <v>332</v>
      </c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</row>
    <row r="44" s="36" customFormat="1" ht="60" hidden="1" customHeight="1">
      <c r="A44" s="37"/>
      <c r="B44" s="37" t="s">
        <v>62</v>
      </c>
      <c r="C44" s="37" t="s">
        <v>63</v>
      </c>
      <c r="D44" s="56" t="s">
        <v>64</v>
      </c>
      <c r="E44" s="56" t="s">
        <v>96</v>
      </c>
      <c r="F44" s="40" t="s">
        <v>66</v>
      </c>
      <c r="G44" s="40" t="s">
        <v>344</v>
      </c>
      <c r="H44" s="56" t="s">
        <v>345</v>
      </c>
      <c r="I44" s="48" t="s">
        <v>316</v>
      </c>
      <c r="J44" s="40" t="s">
        <v>346</v>
      </c>
      <c r="K44" s="49" t="s">
        <v>318</v>
      </c>
      <c r="L44" s="49" t="s">
        <v>319</v>
      </c>
      <c r="M44" s="42" t="s">
        <v>347</v>
      </c>
      <c r="N44" s="57" t="s">
        <v>348</v>
      </c>
      <c r="O44" s="37" t="s">
        <v>322</v>
      </c>
      <c r="P44" s="37" t="s">
        <v>323</v>
      </c>
      <c r="Q44" s="42" t="s">
        <v>289</v>
      </c>
      <c r="R44" s="91">
        <v>42443</v>
      </c>
      <c r="S44" s="48">
        <v>12</v>
      </c>
      <c r="T44" s="45">
        <f t="shared" si="0"/>
        <v>46825.400000000001</v>
      </c>
      <c r="U44" s="46" t="s">
        <v>349</v>
      </c>
      <c r="V44" s="47" t="str">
        <f t="shared" si="6"/>
        <v/>
      </c>
      <c r="W44" s="47" t="str">
        <f t="shared" si="5"/>
        <v>м</v>
      </c>
      <c r="X44" s="48">
        <v>3</v>
      </c>
      <c r="Y44" s="48"/>
      <c r="Z44" s="42" t="s">
        <v>325</v>
      </c>
      <c r="AA44" s="56" t="s">
        <v>326</v>
      </c>
      <c r="AB44" s="48" t="s">
        <v>325</v>
      </c>
      <c r="AC44" s="42" t="s">
        <v>325</v>
      </c>
      <c r="AD44" s="49">
        <v>60</v>
      </c>
      <c r="AE44" s="50">
        <v>45769</v>
      </c>
      <c r="AF44" s="51">
        <f t="shared" si="3"/>
        <v>47594</v>
      </c>
      <c r="AG44" s="40" t="s">
        <v>82</v>
      </c>
      <c r="AH44" s="40" t="s">
        <v>83</v>
      </c>
      <c r="AI44" s="42" t="s">
        <v>350</v>
      </c>
      <c r="AJ44" s="40" t="s">
        <v>109</v>
      </c>
      <c r="AK44" s="51" t="str">
        <f t="shared" ca="1" si="7"/>
        <v>поверен</v>
      </c>
      <c r="AL44" s="42"/>
      <c r="AM44" s="42" t="s">
        <v>86</v>
      </c>
      <c r="AN44" s="42" t="s">
        <v>87</v>
      </c>
      <c r="AO44" s="42" t="s">
        <v>88</v>
      </c>
      <c r="AP44" s="48" t="s">
        <v>328</v>
      </c>
      <c r="AQ44" s="41" t="s">
        <v>121</v>
      </c>
      <c r="AR44" s="51"/>
      <c r="AS44" s="42" t="s">
        <v>91</v>
      </c>
      <c r="AT44" s="37" t="s">
        <v>92</v>
      </c>
      <c r="AU44" s="37"/>
      <c r="AV44" s="40">
        <v>45200</v>
      </c>
      <c r="AW44" s="40"/>
      <c r="AX44" s="37"/>
      <c r="AY44" s="37"/>
      <c r="AZ44" s="37"/>
      <c r="BA44" s="40" t="s">
        <v>221</v>
      </c>
      <c r="BB44" s="40" t="s">
        <v>329</v>
      </c>
      <c r="BC44" s="40" t="s">
        <v>298</v>
      </c>
      <c r="BD44" s="42">
        <v>2971</v>
      </c>
      <c r="BE44" s="40"/>
      <c r="BF44" s="52"/>
      <c r="BG44" s="53"/>
      <c r="BH44" s="54"/>
      <c r="BI44" s="47" t="s">
        <v>330</v>
      </c>
      <c r="BJ44" s="38" t="s">
        <v>331</v>
      </c>
      <c r="BK44" s="47" t="s">
        <v>332</v>
      </c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</row>
    <row r="45" s="36" customFormat="1" ht="60" hidden="1" customHeight="1">
      <c r="A45" s="37"/>
      <c r="B45" s="37" t="s">
        <v>62</v>
      </c>
      <c r="C45" s="37" t="s">
        <v>63</v>
      </c>
      <c r="D45" s="56" t="s">
        <v>64</v>
      </c>
      <c r="E45" s="56" t="s">
        <v>96</v>
      </c>
      <c r="F45" s="40" t="s">
        <v>66</v>
      </c>
      <c r="G45" s="40" t="s">
        <v>344</v>
      </c>
      <c r="H45" s="56" t="s">
        <v>351</v>
      </c>
      <c r="I45" s="48" t="s">
        <v>316</v>
      </c>
      <c r="J45" s="40" t="s">
        <v>346</v>
      </c>
      <c r="K45" s="49" t="s">
        <v>318</v>
      </c>
      <c r="L45" s="49" t="s">
        <v>319</v>
      </c>
      <c r="M45" s="40" t="s">
        <v>347</v>
      </c>
      <c r="N45" s="49">
        <v>504512</v>
      </c>
      <c r="O45" s="37" t="s">
        <v>322</v>
      </c>
      <c r="P45" s="37" t="s">
        <v>323</v>
      </c>
      <c r="Q45" s="42" t="s">
        <v>289</v>
      </c>
      <c r="R45" s="91" t="s">
        <v>352</v>
      </c>
      <c r="S45" s="48">
        <v>12</v>
      </c>
      <c r="T45" s="45" t="e">
        <f t="shared" si="0"/>
        <v>#VALUE!</v>
      </c>
      <c r="U45" s="46" t="s">
        <v>349</v>
      </c>
      <c r="V45" s="47" t="str">
        <f t="shared" si="6"/>
        <v/>
      </c>
      <c r="W45" s="47" t="str">
        <f t="shared" si="5"/>
        <v>м</v>
      </c>
      <c r="X45" s="48">
        <v>3</v>
      </c>
      <c r="Y45" s="48"/>
      <c r="Z45" s="42" t="s">
        <v>325</v>
      </c>
      <c r="AA45" s="56" t="s">
        <v>326</v>
      </c>
      <c r="AB45" s="48" t="s">
        <v>325</v>
      </c>
      <c r="AC45" s="42" t="s">
        <v>325</v>
      </c>
      <c r="AD45" s="49">
        <v>60</v>
      </c>
      <c r="AE45" s="50">
        <v>45769</v>
      </c>
      <c r="AF45" s="51">
        <f t="shared" si="3"/>
        <v>47594</v>
      </c>
      <c r="AG45" s="40" t="s">
        <v>82</v>
      </c>
      <c r="AH45" s="40" t="s">
        <v>83</v>
      </c>
      <c r="AI45" s="42" t="s">
        <v>353</v>
      </c>
      <c r="AJ45" s="40" t="s">
        <v>109</v>
      </c>
      <c r="AK45" s="51" t="str">
        <f t="shared" ca="1" si="7"/>
        <v>поверен</v>
      </c>
      <c r="AL45" s="42"/>
      <c r="AM45" s="42" t="s">
        <v>86</v>
      </c>
      <c r="AN45" s="42" t="s">
        <v>87</v>
      </c>
      <c r="AO45" s="42" t="s">
        <v>88</v>
      </c>
      <c r="AP45" s="48" t="s">
        <v>328</v>
      </c>
      <c r="AQ45" s="41" t="s">
        <v>121</v>
      </c>
      <c r="AR45" s="51"/>
      <c r="AS45" s="42" t="s">
        <v>91</v>
      </c>
      <c r="AT45" s="37" t="s">
        <v>92</v>
      </c>
      <c r="AU45" s="37"/>
      <c r="AV45" s="40">
        <v>45200</v>
      </c>
      <c r="AW45" s="40"/>
      <c r="AX45" s="37"/>
      <c r="AY45" s="37"/>
      <c r="AZ45" s="37"/>
      <c r="BA45" s="40" t="s">
        <v>221</v>
      </c>
      <c r="BB45" s="40" t="s">
        <v>329</v>
      </c>
      <c r="BC45" s="40" t="s">
        <v>298</v>
      </c>
      <c r="BD45" s="42">
        <v>2971</v>
      </c>
      <c r="BE45" s="40"/>
      <c r="BF45" s="52"/>
      <c r="BG45" s="53"/>
      <c r="BH45" s="54"/>
      <c r="BI45" s="47" t="s">
        <v>330</v>
      </c>
      <c r="BJ45" s="38" t="s">
        <v>331</v>
      </c>
      <c r="BK45" s="47" t="s">
        <v>332</v>
      </c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</row>
    <row r="46" s="36" customFormat="1" ht="60" hidden="1" customHeight="1">
      <c r="A46" s="37"/>
      <c r="B46" s="37" t="s">
        <v>62</v>
      </c>
      <c r="C46" s="37" t="s">
        <v>63</v>
      </c>
      <c r="D46" s="56" t="s">
        <v>64</v>
      </c>
      <c r="E46" s="56" t="s">
        <v>96</v>
      </c>
      <c r="F46" s="40" t="s">
        <v>66</v>
      </c>
      <c r="G46" s="40" t="s">
        <v>354</v>
      </c>
      <c r="H46" s="56" t="s">
        <v>355</v>
      </c>
      <c r="I46" s="48" t="s">
        <v>316</v>
      </c>
      <c r="J46" s="40" t="s">
        <v>346</v>
      </c>
      <c r="K46" s="49" t="s">
        <v>318</v>
      </c>
      <c r="L46" s="49" t="s">
        <v>319</v>
      </c>
      <c r="M46" s="42" t="s">
        <v>347</v>
      </c>
      <c r="N46" s="57" t="s">
        <v>356</v>
      </c>
      <c r="O46" s="37" t="s">
        <v>322</v>
      </c>
      <c r="P46" s="37" t="s">
        <v>323</v>
      </c>
      <c r="Q46" s="42" t="s">
        <v>289</v>
      </c>
      <c r="R46" s="96">
        <v>42443</v>
      </c>
      <c r="S46" s="48">
        <v>12</v>
      </c>
      <c r="T46" s="45">
        <f t="shared" si="0"/>
        <v>46825.400000000001</v>
      </c>
      <c r="U46" s="46" t="s">
        <v>349</v>
      </c>
      <c r="V46" s="47" t="str">
        <f t="shared" si="6"/>
        <v/>
      </c>
      <c r="W46" s="47" t="str">
        <f t="shared" si="5"/>
        <v>м</v>
      </c>
      <c r="X46" s="48">
        <v>2.98</v>
      </c>
      <c r="Y46" s="48"/>
      <c r="Z46" s="42" t="s">
        <v>325</v>
      </c>
      <c r="AA46" s="56" t="s">
        <v>326</v>
      </c>
      <c r="AB46" s="48" t="s">
        <v>325</v>
      </c>
      <c r="AC46" s="42" t="s">
        <v>325</v>
      </c>
      <c r="AD46" s="49">
        <v>60</v>
      </c>
      <c r="AE46" s="50">
        <v>45769</v>
      </c>
      <c r="AF46" s="51">
        <f t="shared" si="3"/>
        <v>47594</v>
      </c>
      <c r="AG46" s="40" t="s">
        <v>82</v>
      </c>
      <c r="AH46" s="40" t="s">
        <v>83</v>
      </c>
      <c r="AI46" s="42" t="s">
        <v>357</v>
      </c>
      <c r="AJ46" s="40" t="s">
        <v>109</v>
      </c>
      <c r="AK46" s="51" t="str">
        <f t="shared" ca="1" si="7"/>
        <v>поверен</v>
      </c>
      <c r="AL46" s="42"/>
      <c r="AM46" s="42" t="s">
        <v>86</v>
      </c>
      <c r="AN46" s="42" t="s">
        <v>87</v>
      </c>
      <c r="AO46" s="42" t="s">
        <v>88</v>
      </c>
      <c r="AP46" s="48" t="s">
        <v>328</v>
      </c>
      <c r="AQ46" s="41" t="s">
        <v>121</v>
      </c>
      <c r="AR46" s="51"/>
      <c r="AS46" s="42" t="s">
        <v>91</v>
      </c>
      <c r="AT46" s="37" t="s">
        <v>92</v>
      </c>
      <c r="AU46" s="37"/>
      <c r="AV46" s="40">
        <v>45200</v>
      </c>
      <c r="AW46" s="40"/>
      <c r="AX46" s="37"/>
      <c r="AY46" s="37"/>
      <c r="AZ46" s="37"/>
      <c r="BA46" s="40" t="s">
        <v>221</v>
      </c>
      <c r="BB46" s="40" t="s">
        <v>329</v>
      </c>
      <c r="BC46" s="40" t="s">
        <v>298</v>
      </c>
      <c r="BD46" s="42">
        <v>2971</v>
      </c>
      <c r="BE46" s="40"/>
      <c r="BF46" s="52"/>
      <c r="BG46" s="53"/>
      <c r="BH46" s="54"/>
      <c r="BI46" s="47" t="s">
        <v>330</v>
      </c>
      <c r="BJ46" s="38" t="s">
        <v>331</v>
      </c>
      <c r="BK46" s="47" t="s">
        <v>332</v>
      </c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</row>
    <row r="47" s="36" customFormat="1" ht="60" hidden="1" customHeight="1">
      <c r="A47" s="37"/>
      <c r="B47" s="37" t="s">
        <v>62</v>
      </c>
      <c r="C47" s="37" t="s">
        <v>63</v>
      </c>
      <c r="D47" s="56" t="s">
        <v>64</v>
      </c>
      <c r="E47" s="56" t="s">
        <v>96</v>
      </c>
      <c r="F47" s="40" t="s">
        <v>66</v>
      </c>
      <c r="G47" s="40" t="s">
        <v>354</v>
      </c>
      <c r="H47" s="56" t="s">
        <v>358</v>
      </c>
      <c r="I47" s="48" t="s">
        <v>316</v>
      </c>
      <c r="J47" s="40" t="s">
        <v>317</v>
      </c>
      <c r="K47" s="49" t="s">
        <v>318</v>
      </c>
      <c r="L47" s="49" t="s">
        <v>319</v>
      </c>
      <c r="M47" s="40" t="s">
        <v>347</v>
      </c>
      <c r="N47" s="57" t="s">
        <v>359</v>
      </c>
      <c r="O47" s="37" t="s">
        <v>322</v>
      </c>
      <c r="P47" s="37" t="s">
        <v>323</v>
      </c>
      <c r="Q47" s="42" t="s">
        <v>289</v>
      </c>
      <c r="R47" s="96">
        <v>42443</v>
      </c>
      <c r="S47" s="48">
        <v>12</v>
      </c>
      <c r="T47" s="45">
        <f t="shared" si="0"/>
        <v>46825.400000000001</v>
      </c>
      <c r="U47" s="46" t="s">
        <v>360</v>
      </c>
      <c r="V47" s="47" t="str">
        <f t="shared" si="6"/>
        <v/>
      </c>
      <c r="W47" s="47" t="str">
        <f t="shared" si="5"/>
        <v>м</v>
      </c>
      <c r="X47" s="48">
        <v>2.98</v>
      </c>
      <c r="Y47" s="48"/>
      <c r="Z47" s="42" t="s">
        <v>325</v>
      </c>
      <c r="AA47" s="56" t="s">
        <v>326</v>
      </c>
      <c r="AB47" s="48" t="s">
        <v>325</v>
      </c>
      <c r="AC47" s="42" t="s">
        <v>325</v>
      </c>
      <c r="AD47" s="49">
        <v>48</v>
      </c>
      <c r="AE47" s="50">
        <v>45332</v>
      </c>
      <c r="AF47" s="51">
        <f t="shared" si="3"/>
        <v>46792</v>
      </c>
      <c r="AG47" s="40" t="s">
        <v>82</v>
      </c>
      <c r="AH47" s="40" t="s">
        <v>83</v>
      </c>
      <c r="AI47" s="42" t="s">
        <v>361</v>
      </c>
      <c r="AJ47" s="40" t="s">
        <v>143</v>
      </c>
      <c r="AK47" s="51" t="str">
        <f t="shared" ca="1" si="7"/>
        <v>поверен</v>
      </c>
      <c r="AL47" s="42"/>
      <c r="AM47" s="42" t="s">
        <v>86</v>
      </c>
      <c r="AN47" s="42" t="s">
        <v>87</v>
      </c>
      <c r="AO47" s="42" t="s">
        <v>88</v>
      </c>
      <c r="AP47" s="48" t="s">
        <v>328</v>
      </c>
      <c r="AQ47" s="41" t="s">
        <v>121</v>
      </c>
      <c r="AR47" s="51"/>
      <c r="AS47" s="42" t="s">
        <v>91</v>
      </c>
      <c r="AT47" s="37" t="s">
        <v>92</v>
      </c>
      <c r="AU47" s="37"/>
      <c r="AV47" s="40">
        <v>45200</v>
      </c>
      <c r="AW47" s="40"/>
      <c r="AX47" s="37"/>
      <c r="AY47" s="37"/>
      <c r="AZ47" s="37"/>
      <c r="BA47" s="40" t="s">
        <v>221</v>
      </c>
      <c r="BB47" s="40" t="s">
        <v>329</v>
      </c>
      <c r="BC47" s="40" t="s">
        <v>298</v>
      </c>
      <c r="BD47" s="42">
        <v>2971</v>
      </c>
      <c r="BE47" s="40"/>
      <c r="BF47" s="52"/>
      <c r="BG47" s="53" t="s">
        <v>362</v>
      </c>
      <c r="BH47" s="54"/>
      <c r="BI47" s="47" t="s">
        <v>330</v>
      </c>
      <c r="BJ47" s="38" t="s">
        <v>331</v>
      </c>
      <c r="BK47" s="47" t="s">
        <v>332</v>
      </c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</row>
    <row r="48" s="36" customFormat="1" ht="60" hidden="1" customHeight="1">
      <c r="A48" s="37"/>
      <c r="B48" s="37" t="s">
        <v>62</v>
      </c>
      <c r="C48" s="37" t="s">
        <v>63</v>
      </c>
      <c r="D48" s="56" t="s">
        <v>64</v>
      </c>
      <c r="E48" s="56" t="s">
        <v>103</v>
      </c>
      <c r="F48" s="40" t="s">
        <v>66</v>
      </c>
      <c r="G48" s="40" t="s">
        <v>363</v>
      </c>
      <c r="H48" s="56" t="s">
        <v>364</v>
      </c>
      <c r="I48" s="48" t="s">
        <v>316</v>
      </c>
      <c r="J48" s="40" t="s">
        <v>317</v>
      </c>
      <c r="K48" s="49" t="s">
        <v>318</v>
      </c>
      <c r="L48" s="49" t="s">
        <v>319</v>
      </c>
      <c r="M48" s="40" t="s">
        <v>365</v>
      </c>
      <c r="N48" s="57" t="s">
        <v>366</v>
      </c>
      <c r="O48" s="37" t="s">
        <v>322</v>
      </c>
      <c r="P48" s="37" t="s">
        <v>323</v>
      </c>
      <c r="Q48" s="42" t="s">
        <v>289</v>
      </c>
      <c r="R48" s="96" t="s">
        <v>367</v>
      </c>
      <c r="S48" s="48">
        <v>12</v>
      </c>
      <c r="T48" s="45" t="e">
        <f t="shared" si="0"/>
        <v>#VALUE!</v>
      </c>
      <c r="U48" s="46" t="s">
        <v>368</v>
      </c>
      <c r="V48" s="47" t="str">
        <f t="shared" si="6"/>
        <v/>
      </c>
      <c r="W48" s="47" t="str">
        <f t="shared" si="5"/>
        <v>м</v>
      </c>
      <c r="X48" s="48">
        <v>2.6000000000000001</v>
      </c>
      <c r="Y48" s="48"/>
      <c r="Z48" s="42" t="s">
        <v>325</v>
      </c>
      <c r="AA48" s="56" t="s">
        <v>326</v>
      </c>
      <c r="AB48" s="48" t="s">
        <v>325</v>
      </c>
      <c r="AC48" s="42" t="s">
        <v>325</v>
      </c>
      <c r="AD48" s="49">
        <v>48</v>
      </c>
      <c r="AE48" s="50">
        <v>45332</v>
      </c>
      <c r="AF48" s="51">
        <f t="shared" si="3"/>
        <v>46792</v>
      </c>
      <c r="AG48" s="40" t="s">
        <v>82</v>
      </c>
      <c r="AH48" s="40" t="s">
        <v>83</v>
      </c>
      <c r="AI48" s="42" t="s">
        <v>369</v>
      </c>
      <c r="AJ48" s="40" t="s">
        <v>143</v>
      </c>
      <c r="AK48" s="51" t="str">
        <f t="shared" ca="1" si="7"/>
        <v>поверен</v>
      </c>
      <c r="AL48" s="42"/>
      <c r="AM48" s="42" t="s">
        <v>86</v>
      </c>
      <c r="AN48" s="42" t="s">
        <v>87</v>
      </c>
      <c r="AO48" s="42" t="s">
        <v>88</v>
      </c>
      <c r="AP48" s="48" t="s">
        <v>328</v>
      </c>
      <c r="AQ48" s="41" t="s">
        <v>121</v>
      </c>
      <c r="AR48" s="51"/>
      <c r="AS48" s="42" t="s">
        <v>91</v>
      </c>
      <c r="AT48" s="37" t="s">
        <v>92</v>
      </c>
      <c r="AU48" s="37"/>
      <c r="AV48" s="40">
        <v>45200</v>
      </c>
      <c r="AW48" s="40"/>
      <c r="AX48" s="37"/>
      <c r="AY48" s="37"/>
      <c r="AZ48" s="37"/>
      <c r="BA48" s="40" t="s">
        <v>221</v>
      </c>
      <c r="BB48" s="40" t="s">
        <v>329</v>
      </c>
      <c r="BC48" s="40" t="s">
        <v>298</v>
      </c>
      <c r="BD48" s="42">
        <v>2971</v>
      </c>
      <c r="BE48" s="40"/>
      <c r="BF48" s="52"/>
      <c r="BG48" s="53" t="s">
        <v>362</v>
      </c>
      <c r="BH48" s="54"/>
      <c r="BI48" s="47" t="s">
        <v>330</v>
      </c>
      <c r="BJ48" s="38" t="s">
        <v>331</v>
      </c>
      <c r="BK48" s="47" t="s">
        <v>332</v>
      </c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</row>
    <row r="49" s="36" customFormat="1" ht="60" hidden="1" customHeight="1">
      <c r="A49" s="37"/>
      <c r="B49" s="37" t="s">
        <v>62</v>
      </c>
      <c r="C49" s="37" t="s">
        <v>63</v>
      </c>
      <c r="D49" s="56" t="s">
        <v>64</v>
      </c>
      <c r="E49" s="56" t="s">
        <v>103</v>
      </c>
      <c r="F49" s="40" t="s">
        <v>66</v>
      </c>
      <c r="G49" s="40" t="s">
        <v>363</v>
      </c>
      <c r="H49" s="56" t="s">
        <v>370</v>
      </c>
      <c r="I49" s="48" t="s">
        <v>371</v>
      </c>
      <c r="J49" s="40" t="s">
        <v>372</v>
      </c>
      <c r="K49" s="49" t="s">
        <v>318</v>
      </c>
      <c r="L49" s="49" t="s">
        <v>319</v>
      </c>
      <c r="M49" s="40" t="s">
        <v>373</v>
      </c>
      <c r="N49" s="49">
        <v>4801558</v>
      </c>
      <c r="O49" s="37" t="s">
        <v>374</v>
      </c>
      <c r="P49" s="37" t="s">
        <v>76</v>
      </c>
      <c r="Q49" s="42" t="s">
        <v>289</v>
      </c>
      <c r="R49" s="96">
        <v>43196</v>
      </c>
      <c r="S49" s="48">
        <v>12</v>
      </c>
      <c r="T49" s="45">
        <v>47578</v>
      </c>
      <c r="U49" s="46" t="s">
        <v>368</v>
      </c>
      <c r="V49" s="47" t="str">
        <f t="shared" si="6"/>
        <v/>
      </c>
      <c r="W49" s="47" t="str">
        <f t="shared" si="5"/>
        <v>м</v>
      </c>
      <c r="X49" s="48">
        <v>2.6000000000000001</v>
      </c>
      <c r="Y49" s="48"/>
      <c r="Z49" s="42" t="s">
        <v>325</v>
      </c>
      <c r="AA49" s="56" t="s">
        <v>326</v>
      </c>
      <c r="AB49" s="48" t="s">
        <v>325</v>
      </c>
      <c r="AC49" s="42" t="s">
        <v>325</v>
      </c>
      <c r="AD49" s="49">
        <v>48</v>
      </c>
      <c r="AE49" s="50">
        <v>44697</v>
      </c>
      <c r="AF49" s="51">
        <f t="shared" si="3"/>
        <v>46157</v>
      </c>
      <c r="AG49" s="40" t="s">
        <v>82</v>
      </c>
      <c r="AH49" s="40" t="s">
        <v>83</v>
      </c>
      <c r="AI49" s="42" t="s">
        <v>375</v>
      </c>
      <c r="AJ49" s="40" t="s">
        <v>143</v>
      </c>
      <c r="AK49" s="51" t="str">
        <f t="shared" ca="1" si="7"/>
        <v>поверен</v>
      </c>
      <c r="AL49" s="42"/>
      <c r="AM49" s="42" t="s">
        <v>86</v>
      </c>
      <c r="AN49" s="42" t="s">
        <v>87</v>
      </c>
      <c r="AO49" s="42" t="s">
        <v>88</v>
      </c>
      <c r="AP49" s="48" t="s">
        <v>376</v>
      </c>
      <c r="AQ49" s="41" t="s">
        <v>377</v>
      </c>
      <c r="AR49" s="97"/>
      <c r="AS49" s="42" t="s">
        <v>91</v>
      </c>
      <c r="AT49" s="37" t="s">
        <v>92</v>
      </c>
      <c r="AU49" s="37"/>
      <c r="AV49" s="40">
        <v>45200</v>
      </c>
      <c r="AW49" s="40"/>
      <c r="AX49" s="37"/>
      <c r="AY49" s="37"/>
      <c r="AZ49" s="37"/>
      <c r="BA49" s="40" t="s">
        <v>221</v>
      </c>
      <c r="BB49" s="40" t="s">
        <v>329</v>
      </c>
      <c r="BC49" s="40" t="s">
        <v>298</v>
      </c>
      <c r="BD49" s="42">
        <v>2971</v>
      </c>
      <c r="BE49" s="40"/>
      <c r="BF49" s="52"/>
      <c r="BG49" s="53" t="s">
        <v>378</v>
      </c>
      <c r="BH49" s="54"/>
      <c r="BI49" s="47" t="s">
        <v>330</v>
      </c>
      <c r="BJ49" s="38" t="s">
        <v>331</v>
      </c>
      <c r="BK49" s="47" t="s">
        <v>332</v>
      </c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</row>
    <row r="50" s="36" customFormat="1" ht="60" hidden="1" customHeight="1">
      <c r="A50" s="37"/>
      <c r="B50" s="37" t="s">
        <v>62</v>
      </c>
      <c r="C50" s="37" t="s">
        <v>63</v>
      </c>
      <c r="D50" s="56" t="s">
        <v>64</v>
      </c>
      <c r="E50" s="56" t="s">
        <v>103</v>
      </c>
      <c r="F50" s="40" t="s">
        <v>379</v>
      </c>
      <c r="G50" s="40" t="s">
        <v>380</v>
      </c>
      <c r="H50" s="56" t="s">
        <v>381</v>
      </c>
      <c r="I50" s="48" t="s">
        <v>316</v>
      </c>
      <c r="J50" s="40" t="s">
        <v>317</v>
      </c>
      <c r="K50" s="49" t="s">
        <v>318</v>
      </c>
      <c r="L50" s="49" t="s">
        <v>319</v>
      </c>
      <c r="M50" s="40" t="s">
        <v>365</v>
      </c>
      <c r="N50" s="49" t="s">
        <v>382</v>
      </c>
      <c r="O50" s="37" t="s">
        <v>322</v>
      </c>
      <c r="P50" s="37" t="s">
        <v>323</v>
      </c>
      <c r="Q50" s="42" t="s">
        <v>289</v>
      </c>
      <c r="R50" s="91" t="s">
        <v>367</v>
      </c>
      <c r="S50" s="48">
        <v>12</v>
      </c>
      <c r="T50" s="45" t="e">
        <f t="shared" ref="T50:T102" si="8">R50+S50*365.2</f>
        <v>#VALUE!</v>
      </c>
      <c r="U50" s="46" t="s">
        <v>383</v>
      </c>
      <c r="V50" s="47" t="str">
        <f t="shared" si="6"/>
        <v/>
      </c>
      <c r="W50" s="47" t="str">
        <f t="shared" si="5"/>
        <v>м</v>
      </c>
      <c r="X50" s="48">
        <v>2.5600000000000001</v>
      </c>
      <c r="Y50" s="48"/>
      <c r="Z50" s="42" t="s">
        <v>325</v>
      </c>
      <c r="AA50" s="56" t="s">
        <v>326</v>
      </c>
      <c r="AB50" s="48" t="s">
        <v>325</v>
      </c>
      <c r="AC50" s="42" t="s">
        <v>325</v>
      </c>
      <c r="AD50" s="49">
        <v>48</v>
      </c>
      <c r="AE50" s="50">
        <v>45332</v>
      </c>
      <c r="AF50" s="51">
        <f t="shared" si="3"/>
        <v>46792</v>
      </c>
      <c r="AG50" s="40" t="s">
        <v>82</v>
      </c>
      <c r="AH50" s="40" t="s">
        <v>83</v>
      </c>
      <c r="AI50" s="42" t="s">
        <v>384</v>
      </c>
      <c r="AJ50" s="40" t="s">
        <v>143</v>
      </c>
      <c r="AK50" s="51" t="str">
        <f t="shared" ca="1" si="7"/>
        <v>поверен</v>
      </c>
      <c r="AL50" s="42"/>
      <c r="AM50" s="42" t="s">
        <v>86</v>
      </c>
      <c r="AN50" s="42" t="s">
        <v>87</v>
      </c>
      <c r="AO50" s="42" t="s">
        <v>88</v>
      </c>
      <c r="AP50" s="48" t="s">
        <v>328</v>
      </c>
      <c r="AQ50" s="41" t="s">
        <v>121</v>
      </c>
      <c r="AR50" s="51"/>
      <c r="AS50" s="42" t="s">
        <v>91</v>
      </c>
      <c r="AT50" s="37" t="s">
        <v>92</v>
      </c>
      <c r="AU50" s="37"/>
      <c r="AV50" s="40">
        <v>45200</v>
      </c>
      <c r="AW50" s="40"/>
      <c r="AX50" s="37"/>
      <c r="AY50" s="37"/>
      <c r="AZ50" s="37"/>
      <c r="BA50" s="40" t="s">
        <v>385</v>
      </c>
      <c r="BB50" s="40" t="s">
        <v>329</v>
      </c>
      <c r="BC50" s="40" t="s">
        <v>298</v>
      </c>
      <c r="BD50" s="42">
        <v>2971</v>
      </c>
      <c r="BE50" s="40"/>
      <c r="BF50" s="52"/>
      <c r="BG50" s="53" t="s">
        <v>362</v>
      </c>
      <c r="BH50" s="54"/>
      <c r="BI50" s="47" t="s">
        <v>330</v>
      </c>
      <c r="BJ50" s="38" t="s">
        <v>331</v>
      </c>
      <c r="BK50" s="47" t="s">
        <v>332</v>
      </c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</row>
    <row r="51" s="36" customFormat="1" ht="60" hidden="1" customHeight="1">
      <c r="A51" s="37"/>
      <c r="B51" s="37" t="s">
        <v>62</v>
      </c>
      <c r="C51" s="37" t="s">
        <v>63</v>
      </c>
      <c r="D51" s="56" t="s">
        <v>64</v>
      </c>
      <c r="E51" s="56" t="s">
        <v>103</v>
      </c>
      <c r="F51" s="40" t="s">
        <v>66</v>
      </c>
      <c r="G51" s="40" t="s">
        <v>380</v>
      </c>
      <c r="H51" s="56" t="s">
        <v>386</v>
      </c>
      <c r="I51" s="48" t="s">
        <v>316</v>
      </c>
      <c r="J51" s="40" t="s">
        <v>317</v>
      </c>
      <c r="K51" s="49" t="s">
        <v>318</v>
      </c>
      <c r="L51" s="49" t="s">
        <v>319</v>
      </c>
      <c r="M51" s="40" t="s">
        <v>365</v>
      </c>
      <c r="N51" s="49">
        <v>504518</v>
      </c>
      <c r="O51" s="37" t="s">
        <v>322</v>
      </c>
      <c r="P51" s="37" t="s">
        <v>323</v>
      </c>
      <c r="Q51" s="42" t="s">
        <v>289</v>
      </c>
      <c r="R51" s="50" t="s">
        <v>367</v>
      </c>
      <c r="S51" s="48">
        <v>12</v>
      </c>
      <c r="T51" s="45" t="e">
        <f t="shared" si="8"/>
        <v>#VALUE!</v>
      </c>
      <c r="U51" s="46" t="s">
        <v>383</v>
      </c>
      <c r="V51" s="47" t="str">
        <f t="shared" si="6"/>
        <v/>
      </c>
      <c r="W51" s="47" t="str">
        <f t="shared" si="5"/>
        <v>м</v>
      </c>
      <c r="X51" s="48">
        <v>2.5699999999999998</v>
      </c>
      <c r="Y51" s="48"/>
      <c r="Z51" s="42" t="s">
        <v>325</v>
      </c>
      <c r="AA51" s="56" t="s">
        <v>326</v>
      </c>
      <c r="AB51" s="48" t="s">
        <v>325</v>
      </c>
      <c r="AC51" s="42" t="s">
        <v>325</v>
      </c>
      <c r="AD51" s="49">
        <v>48</v>
      </c>
      <c r="AE51" s="50">
        <v>45332</v>
      </c>
      <c r="AF51" s="51">
        <f t="shared" si="3"/>
        <v>46792</v>
      </c>
      <c r="AG51" s="40" t="s">
        <v>82</v>
      </c>
      <c r="AH51" s="40" t="s">
        <v>83</v>
      </c>
      <c r="AI51" s="42" t="s">
        <v>387</v>
      </c>
      <c r="AJ51" s="40" t="s">
        <v>143</v>
      </c>
      <c r="AK51" s="51" t="str">
        <f t="shared" ca="1" si="7"/>
        <v>поверен</v>
      </c>
      <c r="AL51" s="42"/>
      <c r="AM51" s="42" t="s">
        <v>86</v>
      </c>
      <c r="AN51" s="42" t="s">
        <v>87</v>
      </c>
      <c r="AO51" s="42" t="s">
        <v>88</v>
      </c>
      <c r="AP51" s="48" t="s">
        <v>328</v>
      </c>
      <c r="AQ51" s="41" t="s">
        <v>121</v>
      </c>
      <c r="AR51" s="51"/>
      <c r="AS51" s="42" t="s">
        <v>91</v>
      </c>
      <c r="AT51" s="37" t="s">
        <v>92</v>
      </c>
      <c r="AU51" s="37"/>
      <c r="AV51" s="40">
        <v>45200</v>
      </c>
      <c r="AW51" s="40"/>
      <c r="AX51" s="37"/>
      <c r="AY51" s="37"/>
      <c r="AZ51" s="37"/>
      <c r="BA51" s="40" t="s">
        <v>385</v>
      </c>
      <c r="BB51" s="40" t="s">
        <v>329</v>
      </c>
      <c r="BC51" s="40" t="s">
        <v>298</v>
      </c>
      <c r="BD51" s="42">
        <v>2971</v>
      </c>
      <c r="BE51" s="40"/>
      <c r="BF51" s="52"/>
      <c r="BG51" s="53" t="s">
        <v>362</v>
      </c>
      <c r="BH51" s="54"/>
      <c r="BI51" s="47" t="s">
        <v>330</v>
      </c>
      <c r="BJ51" s="38" t="s">
        <v>331</v>
      </c>
      <c r="BK51" s="47" t="s">
        <v>332</v>
      </c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</row>
    <row r="52" s="98" customFormat="1" ht="60" hidden="1" customHeight="1">
      <c r="A52" s="37"/>
      <c r="B52" s="37" t="s">
        <v>62</v>
      </c>
      <c r="C52" s="37" t="s">
        <v>63</v>
      </c>
      <c r="D52" s="56" t="s">
        <v>64</v>
      </c>
      <c r="E52" s="56" t="s">
        <v>388</v>
      </c>
      <c r="F52" s="40" t="s">
        <v>66</v>
      </c>
      <c r="G52" s="40" t="s">
        <v>389</v>
      </c>
      <c r="H52" s="56" t="s">
        <v>390</v>
      </c>
      <c r="I52" s="37" t="s">
        <v>391</v>
      </c>
      <c r="J52" s="40" t="s">
        <v>392</v>
      </c>
      <c r="K52" s="49" t="s">
        <v>393</v>
      </c>
      <c r="L52" s="49" t="s">
        <v>394</v>
      </c>
      <c r="M52" s="49" t="s">
        <v>395</v>
      </c>
      <c r="N52" s="49" t="s">
        <v>396</v>
      </c>
      <c r="O52" s="37" t="s">
        <v>397</v>
      </c>
      <c r="P52" s="37" t="s">
        <v>76</v>
      </c>
      <c r="Q52" s="42" t="s">
        <v>398</v>
      </c>
      <c r="R52" s="91">
        <v>43831</v>
      </c>
      <c r="S52" s="48">
        <v>12</v>
      </c>
      <c r="T52" s="45">
        <f t="shared" si="8"/>
        <v>48213.400000000001</v>
      </c>
      <c r="U52" s="46" t="s">
        <v>100</v>
      </c>
      <c r="V52" s="37"/>
      <c r="W52" s="42" t="s">
        <v>399</v>
      </c>
      <c r="X52" s="48">
        <v>100</v>
      </c>
      <c r="Y52" s="48"/>
      <c r="Z52" s="42" t="s">
        <v>399</v>
      </c>
      <c r="AA52" s="56" t="s">
        <v>400</v>
      </c>
      <c r="AB52" s="48"/>
      <c r="AC52" s="42" t="s">
        <v>399</v>
      </c>
      <c r="AD52" s="49">
        <v>36</v>
      </c>
      <c r="AE52" s="50">
        <v>45128</v>
      </c>
      <c r="AF52" s="51">
        <f t="shared" si="3"/>
        <v>46223</v>
      </c>
      <c r="AG52" s="40" t="s">
        <v>82</v>
      </c>
      <c r="AH52" s="40" t="s">
        <v>83</v>
      </c>
      <c r="AI52" s="42" t="s">
        <v>401</v>
      </c>
      <c r="AJ52" s="40" t="s">
        <v>143</v>
      </c>
      <c r="AK52" s="51" t="str">
        <f t="shared" ca="1" si="7"/>
        <v>поверен</v>
      </c>
      <c r="AL52" s="99"/>
      <c r="AM52" s="42" t="s">
        <v>86</v>
      </c>
      <c r="AN52" s="42" t="s">
        <v>87</v>
      </c>
      <c r="AO52" s="42" t="s">
        <v>88</v>
      </c>
      <c r="AP52" s="48" t="s">
        <v>402</v>
      </c>
      <c r="AQ52" s="51">
        <v>44264</v>
      </c>
      <c r="AR52" s="42"/>
      <c r="AS52" s="42" t="s">
        <v>91</v>
      </c>
      <c r="AT52" s="37" t="s">
        <v>385</v>
      </c>
      <c r="AU52" s="48"/>
      <c r="AV52" s="51">
        <v>44264</v>
      </c>
      <c r="AW52" s="37"/>
      <c r="AX52" s="37"/>
      <c r="AY52" s="37"/>
      <c r="AZ52" s="40"/>
      <c r="BA52" s="40" t="s">
        <v>343</v>
      </c>
      <c r="BB52" s="40" t="s">
        <v>403</v>
      </c>
      <c r="BC52" s="40" t="s">
        <v>404</v>
      </c>
      <c r="BD52" s="42">
        <v>3160</v>
      </c>
      <c r="BE52" s="40"/>
      <c r="BF52" s="100"/>
      <c r="BG52" s="37" t="s">
        <v>405</v>
      </c>
      <c r="BH52" s="99"/>
      <c r="BI52" s="47" t="s">
        <v>406</v>
      </c>
      <c r="BJ52" s="38" t="s">
        <v>407</v>
      </c>
      <c r="BK52" s="47" t="s">
        <v>408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</row>
    <row r="53" s="98" customFormat="1" ht="60" hidden="1" customHeight="1">
      <c r="A53" s="37"/>
      <c r="B53" s="37" t="s">
        <v>62</v>
      </c>
      <c r="C53" s="37" t="s">
        <v>63</v>
      </c>
      <c r="D53" s="56" t="s">
        <v>64</v>
      </c>
      <c r="E53" s="56">
        <v>200</v>
      </c>
      <c r="F53" s="40" t="s">
        <v>66</v>
      </c>
      <c r="G53" s="40" t="s">
        <v>409</v>
      </c>
      <c r="H53" s="56" t="s">
        <v>410</v>
      </c>
      <c r="I53" s="37" t="s">
        <v>391</v>
      </c>
      <c r="J53" s="40" t="s">
        <v>392</v>
      </c>
      <c r="K53" s="49" t="s">
        <v>393</v>
      </c>
      <c r="L53" s="49" t="s">
        <v>394</v>
      </c>
      <c r="M53" s="49" t="s">
        <v>395</v>
      </c>
      <c r="N53" s="49" t="s">
        <v>411</v>
      </c>
      <c r="O53" s="37" t="s">
        <v>412</v>
      </c>
      <c r="P53" s="37" t="s">
        <v>76</v>
      </c>
      <c r="Q53" s="42" t="s">
        <v>398</v>
      </c>
      <c r="R53" s="91">
        <v>43831</v>
      </c>
      <c r="S53" s="48">
        <v>12</v>
      </c>
      <c r="T53" s="45">
        <f t="shared" si="8"/>
        <v>48213.400000000001</v>
      </c>
      <c r="U53" s="46" t="s">
        <v>100</v>
      </c>
      <c r="V53" s="37"/>
      <c r="W53" s="42" t="s">
        <v>399</v>
      </c>
      <c r="X53" s="48">
        <v>100</v>
      </c>
      <c r="Y53" s="48"/>
      <c r="Z53" s="42" t="s">
        <v>399</v>
      </c>
      <c r="AA53" s="56" t="s">
        <v>400</v>
      </c>
      <c r="AB53" s="48"/>
      <c r="AC53" s="42" t="s">
        <v>399</v>
      </c>
      <c r="AD53" s="49">
        <v>36</v>
      </c>
      <c r="AE53" s="50">
        <v>45128</v>
      </c>
      <c r="AF53" s="51">
        <f t="shared" si="3"/>
        <v>46223</v>
      </c>
      <c r="AG53" s="40" t="s">
        <v>82</v>
      </c>
      <c r="AH53" s="40" t="s">
        <v>83</v>
      </c>
      <c r="AI53" s="42" t="s">
        <v>413</v>
      </c>
      <c r="AJ53" s="40" t="s">
        <v>143</v>
      </c>
      <c r="AK53" s="51" t="str">
        <f t="shared" ca="1" si="7"/>
        <v>поверен</v>
      </c>
      <c r="AL53" s="42"/>
      <c r="AM53" s="42" t="s">
        <v>86</v>
      </c>
      <c r="AN53" s="42" t="s">
        <v>87</v>
      </c>
      <c r="AO53" s="42" t="s">
        <v>88</v>
      </c>
      <c r="AP53" s="48" t="s">
        <v>402</v>
      </c>
      <c r="AQ53" s="51">
        <v>44264</v>
      </c>
      <c r="AR53" s="42"/>
      <c r="AS53" s="42" t="s">
        <v>91</v>
      </c>
      <c r="AT53" s="37" t="s">
        <v>385</v>
      </c>
      <c r="AU53" s="48"/>
      <c r="AV53" s="51">
        <v>44264</v>
      </c>
      <c r="AW53" s="37"/>
      <c r="AX53" s="37"/>
      <c r="AY53" s="37"/>
      <c r="AZ53" s="40"/>
      <c r="BA53" s="40" t="s">
        <v>343</v>
      </c>
      <c r="BB53" s="40" t="s">
        <v>403</v>
      </c>
      <c r="BC53" s="40" t="s">
        <v>404</v>
      </c>
      <c r="BD53" s="42">
        <v>3160</v>
      </c>
      <c r="BE53" s="40"/>
      <c r="BF53" s="100"/>
      <c r="BG53" s="37" t="s">
        <v>405</v>
      </c>
      <c r="BH53" s="99"/>
      <c r="BI53" s="47" t="s">
        <v>406</v>
      </c>
      <c r="BJ53" s="38" t="s">
        <v>407</v>
      </c>
      <c r="BK53" s="47" t="s">
        <v>408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</row>
    <row r="54" s="101" customFormat="1" ht="60" hidden="1" customHeight="1">
      <c r="A54" s="37"/>
      <c r="B54" s="37" t="s">
        <v>62</v>
      </c>
      <c r="C54" s="37" t="s">
        <v>63</v>
      </c>
      <c r="D54" s="56" t="s">
        <v>64</v>
      </c>
      <c r="E54" s="56">
        <v>200</v>
      </c>
      <c r="F54" s="40" t="s">
        <v>66</v>
      </c>
      <c r="G54" s="40" t="s">
        <v>414</v>
      </c>
      <c r="H54" s="56" t="s">
        <v>415</v>
      </c>
      <c r="I54" s="47" t="s">
        <v>391</v>
      </c>
      <c r="J54" s="40" t="s">
        <v>392</v>
      </c>
      <c r="K54" s="49" t="s">
        <v>393</v>
      </c>
      <c r="L54" s="49" t="s">
        <v>394</v>
      </c>
      <c r="M54" s="49" t="s">
        <v>395</v>
      </c>
      <c r="N54" s="49" t="s">
        <v>416</v>
      </c>
      <c r="O54" s="37" t="s">
        <v>397</v>
      </c>
      <c r="P54" s="37" t="s">
        <v>76</v>
      </c>
      <c r="Q54" s="42" t="s">
        <v>398</v>
      </c>
      <c r="R54" s="41" t="s">
        <v>417</v>
      </c>
      <c r="S54" s="48">
        <v>12</v>
      </c>
      <c r="T54" s="45">
        <f t="shared" si="8"/>
        <v>47848.400000000001</v>
      </c>
      <c r="U54" s="46" t="s">
        <v>100</v>
      </c>
      <c r="V54" s="47"/>
      <c r="W54" s="42" t="s">
        <v>399</v>
      </c>
      <c r="X54" s="48">
        <v>100</v>
      </c>
      <c r="Y54" s="48"/>
      <c r="Z54" s="42" t="s">
        <v>399</v>
      </c>
      <c r="AA54" s="56" t="s">
        <v>400</v>
      </c>
      <c r="AB54" s="48"/>
      <c r="AC54" s="42" t="s">
        <v>399</v>
      </c>
      <c r="AD54" s="102">
        <v>36</v>
      </c>
      <c r="AE54" s="50">
        <v>45735</v>
      </c>
      <c r="AF54" s="51">
        <f>IF(AD54=0,0,IF(AE54="","",EDATE(AE54,AD54)-DAY(1)))</f>
        <v>46830</v>
      </c>
      <c r="AG54" s="47" t="s">
        <v>82</v>
      </c>
      <c r="AH54" s="40" t="s">
        <v>83</v>
      </c>
      <c r="AI54" s="40" t="s">
        <v>418</v>
      </c>
      <c r="AJ54" s="42" t="s">
        <v>109</v>
      </c>
      <c r="AK54" s="51" t="str">
        <f t="shared" ca="1" si="7"/>
        <v>поверен</v>
      </c>
      <c r="AL54" s="103"/>
      <c r="AM54" s="42" t="s">
        <v>86</v>
      </c>
      <c r="AN54" s="42" t="s">
        <v>87</v>
      </c>
      <c r="AO54" s="42" t="s">
        <v>88</v>
      </c>
      <c r="AP54" s="48" t="s">
        <v>402</v>
      </c>
      <c r="AQ54" s="51">
        <v>44264</v>
      </c>
      <c r="AR54" s="42"/>
      <c r="AS54" s="42" t="s">
        <v>91</v>
      </c>
      <c r="AT54" s="37" t="s">
        <v>385</v>
      </c>
      <c r="AU54" s="48"/>
      <c r="AV54" s="51">
        <v>44264</v>
      </c>
      <c r="AW54" s="37"/>
      <c r="AX54" s="37"/>
      <c r="AY54" s="37"/>
      <c r="AZ54" s="40"/>
      <c r="BA54" s="40" t="s">
        <v>343</v>
      </c>
      <c r="BB54" s="40" t="s">
        <v>403</v>
      </c>
      <c r="BC54" s="40" t="s">
        <v>404</v>
      </c>
      <c r="BD54" s="42">
        <v>3160</v>
      </c>
      <c r="BE54" s="40"/>
      <c r="BF54" s="100"/>
      <c r="BG54" s="47" t="s">
        <v>159</v>
      </c>
      <c r="BH54" s="103"/>
      <c r="BI54" s="47" t="s">
        <v>406</v>
      </c>
      <c r="BJ54" s="38" t="s">
        <v>407</v>
      </c>
      <c r="BK54" s="47" t="s">
        <v>408</v>
      </c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</row>
    <row r="55" s="98" customFormat="1" ht="60" hidden="1" customHeight="1">
      <c r="A55" s="37"/>
      <c r="B55" s="37" t="s">
        <v>62</v>
      </c>
      <c r="C55" s="37" t="s">
        <v>63</v>
      </c>
      <c r="D55" s="56" t="s">
        <v>64</v>
      </c>
      <c r="E55" s="56">
        <v>200</v>
      </c>
      <c r="F55" s="40" t="s">
        <v>66</v>
      </c>
      <c r="G55" s="40" t="s">
        <v>419</v>
      </c>
      <c r="H55" s="56" t="s">
        <v>420</v>
      </c>
      <c r="I55" s="37" t="s">
        <v>391</v>
      </c>
      <c r="J55" s="40" t="s">
        <v>392</v>
      </c>
      <c r="K55" s="49" t="s">
        <v>393</v>
      </c>
      <c r="L55" s="49" t="s">
        <v>394</v>
      </c>
      <c r="M55" s="49" t="s">
        <v>395</v>
      </c>
      <c r="N55" s="49" t="s">
        <v>421</v>
      </c>
      <c r="O55" s="37" t="s">
        <v>397</v>
      </c>
      <c r="P55" s="37" t="s">
        <v>76</v>
      </c>
      <c r="Q55" s="42" t="s">
        <v>398</v>
      </c>
      <c r="R55" s="91">
        <v>43831</v>
      </c>
      <c r="S55" s="48">
        <v>12</v>
      </c>
      <c r="T55" s="45">
        <f t="shared" si="8"/>
        <v>48213.400000000001</v>
      </c>
      <c r="U55" s="46" t="s">
        <v>100</v>
      </c>
      <c r="V55" s="37"/>
      <c r="W55" s="42" t="s">
        <v>399</v>
      </c>
      <c r="X55" s="48">
        <v>100</v>
      </c>
      <c r="Y55" s="48"/>
      <c r="Z55" s="42" t="s">
        <v>399</v>
      </c>
      <c r="AA55" s="56" t="s">
        <v>400</v>
      </c>
      <c r="AB55" s="48"/>
      <c r="AC55" s="42" t="s">
        <v>399</v>
      </c>
      <c r="AD55" s="49">
        <v>36</v>
      </c>
      <c r="AE55" s="50">
        <v>45128</v>
      </c>
      <c r="AF55" s="51">
        <f t="shared" si="3"/>
        <v>46223</v>
      </c>
      <c r="AG55" s="40" t="s">
        <v>82</v>
      </c>
      <c r="AH55" s="40" t="s">
        <v>83</v>
      </c>
      <c r="AI55" s="42" t="s">
        <v>422</v>
      </c>
      <c r="AJ55" s="40" t="s">
        <v>143</v>
      </c>
      <c r="AK55" s="51" t="str">
        <f t="shared" ca="1" si="7"/>
        <v>поверен</v>
      </c>
      <c r="AL55" s="99"/>
      <c r="AM55" s="42" t="s">
        <v>86</v>
      </c>
      <c r="AN55" s="42" t="s">
        <v>87</v>
      </c>
      <c r="AO55" s="42" t="s">
        <v>88</v>
      </c>
      <c r="AP55" s="48" t="s">
        <v>402</v>
      </c>
      <c r="AQ55" s="51">
        <v>44264</v>
      </c>
      <c r="AR55" s="42"/>
      <c r="AS55" s="42" t="s">
        <v>91</v>
      </c>
      <c r="AT55" s="37" t="s">
        <v>385</v>
      </c>
      <c r="AU55" s="48"/>
      <c r="AV55" s="51">
        <v>44264</v>
      </c>
      <c r="AW55" s="37"/>
      <c r="AX55" s="37"/>
      <c r="AY55" s="37"/>
      <c r="AZ55" s="40"/>
      <c r="BA55" s="40" t="s">
        <v>343</v>
      </c>
      <c r="BB55" s="40" t="s">
        <v>403</v>
      </c>
      <c r="BC55" s="40" t="s">
        <v>404</v>
      </c>
      <c r="BD55" s="42">
        <v>3160</v>
      </c>
      <c r="BE55" s="40"/>
      <c r="BF55" s="100"/>
      <c r="BG55" s="37" t="s">
        <v>405</v>
      </c>
      <c r="BH55" s="99"/>
      <c r="BI55" s="47" t="s">
        <v>406</v>
      </c>
      <c r="BJ55" s="38" t="s">
        <v>407</v>
      </c>
      <c r="BK55" s="47" t="s">
        <v>408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</row>
    <row r="56" s="98" customFormat="1" ht="60" hidden="1" customHeight="1">
      <c r="A56" s="37"/>
      <c r="B56" s="37" t="s">
        <v>62</v>
      </c>
      <c r="C56" s="37" t="s">
        <v>63</v>
      </c>
      <c r="D56" s="56" t="s">
        <v>64</v>
      </c>
      <c r="E56" s="56">
        <v>200</v>
      </c>
      <c r="F56" s="40" t="s">
        <v>66</v>
      </c>
      <c r="G56" s="40" t="s">
        <v>423</v>
      </c>
      <c r="H56" s="56" t="s">
        <v>424</v>
      </c>
      <c r="I56" s="37" t="s">
        <v>391</v>
      </c>
      <c r="J56" s="40" t="s">
        <v>392</v>
      </c>
      <c r="K56" s="49" t="s">
        <v>393</v>
      </c>
      <c r="L56" s="49" t="s">
        <v>394</v>
      </c>
      <c r="M56" s="49" t="s">
        <v>395</v>
      </c>
      <c r="N56" s="49" t="s">
        <v>425</v>
      </c>
      <c r="O56" s="37" t="s">
        <v>397</v>
      </c>
      <c r="P56" s="37" t="s">
        <v>76</v>
      </c>
      <c r="Q56" s="42" t="s">
        <v>398</v>
      </c>
      <c r="R56" s="91">
        <v>43831</v>
      </c>
      <c r="S56" s="48">
        <v>12</v>
      </c>
      <c r="T56" s="45">
        <f t="shared" si="8"/>
        <v>48213.400000000001</v>
      </c>
      <c r="U56" s="46" t="s">
        <v>100</v>
      </c>
      <c r="V56" s="37"/>
      <c r="W56" s="42" t="s">
        <v>399</v>
      </c>
      <c r="X56" s="48">
        <v>100</v>
      </c>
      <c r="Y56" s="48"/>
      <c r="Z56" s="42" t="s">
        <v>399</v>
      </c>
      <c r="AA56" s="56" t="s">
        <v>400</v>
      </c>
      <c r="AB56" s="48"/>
      <c r="AC56" s="42" t="s">
        <v>399</v>
      </c>
      <c r="AD56" s="49">
        <v>36</v>
      </c>
      <c r="AE56" s="50">
        <v>45128</v>
      </c>
      <c r="AF56" s="51">
        <f t="shared" si="3"/>
        <v>46223</v>
      </c>
      <c r="AG56" s="40" t="s">
        <v>82</v>
      </c>
      <c r="AH56" s="40" t="s">
        <v>83</v>
      </c>
      <c r="AI56" s="42" t="s">
        <v>426</v>
      </c>
      <c r="AJ56" s="40" t="s">
        <v>143</v>
      </c>
      <c r="AK56" s="51" t="str">
        <f t="shared" ca="1" si="7"/>
        <v>поверен</v>
      </c>
      <c r="AL56" s="99"/>
      <c r="AM56" s="42" t="s">
        <v>86</v>
      </c>
      <c r="AN56" s="42" t="s">
        <v>87</v>
      </c>
      <c r="AO56" s="42" t="s">
        <v>88</v>
      </c>
      <c r="AP56" s="48" t="s">
        <v>402</v>
      </c>
      <c r="AQ56" s="51">
        <v>44264</v>
      </c>
      <c r="AR56" s="42"/>
      <c r="AS56" s="42" t="s">
        <v>91</v>
      </c>
      <c r="AT56" s="37" t="s">
        <v>385</v>
      </c>
      <c r="AU56" s="48"/>
      <c r="AV56" s="51">
        <v>44264</v>
      </c>
      <c r="AW56" s="37"/>
      <c r="AX56" s="37"/>
      <c r="AY56" s="37"/>
      <c r="AZ56" s="40"/>
      <c r="BA56" s="40" t="s">
        <v>343</v>
      </c>
      <c r="BB56" s="40" t="s">
        <v>403</v>
      </c>
      <c r="BC56" s="40" t="s">
        <v>404</v>
      </c>
      <c r="BD56" s="42">
        <v>3160</v>
      </c>
      <c r="BE56" s="40"/>
      <c r="BF56" s="100"/>
      <c r="BG56" s="37" t="s">
        <v>405</v>
      </c>
      <c r="BH56" s="99"/>
      <c r="BI56" s="47" t="s">
        <v>406</v>
      </c>
      <c r="BJ56" s="38" t="s">
        <v>407</v>
      </c>
      <c r="BK56" s="47" t="s">
        <v>408</v>
      </c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</row>
    <row r="57" s="98" customFormat="1" ht="60" hidden="1" customHeight="1">
      <c r="A57" s="37"/>
      <c r="B57" s="37" t="s">
        <v>62</v>
      </c>
      <c r="C57" s="37" t="s">
        <v>63</v>
      </c>
      <c r="D57" s="56" t="s">
        <v>64</v>
      </c>
      <c r="E57" s="56">
        <v>200</v>
      </c>
      <c r="F57" s="40" t="s">
        <v>66</v>
      </c>
      <c r="G57" s="40" t="s">
        <v>427</v>
      </c>
      <c r="H57" s="56" t="s">
        <v>428</v>
      </c>
      <c r="I57" s="37" t="s">
        <v>391</v>
      </c>
      <c r="J57" s="40" t="s">
        <v>392</v>
      </c>
      <c r="K57" s="49" t="s">
        <v>393</v>
      </c>
      <c r="L57" s="49" t="s">
        <v>394</v>
      </c>
      <c r="M57" s="49" t="s">
        <v>395</v>
      </c>
      <c r="N57" s="49" t="s">
        <v>429</v>
      </c>
      <c r="O57" s="37" t="s">
        <v>397</v>
      </c>
      <c r="P57" s="37" t="s">
        <v>76</v>
      </c>
      <c r="Q57" s="42" t="s">
        <v>398</v>
      </c>
      <c r="R57" s="91">
        <v>43831</v>
      </c>
      <c r="S57" s="48">
        <v>12</v>
      </c>
      <c r="T57" s="45">
        <f t="shared" si="8"/>
        <v>48213.400000000001</v>
      </c>
      <c r="U57" s="46" t="s">
        <v>100</v>
      </c>
      <c r="V57" s="37"/>
      <c r="W57" s="42" t="s">
        <v>399</v>
      </c>
      <c r="X57" s="48">
        <v>100</v>
      </c>
      <c r="Y57" s="48"/>
      <c r="Z57" s="42" t="s">
        <v>399</v>
      </c>
      <c r="AA57" s="56" t="s">
        <v>400</v>
      </c>
      <c r="AB57" s="48"/>
      <c r="AC57" s="42" t="s">
        <v>399</v>
      </c>
      <c r="AD57" s="49">
        <v>36</v>
      </c>
      <c r="AE57" s="50">
        <v>45128</v>
      </c>
      <c r="AF57" s="51">
        <f t="shared" si="3"/>
        <v>46223</v>
      </c>
      <c r="AG57" s="40" t="s">
        <v>82</v>
      </c>
      <c r="AH57" s="40" t="s">
        <v>83</v>
      </c>
      <c r="AI57" s="42" t="s">
        <v>430</v>
      </c>
      <c r="AJ57" s="40" t="s">
        <v>143</v>
      </c>
      <c r="AK57" s="51" t="str">
        <f t="shared" ca="1" si="7"/>
        <v>поверен</v>
      </c>
      <c r="AL57" s="99"/>
      <c r="AM57" s="42" t="s">
        <v>86</v>
      </c>
      <c r="AN57" s="42" t="s">
        <v>87</v>
      </c>
      <c r="AO57" s="42" t="s">
        <v>88</v>
      </c>
      <c r="AP57" s="48" t="s">
        <v>402</v>
      </c>
      <c r="AQ57" s="51">
        <v>44264</v>
      </c>
      <c r="AR57" s="42"/>
      <c r="AS57" s="42" t="s">
        <v>91</v>
      </c>
      <c r="AT57" s="37" t="s">
        <v>385</v>
      </c>
      <c r="AU57" s="48"/>
      <c r="AV57" s="51">
        <v>44264</v>
      </c>
      <c r="AW57" s="37"/>
      <c r="AX57" s="37"/>
      <c r="AY57" s="37"/>
      <c r="AZ57" s="40"/>
      <c r="BA57" s="40" t="s">
        <v>343</v>
      </c>
      <c r="BB57" s="40" t="s">
        <v>403</v>
      </c>
      <c r="BC57" s="40" t="s">
        <v>404</v>
      </c>
      <c r="BD57" s="42">
        <v>3160</v>
      </c>
      <c r="BE57" s="40"/>
      <c r="BF57" s="100"/>
      <c r="BG57" s="37" t="s">
        <v>405</v>
      </c>
      <c r="BH57" s="99"/>
      <c r="BI57" s="47" t="s">
        <v>406</v>
      </c>
      <c r="BJ57" s="38" t="s">
        <v>407</v>
      </c>
      <c r="BK57" s="47" t="s">
        <v>408</v>
      </c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</row>
    <row r="58" s="98" customFormat="1" ht="60" hidden="1" customHeight="1">
      <c r="A58" s="37"/>
      <c r="B58" s="37" t="s">
        <v>62</v>
      </c>
      <c r="C58" s="37" t="s">
        <v>63</v>
      </c>
      <c r="D58" s="56" t="s">
        <v>64</v>
      </c>
      <c r="E58" s="56">
        <v>200</v>
      </c>
      <c r="F58" s="40" t="s">
        <v>66</v>
      </c>
      <c r="G58" s="40" t="s">
        <v>431</v>
      </c>
      <c r="H58" s="56" t="s">
        <v>432</v>
      </c>
      <c r="I58" s="37" t="s">
        <v>391</v>
      </c>
      <c r="J58" s="40" t="s">
        <v>392</v>
      </c>
      <c r="K58" s="49" t="s">
        <v>393</v>
      </c>
      <c r="L58" s="49" t="s">
        <v>394</v>
      </c>
      <c r="M58" s="49" t="s">
        <v>395</v>
      </c>
      <c r="N58" s="49" t="s">
        <v>433</v>
      </c>
      <c r="O58" s="37" t="s">
        <v>397</v>
      </c>
      <c r="P58" s="37" t="s">
        <v>76</v>
      </c>
      <c r="Q58" s="42" t="s">
        <v>398</v>
      </c>
      <c r="R58" s="91">
        <v>43831</v>
      </c>
      <c r="S58" s="48">
        <v>12</v>
      </c>
      <c r="T58" s="45">
        <f t="shared" si="8"/>
        <v>48213.400000000001</v>
      </c>
      <c r="U58" s="46" t="s">
        <v>100</v>
      </c>
      <c r="V58" s="37"/>
      <c r="W58" s="42" t="s">
        <v>399</v>
      </c>
      <c r="X58" s="48">
        <v>100</v>
      </c>
      <c r="Y58" s="48"/>
      <c r="Z58" s="42" t="s">
        <v>399</v>
      </c>
      <c r="AA58" s="56" t="s">
        <v>400</v>
      </c>
      <c r="AB58" s="48"/>
      <c r="AC58" s="42" t="s">
        <v>399</v>
      </c>
      <c r="AD58" s="49">
        <v>36</v>
      </c>
      <c r="AE58" s="50">
        <v>45128</v>
      </c>
      <c r="AF58" s="51">
        <f t="shared" si="3"/>
        <v>46223</v>
      </c>
      <c r="AG58" s="40" t="s">
        <v>82</v>
      </c>
      <c r="AH58" s="40" t="s">
        <v>83</v>
      </c>
      <c r="AI58" s="42" t="s">
        <v>434</v>
      </c>
      <c r="AJ58" s="40" t="s">
        <v>143</v>
      </c>
      <c r="AK58" s="51" t="str">
        <f t="shared" ca="1" si="7"/>
        <v>поверен</v>
      </c>
      <c r="AL58" s="99"/>
      <c r="AM58" s="42" t="s">
        <v>86</v>
      </c>
      <c r="AN58" s="42" t="s">
        <v>87</v>
      </c>
      <c r="AO58" s="42" t="s">
        <v>88</v>
      </c>
      <c r="AP58" s="48" t="s">
        <v>402</v>
      </c>
      <c r="AQ58" s="51">
        <v>44264</v>
      </c>
      <c r="AR58" s="42"/>
      <c r="AS58" s="42" t="s">
        <v>91</v>
      </c>
      <c r="AT58" s="37" t="s">
        <v>385</v>
      </c>
      <c r="AU58" s="48"/>
      <c r="AV58" s="51">
        <v>44264</v>
      </c>
      <c r="AW58" s="37"/>
      <c r="AX58" s="37"/>
      <c r="AY58" s="37"/>
      <c r="AZ58" s="40"/>
      <c r="BA58" s="40" t="s">
        <v>343</v>
      </c>
      <c r="BB58" s="40" t="s">
        <v>403</v>
      </c>
      <c r="BC58" s="40" t="s">
        <v>404</v>
      </c>
      <c r="BD58" s="42">
        <v>3160</v>
      </c>
      <c r="BE58" s="40"/>
      <c r="BF58" s="100"/>
      <c r="BG58" s="37" t="s">
        <v>405</v>
      </c>
      <c r="BH58" s="99"/>
      <c r="BI58" s="47" t="s">
        <v>406</v>
      </c>
      <c r="BJ58" s="38" t="s">
        <v>407</v>
      </c>
      <c r="BK58" s="47" t="s">
        <v>408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</row>
    <row r="59" s="36" customFormat="1" ht="60" hidden="1" customHeight="1">
      <c r="A59" s="37"/>
      <c r="B59" s="37" t="s">
        <v>62</v>
      </c>
      <c r="C59" s="37" t="s">
        <v>63</v>
      </c>
      <c r="D59" s="56" t="s">
        <v>64</v>
      </c>
      <c r="E59" s="56">
        <v>200</v>
      </c>
      <c r="F59" s="40" t="s">
        <v>66</v>
      </c>
      <c r="G59" s="40" t="s">
        <v>435</v>
      </c>
      <c r="H59" s="56" t="s">
        <v>436</v>
      </c>
      <c r="I59" s="48" t="s">
        <v>391</v>
      </c>
      <c r="J59" s="40" t="s">
        <v>437</v>
      </c>
      <c r="K59" s="49" t="s">
        <v>393</v>
      </c>
      <c r="L59" s="49" t="s">
        <v>394</v>
      </c>
      <c r="M59" s="49" t="s">
        <v>395</v>
      </c>
      <c r="N59" s="49" t="s">
        <v>438</v>
      </c>
      <c r="O59" s="37" t="s">
        <v>397</v>
      </c>
      <c r="P59" s="37" t="s">
        <v>76</v>
      </c>
      <c r="Q59" s="42" t="s">
        <v>398</v>
      </c>
      <c r="R59" s="50">
        <v>43549</v>
      </c>
      <c r="S59" s="48">
        <v>12</v>
      </c>
      <c r="T59" s="45">
        <f t="shared" si="8"/>
        <v>47931.400000000001</v>
      </c>
      <c r="U59" s="46" t="s">
        <v>100</v>
      </c>
      <c r="V59" s="47" t="str">
        <f t="shared" si="6"/>
        <v/>
      </c>
      <c r="W59" s="47" t="str">
        <f t="shared" si="5"/>
        <v>%НКПР</v>
      </c>
      <c r="X59" s="48">
        <v>100</v>
      </c>
      <c r="Y59" s="48"/>
      <c r="Z59" s="42" t="s">
        <v>399</v>
      </c>
      <c r="AA59" s="56" t="s">
        <v>400</v>
      </c>
      <c r="AB59" s="48"/>
      <c r="AC59" s="42" t="s">
        <v>399</v>
      </c>
      <c r="AD59" s="102">
        <v>36</v>
      </c>
      <c r="AE59" s="50">
        <v>45735</v>
      </c>
      <c r="AF59" s="51">
        <f t="shared" si="3"/>
        <v>46830</v>
      </c>
      <c r="AG59" s="47" t="s">
        <v>82</v>
      </c>
      <c r="AH59" s="40" t="s">
        <v>83</v>
      </c>
      <c r="AI59" s="40" t="s">
        <v>439</v>
      </c>
      <c r="AJ59" s="42" t="s">
        <v>109</v>
      </c>
      <c r="AK59" s="51" t="str">
        <f t="shared" ca="1" si="7"/>
        <v>поверен</v>
      </c>
      <c r="AL59" s="42"/>
      <c r="AM59" s="42" t="s">
        <v>86</v>
      </c>
      <c r="AN59" s="42" t="s">
        <v>87</v>
      </c>
      <c r="AO59" s="42" t="s">
        <v>88</v>
      </c>
      <c r="AP59" s="48" t="s">
        <v>402</v>
      </c>
      <c r="AQ59" s="41" t="s">
        <v>440</v>
      </c>
      <c r="AR59" s="51"/>
      <c r="AS59" s="42" t="s">
        <v>91</v>
      </c>
      <c r="AT59" s="37" t="s">
        <v>92</v>
      </c>
      <c r="AU59" s="37"/>
      <c r="AV59" s="40">
        <v>44145</v>
      </c>
      <c r="AW59" s="40"/>
      <c r="AX59" s="37"/>
      <c r="AY59" s="37"/>
      <c r="AZ59" s="37"/>
      <c r="BA59" s="40" t="s">
        <v>343</v>
      </c>
      <c r="BB59" s="40" t="s">
        <v>403</v>
      </c>
      <c r="BC59" s="40" t="s">
        <v>404</v>
      </c>
      <c r="BD59" s="42">
        <v>3160</v>
      </c>
      <c r="BE59" s="40"/>
      <c r="BF59" s="52"/>
      <c r="BG59" s="53" t="s">
        <v>159</v>
      </c>
      <c r="BH59" s="54"/>
      <c r="BI59" s="47" t="s">
        <v>406</v>
      </c>
      <c r="BJ59" s="38" t="s">
        <v>407</v>
      </c>
      <c r="BK59" s="47" t="s">
        <v>408</v>
      </c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</row>
    <row r="60" s="55" customFormat="1" ht="60" hidden="1" customHeight="1">
      <c r="A60" s="71"/>
      <c r="B60" s="58" t="s">
        <v>62</v>
      </c>
      <c r="C60" s="58" t="s">
        <v>63</v>
      </c>
      <c r="D60" s="104" t="s">
        <v>64</v>
      </c>
      <c r="E60" s="104">
        <v>201</v>
      </c>
      <c r="F60" s="105" t="s">
        <v>441</v>
      </c>
      <c r="G60" s="105" t="s">
        <v>442</v>
      </c>
      <c r="H60" s="104" t="s">
        <v>443</v>
      </c>
      <c r="I60" s="106" t="s">
        <v>444</v>
      </c>
      <c r="J60" s="105" t="s">
        <v>445</v>
      </c>
      <c r="K60" s="107" t="s">
        <v>446</v>
      </c>
      <c r="L60" s="107" t="s">
        <v>447</v>
      </c>
      <c r="M60" s="105" t="s">
        <v>448</v>
      </c>
      <c r="N60" s="107">
        <v>1985</v>
      </c>
      <c r="O60" s="71" t="s">
        <v>449</v>
      </c>
      <c r="P60" s="71" t="s">
        <v>76</v>
      </c>
      <c r="Q60" s="108" t="s">
        <v>137</v>
      </c>
      <c r="R60" s="60" t="s">
        <v>155</v>
      </c>
      <c r="S60" s="106">
        <v>10</v>
      </c>
      <c r="T60" s="109">
        <f t="shared" si="8"/>
        <v>45657</v>
      </c>
      <c r="U60" s="110" t="s">
        <v>100</v>
      </c>
      <c r="V60" s="71" t="str">
        <f t="shared" si="6"/>
        <v/>
      </c>
      <c r="W60" s="71" t="str">
        <f t="shared" si="5"/>
        <v>кгс/см^(2)</v>
      </c>
      <c r="X60" s="106">
        <v>4</v>
      </c>
      <c r="Y60" s="106"/>
      <c r="Z60" s="108" t="s">
        <v>450</v>
      </c>
      <c r="AA60" s="104" t="s">
        <v>451</v>
      </c>
      <c r="AB60" s="106"/>
      <c r="AC60" s="108" t="s">
        <v>452</v>
      </c>
      <c r="AD60" s="107">
        <v>24</v>
      </c>
      <c r="AE60" s="67">
        <v>45880</v>
      </c>
      <c r="AF60" s="111">
        <f t="shared" si="3"/>
        <v>46609</v>
      </c>
      <c r="AG60" s="105" t="s">
        <v>82</v>
      </c>
      <c r="AH60" s="111" t="s">
        <v>83</v>
      </c>
      <c r="AI60" s="108" t="s">
        <v>453</v>
      </c>
      <c r="AJ60" s="105" t="s">
        <v>109</v>
      </c>
      <c r="AK60" s="111" t="str">
        <f t="shared" ca="1" si="7"/>
        <v>поверен</v>
      </c>
      <c r="AL60" s="108"/>
      <c r="AM60" s="108" t="s">
        <v>86</v>
      </c>
      <c r="AN60" s="108" t="s">
        <v>87</v>
      </c>
      <c r="AO60" s="108" t="s">
        <v>88</v>
      </c>
      <c r="AP60" s="106" t="s">
        <v>454</v>
      </c>
      <c r="AQ60" s="60"/>
      <c r="AR60" s="111"/>
      <c r="AS60" s="108" t="s">
        <v>91</v>
      </c>
      <c r="AT60" s="71" t="s">
        <v>92</v>
      </c>
      <c r="AU60" s="71"/>
      <c r="AV60" s="105"/>
      <c r="AW60" s="105"/>
      <c r="AX60" s="71"/>
      <c r="AY60" s="71"/>
      <c r="AZ60" s="71"/>
      <c r="BA60" s="105"/>
      <c r="BB60" s="105" t="s">
        <v>145</v>
      </c>
      <c r="BC60" s="105" t="s">
        <v>146</v>
      </c>
      <c r="BD60" s="105"/>
      <c r="BE60" s="105"/>
      <c r="BF60" s="112"/>
      <c r="BG60" s="71" t="s">
        <v>455</v>
      </c>
      <c r="BH60" s="113"/>
      <c r="BI60" s="114"/>
      <c r="BJ60" s="114"/>
      <c r="BK60" s="114"/>
    </row>
    <row r="61" s="55" customFormat="1" ht="60" hidden="1" customHeight="1">
      <c r="A61" s="71"/>
      <c r="B61" s="58" t="s">
        <v>62</v>
      </c>
      <c r="C61" s="58" t="s">
        <v>63</v>
      </c>
      <c r="D61" s="104" t="s">
        <v>64</v>
      </c>
      <c r="E61" s="104">
        <v>201</v>
      </c>
      <c r="F61" s="105" t="s">
        <v>441</v>
      </c>
      <c r="G61" s="105" t="s">
        <v>456</v>
      </c>
      <c r="H61" s="104" t="s">
        <v>457</v>
      </c>
      <c r="I61" s="106" t="s">
        <v>444</v>
      </c>
      <c r="J61" s="105" t="s">
        <v>445</v>
      </c>
      <c r="K61" s="107" t="s">
        <v>446</v>
      </c>
      <c r="L61" s="107" t="s">
        <v>447</v>
      </c>
      <c r="M61" s="105" t="s">
        <v>448</v>
      </c>
      <c r="N61" s="107">
        <v>3336</v>
      </c>
      <c r="O61" s="71" t="s">
        <v>449</v>
      </c>
      <c r="P61" s="71" t="s">
        <v>76</v>
      </c>
      <c r="Q61" s="108" t="s">
        <v>137</v>
      </c>
      <c r="R61" s="60" t="s">
        <v>155</v>
      </c>
      <c r="S61" s="106">
        <v>10</v>
      </c>
      <c r="T61" s="109">
        <f t="shared" si="8"/>
        <v>45657</v>
      </c>
      <c r="U61" s="110" t="s">
        <v>100</v>
      </c>
      <c r="V61" s="71" t="str">
        <f t="shared" si="6"/>
        <v/>
      </c>
      <c r="W61" s="71" t="str">
        <f t="shared" si="5"/>
        <v>кгс/см^(2)</v>
      </c>
      <c r="X61" s="106">
        <v>40</v>
      </c>
      <c r="Y61" s="106"/>
      <c r="Z61" s="108" t="s">
        <v>450</v>
      </c>
      <c r="AA61" s="104" t="s">
        <v>451</v>
      </c>
      <c r="AB61" s="106"/>
      <c r="AC61" s="108" t="s">
        <v>452</v>
      </c>
      <c r="AD61" s="107">
        <v>24</v>
      </c>
      <c r="AE61" s="67">
        <v>45880</v>
      </c>
      <c r="AF61" s="111">
        <f t="shared" si="3"/>
        <v>46609</v>
      </c>
      <c r="AG61" s="105" t="s">
        <v>82</v>
      </c>
      <c r="AH61" s="111" t="s">
        <v>83</v>
      </c>
      <c r="AI61" s="108" t="s">
        <v>458</v>
      </c>
      <c r="AJ61" s="105" t="s">
        <v>109</v>
      </c>
      <c r="AK61" s="111" t="str">
        <f t="shared" ca="1" si="7"/>
        <v>поверен</v>
      </c>
      <c r="AL61" s="108"/>
      <c r="AM61" s="108" t="s">
        <v>86</v>
      </c>
      <c r="AN61" s="108" t="s">
        <v>87</v>
      </c>
      <c r="AO61" s="108" t="s">
        <v>88</v>
      </c>
      <c r="AP61" s="106" t="s">
        <v>454</v>
      </c>
      <c r="AQ61" s="60"/>
      <c r="AR61" s="111"/>
      <c r="AS61" s="108" t="s">
        <v>91</v>
      </c>
      <c r="AT61" s="71" t="s">
        <v>92</v>
      </c>
      <c r="AU61" s="71"/>
      <c r="AV61" s="105"/>
      <c r="AW61" s="105"/>
      <c r="AX61" s="71"/>
      <c r="AY61" s="71"/>
      <c r="AZ61" s="71"/>
      <c r="BA61" s="105"/>
      <c r="BB61" s="105" t="s">
        <v>145</v>
      </c>
      <c r="BC61" s="105" t="s">
        <v>146</v>
      </c>
      <c r="BD61" s="105"/>
      <c r="BE61" s="105"/>
      <c r="BF61" s="112"/>
      <c r="BG61" s="71" t="s">
        <v>455</v>
      </c>
      <c r="BH61" s="77"/>
      <c r="BI61" s="71"/>
      <c r="BJ61" s="71"/>
      <c r="BK61" s="71"/>
    </row>
    <row r="62" s="55" customFormat="1" ht="60" hidden="1" customHeight="1">
      <c r="A62" s="71"/>
      <c r="B62" s="58" t="s">
        <v>62</v>
      </c>
      <c r="C62" s="58" t="s">
        <v>63</v>
      </c>
      <c r="D62" s="104" t="s">
        <v>64</v>
      </c>
      <c r="E62" s="104">
        <v>201</v>
      </c>
      <c r="F62" s="105" t="s">
        <v>441</v>
      </c>
      <c r="G62" s="105" t="s">
        <v>459</v>
      </c>
      <c r="H62" s="104" t="s">
        <v>460</v>
      </c>
      <c r="I62" s="106" t="s">
        <v>461</v>
      </c>
      <c r="J62" s="105" t="s">
        <v>462</v>
      </c>
      <c r="K62" s="107" t="s">
        <v>463</v>
      </c>
      <c r="L62" s="107" t="s">
        <v>464</v>
      </c>
      <c r="M62" s="105" t="s">
        <v>465</v>
      </c>
      <c r="N62" s="107">
        <v>1391000</v>
      </c>
      <c r="O62" s="71" t="s">
        <v>75</v>
      </c>
      <c r="P62" s="71" t="s">
        <v>76</v>
      </c>
      <c r="Q62" s="108" t="s">
        <v>137</v>
      </c>
      <c r="R62" s="115">
        <v>42095</v>
      </c>
      <c r="S62" s="106">
        <v>12</v>
      </c>
      <c r="T62" s="109">
        <f t="shared" si="8"/>
        <v>46477.400000000001</v>
      </c>
      <c r="U62" s="110" t="s">
        <v>100</v>
      </c>
      <c r="V62" s="71" t="str">
        <f t="shared" si="6"/>
        <v>М</v>
      </c>
      <c r="W62" s="71" t="str">
        <f t="shared" si="5"/>
        <v>Па</v>
      </c>
      <c r="X62" s="106">
        <v>6</v>
      </c>
      <c r="Y62" s="106" t="s">
        <v>138</v>
      </c>
      <c r="Z62" s="108" t="s">
        <v>139</v>
      </c>
      <c r="AA62" s="104" t="s">
        <v>176</v>
      </c>
      <c r="AB62" s="106"/>
      <c r="AC62" s="108" t="s">
        <v>141</v>
      </c>
      <c r="AD62" s="107">
        <v>60</v>
      </c>
      <c r="AE62" s="67">
        <v>45541</v>
      </c>
      <c r="AF62" s="111">
        <f t="shared" si="3"/>
        <v>47366</v>
      </c>
      <c r="AG62" s="111" t="s">
        <v>82</v>
      </c>
      <c r="AH62" s="111" t="s">
        <v>83</v>
      </c>
      <c r="AI62" s="108" t="s">
        <v>466</v>
      </c>
      <c r="AJ62" s="105" t="s">
        <v>143</v>
      </c>
      <c r="AK62" s="111" t="str">
        <f t="shared" ca="1" si="7"/>
        <v>поверен</v>
      </c>
      <c r="AL62" s="108"/>
      <c r="AM62" s="108" t="s">
        <v>86</v>
      </c>
      <c r="AN62" s="108" t="s">
        <v>87</v>
      </c>
      <c r="AO62" s="108" t="s">
        <v>88</v>
      </c>
      <c r="AP62" s="106" t="s">
        <v>454</v>
      </c>
      <c r="AQ62" s="60"/>
      <c r="AR62" s="111"/>
      <c r="AS62" s="108" t="s">
        <v>91</v>
      </c>
      <c r="AT62" s="71" t="s">
        <v>92</v>
      </c>
      <c r="AU62" s="71"/>
      <c r="AV62" s="105"/>
      <c r="AW62" s="105"/>
      <c r="AX62" s="71"/>
      <c r="AY62" s="71"/>
      <c r="AZ62" s="71"/>
      <c r="BA62" s="105"/>
      <c r="BB62" s="105" t="s">
        <v>145</v>
      </c>
      <c r="BC62" s="105" t="s">
        <v>146</v>
      </c>
      <c r="BD62" s="108">
        <v>3001</v>
      </c>
      <c r="BE62" s="105"/>
      <c r="BF62" s="112"/>
      <c r="BG62" s="76"/>
      <c r="BH62" s="77"/>
      <c r="BI62" s="71"/>
      <c r="BJ62" s="71"/>
      <c r="BK62" s="71"/>
    </row>
    <row r="63" s="55" customFormat="1" ht="60" hidden="1" customHeight="1">
      <c r="A63" s="71"/>
      <c r="B63" s="58" t="s">
        <v>62</v>
      </c>
      <c r="C63" s="58" t="s">
        <v>63</v>
      </c>
      <c r="D63" s="104" t="s">
        <v>64</v>
      </c>
      <c r="E63" s="104">
        <v>201</v>
      </c>
      <c r="F63" s="105" t="s">
        <v>441</v>
      </c>
      <c r="G63" s="105" t="s">
        <v>467</v>
      </c>
      <c r="H63" s="104" t="s">
        <v>468</v>
      </c>
      <c r="I63" s="106" t="s">
        <v>469</v>
      </c>
      <c r="J63" s="105" t="s">
        <v>470</v>
      </c>
      <c r="K63" s="107" t="s">
        <v>471</v>
      </c>
      <c r="L63" s="107" t="s">
        <v>472</v>
      </c>
      <c r="M63" s="105" t="s">
        <v>473</v>
      </c>
      <c r="N63" s="107">
        <v>2250779</v>
      </c>
      <c r="O63" s="71" t="s">
        <v>474</v>
      </c>
      <c r="P63" s="71" t="s">
        <v>76</v>
      </c>
      <c r="Q63" s="108" t="s">
        <v>77</v>
      </c>
      <c r="R63" s="115">
        <v>42005</v>
      </c>
      <c r="S63" s="106">
        <v>8</v>
      </c>
      <c r="T63" s="109">
        <f t="shared" si="8"/>
        <v>44926.599999999999</v>
      </c>
      <c r="U63" s="110" t="s">
        <v>78</v>
      </c>
      <c r="V63" s="71" t="str">
        <f t="shared" si="6"/>
        <v/>
      </c>
      <c r="W63" s="71" t="str">
        <f t="shared" si="5"/>
        <v>°С</v>
      </c>
      <c r="X63" s="106">
        <v>100</v>
      </c>
      <c r="Y63" s="106"/>
      <c r="Z63" s="108" t="s">
        <v>79</v>
      </c>
      <c r="AA63" s="104" t="s">
        <v>475</v>
      </c>
      <c r="AB63" s="106"/>
      <c r="AC63" s="108" t="s">
        <v>81</v>
      </c>
      <c r="AD63" s="107">
        <v>60</v>
      </c>
      <c r="AE63" s="67">
        <v>45827</v>
      </c>
      <c r="AF63" s="111">
        <f t="shared" si="3"/>
        <v>47652</v>
      </c>
      <c r="AG63" s="111" t="s">
        <v>82</v>
      </c>
      <c r="AH63" s="111" t="s">
        <v>83</v>
      </c>
      <c r="AI63" s="108" t="s">
        <v>476</v>
      </c>
      <c r="AJ63" s="105" t="s">
        <v>109</v>
      </c>
      <c r="AK63" s="111" t="str">
        <f t="shared" ca="1" si="7"/>
        <v>поверен</v>
      </c>
      <c r="AL63" s="108"/>
      <c r="AM63" s="108" t="s">
        <v>86</v>
      </c>
      <c r="AN63" s="108" t="s">
        <v>87</v>
      </c>
      <c r="AO63" s="108" t="s">
        <v>88</v>
      </c>
      <c r="AP63" s="106" t="s">
        <v>477</v>
      </c>
      <c r="AQ63" s="60"/>
      <c r="AR63" s="111"/>
      <c r="AS63" s="108" t="s">
        <v>91</v>
      </c>
      <c r="AT63" s="71" t="s">
        <v>92</v>
      </c>
      <c r="AU63" s="71"/>
      <c r="AV63" s="105"/>
      <c r="AW63" s="105"/>
      <c r="AX63" s="71"/>
      <c r="AY63" s="71"/>
      <c r="AZ63" s="71"/>
      <c r="BA63" s="105" t="s">
        <v>478</v>
      </c>
      <c r="BB63" s="105" t="s">
        <v>93</v>
      </c>
      <c r="BC63" s="105" t="s">
        <v>94</v>
      </c>
      <c r="BD63" s="108">
        <v>3201</v>
      </c>
      <c r="BE63" s="105"/>
      <c r="BF63" s="112"/>
      <c r="BG63" s="76"/>
      <c r="BH63" s="77"/>
      <c r="BI63" s="71"/>
      <c r="BJ63" s="71"/>
      <c r="BK63" s="71"/>
    </row>
    <row r="64" s="55" customFormat="1" ht="60" hidden="1" customHeight="1">
      <c r="A64" s="71"/>
      <c r="B64" s="58" t="s">
        <v>62</v>
      </c>
      <c r="C64" s="58" t="s">
        <v>63</v>
      </c>
      <c r="D64" s="104" t="s">
        <v>64</v>
      </c>
      <c r="E64" s="104">
        <v>201</v>
      </c>
      <c r="F64" s="105" t="s">
        <v>441</v>
      </c>
      <c r="G64" s="105" t="s">
        <v>479</v>
      </c>
      <c r="H64" s="104" t="s">
        <v>480</v>
      </c>
      <c r="I64" s="106" t="s">
        <v>469</v>
      </c>
      <c r="J64" s="105" t="s">
        <v>470</v>
      </c>
      <c r="K64" s="107" t="s">
        <v>471</v>
      </c>
      <c r="L64" s="107" t="s">
        <v>472</v>
      </c>
      <c r="M64" s="105" t="s">
        <v>473</v>
      </c>
      <c r="N64" s="107">
        <v>2250783</v>
      </c>
      <c r="O64" s="71" t="s">
        <v>474</v>
      </c>
      <c r="P64" s="71" t="s">
        <v>76</v>
      </c>
      <c r="Q64" s="108" t="s">
        <v>77</v>
      </c>
      <c r="R64" s="115">
        <v>42005</v>
      </c>
      <c r="S64" s="106">
        <v>8</v>
      </c>
      <c r="T64" s="109">
        <f t="shared" si="8"/>
        <v>44926.599999999999</v>
      </c>
      <c r="U64" s="110" t="s">
        <v>78</v>
      </c>
      <c r="V64" s="71" t="str">
        <f t="shared" si="6"/>
        <v/>
      </c>
      <c r="W64" s="71" t="str">
        <f t="shared" si="5"/>
        <v>°С</v>
      </c>
      <c r="X64" s="106">
        <v>100</v>
      </c>
      <c r="Y64" s="106"/>
      <c r="Z64" s="108" t="s">
        <v>79</v>
      </c>
      <c r="AA64" s="104" t="s">
        <v>475</v>
      </c>
      <c r="AB64" s="106"/>
      <c r="AC64" s="108" t="s">
        <v>81</v>
      </c>
      <c r="AD64" s="107">
        <v>60</v>
      </c>
      <c r="AE64" s="67">
        <v>45827</v>
      </c>
      <c r="AF64" s="111">
        <f t="shared" si="3"/>
        <v>47652</v>
      </c>
      <c r="AG64" s="111" t="s">
        <v>82</v>
      </c>
      <c r="AH64" s="111" t="s">
        <v>83</v>
      </c>
      <c r="AI64" s="108" t="s">
        <v>481</v>
      </c>
      <c r="AJ64" s="105" t="s">
        <v>109</v>
      </c>
      <c r="AK64" s="111" t="str">
        <f t="shared" ca="1" si="7"/>
        <v>поверен</v>
      </c>
      <c r="AL64" s="108"/>
      <c r="AM64" s="108" t="s">
        <v>86</v>
      </c>
      <c r="AN64" s="108" t="s">
        <v>87</v>
      </c>
      <c r="AO64" s="108" t="s">
        <v>88</v>
      </c>
      <c r="AP64" s="106" t="s">
        <v>477</v>
      </c>
      <c r="AQ64" s="60">
        <v>2014</v>
      </c>
      <c r="AR64" s="111"/>
      <c r="AS64" s="108" t="s">
        <v>91</v>
      </c>
      <c r="AT64" s="71" t="s">
        <v>92</v>
      </c>
      <c r="AU64" s="71"/>
      <c r="AV64" s="105"/>
      <c r="AW64" s="105"/>
      <c r="AX64" s="71"/>
      <c r="AY64" s="71"/>
      <c r="AZ64" s="71"/>
      <c r="BA64" s="105" t="s">
        <v>478</v>
      </c>
      <c r="BB64" s="105" t="s">
        <v>93</v>
      </c>
      <c r="BC64" s="105" t="s">
        <v>94</v>
      </c>
      <c r="BD64" s="108">
        <v>3201</v>
      </c>
      <c r="BE64" s="105"/>
      <c r="BF64" s="112"/>
      <c r="BG64" s="76"/>
      <c r="BH64" s="77"/>
      <c r="BI64" s="71"/>
      <c r="BJ64" s="71"/>
      <c r="BK64" s="71"/>
    </row>
    <row r="65" s="55" customFormat="1" ht="60" hidden="1" customHeight="1">
      <c r="A65" s="71"/>
      <c r="B65" s="58" t="s">
        <v>62</v>
      </c>
      <c r="C65" s="58" t="s">
        <v>63</v>
      </c>
      <c r="D65" s="104" t="s">
        <v>64</v>
      </c>
      <c r="E65" s="104">
        <v>201</v>
      </c>
      <c r="F65" s="105" t="s">
        <v>441</v>
      </c>
      <c r="G65" s="105" t="s">
        <v>482</v>
      </c>
      <c r="H65" s="104" t="s">
        <v>483</v>
      </c>
      <c r="I65" s="106" t="s">
        <v>469</v>
      </c>
      <c r="J65" s="105" t="s">
        <v>470</v>
      </c>
      <c r="K65" s="107" t="s">
        <v>471</v>
      </c>
      <c r="L65" s="107" t="s">
        <v>472</v>
      </c>
      <c r="M65" s="105" t="s">
        <v>484</v>
      </c>
      <c r="N65" s="107">
        <v>2250804</v>
      </c>
      <c r="O65" s="71" t="s">
        <v>474</v>
      </c>
      <c r="P65" s="71" t="s">
        <v>76</v>
      </c>
      <c r="Q65" s="108" t="s">
        <v>77</v>
      </c>
      <c r="R65" s="115">
        <v>42005</v>
      </c>
      <c r="S65" s="106">
        <v>8</v>
      </c>
      <c r="T65" s="109">
        <f t="shared" si="8"/>
        <v>44926.599999999999</v>
      </c>
      <c r="U65" s="110" t="s">
        <v>78</v>
      </c>
      <c r="V65" s="71" t="str">
        <f t="shared" si="6"/>
        <v/>
      </c>
      <c r="W65" s="71" t="str">
        <f t="shared" si="5"/>
        <v>°С</v>
      </c>
      <c r="X65" s="106">
        <v>100</v>
      </c>
      <c r="Y65" s="106"/>
      <c r="Z65" s="108" t="s">
        <v>79</v>
      </c>
      <c r="AA65" s="104" t="s">
        <v>485</v>
      </c>
      <c r="AB65" s="106"/>
      <c r="AC65" s="108" t="s">
        <v>81</v>
      </c>
      <c r="AD65" s="107">
        <v>60</v>
      </c>
      <c r="AE65" s="67">
        <v>45541</v>
      </c>
      <c r="AF65" s="111">
        <f t="shared" si="3"/>
        <v>47366</v>
      </c>
      <c r="AG65" s="111" t="s">
        <v>82</v>
      </c>
      <c r="AH65" s="111" t="s">
        <v>83</v>
      </c>
      <c r="AI65" s="108" t="s">
        <v>486</v>
      </c>
      <c r="AJ65" s="105" t="s">
        <v>143</v>
      </c>
      <c r="AK65" s="111" t="str">
        <f t="shared" ca="1" si="7"/>
        <v>поверен</v>
      </c>
      <c r="AL65" s="108"/>
      <c r="AM65" s="108" t="s">
        <v>86</v>
      </c>
      <c r="AN65" s="108" t="s">
        <v>87</v>
      </c>
      <c r="AO65" s="108" t="s">
        <v>88</v>
      </c>
      <c r="AP65" s="106" t="s">
        <v>487</v>
      </c>
      <c r="AQ65" s="60">
        <v>2016</v>
      </c>
      <c r="AR65" s="111"/>
      <c r="AS65" s="108" t="s">
        <v>91</v>
      </c>
      <c r="AT65" s="71" t="s">
        <v>92</v>
      </c>
      <c r="AU65" s="71"/>
      <c r="AV65" s="105"/>
      <c r="AW65" s="105"/>
      <c r="AX65" s="71"/>
      <c r="AY65" s="71"/>
      <c r="AZ65" s="71"/>
      <c r="BA65" s="105"/>
      <c r="BB65" s="105" t="s">
        <v>93</v>
      </c>
      <c r="BC65" s="105" t="s">
        <v>94</v>
      </c>
      <c r="BD65" s="108">
        <v>3201</v>
      </c>
      <c r="BE65" s="105"/>
      <c r="BF65" s="112"/>
      <c r="BG65" s="76"/>
      <c r="BH65" s="77"/>
      <c r="BI65" s="71"/>
      <c r="BJ65" s="71"/>
      <c r="BK65" s="71"/>
    </row>
    <row r="66" s="55" customFormat="1" ht="60" hidden="1" customHeight="1">
      <c r="A66" s="71"/>
      <c r="B66" s="58" t="s">
        <v>62</v>
      </c>
      <c r="C66" s="58" t="s">
        <v>63</v>
      </c>
      <c r="D66" s="104" t="s">
        <v>64</v>
      </c>
      <c r="E66" s="104">
        <v>201</v>
      </c>
      <c r="F66" s="105" t="s">
        <v>441</v>
      </c>
      <c r="G66" s="105" t="s">
        <v>482</v>
      </c>
      <c r="H66" s="104" t="s">
        <v>488</v>
      </c>
      <c r="I66" s="106" t="s">
        <v>469</v>
      </c>
      <c r="J66" s="105" t="s">
        <v>470</v>
      </c>
      <c r="K66" s="107" t="s">
        <v>471</v>
      </c>
      <c r="L66" s="107" t="s">
        <v>472</v>
      </c>
      <c r="M66" s="105" t="s">
        <v>484</v>
      </c>
      <c r="N66" s="107">
        <v>2250793</v>
      </c>
      <c r="O66" s="71" t="s">
        <v>474</v>
      </c>
      <c r="P66" s="71" t="s">
        <v>76</v>
      </c>
      <c r="Q66" s="108" t="s">
        <v>77</v>
      </c>
      <c r="R66" s="115">
        <v>42005</v>
      </c>
      <c r="S66" s="106">
        <v>8</v>
      </c>
      <c r="T66" s="109">
        <f t="shared" si="8"/>
        <v>44926.599999999999</v>
      </c>
      <c r="U66" s="110" t="s">
        <v>78</v>
      </c>
      <c r="V66" s="71" t="str">
        <f t="shared" si="6"/>
        <v/>
      </c>
      <c r="W66" s="71" t="str">
        <f t="shared" si="5"/>
        <v>°С</v>
      </c>
      <c r="X66" s="106">
        <v>100</v>
      </c>
      <c r="Y66" s="106"/>
      <c r="Z66" s="108" t="s">
        <v>79</v>
      </c>
      <c r="AA66" s="104" t="s">
        <v>485</v>
      </c>
      <c r="AB66" s="106"/>
      <c r="AC66" s="108" t="s">
        <v>81</v>
      </c>
      <c r="AD66" s="107">
        <v>60</v>
      </c>
      <c r="AE66" s="67">
        <v>45541</v>
      </c>
      <c r="AF66" s="111">
        <f t="shared" ref="AF66:AF129" si="9">IF(AD66=0,0,IF(AE66="","",EDATE(AE66,AD66)-DAY(1)))</f>
        <v>47366</v>
      </c>
      <c r="AG66" s="111" t="s">
        <v>82</v>
      </c>
      <c r="AH66" s="111" t="s">
        <v>83</v>
      </c>
      <c r="AI66" s="108" t="s">
        <v>489</v>
      </c>
      <c r="AJ66" s="105" t="s">
        <v>143</v>
      </c>
      <c r="AK66" s="111" t="str">
        <f t="shared" ca="1" si="7"/>
        <v>поверен</v>
      </c>
      <c r="AL66" s="108"/>
      <c r="AM66" s="108" t="s">
        <v>86</v>
      </c>
      <c r="AN66" s="108" t="s">
        <v>87</v>
      </c>
      <c r="AO66" s="108" t="s">
        <v>88</v>
      </c>
      <c r="AP66" s="106" t="s">
        <v>490</v>
      </c>
      <c r="AQ66" s="60">
        <v>2016</v>
      </c>
      <c r="AR66" s="111"/>
      <c r="AS66" s="108" t="s">
        <v>91</v>
      </c>
      <c r="AT66" s="71" t="s">
        <v>92</v>
      </c>
      <c r="AU66" s="71"/>
      <c r="AV66" s="105"/>
      <c r="AW66" s="105"/>
      <c r="AX66" s="71"/>
      <c r="AY66" s="71"/>
      <c r="AZ66" s="71"/>
      <c r="BA66" s="105"/>
      <c r="BB66" s="105" t="s">
        <v>93</v>
      </c>
      <c r="BC66" s="105" t="s">
        <v>94</v>
      </c>
      <c r="BD66" s="108">
        <v>3201</v>
      </c>
      <c r="BE66" s="105"/>
      <c r="BF66" s="112"/>
      <c r="BG66" s="76"/>
      <c r="BH66" s="77"/>
      <c r="BI66" s="71"/>
      <c r="BJ66" s="71"/>
      <c r="BK66" s="71"/>
    </row>
    <row r="67" s="55" customFormat="1" ht="60" hidden="1" customHeight="1">
      <c r="A67" s="71"/>
      <c r="B67" s="58" t="s">
        <v>62</v>
      </c>
      <c r="C67" s="58" t="s">
        <v>63</v>
      </c>
      <c r="D67" s="104" t="s">
        <v>64</v>
      </c>
      <c r="E67" s="104">
        <v>201</v>
      </c>
      <c r="F67" s="105" t="s">
        <v>441</v>
      </c>
      <c r="G67" s="105" t="s">
        <v>482</v>
      </c>
      <c r="H67" s="104" t="s">
        <v>491</v>
      </c>
      <c r="I67" s="106" t="s">
        <v>469</v>
      </c>
      <c r="J67" s="105" t="s">
        <v>470</v>
      </c>
      <c r="K67" s="107" t="s">
        <v>471</v>
      </c>
      <c r="L67" s="107" t="s">
        <v>472</v>
      </c>
      <c r="M67" s="105" t="s">
        <v>484</v>
      </c>
      <c r="N67" s="107" t="s">
        <v>492</v>
      </c>
      <c r="O67" s="71" t="s">
        <v>474</v>
      </c>
      <c r="P67" s="71" t="s">
        <v>76</v>
      </c>
      <c r="Q67" s="108" t="s">
        <v>77</v>
      </c>
      <c r="R67" s="115">
        <v>42005</v>
      </c>
      <c r="S67" s="106">
        <v>8</v>
      </c>
      <c r="T67" s="109">
        <f t="shared" si="8"/>
        <v>44926.599999999999</v>
      </c>
      <c r="U67" s="110" t="s">
        <v>78</v>
      </c>
      <c r="V67" s="71" t="str">
        <f t="shared" si="6"/>
        <v/>
      </c>
      <c r="W67" s="71" t="str">
        <f t="shared" si="5"/>
        <v>°С</v>
      </c>
      <c r="X67" s="106">
        <v>100</v>
      </c>
      <c r="Y67" s="106"/>
      <c r="Z67" s="108" t="s">
        <v>79</v>
      </c>
      <c r="AA67" s="104" t="s">
        <v>475</v>
      </c>
      <c r="AB67" s="106"/>
      <c r="AC67" s="108" t="s">
        <v>81</v>
      </c>
      <c r="AD67" s="107">
        <v>60</v>
      </c>
      <c r="AE67" s="67">
        <v>45827</v>
      </c>
      <c r="AF67" s="111">
        <f t="shared" si="9"/>
        <v>47652</v>
      </c>
      <c r="AG67" s="111" t="s">
        <v>82</v>
      </c>
      <c r="AH67" s="111" t="s">
        <v>83</v>
      </c>
      <c r="AI67" s="108" t="s">
        <v>493</v>
      </c>
      <c r="AJ67" s="105" t="s">
        <v>109</v>
      </c>
      <c r="AK67" s="111" t="str">
        <f t="shared" ca="1" si="7"/>
        <v>поверен</v>
      </c>
      <c r="AL67" s="108"/>
      <c r="AM67" s="108" t="s">
        <v>86</v>
      </c>
      <c r="AN67" s="108" t="s">
        <v>87</v>
      </c>
      <c r="AO67" s="108" t="s">
        <v>88</v>
      </c>
      <c r="AP67" s="106" t="s">
        <v>490</v>
      </c>
      <c r="AQ67" s="60">
        <v>2016</v>
      </c>
      <c r="AR67" s="111"/>
      <c r="AS67" s="108" t="s">
        <v>91</v>
      </c>
      <c r="AT67" s="71" t="s">
        <v>92</v>
      </c>
      <c r="AU67" s="71"/>
      <c r="AV67" s="105"/>
      <c r="AW67" s="105"/>
      <c r="AX67" s="71"/>
      <c r="AY67" s="71"/>
      <c r="AZ67" s="71"/>
      <c r="BA67" s="105"/>
      <c r="BB67" s="105" t="s">
        <v>93</v>
      </c>
      <c r="BC67" s="105" t="s">
        <v>94</v>
      </c>
      <c r="BD67" s="108">
        <v>3201</v>
      </c>
      <c r="BE67" s="105"/>
      <c r="BF67" s="112"/>
      <c r="BG67" s="76"/>
      <c r="BH67" s="77"/>
      <c r="BI67" s="71"/>
      <c r="BJ67" s="71"/>
      <c r="BK67" s="71"/>
    </row>
    <row r="68" s="55" customFormat="1" ht="60" hidden="1" customHeight="1">
      <c r="A68" s="71"/>
      <c r="B68" s="58" t="s">
        <v>62</v>
      </c>
      <c r="C68" s="58" t="s">
        <v>63</v>
      </c>
      <c r="D68" s="104" t="s">
        <v>64</v>
      </c>
      <c r="E68" s="104">
        <v>201</v>
      </c>
      <c r="F68" s="105" t="s">
        <v>441</v>
      </c>
      <c r="G68" s="105" t="s">
        <v>482</v>
      </c>
      <c r="H68" s="104" t="s">
        <v>494</v>
      </c>
      <c r="I68" s="106" t="s">
        <v>469</v>
      </c>
      <c r="J68" s="105" t="s">
        <v>470</v>
      </c>
      <c r="K68" s="107" t="s">
        <v>471</v>
      </c>
      <c r="L68" s="107" t="s">
        <v>472</v>
      </c>
      <c r="M68" s="105" t="s">
        <v>484</v>
      </c>
      <c r="N68" s="107" t="s">
        <v>495</v>
      </c>
      <c r="O68" s="71" t="s">
        <v>474</v>
      </c>
      <c r="P68" s="71" t="s">
        <v>76</v>
      </c>
      <c r="Q68" s="108" t="s">
        <v>77</v>
      </c>
      <c r="R68" s="115">
        <v>42005</v>
      </c>
      <c r="S68" s="106">
        <v>8</v>
      </c>
      <c r="T68" s="109">
        <f t="shared" si="8"/>
        <v>44926.599999999999</v>
      </c>
      <c r="U68" s="110" t="s">
        <v>78</v>
      </c>
      <c r="V68" s="71" t="str">
        <f t="shared" si="6"/>
        <v/>
      </c>
      <c r="W68" s="71" t="str">
        <f t="shared" si="5"/>
        <v>°С</v>
      </c>
      <c r="X68" s="106">
        <v>100</v>
      </c>
      <c r="Y68" s="106"/>
      <c r="Z68" s="108" t="s">
        <v>79</v>
      </c>
      <c r="AA68" s="104" t="s">
        <v>485</v>
      </c>
      <c r="AB68" s="106"/>
      <c r="AC68" s="108" t="s">
        <v>81</v>
      </c>
      <c r="AD68" s="107">
        <v>60</v>
      </c>
      <c r="AE68" s="67">
        <v>45541</v>
      </c>
      <c r="AF68" s="111">
        <f t="shared" si="9"/>
        <v>47366</v>
      </c>
      <c r="AG68" s="111" t="s">
        <v>82</v>
      </c>
      <c r="AH68" s="111" t="s">
        <v>83</v>
      </c>
      <c r="AI68" s="108" t="s">
        <v>496</v>
      </c>
      <c r="AJ68" s="105" t="s">
        <v>143</v>
      </c>
      <c r="AK68" s="111" t="str">
        <f t="shared" ca="1" si="7"/>
        <v>поверен</v>
      </c>
      <c r="AL68" s="108"/>
      <c r="AM68" s="108" t="s">
        <v>86</v>
      </c>
      <c r="AN68" s="108" t="s">
        <v>87</v>
      </c>
      <c r="AO68" s="108" t="s">
        <v>88</v>
      </c>
      <c r="AP68" s="106" t="s">
        <v>497</v>
      </c>
      <c r="AQ68" s="60">
        <v>2016</v>
      </c>
      <c r="AR68" s="111"/>
      <c r="AS68" s="108" t="s">
        <v>91</v>
      </c>
      <c r="AT68" s="71" t="s">
        <v>92</v>
      </c>
      <c r="AU68" s="71"/>
      <c r="AV68" s="105"/>
      <c r="AW68" s="105"/>
      <c r="AX68" s="71"/>
      <c r="AY68" s="71"/>
      <c r="AZ68" s="71"/>
      <c r="BA68" s="105"/>
      <c r="BB68" s="105" t="s">
        <v>93</v>
      </c>
      <c r="BC68" s="105" t="s">
        <v>94</v>
      </c>
      <c r="BD68" s="108">
        <v>3201</v>
      </c>
      <c r="BE68" s="105"/>
      <c r="BF68" s="112"/>
      <c r="BG68" s="76"/>
      <c r="BH68" s="77"/>
      <c r="BI68" s="71"/>
      <c r="BJ68" s="71"/>
      <c r="BK68" s="71"/>
    </row>
    <row r="69" s="55" customFormat="1" ht="60" hidden="1" customHeight="1">
      <c r="A69" s="71"/>
      <c r="B69" s="58" t="s">
        <v>62</v>
      </c>
      <c r="C69" s="58" t="s">
        <v>63</v>
      </c>
      <c r="D69" s="104" t="s">
        <v>64</v>
      </c>
      <c r="E69" s="104">
        <v>201</v>
      </c>
      <c r="F69" s="105" t="s">
        <v>441</v>
      </c>
      <c r="G69" s="105" t="s">
        <v>498</v>
      </c>
      <c r="H69" s="104" t="s">
        <v>499</v>
      </c>
      <c r="I69" s="106" t="s">
        <v>469</v>
      </c>
      <c r="J69" s="105" t="s">
        <v>470</v>
      </c>
      <c r="K69" s="107" t="s">
        <v>471</v>
      </c>
      <c r="L69" s="107" t="s">
        <v>472</v>
      </c>
      <c r="M69" s="105" t="s">
        <v>473</v>
      </c>
      <c r="N69" s="107" t="s">
        <v>500</v>
      </c>
      <c r="O69" s="71" t="s">
        <v>474</v>
      </c>
      <c r="P69" s="71" t="s">
        <v>76</v>
      </c>
      <c r="Q69" s="108" t="s">
        <v>77</v>
      </c>
      <c r="R69" s="115">
        <v>42005</v>
      </c>
      <c r="S69" s="106">
        <v>8</v>
      </c>
      <c r="T69" s="109">
        <f t="shared" si="8"/>
        <v>44926.599999999999</v>
      </c>
      <c r="U69" s="110" t="s">
        <v>78</v>
      </c>
      <c r="V69" s="71" t="str">
        <f t="shared" si="6"/>
        <v/>
      </c>
      <c r="W69" s="71" t="str">
        <f t="shared" si="5"/>
        <v>°С</v>
      </c>
      <c r="X69" s="106">
        <v>100</v>
      </c>
      <c r="Y69" s="106"/>
      <c r="Z69" s="108" t="s">
        <v>79</v>
      </c>
      <c r="AA69" s="104" t="s">
        <v>475</v>
      </c>
      <c r="AB69" s="106"/>
      <c r="AC69" s="108" t="s">
        <v>81</v>
      </c>
      <c r="AD69" s="107">
        <v>60</v>
      </c>
      <c r="AE69" s="67">
        <v>45827</v>
      </c>
      <c r="AF69" s="111">
        <f t="shared" si="9"/>
        <v>47652</v>
      </c>
      <c r="AG69" s="111" t="s">
        <v>82</v>
      </c>
      <c r="AH69" s="111" t="s">
        <v>83</v>
      </c>
      <c r="AI69" s="108" t="s">
        <v>501</v>
      </c>
      <c r="AJ69" s="105" t="s">
        <v>109</v>
      </c>
      <c r="AK69" s="111" t="str">
        <f t="shared" ca="1" si="7"/>
        <v>поверен</v>
      </c>
      <c r="AL69" s="108"/>
      <c r="AM69" s="108" t="s">
        <v>86</v>
      </c>
      <c r="AN69" s="108" t="s">
        <v>87</v>
      </c>
      <c r="AO69" s="108" t="s">
        <v>88</v>
      </c>
      <c r="AP69" s="106" t="s">
        <v>502</v>
      </c>
      <c r="AQ69" s="60">
        <v>2016</v>
      </c>
      <c r="AR69" s="111"/>
      <c r="AS69" s="108" t="s">
        <v>91</v>
      </c>
      <c r="AT69" s="71" t="s">
        <v>92</v>
      </c>
      <c r="AU69" s="71"/>
      <c r="AV69" s="105"/>
      <c r="AW69" s="105"/>
      <c r="AX69" s="71"/>
      <c r="AY69" s="71"/>
      <c r="AZ69" s="71"/>
      <c r="BA69" s="105"/>
      <c r="BB69" s="105" t="s">
        <v>93</v>
      </c>
      <c r="BC69" s="105" t="s">
        <v>94</v>
      </c>
      <c r="BD69" s="108">
        <v>3201</v>
      </c>
      <c r="BE69" s="105"/>
      <c r="BF69" s="112"/>
      <c r="BG69" s="76"/>
      <c r="BH69" s="77"/>
      <c r="BI69" s="71"/>
      <c r="BJ69" s="71"/>
      <c r="BK69" s="71"/>
    </row>
    <row r="70" s="55" customFormat="1" ht="60" hidden="1" customHeight="1">
      <c r="A70" s="71"/>
      <c r="B70" s="58" t="s">
        <v>62</v>
      </c>
      <c r="C70" s="58" t="s">
        <v>63</v>
      </c>
      <c r="D70" s="104" t="s">
        <v>64</v>
      </c>
      <c r="E70" s="104">
        <v>201</v>
      </c>
      <c r="F70" s="105" t="s">
        <v>441</v>
      </c>
      <c r="G70" s="105" t="s">
        <v>503</v>
      </c>
      <c r="H70" s="104" t="s">
        <v>504</v>
      </c>
      <c r="I70" s="106" t="s">
        <v>469</v>
      </c>
      <c r="J70" s="105" t="s">
        <v>470</v>
      </c>
      <c r="K70" s="107" t="s">
        <v>471</v>
      </c>
      <c r="L70" s="107" t="s">
        <v>472</v>
      </c>
      <c r="M70" s="105" t="s">
        <v>473</v>
      </c>
      <c r="N70" s="107">
        <v>2250807</v>
      </c>
      <c r="O70" s="71" t="s">
        <v>474</v>
      </c>
      <c r="P70" s="71" t="s">
        <v>76</v>
      </c>
      <c r="Q70" s="108" t="s">
        <v>77</v>
      </c>
      <c r="R70" s="67">
        <v>42095</v>
      </c>
      <c r="S70" s="106">
        <v>8</v>
      </c>
      <c r="T70" s="109">
        <f t="shared" si="8"/>
        <v>45016.599999999999</v>
      </c>
      <c r="U70" s="110" t="s">
        <v>78</v>
      </c>
      <c r="V70" s="71" t="str">
        <f t="shared" si="6"/>
        <v/>
      </c>
      <c r="W70" s="71" t="str">
        <f t="shared" si="5"/>
        <v>°С</v>
      </c>
      <c r="X70" s="106">
        <v>100</v>
      </c>
      <c r="Y70" s="106"/>
      <c r="Z70" s="108" t="s">
        <v>79</v>
      </c>
      <c r="AA70" s="104" t="s">
        <v>475</v>
      </c>
      <c r="AB70" s="106"/>
      <c r="AC70" s="108" t="s">
        <v>81</v>
      </c>
      <c r="AD70" s="107">
        <v>60</v>
      </c>
      <c r="AE70" s="67">
        <v>45827</v>
      </c>
      <c r="AF70" s="111">
        <f t="shared" si="9"/>
        <v>47652</v>
      </c>
      <c r="AG70" s="111" t="s">
        <v>82</v>
      </c>
      <c r="AH70" s="111" t="s">
        <v>83</v>
      </c>
      <c r="AI70" s="108" t="s">
        <v>505</v>
      </c>
      <c r="AJ70" s="105" t="s">
        <v>109</v>
      </c>
      <c r="AK70" s="111" t="str">
        <f t="shared" ca="1" si="7"/>
        <v>поверен</v>
      </c>
      <c r="AL70" s="108"/>
      <c r="AM70" s="108" t="s">
        <v>86</v>
      </c>
      <c r="AN70" s="108" t="s">
        <v>87</v>
      </c>
      <c r="AO70" s="108" t="s">
        <v>88</v>
      </c>
      <c r="AP70" s="106" t="s">
        <v>490</v>
      </c>
      <c r="AQ70" s="60">
        <v>2016</v>
      </c>
      <c r="AR70" s="111"/>
      <c r="AS70" s="108" t="s">
        <v>91</v>
      </c>
      <c r="AT70" s="71" t="s">
        <v>92</v>
      </c>
      <c r="AU70" s="71"/>
      <c r="AV70" s="105"/>
      <c r="AW70" s="105"/>
      <c r="AX70" s="71"/>
      <c r="AY70" s="71"/>
      <c r="AZ70" s="71"/>
      <c r="BA70" s="105" t="s">
        <v>478</v>
      </c>
      <c r="BB70" s="105" t="s">
        <v>93</v>
      </c>
      <c r="BC70" s="105" t="s">
        <v>94</v>
      </c>
      <c r="BD70" s="108">
        <v>3201</v>
      </c>
      <c r="BE70" s="105"/>
      <c r="BF70" s="112"/>
      <c r="BG70" s="76"/>
      <c r="BH70" s="77"/>
      <c r="BI70" s="71"/>
      <c r="BJ70" s="71"/>
      <c r="BK70" s="71"/>
    </row>
    <row r="71" s="55" customFormat="1" ht="60" hidden="1" customHeight="1">
      <c r="A71" s="71"/>
      <c r="B71" s="58" t="s">
        <v>62</v>
      </c>
      <c r="C71" s="58" t="s">
        <v>63</v>
      </c>
      <c r="D71" s="104" t="s">
        <v>64</v>
      </c>
      <c r="E71" s="104">
        <v>201</v>
      </c>
      <c r="F71" s="105" t="s">
        <v>441</v>
      </c>
      <c r="G71" s="105" t="s">
        <v>506</v>
      </c>
      <c r="H71" s="104" t="s">
        <v>507</v>
      </c>
      <c r="I71" s="106" t="s">
        <v>469</v>
      </c>
      <c r="J71" s="105" t="s">
        <v>470</v>
      </c>
      <c r="K71" s="107" t="s">
        <v>471</v>
      </c>
      <c r="L71" s="107" t="s">
        <v>472</v>
      </c>
      <c r="M71" s="105" t="s">
        <v>473</v>
      </c>
      <c r="N71" s="107" t="s">
        <v>508</v>
      </c>
      <c r="O71" s="71" t="s">
        <v>474</v>
      </c>
      <c r="P71" s="71" t="s">
        <v>76</v>
      </c>
      <c r="Q71" s="108" t="s">
        <v>77</v>
      </c>
      <c r="R71" s="115">
        <v>42005</v>
      </c>
      <c r="S71" s="106">
        <v>8</v>
      </c>
      <c r="T71" s="109">
        <f t="shared" si="8"/>
        <v>44926.599999999999</v>
      </c>
      <c r="U71" s="110" t="s">
        <v>78</v>
      </c>
      <c r="V71" s="71" t="str">
        <f t="shared" si="6"/>
        <v/>
      </c>
      <c r="W71" s="71" t="str">
        <f t="shared" si="5"/>
        <v>°С</v>
      </c>
      <c r="X71" s="106">
        <v>100</v>
      </c>
      <c r="Y71" s="106"/>
      <c r="Z71" s="108" t="s">
        <v>79</v>
      </c>
      <c r="AA71" s="104" t="s">
        <v>485</v>
      </c>
      <c r="AB71" s="106"/>
      <c r="AC71" s="108" t="s">
        <v>81</v>
      </c>
      <c r="AD71" s="107">
        <v>60</v>
      </c>
      <c r="AE71" s="67">
        <v>45541</v>
      </c>
      <c r="AF71" s="111">
        <f t="shared" si="9"/>
        <v>47366</v>
      </c>
      <c r="AG71" s="111" t="s">
        <v>82</v>
      </c>
      <c r="AH71" s="111" t="s">
        <v>83</v>
      </c>
      <c r="AI71" s="108" t="s">
        <v>509</v>
      </c>
      <c r="AJ71" s="105" t="s">
        <v>143</v>
      </c>
      <c r="AK71" s="111" t="str">
        <f t="shared" ca="1" si="7"/>
        <v>поверен</v>
      </c>
      <c r="AL71" s="108"/>
      <c r="AM71" s="108" t="s">
        <v>86</v>
      </c>
      <c r="AN71" s="108" t="s">
        <v>87</v>
      </c>
      <c r="AO71" s="108" t="s">
        <v>88</v>
      </c>
      <c r="AP71" s="106" t="s">
        <v>490</v>
      </c>
      <c r="AQ71" s="60">
        <v>2016</v>
      </c>
      <c r="AR71" s="111"/>
      <c r="AS71" s="108" t="s">
        <v>91</v>
      </c>
      <c r="AT71" s="71" t="s">
        <v>92</v>
      </c>
      <c r="AU71" s="71"/>
      <c r="AV71" s="105"/>
      <c r="AW71" s="105"/>
      <c r="AX71" s="71"/>
      <c r="AY71" s="71"/>
      <c r="AZ71" s="71"/>
      <c r="BA71" s="105"/>
      <c r="BB71" s="105" t="s">
        <v>93</v>
      </c>
      <c r="BC71" s="105" t="s">
        <v>94</v>
      </c>
      <c r="BD71" s="108">
        <v>3201</v>
      </c>
      <c r="BE71" s="105"/>
      <c r="BF71" s="112"/>
      <c r="BG71" s="76"/>
      <c r="BH71" s="77"/>
      <c r="BI71" s="71"/>
      <c r="BJ71" s="71"/>
      <c r="BK71" s="71"/>
    </row>
    <row r="72" s="55" customFormat="1" ht="60" hidden="1" customHeight="1">
      <c r="A72" s="71"/>
      <c r="B72" s="58" t="s">
        <v>62</v>
      </c>
      <c r="C72" s="58" t="s">
        <v>63</v>
      </c>
      <c r="D72" s="104" t="s">
        <v>64</v>
      </c>
      <c r="E72" s="104">
        <v>201</v>
      </c>
      <c r="F72" s="105" t="s">
        <v>441</v>
      </c>
      <c r="G72" s="105" t="s">
        <v>510</v>
      </c>
      <c r="H72" s="104" t="s">
        <v>511</v>
      </c>
      <c r="I72" s="106" t="s">
        <v>469</v>
      </c>
      <c r="J72" s="105" t="s">
        <v>470</v>
      </c>
      <c r="K72" s="107" t="s">
        <v>471</v>
      </c>
      <c r="L72" s="107" t="s">
        <v>472</v>
      </c>
      <c r="M72" s="105" t="s">
        <v>512</v>
      </c>
      <c r="N72" s="107" t="s">
        <v>513</v>
      </c>
      <c r="O72" s="71" t="s">
        <v>474</v>
      </c>
      <c r="P72" s="71" t="s">
        <v>76</v>
      </c>
      <c r="Q72" s="108" t="s">
        <v>77</v>
      </c>
      <c r="R72" s="67">
        <v>42095</v>
      </c>
      <c r="S72" s="106">
        <v>6</v>
      </c>
      <c r="T72" s="109">
        <f t="shared" si="8"/>
        <v>44286.199999999997</v>
      </c>
      <c r="U72" s="110" t="s">
        <v>100</v>
      </c>
      <c r="V72" s="71" t="str">
        <f t="shared" si="6"/>
        <v/>
      </c>
      <c r="W72" s="71" t="str">
        <f t="shared" si="5"/>
        <v>°С</v>
      </c>
      <c r="X72" s="106">
        <v>900</v>
      </c>
      <c r="Y72" s="106"/>
      <c r="Z72" s="108" t="s">
        <v>79</v>
      </c>
      <c r="AA72" s="104" t="s">
        <v>485</v>
      </c>
      <c r="AB72" s="106"/>
      <c r="AC72" s="108" t="s">
        <v>141</v>
      </c>
      <c r="AD72" s="107">
        <v>48</v>
      </c>
      <c r="AE72" s="67">
        <v>45154</v>
      </c>
      <c r="AF72" s="111">
        <f t="shared" si="9"/>
        <v>46614</v>
      </c>
      <c r="AG72" s="111" t="s">
        <v>82</v>
      </c>
      <c r="AH72" s="111" t="s">
        <v>83</v>
      </c>
      <c r="AI72" s="108" t="s">
        <v>514</v>
      </c>
      <c r="AJ72" s="105" t="s">
        <v>143</v>
      </c>
      <c r="AK72" s="111" t="str">
        <f t="shared" ca="1" si="7"/>
        <v>поверен</v>
      </c>
      <c r="AL72" s="108"/>
      <c r="AM72" s="108" t="s">
        <v>86</v>
      </c>
      <c r="AN72" s="108" t="s">
        <v>87</v>
      </c>
      <c r="AO72" s="108" t="s">
        <v>88</v>
      </c>
      <c r="AP72" s="106" t="s">
        <v>490</v>
      </c>
      <c r="AQ72" s="60">
        <v>2016</v>
      </c>
      <c r="AR72" s="111"/>
      <c r="AS72" s="108" t="s">
        <v>91</v>
      </c>
      <c r="AT72" s="71" t="s">
        <v>92</v>
      </c>
      <c r="AU72" s="71"/>
      <c r="AV72" s="105"/>
      <c r="AW72" s="105"/>
      <c r="AX72" s="71"/>
      <c r="AY72" s="71"/>
      <c r="AZ72" s="71"/>
      <c r="BA72" s="105"/>
      <c r="BB72" s="105" t="s">
        <v>93</v>
      </c>
      <c r="BC72" s="105" t="s">
        <v>94</v>
      </c>
      <c r="BD72" s="108">
        <v>3201</v>
      </c>
      <c r="BE72" s="105"/>
      <c r="BF72" s="112"/>
      <c r="BG72" s="71" t="s">
        <v>455</v>
      </c>
      <c r="BH72" s="77"/>
      <c r="BI72" s="71"/>
      <c r="BJ72" s="71"/>
      <c r="BK72" s="71"/>
    </row>
    <row r="73" s="55" customFormat="1" ht="60" hidden="1" customHeight="1">
      <c r="A73" s="71"/>
      <c r="B73" s="58" t="s">
        <v>62</v>
      </c>
      <c r="C73" s="58" t="s">
        <v>63</v>
      </c>
      <c r="D73" s="104" t="s">
        <v>64</v>
      </c>
      <c r="E73" s="104">
        <v>201</v>
      </c>
      <c r="F73" s="105" t="s">
        <v>441</v>
      </c>
      <c r="G73" s="105" t="s">
        <v>515</v>
      </c>
      <c r="H73" s="104" t="s">
        <v>516</v>
      </c>
      <c r="I73" s="106" t="s">
        <v>469</v>
      </c>
      <c r="J73" s="105" t="s">
        <v>470</v>
      </c>
      <c r="K73" s="107" t="s">
        <v>471</v>
      </c>
      <c r="L73" s="107" t="s">
        <v>472</v>
      </c>
      <c r="M73" s="105" t="s">
        <v>512</v>
      </c>
      <c r="N73" s="107" t="s">
        <v>517</v>
      </c>
      <c r="O73" s="71" t="s">
        <v>474</v>
      </c>
      <c r="P73" s="71" t="s">
        <v>76</v>
      </c>
      <c r="Q73" s="108" t="s">
        <v>77</v>
      </c>
      <c r="R73" s="67">
        <v>42095</v>
      </c>
      <c r="S73" s="106">
        <v>6</v>
      </c>
      <c r="T73" s="109">
        <f t="shared" si="8"/>
        <v>44286.199999999997</v>
      </c>
      <c r="U73" s="110" t="s">
        <v>100</v>
      </c>
      <c r="V73" s="71" t="str">
        <f t="shared" si="6"/>
        <v/>
      </c>
      <c r="W73" s="71" t="str">
        <f t="shared" si="5"/>
        <v>°С</v>
      </c>
      <c r="X73" s="106">
        <v>900</v>
      </c>
      <c r="Y73" s="106"/>
      <c r="Z73" s="108" t="s">
        <v>79</v>
      </c>
      <c r="AA73" s="104" t="s">
        <v>485</v>
      </c>
      <c r="AB73" s="106"/>
      <c r="AC73" s="108" t="s">
        <v>141</v>
      </c>
      <c r="AD73" s="107">
        <v>48</v>
      </c>
      <c r="AE73" s="67">
        <v>45154</v>
      </c>
      <c r="AF73" s="111">
        <f t="shared" si="9"/>
        <v>46614</v>
      </c>
      <c r="AG73" s="111" t="s">
        <v>82</v>
      </c>
      <c r="AH73" s="111" t="s">
        <v>83</v>
      </c>
      <c r="AI73" s="108" t="s">
        <v>518</v>
      </c>
      <c r="AJ73" s="105" t="s">
        <v>143</v>
      </c>
      <c r="AK73" s="111" t="str">
        <f t="shared" ca="1" si="7"/>
        <v>поверен</v>
      </c>
      <c r="AL73" s="108"/>
      <c r="AM73" s="108" t="s">
        <v>86</v>
      </c>
      <c r="AN73" s="108" t="s">
        <v>87</v>
      </c>
      <c r="AO73" s="108" t="s">
        <v>88</v>
      </c>
      <c r="AP73" s="106" t="s">
        <v>490</v>
      </c>
      <c r="AQ73" s="60">
        <v>2016</v>
      </c>
      <c r="AR73" s="111"/>
      <c r="AS73" s="108" t="s">
        <v>91</v>
      </c>
      <c r="AT73" s="71" t="s">
        <v>92</v>
      </c>
      <c r="AU73" s="71"/>
      <c r="AV73" s="105"/>
      <c r="AW73" s="105"/>
      <c r="AX73" s="71"/>
      <c r="AY73" s="71"/>
      <c r="AZ73" s="71"/>
      <c r="BA73" s="105" t="s">
        <v>478</v>
      </c>
      <c r="BB73" s="105" t="s">
        <v>93</v>
      </c>
      <c r="BC73" s="105" t="s">
        <v>94</v>
      </c>
      <c r="BD73" s="108">
        <v>3201</v>
      </c>
      <c r="BE73" s="105"/>
      <c r="BF73" s="112"/>
      <c r="BG73" s="71" t="s">
        <v>455</v>
      </c>
      <c r="BH73" s="77"/>
      <c r="BI73" s="71"/>
      <c r="BJ73" s="71"/>
      <c r="BK73" s="71"/>
    </row>
    <row r="74" s="55" customFormat="1" ht="60" hidden="1" customHeight="1">
      <c r="A74" s="58"/>
      <c r="B74" s="58" t="s">
        <v>62</v>
      </c>
      <c r="C74" s="58" t="s">
        <v>63</v>
      </c>
      <c r="D74" s="59" t="s">
        <v>64</v>
      </c>
      <c r="E74" s="59">
        <v>201</v>
      </c>
      <c r="F74" s="62" t="s">
        <v>441</v>
      </c>
      <c r="G74" s="62" t="s">
        <v>519</v>
      </c>
      <c r="H74" s="59" t="s">
        <v>520</v>
      </c>
      <c r="I74" s="63" t="s">
        <v>521</v>
      </c>
      <c r="J74" s="62" t="s">
        <v>522</v>
      </c>
      <c r="K74" s="64" t="s">
        <v>523</v>
      </c>
      <c r="L74" s="64" t="s">
        <v>524</v>
      </c>
      <c r="M74" s="62" t="s">
        <v>525</v>
      </c>
      <c r="N74" s="64" t="s">
        <v>526</v>
      </c>
      <c r="O74" s="58" t="s">
        <v>527</v>
      </c>
      <c r="P74" s="58" t="s">
        <v>76</v>
      </c>
      <c r="Q74" s="66" t="s">
        <v>77</v>
      </c>
      <c r="R74" s="72" t="s">
        <v>528</v>
      </c>
      <c r="S74" s="63">
        <v>20</v>
      </c>
      <c r="T74" s="69">
        <f t="shared" si="8"/>
        <v>49311</v>
      </c>
      <c r="U74" s="70" t="s">
        <v>78</v>
      </c>
      <c r="V74" s="71" t="str">
        <f t="shared" si="6"/>
        <v/>
      </c>
      <c r="W74" s="71" t="str">
        <f t="shared" si="5"/>
        <v>°С</v>
      </c>
      <c r="X74" s="63">
        <v>150</v>
      </c>
      <c r="Y74" s="63"/>
      <c r="Z74" s="66" t="s">
        <v>79</v>
      </c>
      <c r="AA74" s="59" t="s">
        <v>216</v>
      </c>
      <c r="AB74" s="63"/>
      <c r="AC74" s="66" t="s">
        <v>452</v>
      </c>
      <c r="AD74" s="64">
        <v>60</v>
      </c>
      <c r="AE74" s="72">
        <v>45524</v>
      </c>
      <c r="AF74" s="73">
        <f t="shared" si="9"/>
        <v>47349</v>
      </c>
      <c r="AG74" s="73" t="s">
        <v>82</v>
      </c>
      <c r="AH74" s="73" t="s">
        <v>83</v>
      </c>
      <c r="AI74" s="66" t="s">
        <v>529</v>
      </c>
      <c r="AJ74" s="62" t="s">
        <v>143</v>
      </c>
      <c r="AK74" s="73" t="str">
        <f t="shared" ca="1" si="7"/>
        <v>поверен</v>
      </c>
      <c r="AL74" s="66"/>
      <c r="AM74" s="66" t="s">
        <v>86</v>
      </c>
      <c r="AN74" s="66" t="s">
        <v>87</v>
      </c>
      <c r="AO74" s="66" t="s">
        <v>88</v>
      </c>
      <c r="AP74" s="63" t="s">
        <v>530</v>
      </c>
      <c r="AQ74" s="74">
        <v>2016</v>
      </c>
      <c r="AR74" s="73"/>
      <c r="AS74" s="66" t="s">
        <v>91</v>
      </c>
      <c r="AT74" s="58" t="s">
        <v>92</v>
      </c>
      <c r="AU74" s="58"/>
      <c r="AV74" s="62"/>
      <c r="AW74" s="62"/>
      <c r="AX74" s="58"/>
      <c r="AY74" s="58"/>
      <c r="AZ74" s="58"/>
      <c r="BA74" s="62"/>
      <c r="BB74" s="62" t="s">
        <v>93</v>
      </c>
      <c r="BC74" s="62" t="s">
        <v>94</v>
      </c>
      <c r="BD74" s="66">
        <v>3201</v>
      </c>
      <c r="BE74" s="62"/>
      <c r="BF74" s="75"/>
      <c r="BG74" s="76"/>
      <c r="BH74" s="77"/>
      <c r="BI74" s="71"/>
      <c r="BJ74" s="71"/>
      <c r="BK74" s="71"/>
    </row>
    <row r="75" s="55" customFormat="1" ht="60" hidden="1" customHeight="1">
      <c r="A75" s="58"/>
      <c r="B75" s="58" t="s">
        <v>62</v>
      </c>
      <c r="C75" s="58" t="s">
        <v>63</v>
      </c>
      <c r="D75" s="59" t="s">
        <v>64</v>
      </c>
      <c r="E75" s="59">
        <v>201</v>
      </c>
      <c r="F75" s="62" t="s">
        <v>441</v>
      </c>
      <c r="G75" s="62" t="s">
        <v>519</v>
      </c>
      <c r="H75" s="59" t="s">
        <v>531</v>
      </c>
      <c r="I75" s="63" t="s">
        <v>521</v>
      </c>
      <c r="J75" s="62" t="s">
        <v>522</v>
      </c>
      <c r="K75" s="64" t="s">
        <v>523</v>
      </c>
      <c r="L75" s="64" t="s">
        <v>524</v>
      </c>
      <c r="M75" s="62" t="s">
        <v>525</v>
      </c>
      <c r="N75" s="64">
        <v>45</v>
      </c>
      <c r="O75" s="58" t="s">
        <v>527</v>
      </c>
      <c r="P75" s="58" t="s">
        <v>76</v>
      </c>
      <c r="Q75" s="66" t="s">
        <v>77</v>
      </c>
      <c r="R75" s="116">
        <v>42095</v>
      </c>
      <c r="S75" s="63">
        <v>20</v>
      </c>
      <c r="T75" s="69">
        <f t="shared" si="8"/>
        <v>49399</v>
      </c>
      <c r="U75" s="70" t="s">
        <v>78</v>
      </c>
      <c r="V75" s="71" t="str">
        <f t="shared" si="6"/>
        <v/>
      </c>
      <c r="W75" s="71" t="str">
        <f t="shared" si="5"/>
        <v>°С</v>
      </c>
      <c r="X75" s="63">
        <v>150</v>
      </c>
      <c r="Y75" s="63"/>
      <c r="Z75" s="66" t="s">
        <v>79</v>
      </c>
      <c r="AA75" s="59" t="s">
        <v>216</v>
      </c>
      <c r="AB75" s="63"/>
      <c r="AC75" s="66" t="s">
        <v>452</v>
      </c>
      <c r="AD75" s="64">
        <v>60</v>
      </c>
      <c r="AE75" s="72">
        <v>45524</v>
      </c>
      <c r="AF75" s="73">
        <f t="shared" si="9"/>
        <v>47349</v>
      </c>
      <c r="AG75" s="73" t="s">
        <v>82</v>
      </c>
      <c r="AH75" s="73" t="s">
        <v>83</v>
      </c>
      <c r="AI75" s="66" t="s">
        <v>532</v>
      </c>
      <c r="AJ75" s="62" t="s">
        <v>143</v>
      </c>
      <c r="AK75" s="73" t="str">
        <f t="shared" ca="1" si="7"/>
        <v>поверен</v>
      </c>
      <c r="AL75" s="66"/>
      <c r="AM75" s="66" t="s">
        <v>86</v>
      </c>
      <c r="AN75" s="66" t="s">
        <v>87</v>
      </c>
      <c r="AO75" s="66" t="s">
        <v>88</v>
      </c>
      <c r="AP75" s="63" t="s">
        <v>530</v>
      </c>
      <c r="AQ75" s="74">
        <v>2016</v>
      </c>
      <c r="AR75" s="73"/>
      <c r="AS75" s="66" t="s">
        <v>91</v>
      </c>
      <c r="AT75" s="58" t="s">
        <v>92</v>
      </c>
      <c r="AU75" s="58"/>
      <c r="AV75" s="62"/>
      <c r="AW75" s="62"/>
      <c r="AX75" s="58"/>
      <c r="AY75" s="58"/>
      <c r="AZ75" s="58"/>
      <c r="BA75" s="62"/>
      <c r="BB75" s="62" t="s">
        <v>93</v>
      </c>
      <c r="BC75" s="62" t="s">
        <v>94</v>
      </c>
      <c r="BD75" s="66">
        <v>3201</v>
      </c>
      <c r="BE75" s="62"/>
      <c r="BF75" s="75"/>
      <c r="BG75" s="76"/>
      <c r="BH75" s="77"/>
      <c r="BI75" s="71"/>
      <c r="BJ75" s="71"/>
      <c r="BK75" s="71"/>
    </row>
    <row r="76" s="55" customFormat="1" ht="60" hidden="1" customHeight="1">
      <c r="A76" s="58"/>
      <c r="B76" s="58" t="s">
        <v>62</v>
      </c>
      <c r="C76" s="58" t="s">
        <v>63</v>
      </c>
      <c r="D76" s="59" t="s">
        <v>64</v>
      </c>
      <c r="E76" s="59">
        <v>201</v>
      </c>
      <c r="F76" s="62" t="s">
        <v>441</v>
      </c>
      <c r="G76" s="62" t="s">
        <v>519</v>
      </c>
      <c r="H76" s="59" t="s">
        <v>533</v>
      </c>
      <c r="I76" s="63" t="s">
        <v>521</v>
      </c>
      <c r="J76" s="62" t="s">
        <v>522</v>
      </c>
      <c r="K76" s="64" t="s">
        <v>523</v>
      </c>
      <c r="L76" s="64" t="s">
        <v>524</v>
      </c>
      <c r="M76" s="62" t="s">
        <v>525</v>
      </c>
      <c r="N76" s="64">
        <v>35</v>
      </c>
      <c r="O76" s="58" t="s">
        <v>527</v>
      </c>
      <c r="P76" s="58" t="s">
        <v>76</v>
      </c>
      <c r="Q76" s="66" t="s">
        <v>77</v>
      </c>
      <c r="R76" s="116" t="s">
        <v>534</v>
      </c>
      <c r="S76" s="63">
        <v>20</v>
      </c>
      <c r="T76" s="69">
        <v>49400</v>
      </c>
      <c r="U76" s="70" t="s">
        <v>78</v>
      </c>
      <c r="V76" s="71" t="str">
        <f t="shared" si="6"/>
        <v/>
      </c>
      <c r="W76" s="71" t="str">
        <f t="shared" si="5"/>
        <v>°С</v>
      </c>
      <c r="X76" s="63">
        <v>150</v>
      </c>
      <c r="Y76" s="63"/>
      <c r="Z76" s="66" t="s">
        <v>79</v>
      </c>
      <c r="AA76" s="59" t="s">
        <v>216</v>
      </c>
      <c r="AB76" s="63"/>
      <c r="AC76" s="66" t="s">
        <v>452</v>
      </c>
      <c r="AD76" s="64">
        <v>60</v>
      </c>
      <c r="AE76" s="72">
        <v>45524</v>
      </c>
      <c r="AF76" s="73">
        <f t="shared" si="9"/>
        <v>47349</v>
      </c>
      <c r="AG76" s="73" t="s">
        <v>82</v>
      </c>
      <c r="AH76" s="73" t="s">
        <v>83</v>
      </c>
      <c r="AI76" s="66" t="s">
        <v>535</v>
      </c>
      <c r="AJ76" s="62" t="s">
        <v>143</v>
      </c>
      <c r="AK76" s="73" t="str">
        <f t="shared" ca="1" si="7"/>
        <v>поверен</v>
      </c>
      <c r="AL76" s="66"/>
      <c r="AM76" s="66" t="s">
        <v>86</v>
      </c>
      <c r="AN76" s="66" t="s">
        <v>87</v>
      </c>
      <c r="AO76" s="66" t="s">
        <v>88</v>
      </c>
      <c r="AP76" s="63" t="s">
        <v>530</v>
      </c>
      <c r="AQ76" s="74">
        <v>2016</v>
      </c>
      <c r="AR76" s="73"/>
      <c r="AS76" s="66" t="s">
        <v>91</v>
      </c>
      <c r="AT76" s="58" t="s">
        <v>92</v>
      </c>
      <c r="AU76" s="58"/>
      <c r="AV76" s="62"/>
      <c r="AW76" s="62"/>
      <c r="AX76" s="58"/>
      <c r="AY76" s="58"/>
      <c r="AZ76" s="58"/>
      <c r="BA76" s="62"/>
      <c r="BB76" s="62" t="s">
        <v>93</v>
      </c>
      <c r="BC76" s="62" t="s">
        <v>94</v>
      </c>
      <c r="BD76" s="66">
        <v>3201</v>
      </c>
      <c r="BE76" s="62"/>
      <c r="BF76" s="75"/>
      <c r="BG76" s="76"/>
      <c r="BH76" s="77"/>
      <c r="BI76" s="71"/>
      <c r="BJ76" s="71"/>
      <c r="BK76" s="71"/>
    </row>
    <row r="77" s="55" customFormat="1" ht="60" hidden="1" customHeight="1">
      <c r="A77" s="58"/>
      <c r="B77" s="58" t="s">
        <v>62</v>
      </c>
      <c r="C77" s="58" t="s">
        <v>63</v>
      </c>
      <c r="D77" s="59" t="s">
        <v>64</v>
      </c>
      <c r="E77" s="59">
        <v>201</v>
      </c>
      <c r="F77" s="62" t="s">
        <v>441</v>
      </c>
      <c r="G77" s="62" t="s">
        <v>519</v>
      </c>
      <c r="H77" s="59" t="s">
        <v>536</v>
      </c>
      <c r="I77" s="63" t="s">
        <v>521</v>
      </c>
      <c r="J77" s="62" t="s">
        <v>522</v>
      </c>
      <c r="K77" s="64" t="s">
        <v>523</v>
      </c>
      <c r="L77" s="64" t="s">
        <v>524</v>
      </c>
      <c r="M77" s="62" t="s">
        <v>525</v>
      </c>
      <c r="N77" s="64" t="s">
        <v>537</v>
      </c>
      <c r="O77" s="58" t="s">
        <v>527</v>
      </c>
      <c r="P77" s="58" t="s">
        <v>76</v>
      </c>
      <c r="Q77" s="66" t="s">
        <v>77</v>
      </c>
      <c r="R77" s="116" t="s">
        <v>528</v>
      </c>
      <c r="S77" s="63">
        <v>20</v>
      </c>
      <c r="T77" s="69">
        <f t="shared" si="8"/>
        <v>49311</v>
      </c>
      <c r="U77" s="70" t="s">
        <v>78</v>
      </c>
      <c r="V77" s="71" t="str">
        <f t="shared" si="6"/>
        <v/>
      </c>
      <c r="W77" s="71" t="str">
        <f t="shared" si="5"/>
        <v>°С</v>
      </c>
      <c r="X77" s="63">
        <v>150</v>
      </c>
      <c r="Y77" s="63"/>
      <c r="Z77" s="66" t="s">
        <v>79</v>
      </c>
      <c r="AA77" s="59" t="s">
        <v>216</v>
      </c>
      <c r="AB77" s="63"/>
      <c r="AC77" s="66" t="s">
        <v>452</v>
      </c>
      <c r="AD77" s="64">
        <v>60</v>
      </c>
      <c r="AE77" s="72">
        <v>45524</v>
      </c>
      <c r="AF77" s="73">
        <f t="shared" si="9"/>
        <v>47349</v>
      </c>
      <c r="AG77" s="73" t="s">
        <v>82</v>
      </c>
      <c r="AH77" s="73" t="s">
        <v>83</v>
      </c>
      <c r="AI77" s="66" t="s">
        <v>538</v>
      </c>
      <c r="AJ77" s="62" t="s">
        <v>143</v>
      </c>
      <c r="AK77" s="73" t="str">
        <f t="shared" ca="1" si="7"/>
        <v>поверен</v>
      </c>
      <c r="AL77" s="66"/>
      <c r="AM77" s="66" t="s">
        <v>86</v>
      </c>
      <c r="AN77" s="66" t="s">
        <v>87</v>
      </c>
      <c r="AO77" s="66" t="s">
        <v>88</v>
      </c>
      <c r="AP77" s="63" t="s">
        <v>530</v>
      </c>
      <c r="AQ77" s="74">
        <v>2016</v>
      </c>
      <c r="AR77" s="73"/>
      <c r="AS77" s="66" t="s">
        <v>91</v>
      </c>
      <c r="AT77" s="58" t="s">
        <v>92</v>
      </c>
      <c r="AU77" s="58"/>
      <c r="AV77" s="62"/>
      <c r="AW77" s="62"/>
      <c r="AX77" s="58"/>
      <c r="AY77" s="58"/>
      <c r="AZ77" s="58"/>
      <c r="BA77" s="62"/>
      <c r="BB77" s="62" t="s">
        <v>93</v>
      </c>
      <c r="BC77" s="62" t="s">
        <v>94</v>
      </c>
      <c r="BD77" s="66">
        <v>3201</v>
      </c>
      <c r="BE77" s="62"/>
      <c r="BF77" s="75"/>
      <c r="BG77" s="76"/>
      <c r="BH77" s="77"/>
      <c r="BI77" s="71"/>
      <c r="BJ77" s="71"/>
      <c r="BK77" s="71"/>
    </row>
    <row r="78" s="55" customFormat="1" ht="60" hidden="1" customHeight="1">
      <c r="A78" s="58"/>
      <c r="B78" s="58" t="s">
        <v>62</v>
      </c>
      <c r="C78" s="58" t="s">
        <v>63</v>
      </c>
      <c r="D78" s="59" t="s">
        <v>64</v>
      </c>
      <c r="E78" s="59">
        <v>201</v>
      </c>
      <c r="F78" s="62" t="s">
        <v>441</v>
      </c>
      <c r="G78" s="62" t="s">
        <v>539</v>
      </c>
      <c r="H78" s="59" t="s">
        <v>540</v>
      </c>
      <c r="I78" s="63" t="s">
        <v>521</v>
      </c>
      <c r="J78" s="62" t="s">
        <v>522</v>
      </c>
      <c r="K78" s="64" t="s">
        <v>523</v>
      </c>
      <c r="L78" s="64" t="s">
        <v>524</v>
      </c>
      <c r="M78" s="62" t="s">
        <v>525</v>
      </c>
      <c r="N78" s="64" t="s">
        <v>541</v>
      </c>
      <c r="O78" s="58" t="s">
        <v>527</v>
      </c>
      <c r="P78" s="58" t="s">
        <v>76</v>
      </c>
      <c r="Q78" s="66" t="s">
        <v>77</v>
      </c>
      <c r="R78" s="116">
        <v>42095</v>
      </c>
      <c r="S78" s="63">
        <v>20</v>
      </c>
      <c r="T78" s="69">
        <f t="shared" si="8"/>
        <v>49399</v>
      </c>
      <c r="U78" s="70" t="s">
        <v>78</v>
      </c>
      <c r="V78" s="71" t="str">
        <f t="shared" si="6"/>
        <v/>
      </c>
      <c r="W78" s="71" t="str">
        <f t="shared" si="5"/>
        <v>°С</v>
      </c>
      <c r="X78" s="63">
        <v>150</v>
      </c>
      <c r="Y78" s="63"/>
      <c r="Z78" s="66" t="s">
        <v>79</v>
      </c>
      <c r="AA78" s="59" t="s">
        <v>542</v>
      </c>
      <c r="AB78" s="63"/>
      <c r="AC78" s="66" t="s">
        <v>141</v>
      </c>
      <c r="AD78" s="64">
        <v>60</v>
      </c>
      <c r="AE78" s="72">
        <v>45827</v>
      </c>
      <c r="AF78" s="73">
        <f t="shared" si="9"/>
        <v>47652</v>
      </c>
      <c r="AG78" s="73" t="s">
        <v>82</v>
      </c>
      <c r="AH78" s="73" t="s">
        <v>83</v>
      </c>
      <c r="AI78" s="66" t="s">
        <v>543</v>
      </c>
      <c r="AJ78" s="62" t="s">
        <v>109</v>
      </c>
      <c r="AK78" s="73" t="str">
        <f t="shared" ca="1" si="7"/>
        <v>поверен</v>
      </c>
      <c r="AL78" s="66"/>
      <c r="AM78" s="66" t="s">
        <v>86</v>
      </c>
      <c r="AN78" s="66" t="s">
        <v>87</v>
      </c>
      <c r="AO78" s="66" t="s">
        <v>88</v>
      </c>
      <c r="AP78" s="63" t="s">
        <v>530</v>
      </c>
      <c r="AQ78" s="74">
        <v>2016</v>
      </c>
      <c r="AR78" s="73"/>
      <c r="AS78" s="66" t="s">
        <v>91</v>
      </c>
      <c r="AT78" s="58" t="s">
        <v>92</v>
      </c>
      <c r="AU78" s="58"/>
      <c r="AV78" s="62"/>
      <c r="AW78" s="62"/>
      <c r="AX78" s="58"/>
      <c r="AY78" s="58"/>
      <c r="AZ78" s="58"/>
      <c r="BA78" s="62"/>
      <c r="BB78" s="62" t="s">
        <v>93</v>
      </c>
      <c r="BC78" s="62" t="s">
        <v>94</v>
      </c>
      <c r="BD78" s="66">
        <v>3201</v>
      </c>
      <c r="BE78" s="62"/>
      <c r="BF78" s="75"/>
      <c r="BG78" s="76"/>
      <c r="BH78" s="77"/>
      <c r="BI78" s="71"/>
      <c r="BJ78" s="71"/>
      <c r="BK78" s="71"/>
    </row>
    <row r="79" s="55" customFormat="1" ht="60" hidden="1" customHeight="1">
      <c r="A79" s="58"/>
      <c r="B79" s="58" t="s">
        <v>62</v>
      </c>
      <c r="C79" s="58" t="s">
        <v>63</v>
      </c>
      <c r="D79" s="59" t="s">
        <v>64</v>
      </c>
      <c r="E79" s="59">
        <v>201</v>
      </c>
      <c r="F79" s="62" t="s">
        <v>441</v>
      </c>
      <c r="G79" s="62" t="s">
        <v>544</v>
      </c>
      <c r="H79" s="59" t="s">
        <v>545</v>
      </c>
      <c r="I79" s="63" t="s">
        <v>521</v>
      </c>
      <c r="J79" s="62" t="s">
        <v>522</v>
      </c>
      <c r="K79" s="64" t="s">
        <v>523</v>
      </c>
      <c r="L79" s="64" t="s">
        <v>524</v>
      </c>
      <c r="M79" s="62" t="s">
        <v>525</v>
      </c>
      <c r="N79" s="64" t="s">
        <v>546</v>
      </c>
      <c r="O79" s="58" t="s">
        <v>527</v>
      </c>
      <c r="P79" s="58" t="s">
        <v>76</v>
      </c>
      <c r="Q79" s="66" t="s">
        <v>77</v>
      </c>
      <c r="R79" s="116" t="s">
        <v>528</v>
      </c>
      <c r="S79" s="63">
        <v>20</v>
      </c>
      <c r="T79" s="69">
        <f t="shared" si="8"/>
        <v>49311</v>
      </c>
      <c r="U79" s="70" t="s">
        <v>78</v>
      </c>
      <c r="V79" s="71" t="str">
        <f t="shared" si="6"/>
        <v/>
      </c>
      <c r="W79" s="71" t="str">
        <f t="shared" si="5"/>
        <v>°С</v>
      </c>
      <c r="X79" s="63">
        <v>150</v>
      </c>
      <c r="Y79" s="63"/>
      <c r="Z79" s="66" t="s">
        <v>79</v>
      </c>
      <c r="AA79" s="59" t="s">
        <v>216</v>
      </c>
      <c r="AB79" s="63"/>
      <c r="AC79" s="66" t="s">
        <v>452</v>
      </c>
      <c r="AD79" s="64">
        <v>60</v>
      </c>
      <c r="AE79" s="72">
        <v>45524</v>
      </c>
      <c r="AF79" s="73">
        <f t="shared" si="9"/>
        <v>47349</v>
      </c>
      <c r="AG79" s="73" t="s">
        <v>82</v>
      </c>
      <c r="AH79" s="73" t="s">
        <v>83</v>
      </c>
      <c r="AI79" s="66" t="s">
        <v>547</v>
      </c>
      <c r="AJ79" s="62" t="s">
        <v>143</v>
      </c>
      <c r="AK79" s="73" t="str">
        <f t="shared" ca="1" si="7"/>
        <v>поверен</v>
      </c>
      <c r="AL79" s="66"/>
      <c r="AM79" s="66" t="s">
        <v>86</v>
      </c>
      <c r="AN79" s="66" t="s">
        <v>87</v>
      </c>
      <c r="AO79" s="66" t="s">
        <v>88</v>
      </c>
      <c r="AP79" s="63" t="s">
        <v>530</v>
      </c>
      <c r="AQ79" s="74">
        <v>2016</v>
      </c>
      <c r="AR79" s="73"/>
      <c r="AS79" s="66" t="s">
        <v>91</v>
      </c>
      <c r="AT79" s="58" t="s">
        <v>92</v>
      </c>
      <c r="AU79" s="58"/>
      <c r="AV79" s="62"/>
      <c r="AW79" s="62"/>
      <c r="AX79" s="58"/>
      <c r="AY79" s="58"/>
      <c r="AZ79" s="58"/>
      <c r="BA79" s="62"/>
      <c r="BB79" s="62" t="s">
        <v>93</v>
      </c>
      <c r="BC79" s="62" t="s">
        <v>94</v>
      </c>
      <c r="BD79" s="66">
        <v>3201</v>
      </c>
      <c r="BE79" s="62"/>
      <c r="BF79" s="75"/>
      <c r="BG79" s="76"/>
      <c r="BH79" s="77"/>
      <c r="BI79" s="71"/>
      <c r="BJ79" s="71"/>
      <c r="BK79" s="71"/>
    </row>
    <row r="80" s="55" customFormat="1" ht="60" hidden="1" customHeight="1">
      <c r="A80" s="58"/>
      <c r="B80" s="58" t="s">
        <v>62</v>
      </c>
      <c r="C80" s="58" t="s">
        <v>63</v>
      </c>
      <c r="D80" s="59" t="s">
        <v>64</v>
      </c>
      <c r="E80" s="59">
        <v>201</v>
      </c>
      <c r="F80" s="62" t="s">
        <v>441</v>
      </c>
      <c r="G80" s="62" t="s">
        <v>548</v>
      </c>
      <c r="H80" s="59" t="s">
        <v>549</v>
      </c>
      <c r="I80" s="63" t="s">
        <v>461</v>
      </c>
      <c r="J80" s="62" t="s">
        <v>462</v>
      </c>
      <c r="K80" s="64" t="s">
        <v>463</v>
      </c>
      <c r="L80" s="64" t="s">
        <v>464</v>
      </c>
      <c r="M80" s="62" t="s">
        <v>550</v>
      </c>
      <c r="N80" s="64">
        <v>1390994</v>
      </c>
      <c r="O80" s="58" t="s">
        <v>75</v>
      </c>
      <c r="P80" s="58" t="s">
        <v>76</v>
      </c>
      <c r="Q80" s="66" t="s">
        <v>137</v>
      </c>
      <c r="R80" s="116">
        <v>42095</v>
      </c>
      <c r="S80" s="63">
        <v>12</v>
      </c>
      <c r="T80" s="69">
        <f t="shared" si="8"/>
        <v>46477.400000000001</v>
      </c>
      <c r="U80" s="70" t="s">
        <v>100</v>
      </c>
      <c r="V80" s="71" t="str">
        <f t="shared" si="6"/>
        <v>к</v>
      </c>
      <c r="W80" s="71" t="str">
        <f t="shared" si="5"/>
        <v>Па</v>
      </c>
      <c r="X80" s="63">
        <v>160</v>
      </c>
      <c r="Y80" s="63" t="s">
        <v>215</v>
      </c>
      <c r="Z80" s="66" t="s">
        <v>139</v>
      </c>
      <c r="AA80" s="59" t="s">
        <v>176</v>
      </c>
      <c r="AB80" s="63"/>
      <c r="AC80" s="66" t="s">
        <v>141</v>
      </c>
      <c r="AD80" s="64">
        <v>60</v>
      </c>
      <c r="AE80" s="72">
        <v>45541</v>
      </c>
      <c r="AF80" s="73">
        <f t="shared" si="9"/>
        <v>47366</v>
      </c>
      <c r="AG80" s="73" t="s">
        <v>82</v>
      </c>
      <c r="AH80" s="73" t="s">
        <v>83</v>
      </c>
      <c r="AI80" s="66" t="s">
        <v>551</v>
      </c>
      <c r="AJ80" s="62" t="s">
        <v>143</v>
      </c>
      <c r="AK80" s="73" t="str">
        <f t="shared" ca="1" si="7"/>
        <v>поверен</v>
      </c>
      <c r="AL80" s="66"/>
      <c r="AM80" s="66" t="s">
        <v>86</v>
      </c>
      <c r="AN80" s="66" t="s">
        <v>87</v>
      </c>
      <c r="AO80" s="66" t="s">
        <v>88</v>
      </c>
      <c r="AP80" s="63" t="s">
        <v>530</v>
      </c>
      <c r="AQ80" s="74">
        <v>2016</v>
      </c>
      <c r="AR80" s="73"/>
      <c r="AS80" s="66" t="s">
        <v>91</v>
      </c>
      <c r="AT80" s="58" t="s">
        <v>92</v>
      </c>
      <c r="AU80" s="58"/>
      <c r="AV80" s="62"/>
      <c r="AW80" s="62"/>
      <c r="AX80" s="58"/>
      <c r="AY80" s="58"/>
      <c r="AZ80" s="58"/>
      <c r="BA80" s="62"/>
      <c r="BB80" s="62" t="s">
        <v>145</v>
      </c>
      <c r="BC80" s="62" t="s">
        <v>146</v>
      </c>
      <c r="BD80" s="66">
        <v>3001</v>
      </c>
      <c r="BE80" s="62"/>
      <c r="BF80" s="75"/>
      <c r="BG80" s="76"/>
      <c r="BH80" s="77"/>
      <c r="BI80" s="71"/>
      <c r="BJ80" s="71"/>
      <c r="BK80" s="71"/>
    </row>
    <row r="81" s="55" customFormat="1" ht="60" hidden="1" customHeight="1">
      <c r="A81" s="58"/>
      <c r="B81" s="58" t="s">
        <v>62</v>
      </c>
      <c r="C81" s="58" t="s">
        <v>63</v>
      </c>
      <c r="D81" s="59" t="s">
        <v>64</v>
      </c>
      <c r="E81" s="59">
        <v>201</v>
      </c>
      <c r="F81" s="62" t="s">
        <v>441</v>
      </c>
      <c r="G81" s="62" t="s">
        <v>552</v>
      </c>
      <c r="H81" s="59" t="s">
        <v>553</v>
      </c>
      <c r="I81" s="63" t="s">
        <v>461</v>
      </c>
      <c r="J81" s="62" t="s">
        <v>462</v>
      </c>
      <c r="K81" s="64" t="s">
        <v>463</v>
      </c>
      <c r="L81" s="64" t="s">
        <v>464</v>
      </c>
      <c r="M81" s="62" t="s">
        <v>550</v>
      </c>
      <c r="N81" s="64" t="s">
        <v>554</v>
      </c>
      <c r="O81" s="58" t="s">
        <v>75</v>
      </c>
      <c r="P81" s="58" t="s">
        <v>76</v>
      </c>
      <c r="Q81" s="66" t="s">
        <v>137</v>
      </c>
      <c r="R81" s="116">
        <v>42095</v>
      </c>
      <c r="S81" s="63">
        <v>12</v>
      </c>
      <c r="T81" s="69">
        <f t="shared" si="8"/>
        <v>46477.400000000001</v>
      </c>
      <c r="U81" s="70" t="s">
        <v>100</v>
      </c>
      <c r="V81" s="71" t="str">
        <f t="shared" si="6"/>
        <v>к</v>
      </c>
      <c r="W81" s="71" t="str">
        <f t="shared" si="5"/>
        <v>Па</v>
      </c>
      <c r="X81" s="63">
        <v>160</v>
      </c>
      <c r="Y81" s="63" t="s">
        <v>215</v>
      </c>
      <c r="Z81" s="66" t="s">
        <v>139</v>
      </c>
      <c r="AA81" s="59" t="s">
        <v>176</v>
      </c>
      <c r="AB81" s="63"/>
      <c r="AC81" s="66" t="s">
        <v>141</v>
      </c>
      <c r="AD81" s="64">
        <v>60</v>
      </c>
      <c r="AE81" s="72">
        <v>45541</v>
      </c>
      <c r="AF81" s="73">
        <f t="shared" si="9"/>
        <v>47366</v>
      </c>
      <c r="AG81" s="73" t="s">
        <v>82</v>
      </c>
      <c r="AH81" s="73" t="s">
        <v>83</v>
      </c>
      <c r="AI81" s="66" t="s">
        <v>555</v>
      </c>
      <c r="AJ81" s="62" t="s">
        <v>143</v>
      </c>
      <c r="AK81" s="73" t="str">
        <f t="shared" ca="1" si="7"/>
        <v>поверен</v>
      </c>
      <c r="AL81" s="66"/>
      <c r="AM81" s="66" t="s">
        <v>86</v>
      </c>
      <c r="AN81" s="66" t="s">
        <v>87</v>
      </c>
      <c r="AO81" s="66" t="s">
        <v>88</v>
      </c>
      <c r="AP81" s="63" t="s">
        <v>530</v>
      </c>
      <c r="AQ81" s="74">
        <v>2016</v>
      </c>
      <c r="AR81" s="73"/>
      <c r="AS81" s="66" t="s">
        <v>91</v>
      </c>
      <c r="AT81" s="58" t="s">
        <v>92</v>
      </c>
      <c r="AU81" s="58"/>
      <c r="AV81" s="62"/>
      <c r="AW81" s="62"/>
      <c r="AX81" s="58"/>
      <c r="AY81" s="58"/>
      <c r="AZ81" s="58"/>
      <c r="BA81" s="62"/>
      <c r="BB81" s="62" t="s">
        <v>145</v>
      </c>
      <c r="BC81" s="62" t="s">
        <v>146</v>
      </c>
      <c r="BD81" s="66">
        <v>3001</v>
      </c>
      <c r="BE81" s="62"/>
      <c r="BF81" s="75"/>
      <c r="BG81" s="76"/>
      <c r="BH81" s="77"/>
      <c r="BI81" s="71"/>
      <c r="BJ81" s="71"/>
      <c r="BK81" s="71"/>
    </row>
    <row r="82" s="55" customFormat="1" ht="60" hidden="1" customHeight="1">
      <c r="A82" s="58"/>
      <c r="B82" s="58" t="s">
        <v>62</v>
      </c>
      <c r="C82" s="58" t="s">
        <v>63</v>
      </c>
      <c r="D82" s="59" t="s">
        <v>64</v>
      </c>
      <c r="E82" s="59">
        <v>201</v>
      </c>
      <c r="F82" s="62" t="s">
        <v>441</v>
      </c>
      <c r="G82" s="62" t="s">
        <v>556</v>
      </c>
      <c r="H82" s="59" t="s">
        <v>557</v>
      </c>
      <c r="I82" s="63" t="s">
        <v>461</v>
      </c>
      <c r="J82" s="62" t="s">
        <v>462</v>
      </c>
      <c r="K82" s="64" t="s">
        <v>463</v>
      </c>
      <c r="L82" s="64" t="s">
        <v>464</v>
      </c>
      <c r="M82" s="62" t="s">
        <v>558</v>
      </c>
      <c r="N82" s="64" t="s">
        <v>559</v>
      </c>
      <c r="O82" s="58" t="s">
        <v>75</v>
      </c>
      <c r="P82" s="58" t="s">
        <v>76</v>
      </c>
      <c r="Q82" s="66" t="s">
        <v>137</v>
      </c>
      <c r="R82" s="116">
        <v>42095</v>
      </c>
      <c r="S82" s="63">
        <v>12</v>
      </c>
      <c r="T82" s="69">
        <f t="shared" si="8"/>
        <v>46477.400000000001</v>
      </c>
      <c r="U82" s="70" t="s">
        <v>100</v>
      </c>
      <c r="V82" s="71" t="str">
        <f t="shared" si="6"/>
        <v>М</v>
      </c>
      <c r="W82" s="71" t="str">
        <f t="shared" ref="W82:W121" si="10">IF(Z82="","",Z82)</f>
        <v>Па</v>
      </c>
      <c r="X82" s="63">
        <v>1</v>
      </c>
      <c r="Y82" s="63" t="s">
        <v>138</v>
      </c>
      <c r="Z82" s="66" t="s">
        <v>139</v>
      </c>
      <c r="AA82" s="59" t="s">
        <v>176</v>
      </c>
      <c r="AB82" s="63"/>
      <c r="AC82" s="66" t="s">
        <v>141</v>
      </c>
      <c r="AD82" s="64">
        <v>60</v>
      </c>
      <c r="AE82" s="72">
        <v>45541</v>
      </c>
      <c r="AF82" s="73">
        <f t="shared" si="9"/>
        <v>47366</v>
      </c>
      <c r="AG82" s="73" t="s">
        <v>82</v>
      </c>
      <c r="AH82" s="73" t="s">
        <v>83</v>
      </c>
      <c r="AI82" s="66" t="s">
        <v>560</v>
      </c>
      <c r="AJ82" s="62" t="s">
        <v>143</v>
      </c>
      <c r="AK82" s="73" t="str">
        <f t="shared" ca="1" si="7"/>
        <v>поверен</v>
      </c>
      <c r="AL82" s="66"/>
      <c r="AM82" s="66" t="s">
        <v>86</v>
      </c>
      <c r="AN82" s="66" t="s">
        <v>87</v>
      </c>
      <c r="AO82" s="66" t="s">
        <v>88</v>
      </c>
      <c r="AP82" s="63" t="s">
        <v>530</v>
      </c>
      <c r="AQ82" s="74">
        <v>2016</v>
      </c>
      <c r="AR82" s="73"/>
      <c r="AS82" s="66" t="s">
        <v>91</v>
      </c>
      <c r="AT82" s="58" t="s">
        <v>92</v>
      </c>
      <c r="AU82" s="58"/>
      <c r="AV82" s="62"/>
      <c r="AW82" s="62"/>
      <c r="AX82" s="58"/>
      <c r="AY82" s="58"/>
      <c r="AZ82" s="58"/>
      <c r="BA82" s="62"/>
      <c r="BB82" s="62" t="s">
        <v>145</v>
      </c>
      <c r="BC82" s="62" t="s">
        <v>146</v>
      </c>
      <c r="BD82" s="66">
        <v>3001</v>
      </c>
      <c r="BE82" s="62"/>
      <c r="BF82" s="75"/>
      <c r="BG82" s="76"/>
      <c r="BH82" s="77"/>
      <c r="BI82" s="71"/>
      <c r="BJ82" s="71"/>
      <c r="BK82" s="71"/>
    </row>
    <row r="83" s="55" customFormat="1" ht="60" hidden="1" customHeight="1">
      <c r="A83" s="58"/>
      <c r="B83" s="58" t="s">
        <v>62</v>
      </c>
      <c r="C83" s="58" t="s">
        <v>63</v>
      </c>
      <c r="D83" s="59" t="s">
        <v>64</v>
      </c>
      <c r="E83" s="59">
        <v>201</v>
      </c>
      <c r="F83" s="62" t="s">
        <v>441</v>
      </c>
      <c r="G83" s="62" t="s">
        <v>561</v>
      </c>
      <c r="H83" s="59" t="s">
        <v>562</v>
      </c>
      <c r="I83" s="63" t="s">
        <v>461</v>
      </c>
      <c r="J83" s="62" t="s">
        <v>462</v>
      </c>
      <c r="K83" s="64" t="s">
        <v>463</v>
      </c>
      <c r="L83" s="64" t="s">
        <v>464</v>
      </c>
      <c r="M83" s="62" t="s">
        <v>558</v>
      </c>
      <c r="N83" s="79" t="s">
        <v>563</v>
      </c>
      <c r="O83" s="58" t="s">
        <v>75</v>
      </c>
      <c r="P83" s="58" t="s">
        <v>76</v>
      </c>
      <c r="Q83" s="66" t="s">
        <v>137</v>
      </c>
      <c r="R83" s="116">
        <v>42095</v>
      </c>
      <c r="S83" s="63">
        <v>12</v>
      </c>
      <c r="T83" s="69">
        <f t="shared" si="8"/>
        <v>46477.400000000001</v>
      </c>
      <c r="U83" s="70" t="s">
        <v>100</v>
      </c>
      <c r="V83" s="71" t="str">
        <f t="shared" si="6"/>
        <v>М</v>
      </c>
      <c r="W83" s="71" t="str">
        <f t="shared" si="10"/>
        <v>Па</v>
      </c>
      <c r="X83" s="63">
        <v>1</v>
      </c>
      <c r="Y83" s="63" t="s">
        <v>138</v>
      </c>
      <c r="Z83" s="66" t="s">
        <v>139</v>
      </c>
      <c r="AA83" s="59" t="s">
        <v>176</v>
      </c>
      <c r="AB83" s="63"/>
      <c r="AC83" s="66" t="s">
        <v>141</v>
      </c>
      <c r="AD83" s="64">
        <v>60</v>
      </c>
      <c r="AE83" s="72">
        <v>45541</v>
      </c>
      <c r="AF83" s="73">
        <f t="shared" si="9"/>
        <v>47366</v>
      </c>
      <c r="AG83" s="73" t="s">
        <v>82</v>
      </c>
      <c r="AH83" s="73" t="s">
        <v>83</v>
      </c>
      <c r="AI83" s="66" t="s">
        <v>564</v>
      </c>
      <c r="AJ83" s="62" t="s">
        <v>143</v>
      </c>
      <c r="AK83" s="73" t="str">
        <f t="shared" ca="1" si="7"/>
        <v>поверен</v>
      </c>
      <c r="AL83" s="66"/>
      <c r="AM83" s="66" t="s">
        <v>86</v>
      </c>
      <c r="AN83" s="66" t="s">
        <v>87</v>
      </c>
      <c r="AO83" s="66" t="s">
        <v>88</v>
      </c>
      <c r="AP83" s="63" t="s">
        <v>454</v>
      </c>
      <c r="AQ83" s="74">
        <v>2016</v>
      </c>
      <c r="AR83" s="73"/>
      <c r="AS83" s="66" t="s">
        <v>91</v>
      </c>
      <c r="AT83" s="58" t="s">
        <v>92</v>
      </c>
      <c r="AU83" s="58"/>
      <c r="AV83" s="62"/>
      <c r="AW83" s="62"/>
      <c r="AX83" s="58"/>
      <c r="AY83" s="58"/>
      <c r="AZ83" s="58"/>
      <c r="BA83" s="62"/>
      <c r="BB83" s="62" t="s">
        <v>145</v>
      </c>
      <c r="BC83" s="62" t="s">
        <v>146</v>
      </c>
      <c r="BD83" s="66">
        <v>3001</v>
      </c>
      <c r="BE83" s="62"/>
      <c r="BF83" s="75"/>
      <c r="BG83" s="76"/>
      <c r="BH83" s="77"/>
      <c r="BI83" s="71"/>
      <c r="BJ83" s="71"/>
      <c r="BK83" s="71"/>
    </row>
    <row r="84" s="55" customFormat="1" ht="60" hidden="1" customHeight="1">
      <c r="A84" s="58"/>
      <c r="B84" s="58" t="s">
        <v>62</v>
      </c>
      <c r="C84" s="58" t="s">
        <v>63</v>
      </c>
      <c r="D84" s="59" t="s">
        <v>64</v>
      </c>
      <c r="E84" s="59">
        <v>201</v>
      </c>
      <c r="F84" s="62" t="s">
        <v>565</v>
      </c>
      <c r="G84" s="62" t="s">
        <v>566</v>
      </c>
      <c r="H84" s="59" t="s">
        <v>567</v>
      </c>
      <c r="I84" s="63" t="s">
        <v>469</v>
      </c>
      <c r="J84" s="62" t="s">
        <v>470</v>
      </c>
      <c r="K84" s="64" t="s">
        <v>471</v>
      </c>
      <c r="L84" s="64" t="s">
        <v>472</v>
      </c>
      <c r="M84" s="62" t="s">
        <v>484</v>
      </c>
      <c r="N84" s="64" t="s">
        <v>568</v>
      </c>
      <c r="O84" s="58" t="s">
        <v>474</v>
      </c>
      <c r="P84" s="58" t="s">
        <v>76</v>
      </c>
      <c r="Q84" s="66" t="s">
        <v>77</v>
      </c>
      <c r="R84" s="116">
        <v>42095</v>
      </c>
      <c r="S84" s="63">
        <v>8</v>
      </c>
      <c r="T84" s="69">
        <f t="shared" si="8"/>
        <v>45016.599999999999</v>
      </c>
      <c r="U84" s="70" t="s">
        <v>78</v>
      </c>
      <c r="V84" s="71" t="str">
        <f t="shared" si="6"/>
        <v/>
      </c>
      <c r="W84" s="71" t="str">
        <f t="shared" si="10"/>
        <v>°С</v>
      </c>
      <c r="X84" s="63">
        <v>100</v>
      </c>
      <c r="Y84" s="63"/>
      <c r="Z84" s="66" t="s">
        <v>79</v>
      </c>
      <c r="AA84" s="59" t="s">
        <v>485</v>
      </c>
      <c r="AB84" s="63"/>
      <c r="AC84" s="66" t="s">
        <v>81</v>
      </c>
      <c r="AD84" s="64">
        <v>60</v>
      </c>
      <c r="AE84" s="72">
        <v>45541</v>
      </c>
      <c r="AF84" s="73">
        <f t="shared" si="9"/>
        <v>47366</v>
      </c>
      <c r="AG84" s="73" t="s">
        <v>82</v>
      </c>
      <c r="AH84" s="73" t="s">
        <v>83</v>
      </c>
      <c r="AI84" s="66" t="s">
        <v>569</v>
      </c>
      <c r="AJ84" s="62" t="s">
        <v>143</v>
      </c>
      <c r="AK84" s="73" t="str">
        <f t="shared" ca="1" si="7"/>
        <v>поверен</v>
      </c>
      <c r="AL84" s="66"/>
      <c r="AM84" s="66" t="s">
        <v>86</v>
      </c>
      <c r="AN84" s="66" t="s">
        <v>87</v>
      </c>
      <c r="AO84" s="66" t="s">
        <v>88</v>
      </c>
      <c r="AP84" s="63" t="s">
        <v>454</v>
      </c>
      <c r="AQ84" s="74">
        <v>2016</v>
      </c>
      <c r="AR84" s="73"/>
      <c r="AS84" s="66" t="s">
        <v>91</v>
      </c>
      <c r="AT84" s="58" t="s">
        <v>92</v>
      </c>
      <c r="AU84" s="58"/>
      <c r="AV84" s="62"/>
      <c r="AW84" s="62"/>
      <c r="AX84" s="58"/>
      <c r="AY84" s="58"/>
      <c r="AZ84" s="58"/>
      <c r="BA84" s="62"/>
      <c r="BB84" s="62" t="s">
        <v>93</v>
      </c>
      <c r="BC84" s="62" t="s">
        <v>94</v>
      </c>
      <c r="BD84" s="66">
        <v>3201</v>
      </c>
      <c r="BE84" s="62"/>
      <c r="BF84" s="75"/>
      <c r="BG84" s="76"/>
      <c r="BH84" s="77"/>
      <c r="BI84" s="71"/>
      <c r="BJ84" s="71"/>
      <c r="BK84" s="71"/>
    </row>
    <row r="85" s="55" customFormat="1" ht="60" hidden="1" customHeight="1">
      <c r="A85" s="71"/>
      <c r="B85" s="58" t="s">
        <v>62</v>
      </c>
      <c r="C85" s="58" t="s">
        <v>63</v>
      </c>
      <c r="D85" s="104" t="s">
        <v>64</v>
      </c>
      <c r="E85" s="104">
        <v>201</v>
      </c>
      <c r="F85" s="105" t="s">
        <v>441</v>
      </c>
      <c r="G85" s="105" t="s">
        <v>566</v>
      </c>
      <c r="H85" s="104" t="s">
        <v>570</v>
      </c>
      <c r="I85" s="106" t="s">
        <v>469</v>
      </c>
      <c r="J85" s="105" t="s">
        <v>470</v>
      </c>
      <c r="K85" s="107" t="s">
        <v>471</v>
      </c>
      <c r="L85" s="107" t="s">
        <v>472</v>
      </c>
      <c r="M85" s="105" t="s">
        <v>512</v>
      </c>
      <c r="N85" s="107" t="s">
        <v>571</v>
      </c>
      <c r="O85" s="71" t="s">
        <v>474</v>
      </c>
      <c r="P85" s="71" t="s">
        <v>76</v>
      </c>
      <c r="Q85" s="108" t="s">
        <v>77</v>
      </c>
      <c r="R85" s="67">
        <v>42095</v>
      </c>
      <c r="S85" s="106">
        <v>6</v>
      </c>
      <c r="T85" s="109">
        <f t="shared" si="8"/>
        <v>44286.199999999997</v>
      </c>
      <c r="U85" s="110" t="s">
        <v>100</v>
      </c>
      <c r="V85" s="71" t="str">
        <f t="shared" si="6"/>
        <v/>
      </c>
      <c r="W85" s="71" t="str">
        <f t="shared" si="10"/>
        <v>°С</v>
      </c>
      <c r="X85" s="106">
        <v>900</v>
      </c>
      <c r="Y85" s="106"/>
      <c r="Z85" s="108" t="s">
        <v>79</v>
      </c>
      <c r="AA85" s="104" t="s">
        <v>485</v>
      </c>
      <c r="AB85" s="106"/>
      <c r="AC85" s="108" t="s">
        <v>141</v>
      </c>
      <c r="AD85" s="107">
        <v>48</v>
      </c>
      <c r="AE85" s="67">
        <v>45154</v>
      </c>
      <c r="AF85" s="111">
        <f t="shared" si="9"/>
        <v>46614</v>
      </c>
      <c r="AG85" s="111" t="s">
        <v>82</v>
      </c>
      <c r="AH85" s="111" t="s">
        <v>83</v>
      </c>
      <c r="AI85" s="108" t="s">
        <v>572</v>
      </c>
      <c r="AJ85" s="105" t="s">
        <v>143</v>
      </c>
      <c r="AK85" s="111" t="str">
        <f t="shared" ca="1" si="7"/>
        <v>поверен</v>
      </c>
      <c r="AL85" s="108"/>
      <c r="AM85" s="108" t="s">
        <v>86</v>
      </c>
      <c r="AN85" s="108" t="s">
        <v>87</v>
      </c>
      <c r="AO85" s="108" t="s">
        <v>88</v>
      </c>
      <c r="AP85" s="106" t="s">
        <v>573</v>
      </c>
      <c r="AQ85" s="60"/>
      <c r="AR85" s="111"/>
      <c r="AS85" s="108" t="s">
        <v>91</v>
      </c>
      <c r="AT85" s="71" t="s">
        <v>92</v>
      </c>
      <c r="AU85" s="71"/>
      <c r="AV85" s="105"/>
      <c r="AW85" s="105"/>
      <c r="AX85" s="71"/>
      <c r="AY85" s="71"/>
      <c r="AZ85" s="71"/>
      <c r="BA85" s="105"/>
      <c r="BB85" s="105" t="s">
        <v>93</v>
      </c>
      <c r="BC85" s="105" t="s">
        <v>94</v>
      </c>
      <c r="BD85" s="108">
        <v>3201</v>
      </c>
      <c r="BE85" s="105"/>
      <c r="BF85" s="112"/>
      <c r="BG85" s="76" t="s">
        <v>455</v>
      </c>
      <c r="BH85" s="77"/>
      <c r="BI85" s="71"/>
      <c r="BJ85" s="71"/>
      <c r="BK85" s="71"/>
    </row>
    <row r="86" s="55" customFormat="1" ht="60" hidden="1" customHeight="1">
      <c r="A86" s="58"/>
      <c r="B86" s="58" t="s">
        <v>62</v>
      </c>
      <c r="C86" s="58" t="s">
        <v>63</v>
      </c>
      <c r="D86" s="59" t="s">
        <v>64</v>
      </c>
      <c r="E86" s="59">
        <v>201</v>
      </c>
      <c r="F86" s="62" t="s">
        <v>574</v>
      </c>
      <c r="G86" s="62" t="s">
        <v>575</v>
      </c>
      <c r="H86" s="59" t="s">
        <v>576</v>
      </c>
      <c r="I86" s="63" t="s">
        <v>577</v>
      </c>
      <c r="J86" s="62" t="s">
        <v>578</v>
      </c>
      <c r="K86" s="64" t="s">
        <v>579</v>
      </c>
      <c r="L86" s="64" t="s">
        <v>580</v>
      </c>
      <c r="M86" s="62" t="s">
        <v>581</v>
      </c>
      <c r="N86" s="49" t="s">
        <v>582</v>
      </c>
      <c r="O86" s="58" t="s">
        <v>397</v>
      </c>
      <c r="P86" s="58" t="s">
        <v>76</v>
      </c>
      <c r="Q86" s="66" t="s">
        <v>398</v>
      </c>
      <c r="R86" s="116">
        <v>42592</v>
      </c>
      <c r="S86" s="63">
        <v>15</v>
      </c>
      <c r="T86" s="69">
        <f t="shared" si="8"/>
        <v>48070</v>
      </c>
      <c r="U86" s="70" t="s">
        <v>100</v>
      </c>
      <c r="V86" s="71"/>
      <c r="W86" s="71" t="str">
        <f t="shared" si="10"/>
        <v>%НКПР</v>
      </c>
      <c r="X86" s="63">
        <v>100</v>
      </c>
      <c r="Y86" s="63"/>
      <c r="Z86" s="66" t="s">
        <v>399</v>
      </c>
      <c r="AA86" s="59" t="s">
        <v>400</v>
      </c>
      <c r="AB86" s="63"/>
      <c r="AC86" s="66" t="s">
        <v>399</v>
      </c>
      <c r="AD86" s="64">
        <v>24</v>
      </c>
      <c r="AE86" s="72">
        <v>45576</v>
      </c>
      <c r="AF86" s="73">
        <f t="shared" si="9"/>
        <v>46305</v>
      </c>
      <c r="AG86" s="62" t="s">
        <v>82</v>
      </c>
      <c r="AH86" s="62" t="s">
        <v>83</v>
      </c>
      <c r="AI86" s="66" t="s">
        <v>583</v>
      </c>
      <c r="AJ86" s="62" t="s">
        <v>143</v>
      </c>
      <c r="AK86" s="73" t="str">
        <f t="shared" ca="1" si="7"/>
        <v>поверен</v>
      </c>
      <c r="AL86" s="66"/>
      <c r="AM86" s="66" t="s">
        <v>86</v>
      </c>
      <c r="AN86" s="66" t="s">
        <v>87</v>
      </c>
      <c r="AO86" s="66" t="s">
        <v>88</v>
      </c>
      <c r="AP86" s="63" t="s">
        <v>584</v>
      </c>
      <c r="AQ86" s="74" t="s">
        <v>585</v>
      </c>
      <c r="AR86" s="73"/>
      <c r="AS86" s="66" t="s">
        <v>91</v>
      </c>
      <c r="AT86" s="58" t="s">
        <v>92</v>
      </c>
      <c r="AU86" s="58"/>
      <c r="AV86" s="62">
        <v>45200</v>
      </c>
      <c r="AW86" s="62"/>
      <c r="AX86" s="58"/>
      <c r="AY86" s="58"/>
      <c r="AZ86" s="58"/>
      <c r="BA86" s="62" t="s">
        <v>586</v>
      </c>
      <c r="BB86" s="62" t="s">
        <v>403</v>
      </c>
      <c r="BC86" s="62" t="s">
        <v>404</v>
      </c>
      <c r="BD86" s="66">
        <v>3160</v>
      </c>
      <c r="BE86" s="62"/>
      <c r="BF86" s="75"/>
      <c r="BG86" s="76" t="s">
        <v>587</v>
      </c>
      <c r="BH86" s="77"/>
      <c r="BI86" s="71"/>
      <c r="BJ86" s="60" t="s">
        <v>407</v>
      </c>
      <c r="BK86" s="71" t="s">
        <v>588</v>
      </c>
    </row>
    <row r="87" s="36" customFormat="1" ht="60" hidden="1" customHeight="1">
      <c r="A87" s="37"/>
      <c r="B87" s="37" t="s">
        <v>62</v>
      </c>
      <c r="C87" s="37" t="s">
        <v>63</v>
      </c>
      <c r="D87" s="56" t="s">
        <v>64</v>
      </c>
      <c r="E87" s="56">
        <v>201</v>
      </c>
      <c r="F87" s="40" t="s">
        <v>574</v>
      </c>
      <c r="G87" s="40" t="s">
        <v>575</v>
      </c>
      <c r="H87" s="56" t="s">
        <v>589</v>
      </c>
      <c r="I87" s="117" t="s">
        <v>590</v>
      </c>
      <c r="J87" s="118" t="s">
        <v>591</v>
      </c>
      <c r="K87" s="49" t="s">
        <v>592</v>
      </c>
      <c r="L87" s="119" t="s">
        <v>593</v>
      </c>
      <c r="M87" s="119" t="s">
        <v>594</v>
      </c>
      <c r="N87" s="49">
        <v>222371</v>
      </c>
      <c r="O87" s="47" t="s">
        <v>595</v>
      </c>
      <c r="P87" s="47" t="s">
        <v>76</v>
      </c>
      <c r="Q87" s="120" t="s">
        <v>398</v>
      </c>
      <c r="R87" s="96">
        <v>44883</v>
      </c>
      <c r="S87" s="117">
        <v>10</v>
      </c>
      <c r="T87" s="121">
        <f t="shared" si="8"/>
        <v>48535</v>
      </c>
      <c r="U87" s="56" t="s">
        <v>100</v>
      </c>
      <c r="V87" s="47" t="str">
        <f t="shared" si="6"/>
        <v/>
      </c>
      <c r="W87" s="47" t="str">
        <f t="shared" si="10"/>
        <v>%НКПР</v>
      </c>
      <c r="X87" s="48">
        <v>100</v>
      </c>
      <c r="Y87" s="48"/>
      <c r="Z87" s="42" t="s">
        <v>399</v>
      </c>
      <c r="AA87" s="78" t="s">
        <v>596</v>
      </c>
      <c r="AB87" s="48"/>
      <c r="AC87" s="42" t="s">
        <v>399</v>
      </c>
      <c r="AD87" s="119">
        <v>36</v>
      </c>
      <c r="AE87" s="50">
        <v>44883</v>
      </c>
      <c r="AF87" s="51">
        <f t="shared" si="9"/>
        <v>45978</v>
      </c>
      <c r="AG87" s="40" t="s">
        <v>82</v>
      </c>
      <c r="AH87" s="40" t="s">
        <v>83</v>
      </c>
      <c r="AI87" s="42" t="s">
        <v>597</v>
      </c>
      <c r="AJ87" s="47" t="s">
        <v>598</v>
      </c>
      <c r="AK87" s="51" t="str">
        <f t="shared" ca="1" si="7"/>
        <v>поверен</v>
      </c>
      <c r="AL87" s="42"/>
      <c r="AM87" s="120" t="s">
        <v>86</v>
      </c>
      <c r="AN87" s="120" t="s">
        <v>87</v>
      </c>
      <c r="AO87" s="120" t="s">
        <v>88</v>
      </c>
      <c r="AP87" s="47" t="s">
        <v>599</v>
      </c>
      <c r="AQ87" s="41" t="s">
        <v>600</v>
      </c>
      <c r="AR87" s="51"/>
      <c r="AS87" s="120" t="s">
        <v>91</v>
      </c>
      <c r="AT87" s="47" t="s">
        <v>92</v>
      </c>
      <c r="AU87" s="47"/>
      <c r="AV87" s="38" t="s">
        <v>601</v>
      </c>
      <c r="AW87" s="40"/>
      <c r="AX87" s="37"/>
      <c r="AY87" s="37"/>
      <c r="AZ87" s="37"/>
      <c r="BA87" s="37" t="s">
        <v>586</v>
      </c>
      <c r="BB87" s="118" t="s">
        <v>403</v>
      </c>
      <c r="BC87" s="118" t="s">
        <v>404</v>
      </c>
      <c r="BD87" s="120">
        <v>3160</v>
      </c>
      <c r="BE87" s="40"/>
      <c r="BF87" s="52"/>
      <c r="BG87" s="53"/>
      <c r="BH87" s="54"/>
      <c r="BI87" s="47" t="s">
        <v>406</v>
      </c>
      <c r="BJ87" s="38" t="s">
        <v>602</v>
      </c>
      <c r="BK87" s="47" t="s">
        <v>408</v>
      </c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</row>
    <row r="88" s="55" customFormat="1" ht="60" hidden="1" customHeight="1">
      <c r="A88" s="58"/>
      <c r="B88" s="58" t="s">
        <v>62</v>
      </c>
      <c r="C88" s="58" t="s">
        <v>63</v>
      </c>
      <c r="D88" s="59" t="s">
        <v>64</v>
      </c>
      <c r="E88" s="59">
        <v>201</v>
      </c>
      <c r="F88" s="62" t="s">
        <v>574</v>
      </c>
      <c r="G88" s="62" t="s">
        <v>575</v>
      </c>
      <c r="H88" s="59" t="s">
        <v>603</v>
      </c>
      <c r="I88" s="63" t="s">
        <v>577</v>
      </c>
      <c r="J88" s="62" t="s">
        <v>578</v>
      </c>
      <c r="K88" s="64" t="s">
        <v>579</v>
      </c>
      <c r="L88" s="79" t="s">
        <v>580</v>
      </c>
      <c r="M88" s="62" t="s">
        <v>581</v>
      </c>
      <c r="N88" s="57" t="s">
        <v>604</v>
      </c>
      <c r="O88" s="58" t="s">
        <v>397</v>
      </c>
      <c r="P88" s="58" t="s">
        <v>76</v>
      </c>
      <c r="Q88" s="66" t="s">
        <v>398</v>
      </c>
      <c r="R88" s="116">
        <v>42592</v>
      </c>
      <c r="S88" s="63">
        <v>15</v>
      </c>
      <c r="T88" s="69">
        <f t="shared" si="8"/>
        <v>48070</v>
      </c>
      <c r="U88" s="70" t="s">
        <v>100</v>
      </c>
      <c r="V88" s="71" t="str">
        <f t="shared" si="6"/>
        <v/>
      </c>
      <c r="W88" s="71" t="str">
        <f t="shared" si="10"/>
        <v>%НКПР</v>
      </c>
      <c r="X88" s="63">
        <v>100</v>
      </c>
      <c r="Y88" s="63"/>
      <c r="Z88" s="66" t="s">
        <v>399</v>
      </c>
      <c r="AA88" s="59" t="s">
        <v>400</v>
      </c>
      <c r="AB88" s="63"/>
      <c r="AC88" s="66" t="s">
        <v>399</v>
      </c>
      <c r="AD88" s="64">
        <v>24</v>
      </c>
      <c r="AE88" s="72">
        <v>45576</v>
      </c>
      <c r="AF88" s="73">
        <f t="shared" si="9"/>
        <v>46305</v>
      </c>
      <c r="AG88" s="62" t="s">
        <v>82</v>
      </c>
      <c r="AH88" s="62" t="s">
        <v>83</v>
      </c>
      <c r="AI88" s="66" t="s">
        <v>605</v>
      </c>
      <c r="AJ88" s="62" t="s">
        <v>143</v>
      </c>
      <c r="AK88" s="73" t="str">
        <f t="shared" ca="1" si="7"/>
        <v>поверен</v>
      </c>
      <c r="AL88" s="66"/>
      <c r="AM88" s="66" t="s">
        <v>86</v>
      </c>
      <c r="AN88" s="66" t="s">
        <v>87</v>
      </c>
      <c r="AO88" s="66" t="s">
        <v>88</v>
      </c>
      <c r="AP88" s="63" t="s">
        <v>584</v>
      </c>
      <c r="AQ88" s="74" t="s">
        <v>585</v>
      </c>
      <c r="AR88" s="73"/>
      <c r="AS88" s="66" t="s">
        <v>91</v>
      </c>
      <c r="AT88" s="58" t="s">
        <v>92</v>
      </c>
      <c r="AU88" s="58"/>
      <c r="AV88" s="62">
        <v>45200</v>
      </c>
      <c r="AW88" s="62"/>
      <c r="AX88" s="58"/>
      <c r="AY88" s="58"/>
      <c r="AZ88" s="58"/>
      <c r="BA88" s="62" t="s">
        <v>586</v>
      </c>
      <c r="BB88" s="62" t="s">
        <v>403</v>
      </c>
      <c r="BC88" s="62" t="s">
        <v>404</v>
      </c>
      <c r="BD88" s="66">
        <v>3160</v>
      </c>
      <c r="BE88" s="62"/>
      <c r="BF88" s="75"/>
      <c r="BG88" s="76" t="s">
        <v>587</v>
      </c>
      <c r="BH88" s="77"/>
      <c r="BI88" s="71"/>
      <c r="BJ88" s="60" t="s">
        <v>407</v>
      </c>
      <c r="BK88" s="71" t="s">
        <v>588</v>
      </c>
    </row>
    <row r="89" s="2" customFormat="1" ht="60" hidden="1" customHeight="1">
      <c r="A89" s="58"/>
      <c r="B89" s="58" t="s">
        <v>62</v>
      </c>
      <c r="C89" s="58" t="s">
        <v>63</v>
      </c>
      <c r="D89" s="59" t="s">
        <v>64</v>
      </c>
      <c r="E89" s="59">
        <v>201</v>
      </c>
      <c r="F89" s="62" t="s">
        <v>574</v>
      </c>
      <c r="G89" s="62" t="s">
        <v>606</v>
      </c>
      <c r="H89" s="122" t="s">
        <v>607</v>
      </c>
      <c r="I89" s="71" t="s">
        <v>391</v>
      </c>
      <c r="J89" s="62" t="s">
        <v>608</v>
      </c>
      <c r="K89" s="64" t="s">
        <v>579</v>
      </c>
      <c r="L89" s="71" t="s">
        <v>394</v>
      </c>
      <c r="M89" s="71" t="s">
        <v>609</v>
      </c>
      <c r="N89" s="47" t="s">
        <v>610</v>
      </c>
      <c r="O89" s="58" t="s">
        <v>611</v>
      </c>
      <c r="P89" s="58" t="s">
        <v>76</v>
      </c>
      <c r="Q89" s="66" t="s">
        <v>398</v>
      </c>
      <c r="R89" s="116">
        <v>43649</v>
      </c>
      <c r="S89" s="71">
        <v>12</v>
      </c>
      <c r="T89" s="69">
        <f t="shared" si="8"/>
        <v>48031.400000000001</v>
      </c>
      <c r="U89" s="59" t="s">
        <v>100</v>
      </c>
      <c r="V89" s="71" t="str">
        <f t="shared" si="6"/>
        <v/>
      </c>
      <c r="W89" s="66" t="s">
        <v>399</v>
      </c>
      <c r="X89" s="63">
        <v>100</v>
      </c>
      <c r="Y89" s="123"/>
      <c r="Z89" s="66" t="s">
        <v>399</v>
      </c>
      <c r="AA89" s="59" t="s">
        <v>400</v>
      </c>
      <c r="AB89" s="123"/>
      <c r="AC89" s="66" t="s">
        <v>399</v>
      </c>
      <c r="AD89" s="71">
        <v>36</v>
      </c>
      <c r="AE89" s="115">
        <v>45827</v>
      </c>
      <c r="AF89" s="73">
        <f t="shared" si="9"/>
        <v>46922</v>
      </c>
      <c r="AG89" s="62" t="s">
        <v>82</v>
      </c>
      <c r="AH89" s="62" t="s">
        <v>83</v>
      </c>
      <c r="AI89" s="71" t="s">
        <v>612</v>
      </c>
      <c r="AJ89" s="62" t="s">
        <v>109</v>
      </c>
      <c r="AK89" s="73" t="str">
        <f t="shared" ca="1" si="7"/>
        <v>поверен</v>
      </c>
      <c r="AL89" s="123"/>
      <c r="AM89" s="66" t="s">
        <v>86</v>
      </c>
      <c r="AN89" s="66" t="s">
        <v>87</v>
      </c>
      <c r="AO89" s="66" t="s">
        <v>88</v>
      </c>
      <c r="AP89" s="63" t="s">
        <v>613</v>
      </c>
      <c r="AQ89" s="115">
        <v>44378</v>
      </c>
      <c r="AR89" s="123"/>
      <c r="AS89" s="66" t="s">
        <v>91</v>
      </c>
      <c r="AT89" s="58" t="s">
        <v>92</v>
      </c>
      <c r="AU89" s="71"/>
      <c r="AV89" s="62">
        <v>45200</v>
      </c>
      <c r="AW89" s="123"/>
      <c r="AX89" s="123"/>
      <c r="AY89" s="123"/>
      <c r="AZ89" s="123"/>
      <c r="BA89" s="62" t="s">
        <v>586</v>
      </c>
      <c r="BB89" s="62" t="s">
        <v>403</v>
      </c>
      <c r="BC89" s="62" t="s">
        <v>404</v>
      </c>
      <c r="BD89" s="66">
        <v>3160</v>
      </c>
      <c r="BE89" s="123"/>
      <c r="BF89" s="124"/>
      <c r="BG89" s="71" t="s">
        <v>614</v>
      </c>
      <c r="BH89" s="123"/>
      <c r="BI89" s="71" t="s">
        <v>406</v>
      </c>
      <c r="BJ89" s="60" t="s">
        <v>407</v>
      </c>
      <c r="BK89" s="71" t="s">
        <v>408</v>
      </c>
    </row>
    <row r="90" s="125" customFormat="1" ht="60" hidden="1" customHeight="1">
      <c r="A90" s="58"/>
      <c r="B90" s="58" t="s">
        <v>62</v>
      </c>
      <c r="C90" s="58" t="s">
        <v>63</v>
      </c>
      <c r="D90" s="59" t="s">
        <v>64</v>
      </c>
      <c r="E90" s="59">
        <v>201</v>
      </c>
      <c r="F90" s="62" t="s">
        <v>574</v>
      </c>
      <c r="G90" s="62" t="s">
        <v>615</v>
      </c>
      <c r="H90" s="59" t="s">
        <v>616</v>
      </c>
      <c r="I90" s="63" t="s">
        <v>617</v>
      </c>
      <c r="J90" s="62" t="s">
        <v>618</v>
      </c>
      <c r="K90" s="64" t="s">
        <v>619</v>
      </c>
      <c r="L90" s="64" t="s">
        <v>620</v>
      </c>
      <c r="M90" s="64" t="s">
        <v>621</v>
      </c>
      <c r="N90" s="57" t="s">
        <v>622</v>
      </c>
      <c r="O90" s="58" t="s">
        <v>623</v>
      </c>
      <c r="P90" s="58" t="s">
        <v>76</v>
      </c>
      <c r="Q90" s="66" t="s">
        <v>398</v>
      </c>
      <c r="R90" s="116">
        <v>42194</v>
      </c>
      <c r="S90" s="63">
        <v>10</v>
      </c>
      <c r="T90" s="69">
        <f t="shared" si="8"/>
        <v>45846</v>
      </c>
      <c r="U90" s="70" t="s">
        <v>100</v>
      </c>
      <c r="V90" s="71" t="str">
        <f t="shared" si="6"/>
        <v/>
      </c>
      <c r="W90" s="71" t="str">
        <f t="shared" si="10"/>
        <v>%НКПР</v>
      </c>
      <c r="X90" s="63">
        <v>100</v>
      </c>
      <c r="Y90" s="63"/>
      <c r="Z90" s="66" t="s">
        <v>399</v>
      </c>
      <c r="AA90" s="59" t="s">
        <v>400</v>
      </c>
      <c r="AB90" s="63"/>
      <c r="AC90" s="66" t="s">
        <v>399</v>
      </c>
      <c r="AD90" s="126">
        <v>12</v>
      </c>
      <c r="AE90" s="116">
        <v>45735</v>
      </c>
      <c r="AF90" s="73">
        <f t="shared" si="9"/>
        <v>46099</v>
      </c>
      <c r="AG90" s="51" t="s">
        <v>82</v>
      </c>
      <c r="AH90" s="62" t="s">
        <v>83</v>
      </c>
      <c r="AI90" s="62" t="s">
        <v>624</v>
      </c>
      <c r="AJ90" s="71" t="s">
        <v>109</v>
      </c>
      <c r="AK90" s="73" t="str">
        <f t="shared" ca="1" si="7"/>
        <v>поверен</v>
      </c>
      <c r="AL90" s="66"/>
      <c r="AM90" s="66" t="s">
        <v>86</v>
      </c>
      <c r="AN90" s="66" t="s">
        <v>87</v>
      </c>
      <c r="AO90" s="66" t="s">
        <v>88</v>
      </c>
      <c r="AP90" s="63" t="s">
        <v>454</v>
      </c>
      <c r="AQ90" s="62">
        <v>42887</v>
      </c>
      <c r="AR90" s="73"/>
      <c r="AS90" s="66" t="s">
        <v>91</v>
      </c>
      <c r="AT90" s="58" t="s">
        <v>92</v>
      </c>
      <c r="AU90" s="58"/>
      <c r="AV90" s="62">
        <v>45200</v>
      </c>
      <c r="AW90" s="62"/>
      <c r="AX90" s="58"/>
      <c r="AY90" s="58"/>
      <c r="AZ90" s="58"/>
      <c r="BA90" s="62" t="s">
        <v>586</v>
      </c>
      <c r="BB90" s="62" t="s">
        <v>403</v>
      </c>
      <c r="BC90" s="62" t="s">
        <v>404</v>
      </c>
      <c r="BD90" s="66">
        <v>3160</v>
      </c>
      <c r="BE90" s="62"/>
      <c r="BF90" s="75"/>
      <c r="BG90" s="76" t="s">
        <v>362</v>
      </c>
      <c r="BH90" s="71"/>
      <c r="BI90" s="71"/>
      <c r="BJ90" s="71"/>
      <c r="BK90" s="71"/>
      <c r="BL90" s="125"/>
    </row>
    <row r="91" s="95" customFormat="1" ht="60" hidden="1" customHeight="1">
      <c r="A91" s="58"/>
      <c r="B91" s="58" t="s">
        <v>62</v>
      </c>
      <c r="C91" s="58" t="s">
        <v>63</v>
      </c>
      <c r="D91" s="59" t="s">
        <v>64</v>
      </c>
      <c r="E91" s="59">
        <v>201</v>
      </c>
      <c r="F91" s="62" t="s">
        <v>574</v>
      </c>
      <c r="G91" s="62" t="s">
        <v>625</v>
      </c>
      <c r="H91" s="59" t="s">
        <v>626</v>
      </c>
      <c r="I91" s="63" t="s">
        <v>617</v>
      </c>
      <c r="J91" s="62" t="s">
        <v>618</v>
      </c>
      <c r="K91" s="64" t="s">
        <v>619</v>
      </c>
      <c r="L91" s="64" t="s">
        <v>620</v>
      </c>
      <c r="M91" s="64" t="s">
        <v>621</v>
      </c>
      <c r="N91" s="49">
        <v>7738</v>
      </c>
      <c r="O91" s="58" t="s">
        <v>623</v>
      </c>
      <c r="P91" s="58" t="s">
        <v>76</v>
      </c>
      <c r="Q91" s="66" t="s">
        <v>398</v>
      </c>
      <c r="R91" s="116">
        <v>42194</v>
      </c>
      <c r="S91" s="63">
        <v>10</v>
      </c>
      <c r="T91" s="69">
        <f t="shared" si="8"/>
        <v>45846</v>
      </c>
      <c r="U91" s="70" t="s">
        <v>100</v>
      </c>
      <c r="V91" s="58" t="str">
        <f t="shared" si="6"/>
        <v/>
      </c>
      <c r="W91" s="58" t="str">
        <f t="shared" si="10"/>
        <v>%НКПР</v>
      </c>
      <c r="X91" s="63">
        <v>100</v>
      </c>
      <c r="Y91" s="63"/>
      <c r="Z91" s="66" t="s">
        <v>399</v>
      </c>
      <c r="AA91" s="59" t="s">
        <v>400</v>
      </c>
      <c r="AB91" s="63"/>
      <c r="AC91" s="66" t="s">
        <v>399</v>
      </c>
      <c r="AD91" s="64">
        <v>12</v>
      </c>
      <c r="AE91" s="72">
        <v>45576</v>
      </c>
      <c r="AF91" s="73">
        <f t="shared" si="9"/>
        <v>45940</v>
      </c>
      <c r="AG91" s="62" t="s">
        <v>82</v>
      </c>
      <c r="AH91" s="62" t="s">
        <v>83</v>
      </c>
      <c r="AI91" s="66" t="s">
        <v>627</v>
      </c>
      <c r="AJ91" s="62" t="s">
        <v>143</v>
      </c>
      <c r="AK91" s="73" t="str">
        <f t="shared" ca="1" si="7"/>
        <v>ПРОСРОЧЕН</v>
      </c>
      <c r="AL91" s="66"/>
      <c r="AM91" s="66" t="s">
        <v>86</v>
      </c>
      <c r="AN91" s="66" t="s">
        <v>87</v>
      </c>
      <c r="AO91" s="66" t="s">
        <v>88</v>
      </c>
      <c r="AP91" s="63" t="s">
        <v>454</v>
      </c>
      <c r="AQ91" s="62">
        <v>42887</v>
      </c>
      <c r="AR91" s="73"/>
      <c r="AS91" s="66" t="s">
        <v>91</v>
      </c>
      <c r="AT91" s="58" t="s">
        <v>92</v>
      </c>
      <c r="AU91" s="58"/>
      <c r="AV91" s="62">
        <v>45200</v>
      </c>
      <c r="AW91" s="62"/>
      <c r="AX91" s="58"/>
      <c r="AY91" s="58"/>
      <c r="AZ91" s="58"/>
      <c r="BA91" s="62" t="s">
        <v>586</v>
      </c>
      <c r="BB91" s="62" t="s">
        <v>403</v>
      </c>
      <c r="BC91" s="62" t="s">
        <v>404</v>
      </c>
      <c r="BD91" s="66">
        <v>3160</v>
      </c>
      <c r="BE91" s="62"/>
      <c r="BF91" s="75"/>
      <c r="BG91" s="127"/>
      <c r="BH91" s="128"/>
      <c r="BI91" s="58"/>
      <c r="BJ91" s="58"/>
      <c r="BK91" s="58"/>
      <c r="BL91" s="95"/>
    </row>
    <row r="92" s="95" customFormat="1" ht="60" hidden="1" customHeight="1">
      <c r="A92" s="58"/>
      <c r="B92" s="58" t="s">
        <v>62</v>
      </c>
      <c r="C92" s="58" t="s">
        <v>63</v>
      </c>
      <c r="D92" s="59" t="s">
        <v>64</v>
      </c>
      <c r="E92" s="59">
        <v>201</v>
      </c>
      <c r="F92" s="62" t="s">
        <v>574</v>
      </c>
      <c r="G92" s="62" t="s">
        <v>625</v>
      </c>
      <c r="H92" s="59" t="s">
        <v>628</v>
      </c>
      <c r="I92" s="63" t="s">
        <v>617</v>
      </c>
      <c r="J92" s="62" t="s">
        <v>618</v>
      </c>
      <c r="K92" s="64" t="s">
        <v>619</v>
      </c>
      <c r="L92" s="64" t="s">
        <v>620</v>
      </c>
      <c r="M92" s="64" t="s">
        <v>621</v>
      </c>
      <c r="N92" s="57" t="s">
        <v>629</v>
      </c>
      <c r="O92" s="58" t="s">
        <v>623</v>
      </c>
      <c r="P92" s="58" t="s">
        <v>76</v>
      </c>
      <c r="Q92" s="66" t="s">
        <v>398</v>
      </c>
      <c r="R92" s="116">
        <v>42194</v>
      </c>
      <c r="S92" s="63">
        <v>10</v>
      </c>
      <c r="T92" s="69">
        <f t="shared" si="8"/>
        <v>45846</v>
      </c>
      <c r="U92" s="70" t="s">
        <v>100</v>
      </c>
      <c r="V92" s="58" t="str">
        <f t="shared" ref="V92:V127" si="11">IF(Y92="","",Y92)</f>
        <v/>
      </c>
      <c r="W92" s="58" t="str">
        <f t="shared" si="10"/>
        <v>%НКПР</v>
      </c>
      <c r="X92" s="63">
        <v>100</v>
      </c>
      <c r="Y92" s="63"/>
      <c r="Z92" s="66" t="s">
        <v>399</v>
      </c>
      <c r="AA92" s="59" t="s">
        <v>400</v>
      </c>
      <c r="AB92" s="63"/>
      <c r="AC92" s="66" t="s">
        <v>399</v>
      </c>
      <c r="AD92" s="64">
        <v>12</v>
      </c>
      <c r="AE92" s="72">
        <v>45576</v>
      </c>
      <c r="AF92" s="73">
        <f t="shared" si="9"/>
        <v>45940</v>
      </c>
      <c r="AG92" s="62" t="s">
        <v>82</v>
      </c>
      <c r="AH92" s="62" t="s">
        <v>83</v>
      </c>
      <c r="AI92" s="66" t="s">
        <v>630</v>
      </c>
      <c r="AJ92" s="62" t="s">
        <v>143</v>
      </c>
      <c r="AK92" s="73" t="str">
        <f t="shared" ca="1" si="7"/>
        <v>ПРОСРОЧЕН</v>
      </c>
      <c r="AL92" s="66"/>
      <c r="AM92" s="66" t="s">
        <v>86</v>
      </c>
      <c r="AN92" s="66" t="s">
        <v>87</v>
      </c>
      <c r="AO92" s="66" t="s">
        <v>88</v>
      </c>
      <c r="AP92" s="63" t="s">
        <v>454</v>
      </c>
      <c r="AQ92" s="62">
        <v>42887</v>
      </c>
      <c r="AR92" s="73"/>
      <c r="AS92" s="66" t="s">
        <v>91</v>
      </c>
      <c r="AT92" s="58" t="s">
        <v>92</v>
      </c>
      <c r="AU92" s="58"/>
      <c r="AV92" s="62">
        <v>45200</v>
      </c>
      <c r="AW92" s="62"/>
      <c r="AX92" s="58"/>
      <c r="AY92" s="58"/>
      <c r="AZ92" s="58"/>
      <c r="BA92" s="62" t="s">
        <v>586</v>
      </c>
      <c r="BB92" s="62" t="s">
        <v>403</v>
      </c>
      <c r="BC92" s="62" t="s">
        <v>404</v>
      </c>
      <c r="BD92" s="66">
        <v>3160</v>
      </c>
      <c r="BE92" s="62"/>
      <c r="BF92" s="75"/>
      <c r="BG92" s="127"/>
      <c r="BH92" s="128"/>
      <c r="BI92" s="58"/>
      <c r="BJ92" s="58"/>
      <c r="BK92" s="58"/>
      <c r="BL92" s="95"/>
    </row>
    <row r="93" s="95" customFormat="1" ht="60" hidden="1" customHeight="1">
      <c r="A93" s="58"/>
      <c r="B93" s="58" t="s">
        <v>62</v>
      </c>
      <c r="C93" s="58" t="s">
        <v>63</v>
      </c>
      <c r="D93" s="59" t="s">
        <v>64</v>
      </c>
      <c r="E93" s="59">
        <v>201</v>
      </c>
      <c r="F93" s="62" t="s">
        <v>574</v>
      </c>
      <c r="G93" s="62" t="s">
        <v>631</v>
      </c>
      <c r="H93" s="59" t="s">
        <v>632</v>
      </c>
      <c r="I93" s="63" t="s">
        <v>617</v>
      </c>
      <c r="J93" s="62" t="s">
        <v>618</v>
      </c>
      <c r="K93" s="64" t="s">
        <v>619</v>
      </c>
      <c r="L93" s="64" t="s">
        <v>620</v>
      </c>
      <c r="M93" s="64" t="s">
        <v>621</v>
      </c>
      <c r="N93" s="49">
        <v>7735</v>
      </c>
      <c r="O93" s="58" t="s">
        <v>623</v>
      </c>
      <c r="P93" s="58" t="s">
        <v>76</v>
      </c>
      <c r="Q93" s="66" t="s">
        <v>398</v>
      </c>
      <c r="R93" s="116">
        <v>42194</v>
      </c>
      <c r="S93" s="63">
        <v>10</v>
      </c>
      <c r="T93" s="69">
        <f t="shared" si="8"/>
        <v>45846</v>
      </c>
      <c r="U93" s="70" t="s">
        <v>100</v>
      </c>
      <c r="V93" s="58" t="str">
        <f t="shared" si="11"/>
        <v/>
      </c>
      <c r="W93" s="58" t="str">
        <f t="shared" si="10"/>
        <v>%НКПР</v>
      </c>
      <c r="X93" s="63">
        <v>100</v>
      </c>
      <c r="Y93" s="63"/>
      <c r="Z93" s="66" t="s">
        <v>399</v>
      </c>
      <c r="AA93" s="59" t="s">
        <v>400</v>
      </c>
      <c r="AB93" s="63"/>
      <c r="AC93" s="66" t="s">
        <v>399</v>
      </c>
      <c r="AD93" s="64">
        <v>12</v>
      </c>
      <c r="AE93" s="72">
        <v>45576</v>
      </c>
      <c r="AF93" s="73">
        <f t="shared" si="9"/>
        <v>45940</v>
      </c>
      <c r="AG93" s="62" t="s">
        <v>82</v>
      </c>
      <c r="AH93" s="62" t="s">
        <v>83</v>
      </c>
      <c r="AI93" s="66" t="s">
        <v>633</v>
      </c>
      <c r="AJ93" s="62" t="s">
        <v>143</v>
      </c>
      <c r="AK93" s="73" t="str">
        <f t="shared" ca="1" si="7"/>
        <v>ПРОСРОЧЕН</v>
      </c>
      <c r="AL93" s="66"/>
      <c r="AM93" s="66" t="s">
        <v>86</v>
      </c>
      <c r="AN93" s="66" t="s">
        <v>87</v>
      </c>
      <c r="AO93" s="66" t="s">
        <v>88</v>
      </c>
      <c r="AP93" s="63" t="s">
        <v>454</v>
      </c>
      <c r="AQ93" s="62">
        <v>42887</v>
      </c>
      <c r="AR93" s="73"/>
      <c r="AS93" s="66" t="s">
        <v>91</v>
      </c>
      <c r="AT93" s="58" t="s">
        <v>92</v>
      </c>
      <c r="AU93" s="58"/>
      <c r="AV93" s="62">
        <v>45200</v>
      </c>
      <c r="AW93" s="62"/>
      <c r="AX93" s="58"/>
      <c r="AY93" s="58"/>
      <c r="AZ93" s="58"/>
      <c r="BA93" s="62" t="s">
        <v>586</v>
      </c>
      <c r="BB93" s="62" t="s">
        <v>403</v>
      </c>
      <c r="BC93" s="62" t="s">
        <v>404</v>
      </c>
      <c r="BD93" s="66">
        <v>3160</v>
      </c>
      <c r="BE93" s="62"/>
      <c r="BF93" s="75"/>
      <c r="BG93" s="127"/>
      <c r="BH93" s="128"/>
      <c r="BI93" s="58"/>
      <c r="BJ93" s="58"/>
      <c r="BK93" s="58"/>
      <c r="BL93" s="95"/>
    </row>
    <row r="94" s="95" customFormat="1" ht="60" hidden="1" customHeight="1">
      <c r="A94" s="58"/>
      <c r="B94" s="58" t="s">
        <v>62</v>
      </c>
      <c r="C94" s="58" t="s">
        <v>63</v>
      </c>
      <c r="D94" s="59" t="s">
        <v>64</v>
      </c>
      <c r="E94" s="59">
        <v>201</v>
      </c>
      <c r="F94" s="62" t="s">
        <v>574</v>
      </c>
      <c r="G94" s="62" t="s">
        <v>631</v>
      </c>
      <c r="H94" s="59" t="s">
        <v>634</v>
      </c>
      <c r="I94" s="63" t="s">
        <v>617</v>
      </c>
      <c r="J94" s="62" t="s">
        <v>618</v>
      </c>
      <c r="K94" s="64" t="s">
        <v>619</v>
      </c>
      <c r="L94" s="64" t="s">
        <v>620</v>
      </c>
      <c r="M94" s="64" t="s">
        <v>621</v>
      </c>
      <c r="N94" s="49">
        <v>7736</v>
      </c>
      <c r="O94" s="58" t="s">
        <v>623</v>
      </c>
      <c r="P94" s="58" t="s">
        <v>76</v>
      </c>
      <c r="Q94" s="66" t="s">
        <v>398</v>
      </c>
      <c r="R94" s="116">
        <v>42194</v>
      </c>
      <c r="S94" s="63">
        <v>10</v>
      </c>
      <c r="T94" s="69">
        <f t="shared" si="8"/>
        <v>45846</v>
      </c>
      <c r="U94" s="70" t="s">
        <v>100</v>
      </c>
      <c r="V94" s="58" t="str">
        <f t="shared" si="11"/>
        <v/>
      </c>
      <c r="W94" s="58" t="str">
        <f t="shared" si="10"/>
        <v>%НКПР</v>
      </c>
      <c r="X94" s="63">
        <v>100</v>
      </c>
      <c r="Y94" s="63"/>
      <c r="Z94" s="66" t="s">
        <v>399</v>
      </c>
      <c r="AA94" s="59" t="s">
        <v>400</v>
      </c>
      <c r="AB94" s="63"/>
      <c r="AC94" s="66" t="s">
        <v>399</v>
      </c>
      <c r="AD94" s="64">
        <v>12</v>
      </c>
      <c r="AE94" s="72">
        <v>45576</v>
      </c>
      <c r="AF94" s="73">
        <f t="shared" si="9"/>
        <v>45940</v>
      </c>
      <c r="AG94" s="62" t="s">
        <v>82</v>
      </c>
      <c r="AH94" s="62" t="s">
        <v>83</v>
      </c>
      <c r="AI94" s="66" t="s">
        <v>635</v>
      </c>
      <c r="AJ94" s="62" t="s">
        <v>143</v>
      </c>
      <c r="AK94" s="73" t="str">
        <f t="shared" ca="1" si="7"/>
        <v>ПРОСРОЧЕН</v>
      </c>
      <c r="AL94" s="66"/>
      <c r="AM94" s="66" t="s">
        <v>86</v>
      </c>
      <c r="AN94" s="66" t="s">
        <v>87</v>
      </c>
      <c r="AO94" s="66" t="s">
        <v>88</v>
      </c>
      <c r="AP94" s="63" t="s">
        <v>454</v>
      </c>
      <c r="AQ94" s="62">
        <v>42887</v>
      </c>
      <c r="AR94" s="73"/>
      <c r="AS94" s="66" t="s">
        <v>91</v>
      </c>
      <c r="AT94" s="58" t="s">
        <v>92</v>
      </c>
      <c r="AU94" s="58"/>
      <c r="AV94" s="62">
        <v>45200</v>
      </c>
      <c r="AW94" s="62"/>
      <c r="AX94" s="58"/>
      <c r="AY94" s="58"/>
      <c r="AZ94" s="58"/>
      <c r="BA94" s="62" t="s">
        <v>586</v>
      </c>
      <c r="BB94" s="62" t="s">
        <v>403</v>
      </c>
      <c r="BC94" s="62" t="s">
        <v>404</v>
      </c>
      <c r="BD94" s="66">
        <v>3160</v>
      </c>
      <c r="BE94" s="62"/>
      <c r="BF94" s="75"/>
      <c r="BG94" s="127"/>
      <c r="BH94" s="128"/>
      <c r="BI94" s="58"/>
      <c r="BJ94" s="58"/>
      <c r="BK94" s="58"/>
      <c r="BL94" s="95"/>
    </row>
    <row r="95" s="95" customFormat="1" ht="60" hidden="1" customHeight="1">
      <c r="A95" s="58"/>
      <c r="B95" s="58" t="s">
        <v>62</v>
      </c>
      <c r="C95" s="58" t="s">
        <v>63</v>
      </c>
      <c r="D95" s="59" t="s">
        <v>64</v>
      </c>
      <c r="E95" s="59" t="s">
        <v>636</v>
      </c>
      <c r="F95" s="62" t="s">
        <v>441</v>
      </c>
      <c r="G95" s="62" t="s">
        <v>637</v>
      </c>
      <c r="H95" s="59" t="s">
        <v>638</v>
      </c>
      <c r="I95" s="63" t="s">
        <v>639</v>
      </c>
      <c r="J95" s="62" t="s">
        <v>640</v>
      </c>
      <c r="K95" s="64" t="s">
        <v>463</v>
      </c>
      <c r="L95" s="64" t="s">
        <v>641</v>
      </c>
      <c r="M95" s="64" t="s">
        <v>642</v>
      </c>
      <c r="N95" s="79" t="s">
        <v>643</v>
      </c>
      <c r="O95" s="58" t="s">
        <v>644</v>
      </c>
      <c r="P95" s="58" t="s">
        <v>76</v>
      </c>
      <c r="Q95" s="66" t="s">
        <v>137</v>
      </c>
      <c r="R95" s="116">
        <v>42761</v>
      </c>
      <c r="S95" s="63">
        <v>12</v>
      </c>
      <c r="T95" s="69">
        <f t="shared" si="8"/>
        <v>47143.400000000001</v>
      </c>
      <c r="U95" s="70" t="s">
        <v>100</v>
      </c>
      <c r="V95" s="58" t="s">
        <v>215</v>
      </c>
      <c r="W95" s="58" t="str">
        <f t="shared" si="10"/>
        <v>Па</v>
      </c>
      <c r="X95" s="63">
        <v>250</v>
      </c>
      <c r="Y95" s="63" t="s">
        <v>215</v>
      </c>
      <c r="Z95" s="66" t="s">
        <v>139</v>
      </c>
      <c r="AA95" s="59" t="s">
        <v>645</v>
      </c>
      <c r="AB95" s="63"/>
      <c r="AC95" s="66" t="s">
        <v>141</v>
      </c>
      <c r="AD95" s="64">
        <v>36</v>
      </c>
      <c r="AE95" s="72">
        <v>44884</v>
      </c>
      <c r="AF95" s="73">
        <f t="shared" si="9"/>
        <v>45979</v>
      </c>
      <c r="AG95" s="62" t="s">
        <v>82</v>
      </c>
      <c r="AH95" s="62" t="s">
        <v>83</v>
      </c>
      <c r="AI95" s="66" t="s">
        <v>646</v>
      </c>
      <c r="AJ95" s="62" t="s">
        <v>143</v>
      </c>
      <c r="AK95" s="73" t="str">
        <f t="shared" ca="1" si="7"/>
        <v>поверен</v>
      </c>
      <c r="AL95" s="66"/>
      <c r="AM95" s="66" t="s">
        <v>86</v>
      </c>
      <c r="AN95" s="66" t="s">
        <v>87</v>
      </c>
      <c r="AO95" s="66" t="s">
        <v>88</v>
      </c>
      <c r="AP95" s="63" t="s">
        <v>477</v>
      </c>
      <c r="AQ95" s="74"/>
      <c r="AR95" s="73"/>
      <c r="AS95" s="66" t="s">
        <v>91</v>
      </c>
      <c r="AT95" s="58" t="s">
        <v>92</v>
      </c>
      <c r="AU95" s="58"/>
      <c r="AV95" s="62"/>
      <c r="AW95" s="62"/>
      <c r="AX95" s="58"/>
      <c r="AY95" s="58"/>
      <c r="AZ95" s="58"/>
      <c r="BA95" s="62"/>
      <c r="BB95" s="62" t="s">
        <v>145</v>
      </c>
      <c r="BC95" s="62" t="s">
        <v>146</v>
      </c>
      <c r="BD95" s="66" t="s">
        <v>647</v>
      </c>
      <c r="BE95" s="62"/>
      <c r="BF95" s="75"/>
      <c r="BG95" s="127" t="s">
        <v>648</v>
      </c>
      <c r="BH95" s="128"/>
      <c r="BI95" s="58"/>
      <c r="BJ95" s="58"/>
      <c r="BK95" s="58"/>
    </row>
    <row r="96" s="92" customFormat="1" ht="60" hidden="1" customHeight="1">
      <c r="A96" s="37"/>
      <c r="B96" s="37" t="s">
        <v>62</v>
      </c>
      <c r="C96" s="37" t="s">
        <v>63</v>
      </c>
      <c r="D96" s="56" t="s">
        <v>64</v>
      </c>
      <c r="E96" s="56" t="s">
        <v>649</v>
      </c>
      <c r="F96" s="40" t="s">
        <v>441</v>
      </c>
      <c r="G96" s="40" t="s">
        <v>637</v>
      </c>
      <c r="H96" s="56" t="s">
        <v>650</v>
      </c>
      <c r="I96" s="48" t="s">
        <v>639</v>
      </c>
      <c r="J96" s="40" t="s">
        <v>640</v>
      </c>
      <c r="K96" s="49" t="s">
        <v>463</v>
      </c>
      <c r="L96" s="49" t="s">
        <v>641</v>
      </c>
      <c r="M96" s="49" t="s">
        <v>651</v>
      </c>
      <c r="N96" s="57" t="s">
        <v>652</v>
      </c>
      <c r="O96" s="37" t="s">
        <v>644</v>
      </c>
      <c r="P96" s="37" t="s">
        <v>76</v>
      </c>
      <c r="Q96" s="42" t="s">
        <v>137</v>
      </c>
      <c r="R96" s="91">
        <v>42761</v>
      </c>
      <c r="S96" s="48">
        <v>12</v>
      </c>
      <c r="T96" s="45">
        <f t="shared" si="8"/>
        <v>47143.400000000001</v>
      </c>
      <c r="U96" s="46" t="s">
        <v>100</v>
      </c>
      <c r="V96" s="37" t="str">
        <f t="shared" si="11"/>
        <v>к</v>
      </c>
      <c r="W96" s="37" t="str">
        <f t="shared" si="10"/>
        <v>Па</v>
      </c>
      <c r="X96" s="48">
        <v>250</v>
      </c>
      <c r="Y96" s="48" t="s">
        <v>215</v>
      </c>
      <c r="Z96" s="42" t="s">
        <v>139</v>
      </c>
      <c r="AA96" s="56" t="s">
        <v>645</v>
      </c>
      <c r="AB96" s="48"/>
      <c r="AC96" s="42" t="s">
        <v>141</v>
      </c>
      <c r="AD96" s="49">
        <v>36</v>
      </c>
      <c r="AE96" s="50">
        <v>44884</v>
      </c>
      <c r="AF96" s="51">
        <f t="shared" si="9"/>
        <v>45979</v>
      </c>
      <c r="AG96" s="40" t="s">
        <v>82</v>
      </c>
      <c r="AH96" s="40" t="s">
        <v>83</v>
      </c>
      <c r="AI96" s="42" t="s">
        <v>653</v>
      </c>
      <c r="AJ96" s="40" t="s">
        <v>143</v>
      </c>
      <c r="AK96" s="51" t="str">
        <f t="shared" ca="1" si="7"/>
        <v>поверен</v>
      </c>
      <c r="AL96" s="42"/>
      <c r="AM96" s="42" t="s">
        <v>86</v>
      </c>
      <c r="AN96" s="42" t="s">
        <v>87</v>
      </c>
      <c r="AO96" s="42" t="s">
        <v>88</v>
      </c>
      <c r="AP96" s="48" t="s">
        <v>654</v>
      </c>
      <c r="AQ96" s="41" t="s">
        <v>655</v>
      </c>
      <c r="AR96" s="51"/>
      <c r="AS96" s="42" t="s">
        <v>91</v>
      </c>
      <c r="AT96" s="37" t="s">
        <v>92</v>
      </c>
      <c r="AU96" s="37"/>
      <c r="AV96" s="40"/>
      <c r="AW96" s="40"/>
      <c r="AX96" s="37"/>
      <c r="AY96" s="37"/>
      <c r="AZ96" s="37"/>
      <c r="BA96" s="40"/>
      <c r="BB96" s="40" t="s">
        <v>145</v>
      </c>
      <c r="BC96" s="40" t="s">
        <v>146</v>
      </c>
      <c r="BD96" s="42" t="s">
        <v>647</v>
      </c>
      <c r="BE96" s="40"/>
      <c r="BF96" s="52"/>
      <c r="BG96" s="93" t="s">
        <v>648</v>
      </c>
      <c r="BH96" s="94"/>
      <c r="BI96" s="37"/>
      <c r="BJ96" s="37"/>
      <c r="BK96" s="37"/>
      <c r="BL96" s="95"/>
      <c r="BM96" s="95"/>
      <c r="BN96" s="95"/>
      <c r="BO96" s="95"/>
      <c r="BP96" s="95"/>
      <c r="BQ96" s="95"/>
      <c r="BR96" s="95"/>
      <c r="BS96" s="95"/>
      <c r="BT96" s="95"/>
      <c r="BU96" s="95"/>
      <c r="BV96" s="95"/>
      <c r="BW96" s="95"/>
      <c r="BX96" s="95"/>
      <c r="BY96" s="95"/>
      <c r="BZ96" s="95"/>
      <c r="CA96" s="95"/>
      <c r="CB96" s="95"/>
      <c r="CC96" s="95"/>
      <c r="CD96" s="95"/>
      <c r="CE96" s="95"/>
      <c r="CF96" s="95"/>
      <c r="CG96" s="95"/>
      <c r="CH96" s="95"/>
      <c r="CI96" s="95"/>
      <c r="CJ96" s="95"/>
      <c r="CK96" s="95"/>
      <c r="CL96" s="95"/>
      <c r="CM96" s="95"/>
      <c r="CN96" s="95"/>
      <c r="CO96" s="95"/>
      <c r="CP96" s="95"/>
      <c r="CQ96" s="95"/>
      <c r="CR96" s="95"/>
      <c r="CS96" s="95"/>
      <c r="CT96" s="95"/>
      <c r="CU96" s="95"/>
      <c r="CV96" s="95"/>
      <c r="CW96" s="95"/>
      <c r="CX96" s="95"/>
      <c r="CY96" s="95"/>
      <c r="CZ96" s="95"/>
      <c r="DA96" s="95"/>
      <c r="DB96" s="95"/>
      <c r="DC96" s="95"/>
      <c r="DD96" s="95"/>
      <c r="DE96" s="95"/>
      <c r="DF96" s="95"/>
      <c r="DG96" s="95"/>
      <c r="DH96" s="95"/>
      <c r="DI96" s="95"/>
      <c r="DJ96" s="95"/>
      <c r="DK96" s="95"/>
      <c r="DL96" s="95"/>
      <c r="DM96" s="95"/>
      <c r="DN96" s="95"/>
      <c r="DO96" s="95"/>
      <c r="DP96" s="95"/>
      <c r="DQ96" s="95"/>
      <c r="DR96" s="95"/>
      <c r="DS96" s="95"/>
      <c r="DT96" s="95"/>
      <c r="DU96" s="95"/>
      <c r="DV96" s="95"/>
      <c r="DW96" s="95"/>
      <c r="DX96" s="95"/>
      <c r="DY96" s="95"/>
      <c r="DZ96" s="95"/>
      <c r="EA96" s="95"/>
      <c r="EB96" s="95"/>
      <c r="EC96" s="95"/>
      <c r="ED96" s="95"/>
      <c r="EE96" s="95"/>
      <c r="EF96" s="95"/>
      <c r="EG96" s="95"/>
      <c r="EH96" s="95"/>
      <c r="EI96" s="95"/>
      <c r="EJ96" s="95"/>
      <c r="EK96" s="95"/>
      <c r="EL96" s="95"/>
      <c r="EM96" s="95"/>
      <c r="EN96" s="95"/>
      <c r="EO96" s="95"/>
      <c r="EP96" s="95"/>
      <c r="EQ96" s="95"/>
      <c r="ER96" s="95"/>
      <c r="ES96" s="95"/>
      <c r="ET96" s="95"/>
      <c r="EU96" s="95"/>
      <c r="EV96" s="95"/>
      <c r="EW96" s="95"/>
      <c r="EX96" s="95"/>
      <c r="EY96" s="95"/>
      <c r="EZ96" s="95"/>
      <c r="FA96" s="95"/>
      <c r="FB96" s="95"/>
      <c r="FC96" s="95"/>
      <c r="FD96" s="95"/>
      <c r="FE96" s="95"/>
      <c r="FF96" s="95"/>
      <c r="FG96" s="95"/>
      <c r="FH96" s="95"/>
      <c r="FI96" s="95"/>
      <c r="FJ96" s="95"/>
      <c r="FK96" s="95"/>
      <c r="FL96" s="95"/>
      <c r="FM96" s="95"/>
      <c r="FN96" s="95"/>
      <c r="FO96" s="95"/>
      <c r="FP96" s="95"/>
      <c r="FQ96" s="95"/>
      <c r="FR96" s="95"/>
      <c r="FS96" s="95"/>
      <c r="FT96" s="95"/>
      <c r="FU96" s="95"/>
      <c r="FV96" s="95"/>
      <c r="FW96" s="95"/>
      <c r="FX96" s="95"/>
      <c r="FY96" s="95"/>
      <c r="FZ96" s="95"/>
      <c r="GA96" s="95"/>
      <c r="GB96" s="95"/>
      <c r="GC96" s="95"/>
      <c r="GD96" s="95"/>
      <c r="GE96" s="95"/>
      <c r="GF96" s="95"/>
      <c r="GG96" s="95"/>
      <c r="GH96" s="95"/>
      <c r="GI96" s="95"/>
      <c r="GJ96" s="95"/>
      <c r="GK96" s="95"/>
      <c r="GL96" s="95"/>
      <c r="GM96" s="95"/>
      <c r="GN96" s="95"/>
      <c r="GO96" s="95"/>
      <c r="GP96" s="95"/>
      <c r="GQ96" s="95"/>
      <c r="GR96" s="95"/>
      <c r="GS96" s="95"/>
      <c r="GT96" s="95"/>
      <c r="GU96" s="95"/>
      <c r="GV96" s="95"/>
      <c r="GW96" s="95"/>
      <c r="GX96" s="95"/>
      <c r="GY96" s="95"/>
      <c r="GZ96" s="95"/>
      <c r="HA96" s="95"/>
      <c r="HB96" s="95"/>
      <c r="HC96" s="95"/>
      <c r="HD96" s="95"/>
      <c r="HE96" s="95"/>
      <c r="HF96" s="95"/>
      <c r="HG96" s="95"/>
      <c r="HH96" s="95"/>
      <c r="HI96" s="95"/>
      <c r="HJ96" s="95"/>
      <c r="HK96" s="95"/>
      <c r="HL96" s="95"/>
      <c r="HM96" s="95"/>
      <c r="HN96" s="95"/>
      <c r="HO96" s="95"/>
      <c r="HP96" s="95"/>
      <c r="HQ96" s="95"/>
      <c r="HR96" s="95"/>
      <c r="HS96" s="95"/>
      <c r="HT96" s="95"/>
      <c r="HU96" s="95"/>
      <c r="HV96" s="95"/>
      <c r="HW96" s="95"/>
      <c r="HX96" s="95"/>
      <c r="HY96" s="95"/>
      <c r="HZ96" s="95"/>
      <c r="IA96" s="95"/>
      <c r="IB96" s="95"/>
      <c r="IC96" s="95"/>
      <c r="ID96" s="95"/>
      <c r="IE96" s="95"/>
    </row>
    <row r="97" s="36" customFormat="1" ht="60" hidden="1" customHeight="1">
      <c r="A97" s="37"/>
      <c r="B97" s="37" t="s">
        <v>62</v>
      </c>
      <c r="C97" s="37" t="s">
        <v>63</v>
      </c>
      <c r="D97" s="56" t="s">
        <v>64</v>
      </c>
      <c r="E97" s="56">
        <v>202</v>
      </c>
      <c r="F97" s="40" t="s">
        <v>441</v>
      </c>
      <c r="G97" s="40" t="s">
        <v>510</v>
      </c>
      <c r="H97" s="56" t="s">
        <v>511</v>
      </c>
      <c r="I97" s="48" t="s">
        <v>469</v>
      </c>
      <c r="J97" s="40" t="s">
        <v>470</v>
      </c>
      <c r="K97" s="49" t="s">
        <v>471</v>
      </c>
      <c r="L97" s="49" t="s">
        <v>656</v>
      </c>
      <c r="M97" s="40" t="s">
        <v>657</v>
      </c>
      <c r="N97" s="49" t="s">
        <v>658</v>
      </c>
      <c r="O97" s="37" t="s">
        <v>474</v>
      </c>
      <c r="P97" s="37" t="s">
        <v>76</v>
      </c>
      <c r="Q97" s="42" t="s">
        <v>77</v>
      </c>
      <c r="R97" s="50">
        <v>42095</v>
      </c>
      <c r="S97" s="48">
        <v>6</v>
      </c>
      <c r="T97" s="45">
        <f t="shared" si="8"/>
        <v>44286.199999999997</v>
      </c>
      <c r="U97" s="46" t="s">
        <v>100</v>
      </c>
      <c r="V97" s="47" t="str">
        <f t="shared" si="11"/>
        <v/>
      </c>
      <c r="W97" s="47" t="str">
        <f t="shared" si="10"/>
        <v>°С</v>
      </c>
      <c r="X97" s="48">
        <v>900</v>
      </c>
      <c r="Y97" s="48"/>
      <c r="Z97" s="42" t="s">
        <v>79</v>
      </c>
      <c r="AA97" s="56" t="s">
        <v>485</v>
      </c>
      <c r="AB97" s="48"/>
      <c r="AC97" s="42" t="s">
        <v>81</v>
      </c>
      <c r="AD97" s="49">
        <v>60</v>
      </c>
      <c r="AE97" s="50">
        <v>45495</v>
      </c>
      <c r="AF97" s="51">
        <f t="shared" si="9"/>
        <v>47320</v>
      </c>
      <c r="AG97" s="51" t="s">
        <v>82</v>
      </c>
      <c r="AH97" s="51" t="s">
        <v>83</v>
      </c>
      <c r="AI97" s="42" t="s">
        <v>659</v>
      </c>
      <c r="AJ97" s="40" t="s">
        <v>143</v>
      </c>
      <c r="AK97" s="51" t="str">
        <f t="shared" ca="1" si="7"/>
        <v>поверен</v>
      </c>
      <c r="AL97" s="42"/>
      <c r="AM97" s="42" t="s">
        <v>86</v>
      </c>
      <c r="AN97" s="42" t="s">
        <v>87</v>
      </c>
      <c r="AO97" s="42" t="s">
        <v>88</v>
      </c>
      <c r="AP97" s="48" t="s">
        <v>660</v>
      </c>
      <c r="AQ97" s="41" t="s">
        <v>661</v>
      </c>
      <c r="AR97" s="51"/>
      <c r="AS97" s="42" t="s">
        <v>91</v>
      </c>
      <c r="AT97" s="37" t="s">
        <v>92</v>
      </c>
      <c r="AU97" s="37"/>
      <c r="AV97" s="40"/>
      <c r="AW97" s="40"/>
      <c r="AX97" s="37"/>
      <c r="AY97" s="37"/>
      <c r="AZ97" s="37"/>
      <c r="BA97" s="40"/>
      <c r="BB97" s="40" t="s">
        <v>93</v>
      </c>
      <c r="BC97" s="40" t="s">
        <v>94</v>
      </c>
      <c r="BD97" s="42">
        <v>3201</v>
      </c>
      <c r="BE97" s="40"/>
      <c r="BF97" s="52"/>
      <c r="BG97" s="53"/>
      <c r="BH97" s="54"/>
      <c r="BI97" s="47"/>
      <c r="BJ97" s="47"/>
      <c r="BK97" s="47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</row>
    <row r="98" s="36" customFormat="1" ht="60" hidden="1" customHeight="1">
      <c r="A98" s="37"/>
      <c r="B98" s="37" t="s">
        <v>62</v>
      </c>
      <c r="C98" s="37" t="s">
        <v>63</v>
      </c>
      <c r="D98" s="56" t="s">
        <v>64</v>
      </c>
      <c r="E98" s="56">
        <v>202</v>
      </c>
      <c r="F98" s="40" t="s">
        <v>441</v>
      </c>
      <c r="G98" s="40" t="s">
        <v>515</v>
      </c>
      <c r="H98" s="56" t="s">
        <v>662</v>
      </c>
      <c r="I98" s="48" t="s">
        <v>469</v>
      </c>
      <c r="J98" s="40" t="s">
        <v>470</v>
      </c>
      <c r="K98" s="49" t="s">
        <v>471</v>
      </c>
      <c r="L98" s="49" t="s">
        <v>656</v>
      </c>
      <c r="M98" s="40" t="s">
        <v>663</v>
      </c>
      <c r="N98" s="49">
        <v>2250809</v>
      </c>
      <c r="O98" s="37" t="s">
        <v>474</v>
      </c>
      <c r="P98" s="37" t="s">
        <v>76</v>
      </c>
      <c r="Q98" s="42" t="s">
        <v>77</v>
      </c>
      <c r="R98" s="50">
        <v>42095</v>
      </c>
      <c r="S98" s="48">
        <v>6</v>
      </c>
      <c r="T98" s="45">
        <f t="shared" si="8"/>
        <v>44286.199999999997</v>
      </c>
      <c r="U98" s="46" t="s">
        <v>100</v>
      </c>
      <c r="V98" s="47" t="str">
        <f t="shared" si="11"/>
        <v/>
      </c>
      <c r="W98" s="47" t="str">
        <f t="shared" si="10"/>
        <v>°С</v>
      </c>
      <c r="X98" s="48">
        <v>900</v>
      </c>
      <c r="Y98" s="48"/>
      <c r="Z98" s="42" t="s">
        <v>79</v>
      </c>
      <c r="AA98" s="56" t="s">
        <v>485</v>
      </c>
      <c r="AB98" s="48"/>
      <c r="AC98" s="42" t="s">
        <v>81</v>
      </c>
      <c r="AD98" s="49">
        <v>60</v>
      </c>
      <c r="AE98" s="50">
        <v>45861</v>
      </c>
      <c r="AF98" s="51">
        <f t="shared" si="9"/>
        <v>47686</v>
      </c>
      <c r="AG98" s="51" t="s">
        <v>82</v>
      </c>
      <c r="AH98" s="51" t="s">
        <v>83</v>
      </c>
      <c r="AI98" s="42" t="s">
        <v>664</v>
      </c>
      <c r="AJ98" s="40" t="s">
        <v>85</v>
      </c>
      <c r="AK98" s="51" t="str">
        <f t="shared" ref="AK98:AK129" ca="1" si="12">IF(AE98=0,"нет данных",IF(TODAY()&lt;AF98-30,"поверен",IF(TODAY()&gt;AF98,"ЗАМЕНИТЬ","ПРОСРОЧЕН")))</f>
        <v>поверен</v>
      </c>
      <c r="AL98" s="42"/>
      <c r="AM98" s="42" t="s">
        <v>86</v>
      </c>
      <c r="AN98" s="42" t="s">
        <v>87</v>
      </c>
      <c r="AO98" s="42" t="s">
        <v>88</v>
      </c>
      <c r="AP98" s="48" t="s">
        <v>660</v>
      </c>
      <c r="AQ98" s="41" t="s">
        <v>665</v>
      </c>
      <c r="AR98" s="51"/>
      <c r="AS98" s="42" t="s">
        <v>91</v>
      </c>
      <c r="AT98" s="37" t="s">
        <v>92</v>
      </c>
      <c r="AU98" s="37"/>
      <c r="AV98" s="40"/>
      <c r="AW98" s="40"/>
      <c r="AX98" s="37"/>
      <c r="AY98" s="37"/>
      <c r="AZ98" s="37"/>
      <c r="BA98" s="40"/>
      <c r="BB98" s="40" t="s">
        <v>93</v>
      </c>
      <c r="BC98" s="40" t="s">
        <v>94</v>
      </c>
      <c r="BD98" s="42">
        <v>3201</v>
      </c>
      <c r="BE98" s="40"/>
      <c r="BF98" s="52"/>
      <c r="BG98" s="53"/>
      <c r="BH98" s="54"/>
      <c r="BI98" s="47"/>
      <c r="BJ98" s="47"/>
      <c r="BK98" s="47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</row>
    <row r="99" s="36" customFormat="1" ht="60" hidden="1" customHeight="1">
      <c r="A99" s="37"/>
      <c r="B99" s="37" t="s">
        <v>62</v>
      </c>
      <c r="C99" s="37" t="s">
        <v>63</v>
      </c>
      <c r="D99" s="56" t="s">
        <v>64</v>
      </c>
      <c r="E99" s="56">
        <v>202</v>
      </c>
      <c r="F99" s="40" t="s">
        <v>441</v>
      </c>
      <c r="G99" s="40" t="s">
        <v>666</v>
      </c>
      <c r="H99" s="56" t="s">
        <v>667</v>
      </c>
      <c r="I99" s="48" t="s">
        <v>469</v>
      </c>
      <c r="J99" s="40" t="s">
        <v>470</v>
      </c>
      <c r="K99" s="49" t="s">
        <v>471</v>
      </c>
      <c r="L99" s="49" t="s">
        <v>656</v>
      </c>
      <c r="M99" s="40" t="s">
        <v>663</v>
      </c>
      <c r="N99" s="49">
        <v>2250815</v>
      </c>
      <c r="O99" s="37" t="s">
        <v>474</v>
      </c>
      <c r="P99" s="37" t="s">
        <v>76</v>
      </c>
      <c r="Q99" s="42" t="s">
        <v>77</v>
      </c>
      <c r="R99" s="91">
        <v>42095</v>
      </c>
      <c r="S99" s="48">
        <v>6</v>
      </c>
      <c r="T99" s="45">
        <f t="shared" si="8"/>
        <v>44286.199999999997</v>
      </c>
      <c r="U99" s="46" t="s">
        <v>100</v>
      </c>
      <c r="V99" s="47" t="str">
        <f t="shared" si="11"/>
        <v/>
      </c>
      <c r="W99" s="47" t="str">
        <f t="shared" si="10"/>
        <v>°С</v>
      </c>
      <c r="X99" s="48">
        <v>900</v>
      </c>
      <c r="Y99" s="48"/>
      <c r="Z99" s="42" t="s">
        <v>79</v>
      </c>
      <c r="AA99" s="56" t="s">
        <v>475</v>
      </c>
      <c r="AB99" s="48"/>
      <c r="AC99" s="42" t="s">
        <v>81</v>
      </c>
      <c r="AD99" s="49">
        <v>60</v>
      </c>
      <c r="AE99" s="50">
        <v>45495</v>
      </c>
      <c r="AF99" s="51">
        <f t="shared" si="9"/>
        <v>47320</v>
      </c>
      <c r="AG99" s="51" t="s">
        <v>82</v>
      </c>
      <c r="AH99" s="51" t="s">
        <v>83</v>
      </c>
      <c r="AI99" s="42" t="s">
        <v>668</v>
      </c>
      <c r="AJ99" s="40" t="s">
        <v>143</v>
      </c>
      <c r="AK99" s="51" t="str">
        <f t="shared" ca="1" si="12"/>
        <v>поверен</v>
      </c>
      <c r="AL99" s="42"/>
      <c r="AM99" s="42" t="s">
        <v>86</v>
      </c>
      <c r="AN99" s="42" t="s">
        <v>87</v>
      </c>
      <c r="AO99" s="42" t="s">
        <v>88</v>
      </c>
      <c r="AP99" s="48" t="s">
        <v>573</v>
      </c>
      <c r="AQ99" s="41"/>
      <c r="AR99" s="51"/>
      <c r="AS99" s="42" t="s">
        <v>91</v>
      </c>
      <c r="AT99" s="37" t="s">
        <v>92</v>
      </c>
      <c r="AU99" s="37"/>
      <c r="AV99" s="40"/>
      <c r="AW99" s="40"/>
      <c r="AX99" s="37"/>
      <c r="AY99" s="37"/>
      <c r="AZ99" s="37"/>
      <c r="BA99" s="40"/>
      <c r="BB99" s="40" t="s">
        <v>93</v>
      </c>
      <c r="BC99" s="40" t="s">
        <v>94</v>
      </c>
      <c r="BD99" s="42">
        <v>3201</v>
      </c>
      <c r="BE99" s="40"/>
      <c r="BF99" s="52"/>
      <c r="BG99" s="53"/>
      <c r="BH99" s="54"/>
      <c r="BI99" s="47"/>
      <c r="BJ99" s="47"/>
      <c r="BK99" s="47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</row>
    <row r="100" s="36" customFormat="1" ht="60" hidden="1" customHeight="1">
      <c r="A100" s="37"/>
      <c r="B100" s="37" t="s">
        <v>62</v>
      </c>
      <c r="C100" s="37" t="s">
        <v>63</v>
      </c>
      <c r="D100" s="56" t="s">
        <v>64</v>
      </c>
      <c r="E100" s="56">
        <v>202</v>
      </c>
      <c r="F100" s="40" t="s">
        <v>441</v>
      </c>
      <c r="G100" s="40" t="s">
        <v>519</v>
      </c>
      <c r="H100" s="56" t="s">
        <v>520</v>
      </c>
      <c r="I100" s="48" t="s">
        <v>521</v>
      </c>
      <c r="J100" s="40" t="s">
        <v>522</v>
      </c>
      <c r="K100" s="49" t="s">
        <v>523</v>
      </c>
      <c r="L100" s="49" t="s">
        <v>524</v>
      </c>
      <c r="M100" s="40" t="s">
        <v>669</v>
      </c>
      <c r="N100" s="49" t="s">
        <v>670</v>
      </c>
      <c r="O100" s="37" t="s">
        <v>527</v>
      </c>
      <c r="P100" s="37" t="s">
        <v>76</v>
      </c>
      <c r="Q100" s="42" t="s">
        <v>77</v>
      </c>
      <c r="R100" s="91">
        <v>42095</v>
      </c>
      <c r="S100" s="48">
        <v>20</v>
      </c>
      <c r="T100" s="45">
        <f t="shared" si="8"/>
        <v>49399</v>
      </c>
      <c r="U100" s="46" t="s">
        <v>78</v>
      </c>
      <c r="V100" s="47" t="str">
        <f t="shared" si="11"/>
        <v/>
      </c>
      <c r="W100" s="47" t="str">
        <f t="shared" si="10"/>
        <v>°С</v>
      </c>
      <c r="X100" s="48">
        <v>150</v>
      </c>
      <c r="Y100" s="48"/>
      <c r="Z100" s="42" t="s">
        <v>79</v>
      </c>
      <c r="AA100" s="56" t="s">
        <v>216</v>
      </c>
      <c r="AB100" s="48"/>
      <c r="AC100" s="42" t="s">
        <v>452</v>
      </c>
      <c r="AD100" s="49" t="s">
        <v>671</v>
      </c>
      <c r="AE100" s="50">
        <v>45495</v>
      </c>
      <c r="AF100" s="51">
        <f t="shared" si="9"/>
        <v>47320</v>
      </c>
      <c r="AG100" s="51" t="s">
        <v>82</v>
      </c>
      <c r="AH100" s="51" t="s">
        <v>83</v>
      </c>
      <c r="AI100" s="42" t="s">
        <v>672</v>
      </c>
      <c r="AJ100" s="40" t="s">
        <v>143</v>
      </c>
      <c r="AK100" s="51" t="str">
        <f t="shared" ca="1" si="12"/>
        <v>поверен</v>
      </c>
      <c r="AL100" s="42"/>
      <c r="AM100" s="42" t="s">
        <v>86</v>
      </c>
      <c r="AN100" s="42" t="s">
        <v>87</v>
      </c>
      <c r="AO100" s="42" t="s">
        <v>88</v>
      </c>
      <c r="AP100" s="48" t="s">
        <v>673</v>
      </c>
      <c r="AQ100" s="41">
        <v>2016</v>
      </c>
      <c r="AR100" s="51"/>
      <c r="AS100" s="42" t="s">
        <v>91</v>
      </c>
      <c r="AT100" s="37" t="s">
        <v>92</v>
      </c>
      <c r="AU100" s="37"/>
      <c r="AV100" s="40"/>
      <c r="AW100" s="40"/>
      <c r="AX100" s="37"/>
      <c r="AY100" s="37"/>
      <c r="AZ100" s="37"/>
      <c r="BA100" s="40"/>
      <c r="BB100" s="40" t="s">
        <v>93</v>
      </c>
      <c r="BC100" s="40" t="s">
        <v>94</v>
      </c>
      <c r="BD100" s="42">
        <v>3201</v>
      </c>
      <c r="BE100" s="40"/>
      <c r="BF100" s="52"/>
      <c r="BG100" s="53"/>
      <c r="BH100" s="54"/>
      <c r="BI100" s="47"/>
      <c r="BJ100" s="47"/>
      <c r="BK100" s="47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</row>
    <row r="101" s="36" customFormat="1" ht="60" hidden="1" customHeight="1">
      <c r="A101" s="37"/>
      <c r="B101" s="37" t="s">
        <v>62</v>
      </c>
      <c r="C101" s="37" t="s">
        <v>63</v>
      </c>
      <c r="D101" s="56" t="s">
        <v>64</v>
      </c>
      <c r="E101" s="56">
        <v>202</v>
      </c>
      <c r="F101" s="40" t="s">
        <v>441</v>
      </c>
      <c r="G101" s="40" t="s">
        <v>519</v>
      </c>
      <c r="H101" s="56" t="s">
        <v>674</v>
      </c>
      <c r="I101" s="48" t="s">
        <v>521</v>
      </c>
      <c r="J101" s="40" t="s">
        <v>522</v>
      </c>
      <c r="K101" s="49" t="s">
        <v>523</v>
      </c>
      <c r="L101" s="49" t="s">
        <v>524</v>
      </c>
      <c r="M101" s="40" t="s">
        <v>669</v>
      </c>
      <c r="N101" s="49">
        <v>40</v>
      </c>
      <c r="O101" s="37" t="s">
        <v>527</v>
      </c>
      <c r="P101" s="37" t="s">
        <v>76</v>
      </c>
      <c r="Q101" s="42" t="s">
        <v>77</v>
      </c>
      <c r="R101" s="91">
        <v>42095</v>
      </c>
      <c r="S101" s="48">
        <v>20</v>
      </c>
      <c r="T101" s="45">
        <f t="shared" si="8"/>
        <v>49399</v>
      </c>
      <c r="U101" s="46" t="s">
        <v>78</v>
      </c>
      <c r="V101" s="47" t="str">
        <f t="shared" si="11"/>
        <v/>
      </c>
      <c r="W101" s="47" t="str">
        <f t="shared" si="10"/>
        <v>°С</v>
      </c>
      <c r="X101" s="48">
        <v>150</v>
      </c>
      <c r="Y101" s="48"/>
      <c r="Z101" s="42" t="s">
        <v>79</v>
      </c>
      <c r="AA101" s="56" t="s">
        <v>216</v>
      </c>
      <c r="AB101" s="48"/>
      <c r="AC101" s="42" t="s">
        <v>452</v>
      </c>
      <c r="AD101" s="49" t="s">
        <v>671</v>
      </c>
      <c r="AE101" s="50">
        <v>45495</v>
      </c>
      <c r="AF101" s="51">
        <f t="shared" si="9"/>
        <v>47320</v>
      </c>
      <c r="AG101" s="51" t="s">
        <v>82</v>
      </c>
      <c r="AH101" s="51" t="s">
        <v>83</v>
      </c>
      <c r="AI101" s="42" t="s">
        <v>675</v>
      </c>
      <c r="AJ101" s="40" t="s">
        <v>143</v>
      </c>
      <c r="AK101" s="51" t="str">
        <f t="shared" ca="1" si="12"/>
        <v>поверен</v>
      </c>
      <c r="AL101" s="42"/>
      <c r="AM101" s="42" t="s">
        <v>86</v>
      </c>
      <c r="AN101" s="42" t="s">
        <v>87</v>
      </c>
      <c r="AO101" s="42" t="s">
        <v>88</v>
      </c>
      <c r="AP101" s="48" t="s">
        <v>673</v>
      </c>
      <c r="AQ101" s="41">
        <v>2016</v>
      </c>
      <c r="AR101" s="51"/>
      <c r="AS101" s="42" t="s">
        <v>91</v>
      </c>
      <c r="AT101" s="37" t="s">
        <v>92</v>
      </c>
      <c r="AU101" s="37"/>
      <c r="AV101" s="40"/>
      <c r="AW101" s="40"/>
      <c r="AX101" s="37"/>
      <c r="AY101" s="37"/>
      <c r="AZ101" s="37"/>
      <c r="BA101" s="40"/>
      <c r="BB101" s="40" t="s">
        <v>93</v>
      </c>
      <c r="BC101" s="40" t="s">
        <v>94</v>
      </c>
      <c r="BD101" s="42">
        <v>3201</v>
      </c>
      <c r="BE101" s="40"/>
      <c r="BF101" s="52"/>
      <c r="BG101" s="53"/>
      <c r="BH101" s="54"/>
      <c r="BI101" s="47"/>
      <c r="BJ101" s="47"/>
      <c r="BK101" s="47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</row>
    <row r="102" s="36" customFormat="1" ht="60" hidden="1" customHeight="1">
      <c r="A102" s="37"/>
      <c r="B102" s="37" t="s">
        <v>62</v>
      </c>
      <c r="C102" s="37" t="s">
        <v>63</v>
      </c>
      <c r="D102" s="56" t="s">
        <v>64</v>
      </c>
      <c r="E102" s="56">
        <v>202</v>
      </c>
      <c r="F102" s="40" t="s">
        <v>441</v>
      </c>
      <c r="G102" s="40" t="s">
        <v>519</v>
      </c>
      <c r="H102" s="56" t="s">
        <v>676</v>
      </c>
      <c r="I102" s="48" t="s">
        <v>521</v>
      </c>
      <c r="J102" s="40" t="s">
        <v>522</v>
      </c>
      <c r="K102" s="49" t="s">
        <v>523</v>
      </c>
      <c r="L102" s="49" t="s">
        <v>524</v>
      </c>
      <c r="M102" s="40" t="s">
        <v>669</v>
      </c>
      <c r="N102" s="49">
        <v>38</v>
      </c>
      <c r="O102" s="37" t="s">
        <v>527</v>
      </c>
      <c r="P102" s="37" t="s">
        <v>76</v>
      </c>
      <c r="Q102" s="42" t="s">
        <v>77</v>
      </c>
      <c r="R102" s="91">
        <v>42095</v>
      </c>
      <c r="S102" s="48">
        <v>20</v>
      </c>
      <c r="T102" s="45">
        <f t="shared" si="8"/>
        <v>49399</v>
      </c>
      <c r="U102" s="46" t="s">
        <v>78</v>
      </c>
      <c r="V102" s="47" t="str">
        <f t="shared" si="11"/>
        <v/>
      </c>
      <c r="W102" s="47" t="str">
        <f t="shared" si="10"/>
        <v>°С</v>
      </c>
      <c r="X102" s="48">
        <v>150</v>
      </c>
      <c r="Y102" s="48"/>
      <c r="Z102" s="42" t="s">
        <v>79</v>
      </c>
      <c r="AA102" s="56" t="s">
        <v>216</v>
      </c>
      <c r="AB102" s="48"/>
      <c r="AC102" s="42" t="s">
        <v>452</v>
      </c>
      <c r="AD102" s="49" t="s">
        <v>671</v>
      </c>
      <c r="AE102" s="50">
        <v>45495</v>
      </c>
      <c r="AF102" s="51">
        <f t="shared" si="9"/>
        <v>47320</v>
      </c>
      <c r="AG102" s="51" t="s">
        <v>82</v>
      </c>
      <c r="AH102" s="51" t="s">
        <v>83</v>
      </c>
      <c r="AI102" s="42" t="s">
        <v>677</v>
      </c>
      <c r="AJ102" s="40" t="s">
        <v>143</v>
      </c>
      <c r="AK102" s="51" t="str">
        <f t="shared" ca="1" si="12"/>
        <v>поверен</v>
      </c>
      <c r="AL102" s="42"/>
      <c r="AM102" s="42" t="s">
        <v>86</v>
      </c>
      <c r="AN102" s="42" t="s">
        <v>87</v>
      </c>
      <c r="AO102" s="42" t="s">
        <v>88</v>
      </c>
      <c r="AP102" s="48" t="s">
        <v>678</v>
      </c>
      <c r="AQ102" s="41">
        <v>2015</v>
      </c>
      <c r="AR102" s="51"/>
      <c r="AS102" s="42" t="s">
        <v>91</v>
      </c>
      <c r="AT102" s="37" t="s">
        <v>92</v>
      </c>
      <c r="AU102" s="37"/>
      <c r="AV102" s="40"/>
      <c r="AW102" s="40"/>
      <c r="AX102" s="37"/>
      <c r="AY102" s="37"/>
      <c r="AZ102" s="37"/>
      <c r="BA102" s="40"/>
      <c r="BB102" s="40" t="s">
        <v>93</v>
      </c>
      <c r="BC102" s="40" t="s">
        <v>94</v>
      </c>
      <c r="BD102" s="42">
        <v>3201</v>
      </c>
      <c r="BE102" s="40"/>
      <c r="BF102" s="52"/>
      <c r="BG102" s="53"/>
      <c r="BH102" s="54"/>
      <c r="BI102" s="47"/>
      <c r="BJ102" s="47"/>
      <c r="BK102" s="47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</row>
    <row r="103" s="36" customFormat="1" ht="60" hidden="1" customHeight="1">
      <c r="A103" s="37"/>
      <c r="B103" s="37" t="s">
        <v>62</v>
      </c>
      <c r="C103" s="37" t="s">
        <v>63</v>
      </c>
      <c r="D103" s="56" t="s">
        <v>64</v>
      </c>
      <c r="E103" s="56">
        <v>202</v>
      </c>
      <c r="F103" s="40" t="s">
        <v>441</v>
      </c>
      <c r="G103" s="40" t="s">
        <v>519</v>
      </c>
      <c r="H103" s="56" t="s">
        <v>679</v>
      </c>
      <c r="I103" s="48" t="s">
        <v>521</v>
      </c>
      <c r="J103" s="40" t="s">
        <v>522</v>
      </c>
      <c r="K103" s="49" t="s">
        <v>523</v>
      </c>
      <c r="L103" s="49" t="s">
        <v>524</v>
      </c>
      <c r="M103" s="40" t="s">
        <v>669</v>
      </c>
      <c r="N103" s="49">
        <v>39</v>
      </c>
      <c r="O103" s="37" t="s">
        <v>527</v>
      </c>
      <c r="P103" s="37" t="s">
        <v>76</v>
      </c>
      <c r="Q103" s="42" t="s">
        <v>77</v>
      </c>
      <c r="R103" s="91" t="s">
        <v>534</v>
      </c>
      <c r="S103" s="48">
        <v>20</v>
      </c>
      <c r="T103" s="45">
        <v>49399</v>
      </c>
      <c r="U103" s="46" t="s">
        <v>78</v>
      </c>
      <c r="V103" s="47" t="str">
        <f t="shared" si="11"/>
        <v/>
      </c>
      <c r="W103" s="47" t="str">
        <f t="shared" si="10"/>
        <v>°С</v>
      </c>
      <c r="X103" s="48">
        <v>150</v>
      </c>
      <c r="Y103" s="48"/>
      <c r="Z103" s="42" t="s">
        <v>79</v>
      </c>
      <c r="AA103" s="56" t="s">
        <v>216</v>
      </c>
      <c r="AB103" s="48"/>
      <c r="AC103" s="42" t="s">
        <v>452</v>
      </c>
      <c r="AD103" s="49" t="s">
        <v>671</v>
      </c>
      <c r="AE103" s="50">
        <v>45495</v>
      </c>
      <c r="AF103" s="51">
        <f t="shared" si="9"/>
        <v>47320</v>
      </c>
      <c r="AG103" s="51" t="s">
        <v>82</v>
      </c>
      <c r="AH103" s="51" t="s">
        <v>83</v>
      </c>
      <c r="AI103" s="42" t="s">
        <v>680</v>
      </c>
      <c r="AJ103" s="40" t="s">
        <v>143</v>
      </c>
      <c r="AK103" s="51" t="str">
        <f t="shared" ca="1" si="12"/>
        <v>поверен</v>
      </c>
      <c r="AL103" s="42"/>
      <c r="AM103" s="42" t="s">
        <v>86</v>
      </c>
      <c r="AN103" s="42" t="s">
        <v>87</v>
      </c>
      <c r="AO103" s="42" t="s">
        <v>88</v>
      </c>
      <c r="AP103" s="48" t="s">
        <v>673</v>
      </c>
      <c r="AQ103" s="41" t="s">
        <v>665</v>
      </c>
      <c r="AR103" s="51"/>
      <c r="AS103" s="42" t="s">
        <v>91</v>
      </c>
      <c r="AT103" s="37" t="s">
        <v>92</v>
      </c>
      <c r="AU103" s="37"/>
      <c r="AV103" s="40"/>
      <c r="AW103" s="40"/>
      <c r="AX103" s="37"/>
      <c r="AY103" s="37"/>
      <c r="AZ103" s="37"/>
      <c r="BA103" s="40"/>
      <c r="BB103" s="40" t="s">
        <v>93</v>
      </c>
      <c r="BC103" s="40" t="s">
        <v>94</v>
      </c>
      <c r="BD103" s="42">
        <v>3201</v>
      </c>
      <c r="BE103" s="40"/>
      <c r="BF103" s="52"/>
      <c r="BG103" s="53"/>
      <c r="BH103" s="54"/>
      <c r="BI103" s="47"/>
      <c r="BJ103" s="47"/>
      <c r="BK103" s="47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</row>
    <row r="104" s="36" customFormat="1" ht="60" hidden="1" customHeight="1">
      <c r="A104" s="37"/>
      <c r="B104" s="37" t="s">
        <v>62</v>
      </c>
      <c r="C104" s="37" t="s">
        <v>63</v>
      </c>
      <c r="D104" s="56" t="s">
        <v>64</v>
      </c>
      <c r="E104" s="56">
        <v>202</v>
      </c>
      <c r="F104" s="40" t="s">
        <v>441</v>
      </c>
      <c r="G104" s="40" t="s">
        <v>539</v>
      </c>
      <c r="H104" s="56" t="s">
        <v>681</v>
      </c>
      <c r="I104" s="48" t="s">
        <v>521</v>
      </c>
      <c r="J104" s="40" t="s">
        <v>522</v>
      </c>
      <c r="K104" s="49" t="s">
        <v>523</v>
      </c>
      <c r="L104" s="49" t="s">
        <v>524</v>
      </c>
      <c r="M104" s="40" t="s">
        <v>669</v>
      </c>
      <c r="N104" s="49">
        <v>37</v>
      </c>
      <c r="O104" s="37" t="s">
        <v>527</v>
      </c>
      <c r="P104" s="37" t="s">
        <v>76</v>
      </c>
      <c r="Q104" s="42" t="s">
        <v>77</v>
      </c>
      <c r="R104" s="91">
        <v>42095</v>
      </c>
      <c r="S104" s="48">
        <v>20</v>
      </c>
      <c r="T104" s="45">
        <f t="shared" ref="T104:T167" si="13">R104+S104*365.2</f>
        <v>49399</v>
      </c>
      <c r="U104" s="46" t="s">
        <v>78</v>
      </c>
      <c r="V104" s="47" t="str">
        <f t="shared" si="11"/>
        <v/>
      </c>
      <c r="W104" s="47" t="str">
        <f t="shared" si="10"/>
        <v>°С</v>
      </c>
      <c r="X104" s="48">
        <v>150</v>
      </c>
      <c r="Y104" s="48"/>
      <c r="Z104" s="42" t="s">
        <v>79</v>
      </c>
      <c r="AA104" s="56" t="s">
        <v>216</v>
      </c>
      <c r="AB104" s="48"/>
      <c r="AC104" s="42" t="s">
        <v>452</v>
      </c>
      <c r="AD104" s="49" t="s">
        <v>671</v>
      </c>
      <c r="AE104" s="50">
        <v>45495</v>
      </c>
      <c r="AF104" s="51">
        <f t="shared" si="9"/>
        <v>47320</v>
      </c>
      <c r="AG104" s="51" t="s">
        <v>82</v>
      </c>
      <c r="AH104" s="51" t="s">
        <v>83</v>
      </c>
      <c r="AI104" s="42" t="s">
        <v>682</v>
      </c>
      <c r="AJ104" s="40" t="s">
        <v>143</v>
      </c>
      <c r="AK104" s="51" t="str">
        <f t="shared" ca="1" si="12"/>
        <v>поверен</v>
      </c>
      <c r="AL104" s="42"/>
      <c r="AM104" s="42" t="s">
        <v>86</v>
      </c>
      <c r="AN104" s="42" t="s">
        <v>87</v>
      </c>
      <c r="AO104" s="42" t="s">
        <v>88</v>
      </c>
      <c r="AP104" s="48" t="s">
        <v>673</v>
      </c>
      <c r="AQ104" s="41">
        <v>2015</v>
      </c>
      <c r="AR104" s="51"/>
      <c r="AS104" s="42" t="s">
        <v>91</v>
      </c>
      <c r="AT104" s="37" t="s">
        <v>92</v>
      </c>
      <c r="AU104" s="37"/>
      <c r="AV104" s="40"/>
      <c r="AW104" s="40"/>
      <c r="AX104" s="37"/>
      <c r="AY104" s="37"/>
      <c r="AZ104" s="37"/>
      <c r="BA104" s="40"/>
      <c r="BB104" s="40" t="s">
        <v>93</v>
      </c>
      <c r="BC104" s="40" t="s">
        <v>94</v>
      </c>
      <c r="BD104" s="42">
        <v>3201</v>
      </c>
      <c r="BE104" s="40"/>
      <c r="BF104" s="52"/>
      <c r="BG104" s="53"/>
      <c r="BH104" s="54"/>
      <c r="BI104" s="47"/>
      <c r="BJ104" s="47"/>
      <c r="BK104" s="47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</row>
    <row r="105" s="36" customFormat="1" ht="60" hidden="1" customHeight="1">
      <c r="A105" s="37"/>
      <c r="B105" s="37" t="s">
        <v>62</v>
      </c>
      <c r="C105" s="37" t="s">
        <v>63</v>
      </c>
      <c r="D105" s="56" t="s">
        <v>64</v>
      </c>
      <c r="E105" s="56">
        <v>202</v>
      </c>
      <c r="F105" s="40" t="s">
        <v>441</v>
      </c>
      <c r="G105" s="40" t="s">
        <v>544</v>
      </c>
      <c r="H105" s="56" t="s">
        <v>545</v>
      </c>
      <c r="I105" s="48" t="s">
        <v>521</v>
      </c>
      <c r="J105" s="40" t="s">
        <v>683</v>
      </c>
      <c r="K105" s="49" t="s">
        <v>523</v>
      </c>
      <c r="L105" s="49" t="s">
        <v>524</v>
      </c>
      <c r="M105" s="40" t="s">
        <v>669</v>
      </c>
      <c r="N105" s="57" t="s">
        <v>684</v>
      </c>
      <c r="O105" s="37" t="s">
        <v>527</v>
      </c>
      <c r="P105" s="37" t="s">
        <v>76</v>
      </c>
      <c r="Q105" s="42" t="s">
        <v>77</v>
      </c>
      <c r="R105" s="91">
        <v>42095</v>
      </c>
      <c r="S105" s="48">
        <v>20</v>
      </c>
      <c r="T105" s="45">
        <f t="shared" si="13"/>
        <v>49399</v>
      </c>
      <c r="U105" s="46" t="s">
        <v>78</v>
      </c>
      <c r="V105" s="47" t="str">
        <f t="shared" si="11"/>
        <v/>
      </c>
      <c r="W105" s="47" t="str">
        <f t="shared" si="10"/>
        <v>°С</v>
      </c>
      <c r="X105" s="48">
        <v>150</v>
      </c>
      <c r="Y105" s="48"/>
      <c r="Z105" s="42" t="s">
        <v>79</v>
      </c>
      <c r="AA105" s="56" t="s">
        <v>216</v>
      </c>
      <c r="AB105" s="48"/>
      <c r="AC105" s="42" t="s">
        <v>452</v>
      </c>
      <c r="AD105" s="49" t="s">
        <v>671</v>
      </c>
      <c r="AE105" s="50">
        <v>45297</v>
      </c>
      <c r="AF105" s="51">
        <f t="shared" si="9"/>
        <v>47123</v>
      </c>
      <c r="AG105" s="51" t="s">
        <v>82</v>
      </c>
      <c r="AH105" s="51" t="s">
        <v>83</v>
      </c>
      <c r="AI105" s="42" t="s">
        <v>685</v>
      </c>
      <c r="AJ105" s="40" t="s">
        <v>143</v>
      </c>
      <c r="AK105" s="51" t="str">
        <f t="shared" ca="1" si="12"/>
        <v>поверен</v>
      </c>
      <c r="AL105" s="42"/>
      <c r="AM105" s="42" t="s">
        <v>86</v>
      </c>
      <c r="AN105" s="42" t="s">
        <v>87</v>
      </c>
      <c r="AO105" s="42" t="s">
        <v>88</v>
      </c>
      <c r="AP105" s="48" t="s">
        <v>673</v>
      </c>
      <c r="AQ105" s="41">
        <v>2015</v>
      </c>
      <c r="AR105" s="51"/>
      <c r="AS105" s="42" t="s">
        <v>91</v>
      </c>
      <c r="AT105" s="37" t="s">
        <v>92</v>
      </c>
      <c r="AU105" s="37"/>
      <c r="AV105" s="40"/>
      <c r="AW105" s="40"/>
      <c r="AX105" s="37"/>
      <c r="AY105" s="37"/>
      <c r="AZ105" s="37"/>
      <c r="BA105" s="40"/>
      <c r="BB105" s="40" t="s">
        <v>93</v>
      </c>
      <c r="BC105" s="40" t="s">
        <v>94</v>
      </c>
      <c r="BD105" s="42">
        <v>3201</v>
      </c>
      <c r="BE105" s="40"/>
      <c r="BF105" s="52"/>
      <c r="BG105" s="53"/>
      <c r="BH105" s="54"/>
      <c r="BI105" s="47"/>
      <c r="BJ105" s="47"/>
      <c r="BK105" s="47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</row>
    <row r="106" s="55" customFormat="1" ht="60" hidden="1" customHeight="1">
      <c r="A106" s="58"/>
      <c r="B106" s="58" t="s">
        <v>62</v>
      </c>
      <c r="C106" s="58" t="s">
        <v>63</v>
      </c>
      <c r="D106" s="59" t="s">
        <v>64</v>
      </c>
      <c r="E106" s="59">
        <v>202</v>
      </c>
      <c r="F106" s="62" t="s">
        <v>574</v>
      </c>
      <c r="G106" s="62" t="s">
        <v>686</v>
      </c>
      <c r="H106" s="59" t="s">
        <v>687</v>
      </c>
      <c r="I106" s="63" t="s">
        <v>688</v>
      </c>
      <c r="J106" s="62" t="s">
        <v>689</v>
      </c>
      <c r="K106" s="64" t="s">
        <v>579</v>
      </c>
      <c r="L106" s="79" t="s">
        <v>690</v>
      </c>
      <c r="M106" s="62" t="s">
        <v>691</v>
      </c>
      <c r="N106" s="49">
        <v>9521804</v>
      </c>
      <c r="O106" s="129" t="s">
        <v>692</v>
      </c>
      <c r="P106" s="129" t="s">
        <v>76</v>
      </c>
      <c r="Q106" s="130" t="s">
        <v>398</v>
      </c>
      <c r="R106" s="131">
        <v>45192</v>
      </c>
      <c r="S106" s="132">
        <v>15</v>
      </c>
      <c r="T106" s="133">
        <f t="shared" si="13"/>
        <v>50670</v>
      </c>
      <c r="U106" s="134" t="s">
        <v>100</v>
      </c>
      <c r="V106" s="135" t="str">
        <f t="shared" si="11"/>
        <v/>
      </c>
      <c r="W106" s="135" t="str">
        <f t="shared" si="10"/>
        <v>%НКПР</v>
      </c>
      <c r="X106" s="132">
        <v>100</v>
      </c>
      <c r="Y106" s="132"/>
      <c r="Z106" s="130" t="s">
        <v>399</v>
      </c>
      <c r="AA106" s="134" t="s">
        <v>400</v>
      </c>
      <c r="AB106" s="132"/>
      <c r="AC106" s="130" t="s">
        <v>399</v>
      </c>
      <c r="AD106" s="136">
        <v>36</v>
      </c>
      <c r="AE106" s="137">
        <v>45202</v>
      </c>
      <c r="AF106" s="138">
        <f t="shared" si="9"/>
        <v>46297</v>
      </c>
      <c r="AG106" s="139" t="s">
        <v>82</v>
      </c>
      <c r="AH106" s="139" t="s">
        <v>83</v>
      </c>
      <c r="AI106" s="130" t="s">
        <v>693</v>
      </c>
      <c r="AJ106" s="129" t="s">
        <v>694</v>
      </c>
      <c r="AK106" s="138" t="str">
        <f t="shared" ca="1" si="12"/>
        <v>поверен</v>
      </c>
      <c r="AL106" s="130"/>
      <c r="AM106" s="130" t="s">
        <v>86</v>
      </c>
      <c r="AN106" s="130" t="s">
        <v>87</v>
      </c>
      <c r="AO106" s="130" t="s">
        <v>88</v>
      </c>
      <c r="AP106" s="132" t="s">
        <v>695</v>
      </c>
      <c r="AQ106" s="140" t="s">
        <v>696</v>
      </c>
      <c r="AR106" s="138"/>
      <c r="AS106" s="130" t="s">
        <v>91</v>
      </c>
      <c r="AT106" s="129" t="s">
        <v>92</v>
      </c>
      <c r="AU106" s="129"/>
      <c r="AV106" s="140" t="s">
        <v>696</v>
      </c>
      <c r="AW106" s="139"/>
      <c r="AX106" s="129"/>
      <c r="AY106" s="129"/>
      <c r="AZ106" s="129"/>
      <c r="BA106" s="139"/>
      <c r="BB106" s="139" t="s">
        <v>403</v>
      </c>
      <c r="BC106" s="139" t="s">
        <v>404</v>
      </c>
      <c r="BD106" s="130">
        <v>3160</v>
      </c>
      <c r="BE106" s="139"/>
      <c r="BF106" s="141"/>
      <c r="BG106" s="142"/>
      <c r="BH106" s="143"/>
      <c r="BI106" s="144" t="s">
        <v>406</v>
      </c>
      <c r="BJ106" s="144" t="s">
        <v>697</v>
      </c>
      <c r="BK106" s="145" t="s">
        <v>698</v>
      </c>
    </row>
    <row r="107" s="36" customFormat="1" ht="60" hidden="1" customHeight="1">
      <c r="A107" s="37"/>
      <c r="B107" s="37" t="s">
        <v>62</v>
      </c>
      <c r="C107" s="37" t="s">
        <v>63</v>
      </c>
      <c r="D107" s="56" t="s">
        <v>64</v>
      </c>
      <c r="E107" s="56">
        <v>202</v>
      </c>
      <c r="F107" s="40" t="s">
        <v>574</v>
      </c>
      <c r="G107" s="40" t="s">
        <v>699</v>
      </c>
      <c r="H107" s="56" t="s">
        <v>700</v>
      </c>
      <c r="I107" s="48" t="s">
        <v>577</v>
      </c>
      <c r="J107" s="40" t="s">
        <v>578</v>
      </c>
      <c r="K107" s="49" t="s">
        <v>579</v>
      </c>
      <c r="L107" s="49" t="s">
        <v>580</v>
      </c>
      <c r="M107" s="40" t="s">
        <v>581</v>
      </c>
      <c r="N107" s="49" t="s">
        <v>701</v>
      </c>
      <c r="O107" s="37" t="s">
        <v>397</v>
      </c>
      <c r="P107" s="37" t="s">
        <v>76</v>
      </c>
      <c r="Q107" s="42" t="s">
        <v>398</v>
      </c>
      <c r="R107" s="91">
        <v>42583</v>
      </c>
      <c r="S107" s="48">
        <v>15</v>
      </c>
      <c r="T107" s="45">
        <v>48061</v>
      </c>
      <c r="U107" s="46" t="s">
        <v>100</v>
      </c>
      <c r="V107" s="47" t="str">
        <f t="shared" si="11"/>
        <v/>
      </c>
      <c r="W107" s="47" t="str">
        <f t="shared" si="10"/>
        <v>%НКПР</v>
      </c>
      <c r="X107" s="48">
        <v>100</v>
      </c>
      <c r="Y107" s="48"/>
      <c r="Z107" s="42" t="s">
        <v>399</v>
      </c>
      <c r="AA107" s="56" t="s">
        <v>400</v>
      </c>
      <c r="AB107" s="48"/>
      <c r="AC107" s="42" t="s">
        <v>399</v>
      </c>
      <c r="AD107" s="49">
        <v>24</v>
      </c>
      <c r="AE107" s="50">
        <v>45576</v>
      </c>
      <c r="AF107" s="51">
        <f t="shared" si="9"/>
        <v>46305</v>
      </c>
      <c r="AG107" s="40" t="s">
        <v>82</v>
      </c>
      <c r="AH107" s="40" t="s">
        <v>83</v>
      </c>
      <c r="AI107" s="42" t="s">
        <v>702</v>
      </c>
      <c r="AJ107" s="40" t="s">
        <v>143</v>
      </c>
      <c r="AK107" s="51" t="str">
        <f t="shared" ca="1" si="12"/>
        <v>поверен</v>
      </c>
      <c r="AL107" s="42"/>
      <c r="AM107" s="42" t="s">
        <v>86</v>
      </c>
      <c r="AN107" s="42" t="s">
        <v>87</v>
      </c>
      <c r="AO107" s="42" t="s">
        <v>88</v>
      </c>
      <c r="AP107" s="48" t="s">
        <v>584</v>
      </c>
      <c r="AQ107" s="41" t="s">
        <v>703</v>
      </c>
      <c r="AR107" s="51"/>
      <c r="AS107" s="42" t="s">
        <v>91</v>
      </c>
      <c r="AT107" s="37" t="s">
        <v>92</v>
      </c>
      <c r="AU107" s="37"/>
      <c r="AV107" s="40">
        <v>44805</v>
      </c>
      <c r="AW107" s="40"/>
      <c r="AX107" s="37"/>
      <c r="AY107" s="37"/>
      <c r="AZ107" s="37"/>
      <c r="BA107" s="40" t="s">
        <v>343</v>
      </c>
      <c r="BB107" s="40" t="s">
        <v>403</v>
      </c>
      <c r="BC107" s="40" t="s">
        <v>404</v>
      </c>
      <c r="BD107" s="42">
        <v>3160</v>
      </c>
      <c r="BE107" s="40"/>
      <c r="BF107" s="52"/>
      <c r="BG107" s="53" t="s">
        <v>587</v>
      </c>
      <c r="BH107" s="54"/>
      <c r="BI107" s="47" t="s">
        <v>406</v>
      </c>
      <c r="BJ107" s="38" t="s">
        <v>407</v>
      </c>
      <c r="BK107" s="47" t="s">
        <v>588</v>
      </c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</row>
    <row r="108" s="36" customFormat="1" ht="60" hidden="1" customHeight="1">
      <c r="A108" s="37"/>
      <c r="B108" s="37" t="s">
        <v>62</v>
      </c>
      <c r="C108" s="37" t="s">
        <v>63</v>
      </c>
      <c r="D108" s="56" t="s">
        <v>64</v>
      </c>
      <c r="E108" s="56">
        <v>202</v>
      </c>
      <c r="F108" s="40" t="s">
        <v>574</v>
      </c>
      <c r="G108" s="40" t="s">
        <v>704</v>
      </c>
      <c r="H108" s="56" t="s">
        <v>705</v>
      </c>
      <c r="I108" s="48" t="s">
        <v>577</v>
      </c>
      <c r="J108" s="40" t="s">
        <v>578</v>
      </c>
      <c r="K108" s="49" t="s">
        <v>579</v>
      </c>
      <c r="L108" s="49" t="s">
        <v>580</v>
      </c>
      <c r="M108" s="40" t="s">
        <v>581</v>
      </c>
      <c r="N108" s="49" t="s">
        <v>706</v>
      </c>
      <c r="O108" s="37" t="s">
        <v>397</v>
      </c>
      <c r="P108" s="37" t="s">
        <v>76</v>
      </c>
      <c r="Q108" s="42" t="s">
        <v>398</v>
      </c>
      <c r="R108" s="91">
        <v>42583</v>
      </c>
      <c r="S108" s="48">
        <v>15</v>
      </c>
      <c r="T108" s="45">
        <f t="shared" si="13"/>
        <v>48061</v>
      </c>
      <c r="U108" s="46" t="s">
        <v>100</v>
      </c>
      <c r="V108" s="47" t="str">
        <f t="shared" si="11"/>
        <v/>
      </c>
      <c r="W108" s="47" t="str">
        <f t="shared" si="10"/>
        <v>%НКПР</v>
      </c>
      <c r="X108" s="48">
        <v>100</v>
      </c>
      <c r="Y108" s="48"/>
      <c r="Z108" s="42" t="s">
        <v>399</v>
      </c>
      <c r="AA108" s="56" t="s">
        <v>400</v>
      </c>
      <c r="AB108" s="48"/>
      <c r="AC108" s="42" t="s">
        <v>399</v>
      </c>
      <c r="AD108" s="49">
        <v>24</v>
      </c>
      <c r="AE108" s="50">
        <v>45576</v>
      </c>
      <c r="AF108" s="51">
        <f t="shared" si="9"/>
        <v>46305</v>
      </c>
      <c r="AG108" s="40" t="s">
        <v>82</v>
      </c>
      <c r="AH108" s="40" t="s">
        <v>83</v>
      </c>
      <c r="AI108" s="42" t="s">
        <v>707</v>
      </c>
      <c r="AJ108" s="40" t="s">
        <v>143</v>
      </c>
      <c r="AK108" s="51" t="str">
        <f t="shared" ca="1" si="12"/>
        <v>поверен</v>
      </c>
      <c r="AL108" s="42"/>
      <c r="AM108" s="42" t="s">
        <v>86</v>
      </c>
      <c r="AN108" s="42" t="s">
        <v>87</v>
      </c>
      <c r="AO108" s="42" t="s">
        <v>88</v>
      </c>
      <c r="AP108" s="48" t="s">
        <v>584</v>
      </c>
      <c r="AQ108" s="41" t="s">
        <v>703</v>
      </c>
      <c r="AR108" s="51"/>
      <c r="AS108" s="42" t="s">
        <v>91</v>
      </c>
      <c r="AT108" s="37" t="s">
        <v>92</v>
      </c>
      <c r="AU108" s="37"/>
      <c r="AV108" s="40">
        <v>44805</v>
      </c>
      <c r="AW108" s="40"/>
      <c r="AX108" s="37"/>
      <c r="AY108" s="37"/>
      <c r="AZ108" s="37"/>
      <c r="BA108" s="40" t="s">
        <v>343</v>
      </c>
      <c r="BB108" s="40" t="s">
        <v>403</v>
      </c>
      <c r="BC108" s="40" t="s">
        <v>404</v>
      </c>
      <c r="BD108" s="42">
        <v>3160</v>
      </c>
      <c r="BE108" s="40"/>
      <c r="BF108" s="52"/>
      <c r="BG108" s="53" t="s">
        <v>587</v>
      </c>
      <c r="BH108" s="54"/>
      <c r="BI108" s="47" t="s">
        <v>406</v>
      </c>
      <c r="BJ108" s="38" t="s">
        <v>407</v>
      </c>
      <c r="BK108" s="47" t="s">
        <v>588</v>
      </c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</row>
    <row r="109" s="36" customFormat="1" ht="60" hidden="1" customHeight="1">
      <c r="A109" s="37"/>
      <c r="B109" s="37" t="s">
        <v>62</v>
      </c>
      <c r="C109" s="37" t="s">
        <v>63</v>
      </c>
      <c r="D109" s="56" t="s">
        <v>64</v>
      </c>
      <c r="E109" s="56">
        <v>202</v>
      </c>
      <c r="F109" s="40" t="s">
        <v>574</v>
      </c>
      <c r="G109" s="40" t="s">
        <v>606</v>
      </c>
      <c r="H109" s="56" t="s">
        <v>708</v>
      </c>
      <c r="I109" s="48" t="s">
        <v>617</v>
      </c>
      <c r="J109" s="40" t="s">
        <v>618</v>
      </c>
      <c r="K109" s="49" t="s">
        <v>619</v>
      </c>
      <c r="L109" s="49" t="s">
        <v>620</v>
      </c>
      <c r="M109" s="49" t="s">
        <v>709</v>
      </c>
      <c r="N109" s="49">
        <v>7737</v>
      </c>
      <c r="O109" s="37" t="s">
        <v>623</v>
      </c>
      <c r="P109" s="37" t="s">
        <v>76</v>
      </c>
      <c r="Q109" s="42" t="s">
        <v>398</v>
      </c>
      <c r="R109" s="91">
        <v>42186</v>
      </c>
      <c r="S109" s="48">
        <v>10</v>
      </c>
      <c r="T109" s="45">
        <f t="shared" si="13"/>
        <v>45838</v>
      </c>
      <c r="U109" s="46" t="s">
        <v>100</v>
      </c>
      <c r="V109" s="47" t="str">
        <f t="shared" si="11"/>
        <v/>
      </c>
      <c r="W109" s="47" t="str">
        <f t="shared" si="10"/>
        <v>%НКПР</v>
      </c>
      <c r="X109" s="48">
        <v>100</v>
      </c>
      <c r="Y109" s="48"/>
      <c r="Z109" s="42" t="s">
        <v>399</v>
      </c>
      <c r="AA109" s="56" t="s">
        <v>400</v>
      </c>
      <c r="AB109" s="48"/>
      <c r="AC109" s="42" t="s">
        <v>399</v>
      </c>
      <c r="AD109" s="49">
        <v>12</v>
      </c>
      <c r="AE109" s="50">
        <v>45576</v>
      </c>
      <c r="AF109" s="51">
        <f t="shared" si="9"/>
        <v>45940</v>
      </c>
      <c r="AG109" s="40" t="s">
        <v>82</v>
      </c>
      <c r="AH109" s="40" t="s">
        <v>83</v>
      </c>
      <c r="AI109" s="42" t="s">
        <v>710</v>
      </c>
      <c r="AJ109" s="40" t="s">
        <v>143</v>
      </c>
      <c r="AK109" s="51" t="str">
        <f t="shared" ca="1" si="12"/>
        <v>ПРОСРОЧЕН</v>
      </c>
      <c r="AL109" s="42"/>
      <c r="AM109" s="42" t="s">
        <v>86</v>
      </c>
      <c r="AN109" s="42" t="s">
        <v>87</v>
      </c>
      <c r="AO109" s="42" t="s">
        <v>88</v>
      </c>
      <c r="AP109" s="48" t="s">
        <v>711</v>
      </c>
      <c r="AQ109" s="41" t="s">
        <v>703</v>
      </c>
      <c r="AR109" s="51"/>
      <c r="AS109" s="42" t="s">
        <v>91</v>
      </c>
      <c r="AT109" s="37" t="s">
        <v>92</v>
      </c>
      <c r="AU109" s="37"/>
      <c r="AV109" s="40">
        <v>44805</v>
      </c>
      <c r="AW109" s="40"/>
      <c r="AX109" s="37"/>
      <c r="AY109" s="37"/>
      <c r="AZ109" s="37"/>
      <c r="BA109" s="40" t="s">
        <v>122</v>
      </c>
      <c r="BB109" s="40" t="s">
        <v>403</v>
      </c>
      <c r="BC109" s="40" t="s">
        <v>404</v>
      </c>
      <c r="BD109" s="42">
        <v>3160</v>
      </c>
      <c r="BE109" s="40"/>
      <c r="BF109" s="52"/>
      <c r="BG109" s="53"/>
      <c r="BH109" s="54"/>
      <c r="BI109" s="47"/>
      <c r="BJ109" s="47"/>
      <c r="BK109" s="47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</row>
    <row r="110" s="88" customFormat="1" ht="60" hidden="1" customHeight="1">
      <c r="A110" s="37"/>
      <c r="B110" s="37" t="s">
        <v>62</v>
      </c>
      <c r="C110" s="37" t="s">
        <v>63</v>
      </c>
      <c r="D110" s="56" t="s">
        <v>64</v>
      </c>
      <c r="E110" s="56">
        <v>202</v>
      </c>
      <c r="F110" s="40" t="s">
        <v>574</v>
      </c>
      <c r="G110" s="40" t="s">
        <v>615</v>
      </c>
      <c r="H110" s="56" t="s">
        <v>712</v>
      </c>
      <c r="I110" s="48" t="s">
        <v>617</v>
      </c>
      <c r="J110" s="40" t="s">
        <v>618</v>
      </c>
      <c r="K110" s="49" t="s">
        <v>619</v>
      </c>
      <c r="L110" s="49" t="s">
        <v>620</v>
      </c>
      <c r="M110" s="49" t="s">
        <v>621</v>
      </c>
      <c r="N110" s="49" t="s">
        <v>713</v>
      </c>
      <c r="O110" s="37" t="s">
        <v>623</v>
      </c>
      <c r="P110" s="37" t="s">
        <v>76</v>
      </c>
      <c r="Q110" s="42" t="s">
        <v>398</v>
      </c>
      <c r="R110" s="91">
        <v>42186</v>
      </c>
      <c r="S110" s="48">
        <v>10</v>
      </c>
      <c r="T110" s="45">
        <f t="shared" si="13"/>
        <v>45838</v>
      </c>
      <c r="U110" s="46" t="s">
        <v>100</v>
      </c>
      <c r="V110" s="47" t="str">
        <f t="shared" si="11"/>
        <v/>
      </c>
      <c r="W110" s="47" t="str">
        <f t="shared" si="10"/>
        <v>%НКПР</v>
      </c>
      <c r="X110" s="48">
        <v>100</v>
      </c>
      <c r="Y110" s="48"/>
      <c r="Z110" s="42" t="s">
        <v>399</v>
      </c>
      <c r="AA110" s="56" t="s">
        <v>400</v>
      </c>
      <c r="AB110" s="48"/>
      <c r="AC110" s="42" t="s">
        <v>399</v>
      </c>
      <c r="AD110" s="126">
        <v>12</v>
      </c>
      <c r="AE110" s="116">
        <v>45735</v>
      </c>
      <c r="AF110" s="51">
        <f t="shared" si="9"/>
        <v>46099</v>
      </c>
      <c r="AG110" s="51" t="s">
        <v>82</v>
      </c>
      <c r="AH110" s="40" t="s">
        <v>83</v>
      </c>
      <c r="AI110" s="40" t="s">
        <v>714</v>
      </c>
      <c r="AJ110" s="42" t="s">
        <v>109</v>
      </c>
      <c r="AK110" s="51" t="str">
        <f t="shared" ca="1" si="12"/>
        <v>поверен</v>
      </c>
      <c r="AL110" s="42"/>
      <c r="AM110" s="42" t="s">
        <v>86</v>
      </c>
      <c r="AN110" s="42" t="s">
        <v>87</v>
      </c>
      <c r="AO110" s="42" t="s">
        <v>88</v>
      </c>
      <c r="AP110" s="48" t="s">
        <v>711</v>
      </c>
      <c r="AQ110" s="41" t="s">
        <v>703</v>
      </c>
      <c r="AR110" s="51"/>
      <c r="AS110" s="42" t="s">
        <v>91</v>
      </c>
      <c r="AT110" s="37" t="s">
        <v>92</v>
      </c>
      <c r="AU110" s="37"/>
      <c r="AV110" s="40">
        <v>44805</v>
      </c>
      <c r="AW110" s="40"/>
      <c r="AX110" s="37"/>
      <c r="AY110" s="37"/>
      <c r="AZ110" s="37"/>
      <c r="BA110" s="40" t="s">
        <v>122</v>
      </c>
      <c r="BB110" s="40" t="s">
        <v>403</v>
      </c>
      <c r="BC110" s="40" t="s">
        <v>404</v>
      </c>
      <c r="BD110" s="42">
        <v>3160</v>
      </c>
      <c r="BE110" s="40"/>
      <c r="BF110" s="52"/>
      <c r="BG110" s="53" t="s">
        <v>362</v>
      </c>
      <c r="BH110" s="47"/>
      <c r="BI110" s="47"/>
      <c r="BJ110" s="47"/>
      <c r="BK110" s="47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</row>
    <row r="111" s="36" customFormat="1" ht="60" hidden="1" customHeight="1">
      <c r="A111" s="37"/>
      <c r="B111" s="37" t="s">
        <v>62</v>
      </c>
      <c r="C111" s="37" t="s">
        <v>63</v>
      </c>
      <c r="D111" s="56" t="s">
        <v>64</v>
      </c>
      <c r="E111" s="56">
        <v>202</v>
      </c>
      <c r="F111" s="40" t="s">
        <v>574</v>
      </c>
      <c r="G111" s="40" t="s">
        <v>715</v>
      </c>
      <c r="H111" s="56" t="s">
        <v>716</v>
      </c>
      <c r="I111" s="48" t="s">
        <v>617</v>
      </c>
      <c r="J111" s="40" t="s">
        <v>618</v>
      </c>
      <c r="K111" s="49" t="s">
        <v>619</v>
      </c>
      <c r="L111" s="49" t="s">
        <v>620</v>
      </c>
      <c r="M111" s="49" t="s">
        <v>621</v>
      </c>
      <c r="N111" s="49">
        <v>7801</v>
      </c>
      <c r="O111" s="37" t="s">
        <v>623</v>
      </c>
      <c r="P111" s="37" t="s">
        <v>76</v>
      </c>
      <c r="Q111" s="42" t="s">
        <v>398</v>
      </c>
      <c r="R111" s="91">
        <v>42186</v>
      </c>
      <c r="S111" s="48">
        <v>10</v>
      </c>
      <c r="T111" s="45">
        <f t="shared" si="13"/>
        <v>45838</v>
      </c>
      <c r="U111" s="46" t="s">
        <v>100</v>
      </c>
      <c r="V111" s="47" t="str">
        <f t="shared" si="11"/>
        <v/>
      </c>
      <c r="W111" s="47" t="str">
        <f t="shared" si="10"/>
        <v>%НКПР</v>
      </c>
      <c r="X111" s="48">
        <v>100</v>
      </c>
      <c r="Y111" s="48"/>
      <c r="Z111" s="42" t="s">
        <v>399</v>
      </c>
      <c r="AA111" s="56" t="s">
        <v>400</v>
      </c>
      <c r="AB111" s="48"/>
      <c r="AC111" s="42" t="s">
        <v>399</v>
      </c>
      <c r="AD111" s="49">
        <v>12</v>
      </c>
      <c r="AE111" s="50">
        <v>45576</v>
      </c>
      <c r="AF111" s="51">
        <f t="shared" si="9"/>
        <v>45940</v>
      </c>
      <c r="AG111" s="40" t="s">
        <v>82</v>
      </c>
      <c r="AH111" s="40" t="s">
        <v>83</v>
      </c>
      <c r="AI111" s="42" t="s">
        <v>717</v>
      </c>
      <c r="AJ111" s="40" t="s">
        <v>143</v>
      </c>
      <c r="AK111" s="51" t="str">
        <f t="shared" ca="1" si="12"/>
        <v>ПРОСРОЧЕН</v>
      </c>
      <c r="AL111" s="42"/>
      <c r="AM111" s="42" t="s">
        <v>86</v>
      </c>
      <c r="AN111" s="42" t="s">
        <v>87</v>
      </c>
      <c r="AO111" s="42" t="s">
        <v>88</v>
      </c>
      <c r="AP111" s="48" t="s">
        <v>711</v>
      </c>
      <c r="AQ111" s="41" t="s">
        <v>703</v>
      </c>
      <c r="AR111" s="51"/>
      <c r="AS111" s="42" t="s">
        <v>91</v>
      </c>
      <c r="AT111" s="37" t="s">
        <v>92</v>
      </c>
      <c r="AU111" s="37"/>
      <c r="AV111" s="40">
        <v>44805</v>
      </c>
      <c r="AW111" s="40"/>
      <c r="AX111" s="37"/>
      <c r="AY111" s="37"/>
      <c r="AZ111" s="37"/>
      <c r="BA111" s="40" t="s">
        <v>122</v>
      </c>
      <c r="BB111" s="40" t="s">
        <v>403</v>
      </c>
      <c r="BC111" s="40" t="s">
        <v>404</v>
      </c>
      <c r="BD111" s="42">
        <v>3160</v>
      </c>
      <c r="BE111" s="40"/>
      <c r="BF111" s="52"/>
      <c r="BG111" s="53"/>
      <c r="BH111" s="54"/>
      <c r="BI111" s="47"/>
      <c r="BJ111" s="47"/>
      <c r="BK111" s="47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</row>
    <row r="112" s="36" customFormat="1" ht="60" hidden="1" customHeight="1">
      <c r="A112" s="37"/>
      <c r="B112" s="37" t="s">
        <v>62</v>
      </c>
      <c r="C112" s="37" t="s">
        <v>63</v>
      </c>
      <c r="D112" s="56" t="s">
        <v>64</v>
      </c>
      <c r="E112" s="56">
        <v>202</v>
      </c>
      <c r="F112" s="40" t="s">
        <v>574</v>
      </c>
      <c r="G112" s="40" t="s">
        <v>718</v>
      </c>
      <c r="H112" s="56" t="s">
        <v>719</v>
      </c>
      <c r="I112" s="48" t="s">
        <v>617</v>
      </c>
      <c r="J112" s="40" t="s">
        <v>618</v>
      </c>
      <c r="K112" s="49" t="s">
        <v>619</v>
      </c>
      <c r="L112" s="49" t="s">
        <v>620</v>
      </c>
      <c r="M112" s="49" t="s">
        <v>621</v>
      </c>
      <c r="N112" s="49">
        <v>7818</v>
      </c>
      <c r="O112" s="37" t="s">
        <v>623</v>
      </c>
      <c r="P112" s="37" t="s">
        <v>76</v>
      </c>
      <c r="Q112" s="42" t="s">
        <v>398</v>
      </c>
      <c r="R112" s="91">
        <v>42186</v>
      </c>
      <c r="S112" s="48">
        <v>10</v>
      </c>
      <c r="T112" s="45">
        <f t="shared" si="13"/>
        <v>45838</v>
      </c>
      <c r="U112" s="46" t="s">
        <v>100</v>
      </c>
      <c r="V112" s="47" t="str">
        <f t="shared" si="11"/>
        <v/>
      </c>
      <c r="W112" s="47" t="str">
        <f t="shared" si="10"/>
        <v>%НКПР</v>
      </c>
      <c r="X112" s="48">
        <v>100</v>
      </c>
      <c r="Y112" s="48"/>
      <c r="Z112" s="42" t="s">
        <v>399</v>
      </c>
      <c r="AA112" s="56" t="s">
        <v>400</v>
      </c>
      <c r="AB112" s="48"/>
      <c r="AC112" s="42" t="s">
        <v>399</v>
      </c>
      <c r="AD112" s="49">
        <v>12</v>
      </c>
      <c r="AE112" s="50">
        <v>45576</v>
      </c>
      <c r="AF112" s="51">
        <f t="shared" si="9"/>
        <v>45940</v>
      </c>
      <c r="AG112" s="40" t="s">
        <v>82</v>
      </c>
      <c r="AH112" s="40" t="s">
        <v>83</v>
      </c>
      <c r="AI112" s="42" t="s">
        <v>720</v>
      </c>
      <c r="AJ112" s="40" t="s">
        <v>143</v>
      </c>
      <c r="AK112" s="51" t="str">
        <f t="shared" ca="1" si="12"/>
        <v>ПРОСРОЧЕН</v>
      </c>
      <c r="AL112" s="42"/>
      <c r="AM112" s="42" t="s">
        <v>86</v>
      </c>
      <c r="AN112" s="42" t="s">
        <v>87</v>
      </c>
      <c r="AO112" s="42" t="s">
        <v>88</v>
      </c>
      <c r="AP112" s="48" t="s">
        <v>711</v>
      </c>
      <c r="AQ112" s="41" t="s">
        <v>703</v>
      </c>
      <c r="AR112" s="51"/>
      <c r="AS112" s="42" t="s">
        <v>91</v>
      </c>
      <c r="AT112" s="37" t="s">
        <v>92</v>
      </c>
      <c r="AU112" s="37"/>
      <c r="AV112" s="40">
        <v>44805</v>
      </c>
      <c r="AW112" s="40"/>
      <c r="AX112" s="37"/>
      <c r="AY112" s="37"/>
      <c r="AZ112" s="37"/>
      <c r="BA112" s="40" t="s">
        <v>122</v>
      </c>
      <c r="BB112" s="40" t="s">
        <v>403</v>
      </c>
      <c r="BC112" s="40" t="s">
        <v>404</v>
      </c>
      <c r="BD112" s="42">
        <v>3160</v>
      </c>
      <c r="BE112" s="40"/>
      <c r="BF112" s="52"/>
      <c r="BG112" s="53"/>
      <c r="BH112" s="54"/>
      <c r="BI112" s="47"/>
      <c r="BJ112" s="47"/>
      <c r="BK112" s="47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</row>
    <row r="113" s="36" customFormat="1" ht="60" hidden="1" customHeight="1">
      <c r="A113" s="37"/>
      <c r="B113" s="37" t="s">
        <v>62</v>
      </c>
      <c r="C113" s="37" t="s">
        <v>63</v>
      </c>
      <c r="D113" s="56" t="s">
        <v>64</v>
      </c>
      <c r="E113" s="56">
        <v>202</v>
      </c>
      <c r="F113" s="40" t="s">
        <v>574</v>
      </c>
      <c r="G113" s="40" t="s">
        <v>721</v>
      </c>
      <c r="H113" s="56" t="s">
        <v>722</v>
      </c>
      <c r="I113" s="48" t="s">
        <v>617</v>
      </c>
      <c r="J113" s="40" t="s">
        <v>618</v>
      </c>
      <c r="K113" s="49" t="s">
        <v>619</v>
      </c>
      <c r="L113" s="49" t="s">
        <v>620</v>
      </c>
      <c r="M113" s="49" t="s">
        <v>621</v>
      </c>
      <c r="N113" s="49">
        <v>7780</v>
      </c>
      <c r="O113" s="37" t="s">
        <v>623</v>
      </c>
      <c r="P113" s="37" t="s">
        <v>76</v>
      </c>
      <c r="Q113" s="42" t="s">
        <v>398</v>
      </c>
      <c r="R113" s="91">
        <v>42186</v>
      </c>
      <c r="S113" s="48">
        <v>10</v>
      </c>
      <c r="T113" s="45">
        <f t="shared" si="13"/>
        <v>45838</v>
      </c>
      <c r="U113" s="46" t="s">
        <v>100</v>
      </c>
      <c r="V113" s="47" t="str">
        <f t="shared" si="11"/>
        <v/>
      </c>
      <c r="W113" s="47" t="str">
        <f t="shared" si="10"/>
        <v>%НКПР</v>
      </c>
      <c r="X113" s="48">
        <v>100</v>
      </c>
      <c r="Y113" s="48"/>
      <c r="Z113" s="42" t="s">
        <v>399</v>
      </c>
      <c r="AA113" s="56" t="s">
        <v>400</v>
      </c>
      <c r="AB113" s="48"/>
      <c r="AC113" s="42" t="s">
        <v>399</v>
      </c>
      <c r="AD113" s="49">
        <v>12</v>
      </c>
      <c r="AE113" s="50">
        <v>45576</v>
      </c>
      <c r="AF113" s="51">
        <f t="shared" si="9"/>
        <v>45940</v>
      </c>
      <c r="AG113" s="40" t="s">
        <v>82</v>
      </c>
      <c r="AH113" s="40" t="s">
        <v>83</v>
      </c>
      <c r="AI113" s="42" t="s">
        <v>723</v>
      </c>
      <c r="AJ113" s="40" t="s">
        <v>143</v>
      </c>
      <c r="AK113" s="51" t="str">
        <f t="shared" ca="1" si="12"/>
        <v>ПРОСРОЧЕН</v>
      </c>
      <c r="AL113" s="42"/>
      <c r="AM113" s="42" t="s">
        <v>86</v>
      </c>
      <c r="AN113" s="42" t="s">
        <v>87</v>
      </c>
      <c r="AO113" s="42" t="s">
        <v>88</v>
      </c>
      <c r="AP113" s="48" t="s">
        <v>711</v>
      </c>
      <c r="AQ113" s="41" t="s">
        <v>703</v>
      </c>
      <c r="AR113" s="51"/>
      <c r="AS113" s="42" t="s">
        <v>91</v>
      </c>
      <c r="AT113" s="37" t="s">
        <v>92</v>
      </c>
      <c r="AU113" s="37"/>
      <c r="AV113" s="40">
        <v>44805</v>
      </c>
      <c r="AW113" s="40"/>
      <c r="AX113" s="37"/>
      <c r="AY113" s="37"/>
      <c r="AZ113" s="37"/>
      <c r="BA113" s="40" t="s">
        <v>122</v>
      </c>
      <c r="BB113" s="40" t="s">
        <v>403</v>
      </c>
      <c r="BC113" s="40" t="s">
        <v>404</v>
      </c>
      <c r="BD113" s="42">
        <v>3160</v>
      </c>
      <c r="BE113" s="40"/>
      <c r="BF113" s="52"/>
      <c r="BG113" s="53"/>
      <c r="BH113" s="54"/>
      <c r="BI113" s="47"/>
      <c r="BJ113" s="47"/>
      <c r="BK113" s="47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</row>
    <row r="114" s="36" customFormat="1" ht="60" hidden="1" customHeight="1">
      <c r="A114" s="37"/>
      <c r="B114" s="37" t="s">
        <v>62</v>
      </c>
      <c r="C114" s="37" t="s">
        <v>63</v>
      </c>
      <c r="D114" s="56" t="s">
        <v>64</v>
      </c>
      <c r="E114" s="56">
        <v>202</v>
      </c>
      <c r="F114" s="40" t="s">
        <v>574</v>
      </c>
      <c r="G114" s="40" t="s">
        <v>721</v>
      </c>
      <c r="H114" s="56" t="s">
        <v>724</v>
      </c>
      <c r="I114" s="48" t="s">
        <v>617</v>
      </c>
      <c r="J114" s="40" t="s">
        <v>618</v>
      </c>
      <c r="K114" s="49" t="s">
        <v>619</v>
      </c>
      <c r="L114" s="49" t="s">
        <v>620</v>
      </c>
      <c r="M114" s="49" t="s">
        <v>621</v>
      </c>
      <c r="N114" s="49">
        <v>7808</v>
      </c>
      <c r="O114" s="37" t="s">
        <v>623</v>
      </c>
      <c r="P114" s="37" t="s">
        <v>76</v>
      </c>
      <c r="Q114" s="42" t="s">
        <v>398</v>
      </c>
      <c r="R114" s="91">
        <v>42186</v>
      </c>
      <c r="S114" s="48">
        <v>10</v>
      </c>
      <c r="T114" s="45">
        <f t="shared" si="13"/>
        <v>45838</v>
      </c>
      <c r="U114" s="46" t="s">
        <v>100</v>
      </c>
      <c r="V114" s="47" t="str">
        <f t="shared" si="11"/>
        <v/>
      </c>
      <c r="W114" s="47" t="str">
        <f t="shared" si="10"/>
        <v>%НКПР</v>
      </c>
      <c r="X114" s="48">
        <v>100</v>
      </c>
      <c r="Y114" s="48"/>
      <c r="Z114" s="42" t="s">
        <v>399</v>
      </c>
      <c r="AA114" s="56" t="s">
        <v>400</v>
      </c>
      <c r="AB114" s="48"/>
      <c r="AC114" s="42" t="s">
        <v>399</v>
      </c>
      <c r="AD114" s="49">
        <v>12</v>
      </c>
      <c r="AE114" s="50">
        <v>45576</v>
      </c>
      <c r="AF114" s="51">
        <f t="shared" si="9"/>
        <v>45940</v>
      </c>
      <c r="AG114" s="40" t="s">
        <v>82</v>
      </c>
      <c r="AH114" s="40" t="s">
        <v>83</v>
      </c>
      <c r="AI114" s="42" t="s">
        <v>725</v>
      </c>
      <c r="AJ114" s="40" t="s">
        <v>143</v>
      </c>
      <c r="AK114" s="51" t="str">
        <f t="shared" ca="1" si="12"/>
        <v>ПРОСРОЧЕН</v>
      </c>
      <c r="AL114" s="42"/>
      <c r="AM114" s="42" t="s">
        <v>86</v>
      </c>
      <c r="AN114" s="42" t="s">
        <v>87</v>
      </c>
      <c r="AO114" s="42" t="s">
        <v>88</v>
      </c>
      <c r="AP114" s="48" t="s">
        <v>711</v>
      </c>
      <c r="AQ114" s="41" t="s">
        <v>703</v>
      </c>
      <c r="AR114" s="51"/>
      <c r="AS114" s="42" t="s">
        <v>91</v>
      </c>
      <c r="AT114" s="37" t="s">
        <v>92</v>
      </c>
      <c r="AU114" s="37"/>
      <c r="AV114" s="40">
        <v>44805</v>
      </c>
      <c r="AW114" s="40"/>
      <c r="AX114" s="37"/>
      <c r="AY114" s="37"/>
      <c r="AZ114" s="37"/>
      <c r="BA114" s="40" t="s">
        <v>122</v>
      </c>
      <c r="BB114" s="40" t="s">
        <v>403</v>
      </c>
      <c r="BC114" s="40" t="s">
        <v>404</v>
      </c>
      <c r="BD114" s="42">
        <v>3160</v>
      </c>
      <c r="BE114" s="40"/>
      <c r="BF114" s="52"/>
      <c r="BG114" s="53"/>
      <c r="BH114" s="54"/>
      <c r="BI114" s="47"/>
      <c r="BJ114" s="47"/>
      <c r="BK114" s="47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</row>
    <row r="115" s="36" customFormat="1" ht="60" hidden="1" customHeight="1">
      <c r="A115" s="37"/>
      <c r="B115" s="37" t="s">
        <v>62</v>
      </c>
      <c r="C115" s="37" t="s">
        <v>63</v>
      </c>
      <c r="D115" s="56" t="s">
        <v>64</v>
      </c>
      <c r="E115" s="56">
        <v>202</v>
      </c>
      <c r="F115" s="40" t="s">
        <v>441</v>
      </c>
      <c r="G115" s="40" t="s">
        <v>552</v>
      </c>
      <c r="H115" s="56" t="s">
        <v>553</v>
      </c>
      <c r="I115" s="48" t="s">
        <v>461</v>
      </c>
      <c r="J115" s="40" t="s">
        <v>726</v>
      </c>
      <c r="K115" s="49" t="s">
        <v>463</v>
      </c>
      <c r="L115" s="49" t="s">
        <v>464</v>
      </c>
      <c r="M115" s="40" t="s">
        <v>727</v>
      </c>
      <c r="N115" s="49">
        <v>1390993</v>
      </c>
      <c r="O115" s="37" t="s">
        <v>75</v>
      </c>
      <c r="P115" s="37" t="s">
        <v>76</v>
      </c>
      <c r="Q115" s="42" t="s">
        <v>137</v>
      </c>
      <c r="R115" s="91">
        <v>42095</v>
      </c>
      <c r="S115" s="48">
        <v>12</v>
      </c>
      <c r="T115" s="45">
        <f t="shared" si="13"/>
        <v>46477.400000000001</v>
      </c>
      <c r="U115" s="46" t="s">
        <v>100</v>
      </c>
      <c r="V115" s="47" t="str">
        <f t="shared" si="11"/>
        <v>к</v>
      </c>
      <c r="W115" s="47" t="str">
        <f t="shared" si="10"/>
        <v>Па</v>
      </c>
      <c r="X115" s="48">
        <v>20</v>
      </c>
      <c r="Y115" s="48" t="s">
        <v>215</v>
      </c>
      <c r="Z115" s="42" t="s">
        <v>139</v>
      </c>
      <c r="AA115" s="56" t="s">
        <v>176</v>
      </c>
      <c r="AB115" s="48"/>
      <c r="AC115" s="42" t="s">
        <v>141</v>
      </c>
      <c r="AD115" s="49">
        <v>60</v>
      </c>
      <c r="AE115" s="50">
        <v>45734</v>
      </c>
      <c r="AF115" s="51">
        <f t="shared" si="9"/>
        <v>47559</v>
      </c>
      <c r="AG115" s="51" t="s">
        <v>82</v>
      </c>
      <c r="AH115" s="51" t="s">
        <v>83</v>
      </c>
      <c r="AI115" s="42" t="s">
        <v>728</v>
      </c>
      <c r="AJ115" s="40" t="s">
        <v>109</v>
      </c>
      <c r="AK115" s="51" t="str">
        <f t="shared" ca="1" si="12"/>
        <v>поверен</v>
      </c>
      <c r="AL115" s="42"/>
      <c r="AM115" s="42" t="s">
        <v>86</v>
      </c>
      <c r="AN115" s="42" t="s">
        <v>87</v>
      </c>
      <c r="AO115" s="42" t="s">
        <v>88</v>
      </c>
      <c r="AP115" s="48" t="s">
        <v>454</v>
      </c>
      <c r="AQ115" s="41">
        <v>2015</v>
      </c>
      <c r="AR115" s="51"/>
      <c r="AS115" s="42" t="s">
        <v>91</v>
      </c>
      <c r="AT115" s="37" t="s">
        <v>92</v>
      </c>
      <c r="AU115" s="37"/>
      <c r="AV115" s="40"/>
      <c r="AW115" s="40"/>
      <c r="AX115" s="37"/>
      <c r="AY115" s="37"/>
      <c r="AZ115" s="37"/>
      <c r="BA115" s="40"/>
      <c r="BB115" s="40" t="s">
        <v>145</v>
      </c>
      <c r="BC115" s="40" t="s">
        <v>146</v>
      </c>
      <c r="BD115" s="42">
        <v>3001</v>
      </c>
      <c r="BE115" s="40"/>
      <c r="BF115" s="52"/>
      <c r="BG115" s="53"/>
      <c r="BH115" s="54"/>
      <c r="BI115" s="47"/>
      <c r="BJ115" s="47"/>
      <c r="BK115" s="47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</row>
    <row r="116" s="36" customFormat="1" ht="60" hidden="1" customHeight="1">
      <c r="A116" s="37"/>
      <c r="B116" s="37" t="s">
        <v>62</v>
      </c>
      <c r="C116" s="37" t="s">
        <v>63</v>
      </c>
      <c r="D116" s="56" t="s">
        <v>64</v>
      </c>
      <c r="E116" s="56">
        <v>202</v>
      </c>
      <c r="F116" s="40" t="s">
        <v>441</v>
      </c>
      <c r="G116" s="40" t="s">
        <v>548</v>
      </c>
      <c r="H116" s="56" t="s">
        <v>729</v>
      </c>
      <c r="I116" s="48" t="s">
        <v>461</v>
      </c>
      <c r="J116" s="40" t="s">
        <v>730</v>
      </c>
      <c r="K116" s="49" t="s">
        <v>463</v>
      </c>
      <c r="L116" s="49" t="s">
        <v>464</v>
      </c>
      <c r="M116" s="40" t="s">
        <v>727</v>
      </c>
      <c r="N116" s="49">
        <v>1390997</v>
      </c>
      <c r="O116" s="37" t="s">
        <v>75</v>
      </c>
      <c r="P116" s="37" t="s">
        <v>76</v>
      </c>
      <c r="Q116" s="42" t="s">
        <v>137</v>
      </c>
      <c r="R116" s="91">
        <v>42095</v>
      </c>
      <c r="S116" s="48">
        <v>12</v>
      </c>
      <c r="T116" s="45">
        <f t="shared" si="13"/>
        <v>46477.400000000001</v>
      </c>
      <c r="U116" s="46" t="s">
        <v>100</v>
      </c>
      <c r="V116" s="47" t="str">
        <f t="shared" si="11"/>
        <v>к</v>
      </c>
      <c r="W116" s="47" t="str">
        <f t="shared" si="10"/>
        <v>Па</v>
      </c>
      <c r="X116" s="48">
        <v>20</v>
      </c>
      <c r="Y116" s="48" t="s">
        <v>215</v>
      </c>
      <c r="Z116" s="42" t="s">
        <v>139</v>
      </c>
      <c r="AA116" s="56" t="s">
        <v>176</v>
      </c>
      <c r="AB116" s="48"/>
      <c r="AC116" s="42" t="s">
        <v>141</v>
      </c>
      <c r="AD116" s="49">
        <v>60</v>
      </c>
      <c r="AE116" s="50">
        <v>45734</v>
      </c>
      <c r="AF116" s="51">
        <f t="shared" si="9"/>
        <v>47559</v>
      </c>
      <c r="AG116" s="51" t="s">
        <v>82</v>
      </c>
      <c r="AH116" s="51" t="s">
        <v>83</v>
      </c>
      <c r="AI116" s="42" t="s">
        <v>731</v>
      </c>
      <c r="AJ116" s="40" t="s">
        <v>109</v>
      </c>
      <c r="AK116" s="51" t="str">
        <f t="shared" ca="1" si="12"/>
        <v>поверен</v>
      </c>
      <c r="AL116" s="42"/>
      <c r="AM116" s="42" t="s">
        <v>86</v>
      </c>
      <c r="AN116" s="42" t="s">
        <v>87</v>
      </c>
      <c r="AO116" s="42" t="s">
        <v>88</v>
      </c>
      <c r="AP116" s="48" t="s">
        <v>454</v>
      </c>
      <c r="AQ116" s="41">
        <v>2015</v>
      </c>
      <c r="AR116" s="51"/>
      <c r="AS116" s="42" t="s">
        <v>91</v>
      </c>
      <c r="AT116" s="37" t="s">
        <v>92</v>
      </c>
      <c r="AU116" s="37"/>
      <c r="AV116" s="40"/>
      <c r="AW116" s="40"/>
      <c r="AX116" s="37"/>
      <c r="AY116" s="37"/>
      <c r="AZ116" s="37"/>
      <c r="BA116" s="40"/>
      <c r="BB116" s="40" t="s">
        <v>145</v>
      </c>
      <c r="BC116" s="40" t="s">
        <v>146</v>
      </c>
      <c r="BD116" s="42">
        <v>3001</v>
      </c>
      <c r="BE116" s="40"/>
      <c r="BF116" s="52"/>
      <c r="BG116" s="53"/>
      <c r="BH116" s="54"/>
      <c r="BI116" s="47"/>
      <c r="BJ116" s="47"/>
      <c r="BK116" s="47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</row>
    <row r="117" s="36" customFormat="1" ht="60" hidden="1" customHeight="1">
      <c r="A117" s="37"/>
      <c r="B117" s="37" t="s">
        <v>62</v>
      </c>
      <c r="C117" s="37" t="s">
        <v>63</v>
      </c>
      <c r="D117" s="56" t="s">
        <v>64</v>
      </c>
      <c r="E117" s="56">
        <v>202</v>
      </c>
      <c r="F117" s="40" t="s">
        <v>441</v>
      </c>
      <c r="G117" s="40" t="s">
        <v>459</v>
      </c>
      <c r="H117" s="56" t="s">
        <v>732</v>
      </c>
      <c r="I117" s="48" t="s">
        <v>461</v>
      </c>
      <c r="J117" s="40" t="s">
        <v>462</v>
      </c>
      <c r="K117" s="49" t="s">
        <v>463</v>
      </c>
      <c r="L117" s="49" t="s">
        <v>464</v>
      </c>
      <c r="M117" s="49" t="s">
        <v>733</v>
      </c>
      <c r="N117" s="49">
        <v>1390998</v>
      </c>
      <c r="O117" s="37" t="s">
        <v>75</v>
      </c>
      <c r="P117" s="37" t="s">
        <v>76</v>
      </c>
      <c r="Q117" s="42" t="s">
        <v>137</v>
      </c>
      <c r="R117" s="91">
        <v>42095</v>
      </c>
      <c r="S117" s="48">
        <v>12</v>
      </c>
      <c r="T117" s="45">
        <f t="shared" si="13"/>
        <v>46477.400000000001</v>
      </c>
      <c r="U117" s="46" t="s">
        <v>100</v>
      </c>
      <c r="V117" s="47" t="str">
        <f t="shared" si="11"/>
        <v>М</v>
      </c>
      <c r="W117" s="47" t="str">
        <f t="shared" si="10"/>
        <v>Па</v>
      </c>
      <c r="X117" s="48">
        <v>6</v>
      </c>
      <c r="Y117" s="48" t="s">
        <v>138</v>
      </c>
      <c r="Z117" s="42" t="s">
        <v>139</v>
      </c>
      <c r="AA117" s="56" t="s">
        <v>176</v>
      </c>
      <c r="AB117" s="48"/>
      <c r="AC117" s="42" t="s">
        <v>141</v>
      </c>
      <c r="AD117" s="49">
        <v>60</v>
      </c>
      <c r="AE117" s="50">
        <v>45495</v>
      </c>
      <c r="AF117" s="51">
        <f t="shared" si="9"/>
        <v>47320</v>
      </c>
      <c r="AG117" s="51" t="s">
        <v>82</v>
      </c>
      <c r="AH117" s="51" t="s">
        <v>83</v>
      </c>
      <c r="AI117" s="42" t="s">
        <v>734</v>
      </c>
      <c r="AJ117" s="40" t="s">
        <v>143</v>
      </c>
      <c r="AK117" s="51" t="str">
        <f t="shared" ca="1" si="12"/>
        <v>поверен</v>
      </c>
      <c r="AL117" s="42"/>
      <c r="AM117" s="42" t="s">
        <v>86</v>
      </c>
      <c r="AN117" s="42" t="s">
        <v>87</v>
      </c>
      <c r="AO117" s="42" t="s">
        <v>88</v>
      </c>
      <c r="AP117" s="48" t="s">
        <v>735</v>
      </c>
      <c r="AQ117" s="41" t="s">
        <v>665</v>
      </c>
      <c r="AR117" s="51"/>
      <c r="AS117" s="42" t="s">
        <v>91</v>
      </c>
      <c r="AT117" s="37" t="s">
        <v>92</v>
      </c>
      <c r="AU117" s="37"/>
      <c r="AV117" s="40"/>
      <c r="AW117" s="40"/>
      <c r="AX117" s="37"/>
      <c r="AY117" s="37"/>
      <c r="AZ117" s="37"/>
      <c r="BA117" s="40"/>
      <c r="BB117" s="40" t="s">
        <v>145</v>
      </c>
      <c r="BC117" s="40" t="s">
        <v>146</v>
      </c>
      <c r="BD117" s="42">
        <v>3001</v>
      </c>
      <c r="BE117" s="40"/>
      <c r="BF117" s="52"/>
      <c r="BG117" s="53"/>
      <c r="BH117" s="54"/>
      <c r="BI117" s="47"/>
      <c r="BJ117" s="47"/>
      <c r="BK117" s="47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</row>
    <row r="118" s="36" customFormat="1" ht="60" hidden="1" customHeight="1">
      <c r="A118" s="37"/>
      <c r="B118" s="37" t="s">
        <v>62</v>
      </c>
      <c r="C118" s="37" t="s">
        <v>63</v>
      </c>
      <c r="D118" s="56" t="s">
        <v>64</v>
      </c>
      <c r="E118" s="56">
        <v>202</v>
      </c>
      <c r="F118" s="40" t="s">
        <v>441</v>
      </c>
      <c r="G118" s="40" t="s">
        <v>556</v>
      </c>
      <c r="H118" s="56" t="s">
        <v>557</v>
      </c>
      <c r="I118" s="48" t="s">
        <v>736</v>
      </c>
      <c r="J118" s="40" t="s">
        <v>730</v>
      </c>
      <c r="K118" s="49" t="s">
        <v>463</v>
      </c>
      <c r="L118" s="49" t="s">
        <v>464</v>
      </c>
      <c r="M118" s="49" t="s">
        <v>737</v>
      </c>
      <c r="N118" s="49">
        <v>1391001</v>
      </c>
      <c r="O118" s="37" t="s">
        <v>738</v>
      </c>
      <c r="P118" s="37" t="s">
        <v>76</v>
      </c>
      <c r="Q118" s="42" t="s">
        <v>137</v>
      </c>
      <c r="R118" s="91">
        <v>42095</v>
      </c>
      <c r="S118" s="48">
        <v>12</v>
      </c>
      <c r="T118" s="45">
        <f t="shared" si="13"/>
        <v>46477.400000000001</v>
      </c>
      <c r="U118" s="46" t="s">
        <v>100</v>
      </c>
      <c r="V118" s="47" t="str">
        <f t="shared" si="11"/>
        <v>М</v>
      </c>
      <c r="W118" s="47" t="str">
        <f t="shared" si="10"/>
        <v>Па</v>
      </c>
      <c r="X118" s="48">
        <v>1</v>
      </c>
      <c r="Y118" s="48" t="s">
        <v>138</v>
      </c>
      <c r="Z118" s="42" t="s">
        <v>139</v>
      </c>
      <c r="AA118" s="56" t="s">
        <v>176</v>
      </c>
      <c r="AB118" s="48"/>
      <c r="AC118" s="42" t="s">
        <v>141</v>
      </c>
      <c r="AD118" s="49">
        <v>60</v>
      </c>
      <c r="AE118" s="50">
        <v>45734</v>
      </c>
      <c r="AF118" s="51">
        <f t="shared" si="9"/>
        <v>47559</v>
      </c>
      <c r="AG118" s="51" t="s">
        <v>82</v>
      </c>
      <c r="AH118" s="51" t="s">
        <v>83</v>
      </c>
      <c r="AI118" s="42" t="s">
        <v>739</v>
      </c>
      <c r="AJ118" s="40" t="s">
        <v>109</v>
      </c>
      <c r="AK118" s="51" t="str">
        <f t="shared" ca="1" si="12"/>
        <v>поверен</v>
      </c>
      <c r="AL118" s="42"/>
      <c r="AM118" s="42" t="s">
        <v>86</v>
      </c>
      <c r="AN118" s="42" t="s">
        <v>87</v>
      </c>
      <c r="AO118" s="42" t="s">
        <v>88</v>
      </c>
      <c r="AP118" s="48" t="s">
        <v>740</v>
      </c>
      <c r="AQ118" s="37">
        <v>2016</v>
      </c>
      <c r="AR118" s="51"/>
      <c r="AS118" s="42" t="s">
        <v>91</v>
      </c>
      <c r="AT118" s="37" t="s">
        <v>92</v>
      </c>
      <c r="AU118" s="37"/>
      <c r="AV118" s="40"/>
      <c r="AW118" s="40"/>
      <c r="AX118" s="37"/>
      <c r="AY118" s="37"/>
      <c r="AZ118" s="37"/>
      <c r="BA118" s="40"/>
      <c r="BB118" s="40" t="s">
        <v>145</v>
      </c>
      <c r="BC118" s="40" t="s">
        <v>146</v>
      </c>
      <c r="BD118" s="42">
        <v>3001</v>
      </c>
      <c r="BE118" s="40"/>
      <c r="BF118" s="52"/>
      <c r="BG118" s="53"/>
      <c r="BH118" s="54"/>
      <c r="BI118" s="47"/>
      <c r="BJ118" s="47"/>
      <c r="BK118" s="47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</row>
    <row r="119" s="36" customFormat="1" ht="60" hidden="1" customHeight="1">
      <c r="A119" s="37"/>
      <c r="B119" s="37" t="s">
        <v>62</v>
      </c>
      <c r="C119" s="37" t="s">
        <v>63</v>
      </c>
      <c r="D119" s="56" t="s">
        <v>64</v>
      </c>
      <c r="E119" s="56">
        <v>202</v>
      </c>
      <c r="F119" s="40" t="s">
        <v>441</v>
      </c>
      <c r="G119" s="40" t="s">
        <v>561</v>
      </c>
      <c r="H119" s="56" t="s">
        <v>562</v>
      </c>
      <c r="I119" s="48" t="s">
        <v>461</v>
      </c>
      <c r="J119" s="40" t="s">
        <v>730</v>
      </c>
      <c r="K119" s="49" t="s">
        <v>463</v>
      </c>
      <c r="L119" s="49" t="s">
        <v>464</v>
      </c>
      <c r="M119" s="49" t="s">
        <v>737</v>
      </c>
      <c r="N119" s="49">
        <v>1391003</v>
      </c>
      <c r="O119" s="37" t="s">
        <v>75</v>
      </c>
      <c r="P119" s="37" t="s">
        <v>76</v>
      </c>
      <c r="Q119" s="48">
        <v>30</v>
      </c>
      <c r="R119" s="91">
        <v>42095</v>
      </c>
      <c r="S119" s="48">
        <v>12</v>
      </c>
      <c r="T119" s="45">
        <f t="shared" si="13"/>
        <v>46477.400000000001</v>
      </c>
      <c r="U119" s="46" t="s">
        <v>100</v>
      </c>
      <c r="V119" s="47" t="str">
        <f t="shared" si="11"/>
        <v>М</v>
      </c>
      <c r="W119" s="47" t="str">
        <f t="shared" si="10"/>
        <v>Па</v>
      </c>
      <c r="X119" s="48">
        <v>1</v>
      </c>
      <c r="Y119" s="48" t="s">
        <v>138</v>
      </c>
      <c r="Z119" s="42" t="s">
        <v>139</v>
      </c>
      <c r="AA119" s="56" t="s">
        <v>176</v>
      </c>
      <c r="AB119" s="48"/>
      <c r="AC119" s="42" t="s">
        <v>141</v>
      </c>
      <c r="AD119" s="49">
        <v>60</v>
      </c>
      <c r="AE119" s="50">
        <v>45734</v>
      </c>
      <c r="AF119" s="51">
        <f t="shared" si="9"/>
        <v>47559</v>
      </c>
      <c r="AG119" s="51" t="s">
        <v>82</v>
      </c>
      <c r="AH119" s="51" t="s">
        <v>83</v>
      </c>
      <c r="AI119" s="42" t="s">
        <v>741</v>
      </c>
      <c r="AJ119" s="40" t="s">
        <v>62</v>
      </c>
      <c r="AK119" s="51" t="str">
        <f t="shared" ca="1" si="12"/>
        <v>поверен</v>
      </c>
      <c r="AL119" s="42"/>
      <c r="AM119" s="42" t="s">
        <v>86</v>
      </c>
      <c r="AN119" s="42" t="s">
        <v>87</v>
      </c>
      <c r="AO119" s="42" t="s">
        <v>88</v>
      </c>
      <c r="AP119" s="48" t="s">
        <v>740</v>
      </c>
      <c r="AQ119" s="41" t="s">
        <v>665</v>
      </c>
      <c r="AR119" s="51"/>
      <c r="AS119" s="42" t="s">
        <v>91</v>
      </c>
      <c r="AT119" s="37" t="s">
        <v>92</v>
      </c>
      <c r="AU119" s="37"/>
      <c r="AV119" s="40"/>
      <c r="AW119" s="40"/>
      <c r="AX119" s="37"/>
      <c r="AY119" s="37"/>
      <c r="AZ119" s="37"/>
      <c r="BA119" s="40"/>
      <c r="BB119" s="40" t="s">
        <v>145</v>
      </c>
      <c r="BC119" s="40" t="s">
        <v>146</v>
      </c>
      <c r="BD119" s="42">
        <v>3001</v>
      </c>
      <c r="BE119" s="40"/>
      <c r="BF119" s="52"/>
      <c r="BG119" s="53"/>
      <c r="BH119" s="54"/>
      <c r="BI119" s="47"/>
      <c r="BJ119" s="47"/>
      <c r="BK119" s="47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</row>
    <row r="120" s="36" customFormat="1" ht="60" hidden="1" customHeight="1">
      <c r="A120" s="37"/>
      <c r="B120" s="37" t="s">
        <v>62</v>
      </c>
      <c r="C120" s="37" t="s">
        <v>63</v>
      </c>
      <c r="D120" s="56" t="s">
        <v>64</v>
      </c>
      <c r="E120" s="56">
        <v>202</v>
      </c>
      <c r="F120" s="40" t="s">
        <v>441</v>
      </c>
      <c r="G120" s="40" t="s">
        <v>467</v>
      </c>
      <c r="H120" s="56" t="s">
        <v>742</v>
      </c>
      <c r="I120" s="48" t="s">
        <v>469</v>
      </c>
      <c r="J120" s="40" t="s">
        <v>470</v>
      </c>
      <c r="K120" s="49" t="s">
        <v>471</v>
      </c>
      <c r="L120" s="49" t="s">
        <v>472</v>
      </c>
      <c r="M120" s="40" t="s">
        <v>743</v>
      </c>
      <c r="N120" s="49">
        <v>2250782</v>
      </c>
      <c r="O120" s="37" t="s">
        <v>474</v>
      </c>
      <c r="P120" s="37" t="s">
        <v>76</v>
      </c>
      <c r="Q120" s="42" t="s">
        <v>77</v>
      </c>
      <c r="R120" s="91">
        <v>42095</v>
      </c>
      <c r="S120" s="48">
        <v>8</v>
      </c>
      <c r="T120" s="45">
        <f t="shared" si="13"/>
        <v>45016.599999999999</v>
      </c>
      <c r="U120" s="46" t="s">
        <v>78</v>
      </c>
      <c r="V120" s="47" t="str">
        <f t="shared" si="11"/>
        <v/>
      </c>
      <c r="W120" s="47" t="str">
        <f t="shared" si="10"/>
        <v>°С</v>
      </c>
      <c r="X120" s="48">
        <v>100</v>
      </c>
      <c r="Y120" s="48"/>
      <c r="Z120" s="42" t="s">
        <v>79</v>
      </c>
      <c r="AA120" s="56" t="s">
        <v>485</v>
      </c>
      <c r="AB120" s="48"/>
      <c r="AC120" s="42" t="s">
        <v>81</v>
      </c>
      <c r="AD120" s="49">
        <v>60</v>
      </c>
      <c r="AE120" s="50">
        <v>45734</v>
      </c>
      <c r="AF120" s="51">
        <f t="shared" si="9"/>
        <v>47559</v>
      </c>
      <c r="AG120" s="51" t="s">
        <v>82</v>
      </c>
      <c r="AH120" s="51" t="s">
        <v>83</v>
      </c>
      <c r="AI120" s="42" t="s">
        <v>744</v>
      </c>
      <c r="AJ120" s="40" t="s">
        <v>109</v>
      </c>
      <c r="AK120" s="51" t="str">
        <f t="shared" ca="1" si="12"/>
        <v>поверен</v>
      </c>
      <c r="AL120" s="42"/>
      <c r="AM120" s="42" t="s">
        <v>86</v>
      </c>
      <c r="AN120" s="42" t="s">
        <v>87</v>
      </c>
      <c r="AO120" s="42" t="s">
        <v>88</v>
      </c>
      <c r="AP120" s="48" t="s">
        <v>573</v>
      </c>
      <c r="AQ120" s="41">
        <v>2016</v>
      </c>
      <c r="AR120" s="51"/>
      <c r="AS120" s="42" t="s">
        <v>91</v>
      </c>
      <c r="AT120" s="37" t="s">
        <v>92</v>
      </c>
      <c r="AU120" s="37"/>
      <c r="AV120" s="40"/>
      <c r="AW120" s="40"/>
      <c r="AX120" s="37"/>
      <c r="AY120" s="37"/>
      <c r="AZ120" s="37"/>
      <c r="BA120" s="40"/>
      <c r="BB120" s="40" t="s">
        <v>93</v>
      </c>
      <c r="BC120" s="40" t="s">
        <v>94</v>
      </c>
      <c r="BD120" s="42">
        <v>3201</v>
      </c>
      <c r="BE120" s="40"/>
      <c r="BF120" s="52"/>
      <c r="BG120" s="53"/>
      <c r="BH120" s="54"/>
      <c r="BI120" s="47"/>
      <c r="BJ120" s="47"/>
      <c r="BK120" s="47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</row>
    <row r="121" s="92" customFormat="1" ht="60" hidden="1" customHeight="1">
      <c r="A121" s="37"/>
      <c r="B121" s="37" t="s">
        <v>62</v>
      </c>
      <c r="C121" s="37" t="s">
        <v>63</v>
      </c>
      <c r="D121" s="56" t="s">
        <v>64</v>
      </c>
      <c r="E121" s="56">
        <v>202</v>
      </c>
      <c r="F121" s="40" t="s">
        <v>441</v>
      </c>
      <c r="G121" s="40" t="s">
        <v>479</v>
      </c>
      <c r="H121" s="56" t="s">
        <v>480</v>
      </c>
      <c r="I121" s="48" t="s">
        <v>469</v>
      </c>
      <c r="J121" s="40" t="s">
        <v>470</v>
      </c>
      <c r="K121" s="49" t="s">
        <v>471</v>
      </c>
      <c r="L121" s="49" t="s">
        <v>472</v>
      </c>
      <c r="M121" s="40" t="s">
        <v>743</v>
      </c>
      <c r="N121" s="49">
        <v>2250781</v>
      </c>
      <c r="O121" s="37" t="s">
        <v>474</v>
      </c>
      <c r="P121" s="37" t="s">
        <v>76</v>
      </c>
      <c r="Q121" s="42" t="s">
        <v>77</v>
      </c>
      <c r="R121" s="91">
        <v>42095</v>
      </c>
      <c r="S121" s="48">
        <v>8</v>
      </c>
      <c r="T121" s="45">
        <f t="shared" si="13"/>
        <v>45016.599999999999</v>
      </c>
      <c r="U121" s="46" t="s">
        <v>78</v>
      </c>
      <c r="V121" s="37" t="str">
        <f t="shared" si="11"/>
        <v/>
      </c>
      <c r="W121" s="37" t="str">
        <f t="shared" si="10"/>
        <v>°С</v>
      </c>
      <c r="X121" s="48">
        <v>100</v>
      </c>
      <c r="Y121" s="48"/>
      <c r="Z121" s="42" t="s">
        <v>79</v>
      </c>
      <c r="AA121" s="56" t="s">
        <v>475</v>
      </c>
      <c r="AB121" s="48"/>
      <c r="AC121" s="42" t="s">
        <v>81</v>
      </c>
      <c r="AD121" s="49">
        <v>60</v>
      </c>
      <c r="AE121" s="50">
        <v>45401</v>
      </c>
      <c r="AF121" s="51">
        <f t="shared" si="9"/>
        <v>47226</v>
      </c>
      <c r="AG121" s="51" t="s">
        <v>82</v>
      </c>
      <c r="AH121" s="51" t="s">
        <v>83</v>
      </c>
      <c r="AI121" s="42" t="s">
        <v>745</v>
      </c>
      <c r="AJ121" s="40" t="s">
        <v>143</v>
      </c>
      <c r="AK121" s="51" t="str">
        <f t="shared" ca="1" si="12"/>
        <v>поверен</v>
      </c>
      <c r="AL121" s="42"/>
      <c r="AM121" s="42" t="s">
        <v>86</v>
      </c>
      <c r="AN121" s="42" t="s">
        <v>87</v>
      </c>
      <c r="AO121" s="42" t="s">
        <v>88</v>
      </c>
      <c r="AP121" s="48" t="s">
        <v>735</v>
      </c>
      <c r="AQ121" s="37">
        <v>2017</v>
      </c>
      <c r="AR121" s="51"/>
      <c r="AS121" s="42" t="s">
        <v>91</v>
      </c>
      <c r="AT121" s="37" t="s">
        <v>92</v>
      </c>
      <c r="AU121" s="37"/>
      <c r="AV121" s="40"/>
      <c r="AW121" s="40"/>
      <c r="AX121" s="37"/>
      <c r="AY121" s="37"/>
      <c r="AZ121" s="37"/>
      <c r="BA121" s="40"/>
      <c r="BB121" s="40" t="s">
        <v>93</v>
      </c>
      <c r="BC121" s="40" t="s">
        <v>94</v>
      </c>
      <c r="BD121" s="42">
        <v>3201</v>
      </c>
      <c r="BE121" s="40"/>
      <c r="BF121" s="52"/>
      <c r="BG121" s="93"/>
      <c r="BH121" s="94"/>
      <c r="BI121" s="37"/>
      <c r="BJ121" s="37"/>
      <c r="BK121" s="37"/>
      <c r="BL121" s="95"/>
      <c r="BM121" s="95"/>
      <c r="BN121" s="95"/>
      <c r="BO121" s="95"/>
      <c r="BP121" s="95"/>
      <c r="BQ121" s="95"/>
      <c r="BR121" s="95"/>
      <c r="BS121" s="95"/>
      <c r="BT121" s="95"/>
      <c r="BU121" s="95"/>
      <c r="BV121" s="95"/>
      <c r="BW121" s="95"/>
      <c r="BX121" s="95"/>
      <c r="BY121" s="95"/>
      <c r="BZ121" s="95"/>
      <c r="CA121" s="95"/>
      <c r="CB121" s="95"/>
      <c r="CC121" s="95"/>
      <c r="CD121" s="95"/>
      <c r="CE121" s="95"/>
      <c r="CF121" s="95"/>
      <c r="CG121" s="95"/>
      <c r="CH121" s="95"/>
      <c r="CI121" s="95"/>
      <c r="CJ121" s="95"/>
      <c r="CK121" s="95"/>
      <c r="CL121" s="95"/>
      <c r="CM121" s="95"/>
      <c r="CN121" s="95"/>
      <c r="CO121" s="95"/>
      <c r="CP121" s="95"/>
      <c r="CQ121" s="95"/>
      <c r="CR121" s="95"/>
      <c r="CS121" s="95"/>
      <c r="CT121" s="95"/>
      <c r="CU121" s="95"/>
      <c r="CV121" s="95"/>
      <c r="CW121" s="95"/>
      <c r="CX121" s="95"/>
      <c r="CY121" s="95"/>
      <c r="CZ121" s="95"/>
      <c r="DA121" s="95"/>
      <c r="DB121" s="95"/>
      <c r="DC121" s="95"/>
      <c r="DD121" s="95"/>
      <c r="DE121" s="95"/>
      <c r="DF121" s="95"/>
      <c r="DG121" s="95"/>
      <c r="DH121" s="95"/>
      <c r="DI121" s="95"/>
      <c r="DJ121" s="95"/>
      <c r="DK121" s="95"/>
      <c r="DL121" s="95"/>
      <c r="DM121" s="95"/>
      <c r="DN121" s="95"/>
      <c r="DO121" s="95"/>
      <c r="DP121" s="95"/>
      <c r="DQ121" s="95"/>
      <c r="DR121" s="95"/>
      <c r="DS121" s="95"/>
      <c r="DT121" s="95"/>
      <c r="DU121" s="95"/>
      <c r="DV121" s="95"/>
      <c r="DW121" s="95"/>
      <c r="DX121" s="95"/>
      <c r="DY121" s="95"/>
      <c r="DZ121" s="95"/>
      <c r="EA121" s="95"/>
      <c r="EB121" s="95"/>
      <c r="EC121" s="95"/>
      <c r="ED121" s="95"/>
      <c r="EE121" s="95"/>
      <c r="EF121" s="95"/>
      <c r="EG121" s="95"/>
      <c r="EH121" s="95"/>
      <c r="EI121" s="95"/>
      <c r="EJ121" s="95"/>
      <c r="EK121" s="95"/>
      <c r="EL121" s="95"/>
      <c r="EM121" s="95"/>
      <c r="EN121" s="95"/>
      <c r="EO121" s="95"/>
      <c r="EP121" s="95"/>
      <c r="EQ121" s="95"/>
      <c r="ER121" s="95"/>
      <c r="ES121" s="95"/>
      <c r="ET121" s="95"/>
      <c r="EU121" s="95"/>
      <c r="EV121" s="95"/>
      <c r="EW121" s="95"/>
      <c r="EX121" s="95"/>
      <c r="EY121" s="95"/>
      <c r="EZ121" s="95"/>
      <c r="FA121" s="95"/>
      <c r="FB121" s="95"/>
      <c r="FC121" s="95"/>
      <c r="FD121" s="95"/>
      <c r="FE121" s="95"/>
      <c r="FF121" s="95"/>
      <c r="FG121" s="95"/>
      <c r="FH121" s="95"/>
      <c r="FI121" s="95"/>
      <c r="FJ121" s="95"/>
      <c r="FK121" s="95"/>
      <c r="FL121" s="95"/>
      <c r="FM121" s="95"/>
      <c r="FN121" s="95"/>
      <c r="FO121" s="95"/>
      <c r="FP121" s="95"/>
      <c r="FQ121" s="95"/>
      <c r="FR121" s="95"/>
      <c r="FS121" s="95"/>
      <c r="FT121" s="95"/>
      <c r="FU121" s="95"/>
      <c r="FV121" s="95"/>
      <c r="FW121" s="95"/>
      <c r="FX121" s="95"/>
      <c r="FY121" s="95"/>
      <c r="FZ121" s="95"/>
      <c r="GA121" s="95"/>
      <c r="GB121" s="95"/>
      <c r="GC121" s="95"/>
      <c r="GD121" s="95"/>
      <c r="GE121" s="95"/>
      <c r="GF121" s="95"/>
      <c r="GG121" s="95"/>
      <c r="GH121" s="95"/>
      <c r="GI121" s="95"/>
      <c r="GJ121" s="95"/>
      <c r="GK121" s="95"/>
      <c r="GL121" s="95"/>
      <c r="GM121" s="95"/>
      <c r="GN121" s="95"/>
      <c r="GO121" s="95"/>
      <c r="GP121" s="95"/>
      <c r="GQ121" s="95"/>
      <c r="GR121" s="95"/>
      <c r="GS121" s="95"/>
      <c r="GT121" s="95"/>
      <c r="GU121" s="95"/>
      <c r="GV121" s="95"/>
      <c r="GW121" s="95"/>
      <c r="GX121" s="95"/>
      <c r="GY121" s="95"/>
      <c r="GZ121" s="95"/>
      <c r="HA121" s="95"/>
      <c r="HB121" s="95"/>
      <c r="HC121" s="95"/>
      <c r="HD121" s="95"/>
      <c r="HE121" s="95"/>
      <c r="HF121" s="95"/>
      <c r="HG121" s="95"/>
      <c r="HH121" s="95"/>
      <c r="HI121" s="95"/>
      <c r="HJ121" s="95"/>
      <c r="HK121" s="95"/>
      <c r="HL121" s="95"/>
      <c r="HM121" s="95"/>
      <c r="HN121" s="95"/>
      <c r="HO121" s="95"/>
      <c r="HP121" s="95"/>
      <c r="HQ121" s="95"/>
      <c r="HR121" s="95"/>
      <c r="HS121" s="95"/>
      <c r="HT121" s="95"/>
      <c r="HU121" s="95"/>
      <c r="HV121" s="95"/>
      <c r="HW121" s="95"/>
      <c r="HX121" s="95"/>
      <c r="HY121" s="95"/>
      <c r="HZ121" s="95"/>
      <c r="IA121" s="95"/>
      <c r="IB121" s="95"/>
      <c r="IC121" s="95"/>
      <c r="ID121" s="95"/>
      <c r="IE121" s="95"/>
    </row>
    <row r="122" s="36" customFormat="1" ht="60" hidden="1" customHeight="1">
      <c r="A122" s="37"/>
      <c r="B122" s="37" t="s">
        <v>62</v>
      </c>
      <c r="C122" s="37" t="s">
        <v>63</v>
      </c>
      <c r="D122" s="56" t="s">
        <v>64</v>
      </c>
      <c r="E122" s="56">
        <v>202</v>
      </c>
      <c r="F122" s="40" t="s">
        <v>441</v>
      </c>
      <c r="G122" s="40" t="s">
        <v>503</v>
      </c>
      <c r="H122" s="56" t="s">
        <v>504</v>
      </c>
      <c r="I122" s="48" t="s">
        <v>469</v>
      </c>
      <c r="J122" s="40" t="s">
        <v>470</v>
      </c>
      <c r="K122" s="49" t="s">
        <v>471</v>
      </c>
      <c r="L122" s="49" t="s">
        <v>472</v>
      </c>
      <c r="M122" s="40" t="s">
        <v>743</v>
      </c>
      <c r="N122" s="49">
        <v>2250801</v>
      </c>
      <c r="O122" s="37" t="s">
        <v>474</v>
      </c>
      <c r="P122" s="37" t="s">
        <v>76</v>
      </c>
      <c r="Q122" s="42" t="s">
        <v>77</v>
      </c>
      <c r="R122" s="91">
        <v>42095</v>
      </c>
      <c r="S122" s="48">
        <v>8</v>
      </c>
      <c r="T122" s="45">
        <f t="shared" si="13"/>
        <v>45016.599999999999</v>
      </c>
      <c r="U122" s="46" t="s">
        <v>78</v>
      </c>
      <c r="V122" s="47" t="str">
        <f t="shared" si="11"/>
        <v/>
      </c>
      <c r="W122" s="47" t="str">
        <f t="shared" ref="W122:W185" si="14">IF(Z122="","",Z122)</f>
        <v>°С</v>
      </c>
      <c r="X122" s="48">
        <v>100</v>
      </c>
      <c r="Y122" s="48"/>
      <c r="Z122" s="42" t="s">
        <v>79</v>
      </c>
      <c r="AA122" s="56" t="s">
        <v>485</v>
      </c>
      <c r="AB122" s="48"/>
      <c r="AC122" s="42" t="s">
        <v>81</v>
      </c>
      <c r="AD122" s="49">
        <v>60</v>
      </c>
      <c r="AE122" s="50">
        <v>45734</v>
      </c>
      <c r="AF122" s="51">
        <f t="shared" si="9"/>
        <v>47559</v>
      </c>
      <c r="AG122" s="51" t="s">
        <v>82</v>
      </c>
      <c r="AH122" s="51" t="s">
        <v>83</v>
      </c>
      <c r="AI122" s="42" t="s">
        <v>746</v>
      </c>
      <c r="AJ122" s="40" t="s">
        <v>109</v>
      </c>
      <c r="AK122" s="51" t="str">
        <f t="shared" ca="1" si="12"/>
        <v>поверен</v>
      </c>
      <c r="AL122" s="42"/>
      <c r="AM122" s="42" t="s">
        <v>86</v>
      </c>
      <c r="AN122" s="42" t="s">
        <v>87</v>
      </c>
      <c r="AO122" s="42" t="s">
        <v>88</v>
      </c>
      <c r="AP122" s="48" t="s">
        <v>573</v>
      </c>
      <c r="AQ122" s="37">
        <v>2016</v>
      </c>
      <c r="AR122" s="51"/>
      <c r="AS122" s="42" t="s">
        <v>91</v>
      </c>
      <c r="AT122" s="37" t="s">
        <v>92</v>
      </c>
      <c r="AU122" s="37"/>
      <c r="AV122" s="40"/>
      <c r="AW122" s="40"/>
      <c r="AX122" s="37"/>
      <c r="AY122" s="37"/>
      <c r="AZ122" s="37"/>
      <c r="BA122" s="40"/>
      <c r="BB122" s="40" t="s">
        <v>93</v>
      </c>
      <c r="BC122" s="40" t="s">
        <v>94</v>
      </c>
      <c r="BD122" s="42">
        <v>3201</v>
      </c>
      <c r="BE122" s="40"/>
      <c r="BF122" s="52"/>
      <c r="BG122" s="53"/>
      <c r="BH122" s="54"/>
      <c r="BI122" s="47"/>
      <c r="BJ122" s="47"/>
      <c r="BK122" s="47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</row>
    <row r="123" s="36" customFormat="1" ht="60" hidden="1" customHeight="1">
      <c r="A123" s="47"/>
      <c r="B123" s="37" t="s">
        <v>62</v>
      </c>
      <c r="C123" s="37" t="s">
        <v>63</v>
      </c>
      <c r="D123" s="78" t="s">
        <v>64</v>
      </c>
      <c r="E123" s="78">
        <v>202</v>
      </c>
      <c r="F123" s="118" t="s">
        <v>441</v>
      </c>
      <c r="G123" s="118" t="s">
        <v>747</v>
      </c>
      <c r="H123" s="78" t="s">
        <v>483</v>
      </c>
      <c r="I123" s="117" t="s">
        <v>469</v>
      </c>
      <c r="J123" s="118" t="s">
        <v>470</v>
      </c>
      <c r="K123" s="119" t="s">
        <v>471</v>
      </c>
      <c r="L123" s="119" t="s">
        <v>656</v>
      </c>
      <c r="M123" s="118" t="s">
        <v>748</v>
      </c>
      <c r="N123" s="146" t="s">
        <v>749</v>
      </c>
      <c r="O123" s="47" t="s">
        <v>474</v>
      </c>
      <c r="P123" s="47" t="s">
        <v>76</v>
      </c>
      <c r="Q123" s="120" t="s">
        <v>77</v>
      </c>
      <c r="R123" s="43" t="s">
        <v>750</v>
      </c>
      <c r="S123" s="117">
        <v>8</v>
      </c>
      <c r="T123" s="121">
        <f t="shared" si="13"/>
        <v>2925.8015</v>
      </c>
      <c r="U123" s="147" t="s">
        <v>78</v>
      </c>
      <c r="V123" s="47" t="str">
        <f t="shared" si="11"/>
        <v/>
      </c>
      <c r="W123" s="47" t="str">
        <f t="shared" si="14"/>
        <v>°С</v>
      </c>
      <c r="X123" s="117">
        <v>100</v>
      </c>
      <c r="Y123" s="117"/>
      <c r="Z123" s="120" t="s">
        <v>79</v>
      </c>
      <c r="AA123" s="78" t="s">
        <v>475</v>
      </c>
      <c r="AB123" s="117"/>
      <c r="AC123" s="120" t="s">
        <v>141</v>
      </c>
      <c r="AD123" s="119">
        <v>48</v>
      </c>
      <c r="AE123" s="43">
        <v>45154</v>
      </c>
      <c r="AF123" s="148">
        <f t="shared" si="9"/>
        <v>46614</v>
      </c>
      <c r="AG123" s="148" t="s">
        <v>82</v>
      </c>
      <c r="AH123" s="148" t="s">
        <v>83</v>
      </c>
      <c r="AI123" s="120" t="s">
        <v>751</v>
      </c>
      <c r="AJ123" s="118" t="s">
        <v>143</v>
      </c>
      <c r="AK123" s="148" t="str">
        <f t="shared" ca="1" si="12"/>
        <v>поверен</v>
      </c>
      <c r="AL123" s="120"/>
      <c r="AM123" s="120" t="s">
        <v>86</v>
      </c>
      <c r="AN123" s="120" t="s">
        <v>87</v>
      </c>
      <c r="AO123" s="120" t="s">
        <v>88</v>
      </c>
      <c r="AP123" s="117" t="s">
        <v>660</v>
      </c>
      <c r="AQ123" s="38"/>
      <c r="AR123" s="148"/>
      <c r="AS123" s="120" t="s">
        <v>91</v>
      </c>
      <c r="AT123" s="47" t="s">
        <v>92</v>
      </c>
      <c r="AU123" s="47"/>
      <c r="AV123" s="118"/>
      <c r="AW123" s="118"/>
      <c r="AX123" s="47"/>
      <c r="AY123" s="47"/>
      <c r="AZ123" s="47"/>
      <c r="BA123" s="118"/>
      <c r="BB123" s="118" t="s">
        <v>93</v>
      </c>
      <c r="BC123" s="118" t="s">
        <v>94</v>
      </c>
      <c r="BD123" s="120">
        <v>3201</v>
      </c>
      <c r="BE123" s="118"/>
      <c r="BF123" s="149"/>
      <c r="BG123" s="53" t="s">
        <v>455</v>
      </c>
      <c r="BH123" s="150"/>
      <c r="BI123" s="151"/>
      <c r="BJ123" s="47"/>
      <c r="BK123" s="47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</row>
    <row r="124" s="152" customFormat="1" ht="60" hidden="1" customHeight="1">
      <c r="A124" s="153"/>
      <c r="B124" s="33" t="s">
        <v>62</v>
      </c>
      <c r="C124" s="154" t="s">
        <v>63</v>
      </c>
      <c r="D124" s="155" t="s">
        <v>64</v>
      </c>
      <c r="E124" s="155">
        <v>202</v>
      </c>
      <c r="F124" s="156" t="s">
        <v>441</v>
      </c>
      <c r="G124" s="157" t="s">
        <v>752</v>
      </c>
      <c r="H124" s="155" t="s">
        <v>488</v>
      </c>
      <c r="I124" s="158" t="s">
        <v>753</v>
      </c>
      <c r="J124" s="156" t="s">
        <v>754</v>
      </c>
      <c r="K124" s="159" t="s">
        <v>471</v>
      </c>
      <c r="L124" s="159" t="s">
        <v>755</v>
      </c>
      <c r="M124" s="157" t="s">
        <v>756</v>
      </c>
      <c r="N124" s="159">
        <v>2299236</v>
      </c>
      <c r="O124" s="160" t="s">
        <v>474</v>
      </c>
      <c r="P124" s="153" t="s">
        <v>76</v>
      </c>
      <c r="Q124" s="161" t="s">
        <v>77</v>
      </c>
      <c r="R124" s="162">
        <v>42408</v>
      </c>
      <c r="S124" s="163">
        <v>8</v>
      </c>
      <c r="T124" s="164">
        <f t="shared" si="13"/>
        <v>45329.599999999999</v>
      </c>
      <c r="U124" s="165" t="s">
        <v>78</v>
      </c>
      <c r="V124" s="166" t="str">
        <f t="shared" si="11"/>
        <v/>
      </c>
      <c r="W124" s="160" t="str">
        <f t="shared" si="14"/>
        <v>°С</v>
      </c>
      <c r="X124" s="167">
        <v>150</v>
      </c>
      <c r="Y124" s="158"/>
      <c r="Z124" s="161" t="s">
        <v>79</v>
      </c>
      <c r="AA124" s="155" t="s">
        <v>475</v>
      </c>
      <c r="AB124" s="167"/>
      <c r="AC124" s="168" t="s">
        <v>141</v>
      </c>
      <c r="AD124" s="159">
        <v>48</v>
      </c>
      <c r="AE124" s="169">
        <v>45831</v>
      </c>
      <c r="AF124" s="170">
        <f t="shared" si="9"/>
        <v>47291</v>
      </c>
      <c r="AG124" s="170" t="s">
        <v>82</v>
      </c>
      <c r="AH124" s="170" t="s">
        <v>83</v>
      </c>
      <c r="AI124" s="161" t="s">
        <v>757</v>
      </c>
      <c r="AJ124" s="157" t="s">
        <v>109</v>
      </c>
      <c r="AK124" s="170" t="str">
        <f t="shared" ca="1" si="12"/>
        <v>поверен</v>
      </c>
      <c r="AL124" s="168"/>
      <c r="AM124" s="161" t="s">
        <v>86</v>
      </c>
      <c r="AN124" s="168" t="s">
        <v>87</v>
      </c>
      <c r="AO124" s="161" t="s">
        <v>88</v>
      </c>
      <c r="AP124" s="158" t="s">
        <v>654</v>
      </c>
      <c r="AQ124" s="171" t="s">
        <v>758</v>
      </c>
      <c r="AR124" s="170"/>
      <c r="AS124" s="161" t="s">
        <v>91</v>
      </c>
      <c r="AT124" s="160" t="s">
        <v>92</v>
      </c>
      <c r="AU124" s="153"/>
      <c r="AV124" s="157"/>
      <c r="AW124" s="164"/>
      <c r="AX124" s="160"/>
      <c r="AY124" s="153"/>
      <c r="AZ124" s="160"/>
      <c r="BA124" s="164"/>
      <c r="BB124" s="156" t="s">
        <v>93</v>
      </c>
      <c r="BC124" s="157" t="s">
        <v>94</v>
      </c>
      <c r="BD124" s="161">
        <v>3201</v>
      </c>
      <c r="BE124" s="157"/>
      <c r="BF124" s="156"/>
      <c r="BG124" s="172"/>
      <c r="BH124" s="173"/>
      <c r="BI124" s="160"/>
      <c r="BJ124" s="174" t="s">
        <v>759</v>
      </c>
      <c r="BK124" s="153" t="s">
        <v>760</v>
      </c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</row>
    <row r="125" s="36" customFormat="1" ht="60" hidden="1" customHeight="1">
      <c r="A125" s="37"/>
      <c r="B125" s="37" t="s">
        <v>62</v>
      </c>
      <c r="C125" s="37" t="s">
        <v>63</v>
      </c>
      <c r="D125" s="56" t="s">
        <v>64</v>
      </c>
      <c r="E125" s="56">
        <v>202</v>
      </c>
      <c r="F125" s="40" t="s">
        <v>441</v>
      </c>
      <c r="G125" s="40" t="s">
        <v>761</v>
      </c>
      <c r="H125" s="56" t="s">
        <v>491</v>
      </c>
      <c r="I125" s="48" t="s">
        <v>469</v>
      </c>
      <c r="J125" s="40" t="s">
        <v>470</v>
      </c>
      <c r="K125" s="49" t="s">
        <v>471</v>
      </c>
      <c r="L125" s="49" t="s">
        <v>656</v>
      </c>
      <c r="M125" s="40" t="s">
        <v>762</v>
      </c>
      <c r="N125" s="49" t="s">
        <v>763</v>
      </c>
      <c r="O125" s="37" t="s">
        <v>474</v>
      </c>
      <c r="P125" s="37" t="s">
        <v>76</v>
      </c>
      <c r="Q125" s="42" t="s">
        <v>77</v>
      </c>
      <c r="R125" s="91">
        <v>42101</v>
      </c>
      <c r="S125" s="48">
        <v>8</v>
      </c>
      <c r="T125" s="45">
        <f t="shared" si="13"/>
        <v>45022.599999999999</v>
      </c>
      <c r="U125" s="46" t="s">
        <v>78</v>
      </c>
      <c r="V125" s="47" t="str">
        <f t="shared" si="11"/>
        <v/>
      </c>
      <c r="W125" s="47" t="str">
        <f t="shared" si="14"/>
        <v>°С</v>
      </c>
      <c r="X125" s="48">
        <v>100</v>
      </c>
      <c r="Y125" s="48"/>
      <c r="Z125" s="42" t="s">
        <v>79</v>
      </c>
      <c r="AA125" s="56" t="s">
        <v>475</v>
      </c>
      <c r="AB125" s="48"/>
      <c r="AC125" s="42" t="s">
        <v>81</v>
      </c>
      <c r="AD125" s="102">
        <v>60</v>
      </c>
      <c r="AE125" s="50">
        <v>45733</v>
      </c>
      <c r="AF125" s="51">
        <f t="shared" si="9"/>
        <v>47558</v>
      </c>
      <c r="AG125" s="51" t="s">
        <v>82</v>
      </c>
      <c r="AH125" s="51" t="s">
        <v>83</v>
      </c>
      <c r="AI125" s="51" t="s">
        <v>764</v>
      </c>
      <c r="AJ125" s="66" t="s">
        <v>109</v>
      </c>
      <c r="AK125" s="51" t="str">
        <f t="shared" ca="1" si="12"/>
        <v>поверен</v>
      </c>
      <c r="AL125" s="42"/>
      <c r="AM125" s="42" t="s">
        <v>86</v>
      </c>
      <c r="AN125" s="42" t="s">
        <v>87</v>
      </c>
      <c r="AO125" s="42" t="s">
        <v>88</v>
      </c>
      <c r="AP125" s="48" t="s">
        <v>654</v>
      </c>
      <c r="AQ125" s="41"/>
      <c r="AR125" s="51"/>
      <c r="AS125" s="42" t="s">
        <v>91</v>
      </c>
      <c r="AT125" s="37" t="s">
        <v>92</v>
      </c>
      <c r="AU125" s="37"/>
      <c r="AV125" s="40"/>
      <c r="AW125" s="40"/>
      <c r="AX125" s="37"/>
      <c r="AY125" s="37"/>
      <c r="AZ125" s="37"/>
      <c r="BA125" s="40"/>
      <c r="BB125" s="40" t="s">
        <v>93</v>
      </c>
      <c r="BC125" s="40" t="s">
        <v>94</v>
      </c>
      <c r="BD125" s="42">
        <v>3201</v>
      </c>
      <c r="BE125" s="40"/>
      <c r="BF125" s="52"/>
      <c r="BG125" s="53"/>
      <c r="BH125" s="54"/>
      <c r="BI125" s="47"/>
      <c r="BJ125" s="47"/>
      <c r="BK125" s="47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</row>
    <row r="126" s="36" customFormat="1" ht="60" hidden="1" customHeight="1">
      <c r="A126" s="47"/>
      <c r="B126" s="37" t="s">
        <v>62</v>
      </c>
      <c r="C126" s="37" t="s">
        <v>63</v>
      </c>
      <c r="D126" s="78" t="s">
        <v>64</v>
      </c>
      <c r="E126" s="78">
        <v>202</v>
      </c>
      <c r="F126" s="118" t="s">
        <v>441</v>
      </c>
      <c r="G126" s="118" t="s">
        <v>765</v>
      </c>
      <c r="H126" s="78" t="s">
        <v>494</v>
      </c>
      <c r="I126" s="117" t="s">
        <v>469</v>
      </c>
      <c r="J126" s="118" t="s">
        <v>470</v>
      </c>
      <c r="K126" s="119" t="s">
        <v>471</v>
      </c>
      <c r="L126" s="119" t="s">
        <v>656</v>
      </c>
      <c r="M126" s="118" t="s">
        <v>762</v>
      </c>
      <c r="N126" s="119" t="s">
        <v>766</v>
      </c>
      <c r="O126" s="47" t="s">
        <v>474</v>
      </c>
      <c r="P126" s="47" t="s">
        <v>76</v>
      </c>
      <c r="Q126" s="120" t="s">
        <v>77</v>
      </c>
      <c r="R126" s="43" t="s">
        <v>750</v>
      </c>
      <c r="S126" s="117">
        <v>8</v>
      </c>
      <c r="T126" s="121">
        <f t="shared" si="13"/>
        <v>2925.8015</v>
      </c>
      <c r="U126" s="147" t="s">
        <v>78</v>
      </c>
      <c r="V126" s="47" t="str">
        <f t="shared" si="11"/>
        <v/>
      </c>
      <c r="W126" s="47" t="str">
        <f t="shared" si="14"/>
        <v>°С</v>
      </c>
      <c r="X126" s="117">
        <v>100</v>
      </c>
      <c r="Y126" s="117"/>
      <c r="Z126" s="120" t="s">
        <v>79</v>
      </c>
      <c r="AA126" s="78" t="s">
        <v>475</v>
      </c>
      <c r="AB126" s="117"/>
      <c r="AC126" s="120" t="s">
        <v>81</v>
      </c>
      <c r="AD126" s="119">
        <v>48</v>
      </c>
      <c r="AE126" s="43">
        <v>45154</v>
      </c>
      <c r="AF126" s="148">
        <f t="shared" si="9"/>
        <v>46614</v>
      </c>
      <c r="AG126" s="148" t="s">
        <v>82</v>
      </c>
      <c r="AH126" s="148" t="s">
        <v>83</v>
      </c>
      <c r="AI126" s="120" t="s">
        <v>767</v>
      </c>
      <c r="AJ126" s="118" t="s">
        <v>143</v>
      </c>
      <c r="AK126" s="148" t="str">
        <f t="shared" ca="1" si="12"/>
        <v>поверен</v>
      </c>
      <c r="AL126" s="120"/>
      <c r="AM126" s="120" t="s">
        <v>86</v>
      </c>
      <c r="AN126" s="120" t="s">
        <v>87</v>
      </c>
      <c r="AO126" s="120" t="s">
        <v>88</v>
      </c>
      <c r="AP126" s="117" t="s">
        <v>660</v>
      </c>
      <c r="AQ126" s="38"/>
      <c r="AR126" s="148"/>
      <c r="AS126" s="120" t="s">
        <v>91</v>
      </c>
      <c r="AT126" s="47" t="s">
        <v>92</v>
      </c>
      <c r="AU126" s="47"/>
      <c r="AV126" s="118"/>
      <c r="AW126" s="118"/>
      <c r="AX126" s="47"/>
      <c r="AY126" s="47"/>
      <c r="AZ126" s="47"/>
      <c r="BA126" s="118"/>
      <c r="BB126" s="118" t="s">
        <v>93</v>
      </c>
      <c r="BC126" s="118" t="s">
        <v>94</v>
      </c>
      <c r="BD126" s="120">
        <v>3201</v>
      </c>
      <c r="BE126" s="118"/>
      <c r="BF126" s="149"/>
      <c r="BG126" s="53" t="s">
        <v>455</v>
      </c>
      <c r="BH126" s="54"/>
      <c r="BI126" s="47"/>
      <c r="BJ126" s="47"/>
      <c r="BK126" s="47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</row>
    <row r="127" s="36" customFormat="1" ht="60" hidden="1" customHeight="1">
      <c r="A127" s="47"/>
      <c r="B127" s="37" t="s">
        <v>62</v>
      </c>
      <c r="C127" s="37" t="s">
        <v>63</v>
      </c>
      <c r="D127" s="78" t="s">
        <v>64</v>
      </c>
      <c r="E127" s="78">
        <v>202</v>
      </c>
      <c r="F127" s="118" t="s">
        <v>441</v>
      </c>
      <c r="G127" s="118" t="s">
        <v>442</v>
      </c>
      <c r="H127" s="78" t="s">
        <v>443</v>
      </c>
      <c r="I127" s="117" t="s">
        <v>444</v>
      </c>
      <c r="J127" s="118" t="s">
        <v>445</v>
      </c>
      <c r="K127" s="119" t="s">
        <v>446</v>
      </c>
      <c r="L127" s="119" t="s">
        <v>447</v>
      </c>
      <c r="M127" s="118" t="s">
        <v>448</v>
      </c>
      <c r="N127" s="146" t="s">
        <v>768</v>
      </c>
      <c r="O127" s="47" t="s">
        <v>449</v>
      </c>
      <c r="P127" s="47" t="s">
        <v>76</v>
      </c>
      <c r="Q127" s="117">
        <v>30</v>
      </c>
      <c r="R127" s="38" t="s">
        <v>155</v>
      </c>
      <c r="S127" s="117">
        <v>10</v>
      </c>
      <c r="T127" s="121">
        <f t="shared" si="13"/>
        <v>45657</v>
      </c>
      <c r="U127" s="175">
        <v>0</v>
      </c>
      <c r="V127" s="47" t="str">
        <f t="shared" si="11"/>
        <v/>
      </c>
      <c r="W127" s="47" t="str">
        <f t="shared" si="14"/>
        <v>кгс/см^(2)</v>
      </c>
      <c r="X127" s="117">
        <v>4</v>
      </c>
      <c r="Y127" s="117"/>
      <c r="Z127" s="120" t="s">
        <v>450</v>
      </c>
      <c r="AA127" s="78" t="s">
        <v>451</v>
      </c>
      <c r="AB127" s="117"/>
      <c r="AC127" s="120" t="s">
        <v>452</v>
      </c>
      <c r="AD127" s="119">
        <v>24</v>
      </c>
      <c r="AE127" s="43">
        <v>45880</v>
      </c>
      <c r="AF127" s="148">
        <f t="shared" si="9"/>
        <v>46609</v>
      </c>
      <c r="AG127" s="148" t="s">
        <v>82</v>
      </c>
      <c r="AH127" s="148" t="s">
        <v>83</v>
      </c>
      <c r="AI127" s="120" t="s">
        <v>769</v>
      </c>
      <c r="AJ127" s="118" t="s">
        <v>109</v>
      </c>
      <c r="AK127" s="148" t="str">
        <f t="shared" ca="1" si="12"/>
        <v>поверен</v>
      </c>
      <c r="AL127" s="120"/>
      <c r="AM127" s="120" t="s">
        <v>86</v>
      </c>
      <c r="AN127" s="120" t="s">
        <v>87</v>
      </c>
      <c r="AO127" s="120" t="s">
        <v>88</v>
      </c>
      <c r="AP127" s="117" t="s">
        <v>770</v>
      </c>
      <c r="AQ127" s="38"/>
      <c r="AR127" s="148"/>
      <c r="AS127" s="120" t="s">
        <v>91</v>
      </c>
      <c r="AT127" s="47" t="s">
        <v>92</v>
      </c>
      <c r="AU127" s="47"/>
      <c r="AV127" s="118"/>
      <c r="AW127" s="118"/>
      <c r="AX127" s="47"/>
      <c r="AY127" s="47"/>
      <c r="AZ127" s="47"/>
      <c r="BA127" s="118"/>
      <c r="BB127" s="118" t="s">
        <v>145</v>
      </c>
      <c r="BC127" s="118" t="s">
        <v>146</v>
      </c>
      <c r="BD127" s="120"/>
      <c r="BE127" s="118"/>
      <c r="BF127" s="149"/>
      <c r="BG127" s="53" t="s">
        <v>455</v>
      </c>
      <c r="BH127" s="54"/>
      <c r="BI127" s="47"/>
      <c r="BJ127" s="47"/>
      <c r="BK127" s="47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</row>
    <row r="128" s="36" customFormat="1" ht="60" hidden="1" customHeight="1">
      <c r="A128" s="37"/>
      <c r="B128" s="37" t="s">
        <v>62</v>
      </c>
      <c r="C128" s="37" t="s">
        <v>63</v>
      </c>
      <c r="D128" s="56" t="s">
        <v>64</v>
      </c>
      <c r="E128" s="56">
        <v>202</v>
      </c>
      <c r="F128" s="40" t="s">
        <v>441</v>
      </c>
      <c r="G128" s="40" t="s">
        <v>498</v>
      </c>
      <c r="H128" s="56" t="s">
        <v>499</v>
      </c>
      <c r="I128" s="48" t="s">
        <v>469</v>
      </c>
      <c r="J128" s="40" t="s">
        <v>470</v>
      </c>
      <c r="K128" s="49" t="s">
        <v>471</v>
      </c>
      <c r="L128" s="49" t="s">
        <v>656</v>
      </c>
      <c r="M128" s="40" t="s">
        <v>762</v>
      </c>
      <c r="N128" s="57" t="s">
        <v>771</v>
      </c>
      <c r="O128" s="37" t="s">
        <v>474</v>
      </c>
      <c r="P128" s="37" t="s">
        <v>76</v>
      </c>
      <c r="Q128" s="42" t="s">
        <v>77</v>
      </c>
      <c r="R128" s="91" t="s">
        <v>750</v>
      </c>
      <c r="S128" s="48">
        <v>8</v>
      </c>
      <c r="T128" s="45">
        <f t="shared" si="13"/>
        <v>2925.8015</v>
      </c>
      <c r="U128" s="46" t="s">
        <v>78</v>
      </c>
      <c r="V128" s="47" t="str">
        <f t="shared" ref="V128:V191" si="15">IF(Y128="","",Y128)</f>
        <v/>
      </c>
      <c r="W128" s="47" t="str">
        <f t="shared" si="14"/>
        <v>°С</v>
      </c>
      <c r="X128" s="48">
        <v>100</v>
      </c>
      <c r="Y128" s="48"/>
      <c r="Z128" s="42" t="s">
        <v>79</v>
      </c>
      <c r="AA128" s="56" t="s">
        <v>475</v>
      </c>
      <c r="AB128" s="48"/>
      <c r="AC128" s="42" t="s">
        <v>81</v>
      </c>
      <c r="AD128" s="49">
        <v>60</v>
      </c>
      <c r="AE128" s="50">
        <v>43998</v>
      </c>
      <c r="AF128" s="51">
        <f t="shared" si="9"/>
        <v>45823</v>
      </c>
      <c r="AG128" s="51" t="s">
        <v>82</v>
      </c>
      <c r="AH128" s="51" t="s">
        <v>83</v>
      </c>
      <c r="AI128" s="42" t="s">
        <v>772</v>
      </c>
      <c r="AJ128" s="40" t="s">
        <v>773</v>
      </c>
      <c r="AK128" s="51" t="str">
        <f t="shared" ca="1" si="12"/>
        <v>ЗАМЕНИТЬ</v>
      </c>
      <c r="AL128" s="42"/>
      <c r="AM128" s="42" t="s">
        <v>86</v>
      </c>
      <c r="AN128" s="42" t="s">
        <v>87</v>
      </c>
      <c r="AO128" s="42" t="s">
        <v>88</v>
      </c>
      <c r="AP128" s="48" t="s">
        <v>660</v>
      </c>
      <c r="AQ128" s="41"/>
      <c r="AR128" s="51"/>
      <c r="AS128" s="42" t="s">
        <v>91</v>
      </c>
      <c r="AT128" s="37" t="s">
        <v>92</v>
      </c>
      <c r="AU128" s="37"/>
      <c r="AV128" s="40"/>
      <c r="AW128" s="40"/>
      <c r="AX128" s="37"/>
      <c r="AY128" s="37"/>
      <c r="AZ128" s="37"/>
      <c r="BA128" s="40"/>
      <c r="BB128" s="40" t="s">
        <v>93</v>
      </c>
      <c r="BC128" s="40" t="s">
        <v>94</v>
      </c>
      <c r="BD128" s="42">
        <v>3201</v>
      </c>
      <c r="BE128" s="40"/>
      <c r="BF128" s="52"/>
      <c r="BG128" s="53"/>
      <c r="BH128" s="54"/>
      <c r="BI128" s="47"/>
      <c r="BJ128" s="47"/>
      <c r="BK128" s="47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</row>
    <row r="129" s="36" customFormat="1" ht="60" hidden="1" customHeight="1">
      <c r="A129" s="37"/>
      <c r="B129" s="37" t="s">
        <v>62</v>
      </c>
      <c r="C129" s="37" t="s">
        <v>63</v>
      </c>
      <c r="D129" s="56" t="s">
        <v>64</v>
      </c>
      <c r="E129" s="56">
        <v>202</v>
      </c>
      <c r="F129" s="40" t="s">
        <v>565</v>
      </c>
      <c r="G129" s="40" t="s">
        <v>774</v>
      </c>
      <c r="H129" s="56" t="s">
        <v>775</v>
      </c>
      <c r="I129" s="48" t="s">
        <v>469</v>
      </c>
      <c r="J129" s="40" t="s">
        <v>470</v>
      </c>
      <c r="K129" s="49" t="s">
        <v>471</v>
      </c>
      <c r="L129" s="49" t="s">
        <v>656</v>
      </c>
      <c r="M129" s="40" t="s">
        <v>762</v>
      </c>
      <c r="N129" s="49" t="s">
        <v>776</v>
      </c>
      <c r="O129" s="37" t="s">
        <v>474</v>
      </c>
      <c r="P129" s="37" t="s">
        <v>76</v>
      </c>
      <c r="Q129" s="42" t="s">
        <v>77</v>
      </c>
      <c r="R129" s="91">
        <v>42101</v>
      </c>
      <c r="S129" s="48">
        <v>8</v>
      </c>
      <c r="T129" s="45">
        <f t="shared" si="13"/>
        <v>45022.599999999999</v>
      </c>
      <c r="U129" s="46" t="s">
        <v>78</v>
      </c>
      <c r="V129" s="47" t="str">
        <f t="shared" si="15"/>
        <v/>
      </c>
      <c r="W129" s="47" t="str">
        <f t="shared" si="14"/>
        <v>°С</v>
      </c>
      <c r="X129" s="48">
        <v>100</v>
      </c>
      <c r="Y129" s="48"/>
      <c r="Z129" s="42" t="s">
        <v>79</v>
      </c>
      <c r="AA129" s="56" t="s">
        <v>475</v>
      </c>
      <c r="AB129" s="48"/>
      <c r="AC129" s="42" t="s">
        <v>81</v>
      </c>
      <c r="AD129" s="102">
        <v>60</v>
      </c>
      <c r="AE129" s="50">
        <v>45733</v>
      </c>
      <c r="AF129" s="51">
        <f t="shared" si="9"/>
        <v>47558</v>
      </c>
      <c r="AG129" s="51" t="s">
        <v>82</v>
      </c>
      <c r="AH129" s="51" t="s">
        <v>83</v>
      </c>
      <c r="AI129" s="51" t="s">
        <v>777</v>
      </c>
      <c r="AJ129" s="66" t="s">
        <v>109</v>
      </c>
      <c r="AK129" s="51" t="str">
        <f t="shared" ca="1" si="12"/>
        <v>поверен</v>
      </c>
      <c r="AL129" s="42"/>
      <c r="AM129" s="42" t="s">
        <v>86</v>
      </c>
      <c r="AN129" s="42" t="s">
        <v>87</v>
      </c>
      <c r="AO129" s="42" t="s">
        <v>88</v>
      </c>
      <c r="AP129" s="48" t="s">
        <v>778</v>
      </c>
      <c r="AQ129" s="41" t="s">
        <v>665</v>
      </c>
      <c r="AR129" s="51"/>
      <c r="AS129" s="42" t="s">
        <v>91</v>
      </c>
      <c r="AT129" s="37" t="s">
        <v>92</v>
      </c>
      <c r="AU129" s="37"/>
      <c r="AV129" s="40"/>
      <c r="AW129" s="40"/>
      <c r="AX129" s="37"/>
      <c r="AY129" s="37"/>
      <c r="AZ129" s="37"/>
      <c r="BA129" s="40"/>
      <c r="BB129" s="40" t="s">
        <v>93</v>
      </c>
      <c r="BC129" s="40" t="s">
        <v>94</v>
      </c>
      <c r="BD129" s="42">
        <v>3201</v>
      </c>
      <c r="BE129" s="40"/>
      <c r="BF129" s="52"/>
      <c r="BG129" s="53"/>
      <c r="BH129" s="54"/>
      <c r="BI129" s="47"/>
      <c r="BJ129" s="47"/>
      <c r="BK129" s="47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</row>
    <row r="130" s="36" customFormat="1" ht="60" hidden="1" customHeight="1">
      <c r="A130" s="37"/>
      <c r="B130" s="37" t="s">
        <v>62</v>
      </c>
      <c r="C130" s="37" t="s">
        <v>63</v>
      </c>
      <c r="D130" s="56" t="s">
        <v>64</v>
      </c>
      <c r="E130" s="56">
        <v>202</v>
      </c>
      <c r="F130" s="40" t="s">
        <v>441</v>
      </c>
      <c r="G130" s="40" t="s">
        <v>506</v>
      </c>
      <c r="H130" s="56" t="s">
        <v>507</v>
      </c>
      <c r="I130" s="48" t="s">
        <v>469</v>
      </c>
      <c r="J130" s="40" t="s">
        <v>470</v>
      </c>
      <c r="K130" s="49" t="s">
        <v>471</v>
      </c>
      <c r="L130" s="49" t="s">
        <v>656</v>
      </c>
      <c r="M130" s="40" t="s">
        <v>748</v>
      </c>
      <c r="N130" s="49">
        <v>2250785</v>
      </c>
      <c r="O130" s="37" t="s">
        <v>474</v>
      </c>
      <c r="P130" s="37" t="s">
        <v>76</v>
      </c>
      <c r="Q130" s="42" t="s">
        <v>77</v>
      </c>
      <c r="R130" s="91">
        <v>42101</v>
      </c>
      <c r="S130" s="48">
        <v>8</v>
      </c>
      <c r="T130" s="45">
        <f t="shared" si="13"/>
        <v>45022.599999999999</v>
      </c>
      <c r="U130" s="46" t="s">
        <v>78</v>
      </c>
      <c r="V130" s="47" t="str">
        <f t="shared" si="15"/>
        <v/>
      </c>
      <c r="W130" s="47" t="str">
        <f t="shared" si="14"/>
        <v>°С</v>
      </c>
      <c r="X130" s="48">
        <v>100</v>
      </c>
      <c r="Y130" s="48"/>
      <c r="Z130" s="42" t="s">
        <v>79</v>
      </c>
      <c r="AA130" s="56" t="s">
        <v>475</v>
      </c>
      <c r="AB130" s="48"/>
      <c r="AC130" s="42" t="s">
        <v>81</v>
      </c>
      <c r="AD130" s="49">
        <v>60</v>
      </c>
      <c r="AE130" s="50">
        <v>45495</v>
      </c>
      <c r="AF130" s="51">
        <f t="shared" ref="AF130:AF193" si="16">IF(AD130=0,0,IF(AE130="","",EDATE(AE130,AD130)-DAY(1)))</f>
        <v>47320</v>
      </c>
      <c r="AG130" s="51" t="s">
        <v>82</v>
      </c>
      <c r="AH130" s="51" t="s">
        <v>83</v>
      </c>
      <c r="AI130" s="42" t="s">
        <v>779</v>
      </c>
      <c r="AJ130" s="40" t="s">
        <v>143</v>
      </c>
      <c r="AK130" s="51" t="str">
        <f t="shared" ref="AK130:AK168" ca="1" si="17">IF(AE130=0,"нет данных",IF(TODAY()&lt;AF130-30,"поверен",IF(TODAY()&gt;AF130,"ЗАМЕНИТЬ","ПРОСРОЧЕН")))</f>
        <v>поверен</v>
      </c>
      <c r="AL130" s="42"/>
      <c r="AM130" s="42" t="s">
        <v>86</v>
      </c>
      <c r="AN130" s="42" t="s">
        <v>87</v>
      </c>
      <c r="AO130" s="42" t="s">
        <v>88</v>
      </c>
      <c r="AP130" s="48" t="s">
        <v>660</v>
      </c>
      <c r="AQ130" s="41" t="s">
        <v>665</v>
      </c>
      <c r="AR130" s="51"/>
      <c r="AS130" s="42" t="s">
        <v>91</v>
      </c>
      <c r="AT130" s="37" t="s">
        <v>92</v>
      </c>
      <c r="AU130" s="37"/>
      <c r="AV130" s="40"/>
      <c r="AW130" s="40"/>
      <c r="AX130" s="37"/>
      <c r="AY130" s="37"/>
      <c r="AZ130" s="37"/>
      <c r="BA130" s="40"/>
      <c r="BB130" s="40" t="s">
        <v>93</v>
      </c>
      <c r="BC130" s="40" t="s">
        <v>94</v>
      </c>
      <c r="BD130" s="42">
        <v>3201</v>
      </c>
      <c r="BE130" s="40"/>
      <c r="BF130" s="52"/>
      <c r="BG130" s="53"/>
      <c r="BH130" s="54"/>
      <c r="BI130" s="47"/>
      <c r="BJ130" s="47"/>
      <c r="BK130" s="47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</row>
    <row r="131" s="36" customFormat="1" ht="60" hidden="1" customHeight="1">
      <c r="A131" s="47"/>
      <c r="B131" s="37" t="s">
        <v>62</v>
      </c>
      <c r="C131" s="37" t="s">
        <v>63</v>
      </c>
      <c r="D131" s="78" t="s">
        <v>64</v>
      </c>
      <c r="E131" s="78">
        <v>202</v>
      </c>
      <c r="F131" s="118" t="s">
        <v>441</v>
      </c>
      <c r="G131" s="118" t="s">
        <v>456</v>
      </c>
      <c r="H131" s="78" t="s">
        <v>457</v>
      </c>
      <c r="I131" s="117" t="s">
        <v>444</v>
      </c>
      <c r="J131" s="118" t="s">
        <v>445</v>
      </c>
      <c r="K131" s="119" t="s">
        <v>446</v>
      </c>
      <c r="L131" s="119" t="s">
        <v>447</v>
      </c>
      <c r="M131" s="119" t="s">
        <v>780</v>
      </c>
      <c r="N131" s="119" t="s">
        <v>781</v>
      </c>
      <c r="O131" s="47" t="s">
        <v>449</v>
      </c>
      <c r="P131" s="47" t="s">
        <v>76</v>
      </c>
      <c r="Q131" s="120" t="s">
        <v>137</v>
      </c>
      <c r="R131" s="43">
        <v>42192</v>
      </c>
      <c r="S131" s="117">
        <v>10</v>
      </c>
      <c r="T131" s="121">
        <f t="shared" si="13"/>
        <v>45844</v>
      </c>
      <c r="U131" s="147" t="s">
        <v>100</v>
      </c>
      <c r="V131" s="47" t="str">
        <f t="shared" si="15"/>
        <v/>
      </c>
      <c r="W131" s="47" t="str">
        <f t="shared" si="14"/>
        <v>кгс/см^(2)</v>
      </c>
      <c r="X131" s="117">
        <v>40</v>
      </c>
      <c r="Y131" s="117"/>
      <c r="Z131" s="120" t="s">
        <v>450</v>
      </c>
      <c r="AA131" s="78" t="s">
        <v>451</v>
      </c>
      <c r="AB131" s="117"/>
      <c r="AC131" s="120" t="s">
        <v>452</v>
      </c>
      <c r="AD131" s="119">
        <v>24</v>
      </c>
      <c r="AE131" s="43">
        <v>45880</v>
      </c>
      <c r="AF131" s="148">
        <f t="shared" si="16"/>
        <v>46609</v>
      </c>
      <c r="AG131" s="118" t="s">
        <v>82</v>
      </c>
      <c r="AH131" s="148" t="s">
        <v>83</v>
      </c>
      <c r="AI131" s="120" t="s">
        <v>782</v>
      </c>
      <c r="AJ131" s="118" t="s">
        <v>109</v>
      </c>
      <c r="AK131" s="148" t="str">
        <f t="shared" ca="1" si="17"/>
        <v>поверен</v>
      </c>
      <c r="AL131" s="120"/>
      <c r="AM131" s="120" t="s">
        <v>86</v>
      </c>
      <c r="AN131" s="120" t="s">
        <v>87</v>
      </c>
      <c r="AO131" s="120" t="s">
        <v>88</v>
      </c>
      <c r="AP131" s="117" t="s">
        <v>770</v>
      </c>
      <c r="AQ131" s="38" t="s">
        <v>661</v>
      </c>
      <c r="AR131" s="148"/>
      <c r="AS131" s="120" t="s">
        <v>91</v>
      </c>
      <c r="AT131" s="47" t="s">
        <v>92</v>
      </c>
      <c r="AU131" s="47"/>
      <c r="AV131" s="118"/>
      <c r="AW131" s="118"/>
      <c r="AX131" s="47"/>
      <c r="AY131" s="47"/>
      <c r="AZ131" s="47"/>
      <c r="BA131" s="118"/>
      <c r="BB131" s="118" t="s">
        <v>145</v>
      </c>
      <c r="BC131" s="118" t="s">
        <v>146</v>
      </c>
      <c r="BD131" s="120"/>
      <c r="BE131" s="118"/>
      <c r="BF131" s="149"/>
      <c r="BG131" s="53" t="s">
        <v>455</v>
      </c>
      <c r="BH131" s="54"/>
      <c r="BI131" s="47"/>
      <c r="BJ131" s="47"/>
      <c r="BK131" s="47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</row>
    <row r="132" s="55" customFormat="1" ht="60" hidden="1" customHeight="1">
      <c r="A132" s="58"/>
      <c r="B132" s="58" t="s">
        <v>62</v>
      </c>
      <c r="C132" s="58" t="s">
        <v>63</v>
      </c>
      <c r="D132" s="59" t="s">
        <v>64</v>
      </c>
      <c r="E132" s="59">
        <v>203</v>
      </c>
      <c r="F132" s="62" t="s">
        <v>574</v>
      </c>
      <c r="G132" s="62" t="s">
        <v>783</v>
      </c>
      <c r="H132" s="122" t="s">
        <v>712</v>
      </c>
      <c r="I132" s="63" t="s">
        <v>617</v>
      </c>
      <c r="J132" s="62" t="s">
        <v>618</v>
      </c>
      <c r="K132" s="64" t="s">
        <v>619</v>
      </c>
      <c r="L132" s="64" t="s">
        <v>620</v>
      </c>
      <c r="M132" s="64" t="s">
        <v>621</v>
      </c>
      <c r="N132" s="176">
        <v>7854</v>
      </c>
      <c r="O132" s="58" t="s">
        <v>623</v>
      </c>
      <c r="P132" s="58" t="s">
        <v>76</v>
      </c>
      <c r="Q132" s="66" t="s">
        <v>398</v>
      </c>
      <c r="R132" s="116">
        <v>42194</v>
      </c>
      <c r="S132" s="63">
        <v>10</v>
      </c>
      <c r="T132" s="69">
        <f t="shared" si="13"/>
        <v>45846</v>
      </c>
      <c r="U132" s="70" t="s">
        <v>100</v>
      </c>
      <c r="V132" s="71" t="str">
        <f t="shared" si="15"/>
        <v/>
      </c>
      <c r="W132" s="71" t="str">
        <f t="shared" si="14"/>
        <v>%НКПР</v>
      </c>
      <c r="X132" s="63">
        <v>100</v>
      </c>
      <c r="Y132" s="63"/>
      <c r="Z132" s="66" t="s">
        <v>399</v>
      </c>
      <c r="AA132" s="59" t="s">
        <v>400</v>
      </c>
      <c r="AB132" s="63"/>
      <c r="AC132" s="66" t="s">
        <v>399</v>
      </c>
      <c r="AD132" s="64">
        <v>12</v>
      </c>
      <c r="AE132" s="72">
        <v>45576</v>
      </c>
      <c r="AF132" s="73">
        <f t="shared" si="16"/>
        <v>45940</v>
      </c>
      <c r="AG132" s="62" t="s">
        <v>82</v>
      </c>
      <c r="AH132" s="62" t="s">
        <v>83</v>
      </c>
      <c r="AI132" s="66" t="s">
        <v>784</v>
      </c>
      <c r="AJ132" s="62" t="s">
        <v>143</v>
      </c>
      <c r="AK132" s="73" t="str">
        <f t="shared" ca="1" si="17"/>
        <v>ПРОСРОЧЕН</v>
      </c>
      <c r="AL132" s="66"/>
      <c r="AM132" s="66" t="s">
        <v>86</v>
      </c>
      <c r="AN132" s="66" t="s">
        <v>87</v>
      </c>
      <c r="AO132" s="66" t="s">
        <v>785</v>
      </c>
      <c r="AP132" s="63" t="s">
        <v>786</v>
      </c>
      <c r="AQ132" s="74">
        <v>2015</v>
      </c>
      <c r="AR132" s="73"/>
      <c r="AS132" s="66" t="s">
        <v>91</v>
      </c>
      <c r="AT132" s="58" t="s">
        <v>92</v>
      </c>
      <c r="AU132" s="58"/>
      <c r="AV132" s="62">
        <v>43161</v>
      </c>
      <c r="AW132" s="62"/>
      <c r="AX132" s="58"/>
      <c r="AY132" s="58"/>
      <c r="AZ132" s="58"/>
      <c r="BA132" s="62"/>
      <c r="BB132" s="62" t="s">
        <v>403</v>
      </c>
      <c r="BC132" s="62" t="s">
        <v>404</v>
      </c>
      <c r="BD132" s="66">
        <v>3160</v>
      </c>
      <c r="BE132" s="62"/>
      <c r="BF132" s="75"/>
      <c r="BG132" s="76"/>
      <c r="BH132" s="77"/>
      <c r="BI132" s="71"/>
      <c r="BJ132" s="71"/>
      <c r="BK132" s="71"/>
      <c r="BL132" s="55"/>
    </row>
    <row r="133" s="55" customFormat="1" ht="60" hidden="1" customHeight="1">
      <c r="A133" s="58"/>
      <c r="B133" s="58" t="s">
        <v>62</v>
      </c>
      <c r="C133" s="58" t="s">
        <v>63</v>
      </c>
      <c r="D133" s="59" t="s">
        <v>64</v>
      </c>
      <c r="E133" s="59">
        <v>203</v>
      </c>
      <c r="F133" s="62" t="s">
        <v>441</v>
      </c>
      <c r="G133" s="62" t="s">
        <v>548</v>
      </c>
      <c r="H133" s="59" t="s">
        <v>729</v>
      </c>
      <c r="I133" s="63" t="s">
        <v>461</v>
      </c>
      <c r="J133" s="62" t="s">
        <v>462</v>
      </c>
      <c r="K133" s="64" t="s">
        <v>463</v>
      </c>
      <c r="L133" s="64" t="s">
        <v>464</v>
      </c>
      <c r="M133" s="62" t="s">
        <v>550</v>
      </c>
      <c r="N133" s="64">
        <v>1390995</v>
      </c>
      <c r="O133" s="58" t="s">
        <v>75</v>
      </c>
      <c r="P133" s="58" t="s">
        <v>76</v>
      </c>
      <c r="Q133" s="66" t="s">
        <v>137</v>
      </c>
      <c r="R133" s="116">
        <v>42341</v>
      </c>
      <c r="S133" s="63">
        <v>12</v>
      </c>
      <c r="T133" s="69">
        <f t="shared" si="13"/>
        <v>46723.400000000001</v>
      </c>
      <c r="U133" s="70" t="s">
        <v>100</v>
      </c>
      <c r="V133" s="71" t="str">
        <f t="shared" si="15"/>
        <v>к</v>
      </c>
      <c r="W133" s="71" t="str">
        <f t="shared" si="14"/>
        <v>Па</v>
      </c>
      <c r="X133" s="63">
        <v>160</v>
      </c>
      <c r="Y133" s="63" t="s">
        <v>215</v>
      </c>
      <c r="Z133" s="66" t="s">
        <v>139</v>
      </c>
      <c r="AA133" s="59" t="s">
        <v>176</v>
      </c>
      <c r="AB133" s="63"/>
      <c r="AC133" s="66" t="s">
        <v>141</v>
      </c>
      <c r="AD133" s="64">
        <v>60</v>
      </c>
      <c r="AE133" s="72">
        <v>45495</v>
      </c>
      <c r="AF133" s="73">
        <f t="shared" si="16"/>
        <v>47320</v>
      </c>
      <c r="AG133" s="62" t="s">
        <v>82</v>
      </c>
      <c r="AH133" s="62" t="s">
        <v>83</v>
      </c>
      <c r="AI133" s="66" t="s">
        <v>787</v>
      </c>
      <c r="AJ133" s="40" t="s">
        <v>143</v>
      </c>
      <c r="AK133" s="73" t="str">
        <f t="shared" ca="1" si="17"/>
        <v>поверен</v>
      </c>
      <c r="AL133" s="66"/>
      <c r="AM133" s="66" t="s">
        <v>86</v>
      </c>
      <c r="AN133" s="66" t="s">
        <v>87</v>
      </c>
      <c r="AO133" s="66" t="s">
        <v>88</v>
      </c>
      <c r="AP133" s="63" t="s">
        <v>788</v>
      </c>
      <c r="AQ133" s="74" t="s">
        <v>665</v>
      </c>
      <c r="AR133" s="73"/>
      <c r="AS133" s="66" t="s">
        <v>91</v>
      </c>
      <c r="AT133" s="58" t="s">
        <v>92</v>
      </c>
      <c r="AU133" s="58"/>
      <c r="AV133" s="62">
        <v>42860</v>
      </c>
      <c r="AW133" s="62"/>
      <c r="AX133" s="58"/>
      <c r="AY133" s="58"/>
      <c r="AZ133" s="58"/>
      <c r="BA133" s="62"/>
      <c r="BB133" s="62" t="s">
        <v>145</v>
      </c>
      <c r="BC133" s="62" t="s">
        <v>146</v>
      </c>
      <c r="BD133" s="66">
        <v>3001</v>
      </c>
      <c r="BE133" s="62"/>
      <c r="BF133" s="75"/>
      <c r="BG133" s="76"/>
      <c r="BH133" s="77"/>
      <c r="BI133" s="71"/>
      <c r="BJ133" s="71"/>
      <c r="BK133" s="71"/>
    </row>
    <row r="134" s="55" customFormat="1" ht="60" hidden="1" customHeight="1">
      <c r="A134" s="58"/>
      <c r="B134" s="58" t="s">
        <v>62</v>
      </c>
      <c r="C134" s="58" t="s">
        <v>63</v>
      </c>
      <c r="D134" s="59" t="s">
        <v>64</v>
      </c>
      <c r="E134" s="59">
        <v>203</v>
      </c>
      <c r="F134" s="62" t="s">
        <v>441</v>
      </c>
      <c r="G134" s="62" t="s">
        <v>561</v>
      </c>
      <c r="H134" s="59" t="s">
        <v>562</v>
      </c>
      <c r="I134" s="63" t="s">
        <v>461</v>
      </c>
      <c r="J134" s="62" t="s">
        <v>462</v>
      </c>
      <c r="K134" s="64" t="s">
        <v>463</v>
      </c>
      <c r="L134" s="64" t="s">
        <v>464</v>
      </c>
      <c r="M134" s="62" t="s">
        <v>558</v>
      </c>
      <c r="N134" s="64">
        <v>1391002</v>
      </c>
      <c r="O134" s="58" t="s">
        <v>75</v>
      </c>
      <c r="P134" s="58" t="s">
        <v>76</v>
      </c>
      <c r="Q134" s="66" t="s">
        <v>137</v>
      </c>
      <c r="R134" s="116" t="s">
        <v>750</v>
      </c>
      <c r="S134" s="63">
        <v>12</v>
      </c>
      <c r="T134" s="69">
        <f t="shared" si="13"/>
        <v>4386.6014999999998</v>
      </c>
      <c r="U134" s="70" t="s">
        <v>100</v>
      </c>
      <c r="V134" s="71" t="str">
        <f t="shared" si="15"/>
        <v>М</v>
      </c>
      <c r="W134" s="71" t="str">
        <f t="shared" si="14"/>
        <v>Па</v>
      </c>
      <c r="X134" s="63">
        <v>1</v>
      </c>
      <c r="Y134" s="63" t="s">
        <v>138</v>
      </c>
      <c r="Z134" s="66" t="s">
        <v>139</v>
      </c>
      <c r="AA134" s="59" t="s">
        <v>176</v>
      </c>
      <c r="AB134" s="63"/>
      <c r="AC134" s="66" t="s">
        <v>141</v>
      </c>
      <c r="AD134" s="64">
        <v>60</v>
      </c>
      <c r="AE134" s="72">
        <v>45495</v>
      </c>
      <c r="AF134" s="73">
        <f t="shared" si="16"/>
        <v>47320</v>
      </c>
      <c r="AG134" s="62" t="s">
        <v>82</v>
      </c>
      <c r="AH134" s="62" t="s">
        <v>83</v>
      </c>
      <c r="AI134" s="66" t="s">
        <v>789</v>
      </c>
      <c r="AJ134" s="40" t="s">
        <v>143</v>
      </c>
      <c r="AK134" s="73" t="str">
        <f t="shared" ca="1" si="17"/>
        <v>поверен</v>
      </c>
      <c r="AL134" s="66"/>
      <c r="AM134" s="66" t="s">
        <v>86</v>
      </c>
      <c r="AN134" s="66" t="s">
        <v>87</v>
      </c>
      <c r="AO134" s="66" t="s">
        <v>88</v>
      </c>
      <c r="AP134" s="63" t="s">
        <v>790</v>
      </c>
      <c r="AQ134" s="74">
        <v>2016</v>
      </c>
      <c r="AR134" s="73"/>
      <c r="AS134" s="66" t="s">
        <v>91</v>
      </c>
      <c r="AT134" s="58" t="s">
        <v>92</v>
      </c>
      <c r="AU134" s="58"/>
      <c r="AV134" s="62">
        <v>44322</v>
      </c>
      <c r="AW134" s="62"/>
      <c r="AX134" s="58"/>
      <c r="AY134" s="58"/>
      <c r="AZ134" s="58"/>
      <c r="BA134" s="62"/>
      <c r="BB134" s="62" t="s">
        <v>145</v>
      </c>
      <c r="BC134" s="62" t="s">
        <v>146</v>
      </c>
      <c r="BD134" s="66">
        <v>3001</v>
      </c>
      <c r="BE134" s="62"/>
      <c r="BF134" s="75"/>
      <c r="BG134" s="76"/>
      <c r="BH134" s="77"/>
      <c r="BI134" s="71"/>
      <c r="BJ134" s="71"/>
      <c r="BK134" s="71"/>
    </row>
    <row r="135" s="55" customFormat="1" ht="60" hidden="1" customHeight="1">
      <c r="A135" s="58"/>
      <c r="B135" s="58" t="s">
        <v>62</v>
      </c>
      <c r="C135" s="58" t="s">
        <v>63</v>
      </c>
      <c r="D135" s="59" t="s">
        <v>64</v>
      </c>
      <c r="E135" s="59">
        <v>203</v>
      </c>
      <c r="F135" s="62" t="s">
        <v>441</v>
      </c>
      <c r="G135" s="62" t="s">
        <v>556</v>
      </c>
      <c r="H135" s="59" t="s">
        <v>557</v>
      </c>
      <c r="I135" s="63" t="s">
        <v>461</v>
      </c>
      <c r="J135" s="62" t="s">
        <v>462</v>
      </c>
      <c r="K135" s="64" t="s">
        <v>463</v>
      </c>
      <c r="L135" s="64" t="s">
        <v>464</v>
      </c>
      <c r="M135" s="62" t="s">
        <v>558</v>
      </c>
      <c r="N135" s="64">
        <v>1391006</v>
      </c>
      <c r="O135" s="58" t="s">
        <v>75</v>
      </c>
      <c r="P135" s="58" t="s">
        <v>76</v>
      </c>
      <c r="Q135" s="66" t="s">
        <v>137</v>
      </c>
      <c r="R135" s="116">
        <v>42101</v>
      </c>
      <c r="S135" s="63">
        <v>12</v>
      </c>
      <c r="T135" s="69">
        <f t="shared" si="13"/>
        <v>46483.400000000001</v>
      </c>
      <c r="U135" s="70" t="s">
        <v>100</v>
      </c>
      <c r="V135" s="71" t="str">
        <f t="shared" si="15"/>
        <v>М</v>
      </c>
      <c r="W135" s="71" t="str">
        <f t="shared" si="14"/>
        <v>Па</v>
      </c>
      <c r="X135" s="63">
        <v>1</v>
      </c>
      <c r="Y135" s="63" t="s">
        <v>138</v>
      </c>
      <c r="Z135" s="66" t="s">
        <v>139</v>
      </c>
      <c r="AA135" s="59" t="s">
        <v>176</v>
      </c>
      <c r="AB135" s="63"/>
      <c r="AC135" s="66" t="s">
        <v>141</v>
      </c>
      <c r="AD135" s="64">
        <v>60</v>
      </c>
      <c r="AE135" s="72">
        <v>45495</v>
      </c>
      <c r="AF135" s="73">
        <f t="shared" si="16"/>
        <v>47320</v>
      </c>
      <c r="AG135" s="62" t="s">
        <v>82</v>
      </c>
      <c r="AH135" s="62" t="s">
        <v>83</v>
      </c>
      <c r="AI135" s="66" t="s">
        <v>791</v>
      </c>
      <c r="AJ135" s="40" t="s">
        <v>143</v>
      </c>
      <c r="AK135" s="73" t="str">
        <f t="shared" ca="1" si="17"/>
        <v>поверен</v>
      </c>
      <c r="AL135" s="66"/>
      <c r="AM135" s="66" t="s">
        <v>86</v>
      </c>
      <c r="AN135" s="66" t="s">
        <v>87</v>
      </c>
      <c r="AO135" s="66" t="s">
        <v>88</v>
      </c>
      <c r="AP135" s="63" t="s">
        <v>790</v>
      </c>
      <c r="AQ135" s="74" t="s">
        <v>665</v>
      </c>
      <c r="AR135" s="73"/>
      <c r="AS135" s="66" t="s">
        <v>91</v>
      </c>
      <c r="AT135" s="58" t="s">
        <v>92</v>
      </c>
      <c r="AU135" s="58"/>
      <c r="AV135" s="62">
        <v>44322</v>
      </c>
      <c r="AW135" s="62"/>
      <c r="AX135" s="58"/>
      <c r="AY135" s="58"/>
      <c r="AZ135" s="58"/>
      <c r="BA135" s="62"/>
      <c r="BB135" s="62" t="s">
        <v>145</v>
      </c>
      <c r="BC135" s="62" t="s">
        <v>146</v>
      </c>
      <c r="BD135" s="66">
        <v>3001</v>
      </c>
      <c r="BE135" s="62"/>
      <c r="BF135" s="75"/>
      <c r="BG135" s="76"/>
      <c r="BH135" s="77"/>
      <c r="BI135" s="71"/>
      <c r="BJ135" s="71"/>
      <c r="BK135" s="71"/>
    </row>
    <row r="136" s="55" customFormat="1" ht="60" hidden="1" customHeight="1">
      <c r="A136" s="58"/>
      <c r="B136" s="58" t="s">
        <v>62</v>
      </c>
      <c r="C136" s="58" t="s">
        <v>63</v>
      </c>
      <c r="D136" s="59" t="s">
        <v>64</v>
      </c>
      <c r="E136" s="59">
        <v>203</v>
      </c>
      <c r="F136" s="62" t="s">
        <v>441</v>
      </c>
      <c r="G136" s="62" t="s">
        <v>552</v>
      </c>
      <c r="H136" s="59" t="s">
        <v>553</v>
      </c>
      <c r="I136" s="63" t="s">
        <v>461</v>
      </c>
      <c r="J136" s="62" t="s">
        <v>462</v>
      </c>
      <c r="K136" s="64" t="s">
        <v>463</v>
      </c>
      <c r="L136" s="64" t="s">
        <v>464</v>
      </c>
      <c r="M136" s="62" t="s">
        <v>550</v>
      </c>
      <c r="N136" s="79" t="s">
        <v>792</v>
      </c>
      <c r="O136" s="58" t="s">
        <v>75</v>
      </c>
      <c r="P136" s="58" t="s">
        <v>76</v>
      </c>
      <c r="Q136" s="66" t="s">
        <v>137</v>
      </c>
      <c r="R136" s="116">
        <v>42341</v>
      </c>
      <c r="S136" s="63">
        <v>12</v>
      </c>
      <c r="T136" s="69">
        <f t="shared" si="13"/>
        <v>46723.400000000001</v>
      </c>
      <c r="U136" s="70" t="s">
        <v>100</v>
      </c>
      <c r="V136" s="71" t="str">
        <f t="shared" si="15"/>
        <v>к</v>
      </c>
      <c r="W136" s="71" t="str">
        <f t="shared" si="14"/>
        <v>Па</v>
      </c>
      <c r="X136" s="63">
        <v>160</v>
      </c>
      <c r="Y136" s="63" t="s">
        <v>215</v>
      </c>
      <c r="Z136" s="66" t="s">
        <v>139</v>
      </c>
      <c r="AA136" s="59" t="s">
        <v>176</v>
      </c>
      <c r="AB136" s="63"/>
      <c r="AC136" s="66" t="s">
        <v>141</v>
      </c>
      <c r="AD136" s="64">
        <v>60</v>
      </c>
      <c r="AE136" s="72">
        <v>45495</v>
      </c>
      <c r="AF136" s="73">
        <f t="shared" si="16"/>
        <v>47320</v>
      </c>
      <c r="AG136" s="62" t="s">
        <v>82</v>
      </c>
      <c r="AH136" s="62" t="s">
        <v>83</v>
      </c>
      <c r="AI136" s="66" t="s">
        <v>793</v>
      </c>
      <c r="AJ136" s="40" t="s">
        <v>143</v>
      </c>
      <c r="AK136" s="73" t="str">
        <f t="shared" ca="1" si="17"/>
        <v>поверен</v>
      </c>
      <c r="AL136" s="66"/>
      <c r="AM136" s="66" t="s">
        <v>86</v>
      </c>
      <c r="AN136" s="66" t="s">
        <v>87</v>
      </c>
      <c r="AO136" s="66" t="s">
        <v>88</v>
      </c>
      <c r="AP136" s="63" t="s">
        <v>788</v>
      </c>
      <c r="AQ136" s="74" t="s">
        <v>665</v>
      </c>
      <c r="AR136" s="73"/>
      <c r="AS136" s="66" t="s">
        <v>91</v>
      </c>
      <c r="AT136" s="58" t="s">
        <v>92</v>
      </c>
      <c r="AU136" s="58"/>
      <c r="AV136" s="62">
        <v>42860</v>
      </c>
      <c r="AW136" s="62"/>
      <c r="AX136" s="58"/>
      <c r="AY136" s="58"/>
      <c r="AZ136" s="58"/>
      <c r="BA136" s="62"/>
      <c r="BB136" s="62" t="s">
        <v>145</v>
      </c>
      <c r="BC136" s="62" t="s">
        <v>146</v>
      </c>
      <c r="BD136" s="66">
        <v>3001</v>
      </c>
      <c r="BE136" s="62"/>
      <c r="BF136" s="75"/>
      <c r="BG136" s="76"/>
      <c r="BH136" s="77"/>
      <c r="BI136" s="71"/>
      <c r="BJ136" s="71"/>
      <c r="BK136" s="71"/>
    </row>
    <row r="137" s="55" customFormat="1" ht="60" hidden="1" customHeight="1">
      <c r="A137" s="58"/>
      <c r="B137" s="58" t="s">
        <v>62</v>
      </c>
      <c r="C137" s="58" t="s">
        <v>63</v>
      </c>
      <c r="D137" s="59" t="s">
        <v>64</v>
      </c>
      <c r="E137" s="59">
        <v>203</v>
      </c>
      <c r="F137" s="62" t="s">
        <v>441</v>
      </c>
      <c r="G137" s="62" t="s">
        <v>459</v>
      </c>
      <c r="H137" s="59" t="s">
        <v>732</v>
      </c>
      <c r="I137" s="63" t="s">
        <v>461</v>
      </c>
      <c r="J137" s="62" t="s">
        <v>462</v>
      </c>
      <c r="K137" s="64" t="s">
        <v>463</v>
      </c>
      <c r="L137" s="64" t="s">
        <v>464</v>
      </c>
      <c r="M137" s="62" t="s">
        <v>465</v>
      </c>
      <c r="N137" s="79" t="s">
        <v>794</v>
      </c>
      <c r="O137" s="58" t="s">
        <v>75</v>
      </c>
      <c r="P137" s="58" t="s">
        <v>76</v>
      </c>
      <c r="Q137" s="66" t="s">
        <v>137</v>
      </c>
      <c r="R137" s="116">
        <v>42095</v>
      </c>
      <c r="S137" s="63">
        <v>12</v>
      </c>
      <c r="T137" s="69">
        <f t="shared" si="13"/>
        <v>46477.400000000001</v>
      </c>
      <c r="U137" s="70" t="s">
        <v>100</v>
      </c>
      <c r="V137" s="71" t="str">
        <f t="shared" si="15"/>
        <v>М</v>
      </c>
      <c r="W137" s="71" t="str">
        <f t="shared" si="14"/>
        <v>Па</v>
      </c>
      <c r="X137" s="63">
        <v>6</v>
      </c>
      <c r="Y137" s="63" t="s">
        <v>138</v>
      </c>
      <c r="Z137" s="66" t="s">
        <v>139</v>
      </c>
      <c r="AA137" s="59" t="s">
        <v>176</v>
      </c>
      <c r="AB137" s="63"/>
      <c r="AC137" s="66" t="s">
        <v>141</v>
      </c>
      <c r="AD137" s="64">
        <v>60</v>
      </c>
      <c r="AE137" s="72">
        <v>45495</v>
      </c>
      <c r="AF137" s="73">
        <f t="shared" si="16"/>
        <v>47320</v>
      </c>
      <c r="AG137" s="62" t="s">
        <v>82</v>
      </c>
      <c r="AH137" s="62" t="s">
        <v>83</v>
      </c>
      <c r="AI137" s="66" t="s">
        <v>795</v>
      </c>
      <c r="AJ137" s="40" t="s">
        <v>143</v>
      </c>
      <c r="AK137" s="73" t="str">
        <f t="shared" ca="1" si="17"/>
        <v>поверен</v>
      </c>
      <c r="AL137" s="66"/>
      <c r="AM137" s="66" t="s">
        <v>86</v>
      </c>
      <c r="AN137" s="66" t="s">
        <v>87</v>
      </c>
      <c r="AO137" s="66" t="s">
        <v>88</v>
      </c>
      <c r="AP137" s="63" t="s">
        <v>788</v>
      </c>
      <c r="AQ137" s="74" t="s">
        <v>665</v>
      </c>
      <c r="AR137" s="73"/>
      <c r="AS137" s="66" t="s">
        <v>91</v>
      </c>
      <c r="AT137" s="58" t="s">
        <v>92</v>
      </c>
      <c r="AU137" s="58"/>
      <c r="AV137" s="62">
        <v>42860</v>
      </c>
      <c r="AW137" s="62"/>
      <c r="AX137" s="58"/>
      <c r="AY137" s="58"/>
      <c r="AZ137" s="58"/>
      <c r="BA137" s="62"/>
      <c r="BB137" s="62" t="s">
        <v>145</v>
      </c>
      <c r="BC137" s="62" t="s">
        <v>146</v>
      </c>
      <c r="BD137" s="66">
        <v>3001</v>
      </c>
      <c r="BE137" s="62"/>
      <c r="BF137" s="75"/>
      <c r="BG137" s="76"/>
      <c r="BH137" s="77"/>
      <c r="BI137" s="71"/>
      <c r="BJ137" s="71"/>
      <c r="BK137" s="71"/>
    </row>
    <row r="138" s="55" customFormat="1" ht="60" hidden="1" customHeight="1">
      <c r="A138" s="71"/>
      <c r="B138" s="58" t="s">
        <v>62</v>
      </c>
      <c r="C138" s="58" t="s">
        <v>63</v>
      </c>
      <c r="D138" s="104" t="s">
        <v>64</v>
      </c>
      <c r="E138" s="104">
        <v>203</v>
      </c>
      <c r="F138" s="105" t="s">
        <v>441</v>
      </c>
      <c r="G138" s="105" t="s">
        <v>442</v>
      </c>
      <c r="H138" s="104" t="s">
        <v>443</v>
      </c>
      <c r="I138" s="106" t="s">
        <v>444</v>
      </c>
      <c r="J138" s="105" t="s">
        <v>445</v>
      </c>
      <c r="K138" s="107" t="s">
        <v>446</v>
      </c>
      <c r="L138" s="107" t="s">
        <v>447</v>
      </c>
      <c r="M138" s="105" t="s">
        <v>448</v>
      </c>
      <c r="N138" s="107" t="s">
        <v>796</v>
      </c>
      <c r="O138" s="71" t="s">
        <v>449</v>
      </c>
      <c r="P138" s="71" t="s">
        <v>76</v>
      </c>
      <c r="Q138" s="108" t="s">
        <v>137</v>
      </c>
      <c r="R138" s="115">
        <v>42192</v>
      </c>
      <c r="S138" s="106">
        <v>10</v>
      </c>
      <c r="T138" s="109">
        <f t="shared" si="13"/>
        <v>45844</v>
      </c>
      <c r="U138" s="110" t="s">
        <v>100</v>
      </c>
      <c r="V138" s="71" t="str">
        <f t="shared" si="15"/>
        <v/>
      </c>
      <c r="W138" s="71" t="str">
        <f t="shared" si="14"/>
        <v>кгс/см^(2)</v>
      </c>
      <c r="X138" s="106">
        <v>4</v>
      </c>
      <c r="Y138" s="106"/>
      <c r="Z138" s="108" t="s">
        <v>450</v>
      </c>
      <c r="AA138" s="104" t="s">
        <v>451</v>
      </c>
      <c r="AB138" s="106"/>
      <c r="AC138" s="108" t="s">
        <v>452</v>
      </c>
      <c r="AD138" s="107">
        <v>24</v>
      </c>
      <c r="AE138" s="67">
        <v>45880</v>
      </c>
      <c r="AF138" s="111">
        <f t="shared" si="16"/>
        <v>46609</v>
      </c>
      <c r="AG138" s="105" t="s">
        <v>82</v>
      </c>
      <c r="AH138" s="111" t="s">
        <v>83</v>
      </c>
      <c r="AI138" s="108" t="s">
        <v>797</v>
      </c>
      <c r="AJ138" s="105" t="s">
        <v>109</v>
      </c>
      <c r="AK138" s="111" t="str">
        <f t="shared" ca="1" si="17"/>
        <v>поверен</v>
      </c>
      <c r="AL138" s="108"/>
      <c r="AM138" s="108" t="s">
        <v>86</v>
      </c>
      <c r="AN138" s="108" t="s">
        <v>87</v>
      </c>
      <c r="AO138" s="108" t="s">
        <v>88</v>
      </c>
      <c r="AP138" s="106" t="s">
        <v>798</v>
      </c>
      <c r="AQ138" s="60" t="s">
        <v>799</v>
      </c>
      <c r="AR138" s="111"/>
      <c r="AS138" s="108" t="s">
        <v>91</v>
      </c>
      <c r="AT138" s="71" t="s">
        <v>92</v>
      </c>
      <c r="AU138" s="71"/>
      <c r="AV138" s="105">
        <v>43101</v>
      </c>
      <c r="AW138" s="105"/>
      <c r="AX138" s="71"/>
      <c r="AY138" s="71"/>
      <c r="AZ138" s="71"/>
      <c r="BA138" s="105"/>
      <c r="BB138" s="105" t="s">
        <v>145</v>
      </c>
      <c r="BC138" s="105" t="s">
        <v>146</v>
      </c>
      <c r="BD138" s="108"/>
      <c r="BE138" s="105"/>
      <c r="BF138" s="112"/>
      <c r="BG138" s="76" t="s">
        <v>455</v>
      </c>
      <c r="BH138" s="77"/>
      <c r="BI138" s="71"/>
      <c r="BJ138" s="71"/>
      <c r="BK138" s="71"/>
    </row>
    <row r="139" s="55" customFormat="1" ht="60" hidden="1" customHeight="1">
      <c r="A139" s="58"/>
      <c r="B139" s="58" t="s">
        <v>62</v>
      </c>
      <c r="C139" s="58" t="s">
        <v>63</v>
      </c>
      <c r="D139" s="59" t="s">
        <v>64</v>
      </c>
      <c r="E139" s="59">
        <v>203</v>
      </c>
      <c r="F139" s="62" t="s">
        <v>441</v>
      </c>
      <c r="G139" s="62" t="s">
        <v>467</v>
      </c>
      <c r="H139" s="59" t="s">
        <v>742</v>
      </c>
      <c r="I139" s="63" t="s">
        <v>469</v>
      </c>
      <c r="J139" s="62" t="s">
        <v>470</v>
      </c>
      <c r="K139" s="64" t="s">
        <v>471</v>
      </c>
      <c r="L139" s="64" t="s">
        <v>472</v>
      </c>
      <c r="M139" s="62" t="s">
        <v>473</v>
      </c>
      <c r="N139" s="64">
        <v>2250778</v>
      </c>
      <c r="O139" s="58" t="s">
        <v>474</v>
      </c>
      <c r="P139" s="58" t="s">
        <v>76</v>
      </c>
      <c r="Q139" s="66" t="s">
        <v>77</v>
      </c>
      <c r="R139" s="72">
        <v>42095</v>
      </c>
      <c r="S139" s="63">
        <v>6</v>
      </c>
      <c r="T139" s="69">
        <f t="shared" si="13"/>
        <v>44286.199999999997</v>
      </c>
      <c r="U139" s="70" t="s">
        <v>78</v>
      </c>
      <c r="V139" s="71" t="str">
        <f t="shared" si="15"/>
        <v/>
      </c>
      <c r="W139" s="71" t="str">
        <f t="shared" si="14"/>
        <v>°С</v>
      </c>
      <c r="X139" s="63">
        <v>100</v>
      </c>
      <c r="Y139" s="63"/>
      <c r="Z139" s="66" t="s">
        <v>79</v>
      </c>
      <c r="AA139" s="59" t="s">
        <v>475</v>
      </c>
      <c r="AB139" s="63"/>
      <c r="AC139" s="66" t="s">
        <v>81</v>
      </c>
      <c r="AD139" s="64">
        <v>60</v>
      </c>
      <c r="AE139" s="72">
        <v>45827</v>
      </c>
      <c r="AF139" s="73">
        <f t="shared" si="16"/>
        <v>47652</v>
      </c>
      <c r="AG139" s="73" t="s">
        <v>82</v>
      </c>
      <c r="AH139" s="73" t="s">
        <v>83</v>
      </c>
      <c r="AI139" s="66" t="s">
        <v>800</v>
      </c>
      <c r="AJ139" s="62" t="s">
        <v>109</v>
      </c>
      <c r="AK139" s="73" t="str">
        <f t="shared" ca="1" si="17"/>
        <v>поверен</v>
      </c>
      <c r="AL139" s="66"/>
      <c r="AM139" s="66" t="s">
        <v>86</v>
      </c>
      <c r="AN139" s="66" t="s">
        <v>87</v>
      </c>
      <c r="AO139" s="66" t="s">
        <v>88</v>
      </c>
      <c r="AP139" s="63" t="s">
        <v>573</v>
      </c>
      <c r="AQ139" s="74" t="s">
        <v>801</v>
      </c>
      <c r="AR139" s="73"/>
      <c r="AS139" s="66" t="s">
        <v>91</v>
      </c>
      <c r="AT139" s="58" t="s">
        <v>92</v>
      </c>
      <c r="AU139" s="58"/>
      <c r="AV139" s="62">
        <v>42736</v>
      </c>
      <c r="AW139" s="62"/>
      <c r="AX139" s="58"/>
      <c r="AY139" s="58"/>
      <c r="AZ139" s="58"/>
      <c r="BA139" s="62"/>
      <c r="BB139" s="62" t="s">
        <v>93</v>
      </c>
      <c r="BC139" s="62" t="s">
        <v>94</v>
      </c>
      <c r="BD139" s="66">
        <v>3201</v>
      </c>
      <c r="BE139" s="62"/>
      <c r="BF139" s="75"/>
      <c r="BG139" s="76"/>
      <c r="BH139" s="77"/>
      <c r="BI139" s="71"/>
      <c r="BJ139" s="71"/>
      <c r="BK139" s="71"/>
    </row>
    <row r="140" s="55" customFormat="1" ht="60" hidden="1" customHeight="1">
      <c r="A140" s="58"/>
      <c r="B140" s="58" t="s">
        <v>62</v>
      </c>
      <c r="C140" s="58" t="s">
        <v>63</v>
      </c>
      <c r="D140" s="59" t="s">
        <v>64</v>
      </c>
      <c r="E140" s="59">
        <v>203</v>
      </c>
      <c r="F140" s="62" t="s">
        <v>441</v>
      </c>
      <c r="G140" s="62" t="s">
        <v>479</v>
      </c>
      <c r="H140" s="59" t="s">
        <v>480</v>
      </c>
      <c r="I140" s="63" t="s">
        <v>469</v>
      </c>
      <c r="J140" s="62" t="s">
        <v>470</v>
      </c>
      <c r="K140" s="64" t="s">
        <v>471</v>
      </c>
      <c r="L140" s="64" t="s">
        <v>472</v>
      </c>
      <c r="M140" s="62" t="s">
        <v>473</v>
      </c>
      <c r="N140" s="64">
        <v>2250780</v>
      </c>
      <c r="O140" s="58" t="s">
        <v>474</v>
      </c>
      <c r="P140" s="58" t="s">
        <v>76</v>
      </c>
      <c r="Q140" s="66" t="s">
        <v>77</v>
      </c>
      <c r="R140" s="72">
        <v>42095</v>
      </c>
      <c r="S140" s="63">
        <v>8</v>
      </c>
      <c r="T140" s="69">
        <f t="shared" si="13"/>
        <v>45016.599999999999</v>
      </c>
      <c r="U140" s="70" t="s">
        <v>78</v>
      </c>
      <c r="V140" s="71" t="str">
        <f t="shared" si="15"/>
        <v/>
      </c>
      <c r="W140" s="71" t="str">
        <f t="shared" si="14"/>
        <v>°С</v>
      </c>
      <c r="X140" s="63">
        <v>100</v>
      </c>
      <c r="Y140" s="63"/>
      <c r="Z140" s="66" t="s">
        <v>79</v>
      </c>
      <c r="AA140" s="59" t="s">
        <v>475</v>
      </c>
      <c r="AB140" s="63"/>
      <c r="AC140" s="66" t="s">
        <v>81</v>
      </c>
      <c r="AD140" s="64">
        <v>60</v>
      </c>
      <c r="AE140" s="72">
        <v>45827</v>
      </c>
      <c r="AF140" s="73">
        <f t="shared" si="16"/>
        <v>47652</v>
      </c>
      <c r="AG140" s="73" t="s">
        <v>82</v>
      </c>
      <c r="AH140" s="73" t="s">
        <v>83</v>
      </c>
      <c r="AI140" s="66" t="s">
        <v>802</v>
      </c>
      <c r="AJ140" s="62" t="s">
        <v>109</v>
      </c>
      <c r="AK140" s="73" t="str">
        <f t="shared" ca="1" si="17"/>
        <v>поверен</v>
      </c>
      <c r="AL140" s="66"/>
      <c r="AM140" s="66" t="s">
        <v>86</v>
      </c>
      <c r="AN140" s="66" t="s">
        <v>87</v>
      </c>
      <c r="AO140" s="66" t="s">
        <v>88</v>
      </c>
      <c r="AP140" s="63" t="s">
        <v>803</v>
      </c>
      <c r="AQ140" s="74" t="s">
        <v>801</v>
      </c>
      <c r="AR140" s="73"/>
      <c r="AS140" s="66" t="s">
        <v>91</v>
      </c>
      <c r="AT140" s="58" t="s">
        <v>92</v>
      </c>
      <c r="AU140" s="58"/>
      <c r="AV140" s="62">
        <v>42736</v>
      </c>
      <c r="AW140" s="62"/>
      <c r="AX140" s="58"/>
      <c r="AY140" s="58"/>
      <c r="AZ140" s="58"/>
      <c r="BA140" s="62"/>
      <c r="BB140" s="62" t="s">
        <v>93</v>
      </c>
      <c r="BC140" s="62" t="s">
        <v>94</v>
      </c>
      <c r="BD140" s="66">
        <v>3201</v>
      </c>
      <c r="BE140" s="62"/>
      <c r="BF140" s="75"/>
      <c r="BG140" s="76"/>
      <c r="BH140" s="77"/>
      <c r="BI140" s="71"/>
      <c r="BJ140" s="71"/>
      <c r="BK140" s="71"/>
    </row>
    <row r="141" s="55" customFormat="1" ht="60" hidden="1" customHeight="1">
      <c r="A141" s="58"/>
      <c r="B141" s="58" t="s">
        <v>62</v>
      </c>
      <c r="C141" s="58" t="s">
        <v>63</v>
      </c>
      <c r="D141" s="59" t="s">
        <v>64</v>
      </c>
      <c r="E141" s="59">
        <v>203</v>
      </c>
      <c r="F141" s="62" t="s">
        <v>441</v>
      </c>
      <c r="G141" s="62" t="s">
        <v>506</v>
      </c>
      <c r="H141" s="59" t="s">
        <v>507</v>
      </c>
      <c r="I141" s="63" t="s">
        <v>469</v>
      </c>
      <c r="J141" s="62" t="s">
        <v>470</v>
      </c>
      <c r="K141" s="64" t="s">
        <v>471</v>
      </c>
      <c r="L141" s="64" t="s">
        <v>472</v>
      </c>
      <c r="M141" s="62" t="s">
        <v>473</v>
      </c>
      <c r="N141" s="64">
        <v>2250790</v>
      </c>
      <c r="O141" s="58" t="s">
        <v>474</v>
      </c>
      <c r="P141" s="58" t="s">
        <v>76</v>
      </c>
      <c r="Q141" s="66" t="s">
        <v>77</v>
      </c>
      <c r="R141" s="72">
        <v>42095</v>
      </c>
      <c r="S141" s="63">
        <v>8</v>
      </c>
      <c r="T141" s="69">
        <f t="shared" si="13"/>
        <v>45016.599999999999</v>
      </c>
      <c r="U141" s="70" t="s">
        <v>78</v>
      </c>
      <c r="V141" s="71" t="str">
        <f t="shared" si="15"/>
        <v/>
      </c>
      <c r="W141" s="71" t="str">
        <f t="shared" si="14"/>
        <v>°С</v>
      </c>
      <c r="X141" s="63">
        <v>100</v>
      </c>
      <c r="Y141" s="63"/>
      <c r="Z141" s="66" t="s">
        <v>79</v>
      </c>
      <c r="AA141" s="59" t="s">
        <v>475</v>
      </c>
      <c r="AB141" s="63"/>
      <c r="AC141" s="66" t="s">
        <v>81</v>
      </c>
      <c r="AD141" s="64">
        <v>60</v>
      </c>
      <c r="AE141" s="72">
        <v>45827</v>
      </c>
      <c r="AF141" s="73">
        <f t="shared" si="16"/>
        <v>47652</v>
      </c>
      <c r="AG141" s="73" t="s">
        <v>82</v>
      </c>
      <c r="AH141" s="73" t="s">
        <v>83</v>
      </c>
      <c r="AI141" s="66" t="s">
        <v>804</v>
      </c>
      <c r="AJ141" s="62" t="s">
        <v>109</v>
      </c>
      <c r="AK141" s="73" t="str">
        <f t="shared" ca="1" si="17"/>
        <v>поверен</v>
      </c>
      <c r="AL141" s="66"/>
      <c r="AM141" s="66" t="s">
        <v>86</v>
      </c>
      <c r="AN141" s="66" t="s">
        <v>87</v>
      </c>
      <c r="AO141" s="66" t="s">
        <v>88</v>
      </c>
      <c r="AP141" s="63" t="s">
        <v>573</v>
      </c>
      <c r="AQ141" s="74" t="s">
        <v>805</v>
      </c>
      <c r="AR141" s="73"/>
      <c r="AS141" s="66" t="s">
        <v>91</v>
      </c>
      <c r="AT141" s="58" t="s">
        <v>92</v>
      </c>
      <c r="AU141" s="58"/>
      <c r="AV141" s="62">
        <v>42644</v>
      </c>
      <c r="AW141" s="62"/>
      <c r="AX141" s="58"/>
      <c r="AY141" s="58"/>
      <c r="AZ141" s="58"/>
      <c r="BA141" s="62"/>
      <c r="BB141" s="62" t="s">
        <v>93</v>
      </c>
      <c r="BC141" s="62" t="s">
        <v>94</v>
      </c>
      <c r="BD141" s="66">
        <v>3201</v>
      </c>
      <c r="BE141" s="62"/>
      <c r="BF141" s="75"/>
      <c r="BG141" s="76"/>
      <c r="BH141" s="77"/>
      <c r="BI141" s="71"/>
      <c r="BJ141" s="71"/>
      <c r="BK141" s="71"/>
    </row>
    <row r="142" s="55" customFormat="1" ht="60" hidden="1" customHeight="1">
      <c r="A142" s="58"/>
      <c r="B142" s="58" t="s">
        <v>62</v>
      </c>
      <c r="C142" s="58" t="s">
        <v>63</v>
      </c>
      <c r="D142" s="59" t="s">
        <v>64</v>
      </c>
      <c r="E142" s="59">
        <v>203</v>
      </c>
      <c r="F142" s="62" t="s">
        <v>441</v>
      </c>
      <c r="G142" s="62" t="s">
        <v>482</v>
      </c>
      <c r="H142" s="59" t="s">
        <v>494</v>
      </c>
      <c r="I142" s="63" t="s">
        <v>469</v>
      </c>
      <c r="J142" s="62" t="s">
        <v>470</v>
      </c>
      <c r="K142" s="64" t="s">
        <v>471</v>
      </c>
      <c r="L142" s="64" t="s">
        <v>472</v>
      </c>
      <c r="M142" s="62" t="s">
        <v>473</v>
      </c>
      <c r="N142" s="64" t="s">
        <v>806</v>
      </c>
      <c r="O142" s="58" t="s">
        <v>474</v>
      </c>
      <c r="P142" s="58" t="s">
        <v>76</v>
      </c>
      <c r="Q142" s="66" t="s">
        <v>77</v>
      </c>
      <c r="R142" s="116">
        <v>42192</v>
      </c>
      <c r="S142" s="63">
        <v>8</v>
      </c>
      <c r="T142" s="69">
        <f t="shared" si="13"/>
        <v>45113.599999999999</v>
      </c>
      <c r="U142" s="70" t="s">
        <v>78</v>
      </c>
      <c r="V142" s="71" t="str">
        <f t="shared" si="15"/>
        <v/>
      </c>
      <c r="W142" s="71" t="str">
        <f t="shared" si="14"/>
        <v>°С</v>
      </c>
      <c r="X142" s="63">
        <v>100</v>
      </c>
      <c r="Y142" s="63"/>
      <c r="Z142" s="66" t="s">
        <v>79</v>
      </c>
      <c r="AA142" s="59" t="s">
        <v>475</v>
      </c>
      <c r="AB142" s="63"/>
      <c r="AC142" s="66" t="s">
        <v>81</v>
      </c>
      <c r="AD142" s="102">
        <v>60</v>
      </c>
      <c r="AE142" s="72">
        <v>45735</v>
      </c>
      <c r="AF142" s="73">
        <f t="shared" si="16"/>
        <v>47560</v>
      </c>
      <c r="AG142" s="51" t="s">
        <v>82</v>
      </c>
      <c r="AH142" s="73" t="s">
        <v>83</v>
      </c>
      <c r="AI142" s="73" t="s">
        <v>807</v>
      </c>
      <c r="AJ142" s="66" t="s">
        <v>109</v>
      </c>
      <c r="AK142" s="73" t="str">
        <f t="shared" ca="1" si="17"/>
        <v>поверен</v>
      </c>
      <c r="AL142" s="66"/>
      <c r="AM142" s="66" t="s">
        <v>86</v>
      </c>
      <c r="AN142" s="66" t="s">
        <v>87</v>
      </c>
      <c r="AO142" s="66" t="s">
        <v>88</v>
      </c>
      <c r="AP142" s="63" t="s">
        <v>573</v>
      </c>
      <c r="AQ142" s="74" t="s">
        <v>661</v>
      </c>
      <c r="AR142" s="73"/>
      <c r="AS142" s="66" t="s">
        <v>91</v>
      </c>
      <c r="AT142" s="58" t="s">
        <v>92</v>
      </c>
      <c r="AU142" s="58"/>
      <c r="AV142" s="62">
        <v>42860</v>
      </c>
      <c r="AW142" s="62"/>
      <c r="AX142" s="58"/>
      <c r="AY142" s="58"/>
      <c r="AZ142" s="58"/>
      <c r="BA142" s="62"/>
      <c r="BB142" s="62" t="s">
        <v>93</v>
      </c>
      <c r="BC142" s="62" t="s">
        <v>94</v>
      </c>
      <c r="BD142" s="66">
        <v>3201</v>
      </c>
      <c r="BE142" s="62"/>
      <c r="BF142" s="75"/>
      <c r="BG142" s="76"/>
      <c r="BH142" s="77"/>
      <c r="BI142" s="71"/>
      <c r="BJ142" s="71"/>
      <c r="BK142" s="71"/>
    </row>
    <row r="143" s="55" customFormat="1" ht="60" hidden="1" customHeight="1">
      <c r="A143" s="58"/>
      <c r="B143" s="58" t="s">
        <v>62</v>
      </c>
      <c r="C143" s="58" t="s">
        <v>63</v>
      </c>
      <c r="D143" s="59" t="s">
        <v>64</v>
      </c>
      <c r="E143" s="59">
        <v>203</v>
      </c>
      <c r="F143" s="62" t="s">
        <v>441</v>
      </c>
      <c r="G143" s="62" t="s">
        <v>498</v>
      </c>
      <c r="H143" s="59" t="s">
        <v>499</v>
      </c>
      <c r="I143" s="63" t="s">
        <v>469</v>
      </c>
      <c r="J143" s="62" t="s">
        <v>470</v>
      </c>
      <c r="K143" s="64" t="s">
        <v>471</v>
      </c>
      <c r="L143" s="64" t="s">
        <v>472</v>
      </c>
      <c r="M143" s="62" t="s">
        <v>473</v>
      </c>
      <c r="N143" s="79" t="s">
        <v>808</v>
      </c>
      <c r="O143" s="58" t="s">
        <v>474</v>
      </c>
      <c r="P143" s="58" t="s">
        <v>76</v>
      </c>
      <c r="Q143" s="66" t="s">
        <v>77</v>
      </c>
      <c r="R143" s="72">
        <v>42095</v>
      </c>
      <c r="S143" s="63">
        <v>8</v>
      </c>
      <c r="T143" s="69">
        <f t="shared" si="13"/>
        <v>45016.599999999999</v>
      </c>
      <c r="U143" s="70" t="s">
        <v>78</v>
      </c>
      <c r="V143" s="71" t="str">
        <f t="shared" si="15"/>
        <v/>
      </c>
      <c r="W143" s="71" t="str">
        <f t="shared" si="14"/>
        <v>°С</v>
      </c>
      <c r="X143" s="63">
        <v>100</v>
      </c>
      <c r="Y143" s="63"/>
      <c r="Z143" s="66" t="s">
        <v>79</v>
      </c>
      <c r="AA143" s="59" t="s">
        <v>475</v>
      </c>
      <c r="AB143" s="63"/>
      <c r="AC143" s="66" t="s">
        <v>81</v>
      </c>
      <c r="AD143" s="102">
        <v>60</v>
      </c>
      <c r="AE143" s="72">
        <v>45735</v>
      </c>
      <c r="AF143" s="73">
        <f t="shared" si="16"/>
        <v>47560</v>
      </c>
      <c r="AG143" s="51" t="s">
        <v>82</v>
      </c>
      <c r="AH143" s="73" t="s">
        <v>83</v>
      </c>
      <c r="AI143" s="73" t="s">
        <v>809</v>
      </c>
      <c r="AJ143" s="66" t="s">
        <v>109</v>
      </c>
      <c r="AK143" s="73" t="str">
        <f t="shared" ca="1" si="17"/>
        <v>поверен</v>
      </c>
      <c r="AL143" s="66"/>
      <c r="AM143" s="66" t="s">
        <v>86</v>
      </c>
      <c r="AN143" s="66" t="s">
        <v>87</v>
      </c>
      <c r="AO143" s="66" t="s">
        <v>88</v>
      </c>
      <c r="AP143" s="63" t="s">
        <v>810</v>
      </c>
      <c r="AQ143" s="74" t="s">
        <v>661</v>
      </c>
      <c r="AR143" s="73"/>
      <c r="AS143" s="66" t="s">
        <v>91</v>
      </c>
      <c r="AT143" s="58" t="s">
        <v>92</v>
      </c>
      <c r="AU143" s="58"/>
      <c r="AV143" s="62" t="s">
        <v>811</v>
      </c>
      <c r="AW143" s="62"/>
      <c r="AX143" s="58"/>
      <c r="AY143" s="58"/>
      <c r="AZ143" s="58"/>
      <c r="BA143" s="62"/>
      <c r="BB143" s="62" t="s">
        <v>93</v>
      </c>
      <c r="BC143" s="62" t="s">
        <v>94</v>
      </c>
      <c r="BD143" s="66">
        <v>3201</v>
      </c>
      <c r="BE143" s="62"/>
      <c r="BF143" s="75"/>
      <c r="BG143" s="76"/>
      <c r="BH143" s="77"/>
      <c r="BI143" s="71"/>
      <c r="BJ143" s="71"/>
      <c r="BK143" s="71"/>
    </row>
    <row r="144" s="55" customFormat="1" ht="60" hidden="1" customHeight="1">
      <c r="A144" s="58"/>
      <c r="B144" s="58" t="s">
        <v>62</v>
      </c>
      <c r="C144" s="58" t="s">
        <v>63</v>
      </c>
      <c r="D144" s="59" t="s">
        <v>64</v>
      </c>
      <c r="E144" s="59">
        <v>203</v>
      </c>
      <c r="F144" s="62" t="s">
        <v>441</v>
      </c>
      <c r="G144" s="62" t="s">
        <v>482</v>
      </c>
      <c r="H144" s="59" t="s">
        <v>491</v>
      </c>
      <c r="I144" s="63" t="s">
        <v>469</v>
      </c>
      <c r="J144" s="62" t="s">
        <v>470</v>
      </c>
      <c r="K144" s="64" t="s">
        <v>471</v>
      </c>
      <c r="L144" s="64" t="s">
        <v>472</v>
      </c>
      <c r="M144" s="62" t="s">
        <v>473</v>
      </c>
      <c r="N144" s="79" t="s">
        <v>812</v>
      </c>
      <c r="O144" s="58" t="s">
        <v>474</v>
      </c>
      <c r="P144" s="58" t="s">
        <v>76</v>
      </c>
      <c r="Q144" s="66" t="s">
        <v>77</v>
      </c>
      <c r="R144" s="72">
        <v>42095</v>
      </c>
      <c r="S144" s="63">
        <v>8</v>
      </c>
      <c r="T144" s="69">
        <f t="shared" si="13"/>
        <v>45016.599999999999</v>
      </c>
      <c r="U144" s="70" t="s">
        <v>78</v>
      </c>
      <c r="V144" s="71" t="str">
        <f t="shared" si="15"/>
        <v/>
      </c>
      <c r="W144" s="71" t="str">
        <f t="shared" si="14"/>
        <v>°С</v>
      </c>
      <c r="X144" s="63">
        <v>100</v>
      </c>
      <c r="Y144" s="63"/>
      <c r="Z144" s="66" t="s">
        <v>79</v>
      </c>
      <c r="AA144" s="59" t="s">
        <v>475</v>
      </c>
      <c r="AB144" s="63"/>
      <c r="AC144" s="66" t="s">
        <v>81</v>
      </c>
      <c r="AD144" s="64">
        <v>60</v>
      </c>
      <c r="AE144" s="72">
        <v>45541</v>
      </c>
      <c r="AF144" s="73">
        <f t="shared" si="16"/>
        <v>47366</v>
      </c>
      <c r="AG144" s="73" t="s">
        <v>82</v>
      </c>
      <c r="AH144" s="73" t="s">
        <v>83</v>
      </c>
      <c r="AI144" s="66" t="s">
        <v>813</v>
      </c>
      <c r="AJ144" s="62" t="s">
        <v>143</v>
      </c>
      <c r="AK144" s="73" t="str">
        <f t="shared" ca="1" si="17"/>
        <v>поверен</v>
      </c>
      <c r="AL144" s="66"/>
      <c r="AM144" s="66" t="s">
        <v>86</v>
      </c>
      <c r="AN144" s="66" t="s">
        <v>87</v>
      </c>
      <c r="AO144" s="66" t="s">
        <v>88</v>
      </c>
      <c r="AP144" s="63" t="s">
        <v>573</v>
      </c>
      <c r="AQ144" s="74" t="s">
        <v>665</v>
      </c>
      <c r="AR144" s="73"/>
      <c r="AS144" s="66" t="s">
        <v>91</v>
      </c>
      <c r="AT144" s="58" t="s">
        <v>92</v>
      </c>
      <c r="AU144" s="58"/>
      <c r="AV144" s="62">
        <v>42860</v>
      </c>
      <c r="AW144" s="62"/>
      <c r="AX144" s="58"/>
      <c r="AY144" s="58"/>
      <c r="AZ144" s="58"/>
      <c r="BA144" s="62"/>
      <c r="BB144" s="62" t="s">
        <v>93</v>
      </c>
      <c r="BC144" s="62" t="s">
        <v>94</v>
      </c>
      <c r="BD144" s="66">
        <v>3201</v>
      </c>
      <c r="BE144" s="62"/>
      <c r="BF144" s="75"/>
      <c r="BG144" s="76"/>
      <c r="BH144" s="77"/>
      <c r="BI144" s="71"/>
      <c r="BJ144" s="71"/>
      <c r="BK144" s="71"/>
    </row>
    <row r="145" s="55" customFormat="1" ht="60" hidden="1" customHeight="1">
      <c r="A145" s="58"/>
      <c r="B145" s="58" t="s">
        <v>62</v>
      </c>
      <c r="C145" s="58" t="s">
        <v>63</v>
      </c>
      <c r="D145" s="59" t="s">
        <v>64</v>
      </c>
      <c r="E145" s="59">
        <v>203</v>
      </c>
      <c r="F145" s="62" t="s">
        <v>441</v>
      </c>
      <c r="G145" s="62" t="s">
        <v>503</v>
      </c>
      <c r="H145" s="59" t="s">
        <v>504</v>
      </c>
      <c r="I145" s="63" t="s">
        <v>469</v>
      </c>
      <c r="J145" s="62" t="s">
        <v>470</v>
      </c>
      <c r="K145" s="64" t="s">
        <v>471</v>
      </c>
      <c r="L145" s="64" t="s">
        <v>472</v>
      </c>
      <c r="M145" s="62" t="s">
        <v>473</v>
      </c>
      <c r="N145" s="64" t="s">
        <v>814</v>
      </c>
      <c r="O145" s="58" t="s">
        <v>474</v>
      </c>
      <c r="P145" s="58" t="s">
        <v>76</v>
      </c>
      <c r="Q145" s="66" t="s">
        <v>77</v>
      </c>
      <c r="R145" s="72">
        <v>42095</v>
      </c>
      <c r="S145" s="63">
        <v>8</v>
      </c>
      <c r="T145" s="69">
        <f t="shared" si="13"/>
        <v>45016.599999999999</v>
      </c>
      <c r="U145" s="70" t="s">
        <v>78</v>
      </c>
      <c r="V145" s="71" t="str">
        <f t="shared" si="15"/>
        <v/>
      </c>
      <c r="W145" s="71" t="str">
        <f t="shared" si="14"/>
        <v>°С</v>
      </c>
      <c r="X145" s="63">
        <v>100</v>
      </c>
      <c r="Y145" s="63"/>
      <c r="Z145" s="66" t="s">
        <v>79</v>
      </c>
      <c r="AA145" s="59" t="s">
        <v>475</v>
      </c>
      <c r="AB145" s="63"/>
      <c r="AC145" s="66" t="s">
        <v>81</v>
      </c>
      <c r="AD145" s="64">
        <v>60</v>
      </c>
      <c r="AE145" s="72">
        <v>45827</v>
      </c>
      <c r="AF145" s="73">
        <f t="shared" si="16"/>
        <v>47652</v>
      </c>
      <c r="AG145" s="73" t="s">
        <v>82</v>
      </c>
      <c r="AH145" s="73" t="s">
        <v>83</v>
      </c>
      <c r="AI145" s="66" t="s">
        <v>815</v>
      </c>
      <c r="AJ145" s="62" t="s">
        <v>109</v>
      </c>
      <c r="AK145" s="73" t="str">
        <f t="shared" ca="1" si="17"/>
        <v>поверен</v>
      </c>
      <c r="AL145" s="66"/>
      <c r="AM145" s="66" t="s">
        <v>86</v>
      </c>
      <c r="AN145" s="66" t="s">
        <v>87</v>
      </c>
      <c r="AO145" s="66" t="s">
        <v>88</v>
      </c>
      <c r="AP145" s="63" t="s">
        <v>573</v>
      </c>
      <c r="AQ145" s="74" t="s">
        <v>805</v>
      </c>
      <c r="AR145" s="73"/>
      <c r="AS145" s="66" t="s">
        <v>91</v>
      </c>
      <c r="AT145" s="58" t="s">
        <v>92</v>
      </c>
      <c r="AU145" s="58"/>
      <c r="AV145" s="62">
        <v>42644</v>
      </c>
      <c r="AW145" s="62"/>
      <c r="AX145" s="58"/>
      <c r="AY145" s="58"/>
      <c r="AZ145" s="58"/>
      <c r="BA145" s="62"/>
      <c r="BB145" s="62" t="s">
        <v>93</v>
      </c>
      <c r="BC145" s="62" t="s">
        <v>94</v>
      </c>
      <c r="BD145" s="66">
        <v>3201</v>
      </c>
      <c r="BE145" s="62"/>
      <c r="BF145" s="75"/>
      <c r="BG145" s="76"/>
      <c r="BH145" s="77"/>
      <c r="BI145" s="71"/>
      <c r="BJ145" s="71"/>
      <c r="BK145" s="71"/>
    </row>
    <row r="146" s="55" customFormat="1" ht="60" hidden="1" customHeight="1">
      <c r="A146" s="58"/>
      <c r="B146" s="58" t="s">
        <v>62</v>
      </c>
      <c r="C146" s="58" t="s">
        <v>63</v>
      </c>
      <c r="D146" s="59" t="s">
        <v>64</v>
      </c>
      <c r="E146" s="59">
        <v>203</v>
      </c>
      <c r="F146" s="62" t="s">
        <v>441</v>
      </c>
      <c r="G146" s="62" t="s">
        <v>482</v>
      </c>
      <c r="H146" s="59" t="s">
        <v>488</v>
      </c>
      <c r="I146" s="63" t="s">
        <v>469</v>
      </c>
      <c r="J146" s="62" t="s">
        <v>470</v>
      </c>
      <c r="K146" s="64" t="s">
        <v>471</v>
      </c>
      <c r="L146" s="64" t="s">
        <v>472</v>
      </c>
      <c r="M146" s="62" t="s">
        <v>473</v>
      </c>
      <c r="N146" s="64" t="s">
        <v>816</v>
      </c>
      <c r="O146" s="58" t="s">
        <v>474</v>
      </c>
      <c r="P146" s="58" t="s">
        <v>76</v>
      </c>
      <c r="Q146" s="66" t="s">
        <v>77</v>
      </c>
      <c r="R146" s="116">
        <v>42095</v>
      </c>
      <c r="S146" s="63">
        <v>8</v>
      </c>
      <c r="T146" s="69">
        <f t="shared" si="13"/>
        <v>45016.599999999999</v>
      </c>
      <c r="U146" s="70" t="s">
        <v>78</v>
      </c>
      <c r="V146" s="71" t="str">
        <f t="shared" si="15"/>
        <v/>
      </c>
      <c r="W146" s="71" t="str">
        <f t="shared" si="14"/>
        <v>°С</v>
      </c>
      <c r="X146" s="63">
        <v>100</v>
      </c>
      <c r="Y146" s="63"/>
      <c r="Z146" s="66" t="s">
        <v>79</v>
      </c>
      <c r="AA146" s="59" t="s">
        <v>475</v>
      </c>
      <c r="AB146" s="63"/>
      <c r="AC146" s="66" t="s">
        <v>81</v>
      </c>
      <c r="AD146" s="64">
        <v>60</v>
      </c>
      <c r="AE146" s="72">
        <v>45827</v>
      </c>
      <c r="AF146" s="73">
        <f t="shared" si="16"/>
        <v>47652</v>
      </c>
      <c r="AG146" s="73" t="s">
        <v>82</v>
      </c>
      <c r="AH146" s="73" t="s">
        <v>83</v>
      </c>
      <c r="AI146" s="66" t="s">
        <v>817</v>
      </c>
      <c r="AJ146" s="62" t="s">
        <v>109</v>
      </c>
      <c r="AK146" s="73" t="str">
        <f t="shared" ca="1" si="17"/>
        <v>поверен</v>
      </c>
      <c r="AL146" s="66"/>
      <c r="AM146" s="66" t="s">
        <v>86</v>
      </c>
      <c r="AN146" s="66" t="s">
        <v>87</v>
      </c>
      <c r="AO146" s="66" t="s">
        <v>88</v>
      </c>
      <c r="AP146" s="63" t="s">
        <v>573</v>
      </c>
      <c r="AQ146" s="74" t="s">
        <v>661</v>
      </c>
      <c r="AR146" s="73"/>
      <c r="AS146" s="66" t="s">
        <v>91</v>
      </c>
      <c r="AT146" s="58" t="s">
        <v>92</v>
      </c>
      <c r="AU146" s="58"/>
      <c r="AV146" s="62">
        <v>42860</v>
      </c>
      <c r="AW146" s="62"/>
      <c r="AX146" s="58"/>
      <c r="AY146" s="58"/>
      <c r="AZ146" s="58"/>
      <c r="BA146" s="62"/>
      <c r="BB146" s="62" t="s">
        <v>93</v>
      </c>
      <c r="BC146" s="62" t="s">
        <v>94</v>
      </c>
      <c r="BD146" s="66">
        <v>3201</v>
      </c>
      <c r="BE146" s="62"/>
      <c r="BF146" s="75"/>
      <c r="BG146" s="76"/>
      <c r="BH146" s="77"/>
      <c r="BI146" s="71"/>
      <c r="BJ146" s="71"/>
      <c r="BK146" s="71"/>
    </row>
    <row r="147" s="55" customFormat="1" ht="60" hidden="1" customHeight="1">
      <c r="A147" s="58"/>
      <c r="B147" s="58" t="s">
        <v>62</v>
      </c>
      <c r="C147" s="58" t="s">
        <v>63</v>
      </c>
      <c r="D147" s="59" t="s">
        <v>64</v>
      </c>
      <c r="E147" s="59">
        <v>203</v>
      </c>
      <c r="F147" s="62" t="s">
        <v>565</v>
      </c>
      <c r="G147" s="62" t="s">
        <v>774</v>
      </c>
      <c r="H147" s="59" t="s">
        <v>775</v>
      </c>
      <c r="I147" s="63" t="s">
        <v>469</v>
      </c>
      <c r="J147" s="62" t="s">
        <v>470</v>
      </c>
      <c r="K147" s="64" t="s">
        <v>471</v>
      </c>
      <c r="L147" s="64" t="s">
        <v>472</v>
      </c>
      <c r="M147" s="62" t="s">
        <v>473</v>
      </c>
      <c r="N147" s="64" t="s">
        <v>818</v>
      </c>
      <c r="O147" s="58" t="s">
        <v>474</v>
      </c>
      <c r="P147" s="58" t="s">
        <v>76</v>
      </c>
      <c r="Q147" s="66" t="s">
        <v>77</v>
      </c>
      <c r="R147" s="116">
        <v>42192</v>
      </c>
      <c r="S147" s="63">
        <v>8</v>
      </c>
      <c r="T147" s="69">
        <f t="shared" si="13"/>
        <v>45113.599999999999</v>
      </c>
      <c r="U147" s="70" t="s">
        <v>78</v>
      </c>
      <c r="V147" s="71" t="str">
        <f t="shared" si="15"/>
        <v/>
      </c>
      <c r="W147" s="71" t="str">
        <f t="shared" si="14"/>
        <v>°С</v>
      </c>
      <c r="X147" s="63">
        <v>100</v>
      </c>
      <c r="Y147" s="63"/>
      <c r="Z147" s="66" t="s">
        <v>79</v>
      </c>
      <c r="AA147" s="59" t="s">
        <v>475</v>
      </c>
      <c r="AB147" s="63"/>
      <c r="AC147" s="66" t="s">
        <v>81</v>
      </c>
      <c r="AD147" s="64">
        <v>60</v>
      </c>
      <c r="AE147" s="72">
        <v>45827</v>
      </c>
      <c r="AF147" s="73">
        <f t="shared" si="16"/>
        <v>47652</v>
      </c>
      <c r="AG147" s="73" t="s">
        <v>82</v>
      </c>
      <c r="AH147" s="73" t="s">
        <v>83</v>
      </c>
      <c r="AI147" s="66" t="s">
        <v>819</v>
      </c>
      <c r="AJ147" s="62" t="s">
        <v>109</v>
      </c>
      <c r="AK147" s="73" t="str">
        <f t="shared" ca="1" si="17"/>
        <v>поверен</v>
      </c>
      <c r="AL147" s="66"/>
      <c r="AM147" s="66" t="s">
        <v>86</v>
      </c>
      <c r="AN147" s="66" t="s">
        <v>87</v>
      </c>
      <c r="AO147" s="66" t="s">
        <v>88</v>
      </c>
      <c r="AP147" s="63" t="s">
        <v>810</v>
      </c>
      <c r="AQ147" s="74" t="s">
        <v>661</v>
      </c>
      <c r="AR147" s="73"/>
      <c r="AS147" s="66" t="s">
        <v>91</v>
      </c>
      <c r="AT147" s="58" t="s">
        <v>92</v>
      </c>
      <c r="AU147" s="58"/>
      <c r="AV147" s="62">
        <v>43101</v>
      </c>
      <c r="AW147" s="62"/>
      <c r="AX147" s="58"/>
      <c r="AY147" s="58"/>
      <c r="AZ147" s="58"/>
      <c r="BA147" s="62"/>
      <c r="BB147" s="62" t="s">
        <v>93</v>
      </c>
      <c r="BC147" s="62" t="s">
        <v>94</v>
      </c>
      <c r="BD147" s="66">
        <v>3201</v>
      </c>
      <c r="BE147" s="62"/>
      <c r="BF147" s="75"/>
      <c r="BG147" s="76"/>
      <c r="BH147" s="77"/>
      <c r="BI147" s="71"/>
      <c r="BJ147" s="71"/>
      <c r="BK147" s="71"/>
    </row>
    <row r="148" s="55" customFormat="1" ht="60" hidden="1" customHeight="1">
      <c r="A148" s="58"/>
      <c r="B148" s="58" t="s">
        <v>62</v>
      </c>
      <c r="C148" s="58" t="s">
        <v>63</v>
      </c>
      <c r="D148" s="59" t="s">
        <v>64</v>
      </c>
      <c r="E148" s="59">
        <v>203</v>
      </c>
      <c r="F148" s="62" t="s">
        <v>441</v>
      </c>
      <c r="G148" s="62" t="s">
        <v>482</v>
      </c>
      <c r="H148" s="59" t="s">
        <v>483</v>
      </c>
      <c r="I148" s="63" t="s">
        <v>469</v>
      </c>
      <c r="J148" s="62" t="s">
        <v>470</v>
      </c>
      <c r="K148" s="64" t="s">
        <v>471</v>
      </c>
      <c r="L148" s="64" t="s">
        <v>472</v>
      </c>
      <c r="M148" s="62" t="s">
        <v>473</v>
      </c>
      <c r="N148" s="79" t="s">
        <v>820</v>
      </c>
      <c r="O148" s="58" t="s">
        <v>474</v>
      </c>
      <c r="P148" s="58" t="s">
        <v>76</v>
      </c>
      <c r="Q148" s="66" t="s">
        <v>77</v>
      </c>
      <c r="R148" s="72">
        <v>42095</v>
      </c>
      <c r="S148" s="63">
        <v>8</v>
      </c>
      <c r="T148" s="69">
        <f t="shared" si="13"/>
        <v>45016.599999999999</v>
      </c>
      <c r="U148" s="70" t="s">
        <v>100</v>
      </c>
      <c r="V148" s="71" t="str">
        <f t="shared" si="15"/>
        <v/>
      </c>
      <c r="W148" s="71" t="str">
        <f t="shared" si="14"/>
        <v>°С</v>
      </c>
      <c r="X148" s="63">
        <v>900</v>
      </c>
      <c r="Y148" s="63"/>
      <c r="Z148" s="66" t="s">
        <v>79</v>
      </c>
      <c r="AA148" s="59" t="s">
        <v>475</v>
      </c>
      <c r="AB148" s="63"/>
      <c r="AC148" s="66" t="s">
        <v>81</v>
      </c>
      <c r="AD148" s="64">
        <v>60</v>
      </c>
      <c r="AE148" s="72">
        <v>45541</v>
      </c>
      <c r="AF148" s="73">
        <f t="shared" si="16"/>
        <v>47366</v>
      </c>
      <c r="AG148" s="73" t="s">
        <v>82</v>
      </c>
      <c r="AH148" s="73" t="s">
        <v>83</v>
      </c>
      <c r="AI148" s="66" t="s">
        <v>821</v>
      </c>
      <c r="AJ148" s="62" t="s">
        <v>143</v>
      </c>
      <c r="AK148" s="73" t="str">
        <f t="shared" ca="1" si="17"/>
        <v>поверен</v>
      </c>
      <c r="AL148" s="66"/>
      <c r="AM148" s="66" t="s">
        <v>86</v>
      </c>
      <c r="AN148" s="66" t="s">
        <v>87</v>
      </c>
      <c r="AO148" s="66" t="s">
        <v>88</v>
      </c>
      <c r="AP148" s="63" t="s">
        <v>573</v>
      </c>
      <c r="AQ148" s="74" t="s">
        <v>661</v>
      </c>
      <c r="AR148" s="73"/>
      <c r="AS148" s="66" t="s">
        <v>91</v>
      </c>
      <c r="AT148" s="58" t="s">
        <v>92</v>
      </c>
      <c r="AU148" s="58"/>
      <c r="AV148" s="62">
        <v>42736</v>
      </c>
      <c r="AW148" s="62"/>
      <c r="AX148" s="58"/>
      <c r="AY148" s="58"/>
      <c r="AZ148" s="58"/>
      <c r="BA148" s="62"/>
      <c r="BB148" s="62" t="s">
        <v>93</v>
      </c>
      <c r="BC148" s="62" t="s">
        <v>94</v>
      </c>
      <c r="BD148" s="66">
        <v>3201</v>
      </c>
      <c r="BE148" s="62"/>
      <c r="BF148" s="75"/>
      <c r="BG148" s="76"/>
      <c r="BH148" s="77"/>
      <c r="BI148" s="71"/>
      <c r="BJ148" s="71"/>
      <c r="BK148" s="71"/>
    </row>
    <row r="149" s="55" customFormat="1" ht="60" hidden="1" customHeight="1">
      <c r="A149" s="71"/>
      <c r="B149" s="58" t="s">
        <v>62</v>
      </c>
      <c r="C149" s="58" t="s">
        <v>63</v>
      </c>
      <c r="D149" s="104" t="s">
        <v>64</v>
      </c>
      <c r="E149" s="104">
        <v>203</v>
      </c>
      <c r="F149" s="105" t="s">
        <v>441</v>
      </c>
      <c r="G149" s="105" t="s">
        <v>510</v>
      </c>
      <c r="H149" s="104" t="s">
        <v>511</v>
      </c>
      <c r="I149" s="106" t="s">
        <v>469</v>
      </c>
      <c r="J149" s="105" t="s">
        <v>470</v>
      </c>
      <c r="K149" s="107" t="s">
        <v>471</v>
      </c>
      <c r="L149" s="107" t="s">
        <v>472</v>
      </c>
      <c r="M149" s="105" t="s">
        <v>512</v>
      </c>
      <c r="N149" s="177" t="s">
        <v>822</v>
      </c>
      <c r="O149" s="71" t="s">
        <v>474</v>
      </c>
      <c r="P149" s="71" t="s">
        <v>76</v>
      </c>
      <c r="Q149" s="108" t="s">
        <v>77</v>
      </c>
      <c r="R149" s="67">
        <v>42107</v>
      </c>
      <c r="S149" s="106">
        <v>6</v>
      </c>
      <c r="T149" s="109">
        <f t="shared" si="13"/>
        <v>44298.199999999997</v>
      </c>
      <c r="U149" s="110" t="s">
        <v>100</v>
      </c>
      <c r="V149" s="71" t="str">
        <f t="shared" si="15"/>
        <v/>
      </c>
      <c r="W149" s="71" t="str">
        <f t="shared" si="14"/>
        <v>°С</v>
      </c>
      <c r="X149" s="106">
        <v>900</v>
      </c>
      <c r="Y149" s="106"/>
      <c r="Z149" s="108" t="s">
        <v>79</v>
      </c>
      <c r="AA149" s="104" t="s">
        <v>475</v>
      </c>
      <c r="AB149" s="106"/>
      <c r="AC149" s="108" t="s">
        <v>141</v>
      </c>
      <c r="AD149" s="107">
        <v>48</v>
      </c>
      <c r="AE149" s="67">
        <v>45154</v>
      </c>
      <c r="AF149" s="111">
        <f t="shared" si="16"/>
        <v>46614</v>
      </c>
      <c r="AG149" s="111" t="s">
        <v>82</v>
      </c>
      <c r="AH149" s="111" t="s">
        <v>83</v>
      </c>
      <c r="AI149" s="108" t="s">
        <v>823</v>
      </c>
      <c r="AJ149" s="105" t="s">
        <v>143</v>
      </c>
      <c r="AK149" s="111" t="str">
        <f t="shared" ca="1" si="17"/>
        <v>поверен</v>
      </c>
      <c r="AL149" s="108"/>
      <c r="AM149" s="108" t="s">
        <v>86</v>
      </c>
      <c r="AN149" s="108" t="s">
        <v>87</v>
      </c>
      <c r="AO149" s="108" t="s">
        <v>88</v>
      </c>
      <c r="AP149" s="106" t="s">
        <v>573</v>
      </c>
      <c r="AQ149" s="60" t="s">
        <v>805</v>
      </c>
      <c r="AR149" s="111"/>
      <c r="AS149" s="108" t="s">
        <v>91</v>
      </c>
      <c r="AT149" s="71" t="s">
        <v>92</v>
      </c>
      <c r="AU149" s="71"/>
      <c r="AV149" s="105">
        <v>42644</v>
      </c>
      <c r="AW149" s="105"/>
      <c r="AX149" s="71"/>
      <c r="AY149" s="71"/>
      <c r="AZ149" s="71"/>
      <c r="BA149" s="105"/>
      <c r="BB149" s="105" t="s">
        <v>93</v>
      </c>
      <c r="BC149" s="105" t="s">
        <v>94</v>
      </c>
      <c r="BD149" s="108">
        <v>3201</v>
      </c>
      <c r="BE149" s="105"/>
      <c r="BF149" s="112"/>
      <c r="BG149" s="76" t="s">
        <v>455</v>
      </c>
      <c r="BH149" s="77"/>
      <c r="BI149" s="71"/>
      <c r="BJ149" s="71"/>
      <c r="BK149" s="71"/>
    </row>
    <row r="150" s="55" customFormat="1" ht="60" hidden="1" customHeight="1">
      <c r="A150" s="71"/>
      <c r="B150" s="58" t="s">
        <v>62</v>
      </c>
      <c r="C150" s="58" t="s">
        <v>63</v>
      </c>
      <c r="D150" s="104" t="s">
        <v>64</v>
      </c>
      <c r="E150" s="104">
        <v>203</v>
      </c>
      <c r="F150" s="105" t="s">
        <v>441</v>
      </c>
      <c r="G150" s="105" t="s">
        <v>666</v>
      </c>
      <c r="H150" s="104" t="s">
        <v>667</v>
      </c>
      <c r="I150" s="106" t="s">
        <v>469</v>
      </c>
      <c r="J150" s="105" t="s">
        <v>470</v>
      </c>
      <c r="K150" s="107" t="s">
        <v>471</v>
      </c>
      <c r="L150" s="107" t="s">
        <v>472</v>
      </c>
      <c r="M150" s="105" t="s">
        <v>824</v>
      </c>
      <c r="N150" s="107" t="s">
        <v>825</v>
      </c>
      <c r="O150" s="71" t="s">
        <v>474</v>
      </c>
      <c r="P150" s="71" t="s">
        <v>76</v>
      </c>
      <c r="Q150" s="108" t="s">
        <v>77</v>
      </c>
      <c r="R150" s="67">
        <v>42095</v>
      </c>
      <c r="S150" s="106">
        <v>6</v>
      </c>
      <c r="T150" s="109">
        <f t="shared" si="13"/>
        <v>44286.199999999997</v>
      </c>
      <c r="U150" s="110" t="s">
        <v>100</v>
      </c>
      <c r="V150" s="71" t="str">
        <f t="shared" si="15"/>
        <v/>
      </c>
      <c r="W150" s="71" t="str">
        <f t="shared" si="14"/>
        <v>°С</v>
      </c>
      <c r="X150" s="106">
        <v>900</v>
      </c>
      <c r="Y150" s="106"/>
      <c r="Z150" s="108" t="s">
        <v>79</v>
      </c>
      <c r="AA150" s="104" t="s">
        <v>475</v>
      </c>
      <c r="AB150" s="106"/>
      <c r="AC150" s="108" t="s">
        <v>141</v>
      </c>
      <c r="AD150" s="107">
        <v>48</v>
      </c>
      <c r="AE150" s="67">
        <v>45154</v>
      </c>
      <c r="AF150" s="111">
        <f t="shared" si="16"/>
        <v>46614</v>
      </c>
      <c r="AG150" s="111" t="s">
        <v>82</v>
      </c>
      <c r="AH150" s="111" t="s">
        <v>83</v>
      </c>
      <c r="AI150" s="108" t="s">
        <v>826</v>
      </c>
      <c r="AJ150" s="105" t="s">
        <v>143</v>
      </c>
      <c r="AK150" s="111" t="str">
        <f t="shared" ca="1" si="17"/>
        <v>поверен</v>
      </c>
      <c r="AL150" s="108"/>
      <c r="AM150" s="108" t="s">
        <v>86</v>
      </c>
      <c r="AN150" s="108" t="s">
        <v>87</v>
      </c>
      <c r="AO150" s="108" t="s">
        <v>88</v>
      </c>
      <c r="AP150" s="106" t="s">
        <v>573</v>
      </c>
      <c r="AQ150" s="60" t="s">
        <v>805</v>
      </c>
      <c r="AR150" s="111"/>
      <c r="AS150" s="108" t="s">
        <v>91</v>
      </c>
      <c r="AT150" s="71" t="s">
        <v>92</v>
      </c>
      <c r="AU150" s="71"/>
      <c r="AV150" s="105">
        <v>42860</v>
      </c>
      <c r="AW150" s="105"/>
      <c r="AX150" s="71"/>
      <c r="AY150" s="71"/>
      <c r="AZ150" s="71"/>
      <c r="BA150" s="105"/>
      <c r="BB150" s="105" t="s">
        <v>93</v>
      </c>
      <c r="BC150" s="105" t="s">
        <v>94</v>
      </c>
      <c r="BD150" s="108">
        <v>3201</v>
      </c>
      <c r="BE150" s="105"/>
      <c r="BF150" s="112"/>
      <c r="BG150" s="76" t="s">
        <v>455</v>
      </c>
      <c r="BH150" s="77"/>
      <c r="BI150" s="71"/>
      <c r="BJ150" s="71"/>
      <c r="BK150" s="71"/>
    </row>
    <row r="151" s="95" customFormat="1" ht="60" hidden="1" customHeight="1">
      <c r="A151" s="58"/>
      <c r="B151" s="58" t="s">
        <v>62</v>
      </c>
      <c r="C151" s="58" t="s">
        <v>63</v>
      </c>
      <c r="D151" s="59" t="s">
        <v>64</v>
      </c>
      <c r="E151" s="59">
        <v>203</v>
      </c>
      <c r="F151" s="62" t="s">
        <v>441</v>
      </c>
      <c r="G151" s="62" t="s">
        <v>637</v>
      </c>
      <c r="H151" s="62" t="s">
        <v>827</v>
      </c>
      <c r="I151" s="63" t="s">
        <v>639</v>
      </c>
      <c r="J151" s="62" t="s">
        <v>640</v>
      </c>
      <c r="K151" s="64" t="s">
        <v>463</v>
      </c>
      <c r="L151" s="64" t="s">
        <v>641</v>
      </c>
      <c r="M151" s="64" t="s">
        <v>642</v>
      </c>
      <c r="N151" s="79" t="s">
        <v>828</v>
      </c>
      <c r="O151" s="58" t="s">
        <v>644</v>
      </c>
      <c r="P151" s="58" t="s">
        <v>76</v>
      </c>
      <c r="Q151" s="66" t="s">
        <v>137</v>
      </c>
      <c r="R151" s="72">
        <v>42761</v>
      </c>
      <c r="S151" s="63">
        <v>12</v>
      </c>
      <c r="T151" s="69">
        <f t="shared" si="13"/>
        <v>47143.400000000001</v>
      </c>
      <c r="U151" s="70" t="s">
        <v>100</v>
      </c>
      <c r="V151" s="58" t="str">
        <f t="shared" si="15"/>
        <v>к</v>
      </c>
      <c r="W151" s="58" t="str">
        <f t="shared" si="14"/>
        <v>Па</v>
      </c>
      <c r="X151" s="63">
        <v>250</v>
      </c>
      <c r="Y151" s="63" t="s">
        <v>215</v>
      </c>
      <c r="Z151" s="66" t="s">
        <v>139</v>
      </c>
      <c r="AA151" s="59" t="s">
        <v>645</v>
      </c>
      <c r="AB151" s="63"/>
      <c r="AC151" s="66" t="s">
        <v>141</v>
      </c>
      <c r="AD151" s="64">
        <v>36</v>
      </c>
      <c r="AE151" s="72">
        <v>44884</v>
      </c>
      <c r="AF151" s="73">
        <f t="shared" si="16"/>
        <v>45979</v>
      </c>
      <c r="AG151" s="62" t="s">
        <v>82</v>
      </c>
      <c r="AH151" s="62" t="s">
        <v>83</v>
      </c>
      <c r="AI151" s="66" t="s">
        <v>829</v>
      </c>
      <c r="AJ151" s="62" t="s">
        <v>143</v>
      </c>
      <c r="AK151" s="73" t="str">
        <f t="shared" ca="1" si="17"/>
        <v>поверен</v>
      </c>
      <c r="AL151" s="66"/>
      <c r="AM151" s="66" t="s">
        <v>86</v>
      </c>
      <c r="AN151" s="66" t="s">
        <v>87</v>
      </c>
      <c r="AO151" s="66" t="s">
        <v>88</v>
      </c>
      <c r="AP151" s="63" t="s">
        <v>830</v>
      </c>
      <c r="AQ151" s="74" t="s">
        <v>831</v>
      </c>
      <c r="AR151" s="73"/>
      <c r="AS151" s="66" t="s">
        <v>91</v>
      </c>
      <c r="AT151" s="58" t="s">
        <v>92</v>
      </c>
      <c r="AU151" s="58"/>
      <c r="AV151" s="62">
        <v>43600</v>
      </c>
      <c r="AW151" s="62"/>
      <c r="AX151" s="58"/>
      <c r="AY151" s="58"/>
      <c r="AZ151" s="58"/>
      <c r="BA151" s="62" t="s">
        <v>122</v>
      </c>
      <c r="BB151" s="62" t="s">
        <v>145</v>
      </c>
      <c r="BC151" s="62" t="s">
        <v>146</v>
      </c>
      <c r="BD151" s="66" t="s">
        <v>647</v>
      </c>
      <c r="BE151" s="62"/>
      <c r="BF151" s="75"/>
      <c r="BG151" s="127" t="s">
        <v>648</v>
      </c>
      <c r="BH151" s="128"/>
      <c r="BI151" s="58"/>
      <c r="BJ151" s="58"/>
      <c r="BK151" s="58"/>
    </row>
    <row r="152" s="55" customFormat="1" ht="60" hidden="1" customHeight="1">
      <c r="A152" s="71"/>
      <c r="B152" s="58" t="s">
        <v>62</v>
      </c>
      <c r="C152" s="58" t="s">
        <v>63</v>
      </c>
      <c r="D152" s="104" t="s">
        <v>64</v>
      </c>
      <c r="E152" s="104">
        <v>203</v>
      </c>
      <c r="F152" s="105" t="s">
        <v>441</v>
      </c>
      <c r="G152" s="105" t="s">
        <v>456</v>
      </c>
      <c r="H152" s="104" t="s">
        <v>457</v>
      </c>
      <c r="I152" s="106" t="s">
        <v>444</v>
      </c>
      <c r="J152" s="105" t="s">
        <v>832</v>
      </c>
      <c r="K152" s="107" t="s">
        <v>446</v>
      </c>
      <c r="L152" s="107" t="s">
        <v>447</v>
      </c>
      <c r="M152" s="107" t="s">
        <v>448</v>
      </c>
      <c r="N152" s="177" t="s">
        <v>833</v>
      </c>
      <c r="O152" s="71" t="s">
        <v>449</v>
      </c>
      <c r="P152" s="71" t="s">
        <v>76</v>
      </c>
      <c r="Q152" s="108" t="s">
        <v>137</v>
      </c>
      <c r="R152" s="60" t="s">
        <v>155</v>
      </c>
      <c r="S152" s="106">
        <v>10</v>
      </c>
      <c r="T152" s="109">
        <f t="shared" si="13"/>
        <v>45657</v>
      </c>
      <c r="U152" s="110" t="s">
        <v>100</v>
      </c>
      <c r="V152" s="71" t="str">
        <f t="shared" si="15"/>
        <v/>
      </c>
      <c r="W152" s="71" t="str">
        <f t="shared" si="14"/>
        <v>кгс/см^(2)</v>
      </c>
      <c r="X152" s="106">
        <v>40</v>
      </c>
      <c r="Y152" s="106"/>
      <c r="Z152" s="108" t="s">
        <v>450</v>
      </c>
      <c r="AA152" s="104" t="s">
        <v>451</v>
      </c>
      <c r="AB152" s="106"/>
      <c r="AC152" s="108" t="s">
        <v>452</v>
      </c>
      <c r="AD152" s="107">
        <v>24</v>
      </c>
      <c r="AE152" s="67">
        <v>45880</v>
      </c>
      <c r="AF152" s="111">
        <f t="shared" si="16"/>
        <v>46609</v>
      </c>
      <c r="AG152" s="105" t="s">
        <v>82</v>
      </c>
      <c r="AH152" s="105" t="s">
        <v>83</v>
      </c>
      <c r="AI152" s="71" t="s">
        <v>834</v>
      </c>
      <c r="AJ152" s="105" t="s">
        <v>109</v>
      </c>
      <c r="AK152" s="111" t="str">
        <f t="shared" ca="1" si="17"/>
        <v>поверен</v>
      </c>
      <c r="AL152" s="108"/>
      <c r="AM152" s="108" t="s">
        <v>86</v>
      </c>
      <c r="AN152" s="108" t="s">
        <v>87</v>
      </c>
      <c r="AO152" s="108" t="s">
        <v>88</v>
      </c>
      <c r="AP152" s="106" t="s">
        <v>798</v>
      </c>
      <c r="AQ152" s="60" t="s">
        <v>799</v>
      </c>
      <c r="AR152" s="111"/>
      <c r="AS152" s="108" t="s">
        <v>91</v>
      </c>
      <c r="AT152" s="71" t="s">
        <v>92</v>
      </c>
      <c r="AU152" s="71"/>
      <c r="AV152" s="105">
        <v>43101</v>
      </c>
      <c r="AW152" s="105"/>
      <c r="AX152" s="71"/>
      <c r="AY152" s="71"/>
      <c r="AZ152" s="71"/>
      <c r="BA152" s="105"/>
      <c r="BB152" s="105" t="s">
        <v>145</v>
      </c>
      <c r="BC152" s="105" t="s">
        <v>146</v>
      </c>
      <c r="BD152" s="108"/>
      <c r="BE152" s="105"/>
      <c r="BF152" s="112"/>
      <c r="BG152" s="76" t="s">
        <v>455</v>
      </c>
      <c r="BH152" s="77"/>
      <c r="BI152" s="71"/>
      <c r="BJ152" s="71"/>
      <c r="BK152" s="71"/>
    </row>
    <row r="153" s="55" customFormat="1" ht="60" hidden="1" customHeight="1">
      <c r="A153" s="58"/>
      <c r="B153" s="58" t="s">
        <v>62</v>
      </c>
      <c r="C153" s="58" t="s">
        <v>63</v>
      </c>
      <c r="D153" s="59" t="s">
        <v>64</v>
      </c>
      <c r="E153" s="59">
        <v>203</v>
      </c>
      <c r="F153" s="62" t="s">
        <v>441</v>
      </c>
      <c r="G153" s="62" t="s">
        <v>519</v>
      </c>
      <c r="H153" s="59" t="s">
        <v>679</v>
      </c>
      <c r="I153" s="63" t="s">
        <v>521</v>
      </c>
      <c r="J153" s="62" t="s">
        <v>522</v>
      </c>
      <c r="K153" s="64" t="s">
        <v>835</v>
      </c>
      <c r="L153" s="64" t="s">
        <v>524</v>
      </c>
      <c r="M153" s="79" t="s">
        <v>525</v>
      </c>
      <c r="N153" s="64" t="s">
        <v>836</v>
      </c>
      <c r="O153" s="58" t="s">
        <v>527</v>
      </c>
      <c r="P153" s="58" t="s">
        <v>76</v>
      </c>
      <c r="Q153" s="66" t="s">
        <v>77</v>
      </c>
      <c r="R153" s="116">
        <v>42095</v>
      </c>
      <c r="S153" s="63">
        <v>20</v>
      </c>
      <c r="T153" s="69">
        <v>49400</v>
      </c>
      <c r="U153" s="70" t="s">
        <v>78</v>
      </c>
      <c r="V153" s="71" t="str">
        <f t="shared" si="15"/>
        <v/>
      </c>
      <c r="W153" s="71" t="str">
        <f t="shared" si="14"/>
        <v>°С</v>
      </c>
      <c r="X153" s="63">
        <v>150</v>
      </c>
      <c r="Y153" s="63"/>
      <c r="Z153" s="66" t="s">
        <v>79</v>
      </c>
      <c r="AA153" s="59" t="s">
        <v>216</v>
      </c>
      <c r="AB153" s="63"/>
      <c r="AC153" s="66" t="s">
        <v>452</v>
      </c>
      <c r="AD153" s="126">
        <v>60</v>
      </c>
      <c r="AE153" s="72">
        <v>45735</v>
      </c>
      <c r="AF153" s="73">
        <f t="shared" si="16"/>
        <v>47560</v>
      </c>
      <c r="AG153" s="51" t="s">
        <v>82</v>
      </c>
      <c r="AH153" s="73" t="s">
        <v>83</v>
      </c>
      <c r="AI153" s="73" t="s">
        <v>837</v>
      </c>
      <c r="AJ153" s="66" t="s">
        <v>109</v>
      </c>
      <c r="AK153" s="73" t="str">
        <f t="shared" ca="1" si="17"/>
        <v>поверен</v>
      </c>
      <c r="AL153" s="66"/>
      <c r="AM153" s="66" t="s">
        <v>86</v>
      </c>
      <c r="AN153" s="66" t="s">
        <v>87</v>
      </c>
      <c r="AO153" s="66" t="s">
        <v>88</v>
      </c>
      <c r="AP153" s="63" t="s">
        <v>838</v>
      </c>
      <c r="AQ153" s="74" t="s">
        <v>661</v>
      </c>
      <c r="AR153" s="73"/>
      <c r="AS153" s="66" t="s">
        <v>91</v>
      </c>
      <c r="AT153" s="58" t="s">
        <v>92</v>
      </c>
      <c r="AU153" s="58"/>
      <c r="AV153" s="62">
        <v>42736</v>
      </c>
      <c r="AW153" s="62"/>
      <c r="AX153" s="58"/>
      <c r="AY153" s="58"/>
      <c r="AZ153" s="58"/>
      <c r="BA153" s="62"/>
      <c r="BB153" s="62" t="s">
        <v>93</v>
      </c>
      <c r="BC153" s="62" t="s">
        <v>94</v>
      </c>
      <c r="BD153" s="66">
        <v>3201</v>
      </c>
      <c r="BE153" s="62"/>
      <c r="BF153" s="75"/>
      <c r="BG153" s="76"/>
      <c r="BH153" s="77"/>
      <c r="BI153" s="71"/>
      <c r="BJ153" s="71"/>
      <c r="BK153" s="71"/>
    </row>
    <row r="154" s="55" customFormat="1" ht="60" hidden="1" customHeight="1">
      <c r="A154" s="58"/>
      <c r="B154" s="58" t="s">
        <v>62</v>
      </c>
      <c r="C154" s="58" t="s">
        <v>63</v>
      </c>
      <c r="D154" s="59" t="s">
        <v>64</v>
      </c>
      <c r="E154" s="59">
        <v>203</v>
      </c>
      <c r="F154" s="62" t="s">
        <v>441</v>
      </c>
      <c r="G154" s="62" t="s">
        <v>539</v>
      </c>
      <c r="H154" s="59" t="s">
        <v>681</v>
      </c>
      <c r="I154" s="63" t="s">
        <v>521</v>
      </c>
      <c r="J154" s="62" t="s">
        <v>522</v>
      </c>
      <c r="K154" s="64" t="s">
        <v>523</v>
      </c>
      <c r="L154" s="64" t="s">
        <v>524</v>
      </c>
      <c r="M154" s="62" t="s">
        <v>525</v>
      </c>
      <c r="N154" s="64" t="s">
        <v>839</v>
      </c>
      <c r="O154" s="58" t="s">
        <v>527</v>
      </c>
      <c r="P154" s="58" t="s">
        <v>76</v>
      </c>
      <c r="Q154" s="66" t="s">
        <v>77</v>
      </c>
      <c r="R154" s="116">
        <v>42095</v>
      </c>
      <c r="S154" s="63">
        <v>20</v>
      </c>
      <c r="T154" s="69">
        <v>49400</v>
      </c>
      <c r="U154" s="70" t="s">
        <v>78</v>
      </c>
      <c r="V154" s="71" t="str">
        <f t="shared" si="15"/>
        <v/>
      </c>
      <c r="W154" s="71" t="str">
        <f t="shared" si="14"/>
        <v>°С</v>
      </c>
      <c r="X154" s="63">
        <v>150</v>
      </c>
      <c r="Y154" s="63"/>
      <c r="Z154" s="66" t="s">
        <v>79</v>
      </c>
      <c r="AA154" s="59" t="s">
        <v>216</v>
      </c>
      <c r="AB154" s="63"/>
      <c r="AC154" s="66" t="s">
        <v>452</v>
      </c>
      <c r="AD154" s="126">
        <v>60</v>
      </c>
      <c r="AE154" s="72">
        <v>45735</v>
      </c>
      <c r="AF154" s="73">
        <f t="shared" si="16"/>
        <v>47560</v>
      </c>
      <c r="AG154" s="51" t="s">
        <v>82</v>
      </c>
      <c r="AH154" s="73" t="s">
        <v>83</v>
      </c>
      <c r="AI154" s="73" t="s">
        <v>840</v>
      </c>
      <c r="AJ154" s="66" t="s">
        <v>109</v>
      </c>
      <c r="AK154" s="73" t="str">
        <f t="shared" ca="1" si="17"/>
        <v>поверен</v>
      </c>
      <c r="AL154" s="66"/>
      <c r="AM154" s="66" t="s">
        <v>86</v>
      </c>
      <c r="AN154" s="66" t="s">
        <v>87</v>
      </c>
      <c r="AO154" s="66" t="s">
        <v>88</v>
      </c>
      <c r="AP154" s="63" t="s">
        <v>838</v>
      </c>
      <c r="AQ154" s="74" t="s">
        <v>661</v>
      </c>
      <c r="AR154" s="73"/>
      <c r="AS154" s="66" t="s">
        <v>91</v>
      </c>
      <c r="AT154" s="58" t="s">
        <v>92</v>
      </c>
      <c r="AU154" s="58"/>
      <c r="AV154" s="62">
        <v>42736</v>
      </c>
      <c r="AW154" s="62"/>
      <c r="AX154" s="58"/>
      <c r="AY154" s="58"/>
      <c r="AZ154" s="58"/>
      <c r="BA154" s="62"/>
      <c r="BB154" s="62" t="s">
        <v>93</v>
      </c>
      <c r="BC154" s="62" t="s">
        <v>94</v>
      </c>
      <c r="BD154" s="66">
        <v>3201</v>
      </c>
      <c r="BE154" s="62"/>
      <c r="BF154" s="75"/>
      <c r="BG154" s="76"/>
      <c r="BH154" s="77"/>
      <c r="BI154" s="71"/>
      <c r="BJ154" s="71"/>
      <c r="BK154" s="71"/>
    </row>
    <row r="155" s="55" customFormat="1" ht="60" hidden="1" customHeight="1">
      <c r="A155" s="58"/>
      <c r="B155" s="58" t="s">
        <v>62</v>
      </c>
      <c r="C155" s="58" t="s">
        <v>63</v>
      </c>
      <c r="D155" s="59" t="s">
        <v>64</v>
      </c>
      <c r="E155" s="59">
        <v>203</v>
      </c>
      <c r="F155" s="62" t="s">
        <v>441</v>
      </c>
      <c r="G155" s="62" t="s">
        <v>519</v>
      </c>
      <c r="H155" s="59" t="s">
        <v>674</v>
      </c>
      <c r="I155" s="63" t="s">
        <v>521</v>
      </c>
      <c r="J155" s="62" t="s">
        <v>522</v>
      </c>
      <c r="K155" s="64" t="s">
        <v>523</v>
      </c>
      <c r="L155" s="64" t="s">
        <v>524</v>
      </c>
      <c r="M155" s="62" t="s">
        <v>525</v>
      </c>
      <c r="N155" s="64" t="s">
        <v>841</v>
      </c>
      <c r="O155" s="58" t="s">
        <v>527</v>
      </c>
      <c r="P155" s="58" t="s">
        <v>76</v>
      </c>
      <c r="Q155" s="66" t="s">
        <v>77</v>
      </c>
      <c r="R155" s="116">
        <v>42095</v>
      </c>
      <c r="S155" s="63">
        <v>20</v>
      </c>
      <c r="T155" s="69">
        <v>49400</v>
      </c>
      <c r="U155" s="70" t="s">
        <v>78</v>
      </c>
      <c r="V155" s="71" t="str">
        <f t="shared" si="15"/>
        <v/>
      </c>
      <c r="W155" s="71" t="str">
        <f t="shared" si="14"/>
        <v>°С</v>
      </c>
      <c r="X155" s="63">
        <v>150</v>
      </c>
      <c r="Y155" s="63"/>
      <c r="Z155" s="66" t="s">
        <v>79</v>
      </c>
      <c r="AA155" s="59" t="s">
        <v>216</v>
      </c>
      <c r="AB155" s="63"/>
      <c r="AC155" s="66" t="s">
        <v>452</v>
      </c>
      <c r="AD155" s="126">
        <v>60</v>
      </c>
      <c r="AE155" s="72">
        <v>45735</v>
      </c>
      <c r="AF155" s="73">
        <f t="shared" si="16"/>
        <v>47560</v>
      </c>
      <c r="AG155" s="51" t="s">
        <v>82</v>
      </c>
      <c r="AH155" s="73" t="s">
        <v>83</v>
      </c>
      <c r="AI155" s="73" t="s">
        <v>842</v>
      </c>
      <c r="AJ155" s="66" t="s">
        <v>109</v>
      </c>
      <c r="AK155" s="73" t="str">
        <f t="shared" ca="1" si="17"/>
        <v>поверен</v>
      </c>
      <c r="AL155" s="66"/>
      <c r="AM155" s="66" t="s">
        <v>86</v>
      </c>
      <c r="AN155" s="66" t="s">
        <v>87</v>
      </c>
      <c r="AO155" s="66" t="s">
        <v>88</v>
      </c>
      <c r="AP155" s="63" t="s">
        <v>838</v>
      </c>
      <c r="AQ155" s="74" t="s">
        <v>843</v>
      </c>
      <c r="AR155" s="73"/>
      <c r="AS155" s="66" t="s">
        <v>91</v>
      </c>
      <c r="AT155" s="58" t="s">
        <v>92</v>
      </c>
      <c r="AU155" s="58"/>
      <c r="AV155" s="62">
        <v>42736</v>
      </c>
      <c r="AW155" s="62"/>
      <c r="AX155" s="58"/>
      <c r="AY155" s="58"/>
      <c r="AZ155" s="58"/>
      <c r="BA155" s="62"/>
      <c r="BB155" s="62" t="s">
        <v>93</v>
      </c>
      <c r="BC155" s="62" t="s">
        <v>94</v>
      </c>
      <c r="BD155" s="66">
        <v>3201</v>
      </c>
      <c r="BE155" s="62"/>
      <c r="BF155" s="75"/>
      <c r="BG155" s="76"/>
      <c r="BH155" s="77"/>
      <c r="BI155" s="71"/>
      <c r="BJ155" s="71"/>
      <c r="BK155" s="71"/>
    </row>
    <row r="156" s="55" customFormat="1" ht="60" hidden="1" customHeight="1">
      <c r="A156" s="58"/>
      <c r="B156" s="58" t="s">
        <v>62</v>
      </c>
      <c r="C156" s="58" t="s">
        <v>63</v>
      </c>
      <c r="D156" s="59" t="s">
        <v>64</v>
      </c>
      <c r="E156" s="59">
        <v>203</v>
      </c>
      <c r="F156" s="62" t="s">
        <v>441</v>
      </c>
      <c r="G156" s="62" t="s">
        <v>519</v>
      </c>
      <c r="H156" s="59" t="s">
        <v>676</v>
      </c>
      <c r="I156" s="63" t="s">
        <v>521</v>
      </c>
      <c r="J156" s="62" t="s">
        <v>522</v>
      </c>
      <c r="K156" s="64" t="s">
        <v>523</v>
      </c>
      <c r="L156" s="64" t="s">
        <v>524</v>
      </c>
      <c r="M156" s="62" t="s">
        <v>525</v>
      </c>
      <c r="N156" s="64">
        <v>44</v>
      </c>
      <c r="O156" s="58" t="s">
        <v>527</v>
      </c>
      <c r="P156" s="58" t="s">
        <v>76</v>
      </c>
      <c r="Q156" s="66" t="s">
        <v>77</v>
      </c>
      <c r="R156" s="72">
        <v>42095</v>
      </c>
      <c r="S156" s="63">
        <v>20</v>
      </c>
      <c r="T156" s="69">
        <v>49400</v>
      </c>
      <c r="U156" s="70" t="s">
        <v>78</v>
      </c>
      <c r="V156" s="71" t="str">
        <f t="shared" si="15"/>
        <v/>
      </c>
      <c r="W156" s="71" t="str">
        <f t="shared" si="14"/>
        <v>°С</v>
      </c>
      <c r="X156" s="63">
        <v>150</v>
      </c>
      <c r="Y156" s="63"/>
      <c r="Z156" s="66" t="s">
        <v>79</v>
      </c>
      <c r="AA156" s="59" t="s">
        <v>216</v>
      </c>
      <c r="AB156" s="63"/>
      <c r="AC156" s="66" t="s">
        <v>452</v>
      </c>
      <c r="AD156" s="64">
        <v>60</v>
      </c>
      <c r="AE156" s="72">
        <v>45827</v>
      </c>
      <c r="AF156" s="73">
        <f t="shared" si="16"/>
        <v>47652</v>
      </c>
      <c r="AG156" s="73" t="s">
        <v>82</v>
      </c>
      <c r="AH156" s="73" t="s">
        <v>83</v>
      </c>
      <c r="AI156" s="66" t="s">
        <v>844</v>
      </c>
      <c r="AJ156" s="62" t="s">
        <v>109</v>
      </c>
      <c r="AK156" s="73" t="str">
        <f t="shared" ca="1" si="17"/>
        <v>поверен</v>
      </c>
      <c r="AL156" s="66"/>
      <c r="AM156" s="66" t="s">
        <v>86</v>
      </c>
      <c r="AN156" s="66" t="s">
        <v>87</v>
      </c>
      <c r="AO156" s="66" t="s">
        <v>88</v>
      </c>
      <c r="AP156" s="63" t="s">
        <v>838</v>
      </c>
      <c r="AQ156" s="74" t="s">
        <v>661</v>
      </c>
      <c r="AR156" s="73"/>
      <c r="AS156" s="66" t="s">
        <v>91</v>
      </c>
      <c r="AT156" s="58" t="s">
        <v>92</v>
      </c>
      <c r="AU156" s="58"/>
      <c r="AV156" s="62">
        <v>42736</v>
      </c>
      <c r="AW156" s="62"/>
      <c r="AX156" s="58"/>
      <c r="AY156" s="58"/>
      <c r="AZ156" s="58"/>
      <c r="BA156" s="62"/>
      <c r="BB156" s="62" t="s">
        <v>93</v>
      </c>
      <c r="BC156" s="62" t="s">
        <v>94</v>
      </c>
      <c r="BD156" s="66">
        <v>3201</v>
      </c>
      <c r="BE156" s="62"/>
      <c r="BF156" s="75"/>
      <c r="BG156" s="76"/>
      <c r="BH156" s="77"/>
      <c r="BI156" s="71"/>
      <c r="BJ156" s="71"/>
      <c r="BK156" s="71"/>
    </row>
    <row r="157" s="55" customFormat="1" ht="60" hidden="1" customHeight="1">
      <c r="A157" s="58"/>
      <c r="B157" s="58" t="s">
        <v>62</v>
      </c>
      <c r="C157" s="58" t="s">
        <v>63</v>
      </c>
      <c r="D157" s="59" t="s">
        <v>64</v>
      </c>
      <c r="E157" s="59">
        <v>203</v>
      </c>
      <c r="F157" s="62" t="s">
        <v>441</v>
      </c>
      <c r="G157" s="62" t="s">
        <v>519</v>
      </c>
      <c r="H157" s="59" t="s">
        <v>520</v>
      </c>
      <c r="I157" s="63" t="s">
        <v>521</v>
      </c>
      <c r="J157" s="62" t="s">
        <v>522</v>
      </c>
      <c r="K157" s="64" t="s">
        <v>523</v>
      </c>
      <c r="L157" s="64" t="s">
        <v>524</v>
      </c>
      <c r="M157" s="62" t="s">
        <v>525</v>
      </c>
      <c r="N157" s="64" t="s">
        <v>845</v>
      </c>
      <c r="O157" s="58" t="s">
        <v>527</v>
      </c>
      <c r="P157" s="58" t="s">
        <v>76</v>
      </c>
      <c r="Q157" s="66" t="s">
        <v>77</v>
      </c>
      <c r="R157" s="116" t="s">
        <v>846</v>
      </c>
      <c r="S157" s="63">
        <v>20</v>
      </c>
      <c r="T157" s="69">
        <v>49400</v>
      </c>
      <c r="U157" s="70" t="s">
        <v>78</v>
      </c>
      <c r="V157" s="71" t="str">
        <f t="shared" si="15"/>
        <v/>
      </c>
      <c r="W157" s="71" t="str">
        <f t="shared" si="14"/>
        <v>°С</v>
      </c>
      <c r="X157" s="63">
        <v>150</v>
      </c>
      <c r="Y157" s="63"/>
      <c r="Z157" s="66" t="s">
        <v>79</v>
      </c>
      <c r="AA157" s="59" t="s">
        <v>216</v>
      </c>
      <c r="AB157" s="63"/>
      <c r="AC157" s="66" t="s">
        <v>452</v>
      </c>
      <c r="AD157" s="64">
        <v>60</v>
      </c>
      <c r="AE157" s="72">
        <v>43907</v>
      </c>
      <c r="AF157" s="73">
        <f t="shared" si="16"/>
        <v>45732</v>
      </c>
      <c r="AG157" s="73" t="s">
        <v>82</v>
      </c>
      <c r="AH157" s="73" t="s">
        <v>83</v>
      </c>
      <c r="AI157" s="66" t="s">
        <v>847</v>
      </c>
      <c r="AJ157" s="62" t="s">
        <v>62</v>
      </c>
      <c r="AK157" s="73" t="str">
        <f t="shared" ca="1" si="17"/>
        <v>ЗАМЕНИТЬ</v>
      </c>
      <c r="AL157" s="66"/>
      <c r="AM157" s="66" t="s">
        <v>86</v>
      </c>
      <c r="AN157" s="66" t="s">
        <v>87</v>
      </c>
      <c r="AO157" s="66" t="s">
        <v>88</v>
      </c>
      <c r="AP157" s="63" t="s">
        <v>838</v>
      </c>
      <c r="AQ157" s="74" t="s">
        <v>661</v>
      </c>
      <c r="AR157" s="73"/>
      <c r="AS157" s="66" t="s">
        <v>91</v>
      </c>
      <c r="AT157" s="58" t="s">
        <v>92</v>
      </c>
      <c r="AU157" s="58"/>
      <c r="AV157" s="62">
        <v>42736</v>
      </c>
      <c r="AW157" s="62"/>
      <c r="AX157" s="58"/>
      <c r="AY157" s="58"/>
      <c r="AZ157" s="58"/>
      <c r="BA157" s="62"/>
      <c r="BB157" s="62" t="s">
        <v>93</v>
      </c>
      <c r="BC157" s="62" t="s">
        <v>94</v>
      </c>
      <c r="BD157" s="66">
        <v>3201</v>
      </c>
      <c r="BE157" s="62"/>
      <c r="BF157" s="75"/>
      <c r="BG157" s="76"/>
      <c r="BH157" s="77"/>
      <c r="BI157" s="71"/>
      <c r="BJ157" s="71"/>
      <c r="BK157" s="71"/>
    </row>
    <row r="158" s="55" customFormat="1" ht="60" hidden="1" customHeight="1">
      <c r="A158" s="71"/>
      <c r="B158" s="58" t="s">
        <v>62</v>
      </c>
      <c r="C158" s="58" t="s">
        <v>63</v>
      </c>
      <c r="D158" s="104" t="s">
        <v>64</v>
      </c>
      <c r="E158" s="104">
        <v>203</v>
      </c>
      <c r="F158" s="105" t="s">
        <v>441</v>
      </c>
      <c r="G158" s="105" t="s">
        <v>515</v>
      </c>
      <c r="H158" s="104" t="s">
        <v>662</v>
      </c>
      <c r="I158" s="106" t="s">
        <v>469</v>
      </c>
      <c r="J158" s="105" t="s">
        <v>470</v>
      </c>
      <c r="K158" s="107" t="s">
        <v>471</v>
      </c>
      <c r="L158" s="107" t="s">
        <v>472</v>
      </c>
      <c r="M158" s="105" t="s">
        <v>824</v>
      </c>
      <c r="N158" s="107">
        <v>2250816</v>
      </c>
      <c r="O158" s="71" t="s">
        <v>474</v>
      </c>
      <c r="P158" s="71" t="s">
        <v>76</v>
      </c>
      <c r="Q158" s="108" t="s">
        <v>77</v>
      </c>
      <c r="R158" s="67">
        <v>42107</v>
      </c>
      <c r="S158" s="106">
        <v>6</v>
      </c>
      <c r="T158" s="109">
        <f t="shared" si="13"/>
        <v>44298.199999999997</v>
      </c>
      <c r="U158" s="110" t="s">
        <v>100</v>
      </c>
      <c r="V158" s="71" t="str">
        <f t="shared" si="15"/>
        <v/>
      </c>
      <c r="W158" s="71" t="str">
        <f t="shared" si="14"/>
        <v>°С</v>
      </c>
      <c r="X158" s="106">
        <v>900</v>
      </c>
      <c r="Y158" s="106"/>
      <c r="Z158" s="108" t="s">
        <v>79</v>
      </c>
      <c r="AA158" s="104" t="s">
        <v>475</v>
      </c>
      <c r="AB158" s="106"/>
      <c r="AC158" s="108" t="s">
        <v>141</v>
      </c>
      <c r="AD158" s="107">
        <v>48</v>
      </c>
      <c r="AE158" s="67">
        <v>45154</v>
      </c>
      <c r="AF158" s="111">
        <f t="shared" si="16"/>
        <v>46614</v>
      </c>
      <c r="AG158" s="111" t="s">
        <v>82</v>
      </c>
      <c r="AH158" s="111" t="s">
        <v>83</v>
      </c>
      <c r="AI158" s="108" t="s">
        <v>848</v>
      </c>
      <c r="AJ158" s="105" t="s">
        <v>143</v>
      </c>
      <c r="AK158" s="111" t="str">
        <f t="shared" ca="1" si="17"/>
        <v>поверен</v>
      </c>
      <c r="AL158" s="108"/>
      <c r="AM158" s="108" t="s">
        <v>86</v>
      </c>
      <c r="AN158" s="108" t="s">
        <v>87</v>
      </c>
      <c r="AO158" s="108" t="s">
        <v>88</v>
      </c>
      <c r="AP158" s="106" t="s">
        <v>573</v>
      </c>
      <c r="AQ158" s="60" t="s">
        <v>805</v>
      </c>
      <c r="AR158" s="111"/>
      <c r="AS158" s="108" t="s">
        <v>91</v>
      </c>
      <c r="AT158" s="71" t="s">
        <v>92</v>
      </c>
      <c r="AU158" s="71"/>
      <c r="AV158" s="105">
        <v>42644</v>
      </c>
      <c r="AW158" s="105"/>
      <c r="AX158" s="71"/>
      <c r="AY158" s="71"/>
      <c r="AZ158" s="71"/>
      <c r="BA158" s="105"/>
      <c r="BB158" s="105" t="s">
        <v>93</v>
      </c>
      <c r="BC158" s="105" t="s">
        <v>94</v>
      </c>
      <c r="BD158" s="108">
        <v>3201</v>
      </c>
      <c r="BE158" s="105"/>
      <c r="BF158" s="112"/>
      <c r="BG158" s="76" t="s">
        <v>455</v>
      </c>
      <c r="BH158" s="77"/>
      <c r="BI158" s="71"/>
      <c r="BJ158" s="71"/>
      <c r="BK158" s="71"/>
    </row>
    <row r="159" s="55" customFormat="1" ht="60" hidden="1" customHeight="1">
      <c r="A159" s="58"/>
      <c r="B159" s="58" t="s">
        <v>62</v>
      </c>
      <c r="C159" s="58" t="s">
        <v>63</v>
      </c>
      <c r="D159" s="59" t="s">
        <v>64</v>
      </c>
      <c r="E159" s="59">
        <v>203</v>
      </c>
      <c r="F159" s="62" t="s">
        <v>441</v>
      </c>
      <c r="G159" s="62" t="s">
        <v>544</v>
      </c>
      <c r="H159" s="59" t="s">
        <v>545</v>
      </c>
      <c r="I159" s="63" t="s">
        <v>521</v>
      </c>
      <c r="J159" s="62" t="s">
        <v>522</v>
      </c>
      <c r="K159" s="64" t="s">
        <v>523</v>
      </c>
      <c r="L159" s="64" t="s">
        <v>524</v>
      </c>
      <c r="M159" s="62" t="s">
        <v>525</v>
      </c>
      <c r="N159" s="64" t="s">
        <v>849</v>
      </c>
      <c r="O159" s="58" t="s">
        <v>527</v>
      </c>
      <c r="P159" s="58" t="s">
        <v>76</v>
      </c>
      <c r="Q159" s="66" t="s">
        <v>77</v>
      </c>
      <c r="R159" s="116">
        <v>42095</v>
      </c>
      <c r="S159" s="63">
        <v>20</v>
      </c>
      <c r="T159" s="69">
        <f t="shared" si="13"/>
        <v>49399</v>
      </c>
      <c r="U159" s="70" t="s">
        <v>78</v>
      </c>
      <c r="V159" s="71" t="str">
        <f t="shared" si="15"/>
        <v/>
      </c>
      <c r="W159" s="71" t="str">
        <f t="shared" si="14"/>
        <v>°С</v>
      </c>
      <c r="X159" s="63">
        <v>150</v>
      </c>
      <c r="Y159" s="63"/>
      <c r="Z159" s="66" t="s">
        <v>79</v>
      </c>
      <c r="AA159" s="59" t="s">
        <v>542</v>
      </c>
      <c r="AB159" s="63"/>
      <c r="AC159" s="66" t="s">
        <v>141</v>
      </c>
      <c r="AD159" s="64">
        <v>60</v>
      </c>
      <c r="AE159" s="72">
        <v>43907</v>
      </c>
      <c r="AF159" s="73">
        <f t="shared" si="16"/>
        <v>45732</v>
      </c>
      <c r="AG159" s="73" t="s">
        <v>82</v>
      </c>
      <c r="AH159" s="73" t="s">
        <v>83</v>
      </c>
      <c r="AI159" s="66" t="s">
        <v>850</v>
      </c>
      <c r="AJ159" s="62" t="s">
        <v>62</v>
      </c>
      <c r="AK159" s="73" t="str">
        <f t="shared" ca="1" si="17"/>
        <v>ЗАМЕНИТЬ</v>
      </c>
      <c r="AL159" s="66"/>
      <c r="AM159" s="66" t="s">
        <v>86</v>
      </c>
      <c r="AN159" s="66" t="s">
        <v>87</v>
      </c>
      <c r="AO159" s="66" t="s">
        <v>88</v>
      </c>
      <c r="AP159" s="63" t="s">
        <v>838</v>
      </c>
      <c r="AQ159" s="74" t="s">
        <v>661</v>
      </c>
      <c r="AR159" s="73"/>
      <c r="AS159" s="66" t="s">
        <v>91</v>
      </c>
      <c r="AT159" s="58" t="s">
        <v>92</v>
      </c>
      <c r="AU159" s="58"/>
      <c r="AV159" s="62">
        <v>42736</v>
      </c>
      <c r="AW159" s="62"/>
      <c r="AX159" s="58"/>
      <c r="AY159" s="58"/>
      <c r="AZ159" s="58"/>
      <c r="BA159" s="62"/>
      <c r="BB159" s="62" t="s">
        <v>93</v>
      </c>
      <c r="BC159" s="62" t="s">
        <v>94</v>
      </c>
      <c r="BD159" s="66">
        <v>3201</v>
      </c>
      <c r="BE159" s="62"/>
      <c r="BF159" s="75"/>
      <c r="BG159" s="76"/>
      <c r="BH159" s="77"/>
      <c r="BI159" s="71"/>
      <c r="BJ159" s="71"/>
      <c r="BK159" s="71"/>
    </row>
    <row r="160" s="95" customFormat="1" ht="60" hidden="1" customHeight="1">
      <c r="A160" s="58"/>
      <c r="B160" s="58" t="s">
        <v>62</v>
      </c>
      <c r="C160" s="58" t="s">
        <v>63</v>
      </c>
      <c r="D160" s="59" t="s">
        <v>64</v>
      </c>
      <c r="E160" s="59">
        <v>203</v>
      </c>
      <c r="F160" s="62" t="s">
        <v>574</v>
      </c>
      <c r="G160" s="62" t="s">
        <v>851</v>
      </c>
      <c r="H160" s="59" t="s">
        <v>716</v>
      </c>
      <c r="I160" s="63" t="s">
        <v>617</v>
      </c>
      <c r="J160" s="62" t="s">
        <v>618</v>
      </c>
      <c r="K160" s="64" t="s">
        <v>619</v>
      </c>
      <c r="L160" s="64" t="s">
        <v>620</v>
      </c>
      <c r="M160" s="64" t="s">
        <v>621</v>
      </c>
      <c r="N160" s="176">
        <v>7704</v>
      </c>
      <c r="O160" s="58" t="s">
        <v>623</v>
      </c>
      <c r="P160" s="58" t="s">
        <v>76</v>
      </c>
      <c r="Q160" s="66" t="s">
        <v>398</v>
      </c>
      <c r="R160" s="116">
        <v>42194</v>
      </c>
      <c r="S160" s="63">
        <v>10</v>
      </c>
      <c r="T160" s="69">
        <f t="shared" si="13"/>
        <v>45846</v>
      </c>
      <c r="U160" s="70" t="s">
        <v>100</v>
      </c>
      <c r="V160" s="58" t="str">
        <f t="shared" si="15"/>
        <v/>
      </c>
      <c r="W160" s="58" t="str">
        <f t="shared" si="14"/>
        <v>%НКПР</v>
      </c>
      <c r="X160" s="63">
        <v>100</v>
      </c>
      <c r="Y160" s="63"/>
      <c r="Z160" s="66" t="s">
        <v>399</v>
      </c>
      <c r="AA160" s="59" t="s">
        <v>400</v>
      </c>
      <c r="AB160" s="63"/>
      <c r="AC160" s="66" t="s">
        <v>399</v>
      </c>
      <c r="AD160" s="64">
        <v>12</v>
      </c>
      <c r="AE160" s="72">
        <v>45576</v>
      </c>
      <c r="AF160" s="73">
        <f t="shared" si="16"/>
        <v>45940</v>
      </c>
      <c r="AG160" s="62" t="s">
        <v>82</v>
      </c>
      <c r="AH160" s="62" t="s">
        <v>83</v>
      </c>
      <c r="AI160" s="66" t="s">
        <v>852</v>
      </c>
      <c r="AJ160" s="62" t="s">
        <v>143</v>
      </c>
      <c r="AK160" s="73" t="str">
        <f t="shared" ca="1" si="17"/>
        <v>ПРОСРОЧЕН</v>
      </c>
      <c r="AL160" s="66"/>
      <c r="AM160" s="66" t="s">
        <v>86</v>
      </c>
      <c r="AN160" s="66" t="s">
        <v>87</v>
      </c>
      <c r="AO160" s="66" t="s">
        <v>88</v>
      </c>
      <c r="AP160" s="63" t="s">
        <v>853</v>
      </c>
      <c r="AQ160" s="74" t="s">
        <v>854</v>
      </c>
      <c r="AR160" s="73"/>
      <c r="AS160" s="66" t="s">
        <v>91</v>
      </c>
      <c r="AT160" s="58" t="s">
        <v>92</v>
      </c>
      <c r="AU160" s="58"/>
      <c r="AV160" s="62">
        <v>43132</v>
      </c>
      <c r="AW160" s="62"/>
      <c r="AX160" s="58"/>
      <c r="AY160" s="58"/>
      <c r="AZ160" s="58"/>
      <c r="BA160" s="62"/>
      <c r="BB160" s="62" t="s">
        <v>403</v>
      </c>
      <c r="BC160" s="62" t="s">
        <v>404</v>
      </c>
      <c r="BD160" s="66">
        <v>3160</v>
      </c>
      <c r="BE160" s="62"/>
      <c r="BF160" s="75"/>
      <c r="BG160" s="127"/>
      <c r="BH160" s="128"/>
      <c r="BI160" s="58"/>
      <c r="BJ160" s="58"/>
      <c r="BK160" s="58"/>
      <c r="BL160" s="95"/>
    </row>
    <row r="161" s="95" customFormat="1" ht="60" hidden="1" customHeight="1">
      <c r="A161" s="58"/>
      <c r="B161" s="58" t="s">
        <v>62</v>
      </c>
      <c r="C161" s="58" t="s">
        <v>63</v>
      </c>
      <c r="D161" s="59" t="s">
        <v>64</v>
      </c>
      <c r="E161" s="59">
        <v>203</v>
      </c>
      <c r="F161" s="62" t="s">
        <v>574</v>
      </c>
      <c r="G161" s="62" t="s">
        <v>855</v>
      </c>
      <c r="H161" s="59" t="s">
        <v>708</v>
      </c>
      <c r="I161" s="63" t="s">
        <v>617</v>
      </c>
      <c r="J161" s="62" t="s">
        <v>618</v>
      </c>
      <c r="K161" s="64" t="s">
        <v>619</v>
      </c>
      <c r="L161" s="64" t="s">
        <v>620</v>
      </c>
      <c r="M161" s="64" t="s">
        <v>621</v>
      </c>
      <c r="N161" s="176">
        <v>7918</v>
      </c>
      <c r="O161" s="58" t="s">
        <v>623</v>
      </c>
      <c r="P161" s="58" t="s">
        <v>76</v>
      </c>
      <c r="Q161" s="66" t="s">
        <v>398</v>
      </c>
      <c r="R161" s="116">
        <v>42194</v>
      </c>
      <c r="S161" s="63">
        <v>10</v>
      </c>
      <c r="T161" s="69">
        <f t="shared" si="13"/>
        <v>45846</v>
      </c>
      <c r="U161" s="70" t="s">
        <v>100</v>
      </c>
      <c r="V161" s="58" t="str">
        <f t="shared" si="15"/>
        <v/>
      </c>
      <c r="W161" s="58" t="str">
        <f t="shared" si="14"/>
        <v>%НКПР</v>
      </c>
      <c r="X161" s="63">
        <v>100</v>
      </c>
      <c r="Y161" s="63"/>
      <c r="Z161" s="66" t="s">
        <v>399</v>
      </c>
      <c r="AA161" s="59" t="s">
        <v>400</v>
      </c>
      <c r="AB161" s="63"/>
      <c r="AC161" s="66" t="s">
        <v>399</v>
      </c>
      <c r="AD161" s="64">
        <v>12</v>
      </c>
      <c r="AE161" s="72">
        <v>45576</v>
      </c>
      <c r="AF161" s="73">
        <f t="shared" si="16"/>
        <v>45940</v>
      </c>
      <c r="AG161" s="62" t="s">
        <v>82</v>
      </c>
      <c r="AH161" s="62" t="s">
        <v>83</v>
      </c>
      <c r="AI161" s="66" t="s">
        <v>856</v>
      </c>
      <c r="AJ161" s="62" t="s">
        <v>143</v>
      </c>
      <c r="AK161" s="73" t="str">
        <f t="shared" ca="1" si="17"/>
        <v>ПРОСРОЧЕН</v>
      </c>
      <c r="AL161" s="66"/>
      <c r="AM161" s="66" t="s">
        <v>86</v>
      </c>
      <c r="AN161" s="66" t="s">
        <v>87</v>
      </c>
      <c r="AO161" s="66" t="s">
        <v>88</v>
      </c>
      <c r="AP161" s="63" t="s">
        <v>853</v>
      </c>
      <c r="AQ161" s="74" t="s">
        <v>799</v>
      </c>
      <c r="AR161" s="73"/>
      <c r="AS161" s="66" t="s">
        <v>91</v>
      </c>
      <c r="AT161" s="58" t="s">
        <v>92</v>
      </c>
      <c r="AU161" s="58"/>
      <c r="AV161" s="62">
        <v>43132</v>
      </c>
      <c r="AW161" s="62"/>
      <c r="AX161" s="58"/>
      <c r="AY161" s="58"/>
      <c r="AZ161" s="58"/>
      <c r="BA161" s="62"/>
      <c r="BB161" s="62" t="s">
        <v>403</v>
      </c>
      <c r="BC161" s="62" t="s">
        <v>404</v>
      </c>
      <c r="BD161" s="66">
        <v>3160</v>
      </c>
      <c r="BE161" s="62"/>
      <c r="BF161" s="75"/>
      <c r="BG161" s="127"/>
      <c r="BH161" s="128"/>
      <c r="BI161" s="58"/>
      <c r="BJ161" s="58"/>
      <c r="BK161" s="58"/>
      <c r="BL161" s="95"/>
    </row>
    <row r="162" s="55" customFormat="1" ht="60" hidden="1" customHeight="1">
      <c r="A162" s="58"/>
      <c r="B162" s="58" t="s">
        <v>62</v>
      </c>
      <c r="C162" s="58" t="s">
        <v>63</v>
      </c>
      <c r="D162" s="59" t="s">
        <v>64</v>
      </c>
      <c r="E162" s="59">
        <v>203</v>
      </c>
      <c r="F162" s="62" t="s">
        <v>574</v>
      </c>
      <c r="G162" s="62" t="s">
        <v>857</v>
      </c>
      <c r="H162" s="59" t="s">
        <v>858</v>
      </c>
      <c r="I162" s="63" t="s">
        <v>577</v>
      </c>
      <c r="J162" s="62" t="s">
        <v>578</v>
      </c>
      <c r="K162" s="64" t="s">
        <v>579</v>
      </c>
      <c r="L162" s="64" t="s">
        <v>580</v>
      </c>
      <c r="M162" s="62" t="s">
        <v>581</v>
      </c>
      <c r="N162" s="176" t="s">
        <v>859</v>
      </c>
      <c r="O162" s="58" t="s">
        <v>397</v>
      </c>
      <c r="P162" s="58" t="s">
        <v>76</v>
      </c>
      <c r="Q162" s="66" t="s">
        <v>398</v>
      </c>
      <c r="R162" s="116">
        <v>42592</v>
      </c>
      <c r="S162" s="63">
        <v>15</v>
      </c>
      <c r="T162" s="69">
        <f t="shared" si="13"/>
        <v>48070</v>
      </c>
      <c r="U162" s="70" t="s">
        <v>100</v>
      </c>
      <c r="V162" s="71" t="str">
        <f t="shared" si="15"/>
        <v/>
      </c>
      <c r="W162" s="71" t="str">
        <f t="shared" si="14"/>
        <v>%НКПР</v>
      </c>
      <c r="X162" s="63">
        <v>100</v>
      </c>
      <c r="Y162" s="63"/>
      <c r="Z162" s="66" t="s">
        <v>399</v>
      </c>
      <c r="AA162" s="59" t="s">
        <v>400</v>
      </c>
      <c r="AB162" s="63"/>
      <c r="AC162" s="66" t="s">
        <v>399</v>
      </c>
      <c r="AD162" s="64">
        <v>24</v>
      </c>
      <c r="AE162" s="72">
        <v>45576</v>
      </c>
      <c r="AF162" s="73">
        <f t="shared" si="16"/>
        <v>46305</v>
      </c>
      <c r="AG162" s="62" t="s">
        <v>82</v>
      </c>
      <c r="AH162" s="62" t="s">
        <v>83</v>
      </c>
      <c r="AI162" s="66" t="s">
        <v>860</v>
      </c>
      <c r="AJ162" s="62" t="s">
        <v>143</v>
      </c>
      <c r="AK162" s="73" t="str">
        <f t="shared" ca="1" si="17"/>
        <v>поверен</v>
      </c>
      <c r="AL162" s="66"/>
      <c r="AM162" s="66" t="s">
        <v>86</v>
      </c>
      <c r="AN162" s="66" t="s">
        <v>87</v>
      </c>
      <c r="AO162" s="66" t="s">
        <v>88</v>
      </c>
      <c r="AP162" s="63" t="s">
        <v>584</v>
      </c>
      <c r="AQ162" s="74" t="s">
        <v>661</v>
      </c>
      <c r="AR162" s="73"/>
      <c r="AS162" s="66" t="s">
        <v>91</v>
      </c>
      <c r="AT162" s="58" t="s">
        <v>92</v>
      </c>
      <c r="AU162" s="58"/>
      <c r="AV162" s="62">
        <v>42856</v>
      </c>
      <c r="AW162" s="62"/>
      <c r="AX162" s="58"/>
      <c r="AY162" s="58"/>
      <c r="AZ162" s="58"/>
      <c r="BA162" s="62"/>
      <c r="BB162" s="62" t="s">
        <v>403</v>
      </c>
      <c r="BC162" s="62" t="s">
        <v>404</v>
      </c>
      <c r="BD162" s="66">
        <v>3160</v>
      </c>
      <c r="BE162" s="62"/>
      <c r="BF162" s="75"/>
      <c r="BG162" s="76" t="s">
        <v>587</v>
      </c>
      <c r="BH162" s="77"/>
      <c r="BI162" s="71"/>
      <c r="BJ162" s="60" t="s">
        <v>407</v>
      </c>
      <c r="BK162" s="71" t="s">
        <v>588</v>
      </c>
    </row>
    <row r="163" s="36" customFormat="1" ht="60" hidden="1" customHeight="1">
      <c r="A163" s="37"/>
      <c r="B163" s="37" t="s">
        <v>62</v>
      </c>
      <c r="C163" s="37" t="s">
        <v>63</v>
      </c>
      <c r="D163" s="56" t="s">
        <v>64</v>
      </c>
      <c r="E163" s="56" t="s">
        <v>861</v>
      </c>
      <c r="F163" s="40" t="s">
        <v>574</v>
      </c>
      <c r="G163" s="40" t="s">
        <v>857</v>
      </c>
      <c r="H163" s="56" t="s">
        <v>862</v>
      </c>
      <c r="I163" s="48" t="s">
        <v>688</v>
      </c>
      <c r="J163" s="40" t="s">
        <v>689</v>
      </c>
      <c r="K163" s="49" t="s">
        <v>579</v>
      </c>
      <c r="L163" s="57" t="s">
        <v>690</v>
      </c>
      <c r="M163" s="49" t="s">
        <v>691</v>
      </c>
      <c r="N163" s="56" t="s">
        <v>863</v>
      </c>
      <c r="O163" s="37" t="s">
        <v>692</v>
      </c>
      <c r="P163" s="37" t="s">
        <v>76</v>
      </c>
      <c r="Q163" s="42" t="s">
        <v>398</v>
      </c>
      <c r="R163" s="91">
        <v>44826</v>
      </c>
      <c r="S163" s="48">
        <v>15</v>
      </c>
      <c r="T163" s="45">
        <f t="shared" si="13"/>
        <v>50304</v>
      </c>
      <c r="U163" s="46" t="s">
        <v>100</v>
      </c>
      <c r="V163" s="47" t="str">
        <f t="shared" si="15"/>
        <v/>
      </c>
      <c r="W163" s="47" t="str">
        <f t="shared" si="14"/>
        <v>%НКПР</v>
      </c>
      <c r="X163" s="48">
        <v>100</v>
      </c>
      <c r="Y163" s="48"/>
      <c r="Z163" s="42" t="s">
        <v>399</v>
      </c>
      <c r="AA163" s="56" t="s">
        <v>400</v>
      </c>
      <c r="AB163" s="48"/>
      <c r="AC163" s="42" t="s">
        <v>399</v>
      </c>
      <c r="AD163" s="49">
        <v>36</v>
      </c>
      <c r="AE163" s="50">
        <v>45889</v>
      </c>
      <c r="AF163" s="51">
        <f t="shared" si="16"/>
        <v>46984</v>
      </c>
      <c r="AG163" s="40" t="s">
        <v>82</v>
      </c>
      <c r="AH163" s="40" t="s">
        <v>83</v>
      </c>
      <c r="AI163" s="42" t="s">
        <v>864</v>
      </c>
      <c r="AJ163" s="37" t="s">
        <v>109</v>
      </c>
      <c r="AK163" s="51" t="str">
        <f t="shared" ca="1" si="17"/>
        <v>поверен</v>
      </c>
      <c r="AL163" s="42"/>
      <c r="AM163" s="42" t="s">
        <v>86</v>
      </c>
      <c r="AN163" s="42" t="s">
        <v>87</v>
      </c>
      <c r="AO163" s="42" t="s">
        <v>88</v>
      </c>
      <c r="AP163" s="48" t="s">
        <v>865</v>
      </c>
      <c r="AQ163" s="40">
        <v>44985</v>
      </c>
      <c r="AR163" s="51"/>
      <c r="AS163" s="42" t="s">
        <v>91</v>
      </c>
      <c r="AT163" s="37" t="s">
        <v>92</v>
      </c>
      <c r="AU163" s="37"/>
      <c r="AV163" s="40">
        <v>44985</v>
      </c>
      <c r="AW163" s="40"/>
      <c r="AX163" s="37"/>
      <c r="AY163" s="37"/>
      <c r="AZ163" s="37"/>
      <c r="BA163" s="40"/>
      <c r="BB163" s="40" t="s">
        <v>403</v>
      </c>
      <c r="BC163" s="40" t="s">
        <v>404</v>
      </c>
      <c r="BD163" s="42">
        <v>3160</v>
      </c>
      <c r="BE163" s="40"/>
      <c r="BF163" s="52"/>
      <c r="BG163" s="53"/>
      <c r="BH163" s="54"/>
      <c r="BI163" s="38" t="s">
        <v>406</v>
      </c>
      <c r="BJ163" s="38" t="s">
        <v>697</v>
      </c>
      <c r="BK163" s="38" t="s">
        <v>698</v>
      </c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</row>
    <row r="164" s="2" customFormat="1" ht="60" hidden="1" customHeight="1">
      <c r="A164" s="58"/>
      <c r="B164" s="58" t="s">
        <v>62</v>
      </c>
      <c r="C164" s="58" t="s">
        <v>63</v>
      </c>
      <c r="D164" s="178" t="s">
        <v>64</v>
      </c>
      <c r="E164" s="178" t="s">
        <v>861</v>
      </c>
      <c r="F164" s="179" t="s">
        <v>574</v>
      </c>
      <c r="G164" s="62" t="s">
        <v>851</v>
      </c>
      <c r="H164" s="59" t="s">
        <v>719</v>
      </c>
      <c r="I164" s="71" t="s">
        <v>391</v>
      </c>
      <c r="J164" s="62" t="s">
        <v>866</v>
      </c>
      <c r="K164" s="64" t="s">
        <v>393</v>
      </c>
      <c r="L164" s="64" t="s">
        <v>394</v>
      </c>
      <c r="M164" s="64" t="s">
        <v>867</v>
      </c>
      <c r="N164" s="176" t="s">
        <v>868</v>
      </c>
      <c r="O164" s="58" t="s">
        <v>397</v>
      </c>
      <c r="P164" s="180" t="s">
        <v>76</v>
      </c>
      <c r="Q164" s="66" t="s">
        <v>398</v>
      </c>
      <c r="R164" s="116">
        <v>43544</v>
      </c>
      <c r="S164" s="181">
        <v>12</v>
      </c>
      <c r="T164" s="69">
        <f t="shared" si="13"/>
        <v>47926.400000000001</v>
      </c>
      <c r="U164" s="178" t="s">
        <v>100</v>
      </c>
      <c r="V164" s="181" t="str">
        <f t="shared" si="15"/>
        <v/>
      </c>
      <c r="W164" s="66" t="s">
        <v>399</v>
      </c>
      <c r="X164" s="182">
        <v>100</v>
      </c>
      <c r="Y164" s="183"/>
      <c r="Z164" s="66" t="s">
        <v>399</v>
      </c>
      <c r="AA164" s="59" t="s">
        <v>400</v>
      </c>
      <c r="AB164" s="183"/>
      <c r="AC164" s="66" t="s">
        <v>399</v>
      </c>
      <c r="AD164" s="102">
        <v>36</v>
      </c>
      <c r="AE164" s="50">
        <v>45735</v>
      </c>
      <c r="AF164" s="73">
        <f t="shared" si="16"/>
        <v>46830</v>
      </c>
      <c r="AG164" s="51" t="s">
        <v>82</v>
      </c>
      <c r="AH164" s="179" t="s">
        <v>83</v>
      </c>
      <c r="AI164" s="179" t="s">
        <v>869</v>
      </c>
      <c r="AJ164" s="66" t="s">
        <v>109</v>
      </c>
      <c r="AK164" s="73" t="str">
        <f t="shared" ca="1" si="17"/>
        <v>поверен</v>
      </c>
      <c r="AM164" s="184" t="s">
        <v>86</v>
      </c>
      <c r="AN164" s="184" t="s">
        <v>87</v>
      </c>
      <c r="AO164" s="184" t="s">
        <v>88</v>
      </c>
      <c r="AP164" s="182" t="s">
        <v>613</v>
      </c>
      <c r="AQ164" s="185">
        <v>45188</v>
      </c>
      <c r="AR164" s="183"/>
      <c r="AS164" s="184" t="s">
        <v>91</v>
      </c>
      <c r="AT164" s="180" t="s">
        <v>92</v>
      </c>
      <c r="AU164" s="181"/>
      <c r="AV164" s="185">
        <v>45188</v>
      </c>
      <c r="AW164" s="183"/>
      <c r="AX164" s="183"/>
      <c r="AY164" s="183"/>
      <c r="AZ164" s="183"/>
      <c r="BA164" s="183"/>
      <c r="BB164" s="62" t="s">
        <v>403</v>
      </c>
      <c r="BC164" s="62" t="s">
        <v>404</v>
      </c>
      <c r="BD164" s="66">
        <v>3160</v>
      </c>
      <c r="BE164" s="183"/>
      <c r="BF164" s="186"/>
      <c r="BG164" s="71" t="s">
        <v>159</v>
      </c>
      <c r="BH164" s="123"/>
      <c r="BI164" s="71" t="s">
        <v>406</v>
      </c>
      <c r="BJ164" s="60" t="s">
        <v>407</v>
      </c>
      <c r="BK164" s="71" t="s">
        <v>408</v>
      </c>
    </row>
    <row r="165" s="2" customFormat="1" ht="60" hidden="1" customHeight="1">
      <c r="A165" s="58"/>
      <c r="B165" s="58" t="s">
        <v>62</v>
      </c>
      <c r="C165" s="58" t="s">
        <v>63</v>
      </c>
      <c r="D165" s="59" t="s">
        <v>64</v>
      </c>
      <c r="E165" s="59" t="s">
        <v>861</v>
      </c>
      <c r="F165" s="62" t="s">
        <v>574</v>
      </c>
      <c r="G165" s="62" t="s">
        <v>870</v>
      </c>
      <c r="H165" s="122" t="s">
        <v>724</v>
      </c>
      <c r="I165" s="63" t="s">
        <v>871</v>
      </c>
      <c r="J165" s="62" t="s">
        <v>872</v>
      </c>
      <c r="K165" s="64" t="s">
        <v>873</v>
      </c>
      <c r="L165" s="71" t="s">
        <v>874</v>
      </c>
      <c r="M165" s="71" t="s">
        <v>875</v>
      </c>
      <c r="N165" s="187">
        <v>2010083</v>
      </c>
      <c r="O165" s="58" t="s">
        <v>876</v>
      </c>
      <c r="P165" s="58" t="s">
        <v>76</v>
      </c>
      <c r="Q165" s="66" t="s">
        <v>398</v>
      </c>
      <c r="R165" s="115">
        <v>44127</v>
      </c>
      <c r="S165" s="71">
        <v>15</v>
      </c>
      <c r="T165" s="69">
        <f t="shared" si="13"/>
        <v>49605</v>
      </c>
      <c r="U165" s="59" t="s">
        <v>100</v>
      </c>
      <c r="V165" s="71"/>
      <c r="W165" s="66" t="s">
        <v>399</v>
      </c>
      <c r="X165" s="63">
        <v>100</v>
      </c>
      <c r="Y165" s="123"/>
      <c r="Z165" s="66" t="s">
        <v>399</v>
      </c>
      <c r="AA165" s="59" t="s">
        <v>400</v>
      </c>
      <c r="AB165" s="123"/>
      <c r="AC165" s="66" t="s">
        <v>399</v>
      </c>
      <c r="AD165" s="71">
        <v>24</v>
      </c>
      <c r="AE165" s="115">
        <v>45576</v>
      </c>
      <c r="AF165" s="73">
        <f t="shared" si="16"/>
        <v>46305</v>
      </c>
      <c r="AG165" s="62" t="s">
        <v>82</v>
      </c>
      <c r="AH165" s="62" t="s">
        <v>83</v>
      </c>
      <c r="AI165" s="66" t="s">
        <v>877</v>
      </c>
      <c r="AJ165" s="71" t="s">
        <v>143</v>
      </c>
      <c r="AK165" s="73" t="str">
        <f t="shared" ca="1" si="17"/>
        <v>поверен</v>
      </c>
      <c r="AL165" s="66"/>
      <c r="AM165" s="66" t="s">
        <v>86</v>
      </c>
      <c r="AN165" s="66" t="s">
        <v>87</v>
      </c>
      <c r="AO165" s="66" t="s">
        <v>88</v>
      </c>
      <c r="AP165" s="63" t="s">
        <v>878</v>
      </c>
      <c r="AQ165" s="185">
        <v>44267</v>
      </c>
      <c r="AR165" s="66"/>
      <c r="AS165" s="66" t="s">
        <v>91</v>
      </c>
      <c r="AT165" s="58" t="s">
        <v>92</v>
      </c>
      <c r="AU165" s="58"/>
      <c r="AV165" s="185">
        <v>44267</v>
      </c>
      <c r="AW165" s="58"/>
      <c r="AX165" s="58"/>
      <c r="AY165" s="62"/>
      <c r="AZ165" s="62"/>
      <c r="BA165" s="62" t="s">
        <v>343</v>
      </c>
      <c r="BB165" s="62" t="s">
        <v>403</v>
      </c>
      <c r="BC165" s="62" t="s">
        <v>404</v>
      </c>
      <c r="BD165" s="66">
        <v>3160</v>
      </c>
      <c r="BE165" s="123"/>
      <c r="BF165" s="124"/>
      <c r="BG165" s="71" t="s">
        <v>587</v>
      </c>
      <c r="BH165" s="123"/>
      <c r="BI165" s="60" t="s">
        <v>406</v>
      </c>
      <c r="BJ165" s="60" t="s">
        <v>879</v>
      </c>
      <c r="BK165" s="60" t="s">
        <v>880</v>
      </c>
    </row>
    <row r="166" s="2" customFormat="1" ht="60" hidden="1" customHeight="1">
      <c r="A166" s="58"/>
      <c r="B166" s="58" t="s">
        <v>62</v>
      </c>
      <c r="C166" s="58" t="s">
        <v>63</v>
      </c>
      <c r="D166" s="59" t="s">
        <v>64</v>
      </c>
      <c r="E166" s="59" t="s">
        <v>861</v>
      </c>
      <c r="F166" s="62" t="s">
        <v>574</v>
      </c>
      <c r="G166" s="62" t="s">
        <v>783</v>
      </c>
      <c r="H166" s="59" t="s">
        <v>722</v>
      </c>
      <c r="I166" s="63" t="s">
        <v>871</v>
      </c>
      <c r="J166" s="62" t="s">
        <v>872</v>
      </c>
      <c r="K166" s="64" t="s">
        <v>873</v>
      </c>
      <c r="L166" s="71" t="s">
        <v>874</v>
      </c>
      <c r="M166" s="71" t="s">
        <v>875</v>
      </c>
      <c r="N166" s="187">
        <v>2011004</v>
      </c>
      <c r="O166" s="58" t="s">
        <v>876</v>
      </c>
      <c r="P166" s="58" t="s">
        <v>76</v>
      </c>
      <c r="Q166" s="66" t="s">
        <v>398</v>
      </c>
      <c r="R166" s="115">
        <v>44158</v>
      </c>
      <c r="S166" s="71">
        <v>15</v>
      </c>
      <c r="T166" s="62">
        <f t="shared" si="13"/>
        <v>49636</v>
      </c>
      <c r="U166" s="59" t="s">
        <v>100</v>
      </c>
      <c r="V166" s="71"/>
      <c r="W166" s="66" t="s">
        <v>399</v>
      </c>
      <c r="X166" s="63">
        <v>100</v>
      </c>
      <c r="Y166" s="123"/>
      <c r="Z166" s="66" t="s">
        <v>399</v>
      </c>
      <c r="AA166" s="59" t="s">
        <v>400</v>
      </c>
      <c r="AB166" s="123"/>
      <c r="AC166" s="66" t="s">
        <v>399</v>
      </c>
      <c r="AD166" s="71">
        <v>24</v>
      </c>
      <c r="AE166" s="115">
        <v>45576</v>
      </c>
      <c r="AF166" s="73">
        <f t="shared" si="16"/>
        <v>46305</v>
      </c>
      <c r="AG166" s="73" t="s">
        <v>82</v>
      </c>
      <c r="AH166" s="73" t="s">
        <v>83</v>
      </c>
      <c r="AI166" s="71" t="s">
        <v>881</v>
      </c>
      <c r="AJ166" s="71" t="s">
        <v>143</v>
      </c>
      <c r="AK166" s="73" t="str">
        <f t="shared" ca="1" si="17"/>
        <v>поверен</v>
      </c>
      <c r="AL166" s="66"/>
      <c r="AM166" s="66" t="s">
        <v>86</v>
      </c>
      <c r="AN166" s="66" t="s">
        <v>87</v>
      </c>
      <c r="AO166" s="66" t="s">
        <v>88</v>
      </c>
      <c r="AP166" s="63" t="s">
        <v>878</v>
      </c>
      <c r="AQ166" s="115">
        <v>44267</v>
      </c>
      <c r="AR166" s="123"/>
      <c r="AS166" s="66" t="s">
        <v>91</v>
      </c>
      <c r="AT166" s="58" t="s">
        <v>92</v>
      </c>
      <c r="AU166" s="71"/>
      <c r="AV166" s="115">
        <v>44267</v>
      </c>
      <c r="AW166" s="123"/>
      <c r="AX166" s="123"/>
      <c r="AY166" s="123"/>
      <c r="AZ166" s="123"/>
      <c r="BA166" s="123"/>
      <c r="BB166" s="62" t="s">
        <v>403</v>
      </c>
      <c r="BC166" s="62" t="s">
        <v>404</v>
      </c>
      <c r="BD166" s="66">
        <v>3160</v>
      </c>
      <c r="BE166" s="123"/>
      <c r="BF166" s="124"/>
      <c r="BG166" s="71" t="s">
        <v>587</v>
      </c>
      <c r="BH166" s="123"/>
      <c r="BI166" s="60" t="s">
        <v>406</v>
      </c>
      <c r="BJ166" s="60" t="s">
        <v>879</v>
      </c>
      <c r="BK166" s="60" t="s">
        <v>880</v>
      </c>
    </row>
    <row r="167" s="55" customFormat="1" ht="60" hidden="1" customHeight="1">
      <c r="A167" s="58"/>
      <c r="B167" s="58" t="s">
        <v>62</v>
      </c>
      <c r="C167" s="58" t="s">
        <v>63</v>
      </c>
      <c r="D167" s="59" t="s">
        <v>64</v>
      </c>
      <c r="E167" s="59">
        <v>203</v>
      </c>
      <c r="F167" s="62" t="s">
        <v>574</v>
      </c>
      <c r="G167" s="62" t="s">
        <v>857</v>
      </c>
      <c r="H167" s="59" t="s">
        <v>882</v>
      </c>
      <c r="I167" s="63" t="s">
        <v>577</v>
      </c>
      <c r="J167" s="62" t="s">
        <v>578</v>
      </c>
      <c r="K167" s="64" t="s">
        <v>579</v>
      </c>
      <c r="L167" s="64" t="s">
        <v>580</v>
      </c>
      <c r="M167" s="64" t="s">
        <v>581</v>
      </c>
      <c r="N167" s="176" t="s">
        <v>883</v>
      </c>
      <c r="O167" s="58" t="s">
        <v>397</v>
      </c>
      <c r="P167" s="58" t="s">
        <v>76</v>
      </c>
      <c r="Q167" s="66" t="s">
        <v>398</v>
      </c>
      <c r="R167" s="116">
        <v>43020</v>
      </c>
      <c r="S167" s="63">
        <v>15</v>
      </c>
      <c r="T167" s="69">
        <f t="shared" si="13"/>
        <v>48498</v>
      </c>
      <c r="U167" s="70" t="s">
        <v>100</v>
      </c>
      <c r="V167" s="71" t="str">
        <f t="shared" si="15"/>
        <v/>
      </c>
      <c r="W167" s="71" t="str">
        <f t="shared" si="14"/>
        <v>%НКПР</v>
      </c>
      <c r="X167" s="63">
        <v>100</v>
      </c>
      <c r="Y167" s="63"/>
      <c r="Z167" s="66" t="s">
        <v>399</v>
      </c>
      <c r="AA167" s="59" t="s">
        <v>400</v>
      </c>
      <c r="AB167" s="63"/>
      <c r="AC167" s="66" t="s">
        <v>399</v>
      </c>
      <c r="AD167" s="64">
        <v>24</v>
      </c>
      <c r="AE167" s="72">
        <v>45332</v>
      </c>
      <c r="AF167" s="73">
        <f t="shared" si="16"/>
        <v>46062</v>
      </c>
      <c r="AG167" s="62" t="s">
        <v>82</v>
      </c>
      <c r="AH167" s="62" t="s">
        <v>83</v>
      </c>
      <c r="AI167" s="66" t="s">
        <v>884</v>
      </c>
      <c r="AJ167" s="62" t="s">
        <v>143</v>
      </c>
      <c r="AK167" s="73" t="str">
        <f t="shared" ca="1" si="17"/>
        <v>поверен</v>
      </c>
      <c r="AL167" s="66"/>
      <c r="AM167" s="66" t="s">
        <v>86</v>
      </c>
      <c r="AN167" s="66" t="s">
        <v>87</v>
      </c>
      <c r="AO167" s="66" t="s">
        <v>88</v>
      </c>
      <c r="AP167" s="63" t="s">
        <v>584</v>
      </c>
      <c r="AQ167" s="74" t="s">
        <v>655</v>
      </c>
      <c r="AR167" s="73"/>
      <c r="AS167" s="66" t="s">
        <v>91</v>
      </c>
      <c r="AT167" s="58" t="s">
        <v>92</v>
      </c>
      <c r="AU167" s="58"/>
      <c r="AV167" s="62">
        <v>43506</v>
      </c>
      <c r="AW167" s="62"/>
      <c r="AX167" s="58"/>
      <c r="AY167" s="58"/>
      <c r="AZ167" s="58"/>
      <c r="BA167" s="62"/>
      <c r="BB167" s="62" t="s">
        <v>403</v>
      </c>
      <c r="BC167" s="62" t="s">
        <v>404</v>
      </c>
      <c r="BD167" s="66">
        <v>3160</v>
      </c>
      <c r="BE167" s="62"/>
      <c r="BF167" s="75"/>
      <c r="BG167" s="76" t="s">
        <v>362</v>
      </c>
      <c r="BH167" s="77"/>
      <c r="BI167" s="71"/>
      <c r="BJ167" s="60" t="s">
        <v>407</v>
      </c>
      <c r="BK167" s="71" t="s">
        <v>588</v>
      </c>
    </row>
    <row r="168" s="92" customFormat="1" ht="60" hidden="1" customHeight="1">
      <c r="A168" s="37"/>
      <c r="B168" s="37" t="s">
        <v>62</v>
      </c>
      <c r="C168" s="37" t="s">
        <v>63</v>
      </c>
      <c r="D168" s="56" t="s">
        <v>64</v>
      </c>
      <c r="E168" s="56">
        <v>204</v>
      </c>
      <c r="F168" s="40" t="s">
        <v>885</v>
      </c>
      <c r="G168" s="40" t="s">
        <v>857</v>
      </c>
      <c r="H168" s="56" t="s">
        <v>886</v>
      </c>
      <c r="I168" s="48" t="s">
        <v>577</v>
      </c>
      <c r="J168" s="40" t="s">
        <v>578</v>
      </c>
      <c r="K168" s="49" t="s">
        <v>579</v>
      </c>
      <c r="L168" s="49" t="s">
        <v>580</v>
      </c>
      <c r="M168" s="40" t="s">
        <v>581</v>
      </c>
      <c r="N168" s="49" t="s">
        <v>887</v>
      </c>
      <c r="O168" s="37" t="s">
        <v>397</v>
      </c>
      <c r="P168" s="37" t="s">
        <v>76</v>
      </c>
      <c r="Q168" s="42" t="s">
        <v>398</v>
      </c>
      <c r="R168" s="91">
        <v>42529</v>
      </c>
      <c r="S168" s="48">
        <v>15</v>
      </c>
      <c r="T168" s="45">
        <f t="shared" ref="T168:T231" si="18">R168+S168*365.2</f>
        <v>48007</v>
      </c>
      <c r="U168" s="46" t="s">
        <v>100</v>
      </c>
      <c r="V168" s="37" t="str">
        <f t="shared" si="15"/>
        <v/>
      </c>
      <c r="W168" s="37" t="str">
        <f t="shared" si="14"/>
        <v>%НКПР</v>
      </c>
      <c r="X168" s="48">
        <v>100</v>
      </c>
      <c r="Y168" s="48"/>
      <c r="Z168" s="42" t="s">
        <v>399</v>
      </c>
      <c r="AA168" s="56" t="s">
        <v>400</v>
      </c>
      <c r="AB168" s="48"/>
      <c r="AC168" s="42" t="s">
        <v>399</v>
      </c>
      <c r="AD168" s="49">
        <v>24</v>
      </c>
      <c r="AE168" s="91">
        <v>45241</v>
      </c>
      <c r="AF168" s="51">
        <f t="shared" si="16"/>
        <v>45971</v>
      </c>
      <c r="AG168" s="40" t="s">
        <v>82</v>
      </c>
      <c r="AH168" s="40" t="s">
        <v>83</v>
      </c>
      <c r="AI168" s="42" t="s">
        <v>888</v>
      </c>
      <c r="AJ168" s="40" t="s">
        <v>143</v>
      </c>
      <c r="AK168" s="51" t="str">
        <f t="shared" ca="1" si="17"/>
        <v>поверен</v>
      </c>
      <c r="AL168" s="42"/>
      <c r="AM168" s="42" t="s">
        <v>86</v>
      </c>
      <c r="AN168" s="42" t="s">
        <v>87</v>
      </c>
      <c r="AO168" s="42" t="s">
        <v>88</v>
      </c>
      <c r="AP168" s="48" t="s">
        <v>584</v>
      </c>
      <c r="AQ168" s="41">
        <v>2015</v>
      </c>
      <c r="AR168" s="51"/>
      <c r="AS168" s="42" t="s">
        <v>91</v>
      </c>
      <c r="AT168" s="37" t="s">
        <v>92</v>
      </c>
      <c r="AU168" s="37"/>
      <c r="AV168" s="40"/>
      <c r="AW168" s="40"/>
      <c r="AX168" s="37"/>
      <c r="AY168" s="37"/>
      <c r="AZ168" s="37"/>
      <c r="BA168" s="40" t="s">
        <v>343</v>
      </c>
      <c r="BB168" s="40" t="s">
        <v>403</v>
      </c>
      <c r="BC168" s="40" t="s">
        <v>404</v>
      </c>
      <c r="BD168" s="42">
        <v>3160</v>
      </c>
      <c r="BE168" s="40"/>
      <c r="BF168" s="52"/>
      <c r="BG168" s="93"/>
      <c r="BH168" s="94"/>
      <c r="BI168" s="37"/>
      <c r="BJ168" s="38" t="s">
        <v>407</v>
      </c>
      <c r="BK168" s="47" t="s">
        <v>588</v>
      </c>
      <c r="BL168" s="95"/>
      <c r="BM168" s="95"/>
      <c r="BN168" s="95"/>
      <c r="BO168" s="95"/>
      <c r="BP168" s="95"/>
      <c r="BQ168" s="95"/>
      <c r="BR168" s="95"/>
      <c r="BS168" s="95"/>
      <c r="BT168" s="95"/>
      <c r="BU168" s="95"/>
      <c r="BV168" s="95"/>
      <c r="BW168" s="95"/>
      <c r="BX168" s="95"/>
      <c r="BY168" s="95"/>
      <c r="BZ168" s="95"/>
      <c r="CA168" s="95"/>
      <c r="CB168" s="95"/>
      <c r="CC168" s="95"/>
      <c r="CD168" s="95"/>
      <c r="CE168" s="95"/>
      <c r="CF168" s="95"/>
      <c r="CG168" s="95"/>
      <c r="CH168" s="95"/>
      <c r="CI168" s="95"/>
      <c r="CJ168" s="95"/>
      <c r="CK168" s="95"/>
      <c r="CL168" s="95"/>
      <c r="CM168" s="95"/>
      <c r="CN168" s="95"/>
      <c r="CO168" s="95"/>
      <c r="CP168" s="95"/>
      <c r="CQ168" s="95"/>
      <c r="CR168" s="95"/>
      <c r="CS168" s="95"/>
      <c r="CT168" s="95"/>
      <c r="CU168" s="95"/>
      <c r="CV168" s="95"/>
      <c r="CW168" s="95"/>
      <c r="CX168" s="95"/>
      <c r="CY168" s="95"/>
      <c r="CZ168" s="95"/>
      <c r="DA168" s="95"/>
      <c r="DB168" s="95"/>
      <c r="DC168" s="95"/>
      <c r="DD168" s="95"/>
      <c r="DE168" s="95"/>
      <c r="DF168" s="95"/>
      <c r="DG168" s="95"/>
      <c r="DH168" s="95"/>
      <c r="DI168" s="95"/>
      <c r="DJ168" s="95"/>
      <c r="DK168" s="95"/>
      <c r="DL168" s="95"/>
      <c r="DM168" s="95"/>
      <c r="DN168" s="95"/>
      <c r="DO168" s="95"/>
      <c r="DP168" s="95"/>
      <c r="DQ168" s="95"/>
      <c r="DR168" s="95"/>
      <c r="DS168" s="95"/>
      <c r="DT168" s="95"/>
      <c r="DU168" s="95"/>
      <c r="DV168" s="95"/>
      <c r="DW168" s="95"/>
      <c r="DX168" s="95"/>
      <c r="DY168" s="95"/>
      <c r="DZ168" s="95"/>
      <c r="EA168" s="95"/>
      <c r="EB168" s="95"/>
      <c r="EC168" s="95"/>
      <c r="ED168" s="95"/>
      <c r="EE168" s="95"/>
      <c r="EF168" s="95"/>
      <c r="EG168" s="95"/>
      <c r="EH168" s="95"/>
      <c r="EI168" s="95"/>
      <c r="EJ168" s="95"/>
      <c r="EK168" s="95"/>
      <c r="EL168" s="95"/>
      <c r="EM168" s="95"/>
      <c r="EN168" s="95"/>
      <c r="EO168" s="95"/>
      <c r="EP168" s="95"/>
      <c r="EQ168" s="95"/>
      <c r="ER168" s="95"/>
      <c r="ES168" s="95"/>
      <c r="ET168" s="95"/>
      <c r="EU168" s="95"/>
      <c r="EV168" s="95"/>
      <c r="EW168" s="95"/>
      <c r="EX168" s="95"/>
      <c r="EY168" s="95"/>
      <c r="EZ168" s="95"/>
      <c r="FA168" s="95"/>
      <c r="FB168" s="95"/>
      <c r="FC168" s="95"/>
      <c r="FD168" s="95"/>
      <c r="FE168" s="95"/>
      <c r="FF168" s="95"/>
      <c r="FG168" s="95"/>
      <c r="FH168" s="95"/>
      <c r="FI168" s="95"/>
      <c r="FJ168" s="95"/>
      <c r="FK168" s="95"/>
      <c r="FL168" s="95"/>
      <c r="FM168" s="95"/>
      <c r="FN168" s="95"/>
      <c r="FO168" s="95"/>
      <c r="FP168" s="95"/>
      <c r="FQ168" s="95"/>
      <c r="FR168" s="95"/>
      <c r="FS168" s="95"/>
      <c r="FT168" s="95"/>
      <c r="FU168" s="95"/>
      <c r="FV168" s="95"/>
      <c r="FW168" s="95"/>
      <c r="FX168" s="95"/>
      <c r="FY168" s="95"/>
      <c r="FZ168" s="95"/>
      <c r="GA168" s="95"/>
      <c r="GB168" s="95"/>
      <c r="GC168" s="95"/>
      <c r="GD168" s="95"/>
      <c r="GE168" s="95"/>
      <c r="GF168" s="95"/>
      <c r="GG168" s="95"/>
      <c r="GH168" s="95"/>
      <c r="GI168" s="95"/>
      <c r="GJ168" s="95"/>
      <c r="GK168" s="95"/>
      <c r="GL168" s="95"/>
      <c r="GM168" s="95"/>
      <c r="GN168" s="95"/>
      <c r="GO168" s="95"/>
      <c r="GP168" s="95"/>
      <c r="GQ168" s="95"/>
      <c r="GR168" s="95"/>
      <c r="GS168" s="95"/>
      <c r="GT168" s="95"/>
      <c r="GU168" s="95"/>
      <c r="GV168" s="95"/>
      <c r="GW168" s="95"/>
      <c r="GX168" s="95"/>
      <c r="GY168" s="95"/>
      <c r="GZ168" s="95"/>
      <c r="HA168" s="95"/>
      <c r="HB168" s="95"/>
      <c r="HC168" s="95"/>
      <c r="HD168" s="95"/>
      <c r="HE168" s="95"/>
      <c r="HF168" s="95"/>
      <c r="HG168" s="95"/>
      <c r="HH168" s="95"/>
      <c r="HI168" s="95"/>
      <c r="HJ168" s="95"/>
      <c r="HK168" s="95"/>
      <c r="HL168" s="95"/>
      <c r="HM168" s="95"/>
      <c r="HN168" s="95"/>
      <c r="HO168" s="95"/>
      <c r="HP168" s="95"/>
      <c r="HQ168" s="95"/>
      <c r="HR168" s="95"/>
      <c r="HS168" s="95"/>
      <c r="HT168" s="95"/>
      <c r="HU168" s="95"/>
      <c r="HV168" s="95"/>
      <c r="HW168" s="95"/>
      <c r="HX168" s="95"/>
      <c r="HY168" s="95"/>
      <c r="HZ168" s="95"/>
      <c r="IA168" s="95"/>
      <c r="IB168" s="95"/>
      <c r="IC168" s="95"/>
      <c r="ID168" s="95"/>
      <c r="IE168" s="95"/>
    </row>
    <row r="169" s="92" customFormat="1" ht="60" hidden="1" customHeight="1">
      <c r="A169" s="37"/>
      <c r="B169" s="37" t="s">
        <v>62</v>
      </c>
      <c r="C169" s="37" t="s">
        <v>63</v>
      </c>
      <c r="D169" s="56" t="s">
        <v>64</v>
      </c>
      <c r="E169" s="56">
        <v>204</v>
      </c>
      <c r="F169" s="40" t="s">
        <v>885</v>
      </c>
      <c r="G169" s="40" t="s">
        <v>857</v>
      </c>
      <c r="H169" s="56" t="s">
        <v>889</v>
      </c>
      <c r="I169" s="48" t="s">
        <v>577</v>
      </c>
      <c r="J169" s="40" t="s">
        <v>578</v>
      </c>
      <c r="K169" s="49" t="s">
        <v>579</v>
      </c>
      <c r="L169" s="49" t="s">
        <v>580</v>
      </c>
      <c r="M169" s="40" t="s">
        <v>581</v>
      </c>
      <c r="N169" s="49" t="s">
        <v>890</v>
      </c>
      <c r="O169" s="37" t="s">
        <v>397</v>
      </c>
      <c r="P169" s="37" t="s">
        <v>76</v>
      </c>
      <c r="Q169" s="42" t="s">
        <v>398</v>
      </c>
      <c r="R169" s="91">
        <v>42529</v>
      </c>
      <c r="S169" s="48">
        <v>15</v>
      </c>
      <c r="T169" s="45">
        <f t="shared" si="18"/>
        <v>48007</v>
      </c>
      <c r="U169" s="46" t="s">
        <v>100</v>
      </c>
      <c r="V169" s="37" t="str">
        <f t="shared" si="15"/>
        <v/>
      </c>
      <c r="W169" s="37" t="str">
        <f t="shared" si="14"/>
        <v>%НКПР</v>
      </c>
      <c r="X169" s="48">
        <v>100</v>
      </c>
      <c r="Y169" s="48"/>
      <c r="Z169" s="42" t="s">
        <v>399</v>
      </c>
      <c r="AA169" s="56" t="s">
        <v>400</v>
      </c>
      <c r="AB169" s="48"/>
      <c r="AC169" s="42" t="s">
        <v>399</v>
      </c>
      <c r="AD169" s="49">
        <v>24</v>
      </c>
      <c r="AE169" s="50">
        <v>45332</v>
      </c>
      <c r="AF169" s="51">
        <f t="shared" si="16"/>
        <v>46062</v>
      </c>
      <c r="AG169" s="40" t="s">
        <v>82</v>
      </c>
      <c r="AH169" s="40" t="s">
        <v>83</v>
      </c>
      <c r="AI169" s="42" t="s">
        <v>891</v>
      </c>
      <c r="AJ169" s="40" t="s">
        <v>143</v>
      </c>
      <c r="AK169" s="51" t="str">
        <f ca="1">IF(AE169=0,"нет данных",IF(TODAY()&lt;AF169-30,"поверен",IF(TODAY()&gt;AF169,"ПРОСРОЧЕН")))</f>
        <v>поверен</v>
      </c>
      <c r="AL169" s="42"/>
      <c r="AM169" s="42" t="s">
        <v>86</v>
      </c>
      <c r="AN169" s="42" t="s">
        <v>87</v>
      </c>
      <c r="AO169" s="42" t="s">
        <v>88</v>
      </c>
      <c r="AP169" s="48" t="s">
        <v>584</v>
      </c>
      <c r="AQ169" s="41">
        <v>2015</v>
      </c>
      <c r="AR169" s="51"/>
      <c r="AS169" s="42" t="s">
        <v>91</v>
      </c>
      <c r="AT169" s="37" t="s">
        <v>92</v>
      </c>
      <c r="AU169" s="37"/>
      <c r="AV169" s="40"/>
      <c r="AW169" s="40"/>
      <c r="AX169" s="37"/>
      <c r="AY169" s="37"/>
      <c r="AZ169" s="37"/>
      <c r="BA169" s="40" t="s">
        <v>343</v>
      </c>
      <c r="BB169" s="40" t="s">
        <v>403</v>
      </c>
      <c r="BC169" s="40" t="s">
        <v>404</v>
      </c>
      <c r="BD169" s="42">
        <v>3160</v>
      </c>
      <c r="BE169" s="40"/>
      <c r="BF169" s="52"/>
      <c r="BG169" s="53" t="s">
        <v>362</v>
      </c>
      <c r="BH169" s="94"/>
      <c r="BI169" s="37"/>
      <c r="BJ169" s="38" t="s">
        <v>407</v>
      </c>
      <c r="BK169" s="47" t="s">
        <v>588</v>
      </c>
      <c r="BL169" s="95"/>
      <c r="BM169" s="95"/>
      <c r="BN169" s="95"/>
      <c r="BO169" s="95"/>
      <c r="BP169" s="95"/>
      <c r="BQ169" s="95"/>
      <c r="BR169" s="95"/>
      <c r="BS169" s="95"/>
      <c r="BT169" s="95"/>
      <c r="BU169" s="95"/>
      <c r="BV169" s="95"/>
      <c r="BW169" s="95"/>
      <c r="BX169" s="95"/>
      <c r="BY169" s="95"/>
      <c r="BZ169" s="95"/>
      <c r="CA169" s="95"/>
      <c r="CB169" s="95"/>
      <c r="CC169" s="95"/>
      <c r="CD169" s="95"/>
      <c r="CE169" s="95"/>
      <c r="CF169" s="95"/>
      <c r="CG169" s="95"/>
      <c r="CH169" s="95"/>
      <c r="CI169" s="95"/>
      <c r="CJ169" s="95"/>
      <c r="CK169" s="95"/>
      <c r="CL169" s="95"/>
      <c r="CM169" s="95"/>
      <c r="CN169" s="95"/>
      <c r="CO169" s="95"/>
      <c r="CP169" s="95"/>
      <c r="CQ169" s="95"/>
      <c r="CR169" s="95"/>
      <c r="CS169" s="95"/>
      <c r="CT169" s="95"/>
      <c r="CU169" s="95"/>
      <c r="CV169" s="95"/>
      <c r="CW169" s="95"/>
      <c r="CX169" s="95"/>
      <c r="CY169" s="95"/>
      <c r="CZ169" s="95"/>
      <c r="DA169" s="95"/>
      <c r="DB169" s="95"/>
      <c r="DC169" s="95"/>
      <c r="DD169" s="95"/>
      <c r="DE169" s="95"/>
      <c r="DF169" s="95"/>
      <c r="DG169" s="95"/>
      <c r="DH169" s="95"/>
      <c r="DI169" s="95"/>
      <c r="DJ169" s="95"/>
      <c r="DK169" s="95"/>
      <c r="DL169" s="95"/>
      <c r="DM169" s="95"/>
      <c r="DN169" s="95"/>
      <c r="DO169" s="95"/>
      <c r="DP169" s="95"/>
      <c r="DQ169" s="95"/>
      <c r="DR169" s="95"/>
      <c r="DS169" s="95"/>
      <c r="DT169" s="95"/>
      <c r="DU169" s="95"/>
      <c r="DV169" s="95"/>
      <c r="DW169" s="95"/>
      <c r="DX169" s="95"/>
      <c r="DY169" s="95"/>
      <c r="DZ169" s="95"/>
      <c r="EA169" s="95"/>
      <c r="EB169" s="95"/>
      <c r="EC169" s="95"/>
      <c r="ED169" s="95"/>
      <c r="EE169" s="95"/>
      <c r="EF169" s="95"/>
      <c r="EG169" s="95"/>
      <c r="EH169" s="95"/>
      <c r="EI169" s="95"/>
      <c r="EJ169" s="95"/>
      <c r="EK169" s="95"/>
      <c r="EL169" s="95"/>
      <c r="EM169" s="95"/>
      <c r="EN169" s="95"/>
      <c r="EO169" s="95"/>
      <c r="EP169" s="95"/>
      <c r="EQ169" s="95"/>
      <c r="ER169" s="95"/>
      <c r="ES169" s="95"/>
      <c r="ET169" s="95"/>
      <c r="EU169" s="95"/>
      <c r="EV169" s="95"/>
      <c r="EW169" s="95"/>
      <c r="EX169" s="95"/>
      <c r="EY169" s="95"/>
      <c r="EZ169" s="95"/>
      <c r="FA169" s="95"/>
      <c r="FB169" s="95"/>
      <c r="FC169" s="95"/>
      <c r="FD169" s="95"/>
      <c r="FE169" s="95"/>
      <c r="FF169" s="95"/>
      <c r="FG169" s="95"/>
      <c r="FH169" s="95"/>
      <c r="FI169" s="95"/>
      <c r="FJ169" s="95"/>
      <c r="FK169" s="95"/>
      <c r="FL169" s="95"/>
      <c r="FM169" s="95"/>
      <c r="FN169" s="95"/>
      <c r="FO169" s="95"/>
      <c r="FP169" s="95"/>
      <c r="FQ169" s="95"/>
      <c r="FR169" s="95"/>
      <c r="FS169" s="95"/>
      <c r="FT169" s="95"/>
      <c r="FU169" s="95"/>
      <c r="FV169" s="95"/>
      <c r="FW169" s="95"/>
      <c r="FX169" s="95"/>
      <c r="FY169" s="95"/>
      <c r="FZ169" s="95"/>
      <c r="GA169" s="95"/>
      <c r="GB169" s="95"/>
      <c r="GC169" s="95"/>
      <c r="GD169" s="95"/>
      <c r="GE169" s="95"/>
      <c r="GF169" s="95"/>
      <c r="GG169" s="95"/>
      <c r="GH169" s="95"/>
      <c r="GI169" s="95"/>
      <c r="GJ169" s="95"/>
      <c r="GK169" s="95"/>
      <c r="GL169" s="95"/>
      <c r="GM169" s="95"/>
      <c r="GN169" s="95"/>
      <c r="GO169" s="95"/>
      <c r="GP169" s="95"/>
      <c r="GQ169" s="95"/>
      <c r="GR169" s="95"/>
      <c r="GS169" s="95"/>
      <c r="GT169" s="95"/>
      <c r="GU169" s="95"/>
      <c r="GV169" s="95"/>
      <c r="GW169" s="95"/>
      <c r="GX169" s="95"/>
      <c r="GY169" s="95"/>
      <c r="GZ169" s="95"/>
      <c r="HA169" s="95"/>
      <c r="HB169" s="95"/>
      <c r="HC169" s="95"/>
      <c r="HD169" s="95"/>
      <c r="HE169" s="95"/>
      <c r="HF169" s="95"/>
      <c r="HG169" s="95"/>
      <c r="HH169" s="95"/>
      <c r="HI169" s="95"/>
      <c r="HJ169" s="95"/>
      <c r="HK169" s="95"/>
      <c r="HL169" s="95"/>
      <c r="HM169" s="95"/>
      <c r="HN169" s="95"/>
      <c r="HO169" s="95"/>
      <c r="HP169" s="95"/>
      <c r="HQ169" s="95"/>
      <c r="HR169" s="95"/>
      <c r="HS169" s="95"/>
      <c r="HT169" s="95"/>
      <c r="HU169" s="95"/>
      <c r="HV169" s="95"/>
      <c r="HW169" s="95"/>
      <c r="HX169" s="95"/>
      <c r="HY169" s="95"/>
      <c r="HZ169" s="95"/>
      <c r="IA169" s="95"/>
      <c r="IB169" s="95"/>
      <c r="IC169" s="95"/>
      <c r="ID169" s="95"/>
      <c r="IE169" s="95"/>
    </row>
    <row r="170" s="92" customFormat="1" ht="60" hidden="1" customHeight="1">
      <c r="A170" s="37"/>
      <c r="B170" s="37" t="s">
        <v>62</v>
      </c>
      <c r="C170" s="37" t="s">
        <v>63</v>
      </c>
      <c r="D170" s="56" t="s">
        <v>64</v>
      </c>
      <c r="E170" s="56">
        <v>204</v>
      </c>
      <c r="F170" s="40" t="s">
        <v>885</v>
      </c>
      <c r="G170" s="40" t="s">
        <v>857</v>
      </c>
      <c r="H170" s="56" t="s">
        <v>892</v>
      </c>
      <c r="I170" s="48" t="s">
        <v>577</v>
      </c>
      <c r="J170" s="40" t="s">
        <v>578</v>
      </c>
      <c r="K170" s="49" t="s">
        <v>579</v>
      </c>
      <c r="L170" s="49" t="s">
        <v>580</v>
      </c>
      <c r="M170" s="40" t="s">
        <v>581</v>
      </c>
      <c r="N170" s="49" t="s">
        <v>893</v>
      </c>
      <c r="O170" s="37" t="s">
        <v>397</v>
      </c>
      <c r="P170" s="37" t="s">
        <v>76</v>
      </c>
      <c r="Q170" s="42" t="s">
        <v>398</v>
      </c>
      <c r="R170" s="91">
        <v>42529</v>
      </c>
      <c r="S170" s="48">
        <v>15</v>
      </c>
      <c r="T170" s="45">
        <f t="shared" si="18"/>
        <v>48007</v>
      </c>
      <c r="U170" s="46" t="s">
        <v>100</v>
      </c>
      <c r="V170" s="37" t="str">
        <f t="shared" si="15"/>
        <v/>
      </c>
      <c r="W170" s="37" t="str">
        <f t="shared" si="14"/>
        <v>%НКПР</v>
      </c>
      <c r="X170" s="48">
        <v>100</v>
      </c>
      <c r="Y170" s="48"/>
      <c r="Z170" s="42" t="s">
        <v>399</v>
      </c>
      <c r="AA170" s="56" t="s">
        <v>400</v>
      </c>
      <c r="AB170" s="48"/>
      <c r="AC170" s="42" t="s">
        <v>399</v>
      </c>
      <c r="AD170" s="49">
        <v>24</v>
      </c>
      <c r="AE170" s="50">
        <v>45241</v>
      </c>
      <c r="AF170" s="51">
        <f t="shared" si="16"/>
        <v>45971</v>
      </c>
      <c r="AG170" s="40" t="s">
        <v>82</v>
      </c>
      <c r="AH170" s="40" t="s">
        <v>83</v>
      </c>
      <c r="AI170" s="42" t="s">
        <v>894</v>
      </c>
      <c r="AJ170" s="40" t="s">
        <v>143</v>
      </c>
      <c r="AK170" s="51" t="str">
        <f t="shared" ref="AK170:AK233" ca="1" si="19">IF(AE170=0,"нет данных",IF(TODAY()&lt;AF170-30,"поверен",IF(TODAY()&gt;AF170,"ЗАМЕНИТЬ","ПРОСРОЧЕН")))</f>
        <v>поверен</v>
      </c>
      <c r="AL170" s="42"/>
      <c r="AM170" s="42" t="s">
        <v>86</v>
      </c>
      <c r="AN170" s="42" t="s">
        <v>87</v>
      </c>
      <c r="AO170" s="42" t="s">
        <v>88</v>
      </c>
      <c r="AP170" s="48" t="s">
        <v>584</v>
      </c>
      <c r="AQ170" s="41">
        <v>2015</v>
      </c>
      <c r="AR170" s="51"/>
      <c r="AS170" s="42" t="s">
        <v>91</v>
      </c>
      <c r="AT170" s="37" t="s">
        <v>92</v>
      </c>
      <c r="AU170" s="37"/>
      <c r="AV170" s="40"/>
      <c r="AW170" s="40"/>
      <c r="AX170" s="37"/>
      <c r="AY170" s="37"/>
      <c r="AZ170" s="37"/>
      <c r="BA170" s="40" t="s">
        <v>343</v>
      </c>
      <c r="BB170" s="40" t="s">
        <v>403</v>
      </c>
      <c r="BC170" s="40" t="s">
        <v>404</v>
      </c>
      <c r="BD170" s="42">
        <v>3160</v>
      </c>
      <c r="BE170" s="40"/>
      <c r="BF170" s="52"/>
      <c r="BG170" s="93"/>
      <c r="BH170" s="94"/>
      <c r="BI170" s="37"/>
      <c r="BJ170" s="38" t="s">
        <v>407</v>
      </c>
      <c r="BK170" s="47" t="s">
        <v>588</v>
      </c>
      <c r="BL170" s="95"/>
      <c r="BM170" s="95"/>
      <c r="BN170" s="95"/>
      <c r="BO170" s="95"/>
      <c r="BP170" s="95"/>
      <c r="BQ170" s="95"/>
      <c r="BR170" s="95"/>
      <c r="BS170" s="95"/>
      <c r="BT170" s="95"/>
      <c r="BU170" s="95"/>
      <c r="BV170" s="95"/>
      <c r="BW170" s="95"/>
      <c r="BX170" s="95"/>
      <c r="BY170" s="95"/>
      <c r="BZ170" s="95"/>
      <c r="CA170" s="95"/>
      <c r="CB170" s="95"/>
      <c r="CC170" s="95"/>
      <c r="CD170" s="95"/>
      <c r="CE170" s="95"/>
      <c r="CF170" s="95"/>
      <c r="CG170" s="95"/>
      <c r="CH170" s="95"/>
      <c r="CI170" s="95"/>
      <c r="CJ170" s="95"/>
      <c r="CK170" s="95"/>
      <c r="CL170" s="95"/>
      <c r="CM170" s="95"/>
      <c r="CN170" s="95"/>
      <c r="CO170" s="95"/>
      <c r="CP170" s="95"/>
      <c r="CQ170" s="95"/>
      <c r="CR170" s="95"/>
      <c r="CS170" s="95"/>
      <c r="CT170" s="95"/>
      <c r="CU170" s="95"/>
      <c r="CV170" s="95"/>
      <c r="CW170" s="95"/>
      <c r="CX170" s="95"/>
      <c r="CY170" s="95"/>
      <c r="CZ170" s="95"/>
      <c r="DA170" s="95"/>
      <c r="DB170" s="95"/>
      <c r="DC170" s="95"/>
      <c r="DD170" s="95"/>
      <c r="DE170" s="95"/>
      <c r="DF170" s="95"/>
      <c r="DG170" s="95"/>
      <c r="DH170" s="95"/>
      <c r="DI170" s="95"/>
      <c r="DJ170" s="95"/>
      <c r="DK170" s="95"/>
      <c r="DL170" s="95"/>
      <c r="DM170" s="95"/>
      <c r="DN170" s="95"/>
      <c r="DO170" s="95"/>
      <c r="DP170" s="95"/>
      <c r="DQ170" s="95"/>
      <c r="DR170" s="95"/>
      <c r="DS170" s="95"/>
      <c r="DT170" s="95"/>
      <c r="DU170" s="95"/>
      <c r="DV170" s="95"/>
      <c r="DW170" s="95"/>
      <c r="DX170" s="95"/>
      <c r="DY170" s="95"/>
      <c r="DZ170" s="95"/>
      <c r="EA170" s="95"/>
      <c r="EB170" s="95"/>
      <c r="EC170" s="95"/>
      <c r="ED170" s="95"/>
      <c r="EE170" s="95"/>
      <c r="EF170" s="95"/>
      <c r="EG170" s="95"/>
      <c r="EH170" s="95"/>
      <c r="EI170" s="95"/>
      <c r="EJ170" s="95"/>
      <c r="EK170" s="95"/>
      <c r="EL170" s="95"/>
      <c r="EM170" s="95"/>
      <c r="EN170" s="95"/>
      <c r="EO170" s="95"/>
      <c r="EP170" s="95"/>
      <c r="EQ170" s="95"/>
      <c r="ER170" s="95"/>
      <c r="ES170" s="95"/>
      <c r="ET170" s="95"/>
      <c r="EU170" s="95"/>
      <c r="EV170" s="95"/>
      <c r="EW170" s="95"/>
      <c r="EX170" s="95"/>
      <c r="EY170" s="95"/>
      <c r="EZ170" s="95"/>
      <c r="FA170" s="95"/>
      <c r="FB170" s="95"/>
      <c r="FC170" s="95"/>
      <c r="FD170" s="95"/>
      <c r="FE170" s="95"/>
      <c r="FF170" s="95"/>
      <c r="FG170" s="95"/>
      <c r="FH170" s="95"/>
      <c r="FI170" s="95"/>
      <c r="FJ170" s="95"/>
      <c r="FK170" s="95"/>
      <c r="FL170" s="95"/>
      <c r="FM170" s="95"/>
      <c r="FN170" s="95"/>
      <c r="FO170" s="95"/>
      <c r="FP170" s="95"/>
      <c r="FQ170" s="95"/>
      <c r="FR170" s="95"/>
      <c r="FS170" s="95"/>
      <c r="FT170" s="95"/>
      <c r="FU170" s="95"/>
      <c r="FV170" s="95"/>
      <c r="FW170" s="95"/>
      <c r="FX170" s="95"/>
      <c r="FY170" s="95"/>
      <c r="FZ170" s="95"/>
      <c r="GA170" s="95"/>
      <c r="GB170" s="95"/>
      <c r="GC170" s="95"/>
      <c r="GD170" s="95"/>
      <c r="GE170" s="95"/>
      <c r="GF170" s="95"/>
      <c r="GG170" s="95"/>
      <c r="GH170" s="95"/>
      <c r="GI170" s="95"/>
      <c r="GJ170" s="95"/>
      <c r="GK170" s="95"/>
      <c r="GL170" s="95"/>
      <c r="GM170" s="95"/>
      <c r="GN170" s="95"/>
      <c r="GO170" s="95"/>
      <c r="GP170" s="95"/>
      <c r="GQ170" s="95"/>
      <c r="GR170" s="95"/>
      <c r="GS170" s="95"/>
      <c r="GT170" s="95"/>
      <c r="GU170" s="95"/>
      <c r="GV170" s="95"/>
      <c r="GW170" s="95"/>
      <c r="GX170" s="95"/>
      <c r="GY170" s="95"/>
      <c r="GZ170" s="95"/>
      <c r="HA170" s="95"/>
      <c r="HB170" s="95"/>
      <c r="HC170" s="95"/>
      <c r="HD170" s="95"/>
      <c r="HE170" s="95"/>
      <c r="HF170" s="95"/>
      <c r="HG170" s="95"/>
      <c r="HH170" s="95"/>
      <c r="HI170" s="95"/>
      <c r="HJ170" s="95"/>
      <c r="HK170" s="95"/>
      <c r="HL170" s="95"/>
      <c r="HM170" s="95"/>
      <c r="HN170" s="95"/>
      <c r="HO170" s="95"/>
      <c r="HP170" s="95"/>
      <c r="HQ170" s="95"/>
      <c r="HR170" s="95"/>
      <c r="HS170" s="95"/>
      <c r="HT170" s="95"/>
      <c r="HU170" s="95"/>
      <c r="HV170" s="95"/>
      <c r="HW170" s="95"/>
      <c r="HX170" s="95"/>
      <c r="HY170" s="95"/>
      <c r="HZ170" s="95"/>
      <c r="IA170" s="95"/>
      <c r="IB170" s="95"/>
      <c r="IC170" s="95"/>
      <c r="ID170" s="95"/>
      <c r="IE170" s="95"/>
    </row>
    <row r="171" s="92" customFormat="1" ht="60" hidden="1" customHeight="1">
      <c r="A171" s="37"/>
      <c r="B171" s="37" t="s">
        <v>62</v>
      </c>
      <c r="C171" s="37" t="s">
        <v>63</v>
      </c>
      <c r="D171" s="56" t="s">
        <v>64</v>
      </c>
      <c r="E171" s="56">
        <v>204</v>
      </c>
      <c r="F171" s="40" t="s">
        <v>885</v>
      </c>
      <c r="G171" s="40" t="s">
        <v>857</v>
      </c>
      <c r="H171" s="188" t="s">
        <v>895</v>
      </c>
      <c r="I171" s="189" t="s">
        <v>688</v>
      </c>
      <c r="J171" s="45" t="s">
        <v>689</v>
      </c>
      <c r="K171" s="190" t="s">
        <v>579</v>
      </c>
      <c r="L171" s="191" t="s">
        <v>690</v>
      </c>
      <c r="M171" s="192" t="s">
        <v>691</v>
      </c>
      <c r="N171" s="193" t="s">
        <v>896</v>
      </c>
      <c r="O171" s="194" t="s">
        <v>692</v>
      </c>
      <c r="P171" s="37" t="s">
        <v>76</v>
      </c>
      <c r="Q171" s="42" t="s">
        <v>398</v>
      </c>
      <c r="R171" s="91">
        <v>45387</v>
      </c>
      <c r="S171" s="48">
        <v>15</v>
      </c>
      <c r="T171" s="45">
        <f t="shared" si="18"/>
        <v>50865</v>
      </c>
      <c r="U171" s="56" t="s">
        <v>100</v>
      </c>
      <c r="V171" s="37" t="str">
        <f t="shared" si="15"/>
        <v/>
      </c>
      <c r="W171" s="37" t="str">
        <f t="shared" si="14"/>
        <v>%НКПР</v>
      </c>
      <c r="X171" s="48">
        <v>100</v>
      </c>
      <c r="Y171" s="48"/>
      <c r="Z171" s="42" t="s">
        <v>399</v>
      </c>
      <c r="AA171" s="56" t="s">
        <v>400</v>
      </c>
      <c r="AB171" s="48"/>
      <c r="AC171" s="42" t="s">
        <v>399</v>
      </c>
      <c r="AD171" s="49">
        <v>36</v>
      </c>
      <c r="AE171" s="50">
        <v>45414</v>
      </c>
      <c r="AF171" s="51">
        <f t="shared" si="16"/>
        <v>46508</v>
      </c>
      <c r="AG171" s="40" t="s">
        <v>82</v>
      </c>
      <c r="AH171" s="40" t="s">
        <v>83</v>
      </c>
      <c r="AI171" s="87" t="s">
        <v>897</v>
      </c>
      <c r="AJ171" s="48" t="s">
        <v>898</v>
      </c>
      <c r="AK171" s="51" t="str">
        <f t="shared" ca="1" si="19"/>
        <v>поверен</v>
      </c>
      <c r="AL171" s="42"/>
      <c r="AM171" s="42" t="s">
        <v>86</v>
      </c>
      <c r="AN171" s="42" t="s">
        <v>87</v>
      </c>
      <c r="AO171" s="42" t="s">
        <v>88</v>
      </c>
      <c r="AP171" s="83" t="s">
        <v>865</v>
      </c>
      <c r="AQ171" s="41" t="s">
        <v>899</v>
      </c>
      <c r="AR171" s="51"/>
      <c r="AS171" s="42" t="s">
        <v>91</v>
      </c>
      <c r="AT171" s="37" t="s">
        <v>92</v>
      </c>
      <c r="AU171" s="37"/>
      <c r="AV171" s="87" t="s">
        <v>899</v>
      </c>
      <c r="AW171" s="40"/>
      <c r="AX171" s="37"/>
      <c r="AY171" s="37"/>
      <c r="AZ171" s="37"/>
      <c r="BA171" s="40" t="s">
        <v>343</v>
      </c>
      <c r="BB171" s="40" t="s">
        <v>403</v>
      </c>
      <c r="BC171" s="40" t="s">
        <v>404</v>
      </c>
      <c r="BD171" s="42">
        <v>3160</v>
      </c>
      <c r="BE171" s="40"/>
      <c r="BF171" s="52"/>
      <c r="BG171" s="40" t="s">
        <v>900</v>
      </c>
      <c r="BH171" s="94"/>
      <c r="BI171" s="37"/>
      <c r="BJ171" s="38" t="s">
        <v>407</v>
      </c>
      <c r="BK171" s="38" t="s">
        <v>698</v>
      </c>
      <c r="BL171" s="95"/>
      <c r="BM171" s="95"/>
      <c r="BN171" s="95"/>
      <c r="BO171" s="95"/>
      <c r="BP171" s="95"/>
      <c r="BQ171" s="95"/>
      <c r="BR171" s="95"/>
      <c r="BS171" s="95"/>
      <c r="BT171" s="95"/>
      <c r="BU171" s="95"/>
      <c r="BV171" s="95"/>
      <c r="BW171" s="95"/>
      <c r="BX171" s="95"/>
      <c r="BY171" s="95"/>
      <c r="BZ171" s="95"/>
      <c r="CA171" s="95"/>
      <c r="CB171" s="95"/>
      <c r="CC171" s="95"/>
      <c r="CD171" s="95"/>
      <c r="CE171" s="95"/>
      <c r="CF171" s="95"/>
      <c r="CG171" s="95"/>
      <c r="CH171" s="95"/>
      <c r="CI171" s="95"/>
      <c r="CJ171" s="95"/>
      <c r="CK171" s="95"/>
      <c r="CL171" s="95"/>
      <c r="CM171" s="95"/>
      <c r="CN171" s="95"/>
      <c r="CO171" s="95"/>
      <c r="CP171" s="95"/>
      <c r="CQ171" s="95"/>
      <c r="CR171" s="95"/>
      <c r="CS171" s="95"/>
      <c r="CT171" s="95"/>
      <c r="CU171" s="95"/>
      <c r="CV171" s="95"/>
      <c r="CW171" s="95"/>
      <c r="CX171" s="95"/>
      <c r="CY171" s="95"/>
      <c r="CZ171" s="95"/>
      <c r="DA171" s="95"/>
      <c r="DB171" s="95"/>
      <c r="DC171" s="95"/>
      <c r="DD171" s="95"/>
      <c r="DE171" s="95"/>
      <c r="DF171" s="95"/>
      <c r="DG171" s="95"/>
      <c r="DH171" s="95"/>
      <c r="DI171" s="95"/>
      <c r="DJ171" s="95"/>
      <c r="DK171" s="95"/>
      <c r="DL171" s="95"/>
      <c r="DM171" s="95"/>
      <c r="DN171" s="95"/>
      <c r="DO171" s="95"/>
      <c r="DP171" s="95"/>
      <c r="DQ171" s="95"/>
      <c r="DR171" s="95"/>
      <c r="DS171" s="95"/>
      <c r="DT171" s="95"/>
      <c r="DU171" s="95"/>
      <c r="DV171" s="95"/>
      <c r="DW171" s="95"/>
      <c r="DX171" s="95"/>
      <c r="DY171" s="95"/>
      <c r="DZ171" s="95"/>
      <c r="EA171" s="95"/>
      <c r="EB171" s="95"/>
      <c r="EC171" s="95"/>
      <c r="ED171" s="95"/>
      <c r="EE171" s="95"/>
      <c r="EF171" s="95"/>
      <c r="EG171" s="95"/>
      <c r="EH171" s="95"/>
      <c r="EI171" s="95"/>
      <c r="EJ171" s="95"/>
      <c r="EK171" s="95"/>
      <c r="EL171" s="95"/>
      <c r="EM171" s="95"/>
      <c r="EN171" s="95"/>
      <c r="EO171" s="95"/>
      <c r="EP171" s="95"/>
      <c r="EQ171" s="95"/>
      <c r="ER171" s="95"/>
      <c r="ES171" s="95"/>
      <c r="ET171" s="95"/>
      <c r="EU171" s="95"/>
      <c r="EV171" s="95"/>
      <c r="EW171" s="95"/>
      <c r="EX171" s="95"/>
      <c r="EY171" s="95"/>
      <c r="EZ171" s="95"/>
      <c r="FA171" s="95"/>
      <c r="FB171" s="95"/>
      <c r="FC171" s="95"/>
      <c r="FD171" s="95"/>
      <c r="FE171" s="95"/>
      <c r="FF171" s="95"/>
      <c r="FG171" s="95"/>
      <c r="FH171" s="95"/>
      <c r="FI171" s="95"/>
      <c r="FJ171" s="95"/>
      <c r="FK171" s="95"/>
      <c r="FL171" s="95"/>
      <c r="FM171" s="95"/>
      <c r="FN171" s="95"/>
      <c r="FO171" s="95"/>
      <c r="FP171" s="95"/>
      <c r="FQ171" s="95"/>
      <c r="FR171" s="95"/>
      <c r="FS171" s="95"/>
      <c r="FT171" s="95"/>
      <c r="FU171" s="95"/>
      <c r="FV171" s="95"/>
      <c r="FW171" s="95"/>
      <c r="FX171" s="95"/>
      <c r="FY171" s="95"/>
      <c r="FZ171" s="95"/>
      <c r="GA171" s="95"/>
      <c r="GB171" s="95"/>
      <c r="GC171" s="95"/>
      <c r="GD171" s="95"/>
      <c r="GE171" s="95"/>
      <c r="GF171" s="95"/>
      <c r="GG171" s="95"/>
      <c r="GH171" s="95"/>
      <c r="GI171" s="95"/>
      <c r="GJ171" s="95"/>
      <c r="GK171" s="95"/>
      <c r="GL171" s="95"/>
      <c r="GM171" s="95"/>
      <c r="GN171" s="95"/>
      <c r="GO171" s="95"/>
      <c r="GP171" s="95"/>
      <c r="GQ171" s="95"/>
      <c r="GR171" s="95"/>
      <c r="GS171" s="95"/>
      <c r="GT171" s="95"/>
      <c r="GU171" s="95"/>
      <c r="GV171" s="95"/>
      <c r="GW171" s="95"/>
      <c r="GX171" s="95"/>
      <c r="GY171" s="95"/>
      <c r="GZ171" s="95"/>
      <c r="HA171" s="95"/>
      <c r="HB171" s="95"/>
      <c r="HC171" s="95"/>
      <c r="HD171" s="95"/>
      <c r="HE171" s="95"/>
      <c r="HF171" s="95"/>
      <c r="HG171" s="95"/>
      <c r="HH171" s="95"/>
      <c r="HI171" s="95"/>
      <c r="HJ171" s="95"/>
      <c r="HK171" s="95"/>
      <c r="HL171" s="95"/>
      <c r="HM171" s="95"/>
      <c r="HN171" s="95"/>
      <c r="HO171" s="95"/>
      <c r="HP171" s="95"/>
      <c r="HQ171" s="95"/>
      <c r="HR171" s="95"/>
      <c r="HS171" s="95"/>
      <c r="HT171" s="95"/>
      <c r="HU171" s="95"/>
      <c r="HV171" s="95"/>
      <c r="HW171" s="95"/>
      <c r="HX171" s="95"/>
      <c r="HY171" s="95"/>
      <c r="HZ171" s="95"/>
      <c r="IA171" s="95"/>
      <c r="IB171" s="95"/>
      <c r="IC171" s="95"/>
      <c r="ID171" s="95"/>
      <c r="IE171" s="95"/>
    </row>
    <row r="172" s="92" customFormat="1" ht="60" hidden="1" customHeight="1">
      <c r="A172" s="37"/>
      <c r="B172" s="37" t="s">
        <v>62</v>
      </c>
      <c r="C172" s="37" t="s">
        <v>63</v>
      </c>
      <c r="D172" s="56" t="s">
        <v>64</v>
      </c>
      <c r="E172" s="56">
        <v>204</v>
      </c>
      <c r="F172" s="40" t="s">
        <v>885</v>
      </c>
      <c r="G172" s="40" t="s">
        <v>857</v>
      </c>
      <c r="H172" s="56" t="s">
        <v>901</v>
      </c>
      <c r="I172" s="48" t="s">
        <v>577</v>
      </c>
      <c r="J172" s="40" t="s">
        <v>902</v>
      </c>
      <c r="K172" s="49" t="s">
        <v>579</v>
      </c>
      <c r="L172" s="49" t="s">
        <v>580</v>
      </c>
      <c r="M172" s="40" t="s">
        <v>581</v>
      </c>
      <c r="N172" s="49" t="s">
        <v>903</v>
      </c>
      <c r="O172" s="37" t="s">
        <v>397</v>
      </c>
      <c r="P172" s="37" t="s">
        <v>76</v>
      </c>
      <c r="Q172" s="42" t="s">
        <v>398</v>
      </c>
      <c r="R172" s="91">
        <v>42894</v>
      </c>
      <c r="S172" s="48">
        <v>15</v>
      </c>
      <c r="T172" s="45">
        <f t="shared" si="18"/>
        <v>48372</v>
      </c>
      <c r="U172" s="56" t="s">
        <v>100</v>
      </c>
      <c r="V172" s="37" t="str">
        <f t="shared" si="15"/>
        <v/>
      </c>
      <c r="W172" s="37" t="str">
        <f t="shared" si="14"/>
        <v>%НКПР</v>
      </c>
      <c r="X172" s="48">
        <v>100</v>
      </c>
      <c r="Y172" s="48"/>
      <c r="Z172" s="42" t="s">
        <v>399</v>
      </c>
      <c r="AA172" s="56" t="s">
        <v>400</v>
      </c>
      <c r="AB172" s="48"/>
      <c r="AC172" s="42" t="s">
        <v>399</v>
      </c>
      <c r="AD172" s="49">
        <v>24</v>
      </c>
      <c r="AE172" s="50">
        <v>45495</v>
      </c>
      <c r="AF172" s="51">
        <f t="shared" si="16"/>
        <v>46224</v>
      </c>
      <c r="AG172" s="40" t="s">
        <v>82</v>
      </c>
      <c r="AH172" s="40" t="s">
        <v>83</v>
      </c>
      <c r="AI172" s="42" t="s">
        <v>904</v>
      </c>
      <c r="AJ172" s="40" t="s">
        <v>143</v>
      </c>
      <c r="AK172" s="51" t="str">
        <f t="shared" ca="1" si="19"/>
        <v>поверен</v>
      </c>
      <c r="AL172" s="42"/>
      <c r="AM172" s="42" t="s">
        <v>86</v>
      </c>
      <c r="AN172" s="42" t="s">
        <v>87</v>
      </c>
      <c r="AO172" s="42" t="s">
        <v>88</v>
      </c>
      <c r="AP172" s="48" t="s">
        <v>584</v>
      </c>
      <c r="AQ172" s="41">
        <v>2015</v>
      </c>
      <c r="AR172" s="51"/>
      <c r="AS172" s="42" t="s">
        <v>91</v>
      </c>
      <c r="AT172" s="37" t="s">
        <v>905</v>
      </c>
      <c r="AU172" s="37"/>
      <c r="AV172" s="40"/>
      <c r="AW172" s="40"/>
      <c r="AX172" s="37"/>
      <c r="AY172" s="37"/>
      <c r="AZ172" s="37"/>
      <c r="BA172" s="40" t="s">
        <v>343</v>
      </c>
      <c r="BB172" s="40" t="s">
        <v>403</v>
      </c>
      <c r="BC172" s="40" t="s">
        <v>404</v>
      </c>
      <c r="BD172" s="42">
        <v>3160</v>
      </c>
      <c r="BE172" s="40"/>
      <c r="BF172" s="52"/>
      <c r="BG172" s="93" t="s">
        <v>378</v>
      </c>
      <c r="BH172" s="94"/>
      <c r="BI172" s="37"/>
      <c r="BJ172" s="38" t="s">
        <v>407</v>
      </c>
      <c r="BK172" s="47" t="s">
        <v>588</v>
      </c>
      <c r="BL172" s="95"/>
      <c r="BM172" s="95"/>
      <c r="BN172" s="95"/>
      <c r="BO172" s="95"/>
      <c r="BP172" s="95"/>
      <c r="BQ172" s="95"/>
      <c r="BR172" s="95"/>
      <c r="BS172" s="95"/>
      <c r="BT172" s="95"/>
      <c r="BU172" s="95"/>
      <c r="BV172" s="95"/>
      <c r="BW172" s="95"/>
      <c r="BX172" s="95"/>
      <c r="BY172" s="95"/>
      <c r="BZ172" s="95"/>
      <c r="CA172" s="95"/>
      <c r="CB172" s="95"/>
      <c r="CC172" s="95"/>
      <c r="CD172" s="95"/>
      <c r="CE172" s="95"/>
      <c r="CF172" s="95"/>
      <c r="CG172" s="95"/>
      <c r="CH172" s="95"/>
      <c r="CI172" s="95"/>
      <c r="CJ172" s="95"/>
      <c r="CK172" s="95"/>
      <c r="CL172" s="95"/>
      <c r="CM172" s="95"/>
      <c r="CN172" s="95"/>
      <c r="CO172" s="95"/>
      <c r="CP172" s="95"/>
      <c r="CQ172" s="95"/>
      <c r="CR172" s="95"/>
      <c r="CS172" s="95"/>
      <c r="CT172" s="95"/>
      <c r="CU172" s="95"/>
      <c r="CV172" s="95"/>
      <c r="CW172" s="95"/>
      <c r="CX172" s="95"/>
      <c r="CY172" s="95"/>
      <c r="CZ172" s="95"/>
      <c r="DA172" s="95"/>
      <c r="DB172" s="95"/>
      <c r="DC172" s="95"/>
      <c r="DD172" s="95"/>
      <c r="DE172" s="95"/>
      <c r="DF172" s="95"/>
      <c r="DG172" s="95"/>
      <c r="DH172" s="95"/>
      <c r="DI172" s="95"/>
      <c r="DJ172" s="95"/>
      <c r="DK172" s="95"/>
      <c r="DL172" s="95"/>
      <c r="DM172" s="95"/>
      <c r="DN172" s="95"/>
      <c r="DO172" s="95"/>
      <c r="DP172" s="95"/>
      <c r="DQ172" s="95"/>
      <c r="DR172" s="95"/>
      <c r="DS172" s="95"/>
      <c r="DT172" s="95"/>
      <c r="DU172" s="95"/>
      <c r="DV172" s="95"/>
      <c r="DW172" s="95"/>
      <c r="DX172" s="95"/>
      <c r="DY172" s="95"/>
      <c r="DZ172" s="95"/>
      <c r="EA172" s="95"/>
      <c r="EB172" s="95"/>
      <c r="EC172" s="95"/>
      <c r="ED172" s="95"/>
      <c r="EE172" s="95"/>
      <c r="EF172" s="95"/>
      <c r="EG172" s="95"/>
      <c r="EH172" s="95"/>
      <c r="EI172" s="95"/>
      <c r="EJ172" s="95"/>
      <c r="EK172" s="95"/>
      <c r="EL172" s="95"/>
      <c r="EM172" s="95"/>
      <c r="EN172" s="95"/>
      <c r="EO172" s="95"/>
      <c r="EP172" s="95"/>
      <c r="EQ172" s="95"/>
      <c r="ER172" s="95"/>
      <c r="ES172" s="95"/>
      <c r="ET172" s="95"/>
      <c r="EU172" s="95"/>
      <c r="EV172" s="95"/>
      <c r="EW172" s="95"/>
      <c r="EX172" s="95"/>
      <c r="EY172" s="95"/>
      <c r="EZ172" s="95"/>
      <c r="FA172" s="95"/>
      <c r="FB172" s="95"/>
      <c r="FC172" s="95"/>
      <c r="FD172" s="95"/>
      <c r="FE172" s="95"/>
      <c r="FF172" s="95"/>
      <c r="FG172" s="95"/>
      <c r="FH172" s="95"/>
      <c r="FI172" s="95"/>
      <c r="FJ172" s="95"/>
      <c r="FK172" s="95"/>
      <c r="FL172" s="95"/>
      <c r="FM172" s="95"/>
      <c r="FN172" s="95"/>
      <c r="FO172" s="95"/>
      <c r="FP172" s="95"/>
      <c r="FQ172" s="95"/>
      <c r="FR172" s="95"/>
      <c r="FS172" s="95"/>
      <c r="FT172" s="95"/>
      <c r="FU172" s="95"/>
      <c r="FV172" s="95"/>
      <c r="FW172" s="95"/>
      <c r="FX172" s="95"/>
      <c r="FY172" s="95"/>
      <c r="FZ172" s="95"/>
      <c r="GA172" s="95"/>
      <c r="GB172" s="95"/>
      <c r="GC172" s="95"/>
      <c r="GD172" s="95"/>
      <c r="GE172" s="95"/>
      <c r="GF172" s="95"/>
      <c r="GG172" s="95"/>
      <c r="GH172" s="95"/>
      <c r="GI172" s="95"/>
      <c r="GJ172" s="95"/>
      <c r="GK172" s="95"/>
      <c r="GL172" s="95"/>
      <c r="GM172" s="95"/>
      <c r="GN172" s="95"/>
      <c r="GO172" s="95"/>
      <c r="GP172" s="95"/>
      <c r="GQ172" s="95"/>
      <c r="GR172" s="95"/>
      <c r="GS172" s="95"/>
      <c r="GT172" s="95"/>
      <c r="GU172" s="95"/>
      <c r="GV172" s="95"/>
      <c r="GW172" s="95"/>
      <c r="GX172" s="95"/>
      <c r="GY172" s="95"/>
      <c r="GZ172" s="95"/>
      <c r="HA172" s="95"/>
      <c r="HB172" s="95"/>
      <c r="HC172" s="95"/>
      <c r="HD172" s="95"/>
      <c r="HE172" s="95"/>
      <c r="HF172" s="95"/>
      <c r="HG172" s="95"/>
      <c r="HH172" s="95"/>
      <c r="HI172" s="95"/>
      <c r="HJ172" s="95"/>
      <c r="HK172" s="95"/>
      <c r="HL172" s="95"/>
      <c r="HM172" s="95"/>
      <c r="HN172" s="95"/>
      <c r="HO172" s="95"/>
      <c r="HP172" s="95"/>
      <c r="HQ172" s="95"/>
      <c r="HR172" s="95"/>
      <c r="HS172" s="95"/>
      <c r="HT172" s="95"/>
      <c r="HU172" s="95"/>
      <c r="HV172" s="95"/>
      <c r="HW172" s="95"/>
      <c r="HX172" s="95"/>
      <c r="HY172" s="95"/>
      <c r="HZ172" s="95"/>
      <c r="IA172" s="95"/>
      <c r="IB172" s="95"/>
      <c r="IC172" s="95"/>
      <c r="ID172" s="95"/>
      <c r="IE172" s="95"/>
    </row>
    <row r="173" s="195" customFormat="1" ht="60" hidden="1" customHeight="1">
      <c r="A173" s="37"/>
      <c r="B173" s="37" t="s">
        <v>62</v>
      </c>
      <c r="C173" s="37" t="s">
        <v>63</v>
      </c>
      <c r="D173" s="56" t="s">
        <v>64</v>
      </c>
      <c r="E173" s="56">
        <v>204</v>
      </c>
      <c r="F173" s="40" t="s">
        <v>885</v>
      </c>
      <c r="G173" s="40" t="s">
        <v>906</v>
      </c>
      <c r="H173" s="56" t="s">
        <v>907</v>
      </c>
      <c r="I173" s="48" t="s">
        <v>590</v>
      </c>
      <c r="J173" s="40" t="s">
        <v>908</v>
      </c>
      <c r="K173" s="49" t="s">
        <v>592</v>
      </c>
      <c r="L173" s="119" t="s">
        <v>593</v>
      </c>
      <c r="M173" s="49" t="s">
        <v>909</v>
      </c>
      <c r="N173" s="49">
        <v>222482</v>
      </c>
      <c r="O173" s="37" t="s">
        <v>910</v>
      </c>
      <c r="P173" s="37" t="s">
        <v>76</v>
      </c>
      <c r="Q173" s="42" t="s">
        <v>398</v>
      </c>
      <c r="R173" s="91">
        <v>44890</v>
      </c>
      <c r="S173" s="48">
        <v>20</v>
      </c>
      <c r="T173" s="45">
        <f t="shared" si="18"/>
        <v>52194</v>
      </c>
      <c r="U173" s="56" t="s">
        <v>100</v>
      </c>
      <c r="V173" s="37" t="str">
        <f t="shared" si="15"/>
        <v/>
      </c>
      <c r="W173" s="37" t="str">
        <f t="shared" si="14"/>
        <v>%НКПР</v>
      </c>
      <c r="X173" s="48">
        <v>100</v>
      </c>
      <c r="Y173" s="48"/>
      <c r="Z173" s="42" t="s">
        <v>399</v>
      </c>
      <c r="AA173" s="56" t="s">
        <v>596</v>
      </c>
      <c r="AB173" s="48"/>
      <c r="AC173" s="42" t="s">
        <v>399</v>
      </c>
      <c r="AD173" s="49">
        <v>36</v>
      </c>
      <c r="AE173" s="50">
        <v>44890</v>
      </c>
      <c r="AF173" s="51">
        <f t="shared" si="16"/>
        <v>45985</v>
      </c>
      <c r="AG173" s="40" t="s">
        <v>82</v>
      </c>
      <c r="AH173" s="40" t="s">
        <v>83</v>
      </c>
      <c r="AI173" s="42" t="s">
        <v>911</v>
      </c>
      <c r="AJ173" s="40" t="s">
        <v>598</v>
      </c>
      <c r="AK173" s="51" t="str">
        <f t="shared" ca="1" si="19"/>
        <v>поверен</v>
      </c>
      <c r="AL173" s="42"/>
      <c r="AM173" s="42" t="s">
        <v>86</v>
      </c>
      <c r="AN173" s="42" t="s">
        <v>87</v>
      </c>
      <c r="AO173" s="42" t="s">
        <v>88</v>
      </c>
      <c r="AP173" s="48" t="s">
        <v>912</v>
      </c>
      <c r="AQ173" s="41" t="s">
        <v>913</v>
      </c>
      <c r="AR173" s="51"/>
      <c r="AS173" s="42" t="s">
        <v>91</v>
      </c>
      <c r="AT173" s="37" t="s">
        <v>385</v>
      </c>
      <c r="AU173" s="37"/>
      <c r="AV173" s="41" t="s">
        <v>913</v>
      </c>
      <c r="AW173" s="40"/>
      <c r="AX173" s="37"/>
      <c r="AY173" s="37"/>
      <c r="AZ173" s="37"/>
      <c r="BA173" s="40" t="s">
        <v>343</v>
      </c>
      <c r="BB173" s="40" t="s">
        <v>403</v>
      </c>
      <c r="BC173" s="40" t="s">
        <v>404</v>
      </c>
      <c r="BD173" s="42">
        <v>3160</v>
      </c>
      <c r="BE173" s="40"/>
      <c r="BF173" s="52"/>
      <c r="BG173" s="93"/>
      <c r="BH173" s="94"/>
      <c r="BI173" s="37" t="s">
        <v>406</v>
      </c>
      <c r="BJ173" s="41" t="s">
        <v>914</v>
      </c>
      <c r="BK173" s="37" t="s">
        <v>915</v>
      </c>
      <c r="BL173" s="95"/>
      <c r="BM173" s="95"/>
      <c r="BN173" s="95"/>
      <c r="BO173" s="95"/>
      <c r="BP173" s="95"/>
      <c r="BQ173" s="95"/>
      <c r="BR173" s="95"/>
      <c r="BS173" s="95"/>
      <c r="BT173" s="95"/>
      <c r="BU173" s="95"/>
      <c r="BV173" s="95"/>
      <c r="BW173" s="95"/>
      <c r="BX173" s="95"/>
      <c r="BY173" s="95"/>
      <c r="BZ173" s="95"/>
      <c r="CA173" s="95"/>
      <c r="CB173" s="95"/>
      <c r="CC173" s="95"/>
      <c r="CD173" s="95"/>
      <c r="CE173" s="95"/>
      <c r="CF173" s="95"/>
      <c r="CG173" s="95"/>
      <c r="CH173" s="95"/>
      <c r="CI173" s="95"/>
      <c r="CJ173" s="95"/>
      <c r="CK173" s="95"/>
      <c r="CL173" s="95"/>
      <c r="CM173" s="95"/>
      <c r="CN173" s="95"/>
      <c r="CO173" s="95"/>
      <c r="CP173" s="95"/>
      <c r="CQ173" s="95"/>
      <c r="CR173" s="95"/>
      <c r="CS173" s="95"/>
      <c r="CT173" s="95"/>
      <c r="CU173" s="95"/>
      <c r="CV173" s="95"/>
      <c r="CW173" s="95"/>
      <c r="CX173" s="95"/>
      <c r="CY173" s="95"/>
      <c r="CZ173" s="95"/>
      <c r="DA173" s="95"/>
      <c r="DB173" s="95"/>
      <c r="DC173" s="95"/>
      <c r="DD173" s="95"/>
      <c r="DE173" s="95"/>
      <c r="DF173" s="95"/>
      <c r="DG173" s="95"/>
      <c r="DH173" s="95"/>
      <c r="DI173" s="95"/>
      <c r="DJ173" s="95"/>
      <c r="DK173" s="95"/>
      <c r="DL173" s="95"/>
      <c r="DM173" s="95"/>
      <c r="DN173" s="95"/>
      <c r="DO173" s="95"/>
      <c r="DP173" s="95"/>
      <c r="DQ173" s="95"/>
      <c r="DR173" s="95"/>
      <c r="DS173" s="95"/>
      <c r="DT173" s="95"/>
      <c r="DU173" s="95"/>
      <c r="DV173" s="95"/>
      <c r="DW173" s="95"/>
      <c r="DX173" s="95"/>
      <c r="DY173" s="95"/>
      <c r="DZ173" s="95"/>
      <c r="EA173" s="95"/>
      <c r="EB173" s="95"/>
      <c r="EC173" s="95"/>
      <c r="ED173" s="95"/>
      <c r="EE173" s="95"/>
      <c r="EF173" s="95"/>
      <c r="EG173" s="95"/>
      <c r="EH173" s="95"/>
      <c r="EI173" s="95"/>
      <c r="EJ173" s="95"/>
      <c r="EK173" s="95"/>
      <c r="EL173" s="95"/>
      <c r="EM173" s="95"/>
      <c r="EN173" s="95"/>
      <c r="EO173" s="95"/>
      <c r="EP173" s="95"/>
      <c r="EQ173" s="95"/>
      <c r="ER173" s="95"/>
      <c r="ES173" s="95"/>
      <c r="ET173" s="95"/>
      <c r="EU173" s="95"/>
      <c r="EV173" s="95"/>
      <c r="EW173" s="95"/>
      <c r="EX173" s="95"/>
      <c r="EY173" s="95"/>
      <c r="EZ173" s="95"/>
      <c r="FA173" s="95"/>
      <c r="FB173" s="95"/>
      <c r="FC173" s="95"/>
      <c r="FD173" s="95"/>
      <c r="FE173" s="95"/>
      <c r="FF173" s="95"/>
      <c r="FG173" s="95"/>
      <c r="FH173" s="95"/>
      <c r="FI173" s="95"/>
      <c r="FJ173" s="95"/>
      <c r="FK173" s="95"/>
      <c r="FL173" s="95"/>
      <c r="FM173" s="95"/>
      <c r="FN173" s="95"/>
      <c r="FO173" s="95"/>
      <c r="FP173" s="95"/>
      <c r="FQ173" s="95"/>
      <c r="FR173" s="95"/>
      <c r="FS173" s="95"/>
      <c r="FT173" s="95"/>
      <c r="FU173" s="95"/>
      <c r="FV173" s="95"/>
      <c r="FW173" s="95"/>
      <c r="FX173" s="95"/>
      <c r="FY173" s="95"/>
      <c r="FZ173" s="95"/>
      <c r="GA173" s="95"/>
      <c r="GB173" s="95"/>
      <c r="GC173" s="95"/>
      <c r="GD173" s="95"/>
      <c r="GE173" s="95"/>
      <c r="GF173" s="95"/>
      <c r="GG173" s="95"/>
      <c r="GH173" s="95"/>
      <c r="GI173" s="95"/>
      <c r="GJ173" s="95"/>
      <c r="GK173" s="95"/>
      <c r="GL173" s="95"/>
      <c r="GM173" s="95"/>
      <c r="GN173" s="95"/>
      <c r="GO173" s="95"/>
      <c r="GP173" s="95"/>
      <c r="GQ173" s="95"/>
      <c r="GR173" s="95"/>
      <c r="GS173" s="95"/>
      <c r="GT173" s="95"/>
      <c r="GU173" s="95"/>
      <c r="GV173" s="95"/>
      <c r="GW173" s="95"/>
      <c r="GX173" s="95"/>
      <c r="GY173" s="95"/>
      <c r="GZ173" s="95"/>
      <c r="HA173" s="95"/>
      <c r="HB173" s="95"/>
      <c r="HC173" s="95"/>
      <c r="HD173" s="95"/>
      <c r="HE173" s="95"/>
      <c r="HF173" s="95"/>
      <c r="HG173" s="95"/>
      <c r="HH173" s="95"/>
      <c r="HI173" s="95"/>
      <c r="HJ173" s="95"/>
      <c r="HK173" s="95"/>
      <c r="HL173" s="95"/>
      <c r="HM173" s="95"/>
      <c r="HN173" s="95"/>
      <c r="HO173" s="95"/>
      <c r="HP173" s="95"/>
      <c r="HQ173" s="95"/>
      <c r="HR173" s="95"/>
      <c r="HS173" s="95"/>
      <c r="HT173" s="95"/>
      <c r="HU173" s="95"/>
      <c r="HV173" s="95"/>
      <c r="HW173" s="95"/>
      <c r="HX173" s="95"/>
      <c r="HY173" s="95"/>
      <c r="HZ173" s="95"/>
      <c r="IA173" s="95"/>
      <c r="IB173" s="95"/>
      <c r="IC173" s="95"/>
      <c r="ID173" s="95"/>
      <c r="IE173" s="95"/>
    </row>
    <row r="174" s="92" customFormat="1" ht="60" hidden="1" customHeight="1">
      <c r="A174" s="37"/>
      <c r="B174" s="37" t="s">
        <v>62</v>
      </c>
      <c r="C174" s="37" t="s">
        <v>63</v>
      </c>
      <c r="D174" s="56" t="s">
        <v>64</v>
      </c>
      <c r="E174" s="56">
        <v>204</v>
      </c>
      <c r="F174" s="40" t="s">
        <v>885</v>
      </c>
      <c r="G174" s="40" t="s">
        <v>857</v>
      </c>
      <c r="H174" s="56" t="s">
        <v>916</v>
      </c>
      <c r="I174" s="48" t="s">
        <v>577</v>
      </c>
      <c r="J174" s="40" t="s">
        <v>578</v>
      </c>
      <c r="K174" s="49" t="s">
        <v>579</v>
      </c>
      <c r="L174" s="49" t="s">
        <v>580</v>
      </c>
      <c r="M174" s="40" t="s">
        <v>581</v>
      </c>
      <c r="N174" s="49" t="s">
        <v>917</v>
      </c>
      <c r="O174" s="37" t="s">
        <v>397</v>
      </c>
      <c r="P174" s="37" t="s">
        <v>76</v>
      </c>
      <c r="Q174" s="42" t="s">
        <v>398</v>
      </c>
      <c r="R174" s="91">
        <v>42529</v>
      </c>
      <c r="S174" s="48">
        <v>15</v>
      </c>
      <c r="T174" s="45">
        <f t="shared" si="18"/>
        <v>48007</v>
      </c>
      <c r="U174" s="56" t="s">
        <v>100</v>
      </c>
      <c r="V174" s="37" t="str">
        <f t="shared" si="15"/>
        <v/>
      </c>
      <c r="W174" s="37" t="str">
        <f t="shared" si="14"/>
        <v>%НКПР</v>
      </c>
      <c r="X174" s="48">
        <v>100</v>
      </c>
      <c r="Y174" s="48"/>
      <c r="Z174" s="42" t="s">
        <v>399</v>
      </c>
      <c r="AA174" s="56" t="s">
        <v>400</v>
      </c>
      <c r="AB174" s="48"/>
      <c r="AC174" s="42" t="s">
        <v>399</v>
      </c>
      <c r="AD174" s="49">
        <v>24</v>
      </c>
      <c r="AE174" s="50">
        <v>45241</v>
      </c>
      <c r="AF174" s="51">
        <f t="shared" si="16"/>
        <v>45971</v>
      </c>
      <c r="AG174" s="40" t="s">
        <v>82</v>
      </c>
      <c r="AH174" s="40" t="s">
        <v>83</v>
      </c>
      <c r="AI174" s="42" t="s">
        <v>918</v>
      </c>
      <c r="AJ174" s="40" t="s">
        <v>143</v>
      </c>
      <c r="AK174" s="51" t="str">
        <f t="shared" ca="1" si="19"/>
        <v>поверен</v>
      </c>
      <c r="AL174" s="42"/>
      <c r="AM174" s="42" t="s">
        <v>86</v>
      </c>
      <c r="AN174" s="42" t="s">
        <v>87</v>
      </c>
      <c r="AO174" s="42" t="s">
        <v>88</v>
      </c>
      <c r="AP174" s="48" t="s">
        <v>584</v>
      </c>
      <c r="AQ174" s="41">
        <v>2015</v>
      </c>
      <c r="AR174" s="51"/>
      <c r="AS174" s="42" t="s">
        <v>91</v>
      </c>
      <c r="AT174" s="37" t="s">
        <v>92</v>
      </c>
      <c r="AU174" s="37"/>
      <c r="AV174" s="40"/>
      <c r="AW174" s="40"/>
      <c r="AX174" s="37"/>
      <c r="AY174" s="37"/>
      <c r="AZ174" s="37"/>
      <c r="BA174" s="40" t="s">
        <v>343</v>
      </c>
      <c r="BB174" s="40" t="s">
        <v>403</v>
      </c>
      <c r="BC174" s="40" t="s">
        <v>404</v>
      </c>
      <c r="BD174" s="42">
        <v>3160</v>
      </c>
      <c r="BE174" s="40"/>
      <c r="BF174" s="52"/>
      <c r="BG174" s="93"/>
      <c r="BH174" s="94"/>
      <c r="BI174" s="37"/>
      <c r="BJ174" s="38" t="s">
        <v>407</v>
      </c>
      <c r="BK174" s="47" t="s">
        <v>588</v>
      </c>
      <c r="BL174" s="95"/>
      <c r="BM174" s="95"/>
      <c r="BN174" s="95"/>
      <c r="BO174" s="95"/>
      <c r="BP174" s="95"/>
      <c r="BQ174" s="95"/>
      <c r="BR174" s="95"/>
      <c r="BS174" s="95"/>
      <c r="BT174" s="95"/>
      <c r="BU174" s="95"/>
      <c r="BV174" s="95"/>
      <c r="BW174" s="95"/>
      <c r="BX174" s="95"/>
      <c r="BY174" s="95"/>
      <c r="BZ174" s="95"/>
      <c r="CA174" s="95"/>
      <c r="CB174" s="95"/>
      <c r="CC174" s="95"/>
      <c r="CD174" s="95"/>
      <c r="CE174" s="95"/>
      <c r="CF174" s="95"/>
      <c r="CG174" s="95"/>
      <c r="CH174" s="95"/>
      <c r="CI174" s="95"/>
      <c r="CJ174" s="95"/>
      <c r="CK174" s="95"/>
      <c r="CL174" s="95"/>
      <c r="CM174" s="95"/>
      <c r="CN174" s="95"/>
      <c r="CO174" s="95"/>
      <c r="CP174" s="95"/>
      <c r="CQ174" s="95"/>
      <c r="CR174" s="95"/>
      <c r="CS174" s="95"/>
      <c r="CT174" s="95"/>
      <c r="CU174" s="95"/>
      <c r="CV174" s="95"/>
      <c r="CW174" s="95"/>
      <c r="CX174" s="95"/>
      <c r="CY174" s="95"/>
      <c r="CZ174" s="95"/>
      <c r="DA174" s="95"/>
      <c r="DB174" s="95"/>
      <c r="DC174" s="95"/>
      <c r="DD174" s="95"/>
      <c r="DE174" s="95"/>
      <c r="DF174" s="95"/>
      <c r="DG174" s="95"/>
      <c r="DH174" s="95"/>
      <c r="DI174" s="95"/>
      <c r="DJ174" s="95"/>
      <c r="DK174" s="95"/>
      <c r="DL174" s="95"/>
      <c r="DM174" s="95"/>
      <c r="DN174" s="95"/>
      <c r="DO174" s="95"/>
      <c r="DP174" s="95"/>
      <c r="DQ174" s="95"/>
      <c r="DR174" s="95"/>
      <c r="DS174" s="95"/>
      <c r="DT174" s="95"/>
      <c r="DU174" s="95"/>
      <c r="DV174" s="95"/>
      <c r="DW174" s="95"/>
      <c r="DX174" s="95"/>
      <c r="DY174" s="95"/>
      <c r="DZ174" s="95"/>
      <c r="EA174" s="95"/>
      <c r="EB174" s="95"/>
      <c r="EC174" s="95"/>
      <c r="ED174" s="95"/>
      <c r="EE174" s="95"/>
      <c r="EF174" s="95"/>
      <c r="EG174" s="95"/>
      <c r="EH174" s="95"/>
      <c r="EI174" s="95"/>
      <c r="EJ174" s="95"/>
      <c r="EK174" s="95"/>
      <c r="EL174" s="95"/>
      <c r="EM174" s="95"/>
      <c r="EN174" s="95"/>
      <c r="EO174" s="95"/>
      <c r="EP174" s="95"/>
      <c r="EQ174" s="95"/>
      <c r="ER174" s="95"/>
      <c r="ES174" s="95"/>
      <c r="ET174" s="95"/>
      <c r="EU174" s="95"/>
      <c r="EV174" s="95"/>
      <c r="EW174" s="95"/>
      <c r="EX174" s="95"/>
      <c r="EY174" s="95"/>
      <c r="EZ174" s="95"/>
      <c r="FA174" s="95"/>
      <c r="FB174" s="95"/>
      <c r="FC174" s="95"/>
      <c r="FD174" s="95"/>
      <c r="FE174" s="95"/>
      <c r="FF174" s="95"/>
      <c r="FG174" s="95"/>
      <c r="FH174" s="95"/>
      <c r="FI174" s="95"/>
      <c r="FJ174" s="95"/>
      <c r="FK174" s="95"/>
      <c r="FL174" s="95"/>
      <c r="FM174" s="95"/>
      <c r="FN174" s="95"/>
      <c r="FO174" s="95"/>
      <c r="FP174" s="95"/>
      <c r="FQ174" s="95"/>
      <c r="FR174" s="95"/>
      <c r="FS174" s="95"/>
      <c r="FT174" s="95"/>
      <c r="FU174" s="95"/>
      <c r="FV174" s="95"/>
      <c r="FW174" s="95"/>
      <c r="FX174" s="95"/>
      <c r="FY174" s="95"/>
      <c r="FZ174" s="95"/>
      <c r="GA174" s="95"/>
      <c r="GB174" s="95"/>
      <c r="GC174" s="95"/>
      <c r="GD174" s="95"/>
      <c r="GE174" s="95"/>
      <c r="GF174" s="95"/>
      <c r="GG174" s="95"/>
      <c r="GH174" s="95"/>
      <c r="GI174" s="95"/>
      <c r="GJ174" s="95"/>
      <c r="GK174" s="95"/>
      <c r="GL174" s="95"/>
      <c r="GM174" s="95"/>
      <c r="GN174" s="95"/>
      <c r="GO174" s="95"/>
      <c r="GP174" s="95"/>
      <c r="GQ174" s="95"/>
      <c r="GR174" s="95"/>
      <c r="GS174" s="95"/>
      <c r="GT174" s="95"/>
      <c r="GU174" s="95"/>
      <c r="GV174" s="95"/>
      <c r="GW174" s="95"/>
      <c r="GX174" s="95"/>
      <c r="GY174" s="95"/>
      <c r="GZ174" s="95"/>
      <c r="HA174" s="95"/>
      <c r="HB174" s="95"/>
      <c r="HC174" s="95"/>
      <c r="HD174" s="95"/>
      <c r="HE174" s="95"/>
      <c r="HF174" s="95"/>
      <c r="HG174" s="95"/>
      <c r="HH174" s="95"/>
      <c r="HI174" s="95"/>
      <c r="HJ174" s="95"/>
      <c r="HK174" s="95"/>
      <c r="HL174" s="95"/>
      <c r="HM174" s="95"/>
      <c r="HN174" s="95"/>
      <c r="HO174" s="95"/>
      <c r="HP174" s="95"/>
      <c r="HQ174" s="95"/>
      <c r="HR174" s="95"/>
      <c r="HS174" s="95"/>
      <c r="HT174" s="95"/>
      <c r="HU174" s="95"/>
      <c r="HV174" s="95"/>
      <c r="HW174" s="95"/>
      <c r="HX174" s="95"/>
      <c r="HY174" s="95"/>
      <c r="HZ174" s="95"/>
      <c r="IA174" s="95"/>
      <c r="IB174" s="95"/>
      <c r="IC174" s="95"/>
      <c r="ID174" s="95"/>
      <c r="IE174" s="95"/>
    </row>
    <row r="175" s="92" customFormat="1" ht="60" hidden="1" customHeight="1">
      <c r="A175" s="37"/>
      <c r="B175" s="37" t="s">
        <v>62</v>
      </c>
      <c r="C175" s="37" t="s">
        <v>63</v>
      </c>
      <c r="D175" s="56" t="s">
        <v>64</v>
      </c>
      <c r="E175" s="56">
        <v>204</v>
      </c>
      <c r="F175" s="40" t="s">
        <v>885</v>
      </c>
      <c r="G175" s="40" t="s">
        <v>919</v>
      </c>
      <c r="H175" s="56" t="s">
        <v>920</v>
      </c>
      <c r="I175" s="48" t="s">
        <v>590</v>
      </c>
      <c r="J175" s="40" t="s">
        <v>908</v>
      </c>
      <c r="K175" s="49" t="s">
        <v>592</v>
      </c>
      <c r="L175" s="119" t="s">
        <v>593</v>
      </c>
      <c r="M175" s="49" t="s">
        <v>909</v>
      </c>
      <c r="N175" s="49">
        <v>222042</v>
      </c>
      <c r="O175" s="37" t="s">
        <v>910</v>
      </c>
      <c r="P175" s="37" t="s">
        <v>76</v>
      </c>
      <c r="Q175" s="42" t="s">
        <v>398</v>
      </c>
      <c r="R175" s="91">
        <v>44890</v>
      </c>
      <c r="S175" s="48">
        <v>20</v>
      </c>
      <c r="T175" s="45">
        <f t="shared" si="18"/>
        <v>52194</v>
      </c>
      <c r="U175" s="56" t="s">
        <v>100</v>
      </c>
      <c r="V175" s="37" t="str">
        <f t="shared" si="15"/>
        <v/>
      </c>
      <c r="W175" s="37" t="str">
        <f t="shared" si="14"/>
        <v>%НКПР</v>
      </c>
      <c r="X175" s="48">
        <v>100</v>
      </c>
      <c r="Y175" s="48"/>
      <c r="Z175" s="42" t="s">
        <v>399</v>
      </c>
      <c r="AA175" s="56" t="s">
        <v>596</v>
      </c>
      <c r="AB175" s="48"/>
      <c r="AC175" s="42" t="s">
        <v>399</v>
      </c>
      <c r="AD175" s="49">
        <v>36</v>
      </c>
      <c r="AE175" s="50">
        <v>44890</v>
      </c>
      <c r="AF175" s="51">
        <f t="shared" si="16"/>
        <v>45985</v>
      </c>
      <c r="AG175" s="40" t="s">
        <v>82</v>
      </c>
      <c r="AH175" s="40" t="s">
        <v>83</v>
      </c>
      <c r="AI175" s="42" t="s">
        <v>921</v>
      </c>
      <c r="AJ175" s="40" t="s">
        <v>598</v>
      </c>
      <c r="AK175" s="51" t="str">
        <f t="shared" ca="1" si="19"/>
        <v>поверен</v>
      </c>
      <c r="AL175" s="42"/>
      <c r="AM175" s="42" t="s">
        <v>86</v>
      </c>
      <c r="AN175" s="42" t="s">
        <v>87</v>
      </c>
      <c r="AO175" s="42" t="s">
        <v>88</v>
      </c>
      <c r="AP175" s="48" t="s">
        <v>912</v>
      </c>
      <c r="AQ175" s="41" t="s">
        <v>922</v>
      </c>
      <c r="AR175" s="51"/>
      <c r="AS175" s="42" t="s">
        <v>91</v>
      </c>
      <c r="AT175" s="37" t="s">
        <v>385</v>
      </c>
      <c r="AU175" s="37"/>
      <c r="AV175" s="41" t="s">
        <v>922</v>
      </c>
      <c r="AW175" s="40"/>
      <c r="AX175" s="37"/>
      <c r="AY175" s="37"/>
      <c r="AZ175" s="37"/>
      <c r="BA175" s="40" t="s">
        <v>343</v>
      </c>
      <c r="BB175" s="40" t="s">
        <v>403</v>
      </c>
      <c r="BC175" s="40" t="s">
        <v>404</v>
      </c>
      <c r="BD175" s="42">
        <v>3160</v>
      </c>
      <c r="BE175" s="40"/>
      <c r="BF175" s="52"/>
      <c r="BG175" s="93"/>
      <c r="BH175" s="94"/>
      <c r="BI175" s="37" t="s">
        <v>406</v>
      </c>
      <c r="BJ175" s="41" t="s">
        <v>914</v>
      </c>
      <c r="BK175" s="37" t="s">
        <v>915</v>
      </c>
      <c r="BL175" s="95"/>
      <c r="BM175" s="95"/>
      <c r="BN175" s="95"/>
      <c r="BO175" s="95"/>
      <c r="BP175" s="95"/>
      <c r="BQ175" s="95"/>
      <c r="BR175" s="95"/>
      <c r="BS175" s="95"/>
      <c r="BT175" s="95"/>
      <c r="BU175" s="95"/>
      <c r="BV175" s="95"/>
      <c r="BW175" s="95"/>
      <c r="BX175" s="95"/>
      <c r="BY175" s="95"/>
      <c r="BZ175" s="95"/>
      <c r="CA175" s="95"/>
      <c r="CB175" s="95"/>
      <c r="CC175" s="95"/>
      <c r="CD175" s="95"/>
      <c r="CE175" s="95"/>
      <c r="CF175" s="95"/>
      <c r="CG175" s="95"/>
      <c r="CH175" s="95"/>
      <c r="CI175" s="95"/>
      <c r="CJ175" s="95"/>
      <c r="CK175" s="95"/>
      <c r="CL175" s="95"/>
      <c r="CM175" s="95"/>
      <c r="CN175" s="95"/>
      <c r="CO175" s="95"/>
      <c r="CP175" s="95"/>
      <c r="CQ175" s="95"/>
      <c r="CR175" s="95"/>
      <c r="CS175" s="95"/>
      <c r="CT175" s="95"/>
      <c r="CU175" s="95"/>
      <c r="CV175" s="95"/>
      <c r="CW175" s="95"/>
      <c r="CX175" s="95"/>
      <c r="CY175" s="95"/>
      <c r="CZ175" s="95"/>
      <c r="DA175" s="95"/>
      <c r="DB175" s="95"/>
      <c r="DC175" s="95"/>
      <c r="DD175" s="95"/>
      <c r="DE175" s="95"/>
      <c r="DF175" s="95"/>
      <c r="DG175" s="95"/>
      <c r="DH175" s="95"/>
      <c r="DI175" s="95"/>
      <c r="DJ175" s="95"/>
      <c r="DK175" s="95"/>
      <c r="DL175" s="95"/>
      <c r="DM175" s="95"/>
      <c r="DN175" s="95"/>
      <c r="DO175" s="95"/>
      <c r="DP175" s="95"/>
      <c r="DQ175" s="95"/>
      <c r="DR175" s="95"/>
      <c r="DS175" s="95"/>
      <c r="DT175" s="95"/>
      <c r="DU175" s="95"/>
      <c r="DV175" s="95"/>
      <c r="DW175" s="95"/>
      <c r="DX175" s="95"/>
      <c r="DY175" s="95"/>
      <c r="DZ175" s="95"/>
      <c r="EA175" s="95"/>
      <c r="EB175" s="95"/>
      <c r="EC175" s="95"/>
      <c r="ED175" s="95"/>
      <c r="EE175" s="95"/>
      <c r="EF175" s="95"/>
      <c r="EG175" s="95"/>
      <c r="EH175" s="95"/>
      <c r="EI175" s="95"/>
      <c r="EJ175" s="95"/>
      <c r="EK175" s="95"/>
      <c r="EL175" s="95"/>
      <c r="EM175" s="95"/>
      <c r="EN175" s="95"/>
      <c r="EO175" s="95"/>
      <c r="EP175" s="95"/>
      <c r="EQ175" s="95"/>
      <c r="ER175" s="95"/>
      <c r="ES175" s="95"/>
      <c r="ET175" s="95"/>
      <c r="EU175" s="95"/>
      <c r="EV175" s="95"/>
      <c r="EW175" s="95"/>
      <c r="EX175" s="95"/>
      <c r="EY175" s="95"/>
      <c r="EZ175" s="95"/>
      <c r="FA175" s="95"/>
      <c r="FB175" s="95"/>
      <c r="FC175" s="95"/>
      <c r="FD175" s="95"/>
      <c r="FE175" s="95"/>
      <c r="FF175" s="95"/>
      <c r="FG175" s="95"/>
      <c r="FH175" s="95"/>
      <c r="FI175" s="95"/>
      <c r="FJ175" s="95"/>
      <c r="FK175" s="95"/>
      <c r="FL175" s="95"/>
      <c r="FM175" s="95"/>
      <c r="FN175" s="95"/>
      <c r="FO175" s="95"/>
      <c r="FP175" s="95"/>
      <c r="FQ175" s="95"/>
      <c r="FR175" s="95"/>
      <c r="FS175" s="95"/>
      <c r="FT175" s="95"/>
      <c r="FU175" s="95"/>
      <c r="FV175" s="95"/>
      <c r="FW175" s="95"/>
      <c r="FX175" s="95"/>
      <c r="FY175" s="95"/>
      <c r="FZ175" s="95"/>
      <c r="GA175" s="95"/>
      <c r="GB175" s="95"/>
      <c r="GC175" s="95"/>
      <c r="GD175" s="95"/>
      <c r="GE175" s="95"/>
      <c r="GF175" s="95"/>
      <c r="GG175" s="95"/>
      <c r="GH175" s="95"/>
      <c r="GI175" s="95"/>
      <c r="GJ175" s="95"/>
      <c r="GK175" s="95"/>
      <c r="GL175" s="95"/>
      <c r="GM175" s="95"/>
      <c r="GN175" s="95"/>
      <c r="GO175" s="95"/>
      <c r="GP175" s="95"/>
      <c r="GQ175" s="95"/>
      <c r="GR175" s="95"/>
      <c r="GS175" s="95"/>
      <c r="GT175" s="95"/>
      <c r="GU175" s="95"/>
      <c r="GV175" s="95"/>
      <c r="GW175" s="95"/>
      <c r="GX175" s="95"/>
      <c r="GY175" s="95"/>
      <c r="GZ175" s="95"/>
      <c r="HA175" s="95"/>
      <c r="HB175" s="95"/>
      <c r="HC175" s="95"/>
      <c r="HD175" s="95"/>
      <c r="HE175" s="95"/>
      <c r="HF175" s="95"/>
      <c r="HG175" s="95"/>
      <c r="HH175" s="95"/>
      <c r="HI175" s="95"/>
      <c r="HJ175" s="95"/>
      <c r="HK175" s="95"/>
      <c r="HL175" s="95"/>
      <c r="HM175" s="95"/>
      <c r="HN175" s="95"/>
      <c r="HO175" s="95"/>
      <c r="HP175" s="95"/>
      <c r="HQ175" s="95"/>
      <c r="HR175" s="95"/>
      <c r="HS175" s="95"/>
      <c r="HT175" s="95"/>
      <c r="HU175" s="95"/>
      <c r="HV175" s="95"/>
      <c r="HW175" s="95"/>
      <c r="HX175" s="95"/>
      <c r="HY175" s="95"/>
      <c r="HZ175" s="95"/>
      <c r="IA175" s="95"/>
      <c r="IB175" s="95"/>
      <c r="IC175" s="95"/>
      <c r="ID175" s="95"/>
      <c r="IE175" s="95"/>
    </row>
    <row r="176" s="36" customFormat="1" ht="60" hidden="1" customHeight="1">
      <c r="A176" s="37"/>
      <c r="B176" s="37" t="s">
        <v>62</v>
      </c>
      <c r="C176" s="37" t="s">
        <v>63</v>
      </c>
      <c r="D176" s="56" t="s">
        <v>64</v>
      </c>
      <c r="E176" s="56">
        <v>205</v>
      </c>
      <c r="F176" s="40" t="s">
        <v>923</v>
      </c>
      <c r="G176" s="40" t="s">
        <v>924</v>
      </c>
      <c r="H176" s="56" t="s">
        <v>925</v>
      </c>
      <c r="I176" s="48" t="s">
        <v>69</v>
      </c>
      <c r="J176" s="40" t="s">
        <v>926</v>
      </c>
      <c r="K176" s="37" t="s">
        <v>71</v>
      </c>
      <c r="L176" s="37" t="s">
        <v>72</v>
      </c>
      <c r="M176" s="40" t="s">
        <v>927</v>
      </c>
      <c r="N176" s="49">
        <v>2306215</v>
      </c>
      <c r="O176" s="37" t="s">
        <v>75</v>
      </c>
      <c r="P176" s="37" t="s">
        <v>76</v>
      </c>
      <c r="Q176" s="42" t="s">
        <v>77</v>
      </c>
      <c r="R176" s="96">
        <v>42447</v>
      </c>
      <c r="S176" s="44">
        <v>15</v>
      </c>
      <c r="T176" s="45">
        <f t="shared" si="18"/>
        <v>47925</v>
      </c>
      <c r="U176" s="56" t="s">
        <v>78</v>
      </c>
      <c r="V176" s="47" t="str">
        <f t="shared" si="15"/>
        <v/>
      </c>
      <c r="W176" s="47" t="str">
        <f t="shared" si="14"/>
        <v>°С</v>
      </c>
      <c r="X176" s="48">
        <v>450</v>
      </c>
      <c r="Y176" s="48"/>
      <c r="Z176" s="42" t="s">
        <v>79</v>
      </c>
      <c r="AA176" s="37" t="s">
        <v>101</v>
      </c>
      <c r="AB176" s="48"/>
      <c r="AC176" s="42" t="s">
        <v>81</v>
      </c>
      <c r="AD176" s="49">
        <v>60</v>
      </c>
      <c r="AE176" s="50">
        <v>44152</v>
      </c>
      <c r="AF176" s="51">
        <f t="shared" si="16"/>
        <v>45977</v>
      </c>
      <c r="AG176" s="40" t="s">
        <v>82</v>
      </c>
      <c r="AH176" s="40" t="s">
        <v>83</v>
      </c>
      <c r="AI176" s="42" t="s">
        <v>928</v>
      </c>
      <c r="AJ176" s="40" t="s">
        <v>85</v>
      </c>
      <c r="AK176" s="51" t="str">
        <f t="shared" ca="1" si="19"/>
        <v>поверен</v>
      </c>
      <c r="AL176" s="42"/>
      <c r="AM176" s="42" t="s">
        <v>86</v>
      </c>
      <c r="AN176" s="42" t="s">
        <v>87</v>
      </c>
      <c r="AO176" s="42" t="s">
        <v>88</v>
      </c>
      <c r="AP176" s="48" t="s">
        <v>929</v>
      </c>
      <c r="AQ176" s="41" t="s">
        <v>661</v>
      </c>
      <c r="AR176" s="51"/>
      <c r="AS176" s="42" t="s">
        <v>91</v>
      </c>
      <c r="AT176" s="37" t="s">
        <v>92</v>
      </c>
      <c r="AU176" s="37"/>
      <c r="AV176" s="40"/>
      <c r="AW176" s="40"/>
      <c r="AX176" s="37"/>
      <c r="AY176" s="37"/>
      <c r="AZ176" s="37"/>
      <c r="BA176" s="40"/>
      <c r="BB176" s="40" t="s">
        <v>93</v>
      </c>
      <c r="BC176" s="40" t="s">
        <v>94</v>
      </c>
      <c r="BD176" s="42">
        <v>3201</v>
      </c>
      <c r="BE176" s="40"/>
      <c r="BF176" s="52"/>
      <c r="BG176" s="53"/>
      <c r="BH176" s="54"/>
      <c r="BI176" s="47"/>
      <c r="BJ176" s="47"/>
      <c r="BK176" s="47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</row>
    <row r="177" s="2" customFormat="1" ht="60" hidden="1" customHeight="1">
      <c r="A177" s="58"/>
      <c r="B177" s="58" t="s">
        <v>62</v>
      </c>
      <c r="C177" s="58" t="s">
        <v>63</v>
      </c>
      <c r="D177" s="59" t="s">
        <v>64</v>
      </c>
      <c r="E177" s="59">
        <v>205</v>
      </c>
      <c r="F177" s="62" t="s">
        <v>923</v>
      </c>
      <c r="G177" s="62" t="s">
        <v>924</v>
      </c>
      <c r="H177" s="59" t="s">
        <v>925</v>
      </c>
      <c r="I177" s="196" t="s">
        <v>930</v>
      </c>
      <c r="J177" s="196" t="s">
        <v>931</v>
      </c>
      <c r="K177" s="58" t="s">
        <v>932</v>
      </c>
      <c r="L177" s="74" t="s">
        <v>933</v>
      </c>
      <c r="M177" s="74" t="s">
        <v>934</v>
      </c>
      <c r="N177" s="74" t="s">
        <v>935</v>
      </c>
      <c r="O177" s="58" t="s">
        <v>75</v>
      </c>
      <c r="P177" s="58" t="s">
        <v>76</v>
      </c>
      <c r="Q177" s="66" t="s">
        <v>77</v>
      </c>
      <c r="R177" s="115">
        <v>42447</v>
      </c>
      <c r="S177" s="68">
        <v>15</v>
      </c>
      <c r="T177" s="69">
        <f t="shared" si="18"/>
        <v>47925</v>
      </c>
      <c r="U177" s="59" t="s">
        <v>78</v>
      </c>
      <c r="V177" s="71"/>
      <c r="W177" s="71" t="s">
        <v>81</v>
      </c>
      <c r="X177" s="63">
        <v>450</v>
      </c>
      <c r="Y177" s="63"/>
      <c r="Z177" s="71" t="s">
        <v>81</v>
      </c>
      <c r="AA177" s="59" t="s">
        <v>936</v>
      </c>
      <c r="AB177" s="63"/>
      <c r="AC177" s="66"/>
      <c r="AD177" s="58">
        <v>48</v>
      </c>
      <c r="AE177" s="116">
        <v>45612</v>
      </c>
      <c r="AF177" s="73">
        <f t="shared" si="16"/>
        <v>47072</v>
      </c>
      <c r="AG177" s="62" t="s">
        <v>82</v>
      </c>
      <c r="AH177" s="62" t="s">
        <v>83</v>
      </c>
      <c r="AI177" s="58" t="s">
        <v>937</v>
      </c>
      <c r="AJ177" s="62" t="s">
        <v>143</v>
      </c>
      <c r="AK177" s="73" t="str">
        <f t="shared" ca="1" si="19"/>
        <v>поверен</v>
      </c>
      <c r="AL177" s="66"/>
      <c r="AM177" s="66" t="s">
        <v>86</v>
      </c>
      <c r="AN177" s="66" t="s">
        <v>87</v>
      </c>
      <c r="AO177" s="66" t="s">
        <v>88</v>
      </c>
      <c r="AP177" s="63"/>
      <c r="AQ177" s="74"/>
      <c r="AR177" s="73"/>
      <c r="AS177" s="66"/>
      <c r="AT177" s="58"/>
      <c r="AU177" s="58"/>
      <c r="AV177" s="62"/>
      <c r="AW177" s="62"/>
      <c r="AX177" s="58"/>
      <c r="AY177" s="58"/>
      <c r="AZ177" s="58"/>
      <c r="BA177" s="62"/>
      <c r="BB177" s="62" t="s">
        <v>93</v>
      </c>
      <c r="BC177" s="62" t="s">
        <v>94</v>
      </c>
      <c r="BD177" s="66">
        <v>3201</v>
      </c>
      <c r="BE177" s="62"/>
      <c r="BF177" s="75"/>
      <c r="BG177" s="58"/>
      <c r="BH177" s="77" t="s">
        <v>938</v>
      </c>
      <c r="BI177" s="71"/>
      <c r="BJ177" s="71"/>
      <c r="BK177" s="71"/>
    </row>
    <row r="178" s="36" customFormat="1" ht="60" hidden="1" customHeight="1">
      <c r="A178" s="37"/>
      <c r="B178" s="37" t="s">
        <v>62</v>
      </c>
      <c r="C178" s="37" t="s">
        <v>63</v>
      </c>
      <c r="D178" s="56" t="s">
        <v>64</v>
      </c>
      <c r="E178" s="56" t="s">
        <v>939</v>
      </c>
      <c r="F178" s="40" t="s">
        <v>923</v>
      </c>
      <c r="G178" s="40" t="s">
        <v>940</v>
      </c>
      <c r="H178" s="56" t="s">
        <v>941</v>
      </c>
      <c r="I178" s="48" t="s">
        <v>69</v>
      </c>
      <c r="J178" s="40" t="s">
        <v>70</v>
      </c>
      <c r="K178" s="37" t="s">
        <v>71</v>
      </c>
      <c r="L178" s="37" t="s">
        <v>72</v>
      </c>
      <c r="M178" s="40" t="s">
        <v>942</v>
      </c>
      <c r="N178" s="49" t="s">
        <v>943</v>
      </c>
      <c r="O178" s="37" t="s">
        <v>75</v>
      </c>
      <c r="P178" s="37" t="s">
        <v>76</v>
      </c>
      <c r="Q178" s="42" t="s">
        <v>77</v>
      </c>
      <c r="R178" s="96">
        <v>42447</v>
      </c>
      <c r="S178" s="44">
        <v>15</v>
      </c>
      <c r="T178" s="45">
        <f t="shared" si="18"/>
        <v>47925</v>
      </c>
      <c r="U178" s="56" t="s">
        <v>78</v>
      </c>
      <c r="V178" s="47" t="str">
        <f t="shared" si="15"/>
        <v/>
      </c>
      <c r="W178" s="47" t="str">
        <f t="shared" si="14"/>
        <v>°С</v>
      </c>
      <c r="X178" s="48">
        <v>450</v>
      </c>
      <c r="Y178" s="48"/>
      <c r="Z178" s="42" t="s">
        <v>79</v>
      </c>
      <c r="AA178" s="37" t="s">
        <v>101</v>
      </c>
      <c r="AB178" s="48"/>
      <c r="AC178" s="42" t="s">
        <v>81</v>
      </c>
      <c r="AD178" s="49">
        <v>60</v>
      </c>
      <c r="AE178" s="50">
        <v>44152</v>
      </c>
      <c r="AF178" s="73">
        <f t="shared" si="16"/>
        <v>45977</v>
      </c>
      <c r="AG178" s="40" t="s">
        <v>82</v>
      </c>
      <c r="AH178" s="40" t="s">
        <v>83</v>
      </c>
      <c r="AI178" s="42" t="s">
        <v>944</v>
      </c>
      <c r="AJ178" s="40" t="s">
        <v>85</v>
      </c>
      <c r="AK178" s="51" t="str">
        <f t="shared" ca="1" si="19"/>
        <v>поверен</v>
      </c>
      <c r="AL178" s="42"/>
      <c r="AM178" s="42" t="s">
        <v>86</v>
      </c>
      <c r="AN178" s="42" t="s">
        <v>87</v>
      </c>
      <c r="AO178" s="42" t="s">
        <v>88</v>
      </c>
      <c r="AP178" s="48" t="s">
        <v>929</v>
      </c>
      <c r="AQ178" s="41" t="s">
        <v>661</v>
      </c>
      <c r="AR178" s="51"/>
      <c r="AS178" s="42" t="s">
        <v>91</v>
      </c>
      <c r="AT178" s="37" t="s">
        <v>92</v>
      </c>
      <c r="AU178" s="37"/>
      <c r="AV178" s="40"/>
      <c r="AW178" s="40"/>
      <c r="AX178" s="37"/>
      <c r="AY178" s="37"/>
      <c r="AZ178" s="37"/>
      <c r="BA178" s="40"/>
      <c r="BB178" s="40" t="s">
        <v>93</v>
      </c>
      <c r="BC178" s="40" t="s">
        <v>94</v>
      </c>
      <c r="BD178" s="42">
        <v>3201</v>
      </c>
      <c r="BE178" s="40"/>
      <c r="BF178" s="52"/>
      <c r="BG178" s="53"/>
      <c r="BH178" s="54"/>
      <c r="BI178" s="47"/>
      <c r="BJ178" s="47"/>
      <c r="BK178" s="47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</row>
    <row r="179" s="36" customFormat="1" ht="60" hidden="1" customHeight="1">
      <c r="A179" s="37"/>
      <c r="B179" s="37" t="s">
        <v>62</v>
      </c>
      <c r="C179" s="37" t="s">
        <v>63</v>
      </c>
      <c r="D179" s="56" t="s">
        <v>64</v>
      </c>
      <c r="E179" s="56">
        <v>205</v>
      </c>
      <c r="F179" s="40" t="s">
        <v>923</v>
      </c>
      <c r="G179" s="40" t="s">
        <v>945</v>
      </c>
      <c r="H179" s="56" t="s">
        <v>946</v>
      </c>
      <c r="I179" s="48" t="s">
        <v>171</v>
      </c>
      <c r="J179" s="40" t="s">
        <v>172</v>
      </c>
      <c r="K179" s="49" t="s">
        <v>131</v>
      </c>
      <c r="L179" s="57" t="s">
        <v>151</v>
      </c>
      <c r="M179" s="40" t="s">
        <v>173</v>
      </c>
      <c r="N179" s="49" t="s">
        <v>947</v>
      </c>
      <c r="O179" s="37" t="s">
        <v>75</v>
      </c>
      <c r="P179" s="37" t="s">
        <v>76</v>
      </c>
      <c r="Q179" s="42" t="s">
        <v>137</v>
      </c>
      <c r="R179" s="96">
        <v>42442</v>
      </c>
      <c r="S179" s="44">
        <v>12</v>
      </c>
      <c r="T179" s="45">
        <f t="shared" si="18"/>
        <v>46824.400000000001</v>
      </c>
      <c r="U179" s="56" t="s">
        <v>100</v>
      </c>
      <c r="V179" s="47" t="str">
        <f t="shared" si="15"/>
        <v>М</v>
      </c>
      <c r="W179" s="47" t="str">
        <f t="shared" si="14"/>
        <v>Па</v>
      </c>
      <c r="X179" s="48">
        <v>1</v>
      </c>
      <c r="Y179" s="48" t="s">
        <v>138</v>
      </c>
      <c r="Z179" s="42" t="s">
        <v>139</v>
      </c>
      <c r="AA179" s="56" t="s">
        <v>948</v>
      </c>
      <c r="AB179" s="48"/>
      <c r="AC179" s="42" t="s">
        <v>141</v>
      </c>
      <c r="AD179" s="49">
        <v>60</v>
      </c>
      <c r="AE179" s="50">
        <v>45827</v>
      </c>
      <c r="AF179" s="73">
        <f t="shared" si="16"/>
        <v>47652</v>
      </c>
      <c r="AG179" s="40" t="s">
        <v>82</v>
      </c>
      <c r="AH179" s="40" t="s">
        <v>83</v>
      </c>
      <c r="AI179" s="37" t="s">
        <v>949</v>
      </c>
      <c r="AJ179" s="40" t="s">
        <v>109</v>
      </c>
      <c r="AK179" s="51" t="str">
        <f t="shared" ca="1" si="19"/>
        <v>поверен</v>
      </c>
      <c r="AL179" s="42"/>
      <c r="AM179" s="42" t="s">
        <v>86</v>
      </c>
      <c r="AN179" s="42" t="s">
        <v>87</v>
      </c>
      <c r="AO179" s="42" t="s">
        <v>88</v>
      </c>
      <c r="AP179" s="48" t="s">
        <v>950</v>
      </c>
      <c r="AQ179" s="41" t="s">
        <v>661</v>
      </c>
      <c r="AR179" s="51"/>
      <c r="AS179" s="42" t="s">
        <v>91</v>
      </c>
      <c r="AT179" s="37" t="s">
        <v>92</v>
      </c>
      <c r="AU179" s="37"/>
      <c r="AV179" s="40"/>
      <c r="AW179" s="40"/>
      <c r="AX179" s="37"/>
      <c r="AY179" s="37"/>
      <c r="AZ179" s="37"/>
      <c r="BA179" s="40" t="s">
        <v>122</v>
      </c>
      <c r="BB179" s="40" t="s">
        <v>145</v>
      </c>
      <c r="BC179" s="40" t="s">
        <v>146</v>
      </c>
      <c r="BD179" s="42">
        <v>3001</v>
      </c>
      <c r="BE179" s="40"/>
      <c r="BF179" s="52"/>
      <c r="BG179" s="53"/>
      <c r="BH179" s="54"/>
      <c r="BI179" s="47"/>
      <c r="BJ179" s="47"/>
      <c r="BK179" s="47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</row>
    <row r="180" s="36" customFormat="1" ht="60" hidden="1" customHeight="1">
      <c r="A180" s="37"/>
      <c r="B180" s="37" t="s">
        <v>62</v>
      </c>
      <c r="C180" s="37" t="s">
        <v>63</v>
      </c>
      <c r="D180" s="56" t="s">
        <v>64</v>
      </c>
      <c r="E180" s="56" t="s">
        <v>939</v>
      </c>
      <c r="F180" s="40" t="s">
        <v>923</v>
      </c>
      <c r="G180" s="40" t="s">
        <v>951</v>
      </c>
      <c r="H180" s="56" t="s">
        <v>952</v>
      </c>
      <c r="I180" s="48" t="s">
        <v>171</v>
      </c>
      <c r="J180" s="40" t="s">
        <v>172</v>
      </c>
      <c r="K180" s="49" t="s">
        <v>131</v>
      </c>
      <c r="L180" s="57" t="s">
        <v>151</v>
      </c>
      <c r="M180" s="40" t="s">
        <v>173</v>
      </c>
      <c r="N180" s="49" t="s">
        <v>953</v>
      </c>
      <c r="O180" s="37" t="s">
        <v>75</v>
      </c>
      <c r="P180" s="37" t="s">
        <v>76</v>
      </c>
      <c r="Q180" s="42" t="s">
        <v>137</v>
      </c>
      <c r="R180" s="96">
        <v>42442</v>
      </c>
      <c r="S180" s="44">
        <v>12</v>
      </c>
      <c r="T180" s="45">
        <f t="shared" si="18"/>
        <v>46824.400000000001</v>
      </c>
      <c r="U180" s="56" t="s">
        <v>100</v>
      </c>
      <c r="V180" s="47" t="str">
        <f t="shared" si="15"/>
        <v>М</v>
      </c>
      <c r="W180" s="47" t="str">
        <f t="shared" si="14"/>
        <v>Па</v>
      </c>
      <c r="X180" s="48">
        <v>1</v>
      </c>
      <c r="Y180" s="48" t="s">
        <v>138</v>
      </c>
      <c r="Z180" s="42" t="s">
        <v>139</v>
      </c>
      <c r="AA180" s="56" t="s">
        <v>948</v>
      </c>
      <c r="AB180" s="48"/>
      <c r="AC180" s="42" t="s">
        <v>141</v>
      </c>
      <c r="AD180" s="49">
        <v>60</v>
      </c>
      <c r="AE180" s="50">
        <v>45827</v>
      </c>
      <c r="AF180" s="73">
        <f t="shared" si="16"/>
        <v>47652</v>
      </c>
      <c r="AG180" s="40" t="s">
        <v>82</v>
      </c>
      <c r="AH180" s="40" t="s">
        <v>83</v>
      </c>
      <c r="AI180" s="37" t="s">
        <v>954</v>
      </c>
      <c r="AJ180" s="40" t="s">
        <v>109</v>
      </c>
      <c r="AK180" s="51" t="str">
        <f t="shared" ca="1" si="19"/>
        <v>поверен</v>
      </c>
      <c r="AL180" s="42"/>
      <c r="AM180" s="42" t="s">
        <v>86</v>
      </c>
      <c r="AN180" s="42" t="s">
        <v>87</v>
      </c>
      <c r="AO180" s="42" t="s">
        <v>88</v>
      </c>
      <c r="AP180" s="48" t="s">
        <v>950</v>
      </c>
      <c r="AQ180" s="41" t="s">
        <v>661</v>
      </c>
      <c r="AR180" s="51"/>
      <c r="AS180" s="42" t="s">
        <v>91</v>
      </c>
      <c r="AT180" s="37" t="s">
        <v>92</v>
      </c>
      <c r="AU180" s="37"/>
      <c r="AV180" s="40"/>
      <c r="AW180" s="40"/>
      <c r="AX180" s="37"/>
      <c r="AY180" s="37"/>
      <c r="AZ180" s="37"/>
      <c r="BA180" s="40" t="s">
        <v>122</v>
      </c>
      <c r="BB180" s="40" t="s">
        <v>145</v>
      </c>
      <c r="BC180" s="40" t="s">
        <v>146</v>
      </c>
      <c r="BD180" s="42">
        <v>3001</v>
      </c>
      <c r="BE180" s="40"/>
      <c r="BF180" s="52"/>
      <c r="BG180" s="53"/>
      <c r="BH180" s="54"/>
      <c r="BI180" s="47"/>
      <c r="BJ180" s="47"/>
      <c r="BK180" s="47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</row>
    <row r="181" s="36" customFormat="1" ht="60" hidden="1" customHeight="1">
      <c r="A181" s="37"/>
      <c r="B181" s="37" t="s">
        <v>62</v>
      </c>
      <c r="C181" s="37" t="s">
        <v>63</v>
      </c>
      <c r="D181" s="56" t="s">
        <v>64</v>
      </c>
      <c r="E181" s="56">
        <v>205</v>
      </c>
      <c r="F181" s="40" t="s">
        <v>923</v>
      </c>
      <c r="G181" s="40" t="s">
        <v>955</v>
      </c>
      <c r="H181" s="56" t="s">
        <v>956</v>
      </c>
      <c r="I181" s="48" t="s">
        <v>171</v>
      </c>
      <c r="J181" s="40" t="s">
        <v>172</v>
      </c>
      <c r="K181" s="49" t="s">
        <v>131</v>
      </c>
      <c r="L181" s="57" t="s">
        <v>151</v>
      </c>
      <c r="M181" s="40" t="s">
        <v>173</v>
      </c>
      <c r="N181" s="49" t="s">
        <v>957</v>
      </c>
      <c r="O181" s="37" t="s">
        <v>75</v>
      </c>
      <c r="P181" s="37" t="s">
        <v>76</v>
      </c>
      <c r="Q181" s="42" t="s">
        <v>137</v>
      </c>
      <c r="R181" s="96">
        <v>42442</v>
      </c>
      <c r="S181" s="44">
        <v>12</v>
      </c>
      <c r="T181" s="45">
        <f t="shared" si="18"/>
        <v>46824.400000000001</v>
      </c>
      <c r="U181" s="56" t="s">
        <v>100</v>
      </c>
      <c r="V181" s="47" t="str">
        <f t="shared" si="15"/>
        <v>М</v>
      </c>
      <c r="W181" s="47" t="str">
        <f t="shared" si="14"/>
        <v>Па</v>
      </c>
      <c r="X181" s="48">
        <v>1</v>
      </c>
      <c r="Y181" s="48" t="s">
        <v>138</v>
      </c>
      <c r="Z181" s="42" t="s">
        <v>139</v>
      </c>
      <c r="AA181" s="56" t="s">
        <v>948</v>
      </c>
      <c r="AB181" s="48"/>
      <c r="AC181" s="42" t="s">
        <v>141</v>
      </c>
      <c r="AD181" s="49">
        <v>60</v>
      </c>
      <c r="AE181" s="50">
        <v>45827</v>
      </c>
      <c r="AF181" s="73">
        <f t="shared" si="16"/>
        <v>47652</v>
      </c>
      <c r="AG181" s="40" t="s">
        <v>82</v>
      </c>
      <c r="AH181" s="40" t="s">
        <v>83</v>
      </c>
      <c r="AI181" s="37" t="s">
        <v>958</v>
      </c>
      <c r="AJ181" s="40" t="s">
        <v>109</v>
      </c>
      <c r="AK181" s="51" t="str">
        <f t="shared" ca="1" si="19"/>
        <v>поверен</v>
      </c>
      <c r="AL181" s="42"/>
      <c r="AM181" s="42" t="s">
        <v>86</v>
      </c>
      <c r="AN181" s="42" t="s">
        <v>87</v>
      </c>
      <c r="AO181" s="42" t="s">
        <v>88</v>
      </c>
      <c r="AP181" s="48" t="s">
        <v>950</v>
      </c>
      <c r="AQ181" s="41" t="s">
        <v>661</v>
      </c>
      <c r="AR181" s="51"/>
      <c r="AS181" s="42" t="s">
        <v>91</v>
      </c>
      <c r="AT181" s="37" t="s">
        <v>92</v>
      </c>
      <c r="AU181" s="37"/>
      <c r="AV181" s="40"/>
      <c r="AW181" s="40"/>
      <c r="AX181" s="37"/>
      <c r="AY181" s="37"/>
      <c r="AZ181" s="37"/>
      <c r="BA181" s="40"/>
      <c r="BB181" s="40" t="s">
        <v>145</v>
      </c>
      <c r="BC181" s="40" t="s">
        <v>146</v>
      </c>
      <c r="BD181" s="42">
        <v>3001</v>
      </c>
      <c r="BE181" s="40"/>
      <c r="BF181" s="52"/>
      <c r="BG181" s="53"/>
      <c r="BH181" s="54"/>
      <c r="BI181" s="47"/>
      <c r="BJ181" s="47"/>
      <c r="BK181" s="47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</row>
    <row r="182" s="36" customFormat="1" ht="60" hidden="1" customHeight="1">
      <c r="A182" s="37"/>
      <c r="B182" s="37" t="s">
        <v>62</v>
      </c>
      <c r="C182" s="37" t="s">
        <v>63</v>
      </c>
      <c r="D182" s="56" t="s">
        <v>64</v>
      </c>
      <c r="E182" s="56">
        <v>205</v>
      </c>
      <c r="F182" s="40" t="s">
        <v>923</v>
      </c>
      <c r="G182" s="40" t="s">
        <v>959</v>
      </c>
      <c r="H182" s="56" t="s">
        <v>960</v>
      </c>
      <c r="I182" s="48" t="s">
        <v>171</v>
      </c>
      <c r="J182" s="40" t="s">
        <v>172</v>
      </c>
      <c r="K182" s="49" t="s">
        <v>131</v>
      </c>
      <c r="L182" s="57" t="s">
        <v>151</v>
      </c>
      <c r="M182" s="40" t="s">
        <v>173</v>
      </c>
      <c r="N182" s="49" t="s">
        <v>961</v>
      </c>
      <c r="O182" s="37" t="s">
        <v>75</v>
      </c>
      <c r="P182" s="37" t="s">
        <v>76</v>
      </c>
      <c r="Q182" s="42" t="s">
        <v>137</v>
      </c>
      <c r="R182" s="91">
        <v>42552</v>
      </c>
      <c r="S182" s="44">
        <v>12</v>
      </c>
      <c r="T182" s="45">
        <f t="shared" si="18"/>
        <v>46934.400000000001</v>
      </c>
      <c r="U182" s="56" t="s">
        <v>100</v>
      </c>
      <c r="V182" s="47" t="str">
        <f t="shared" si="15"/>
        <v>М</v>
      </c>
      <c r="W182" s="47" t="str">
        <f t="shared" si="14"/>
        <v>Па</v>
      </c>
      <c r="X182" s="48">
        <v>1</v>
      </c>
      <c r="Y182" s="48" t="s">
        <v>138</v>
      </c>
      <c r="Z182" s="42" t="s">
        <v>139</v>
      </c>
      <c r="AA182" s="56" t="s">
        <v>948</v>
      </c>
      <c r="AB182" s="48"/>
      <c r="AC182" s="42" t="s">
        <v>141</v>
      </c>
      <c r="AD182" s="49">
        <v>60</v>
      </c>
      <c r="AE182" s="50">
        <v>45827</v>
      </c>
      <c r="AF182" s="73">
        <f t="shared" si="16"/>
        <v>47652</v>
      </c>
      <c r="AG182" s="40" t="s">
        <v>82</v>
      </c>
      <c r="AH182" s="40" t="s">
        <v>83</v>
      </c>
      <c r="AI182" s="37" t="s">
        <v>962</v>
      </c>
      <c r="AJ182" s="40" t="s">
        <v>109</v>
      </c>
      <c r="AK182" s="51" t="str">
        <f t="shared" ca="1" si="19"/>
        <v>поверен</v>
      </c>
      <c r="AL182" s="42"/>
      <c r="AM182" s="42" t="s">
        <v>86</v>
      </c>
      <c r="AN182" s="42" t="s">
        <v>87</v>
      </c>
      <c r="AO182" s="42" t="s">
        <v>88</v>
      </c>
      <c r="AP182" s="48" t="s">
        <v>950</v>
      </c>
      <c r="AQ182" s="41" t="s">
        <v>661</v>
      </c>
      <c r="AR182" s="51"/>
      <c r="AS182" s="42" t="s">
        <v>91</v>
      </c>
      <c r="AT182" s="37" t="s">
        <v>92</v>
      </c>
      <c r="AU182" s="37"/>
      <c r="AV182" s="40"/>
      <c r="AW182" s="40"/>
      <c r="AX182" s="37"/>
      <c r="AY182" s="37"/>
      <c r="AZ182" s="37"/>
      <c r="BA182" s="40"/>
      <c r="BB182" s="40" t="s">
        <v>145</v>
      </c>
      <c r="BC182" s="40" t="s">
        <v>146</v>
      </c>
      <c r="BD182" s="42">
        <v>3001</v>
      </c>
      <c r="BE182" s="40"/>
      <c r="BF182" s="52"/>
      <c r="BG182" s="53"/>
      <c r="BH182" s="54"/>
      <c r="BI182" s="47"/>
      <c r="BJ182" s="47"/>
      <c r="BK182" s="47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</row>
    <row r="183" s="36" customFormat="1" ht="60" hidden="1" customHeight="1">
      <c r="A183" s="37"/>
      <c r="B183" s="37" t="s">
        <v>62</v>
      </c>
      <c r="C183" s="37" t="s">
        <v>63</v>
      </c>
      <c r="D183" s="56" t="s">
        <v>64</v>
      </c>
      <c r="E183" s="56">
        <v>205</v>
      </c>
      <c r="F183" s="40" t="s">
        <v>923</v>
      </c>
      <c r="G183" s="40" t="s">
        <v>963</v>
      </c>
      <c r="H183" s="56" t="s">
        <v>964</v>
      </c>
      <c r="I183" s="48" t="s">
        <v>171</v>
      </c>
      <c r="J183" s="40" t="s">
        <v>172</v>
      </c>
      <c r="K183" s="49" t="s">
        <v>131</v>
      </c>
      <c r="L183" s="57" t="s">
        <v>151</v>
      </c>
      <c r="M183" s="40" t="s">
        <v>173</v>
      </c>
      <c r="N183" s="49" t="s">
        <v>965</v>
      </c>
      <c r="O183" s="37" t="s">
        <v>75</v>
      </c>
      <c r="P183" s="37" t="s">
        <v>76</v>
      </c>
      <c r="Q183" s="42" t="s">
        <v>137</v>
      </c>
      <c r="R183" s="96">
        <v>42442</v>
      </c>
      <c r="S183" s="44">
        <v>12</v>
      </c>
      <c r="T183" s="45">
        <f t="shared" si="18"/>
        <v>46824.400000000001</v>
      </c>
      <c r="U183" s="56" t="s">
        <v>100</v>
      </c>
      <c r="V183" s="47" t="str">
        <f t="shared" si="15"/>
        <v>М</v>
      </c>
      <c r="W183" s="47" t="str">
        <f t="shared" si="14"/>
        <v>Па</v>
      </c>
      <c r="X183" s="48">
        <v>0.59999999999999998</v>
      </c>
      <c r="Y183" s="48" t="s">
        <v>138</v>
      </c>
      <c r="Z183" s="42" t="s">
        <v>139</v>
      </c>
      <c r="AA183" s="56" t="s">
        <v>966</v>
      </c>
      <c r="AB183" s="48"/>
      <c r="AC183" s="42" t="s">
        <v>141</v>
      </c>
      <c r="AD183" s="49">
        <v>60</v>
      </c>
      <c r="AE183" s="50">
        <v>44311</v>
      </c>
      <c r="AF183" s="73">
        <f t="shared" si="16"/>
        <v>46136</v>
      </c>
      <c r="AG183" s="40" t="s">
        <v>82</v>
      </c>
      <c r="AH183" s="40" t="s">
        <v>83</v>
      </c>
      <c r="AI183" s="42" t="s">
        <v>967</v>
      </c>
      <c r="AJ183" s="40" t="s">
        <v>253</v>
      </c>
      <c r="AK183" s="51" t="str">
        <f t="shared" ca="1" si="19"/>
        <v>поверен</v>
      </c>
      <c r="AL183" s="42"/>
      <c r="AM183" s="42" t="s">
        <v>86</v>
      </c>
      <c r="AN183" s="42" t="s">
        <v>87</v>
      </c>
      <c r="AO183" s="42" t="s">
        <v>88</v>
      </c>
      <c r="AP183" s="48" t="s">
        <v>950</v>
      </c>
      <c r="AQ183" s="41" t="s">
        <v>661</v>
      </c>
      <c r="AR183" s="51"/>
      <c r="AS183" s="42" t="s">
        <v>91</v>
      </c>
      <c r="AT183" s="37" t="s">
        <v>92</v>
      </c>
      <c r="AU183" s="37"/>
      <c r="AV183" s="40"/>
      <c r="AW183" s="40"/>
      <c r="AX183" s="37"/>
      <c r="AY183" s="37"/>
      <c r="AZ183" s="37"/>
      <c r="BA183" s="40" t="s">
        <v>208</v>
      </c>
      <c r="BB183" s="40" t="s">
        <v>145</v>
      </c>
      <c r="BC183" s="40" t="s">
        <v>146</v>
      </c>
      <c r="BD183" s="42">
        <v>3001</v>
      </c>
      <c r="BE183" s="40"/>
      <c r="BF183" s="52"/>
      <c r="BG183" s="53"/>
      <c r="BH183" s="54"/>
      <c r="BI183" s="47"/>
      <c r="BJ183" s="47"/>
      <c r="BK183" s="47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</row>
    <row r="184" s="36" customFormat="1" ht="60" hidden="1" customHeight="1">
      <c r="A184" s="37"/>
      <c r="B184" s="37" t="s">
        <v>62</v>
      </c>
      <c r="C184" s="37" t="s">
        <v>63</v>
      </c>
      <c r="D184" s="56" t="s">
        <v>64</v>
      </c>
      <c r="E184" s="56">
        <v>205</v>
      </c>
      <c r="F184" s="40" t="s">
        <v>923</v>
      </c>
      <c r="G184" s="40" t="s">
        <v>968</v>
      </c>
      <c r="H184" s="56" t="s">
        <v>969</v>
      </c>
      <c r="I184" s="48" t="s">
        <v>171</v>
      </c>
      <c r="J184" s="40" t="s">
        <v>172</v>
      </c>
      <c r="K184" s="49" t="s">
        <v>131</v>
      </c>
      <c r="L184" s="57" t="s">
        <v>151</v>
      </c>
      <c r="M184" s="40" t="s">
        <v>173</v>
      </c>
      <c r="N184" s="49" t="s">
        <v>970</v>
      </c>
      <c r="O184" s="37" t="s">
        <v>75</v>
      </c>
      <c r="P184" s="37" t="s">
        <v>76</v>
      </c>
      <c r="Q184" s="42" t="s">
        <v>137</v>
      </c>
      <c r="R184" s="91">
        <v>42552</v>
      </c>
      <c r="S184" s="44">
        <v>12</v>
      </c>
      <c r="T184" s="45">
        <f t="shared" si="18"/>
        <v>46934.400000000001</v>
      </c>
      <c r="U184" s="56" t="s">
        <v>100</v>
      </c>
      <c r="V184" s="47" t="str">
        <f t="shared" si="15"/>
        <v>М</v>
      </c>
      <c r="W184" s="47" t="str">
        <f t="shared" si="14"/>
        <v>Па</v>
      </c>
      <c r="X184" s="48">
        <v>0.59999999999999998</v>
      </c>
      <c r="Y184" s="48" t="s">
        <v>138</v>
      </c>
      <c r="Z184" s="42" t="s">
        <v>139</v>
      </c>
      <c r="AA184" s="56" t="s">
        <v>966</v>
      </c>
      <c r="AB184" s="48"/>
      <c r="AC184" s="42" t="s">
        <v>141</v>
      </c>
      <c r="AD184" s="49">
        <v>60</v>
      </c>
      <c r="AE184" s="50">
        <v>44311</v>
      </c>
      <c r="AF184" s="73">
        <f t="shared" si="16"/>
        <v>46136</v>
      </c>
      <c r="AG184" s="40" t="s">
        <v>82</v>
      </c>
      <c r="AH184" s="40" t="s">
        <v>83</v>
      </c>
      <c r="AI184" s="42" t="s">
        <v>971</v>
      </c>
      <c r="AJ184" s="40" t="s">
        <v>253</v>
      </c>
      <c r="AK184" s="51" t="str">
        <f t="shared" ca="1" si="19"/>
        <v>поверен</v>
      </c>
      <c r="AL184" s="42"/>
      <c r="AM184" s="42" t="s">
        <v>86</v>
      </c>
      <c r="AN184" s="42" t="s">
        <v>87</v>
      </c>
      <c r="AO184" s="42" t="s">
        <v>88</v>
      </c>
      <c r="AP184" s="48" t="s">
        <v>950</v>
      </c>
      <c r="AQ184" s="41" t="s">
        <v>661</v>
      </c>
      <c r="AR184" s="51"/>
      <c r="AS184" s="42" t="s">
        <v>91</v>
      </c>
      <c r="AT184" s="37" t="s">
        <v>92</v>
      </c>
      <c r="AU184" s="37"/>
      <c r="AV184" s="40"/>
      <c r="AW184" s="40"/>
      <c r="AX184" s="37"/>
      <c r="AY184" s="37"/>
      <c r="AZ184" s="37"/>
      <c r="BA184" s="40" t="s">
        <v>208</v>
      </c>
      <c r="BB184" s="40" t="s">
        <v>145</v>
      </c>
      <c r="BC184" s="40" t="s">
        <v>146</v>
      </c>
      <c r="BD184" s="42">
        <v>3001</v>
      </c>
      <c r="BE184" s="40"/>
      <c r="BF184" s="52"/>
      <c r="BG184" s="53"/>
      <c r="BH184" s="54"/>
      <c r="BI184" s="47"/>
      <c r="BJ184" s="47"/>
      <c r="BK184" s="47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</row>
    <row r="185" s="36" customFormat="1" ht="60" hidden="1" customHeight="1">
      <c r="A185" s="37"/>
      <c r="B185" s="37" t="s">
        <v>62</v>
      </c>
      <c r="C185" s="37" t="s">
        <v>63</v>
      </c>
      <c r="D185" s="56" t="s">
        <v>64</v>
      </c>
      <c r="E185" s="56">
        <v>205</v>
      </c>
      <c r="F185" s="40" t="s">
        <v>923</v>
      </c>
      <c r="G185" s="40" t="s">
        <v>972</v>
      </c>
      <c r="H185" s="56" t="s">
        <v>973</v>
      </c>
      <c r="I185" s="48" t="s">
        <v>171</v>
      </c>
      <c r="J185" s="40" t="s">
        <v>172</v>
      </c>
      <c r="K185" s="49" t="s">
        <v>131</v>
      </c>
      <c r="L185" s="57" t="s">
        <v>151</v>
      </c>
      <c r="M185" s="40" t="s">
        <v>173</v>
      </c>
      <c r="N185" s="49" t="s">
        <v>974</v>
      </c>
      <c r="O185" s="37" t="s">
        <v>75</v>
      </c>
      <c r="P185" s="37" t="s">
        <v>76</v>
      </c>
      <c r="Q185" s="42" t="s">
        <v>137</v>
      </c>
      <c r="R185" s="96">
        <v>42442</v>
      </c>
      <c r="S185" s="44">
        <v>12</v>
      </c>
      <c r="T185" s="45">
        <f t="shared" si="18"/>
        <v>46824.400000000001</v>
      </c>
      <c r="U185" s="56" t="s">
        <v>100</v>
      </c>
      <c r="V185" s="47" t="str">
        <f t="shared" si="15"/>
        <v>М</v>
      </c>
      <c r="W185" s="47" t="str">
        <f t="shared" si="14"/>
        <v>Па</v>
      </c>
      <c r="X185" s="48">
        <v>0.59999999999999998</v>
      </c>
      <c r="Y185" s="48" t="s">
        <v>138</v>
      </c>
      <c r="Z185" s="42" t="s">
        <v>139</v>
      </c>
      <c r="AA185" s="56" t="s">
        <v>966</v>
      </c>
      <c r="AB185" s="48"/>
      <c r="AC185" s="42" t="s">
        <v>141</v>
      </c>
      <c r="AD185" s="49">
        <v>60</v>
      </c>
      <c r="AE185" s="50">
        <v>44311</v>
      </c>
      <c r="AF185" s="73">
        <f t="shared" si="16"/>
        <v>46136</v>
      </c>
      <c r="AG185" s="40" t="s">
        <v>82</v>
      </c>
      <c r="AH185" s="40" t="s">
        <v>83</v>
      </c>
      <c r="AI185" s="42" t="s">
        <v>975</v>
      </c>
      <c r="AJ185" s="40" t="s">
        <v>253</v>
      </c>
      <c r="AK185" s="51" t="str">
        <f t="shared" ca="1" si="19"/>
        <v>поверен</v>
      </c>
      <c r="AL185" s="42"/>
      <c r="AM185" s="42" t="s">
        <v>86</v>
      </c>
      <c r="AN185" s="42" t="s">
        <v>87</v>
      </c>
      <c r="AO185" s="42" t="s">
        <v>88</v>
      </c>
      <c r="AP185" s="48" t="s">
        <v>950</v>
      </c>
      <c r="AQ185" s="41" t="s">
        <v>661</v>
      </c>
      <c r="AR185" s="51"/>
      <c r="AS185" s="42" t="s">
        <v>91</v>
      </c>
      <c r="AT185" s="37"/>
      <c r="AU185" s="37"/>
      <c r="AV185" s="40"/>
      <c r="AW185" s="40"/>
      <c r="AX185" s="37"/>
      <c r="AY185" s="37"/>
      <c r="AZ185" s="37"/>
      <c r="BA185" s="40" t="s">
        <v>221</v>
      </c>
      <c r="BB185" s="40" t="s">
        <v>145</v>
      </c>
      <c r="BC185" s="40" t="s">
        <v>146</v>
      </c>
      <c r="BD185" s="42">
        <v>3001</v>
      </c>
      <c r="BE185" s="40"/>
      <c r="BF185" s="52"/>
      <c r="BG185" s="53"/>
      <c r="BH185" s="54"/>
      <c r="BI185" s="47"/>
      <c r="BJ185" s="47"/>
      <c r="BK185" s="47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</row>
    <row r="186" s="36" customFormat="1" ht="60" hidden="1" customHeight="1">
      <c r="A186" s="37"/>
      <c r="B186" s="37" t="s">
        <v>62</v>
      </c>
      <c r="C186" s="37" t="s">
        <v>63</v>
      </c>
      <c r="D186" s="56" t="s">
        <v>64</v>
      </c>
      <c r="E186" s="56">
        <v>205</v>
      </c>
      <c r="F186" s="40" t="s">
        <v>923</v>
      </c>
      <c r="G186" s="40" t="s">
        <v>976</v>
      </c>
      <c r="H186" s="56" t="s">
        <v>977</v>
      </c>
      <c r="I186" s="48" t="s">
        <v>171</v>
      </c>
      <c r="J186" s="40" t="s">
        <v>172</v>
      </c>
      <c r="K186" s="49" t="s">
        <v>131</v>
      </c>
      <c r="L186" s="57" t="s">
        <v>151</v>
      </c>
      <c r="M186" s="40" t="s">
        <v>173</v>
      </c>
      <c r="N186" s="49" t="s">
        <v>978</v>
      </c>
      <c r="O186" s="37" t="s">
        <v>75</v>
      </c>
      <c r="P186" s="37" t="s">
        <v>76</v>
      </c>
      <c r="Q186" s="42" t="s">
        <v>137</v>
      </c>
      <c r="R186" s="96">
        <v>42442</v>
      </c>
      <c r="S186" s="44">
        <v>12</v>
      </c>
      <c r="T186" s="45">
        <f t="shared" si="18"/>
        <v>46824.400000000001</v>
      </c>
      <c r="U186" s="56" t="s">
        <v>100</v>
      </c>
      <c r="V186" s="47" t="str">
        <f t="shared" si="15"/>
        <v>М</v>
      </c>
      <c r="W186" s="47" t="str">
        <f t="shared" ref="W186:W249" si="20">IF(Z186="","",Z186)</f>
        <v>Па</v>
      </c>
      <c r="X186" s="48">
        <v>1</v>
      </c>
      <c r="Y186" s="48" t="s">
        <v>138</v>
      </c>
      <c r="Z186" s="42" t="s">
        <v>139</v>
      </c>
      <c r="AA186" s="56" t="s">
        <v>948</v>
      </c>
      <c r="AB186" s="48"/>
      <c r="AC186" s="42" t="s">
        <v>141</v>
      </c>
      <c r="AD186" s="49">
        <v>60</v>
      </c>
      <c r="AE186" s="50">
        <v>45495</v>
      </c>
      <c r="AF186" s="73">
        <f t="shared" si="16"/>
        <v>47320</v>
      </c>
      <c r="AG186" s="40" t="s">
        <v>82</v>
      </c>
      <c r="AH186" s="40" t="s">
        <v>83</v>
      </c>
      <c r="AI186" s="42" t="s">
        <v>979</v>
      </c>
      <c r="AJ186" s="40" t="s">
        <v>143</v>
      </c>
      <c r="AK186" s="51" t="str">
        <f t="shared" ca="1" si="19"/>
        <v>поверен</v>
      </c>
      <c r="AL186" s="42"/>
      <c r="AM186" s="42" t="s">
        <v>86</v>
      </c>
      <c r="AN186" s="42" t="s">
        <v>87</v>
      </c>
      <c r="AO186" s="42" t="s">
        <v>88</v>
      </c>
      <c r="AP186" s="48" t="s">
        <v>950</v>
      </c>
      <c r="AQ186" s="41" t="s">
        <v>661</v>
      </c>
      <c r="AR186" s="51"/>
      <c r="AS186" s="42" t="s">
        <v>91</v>
      </c>
      <c r="AT186" s="37" t="s">
        <v>92</v>
      </c>
      <c r="AU186" s="37"/>
      <c r="AV186" s="40"/>
      <c r="AW186" s="40"/>
      <c r="AX186" s="37"/>
      <c r="AY186" s="37"/>
      <c r="AZ186" s="37"/>
      <c r="BA186" s="40" t="s">
        <v>221</v>
      </c>
      <c r="BB186" s="40" t="s">
        <v>145</v>
      </c>
      <c r="BC186" s="40" t="s">
        <v>146</v>
      </c>
      <c r="BD186" s="42">
        <v>3001</v>
      </c>
      <c r="BE186" s="40"/>
      <c r="BF186" s="52"/>
      <c r="BG186" s="53"/>
      <c r="BH186" s="54"/>
      <c r="BI186" s="47"/>
      <c r="BJ186" s="47"/>
      <c r="BK186" s="47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</row>
    <row r="187" s="36" customFormat="1" ht="60" hidden="1" customHeight="1">
      <c r="A187" s="37"/>
      <c r="B187" s="37" t="s">
        <v>62</v>
      </c>
      <c r="C187" s="37" t="s">
        <v>63</v>
      </c>
      <c r="D187" s="56" t="s">
        <v>64</v>
      </c>
      <c r="E187" s="56">
        <v>205</v>
      </c>
      <c r="F187" s="40" t="s">
        <v>923</v>
      </c>
      <c r="G187" s="40" t="s">
        <v>980</v>
      </c>
      <c r="H187" s="56" t="s">
        <v>981</v>
      </c>
      <c r="I187" s="48" t="s">
        <v>171</v>
      </c>
      <c r="J187" s="40" t="s">
        <v>172</v>
      </c>
      <c r="K187" s="49" t="s">
        <v>131</v>
      </c>
      <c r="L187" s="57" t="s">
        <v>151</v>
      </c>
      <c r="M187" s="40" t="s">
        <v>173</v>
      </c>
      <c r="N187" s="49" t="s">
        <v>982</v>
      </c>
      <c r="O187" s="37" t="s">
        <v>75</v>
      </c>
      <c r="P187" s="37" t="s">
        <v>76</v>
      </c>
      <c r="Q187" s="42" t="s">
        <v>137</v>
      </c>
      <c r="R187" s="96">
        <v>42442</v>
      </c>
      <c r="S187" s="44">
        <v>12</v>
      </c>
      <c r="T187" s="45">
        <f t="shared" si="18"/>
        <v>46824.400000000001</v>
      </c>
      <c r="U187" s="56" t="s">
        <v>100</v>
      </c>
      <c r="V187" s="47" t="str">
        <f t="shared" si="15"/>
        <v>М</v>
      </c>
      <c r="W187" s="47" t="str">
        <f t="shared" si="20"/>
        <v>Па</v>
      </c>
      <c r="X187" s="48">
        <v>1</v>
      </c>
      <c r="Y187" s="48" t="s">
        <v>138</v>
      </c>
      <c r="Z187" s="42" t="s">
        <v>139</v>
      </c>
      <c r="AA187" s="56" t="s">
        <v>948</v>
      </c>
      <c r="AB187" s="48"/>
      <c r="AC187" s="42" t="s">
        <v>141</v>
      </c>
      <c r="AD187" s="49">
        <v>60</v>
      </c>
      <c r="AE187" s="50">
        <v>45495</v>
      </c>
      <c r="AF187" s="73">
        <f t="shared" si="16"/>
        <v>47320</v>
      </c>
      <c r="AG187" s="40" t="s">
        <v>82</v>
      </c>
      <c r="AH187" s="40" t="s">
        <v>83</v>
      </c>
      <c r="AI187" s="42" t="s">
        <v>983</v>
      </c>
      <c r="AJ187" s="40" t="s">
        <v>143</v>
      </c>
      <c r="AK187" s="51" t="str">
        <f t="shared" ca="1" si="19"/>
        <v>поверен</v>
      </c>
      <c r="AL187" s="42"/>
      <c r="AM187" s="42" t="s">
        <v>86</v>
      </c>
      <c r="AN187" s="42" t="s">
        <v>87</v>
      </c>
      <c r="AO187" s="42" t="s">
        <v>88</v>
      </c>
      <c r="AP187" s="48" t="s">
        <v>950</v>
      </c>
      <c r="AQ187" s="41" t="s">
        <v>661</v>
      </c>
      <c r="AR187" s="51"/>
      <c r="AS187" s="42" t="s">
        <v>91</v>
      </c>
      <c r="AT187" s="37" t="s">
        <v>92</v>
      </c>
      <c r="AU187" s="37"/>
      <c r="AV187" s="40"/>
      <c r="AW187" s="40"/>
      <c r="AX187" s="37"/>
      <c r="AY187" s="37"/>
      <c r="AZ187" s="37"/>
      <c r="BA187" s="40" t="s">
        <v>221</v>
      </c>
      <c r="BB187" s="40" t="s">
        <v>145</v>
      </c>
      <c r="BC187" s="40" t="s">
        <v>146</v>
      </c>
      <c r="BD187" s="42">
        <v>3001</v>
      </c>
      <c r="BE187" s="40"/>
      <c r="BF187" s="52"/>
      <c r="BG187" s="53"/>
      <c r="BH187" s="54"/>
      <c r="BI187" s="47"/>
      <c r="BJ187" s="47"/>
      <c r="BK187" s="47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</row>
    <row r="188" s="36" customFormat="1" ht="60" hidden="1" customHeight="1">
      <c r="A188" s="37"/>
      <c r="B188" s="37" t="s">
        <v>62</v>
      </c>
      <c r="C188" s="37" t="s">
        <v>63</v>
      </c>
      <c r="D188" s="56" t="s">
        <v>64</v>
      </c>
      <c r="E188" s="56">
        <v>205</v>
      </c>
      <c r="F188" s="40" t="s">
        <v>923</v>
      </c>
      <c r="G188" s="40" t="s">
        <v>984</v>
      </c>
      <c r="H188" s="56" t="s">
        <v>985</v>
      </c>
      <c r="I188" s="48" t="s">
        <v>171</v>
      </c>
      <c r="J188" s="40" t="s">
        <v>172</v>
      </c>
      <c r="K188" s="49" t="s">
        <v>131</v>
      </c>
      <c r="L188" s="57" t="s">
        <v>151</v>
      </c>
      <c r="M188" s="40" t="s">
        <v>173</v>
      </c>
      <c r="N188" s="49" t="s">
        <v>986</v>
      </c>
      <c r="O188" s="37" t="s">
        <v>75</v>
      </c>
      <c r="P188" s="37" t="s">
        <v>76</v>
      </c>
      <c r="Q188" s="42" t="s">
        <v>137</v>
      </c>
      <c r="R188" s="96">
        <v>42442</v>
      </c>
      <c r="S188" s="44">
        <v>12</v>
      </c>
      <c r="T188" s="45">
        <f t="shared" si="18"/>
        <v>46824.400000000001</v>
      </c>
      <c r="U188" s="56" t="s">
        <v>100</v>
      </c>
      <c r="V188" s="47" t="str">
        <f t="shared" si="15"/>
        <v>М</v>
      </c>
      <c r="W188" s="47" t="str">
        <f t="shared" si="20"/>
        <v>Па</v>
      </c>
      <c r="X188" s="48">
        <v>1</v>
      </c>
      <c r="Y188" s="48" t="s">
        <v>138</v>
      </c>
      <c r="Z188" s="42" t="s">
        <v>139</v>
      </c>
      <c r="AA188" s="56" t="s">
        <v>948</v>
      </c>
      <c r="AB188" s="48"/>
      <c r="AC188" s="42" t="s">
        <v>141</v>
      </c>
      <c r="AD188" s="49">
        <v>60</v>
      </c>
      <c r="AE188" s="50">
        <v>45495</v>
      </c>
      <c r="AF188" s="73">
        <f t="shared" si="16"/>
        <v>47320</v>
      </c>
      <c r="AG188" s="40" t="s">
        <v>82</v>
      </c>
      <c r="AH188" s="40" t="s">
        <v>83</v>
      </c>
      <c r="AI188" s="42" t="s">
        <v>987</v>
      </c>
      <c r="AJ188" s="40" t="s">
        <v>143</v>
      </c>
      <c r="AK188" s="51" t="str">
        <f t="shared" ca="1" si="19"/>
        <v>поверен</v>
      </c>
      <c r="AL188" s="42"/>
      <c r="AM188" s="42" t="s">
        <v>86</v>
      </c>
      <c r="AN188" s="42" t="s">
        <v>87</v>
      </c>
      <c r="AO188" s="42" t="s">
        <v>88</v>
      </c>
      <c r="AP188" s="48" t="s">
        <v>950</v>
      </c>
      <c r="AQ188" s="41" t="s">
        <v>661</v>
      </c>
      <c r="AR188" s="51"/>
      <c r="AS188" s="42" t="s">
        <v>91</v>
      </c>
      <c r="AT188" s="37" t="s">
        <v>92</v>
      </c>
      <c r="AU188" s="37"/>
      <c r="AV188" s="40"/>
      <c r="AW188" s="40"/>
      <c r="AX188" s="37"/>
      <c r="AY188" s="37"/>
      <c r="AZ188" s="37"/>
      <c r="BA188" s="40" t="s">
        <v>221</v>
      </c>
      <c r="BB188" s="40" t="s">
        <v>145</v>
      </c>
      <c r="BC188" s="40" t="s">
        <v>146</v>
      </c>
      <c r="BD188" s="42">
        <v>3001</v>
      </c>
      <c r="BE188" s="40"/>
      <c r="BF188" s="52"/>
      <c r="BG188" s="53"/>
      <c r="BH188" s="54"/>
      <c r="BI188" s="47"/>
      <c r="BJ188" s="47"/>
      <c r="BK188" s="47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</row>
    <row r="189" s="36" customFormat="1" ht="60" hidden="1" customHeight="1">
      <c r="A189" s="37"/>
      <c r="B189" s="37" t="s">
        <v>62</v>
      </c>
      <c r="C189" s="37" t="s">
        <v>63</v>
      </c>
      <c r="D189" s="56" t="s">
        <v>64</v>
      </c>
      <c r="E189" s="56">
        <v>205</v>
      </c>
      <c r="F189" s="40" t="s">
        <v>923</v>
      </c>
      <c r="G189" s="40" t="s">
        <v>988</v>
      </c>
      <c r="H189" s="56" t="s">
        <v>989</v>
      </c>
      <c r="I189" s="48" t="s">
        <v>316</v>
      </c>
      <c r="J189" s="40" t="s">
        <v>317</v>
      </c>
      <c r="K189" s="49" t="s">
        <v>318</v>
      </c>
      <c r="L189" s="49" t="s">
        <v>319</v>
      </c>
      <c r="M189" s="40" t="s">
        <v>990</v>
      </c>
      <c r="N189" s="49" t="s">
        <v>991</v>
      </c>
      <c r="O189" s="37" t="s">
        <v>992</v>
      </c>
      <c r="P189" s="37" t="s">
        <v>154</v>
      </c>
      <c r="Q189" s="42" t="s">
        <v>289</v>
      </c>
      <c r="R189" s="96" t="s">
        <v>367</v>
      </c>
      <c r="S189" s="48">
        <v>12</v>
      </c>
      <c r="T189" s="45" t="e">
        <f t="shared" si="18"/>
        <v>#VALUE!</v>
      </c>
      <c r="U189" s="56" t="s">
        <v>993</v>
      </c>
      <c r="V189" s="47" t="str">
        <f t="shared" si="15"/>
        <v/>
      </c>
      <c r="W189" s="47" t="str">
        <f t="shared" si="20"/>
        <v>мм</v>
      </c>
      <c r="X189" s="48">
        <v>3500</v>
      </c>
      <c r="Y189" s="48"/>
      <c r="Z189" s="42" t="s">
        <v>994</v>
      </c>
      <c r="AA189" s="56" t="s">
        <v>326</v>
      </c>
      <c r="AB189" s="48" t="s">
        <v>325</v>
      </c>
      <c r="AC189" s="42" t="s">
        <v>325</v>
      </c>
      <c r="AD189" s="49">
        <v>48</v>
      </c>
      <c r="AE189" s="50">
        <v>45495</v>
      </c>
      <c r="AF189" s="73">
        <f t="shared" si="16"/>
        <v>46955</v>
      </c>
      <c r="AG189" s="40" t="s">
        <v>82</v>
      </c>
      <c r="AH189" s="40" t="s">
        <v>83</v>
      </c>
      <c r="AI189" s="37" t="s">
        <v>995</v>
      </c>
      <c r="AJ189" s="40" t="s">
        <v>143</v>
      </c>
      <c r="AK189" s="51" t="str">
        <f t="shared" ca="1" si="19"/>
        <v>поверен</v>
      </c>
      <c r="AL189" s="42"/>
      <c r="AM189" s="42" t="s">
        <v>86</v>
      </c>
      <c r="AN189" s="42" t="s">
        <v>87</v>
      </c>
      <c r="AO189" s="42" t="s">
        <v>88</v>
      </c>
      <c r="AP189" s="48" t="s">
        <v>996</v>
      </c>
      <c r="AQ189" s="41" t="s">
        <v>661</v>
      </c>
      <c r="AR189" s="51"/>
      <c r="AS189" s="42" t="s">
        <v>91</v>
      </c>
      <c r="AT189" s="37" t="s">
        <v>92</v>
      </c>
      <c r="AU189" s="37"/>
      <c r="AV189" s="40"/>
      <c r="AW189" s="40"/>
      <c r="AX189" s="37"/>
      <c r="AY189" s="37"/>
      <c r="AZ189" s="37"/>
      <c r="BA189" s="40" t="s">
        <v>221</v>
      </c>
      <c r="BB189" s="40" t="s">
        <v>329</v>
      </c>
      <c r="BC189" s="40" t="s">
        <v>298</v>
      </c>
      <c r="BD189" s="42">
        <v>2971</v>
      </c>
      <c r="BE189" s="40"/>
      <c r="BF189" s="52"/>
      <c r="BG189" s="53"/>
      <c r="BH189" s="54"/>
      <c r="BI189" s="47"/>
      <c r="BJ189" s="47"/>
      <c r="BK189" s="47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</row>
    <row r="190" s="36" customFormat="1" ht="60" hidden="1" customHeight="1">
      <c r="A190" s="37"/>
      <c r="B190" s="37" t="s">
        <v>62</v>
      </c>
      <c r="C190" s="37" t="s">
        <v>63</v>
      </c>
      <c r="D190" s="56" t="s">
        <v>64</v>
      </c>
      <c r="E190" s="56">
        <v>205</v>
      </c>
      <c r="F190" s="40" t="s">
        <v>923</v>
      </c>
      <c r="G190" s="40" t="s">
        <v>997</v>
      </c>
      <c r="H190" s="56" t="s">
        <v>998</v>
      </c>
      <c r="I190" s="48" t="s">
        <v>316</v>
      </c>
      <c r="J190" s="40" t="s">
        <v>317</v>
      </c>
      <c r="K190" s="49" t="s">
        <v>318</v>
      </c>
      <c r="L190" s="49" t="s">
        <v>319</v>
      </c>
      <c r="M190" s="40" t="s">
        <v>990</v>
      </c>
      <c r="N190" s="49" t="s">
        <v>999</v>
      </c>
      <c r="O190" s="37" t="s">
        <v>322</v>
      </c>
      <c r="P190" s="37" t="s">
        <v>323</v>
      </c>
      <c r="Q190" s="42" t="s">
        <v>289</v>
      </c>
      <c r="R190" s="96" t="s">
        <v>367</v>
      </c>
      <c r="S190" s="48">
        <v>12</v>
      </c>
      <c r="T190" s="45" t="e">
        <f t="shared" si="18"/>
        <v>#VALUE!</v>
      </c>
      <c r="U190" s="56" t="s">
        <v>993</v>
      </c>
      <c r="V190" s="47" t="str">
        <f t="shared" si="15"/>
        <v/>
      </c>
      <c r="W190" s="47" t="str">
        <f t="shared" si="20"/>
        <v>мм</v>
      </c>
      <c r="X190" s="48">
        <v>3500</v>
      </c>
      <c r="Y190" s="48"/>
      <c r="Z190" s="42" t="s">
        <v>994</v>
      </c>
      <c r="AA190" s="56" t="s">
        <v>326</v>
      </c>
      <c r="AB190" s="48" t="s">
        <v>325</v>
      </c>
      <c r="AC190" s="42" t="s">
        <v>325</v>
      </c>
      <c r="AD190" s="49">
        <v>48</v>
      </c>
      <c r="AE190" s="50">
        <v>45495</v>
      </c>
      <c r="AF190" s="73">
        <f t="shared" si="16"/>
        <v>46955</v>
      </c>
      <c r="AG190" s="40" t="s">
        <v>82</v>
      </c>
      <c r="AH190" s="40" t="s">
        <v>83</v>
      </c>
      <c r="AI190" s="37" t="s">
        <v>1000</v>
      </c>
      <c r="AJ190" s="40" t="s">
        <v>143</v>
      </c>
      <c r="AK190" s="51" t="str">
        <f t="shared" ca="1" si="19"/>
        <v>поверен</v>
      </c>
      <c r="AL190" s="42"/>
      <c r="AM190" s="42" t="s">
        <v>86</v>
      </c>
      <c r="AN190" s="42" t="s">
        <v>87</v>
      </c>
      <c r="AO190" s="42" t="s">
        <v>88</v>
      </c>
      <c r="AP190" s="48" t="s">
        <v>996</v>
      </c>
      <c r="AQ190" s="41" t="s">
        <v>661</v>
      </c>
      <c r="AR190" s="51"/>
      <c r="AS190" s="42" t="s">
        <v>91</v>
      </c>
      <c r="AT190" s="37" t="s">
        <v>92</v>
      </c>
      <c r="AU190" s="37"/>
      <c r="AV190" s="40"/>
      <c r="AW190" s="40"/>
      <c r="AX190" s="37"/>
      <c r="AY190" s="37"/>
      <c r="AZ190" s="37"/>
      <c r="BA190" s="40" t="s">
        <v>221</v>
      </c>
      <c r="BB190" s="40" t="s">
        <v>329</v>
      </c>
      <c r="BC190" s="40" t="s">
        <v>298</v>
      </c>
      <c r="BD190" s="42">
        <v>2971</v>
      </c>
      <c r="BE190" s="40"/>
      <c r="BF190" s="52"/>
      <c r="BG190" s="53"/>
      <c r="BH190" s="54"/>
      <c r="BI190" s="47"/>
      <c r="BJ190" s="47"/>
      <c r="BK190" s="47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</row>
    <row r="191" s="36" customFormat="1" ht="60" hidden="1" customHeight="1">
      <c r="A191" s="37"/>
      <c r="B191" s="37" t="s">
        <v>62</v>
      </c>
      <c r="C191" s="37" t="s">
        <v>63</v>
      </c>
      <c r="D191" s="56" t="s">
        <v>64</v>
      </c>
      <c r="E191" s="56" t="s">
        <v>939</v>
      </c>
      <c r="F191" s="40" t="s">
        <v>923</v>
      </c>
      <c r="G191" s="40" t="s">
        <v>1001</v>
      </c>
      <c r="H191" s="56" t="s">
        <v>1002</v>
      </c>
      <c r="I191" s="48" t="s">
        <v>316</v>
      </c>
      <c r="J191" s="40" t="s">
        <v>317</v>
      </c>
      <c r="K191" s="49" t="s">
        <v>318</v>
      </c>
      <c r="L191" s="49" t="s">
        <v>319</v>
      </c>
      <c r="M191" s="42" t="s">
        <v>320</v>
      </c>
      <c r="N191" s="49" t="s">
        <v>1003</v>
      </c>
      <c r="O191" s="37" t="s">
        <v>322</v>
      </c>
      <c r="P191" s="37" t="s">
        <v>154</v>
      </c>
      <c r="Q191" s="42" t="s">
        <v>289</v>
      </c>
      <c r="R191" s="96">
        <v>42478</v>
      </c>
      <c r="S191" s="48">
        <v>12</v>
      </c>
      <c r="T191" s="45">
        <f t="shared" si="18"/>
        <v>46860.400000000001</v>
      </c>
      <c r="U191" s="56" t="s">
        <v>1004</v>
      </c>
      <c r="V191" s="47" t="str">
        <f t="shared" si="15"/>
        <v>к</v>
      </c>
      <c r="W191" s="47" t="str">
        <f t="shared" si="20"/>
        <v>мм</v>
      </c>
      <c r="X191" s="48">
        <v>3500</v>
      </c>
      <c r="Y191" s="48" t="s">
        <v>215</v>
      </c>
      <c r="Z191" s="42" t="s">
        <v>994</v>
      </c>
      <c r="AA191" s="56" t="s">
        <v>326</v>
      </c>
      <c r="AB191" s="48" t="s">
        <v>325</v>
      </c>
      <c r="AC191" s="42" t="s">
        <v>325</v>
      </c>
      <c r="AD191" s="49">
        <v>48</v>
      </c>
      <c r="AE191" s="50">
        <v>45495</v>
      </c>
      <c r="AF191" s="73">
        <f t="shared" si="16"/>
        <v>46955</v>
      </c>
      <c r="AG191" s="40" t="s">
        <v>82</v>
      </c>
      <c r="AH191" s="40" t="s">
        <v>83</v>
      </c>
      <c r="AI191" s="37" t="s">
        <v>1005</v>
      </c>
      <c r="AJ191" s="40" t="s">
        <v>143</v>
      </c>
      <c r="AK191" s="51" t="str">
        <f t="shared" ca="1" si="19"/>
        <v>поверен</v>
      </c>
      <c r="AL191" s="42"/>
      <c r="AM191" s="42" t="s">
        <v>86</v>
      </c>
      <c r="AN191" s="42" t="s">
        <v>87</v>
      </c>
      <c r="AO191" s="42" t="s">
        <v>88</v>
      </c>
      <c r="AP191" s="48" t="s">
        <v>996</v>
      </c>
      <c r="AQ191" s="41" t="s">
        <v>661</v>
      </c>
      <c r="AR191" s="51"/>
      <c r="AS191" s="42" t="s">
        <v>91</v>
      </c>
      <c r="AT191" s="37" t="s">
        <v>92</v>
      </c>
      <c r="AU191" s="37"/>
      <c r="AV191" s="40"/>
      <c r="AW191" s="40"/>
      <c r="AX191" s="37"/>
      <c r="AY191" s="37"/>
      <c r="AZ191" s="37"/>
      <c r="BA191" s="40" t="s">
        <v>221</v>
      </c>
      <c r="BB191" s="40" t="s">
        <v>329</v>
      </c>
      <c r="BC191" s="40" t="s">
        <v>298</v>
      </c>
      <c r="BD191" s="42">
        <v>2971</v>
      </c>
      <c r="BE191" s="40"/>
      <c r="BF191" s="52"/>
      <c r="BG191" s="53"/>
      <c r="BH191" s="54"/>
      <c r="BI191" s="47"/>
      <c r="BJ191" s="47"/>
      <c r="BK191" s="47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</row>
    <row r="192" s="36" customFormat="1" ht="60" hidden="1" customHeight="1">
      <c r="A192" s="37"/>
      <c r="B192" s="37" t="s">
        <v>62</v>
      </c>
      <c r="C192" s="37" t="s">
        <v>63</v>
      </c>
      <c r="D192" s="56" t="s">
        <v>64</v>
      </c>
      <c r="E192" s="56" t="s">
        <v>939</v>
      </c>
      <c r="F192" s="40" t="s">
        <v>923</v>
      </c>
      <c r="G192" s="40" t="s">
        <v>1006</v>
      </c>
      <c r="H192" s="56" t="s">
        <v>1007</v>
      </c>
      <c r="I192" s="48" t="s">
        <v>316</v>
      </c>
      <c r="J192" s="40" t="s">
        <v>317</v>
      </c>
      <c r="K192" s="49" t="s">
        <v>318</v>
      </c>
      <c r="L192" s="49" t="s">
        <v>319</v>
      </c>
      <c r="M192" s="42" t="s">
        <v>990</v>
      </c>
      <c r="N192" s="49" t="s">
        <v>1008</v>
      </c>
      <c r="O192" s="37" t="s">
        <v>322</v>
      </c>
      <c r="P192" s="37" t="s">
        <v>154</v>
      </c>
      <c r="Q192" s="42" t="s">
        <v>289</v>
      </c>
      <c r="R192" s="96">
        <v>42478</v>
      </c>
      <c r="S192" s="48">
        <v>12</v>
      </c>
      <c r="T192" s="45">
        <f t="shared" si="18"/>
        <v>46860.400000000001</v>
      </c>
      <c r="U192" s="56" t="s">
        <v>1009</v>
      </c>
      <c r="V192" s="47" t="str">
        <f t="shared" ref="V192:V255" si="21">IF(Y192="","",Y192)</f>
        <v/>
      </c>
      <c r="W192" s="47" t="str">
        <f t="shared" si="20"/>
        <v>мм</v>
      </c>
      <c r="X192" s="48">
        <v>3500</v>
      </c>
      <c r="Y192" s="48"/>
      <c r="Z192" s="42" t="s">
        <v>994</v>
      </c>
      <c r="AA192" s="56" t="s">
        <v>326</v>
      </c>
      <c r="AB192" s="48" t="s">
        <v>325</v>
      </c>
      <c r="AC192" s="42" t="s">
        <v>325</v>
      </c>
      <c r="AD192" s="49">
        <v>48</v>
      </c>
      <c r="AE192" s="50">
        <v>45495</v>
      </c>
      <c r="AF192" s="73">
        <f t="shared" si="16"/>
        <v>46955</v>
      </c>
      <c r="AG192" s="40" t="s">
        <v>82</v>
      </c>
      <c r="AH192" s="40" t="s">
        <v>83</v>
      </c>
      <c r="AI192" s="37" t="s">
        <v>1010</v>
      </c>
      <c r="AJ192" s="40" t="s">
        <v>143</v>
      </c>
      <c r="AK192" s="51" t="str">
        <f t="shared" ca="1" si="19"/>
        <v>поверен</v>
      </c>
      <c r="AL192" s="42"/>
      <c r="AM192" s="42" t="s">
        <v>86</v>
      </c>
      <c r="AN192" s="42" t="s">
        <v>87</v>
      </c>
      <c r="AO192" s="42" t="s">
        <v>88</v>
      </c>
      <c r="AP192" s="48" t="s">
        <v>996</v>
      </c>
      <c r="AQ192" s="41" t="s">
        <v>661</v>
      </c>
      <c r="AR192" s="51"/>
      <c r="AS192" s="42" t="s">
        <v>91</v>
      </c>
      <c r="AT192" s="37"/>
      <c r="AU192" s="37"/>
      <c r="AV192" s="40"/>
      <c r="AW192" s="40"/>
      <c r="AX192" s="37"/>
      <c r="AY192" s="37"/>
      <c r="AZ192" s="37"/>
      <c r="BA192" s="40" t="s">
        <v>221</v>
      </c>
      <c r="BB192" s="40" t="s">
        <v>329</v>
      </c>
      <c r="BC192" s="40" t="s">
        <v>298</v>
      </c>
      <c r="BD192" s="42">
        <v>2971</v>
      </c>
      <c r="BE192" s="40"/>
      <c r="BF192" s="52"/>
      <c r="BG192" s="53"/>
      <c r="BH192" s="54"/>
      <c r="BI192" s="47"/>
      <c r="BJ192" s="47"/>
      <c r="BK192" s="47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</row>
    <row r="193" s="101" customFormat="1" ht="60" hidden="1" customHeight="1">
      <c r="A193" s="37"/>
      <c r="B193" s="37" t="s">
        <v>62</v>
      </c>
      <c r="C193" s="37" t="s">
        <v>63</v>
      </c>
      <c r="D193" s="56" t="s">
        <v>64</v>
      </c>
      <c r="E193" s="56" t="s">
        <v>1011</v>
      </c>
      <c r="F193" s="40" t="s">
        <v>66</v>
      </c>
      <c r="G193" s="40" t="s">
        <v>686</v>
      </c>
      <c r="H193" s="56" t="s">
        <v>1012</v>
      </c>
      <c r="I193" s="47" t="s">
        <v>391</v>
      </c>
      <c r="J193" s="40" t="s">
        <v>866</v>
      </c>
      <c r="K193" s="49" t="s">
        <v>393</v>
      </c>
      <c r="L193" s="56" t="s">
        <v>394</v>
      </c>
      <c r="M193" s="49" t="s">
        <v>1013</v>
      </c>
      <c r="N193" s="49" t="s">
        <v>1014</v>
      </c>
      <c r="O193" s="37" t="s">
        <v>397</v>
      </c>
      <c r="P193" s="37" t="s">
        <v>76</v>
      </c>
      <c r="Q193" s="42" t="s">
        <v>398</v>
      </c>
      <c r="R193" s="91">
        <v>43544</v>
      </c>
      <c r="S193" s="48">
        <v>12</v>
      </c>
      <c r="T193" s="45">
        <f t="shared" si="18"/>
        <v>47926.400000000001</v>
      </c>
      <c r="U193" s="46" t="s">
        <v>100</v>
      </c>
      <c r="V193" s="47"/>
      <c r="W193" s="42" t="s">
        <v>399</v>
      </c>
      <c r="X193" s="48">
        <v>100</v>
      </c>
      <c r="Y193" s="48"/>
      <c r="Z193" s="42" t="s">
        <v>399</v>
      </c>
      <c r="AA193" s="56" t="s">
        <v>400</v>
      </c>
      <c r="AB193" s="48"/>
      <c r="AC193" s="42" t="s">
        <v>399</v>
      </c>
      <c r="AD193" s="102">
        <v>36</v>
      </c>
      <c r="AE193" s="50">
        <v>45735</v>
      </c>
      <c r="AF193" s="73">
        <f t="shared" si="16"/>
        <v>46830</v>
      </c>
      <c r="AG193" s="51" t="s">
        <v>82</v>
      </c>
      <c r="AH193" s="40" t="s">
        <v>83</v>
      </c>
      <c r="AI193" s="40" t="s">
        <v>1015</v>
      </c>
      <c r="AJ193" s="66" t="s">
        <v>109</v>
      </c>
      <c r="AK193" s="51" t="str">
        <f t="shared" ca="1" si="19"/>
        <v>поверен</v>
      </c>
      <c r="AL193" s="42"/>
      <c r="AM193" s="42" t="s">
        <v>86</v>
      </c>
      <c r="AN193" s="42" t="s">
        <v>87</v>
      </c>
      <c r="AO193" s="42" t="s">
        <v>88</v>
      </c>
      <c r="AP193" s="48" t="s">
        <v>402</v>
      </c>
      <c r="AQ193" s="50">
        <v>44362</v>
      </c>
      <c r="AR193" s="42"/>
      <c r="AS193" s="42" t="s">
        <v>91</v>
      </c>
      <c r="AT193" s="37" t="s">
        <v>92</v>
      </c>
      <c r="AU193" s="37"/>
      <c r="AV193" s="50">
        <v>44798</v>
      </c>
      <c r="AW193" s="37"/>
      <c r="AX193" s="37"/>
      <c r="AY193" s="40"/>
      <c r="AZ193" s="40"/>
      <c r="BA193" s="40" t="s">
        <v>343</v>
      </c>
      <c r="BB193" s="40" t="s">
        <v>403</v>
      </c>
      <c r="BC193" s="40" t="s">
        <v>404</v>
      </c>
      <c r="BD193" s="42">
        <v>3160</v>
      </c>
      <c r="BE193" s="48"/>
      <c r="BF193" s="197"/>
      <c r="BG193" s="47" t="s">
        <v>159</v>
      </c>
      <c r="BH193" s="103"/>
      <c r="BI193" s="47" t="s">
        <v>406</v>
      </c>
      <c r="BJ193" s="38" t="s">
        <v>407</v>
      </c>
      <c r="BK193" s="47" t="s">
        <v>408</v>
      </c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</row>
    <row r="194" s="98" customFormat="1" ht="60" hidden="1" customHeight="1">
      <c r="A194" s="37"/>
      <c r="B194" s="37" t="s">
        <v>62</v>
      </c>
      <c r="C194" s="37" t="s">
        <v>63</v>
      </c>
      <c r="D194" s="56" t="s">
        <v>64</v>
      </c>
      <c r="E194" s="56" t="s">
        <v>1011</v>
      </c>
      <c r="F194" s="40" t="s">
        <v>66</v>
      </c>
      <c r="G194" s="40" t="s">
        <v>704</v>
      </c>
      <c r="H194" s="56" t="s">
        <v>1016</v>
      </c>
      <c r="I194" s="37" t="s">
        <v>391</v>
      </c>
      <c r="J194" s="40" t="s">
        <v>392</v>
      </c>
      <c r="K194" s="49" t="s">
        <v>393</v>
      </c>
      <c r="L194" s="56" t="s">
        <v>394</v>
      </c>
      <c r="M194" s="49" t="s">
        <v>1013</v>
      </c>
      <c r="N194" s="49" t="s">
        <v>1017</v>
      </c>
      <c r="O194" s="37" t="s">
        <v>397</v>
      </c>
      <c r="P194" s="37" t="s">
        <v>76</v>
      </c>
      <c r="Q194" s="42" t="s">
        <v>398</v>
      </c>
      <c r="R194" s="91">
        <v>44046</v>
      </c>
      <c r="S194" s="48">
        <v>12</v>
      </c>
      <c r="T194" s="45">
        <f t="shared" si="18"/>
        <v>48428.400000000001</v>
      </c>
      <c r="U194" s="46" t="s">
        <v>100</v>
      </c>
      <c r="V194" s="37"/>
      <c r="W194" s="42" t="s">
        <v>399</v>
      </c>
      <c r="X194" s="48">
        <v>100</v>
      </c>
      <c r="Y194" s="48"/>
      <c r="Z194" s="42" t="s">
        <v>399</v>
      </c>
      <c r="AA194" s="56" t="s">
        <v>400</v>
      </c>
      <c r="AB194" s="48"/>
      <c r="AC194" s="42" t="s">
        <v>399</v>
      </c>
      <c r="AD194" s="49">
        <v>36</v>
      </c>
      <c r="AE194" s="50">
        <v>45128</v>
      </c>
      <c r="AF194" s="73">
        <f t="shared" ref="AF194:AF257" si="22">IF(AD194=0,0,IF(AE194="","",EDATE(AE194,AD194)-DAY(1)))</f>
        <v>46223</v>
      </c>
      <c r="AG194" s="40" t="s">
        <v>82</v>
      </c>
      <c r="AH194" s="40" t="s">
        <v>83</v>
      </c>
      <c r="AI194" s="42" t="s">
        <v>1018</v>
      </c>
      <c r="AJ194" s="40" t="s">
        <v>143</v>
      </c>
      <c r="AK194" s="51" t="str">
        <f t="shared" ca="1" si="19"/>
        <v>поверен</v>
      </c>
      <c r="AL194" s="99"/>
      <c r="AM194" s="42" t="s">
        <v>86</v>
      </c>
      <c r="AN194" s="42" t="s">
        <v>87</v>
      </c>
      <c r="AO194" s="42" t="s">
        <v>88</v>
      </c>
      <c r="AP194" s="48" t="s">
        <v>402</v>
      </c>
      <c r="AQ194" s="50">
        <v>44362</v>
      </c>
      <c r="AR194" s="42"/>
      <c r="AS194" s="42" t="s">
        <v>91</v>
      </c>
      <c r="AT194" s="37" t="s">
        <v>92</v>
      </c>
      <c r="AU194" s="37"/>
      <c r="AV194" s="50">
        <v>44798</v>
      </c>
      <c r="AW194" s="37"/>
      <c r="AX194" s="37"/>
      <c r="AY194" s="40"/>
      <c r="AZ194" s="40"/>
      <c r="BA194" s="40" t="s">
        <v>343</v>
      </c>
      <c r="BB194" s="40" t="s">
        <v>403</v>
      </c>
      <c r="BC194" s="40" t="s">
        <v>404</v>
      </c>
      <c r="BD194" s="42">
        <v>3160</v>
      </c>
      <c r="BE194" s="48"/>
      <c r="BF194" s="198"/>
      <c r="BG194" s="37" t="s">
        <v>405</v>
      </c>
      <c r="BH194" s="99"/>
      <c r="BI194" s="47" t="s">
        <v>406</v>
      </c>
      <c r="BJ194" s="38" t="s">
        <v>407</v>
      </c>
      <c r="BK194" s="47" t="s">
        <v>408</v>
      </c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</row>
    <row r="195" s="88" customFormat="1" ht="60" hidden="1" customHeight="1">
      <c r="A195" s="37"/>
      <c r="B195" s="37" t="s">
        <v>62</v>
      </c>
      <c r="C195" s="37" t="s">
        <v>63</v>
      </c>
      <c r="D195" s="56" t="s">
        <v>64</v>
      </c>
      <c r="E195" s="56" t="s">
        <v>1011</v>
      </c>
      <c r="F195" s="40" t="s">
        <v>1019</v>
      </c>
      <c r="G195" s="40" t="s">
        <v>704</v>
      </c>
      <c r="H195" s="56" t="s">
        <v>1020</v>
      </c>
      <c r="I195" s="48" t="s">
        <v>577</v>
      </c>
      <c r="J195" s="40" t="s">
        <v>1021</v>
      </c>
      <c r="K195" s="49" t="s">
        <v>579</v>
      </c>
      <c r="L195" s="56" t="s">
        <v>1022</v>
      </c>
      <c r="M195" s="49" t="s">
        <v>1023</v>
      </c>
      <c r="N195" s="49" t="s">
        <v>1024</v>
      </c>
      <c r="O195" s="37" t="s">
        <v>397</v>
      </c>
      <c r="P195" s="37" t="s">
        <v>76</v>
      </c>
      <c r="Q195" s="42" t="s">
        <v>398</v>
      </c>
      <c r="R195" s="91">
        <v>42592</v>
      </c>
      <c r="S195" s="48">
        <v>15</v>
      </c>
      <c r="T195" s="45">
        <f t="shared" si="18"/>
        <v>48070</v>
      </c>
      <c r="U195" s="56" t="s">
        <v>100</v>
      </c>
      <c r="V195" s="47" t="str">
        <f t="shared" si="21"/>
        <v/>
      </c>
      <c r="W195" s="47" t="str">
        <f t="shared" si="20"/>
        <v>%НКПР</v>
      </c>
      <c r="X195" s="48">
        <v>100</v>
      </c>
      <c r="Y195" s="48"/>
      <c r="Z195" s="42" t="s">
        <v>399</v>
      </c>
      <c r="AA195" s="56" t="s">
        <v>400</v>
      </c>
      <c r="AB195" s="48"/>
      <c r="AC195" s="42" t="s">
        <v>399</v>
      </c>
      <c r="AD195" s="102">
        <v>60</v>
      </c>
      <c r="AE195" s="91">
        <v>45735</v>
      </c>
      <c r="AF195" s="73">
        <f t="shared" si="22"/>
        <v>47560</v>
      </c>
      <c r="AG195" s="51" t="s">
        <v>82</v>
      </c>
      <c r="AH195" s="40" t="s">
        <v>83</v>
      </c>
      <c r="AI195" s="40" t="s">
        <v>1025</v>
      </c>
      <c r="AJ195" s="66" t="s">
        <v>109</v>
      </c>
      <c r="AK195" s="51" t="str">
        <f t="shared" ca="1" si="19"/>
        <v>поверен</v>
      </c>
      <c r="AL195" s="42"/>
      <c r="AM195" s="42" t="s">
        <v>86</v>
      </c>
      <c r="AN195" s="42" t="s">
        <v>87</v>
      </c>
      <c r="AO195" s="42" t="s">
        <v>88</v>
      </c>
      <c r="AP195" s="48" t="s">
        <v>584</v>
      </c>
      <c r="AQ195" s="41" t="s">
        <v>1026</v>
      </c>
      <c r="AR195" s="51"/>
      <c r="AS195" s="42" t="s">
        <v>91</v>
      </c>
      <c r="AT195" s="37" t="s">
        <v>92</v>
      </c>
      <c r="AU195" s="37"/>
      <c r="AV195" s="50">
        <v>44798</v>
      </c>
      <c r="AW195" s="40"/>
      <c r="AX195" s="37"/>
      <c r="AY195" s="37"/>
      <c r="AZ195" s="37"/>
      <c r="BA195" s="40" t="s">
        <v>343</v>
      </c>
      <c r="BB195" s="40" t="s">
        <v>403</v>
      </c>
      <c r="BC195" s="40" t="s">
        <v>404</v>
      </c>
      <c r="BD195" s="42">
        <v>3160</v>
      </c>
      <c r="BE195" s="40"/>
      <c r="BF195" s="52"/>
      <c r="BG195" s="40" t="s">
        <v>1027</v>
      </c>
      <c r="BH195" s="47"/>
      <c r="BI195" s="47" t="s">
        <v>406</v>
      </c>
      <c r="BJ195" s="38" t="s">
        <v>407</v>
      </c>
      <c r="BK195" s="47" t="s">
        <v>588</v>
      </c>
      <c r="BL195" s="125"/>
      <c r="BM195" s="125"/>
      <c r="BN195" s="125"/>
      <c r="BO195" s="125"/>
      <c r="BP195" s="125"/>
      <c r="BQ195" s="125"/>
      <c r="BR195" s="125"/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/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/>
      <c r="FZ195" s="125"/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/>
      <c r="GK195" s="125"/>
      <c r="GL195" s="125"/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</row>
    <row r="196" s="88" customFormat="1" ht="60" hidden="1" customHeight="1">
      <c r="A196" s="37"/>
      <c r="B196" s="37" t="s">
        <v>62</v>
      </c>
      <c r="C196" s="37" t="s">
        <v>63</v>
      </c>
      <c r="D196" s="56" t="s">
        <v>64</v>
      </c>
      <c r="E196" s="56">
        <v>205</v>
      </c>
      <c r="F196" s="40" t="s">
        <v>1019</v>
      </c>
      <c r="G196" s="40" t="s">
        <v>1028</v>
      </c>
      <c r="H196" s="56" t="s">
        <v>1029</v>
      </c>
      <c r="I196" s="199" t="s">
        <v>688</v>
      </c>
      <c r="J196" s="118" t="s">
        <v>689</v>
      </c>
      <c r="K196" s="200" t="s">
        <v>579</v>
      </c>
      <c r="L196" s="119" t="s">
        <v>690</v>
      </c>
      <c r="M196" s="200" t="s">
        <v>691</v>
      </c>
      <c r="N196" s="49" t="s">
        <v>1030</v>
      </c>
      <c r="O196" s="80" t="s">
        <v>692</v>
      </c>
      <c r="P196" s="37" t="s">
        <v>76</v>
      </c>
      <c r="Q196" s="42" t="s">
        <v>398</v>
      </c>
      <c r="R196" s="91">
        <v>45201</v>
      </c>
      <c r="S196" s="48">
        <v>15</v>
      </c>
      <c r="T196" s="45">
        <f t="shared" si="18"/>
        <v>50679</v>
      </c>
      <c r="U196" s="56" t="s">
        <v>100</v>
      </c>
      <c r="V196" s="47" t="str">
        <f t="shared" si="21"/>
        <v/>
      </c>
      <c r="W196" s="47" t="str">
        <f t="shared" si="20"/>
        <v>%НКПР</v>
      </c>
      <c r="X196" s="48">
        <v>100</v>
      </c>
      <c r="Y196" s="48"/>
      <c r="Z196" s="42" t="s">
        <v>399</v>
      </c>
      <c r="AA196" s="56" t="s">
        <v>400</v>
      </c>
      <c r="AB196" s="48"/>
      <c r="AC196" s="42" t="s">
        <v>399</v>
      </c>
      <c r="AD196" s="200">
        <v>36</v>
      </c>
      <c r="AE196" s="91">
        <v>45201</v>
      </c>
      <c r="AF196" s="51">
        <f t="shared" si="22"/>
        <v>46296</v>
      </c>
      <c r="AG196" s="201" t="s">
        <v>82</v>
      </c>
      <c r="AH196" s="118" t="s">
        <v>83</v>
      </c>
      <c r="AI196" s="87" t="s">
        <v>1031</v>
      </c>
      <c r="AJ196" s="48" t="s">
        <v>898</v>
      </c>
      <c r="AK196" s="51" t="str">
        <f t="shared" ca="1" si="19"/>
        <v>поверен</v>
      </c>
      <c r="AL196" s="42"/>
      <c r="AM196" s="42" t="s">
        <v>86</v>
      </c>
      <c r="AN196" s="42" t="s">
        <v>87</v>
      </c>
      <c r="AO196" s="42" t="s">
        <v>88</v>
      </c>
      <c r="AP196" s="83" t="s">
        <v>865</v>
      </c>
      <c r="AQ196" s="41" t="s">
        <v>1032</v>
      </c>
      <c r="AR196" s="51"/>
      <c r="AS196" s="42" t="s">
        <v>91</v>
      </c>
      <c r="AT196" s="37" t="s">
        <v>92</v>
      </c>
      <c r="AU196" s="37"/>
      <c r="AV196" s="202" t="s">
        <v>1032</v>
      </c>
      <c r="AW196" s="40"/>
      <c r="AX196" s="37"/>
      <c r="AY196" s="37"/>
      <c r="AZ196" s="37"/>
      <c r="BA196" s="40" t="s">
        <v>343</v>
      </c>
      <c r="BB196" s="40" t="s">
        <v>403</v>
      </c>
      <c r="BC196" s="40" t="s">
        <v>404</v>
      </c>
      <c r="BD196" s="42">
        <v>3160</v>
      </c>
      <c r="BE196" s="40"/>
      <c r="BF196" s="52"/>
      <c r="BG196" s="40" t="s">
        <v>1033</v>
      </c>
      <c r="BH196" s="47"/>
      <c r="BI196" s="47" t="s">
        <v>406</v>
      </c>
      <c r="BJ196" s="38" t="s">
        <v>407</v>
      </c>
      <c r="BK196" s="41" t="s">
        <v>698</v>
      </c>
      <c r="BL196" s="125"/>
      <c r="BM196" s="125"/>
      <c r="BN196" s="125"/>
      <c r="BO196" s="125"/>
      <c r="BP196" s="125"/>
      <c r="BQ196" s="125"/>
      <c r="BR196" s="125"/>
      <c r="BS196" s="125"/>
      <c r="BT196" s="125"/>
      <c r="BU196" s="125"/>
      <c r="BV196" s="125"/>
      <c r="BW196" s="125"/>
      <c r="BX196" s="125"/>
      <c r="BY196" s="125"/>
      <c r="BZ196" s="125"/>
      <c r="CA196" s="125"/>
      <c r="CB196" s="125"/>
      <c r="CC196" s="125"/>
      <c r="CD196" s="125"/>
      <c r="CE196" s="125"/>
      <c r="CF196" s="125"/>
      <c r="CG196" s="125"/>
      <c r="CH196" s="125"/>
      <c r="CI196" s="125"/>
      <c r="CJ196" s="125"/>
      <c r="CK196" s="125"/>
      <c r="CL196" s="125"/>
      <c r="CM196" s="125"/>
      <c r="CN196" s="125"/>
      <c r="CO196" s="125"/>
      <c r="CP196" s="125"/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/>
      <c r="DE196" s="125"/>
      <c r="DF196" s="125"/>
      <c r="DG196" s="125"/>
      <c r="DH196" s="125"/>
      <c r="DI196" s="125"/>
      <c r="DJ196" s="125"/>
      <c r="DK196" s="125"/>
      <c r="DL196" s="125"/>
      <c r="DM196" s="125"/>
      <c r="DN196" s="125"/>
      <c r="DO196" s="125"/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/>
      <c r="EC196" s="125"/>
      <c r="ED196" s="125"/>
      <c r="EE196" s="125"/>
      <c r="EF196" s="125"/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/>
      <c r="FC196" s="125"/>
      <c r="FD196" s="125"/>
      <c r="FE196" s="125"/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/>
      <c r="FZ196" s="125"/>
      <c r="GA196" s="125"/>
      <c r="GB196" s="125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/>
      <c r="HR196" s="125"/>
      <c r="HS196" s="125"/>
      <c r="HT196" s="125"/>
      <c r="HU196" s="125"/>
      <c r="HV196" s="125"/>
      <c r="HW196" s="125"/>
      <c r="HX196" s="125"/>
      <c r="HY196" s="125"/>
      <c r="HZ196" s="125"/>
      <c r="IA196" s="125"/>
      <c r="IB196" s="125"/>
      <c r="IC196" s="125"/>
      <c r="ID196" s="125"/>
      <c r="IE196" s="125"/>
    </row>
    <row r="197" s="98" customFormat="1" ht="60" hidden="1" customHeight="1">
      <c r="A197" s="37"/>
      <c r="B197" s="37" t="s">
        <v>62</v>
      </c>
      <c r="C197" s="37" t="s">
        <v>63</v>
      </c>
      <c r="D197" s="56" t="s">
        <v>64</v>
      </c>
      <c r="E197" s="56" t="s">
        <v>1011</v>
      </c>
      <c r="F197" s="40" t="s">
        <v>66</v>
      </c>
      <c r="G197" s="40" t="s">
        <v>1034</v>
      </c>
      <c r="H197" s="56" t="s">
        <v>1035</v>
      </c>
      <c r="I197" s="37" t="s">
        <v>391</v>
      </c>
      <c r="J197" s="40" t="s">
        <v>392</v>
      </c>
      <c r="K197" s="49" t="s">
        <v>393</v>
      </c>
      <c r="L197" s="56" t="s">
        <v>394</v>
      </c>
      <c r="M197" s="49" t="s">
        <v>1036</v>
      </c>
      <c r="N197" s="49" t="s">
        <v>1037</v>
      </c>
      <c r="O197" s="37" t="s">
        <v>397</v>
      </c>
      <c r="P197" s="37" t="s">
        <v>76</v>
      </c>
      <c r="Q197" s="42" t="s">
        <v>398</v>
      </c>
      <c r="R197" s="91">
        <v>44046</v>
      </c>
      <c r="S197" s="48">
        <v>12</v>
      </c>
      <c r="T197" s="45">
        <f t="shared" si="18"/>
        <v>48428.400000000001</v>
      </c>
      <c r="U197" s="46" t="s">
        <v>100</v>
      </c>
      <c r="V197" s="37"/>
      <c r="W197" s="42" t="s">
        <v>399</v>
      </c>
      <c r="X197" s="48">
        <v>100</v>
      </c>
      <c r="Y197" s="48"/>
      <c r="Z197" s="42" t="s">
        <v>399</v>
      </c>
      <c r="AA197" s="56" t="s">
        <v>400</v>
      </c>
      <c r="AB197" s="48"/>
      <c r="AC197" s="42" t="s">
        <v>399</v>
      </c>
      <c r="AD197" s="49">
        <v>36</v>
      </c>
      <c r="AE197" s="50">
        <v>45128</v>
      </c>
      <c r="AF197" s="73">
        <f t="shared" si="22"/>
        <v>46223</v>
      </c>
      <c r="AG197" s="40" t="s">
        <v>82</v>
      </c>
      <c r="AH197" s="40" t="s">
        <v>83</v>
      </c>
      <c r="AI197" s="42" t="s">
        <v>1038</v>
      </c>
      <c r="AJ197" s="40" t="s">
        <v>143</v>
      </c>
      <c r="AK197" s="51" t="str">
        <f t="shared" ca="1" si="19"/>
        <v>поверен</v>
      </c>
      <c r="AL197" s="99"/>
      <c r="AM197" s="42" t="s">
        <v>86</v>
      </c>
      <c r="AN197" s="42" t="s">
        <v>87</v>
      </c>
      <c r="AO197" s="42" t="s">
        <v>88</v>
      </c>
      <c r="AP197" s="48" t="s">
        <v>402</v>
      </c>
      <c r="AQ197" s="50">
        <v>44362</v>
      </c>
      <c r="AR197" s="42"/>
      <c r="AS197" s="42" t="s">
        <v>91</v>
      </c>
      <c r="AT197" s="37" t="s">
        <v>92</v>
      </c>
      <c r="AU197" s="37"/>
      <c r="AV197" s="50">
        <v>44798</v>
      </c>
      <c r="AW197" s="37"/>
      <c r="AX197" s="37"/>
      <c r="AY197" s="40"/>
      <c r="AZ197" s="40"/>
      <c r="BA197" s="40" t="s">
        <v>343</v>
      </c>
      <c r="BB197" s="40" t="s">
        <v>403</v>
      </c>
      <c r="BC197" s="40" t="s">
        <v>404</v>
      </c>
      <c r="BD197" s="42">
        <v>3160</v>
      </c>
      <c r="BE197" s="48"/>
      <c r="BF197" s="198"/>
      <c r="BG197" s="37" t="s">
        <v>405</v>
      </c>
      <c r="BH197" s="99"/>
      <c r="BI197" s="47" t="s">
        <v>406</v>
      </c>
      <c r="BJ197" s="38" t="s">
        <v>407</v>
      </c>
      <c r="BK197" s="47" t="s">
        <v>408</v>
      </c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</row>
    <row r="198" s="98" customFormat="1" ht="60" hidden="1" customHeight="1">
      <c r="A198" s="37"/>
      <c r="B198" s="37" t="s">
        <v>62</v>
      </c>
      <c r="C198" s="37" t="s">
        <v>63</v>
      </c>
      <c r="D198" s="56" t="s">
        <v>64</v>
      </c>
      <c r="E198" s="56" t="s">
        <v>1011</v>
      </c>
      <c r="F198" s="40" t="s">
        <v>66</v>
      </c>
      <c r="G198" s="40" t="s">
        <v>1039</v>
      </c>
      <c r="H198" s="56" t="s">
        <v>1040</v>
      </c>
      <c r="I198" s="37" t="s">
        <v>391</v>
      </c>
      <c r="J198" s="40" t="s">
        <v>392</v>
      </c>
      <c r="K198" s="49" t="s">
        <v>393</v>
      </c>
      <c r="L198" s="56" t="s">
        <v>394</v>
      </c>
      <c r="M198" s="49" t="s">
        <v>1013</v>
      </c>
      <c r="N198" s="49" t="s">
        <v>1041</v>
      </c>
      <c r="O198" s="37" t="s">
        <v>397</v>
      </c>
      <c r="P198" s="37" t="s">
        <v>76</v>
      </c>
      <c r="Q198" s="42" t="s">
        <v>398</v>
      </c>
      <c r="R198" s="91">
        <v>44046</v>
      </c>
      <c r="S198" s="48">
        <v>12</v>
      </c>
      <c r="T198" s="45">
        <f t="shared" si="18"/>
        <v>48428.400000000001</v>
      </c>
      <c r="U198" s="46" t="s">
        <v>100</v>
      </c>
      <c r="V198" s="37"/>
      <c r="W198" s="42" t="s">
        <v>399</v>
      </c>
      <c r="X198" s="48">
        <v>100</v>
      </c>
      <c r="Y198" s="48"/>
      <c r="Z198" s="42" t="s">
        <v>399</v>
      </c>
      <c r="AA198" s="56" t="s">
        <v>400</v>
      </c>
      <c r="AB198" s="48"/>
      <c r="AC198" s="42" t="s">
        <v>399</v>
      </c>
      <c r="AD198" s="49">
        <v>36</v>
      </c>
      <c r="AE198" s="50">
        <v>45128</v>
      </c>
      <c r="AF198" s="73">
        <f t="shared" si="22"/>
        <v>46223</v>
      </c>
      <c r="AG198" s="40" t="s">
        <v>82</v>
      </c>
      <c r="AH198" s="40" t="s">
        <v>83</v>
      </c>
      <c r="AI198" s="42" t="s">
        <v>1042</v>
      </c>
      <c r="AJ198" s="40" t="s">
        <v>143</v>
      </c>
      <c r="AK198" s="51" t="str">
        <f t="shared" ca="1" si="19"/>
        <v>поверен</v>
      </c>
      <c r="AL198" s="99"/>
      <c r="AM198" s="42" t="s">
        <v>86</v>
      </c>
      <c r="AN198" s="42" t="s">
        <v>87</v>
      </c>
      <c r="AO198" s="42" t="s">
        <v>88</v>
      </c>
      <c r="AP198" s="48" t="s">
        <v>402</v>
      </c>
      <c r="AQ198" s="50">
        <v>44362</v>
      </c>
      <c r="AR198" s="42"/>
      <c r="AS198" s="42" t="s">
        <v>91</v>
      </c>
      <c r="AT198" s="37" t="s">
        <v>92</v>
      </c>
      <c r="AU198" s="37"/>
      <c r="AV198" s="50">
        <v>44798</v>
      </c>
      <c r="AW198" s="37"/>
      <c r="AX198" s="37"/>
      <c r="AY198" s="40"/>
      <c r="AZ198" s="40"/>
      <c r="BA198" s="40" t="s">
        <v>343</v>
      </c>
      <c r="BB198" s="40" t="s">
        <v>403</v>
      </c>
      <c r="BC198" s="40" t="s">
        <v>404</v>
      </c>
      <c r="BD198" s="42">
        <v>3160</v>
      </c>
      <c r="BE198" s="48"/>
      <c r="BF198" s="198"/>
      <c r="BG198" s="37" t="s">
        <v>405</v>
      </c>
      <c r="BH198" s="99"/>
      <c r="BI198" s="47" t="s">
        <v>406</v>
      </c>
      <c r="BJ198" s="38" t="s">
        <v>407</v>
      </c>
      <c r="BK198" s="47" t="s">
        <v>408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</row>
    <row r="199" s="98" customFormat="1" ht="60" hidden="1" customHeight="1">
      <c r="A199" s="37"/>
      <c r="B199" s="37" t="s">
        <v>62</v>
      </c>
      <c r="C199" s="37" t="s">
        <v>63</v>
      </c>
      <c r="D199" s="56" t="s">
        <v>64</v>
      </c>
      <c r="E199" s="56" t="s">
        <v>1011</v>
      </c>
      <c r="F199" s="40" t="s">
        <v>66</v>
      </c>
      <c r="G199" s="40" t="s">
        <v>1043</v>
      </c>
      <c r="H199" s="56" t="s">
        <v>1044</v>
      </c>
      <c r="I199" s="37" t="s">
        <v>391</v>
      </c>
      <c r="J199" s="40" t="s">
        <v>392</v>
      </c>
      <c r="K199" s="49" t="s">
        <v>393</v>
      </c>
      <c r="L199" s="56" t="s">
        <v>394</v>
      </c>
      <c r="M199" s="49" t="s">
        <v>1013</v>
      </c>
      <c r="N199" s="49" t="s">
        <v>1045</v>
      </c>
      <c r="O199" s="37" t="s">
        <v>397</v>
      </c>
      <c r="P199" s="37" t="s">
        <v>76</v>
      </c>
      <c r="Q199" s="42" t="s">
        <v>398</v>
      </c>
      <c r="R199" s="91">
        <v>44046</v>
      </c>
      <c r="S199" s="48">
        <v>12</v>
      </c>
      <c r="T199" s="45">
        <f t="shared" si="18"/>
        <v>48428.400000000001</v>
      </c>
      <c r="U199" s="46" t="s">
        <v>100</v>
      </c>
      <c r="V199" s="37"/>
      <c r="W199" s="42" t="s">
        <v>399</v>
      </c>
      <c r="X199" s="48">
        <v>100</v>
      </c>
      <c r="Y199" s="48"/>
      <c r="Z199" s="42" t="s">
        <v>399</v>
      </c>
      <c r="AA199" s="56" t="s">
        <v>400</v>
      </c>
      <c r="AB199" s="48"/>
      <c r="AC199" s="42" t="s">
        <v>399</v>
      </c>
      <c r="AD199" s="49">
        <v>36</v>
      </c>
      <c r="AE199" s="50">
        <v>45128</v>
      </c>
      <c r="AF199" s="73">
        <f t="shared" si="22"/>
        <v>46223</v>
      </c>
      <c r="AG199" s="40" t="s">
        <v>82</v>
      </c>
      <c r="AH199" s="40" t="s">
        <v>83</v>
      </c>
      <c r="AI199" s="42" t="s">
        <v>1046</v>
      </c>
      <c r="AJ199" s="40" t="s">
        <v>143</v>
      </c>
      <c r="AK199" s="51" t="str">
        <f t="shared" ca="1" si="19"/>
        <v>поверен</v>
      </c>
      <c r="AL199" s="99"/>
      <c r="AM199" s="42" t="s">
        <v>86</v>
      </c>
      <c r="AN199" s="42" t="s">
        <v>87</v>
      </c>
      <c r="AO199" s="42" t="s">
        <v>88</v>
      </c>
      <c r="AP199" s="48" t="s">
        <v>402</v>
      </c>
      <c r="AQ199" s="50">
        <v>44362</v>
      </c>
      <c r="AR199" s="42"/>
      <c r="AS199" s="42" t="s">
        <v>91</v>
      </c>
      <c r="AT199" s="37" t="s">
        <v>92</v>
      </c>
      <c r="AU199" s="37"/>
      <c r="AV199" s="50">
        <v>44798</v>
      </c>
      <c r="AW199" s="37"/>
      <c r="AX199" s="37"/>
      <c r="AY199" s="40"/>
      <c r="AZ199" s="40"/>
      <c r="BA199" s="40" t="s">
        <v>343</v>
      </c>
      <c r="BB199" s="40" t="s">
        <v>403</v>
      </c>
      <c r="BC199" s="40" t="s">
        <v>404</v>
      </c>
      <c r="BD199" s="42">
        <v>3160</v>
      </c>
      <c r="BE199" s="48"/>
      <c r="BF199" s="198"/>
      <c r="BG199" s="37" t="s">
        <v>405</v>
      </c>
      <c r="BH199" s="99"/>
      <c r="BI199" s="47" t="s">
        <v>406</v>
      </c>
      <c r="BJ199" s="38" t="s">
        <v>407</v>
      </c>
      <c r="BK199" s="47" t="s">
        <v>408</v>
      </c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</row>
    <row r="200" s="203" customFormat="1" ht="60" hidden="1" customHeight="1">
      <c r="A200" s="204"/>
      <c r="B200" s="204" t="s">
        <v>62</v>
      </c>
      <c r="C200" s="204" t="s">
        <v>63</v>
      </c>
      <c r="D200" s="205" t="s">
        <v>64</v>
      </c>
      <c r="E200" s="205" t="s">
        <v>1047</v>
      </c>
      <c r="F200" s="206" t="s">
        <v>1048</v>
      </c>
      <c r="G200" s="207" t="s">
        <v>1049</v>
      </c>
      <c r="H200" s="205" t="s">
        <v>1050</v>
      </c>
      <c r="I200" s="208" t="s">
        <v>1051</v>
      </c>
      <c r="J200" s="207" t="s">
        <v>1052</v>
      </c>
      <c r="K200" s="209" t="s">
        <v>579</v>
      </c>
      <c r="L200" s="209" t="s">
        <v>1053</v>
      </c>
      <c r="M200" s="209" t="s">
        <v>1054</v>
      </c>
      <c r="N200" s="209">
        <v>22755</v>
      </c>
      <c r="O200" s="210" t="s">
        <v>1055</v>
      </c>
      <c r="P200" s="211" t="s">
        <v>76</v>
      </c>
      <c r="Q200" s="212" t="s">
        <v>398</v>
      </c>
      <c r="R200" s="213">
        <v>44881</v>
      </c>
      <c r="S200" s="214">
        <v>15</v>
      </c>
      <c r="T200" s="207">
        <f t="shared" si="18"/>
        <v>50359</v>
      </c>
      <c r="U200" s="205" t="s">
        <v>100</v>
      </c>
      <c r="V200" s="215" t="str">
        <f t="shared" si="21"/>
        <v/>
      </c>
      <c r="W200" s="216" t="str">
        <f t="shared" si="20"/>
        <v>%НКПР</v>
      </c>
      <c r="X200" s="217">
        <v>100</v>
      </c>
      <c r="Y200" s="214"/>
      <c r="Z200" s="218" t="s">
        <v>399</v>
      </c>
      <c r="AA200" s="205" t="s">
        <v>400</v>
      </c>
      <c r="AB200" s="217"/>
      <c r="AC200" s="212" t="s">
        <v>399</v>
      </c>
      <c r="AD200" s="209">
        <v>24</v>
      </c>
      <c r="AE200" s="213">
        <v>45765</v>
      </c>
      <c r="AF200" s="219">
        <f t="shared" si="22"/>
        <v>46494</v>
      </c>
      <c r="AG200" s="207" t="s">
        <v>82</v>
      </c>
      <c r="AH200" s="206" t="s">
        <v>83</v>
      </c>
      <c r="AI200" s="218" t="s">
        <v>1056</v>
      </c>
      <c r="AJ200" s="40" t="s">
        <v>85</v>
      </c>
      <c r="AK200" s="219" t="str">
        <f t="shared" ca="1" si="19"/>
        <v>поверен</v>
      </c>
      <c r="AL200" s="218"/>
      <c r="AM200" s="212" t="s">
        <v>86</v>
      </c>
      <c r="AN200" s="218" t="s">
        <v>87</v>
      </c>
      <c r="AO200" s="212" t="s">
        <v>88</v>
      </c>
      <c r="AP200" s="208" t="s">
        <v>695</v>
      </c>
      <c r="AQ200" s="220" t="s">
        <v>1057</v>
      </c>
      <c r="AR200" s="219"/>
      <c r="AS200" s="218" t="s">
        <v>91</v>
      </c>
      <c r="AT200" s="204" t="s">
        <v>385</v>
      </c>
      <c r="AU200" s="211"/>
      <c r="AV200" s="212" t="s">
        <v>1057</v>
      </c>
      <c r="AW200" s="207"/>
      <c r="AX200" s="204"/>
      <c r="AY200" s="211"/>
      <c r="AZ200" s="204"/>
      <c r="BA200" s="207"/>
      <c r="BB200" s="206" t="s">
        <v>403</v>
      </c>
      <c r="BC200" s="207" t="s">
        <v>404</v>
      </c>
      <c r="BD200" s="212">
        <v>3160</v>
      </c>
      <c r="BE200" s="207"/>
      <c r="BF200" s="206"/>
      <c r="BG200" s="215" t="s">
        <v>1058</v>
      </c>
      <c r="BH200" s="221"/>
      <c r="BI200" s="215"/>
      <c r="BJ200" s="222" t="s">
        <v>407</v>
      </c>
      <c r="BK200" s="216" t="s">
        <v>588</v>
      </c>
      <c r="BL200" s="95"/>
      <c r="BM200" s="95"/>
      <c r="BN200" s="95"/>
      <c r="BO200" s="95"/>
      <c r="BP200" s="95"/>
      <c r="BQ200" s="95"/>
      <c r="BR200" s="95"/>
      <c r="BS200" s="95"/>
      <c r="BT200" s="95"/>
      <c r="BU200" s="95"/>
      <c r="BV200" s="95"/>
      <c r="BW200" s="95"/>
      <c r="BX200" s="95"/>
      <c r="BY200" s="95"/>
      <c r="BZ200" s="95"/>
      <c r="CA200" s="95"/>
      <c r="CB200" s="95"/>
      <c r="CC200" s="95"/>
      <c r="CD200" s="95"/>
      <c r="CE200" s="95"/>
      <c r="CF200" s="95"/>
      <c r="CG200" s="95"/>
      <c r="CH200" s="95"/>
      <c r="CI200" s="95"/>
      <c r="CJ200" s="95"/>
      <c r="CK200" s="95"/>
      <c r="CL200" s="95"/>
      <c r="CM200" s="95"/>
      <c r="CN200" s="95"/>
      <c r="CO200" s="95"/>
      <c r="CP200" s="95"/>
      <c r="CQ200" s="95"/>
      <c r="CR200" s="95"/>
      <c r="CS200" s="95"/>
      <c r="CT200" s="95"/>
      <c r="CU200" s="95"/>
      <c r="CV200" s="95"/>
      <c r="CW200" s="95"/>
      <c r="CX200" s="95"/>
      <c r="CY200" s="95"/>
      <c r="CZ200" s="95"/>
      <c r="DA200" s="95"/>
      <c r="DB200" s="95"/>
      <c r="DC200" s="95"/>
      <c r="DD200" s="95"/>
      <c r="DE200" s="95"/>
      <c r="DF200" s="95"/>
      <c r="DG200" s="95"/>
      <c r="DH200" s="95"/>
      <c r="DI200" s="95"/>
      <c r="DJ200" s="95"/>
      <c r="DK200" s="95"/>
      <c r="DL200" s="95"/>
      <c r="DM200" s="95"/>
      <c r="DN200" s="95"/>
      <c r="DO200" s="95"/>
      <c r="DP200" s="95"/>
      <c r="DQ200" s="95"/>
      <c r="DR200" s="95"/>
      <c r="DS200" s="95"/>
      <c r="DT200" s="95"/>
      <c r="DU200" s="95"/>
      <c r="DV200" s="95"/>
      <c r="DW200" s="95"/>
      <c r="DX200" s="95"/>
      <c r="DY200" s="95"/>
      <c r="DZ200" s="95"/>
      <c r="EA200" s="95"/>
      <c r="EB200" s="95"/>
      <c r="EC200" s="95"/>
      <c r="ED200" s="95"/>
      <c r="EE200" s="95"/>
      <c r="EF200" s="95"/>
      <c r="EG200" s="95"/>
      <c r="EH200" s="95"/>
      <c r="EI200" s="95"/>
      <c r="EJ200" s="95"/>
      <c r="EK200" s="95"/>
      <c r="EL200" s="95"/>
      <c r="EM200" s="95"/>
      <c r="EN200" s="95"/>
      <c r="EO200" s="95"/>
      <c r="EP200" s="95"/>
      <c r="EQ200" s="95"/>
      <c r="ER200" s="95"/>
      <c r="ES200" s="95"/>
      <c r="ET200" s="95"/>
      <c r="EU200" s="95"/>
      <c r="EV200" s="95"/>
      <c r="EW200" s="95"/>
      <c r="EX200" s="95"/>
      <c r="EY200" s="95"/>
      <c r="EZ200" s="95"/>
      <c r="FA200" s="95"/>
      <c r="FB200" s="95"/>
      <c r="FC200" s="95"/>
      <c r="FD200" s="95"/>
      <c r="FE200" s="95"/>
      <c r="FF200" s="95"/>
      <c r="FG200" s="95"/>
      <c r="FH200" s="95"/>
      <c r="FI200" s="95"/>
      <c r="FJ200" s="95"/>
      <c r="FK200" s="95"/>
      <c r="FL200" s="95"/>
      <c r="FM200" s="95"/>
      <c r="FN200" s="95"/>
      <c r="FO200" s="95"/>
      <c r="FP200" s="95"/>
      <c r="FQ200" s="95"/>
      <c r="FR200" s="95"/>
      <c r="FS200" s="95"/>
      <c r="FT200" s="95"/>
      <c r="FU200" s="95"/>
      <c r="FV200" s="95"/>
      <c r="FW200" s="95"/>
      <c r="FX200" s="95"/>
      <c r="FY200" s="95"/>
      <c r="FZ200" s="95"/>
      <c r="GA200" s="95"/>
      <c r="GB200" s="95"/>
      <c r="GC200" s="95"/>
      <c r="GD200" s="95"/>
      <c r="GE200" s="95"/>
      <c r="GF200" s="95"/>
      <c r="GG200" s="95"/>
      <c r="GH200" s="95"/>
      <c r="GI200" s="95"/>
      <c r="GJ200" s="95"/>
      <c r="GK200" s="95"/>
      <c r="GL200" s="95"/>
      <c r="GM200" s="95"/>
      <c r="GN200" s="95"/>
      <c r="GO200" s="95"/>
      <c r="GP200" s="95"/>
      <c r="GQ200" s="95"/>
      <c r="GR200" s="95"/>
      <c r="GS200" s="95"/>
      <c r="GT200" s="95"/>
      <c r="GU200" s="95"/>
      <c r="GV200" s="95"/>
      <c r="GW200" s="95"/>
      <c r="GX200" s="95"/>
      <c r="GY200" s="95"/>
      <c r="GZ200" s="95"/>
      <c r="HA200" s="95"/>
      <c r="HB200" s="95"/>
      <c r="HC200" s="95"/>
      <c r="HD200" s="95"/>
      <c r="HE200" s="95"/>
      <c r="HF200" s="95"/>
      <c r="HG200" s="95"/>
      <c r="HH200" s="95"/>
      <c r="HI200" s="95"/>
      <c r="HJ200" s="95"/>
      <c r="HK200" s="95"/>
      <c r="HL200" s="95"/>
      <c r="HM200" s="95"/>
      <c r="HN200" s="95"/>
      <c r="HO200" s="95"/>
      <c r="HP200" s="95"/>
      <c r="HQ200" s="95"/>
      <c r="HR200" s="95"/>
      <c r="HS200" s="95"/>
      <c r="HT200" s="95"/>
      <c r="HU200" s="95"/>
      <c r="HV200" s="95"/>
      <c r="HW200" s="95"/>
      <c r="HX200" s="95"/>
      <c r="HY200" s="95"/>
      <c r="HZ200" s="95"/>
      <c r="IA200" s="95"/>
      <c r="IB200" s="95"/>
      <c r="IC200" s="95"/>
      <c r="ID200" s="95"/>
      <c r="IE200" s="95"/>
    </row>
    <row r="201" s="223" customFormat="1" ht="60" hidden="1" customHeight="1">
      <c r="A201" s="216"/>
      <c r="B201" s="204" t="s">
        <v>62</v>
      </c>
      <c r="C201" s="204" t="s">
        <v>63</v>
      </c>
      <c r="D201" s="224" t="s">
        <v>64</v>
      </c>
      <c r="E201" s="224" t="s">
        <v>1059</v>
      </c>
      <c r="F201" s="225" t="s">
        <v>1060</v>
      </c>
      <c r="G201" s="225" t="s">
        <v>1061</v>
      </c>
      <c r="H201" s="224" t="s">
        <v>1062</v>
      </c>
      <c r="I201" s="214" t="s">
        <v>688</v>
      </c>
      <c r="J201" s="206" t="s">
        <v>689</v>
      </c>
      <c r="K201" s="226" t="s">
        <v>579</v>
      </c>
      <c r="L201" s="209" t="s">
        <v>690</v>
      </c>
      <c r="M201" s="209" t="s">
        <v>691</v>
      </c>
      <c r="N201" s="227" t="s">
        <v>1063</v>
      </c>
      <c r="O201" s="204" t="s">
        <v>692</v>
      </c>
      <c r="P201" s="204" t="s">
        <v>76</v>
      </c>
      <c r="Q201" s="218" t="s">
        <v>398</v>
      </c>
      <c r="R201" s="228">
        <v>44826</v>
      </c>
      <c r="S201" s="214">
        <v>15</v>
      </c>
      <c r="T201" s="206">
        <f t="shared" si="18"/>
        <v>50304</v>
      </c>
      <c r="U201" s="227" t="s">
        <v>100</v>
      </c>
      <c r="V201" s="216" t="str">
        <f t="shared" si="21"/>
        <v/>
      </c>
      <c r="W201" s="215" t="str">
        <f t="shared" si="20"/>
        <v>%НКПР</v>
      </c>
      <c r="X201" s="214">
        <v>100</v>
      </c>
      <c r="Y201" s="217"/>
      <c r="Z201" s="212" t="s">
        <v>399</v>
      </c>
      <c r="AA201" s="227" t="s">
        <v>400</v>
      </c>
      <c r="AB201" s="214"/>
      <c r="AC201" s="218" t="s">
        <v>399</v>
      </c>
      <c r="AD201" s="209">
        <v>36</v>
      </c>
      <c r="AE201" s="229"/>
      <c r="AF201" s="219" t="str">
        <f t="shared" si="22"/>
        <v/>
      </c>
      <c r="AG201" s="206" t="s">
        <v>82</v>
      </c>
      <c r="AH201" s="207" t="s">
        <v>83</v>
      </c>
      <c r="AI201" s="212"/>
      <c r="AJ201" s="214" t="s">
        <v>694</v>
      </c>
      <c r="AK201" s="219" t="str">
        <f t="shared" ca="1" si="19"/>
        <v xml:space="preserve">нет данных</v>
      </c>
      <c r="AL201" s="212"/>
      <c r="AM201" s="218" t="s">
        <v>86</v>
      </c>
      <c r="AN201" s="212" t="s">
        <v>87</v>
      </c>
      <c r="AO201" s="218" t="s">
        <v>88</v>
      </c>
      <c r="AP201" s="214" t="s">
        <v>695</v>
      </c>
      <c r="AQ201" s="230" t="s">
        <v>1064</v>
      </c>
      <c r="AR201" s="219"/>
      <c r="AS201" s="212" t="s">
        <v>91</v>
      </c>
      <c r="AT201" s="211" t="s">
        <v>92</v>
      </c>
      <c r="AU201" s="204"/>
      <c r="AV201" s="218" t="s">
        <v>1064</v>
      </c>
      <c r="AW201" s="206"/>
      <c r="AX201" s="211"/>
      <c r="AY201" s="204"/>
      <c r="AZ201" s="211"/>
      <c r="BA201" s="206"/>
      <c r="BB201" s="207" t="s">
        <v>403</v>
      </c>
      <c r="BC201" s="206" t="s">
        <v>404</v>
      </c>
      <c r="BD201" s="218">
        <v>3160</v>
      </c>
      <c r="BE201" s="206"/>
      <c r="BF201" s="207"/>
      <c r="BG201" s="231" t="s">
        <v>1065</v>
      </c>
      <c r="BI201" s="222" t="s">
        <v>406</v>
      </c>
      <c r="BJ201" s="232" t="s">
        <v>1066</v>
      </c>
      <c r="BK201" s="222" t="s">
        <v>698</v>
      </c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</row>
    <row r="202" s="36" customFormat="1" ht="60" hidden="1" customHeight="1">
      <c r="A202" s="37"/>
      <c r="B202" s="37" t="s">
        <v>62</v>
      </c>
      <c r="C202" s="37" t="s">
        <v>63</v>
      </c>
      <c r="D202" s="56" t="s">
        <v>64</v>
      </c>
      <c r="E202" s="56">
        <v>210</v>
      </c>
      <c r="F202" s="40" t="s">
        <v>1067</v>
      </c>
      <c r="G202" s="40" t="s">
        <v>1068</v>
      </c>
      <c r="H202" s="56" t="s">
        <v>1069</v>
      </c>
      <c r="I202" s="48" t="s">
        <v>282</v>
      </c>
      <c r="J202" s="40" t="s">
        <v>283</v>
      </c>
      <c r="K202" s="49" t="s">
        <v>284</v>
      </c>
      <c r="L202" s="86" t="s">
        <v>285</v>
      </c>
      <c r="M202" s="40" t="s">
        <v>286</v>
      </c>
      <c r="N202" s="49" t="s">
        <v>1070</v>
      </c>
      <c r="O202" s="37" t="s">
        <v>288</v>
      </c>
      <c r="P202" s="37" t="s">
        <v>136</v>
      </c>
      <c r="Q202" s="42" t="s">
        <v>289</v>
      </c>
      <c r="R202" s="41" t="s">
        <v>290</v>
      </c>
      <c r="S202" s="48">
        <v>10</v>
      </c>
      <c r="T202" s="45">
        <f t="shared" si="18"/>
        <v>46022</v>
      </c>
      <c r="U202" s="56" t="s">
        <v>291</v>
      </c>
      <c r="V202" s="47"/>
      <c r="W202" s="47" t="s">
        <v>292</v>
      </c>
      <c r="X202" s="48">
        <v>120000</v>
      </c>
      <c r="Y202" s="48"/>
      <c r="Z202" s="47" t="s">
        <v>292</v>
      </c>
      <c r="AA202" s="56" t="s">
        <v>293</v>
      </c>
      <c r="AB202" s="48"/>
      <c r="AC202" s="42" t="s">
        <v>141</v>
      </c>
      <c r="AD202" s="49">
        <v>48</v>
      </c>
      <c r="AE202" s="50">
        <v>44714</v>
      </c>
      <c r="AF202" s="73">
        <f t="shared" si="22"/>
        <v>46174</v>
      </c>
      <c r="AG202" s="40" t="s">
        <v>82</v>
      </c>
      <c r="AH202" s="40" t="s">
        <v>83</v>
      </c>
      <c r="AI202" s="233" t="s">
        <v>1071</v>
      </c>
      <c r="AJ202" s="40" t="s">
        <v>295</v>
      </c>
      <c r="AK202" s="51" t="str">
        <f t="shared" ca="1" si="19"/>
        <v>поверен</v>
      </c>
      <c r="AL202" s="42"/>
      <c r="AM202" s="42" t="s">
        <v>86</v>
      </c>
      <c r="AN202" s="42" t="s">
        <v>87</v>
      </c>
      <c r="AO202" s="42" t="s">
        <v>88</v>
      </c>
      <c r="AP202" s="48" t="s">
        <v>1072</v>
      </c>
      <c r="AQ202" s="41" t="s">
        <v>665</v>
      </c>
      <c r="AR202" s="51"/>
      <c r="AS202" s="42" t="s">
        <v>91</v>
      </c>
      <c r="AT202" s="37" t="s">
        <v>92</v>
      </c>
      <c r="AU202" s="37"/>
      <c r="AV202" s="40">
        <v>45126</v>
      </c>
      <c r="AW202" s="40"/>
      <c r="AX202" s="37"/>
      <c r="AY202" s="37"/>
      <c r="AZ202" s="37"/>
      <c r="BA202" s="40"/>
      <c r="BB202" s="40" t="s">
        <v>297</v>
      </c>
      <c r="BC202" s="40" t="s">
        <v>298</v>
      </c>
      <c r="BD202" s="42" t="s">
        <v>299</v>
      </c>
      <c r="BE202" s="40"/>
      <c r="BF202" s="52"/>
      <c r="BG202" s="53"/>
      <c r="BH202" s="54"/>
      <c r="BI202" s="41" t="s">
        <v>300</v>
      </c>
      <c r="BJ202" s="41" t="s">
        <v>301</v>
      </c>
      <c r="BK202" s="41" t="s">
        <v>302</v>
      </c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</row>
    <row r="203" s="36" customFormat="1" ht="60" hidden="1" customHeight="1">
      <c r="A203" s="37"/>
      <c r="B203" s="37" t="s">
        <v>62</v>
      </c>
      <c r="C203" s="37" t="s">
        <v>63</v>
      </c>
      <c r="D203" s="56" t="s">
        <v>64</v>
      </c>
      <c r="E203" s="56">
        <v>210</v>
      </c>
      <c r="F203" s="40" t="s">
        <v>1067</v>
      </c>
      <c r="G203" s="40" t="s">
        <v>1073</v>
      </c>
      <c r="H203" s="56" t="s">
        <v>1074</v>
      </c>
      <c r="I203" s="48" t="s">
        <v>282</v>
      </c>
      <c r="J203" s="40" t="s">
        <v>283</v>
      </c>
      <c r="K203" s="49" t="s">
        <v>284</v>
      </c>
      <c r="L203" s="86" t="s">
        <v>285</v>
      </c>
      <c r="M203" s="40" t="s">
        <v>286</v>
      </c>
      <c r="N203" s="49" t="s">
        <v>1075</v>
      </c>
      <c r="O203" s="37" t="s">
        <v>288</v>
      </c>
      <c r="P203" s="37" t="s">
        <v>136</v>
      </c>
      <c r="Q203" s="42" t="s">
        <v>289</v>
      </c>
      <c r="R203" s="41" t="s">
        <v>290</v>
      </c>
      <c r="S203" s="48">
        <v>10</v>
      </c>
      <c r="T203" s="45">
        <f t="shared" si="18"/>
        <v>46022</v>
      </c>
      <c r="U203" s="56" t="s">
        <v>291</v>
      </c>
      <c r="V203" s="47"/>
      <c r="W203" s="47" t="s">
        <v>292</v>
      </c>
      <c r="X203" s="48">
        <v>120000</v>
      </c>
      <c r="Y203" s="48"/>
      <c r="Z203" s="47" t="s">
        <v>292</v>
      </c>
      <c r="AA203" s="56" t="s">
        <v>293</v>
      </c>
      <c r="AB203" s="48"/>
      <c r="AC203" s="42" t="s">
        <v>141</v>
      </c>
      <c r="AD203" s="49">
        <v>48</v>
      </c>
      <c r="AE203" s="50">
        <v>44714</v>
      </c>
      <c r="AF203" s="73">
        <f t="shared" si="22"/>
        <v>46174</v>
      </c>
      <c r="AG203" s="40" t="s">
        <v>82</v>
      </c>
      <c r="AH203" s="40" t="s">
        <v>83</v>
      </c>
      <c r="AI203" s="42" t="s">
        <v>1076</v>
      </c>
      <c r="AJ203" s="40" t="s">
        <v>295</v>
      </c>
      <c r="AK203" s="51" t="str">
        <f t="shared" ca="1" si="19"/>
        <v>поверен</v>
      </c>
      <c r="AL203" s="42"/>
      <c r="AM203" s="42" t="s">
        <v>86</v>
      </c>
      <c r="AN203" s="42" t="s">
        <v>87</v>
      </c>
      <c r="AO203" s="42" t="s">
        <v>88</v>
      </c>
      <c r="AP203" s="48" t="s">
        <v>1072</v>
      </c>
      <c r="AQ203" s="41" t="s">
        <v>665</v>
      </c>
      <c r="AR203" s="51"/>
      <c r="AS203" s="42" t="s">
        <v>91</v>
      </c>
      <c r="AT203" s="37" t="s">
        <v>92</v>
      </c>
      <c r="AU203" s="37"/>
      <c r="AV203" s="40">
        <v>45126</v>
      </c>
      <c r="AW203" s="40"/>
      <c r="AX203" s="37"/>
      <c r="AY203" s="37"/>
      <c r="AZ203" s="37"/>
      <c r="BA203" s="40"/>
      <c r="BB203" s="40" t="s">
        <v>297</v>
      </c>
      <c r="BC203" s="40" t="s">
        <v>298</v>
      </c>
      <c r="BD203" s="42" t="s">
        <v>299</v>
      </c>
      <c r="BE203" s="40"/>
      <c r="BF203" s="52"/>
      <c r="BG203" s="53"/>
      <c r="BH203" s="54"/>
      <c r="BI203" s="41" t="s">
        <v>300</v>
      </c>
      <c r="BJ203" s="41" t="s">
        <v>301</v>
      </c>
      <c r="BK203" s="41" t="s">
        <v>302</v>
      </c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</row>
    <row r="204" s="36" customFormat="1" ht="60" hidden="1" customHeight="1">
      <c r="A204" s="37"/>
      <c r="B204" s="37" t="s">
        <v>62</v>
      </c>
      <c r="C204" s="37" t="s">
        <v>63</v>
      </c>
      <c r="D204" s="56" t="s">
        <v>64</v>
      </c>
      <c r="E204" s="56">
        <v>210</v>
      </c>
      <c r="F204" s="40" t="s">
        <v>1067</v>
      </c>
      <c r="G204" s="40" t="s">
        <v>1077</v>
      </c>
      <c r="H204" s="56" t="s">
        <v>1078</v>
      </c>
      <c r="I204" s="48" t="s">
        <v>282</v>
      </c>
      <c r="J204" s="40" t="s">
        <v>283</v>
      </c>
      <c r="K204" s="49" t="s">
        <v>284</v>
      </c>
      <c r="L204" s="86" t="s">
        <v>285</v>
      </c>
      <c r="M204" s="40" t="s">
        <v>286</v>
      </c>
      <c r="N204" s="49" t="s">
        <v>1079</v>
      </c>
      <c r="O204" s="37" t="s">
        <v>288</v>
      </c>
      <c r="P204" s="37" t="s">
        <v>136</v>
      </c>
      <c r="Q204" s="42" t="s">
        <v>289</v>
      </c>
      <c r="R204" s="41" t="s">
        <v>290</v>
      </c>
      <c r="S204" s="48">
        <v>10</v>
      </c>
      <c r="T204" s="45">
        <f t="shared" si="18"/>
        <v>46022</v>
      </c>
      <c r="U204" s="56" t="s">
        <v>291</v>
      </c>
      <c r="V204" s="47"/>
      <c r="W204" s="47" t="s">
        <v>292</v>
      </c>
      <c r="X204" s="48">
        <v>120000</v>
      </c>
      <c r="Y204" s="48"/>
      <c r="Z204" s="47" t="s">
        <v>292</v>
      </c>
      <c r="AA204" s="56" t="s">
        <v>293</v>
      </c>
      <c r="AB204" s="48"/>
      <c r="AC204" s="42" t="s">
        <v>141</v>
      </c>
      <c r="AD204" s="49">
        <v>48</v>
      </c>
      <c r="AE204" s="50">
        <v>44714</v>
      </c>
      <c r="AF204" s="73">
        <f t="shared" si="22"/>
        <v>46174</v>
      </c>
      <c r="AG204" s="40" t="s">
        <v>82</v>
      </c>
      <c r="AH204" s="40" t="s">
        <v>83</v>
      </c>
      <c r="AI204" s="233" t="s">
        <v>1080</v>
      </c>
      <c r="AJ204" s="40" t="s">
        <v>295</v>
      </c>
      <c r="AK204" s="51" t="str">
        <f t="shared" ca="1" si="19"/>
        <v>поверен</v>
      </c>
      <c r="AL204" s="42"/>
      <c r="AM204" s="42" t="s">
        <v>86</v>
      </c>
      <c r="AN204" s="42" t="s">
        <v>87</v>
      </c>
      <c r="AO204" s="42" t="s">
        <v>88</v>
      </c>
      <c r="AP204" s="48" t="s">
        <v>1072</v>
      </c>
      <c r="AQ204" s="41" t="s">
        <v>665</v>
      </c>
      <c r="AR204" s="51"/>
      <c r="AS204" s="42" t="s">
        <v>91</v>
      </c>
      <c r="AT204" s="37" t="s">
        <v>92</v>
      </c>
      <c r="AU204" s="37"/>
      <c r="AV204" s="40">
        <v>45126</v>
      </c>
      <c r="AW204" s="40"/>
      <c r="AX204" s="37"/>
      <c r="AY204" s="37"/>
      <c r="AZ204" s="37"/>
      <c r="BA204" s="40"/>
      <c r="BB204" s="40" t="s">
        <v>297</v>
      </c>
      <c r="BC204" s="40" t="s">
        <v>298</v>
      </c>
      <c r="BD204" s="42" t="s">
        <v>299</v>
      </c>
      <c r="BE204" s="40"/>
      <c r="BF204" s="52"/>
      <c r="BG204" s="53"/>
      <c r="BH204" s="54"/>
      <c r="BI204" s="41" t="s">
        <v>300</v>
      </c>
      <c r="BJ204" s="41" t="s">
        <v>301</v>
      </c>
      <c r="BK204" s="41" t="s">
        <v>302</v>
      </c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</row>
    <row r="205" s="36" customFormat="1" ht="60" hidden="1" customHeight="1">
      <c r="A205" s="37"/>
      <c r="B205" s="37" t="s">
        <v>62</v>
      </c>
      <c r="C205" s="37" t="s">
        <v>63</v>
      </c>
      <c r="D205" s="56" t="s">
        <v>64</v>
      </c>
      <c r="E205" s="56">
        <v>210</v>
      </c>
      <c r="F205" s="40" t="s">
        <v>1067</v>
      </c>
      <c r="G205" s="40" t="s">
        <v>1081</v>
      </c>
      <c r="H205" s="56" t="s">
        <v>1082</v>
      </c>
      <c r="I205" s="48" t="s">
        <v>282</v>
      </c>
      <c r="J205" s="40" t="s">
        <v>283</v>
      </c>
      <c r="K205" s="49" t="s">
        <v>284</v>
      </c>
      <c r="L205" s="86" t="s">
        <v>285</v>
      </c>
      <c r="M205" s="40" t="s">
        <v>286</v>
      </c>
      <c r="N205" s="49" t="s">
        <v>1083</v>
      </c>
      <c r="O205" s="37" t="s">
        <v>288</v>
      </c>
      <c r="P205" s="37" t="s">
        <v>136</v>
      </c>
      <c r="Q205" s="42" t="s">
        <v>289</v>
      </c>
      <c r="R205" s="41" t="s">
        <v>290</v>
      </c>
      <c r="S205" s="48">
        <v>10</v>
      </c>
      <c r="T205" s="45">
        <f t="shared" si="18"/>
        <v>46022</v>
      </c>
      <c r="U205" s="56" t="s">
        <v>291</v>
      </c>
      <c r="V205" s="47"/>
      <c r="W205" s="47" t="s">
        <v>292</v>
      </c>
      <c r="X205" s="48">
        <v>120000</v>
      </c>
      <c r="Y205" s="48"/>
      <c r="Z205" s="47" t="s">
        <v>292</v>
      </c>
      <c r="AA205" s="56" t="s">
        <v>293</v>
      </c>
      <c r="AB205" s="48"/>
      <c r="AC205" s="42" t="s">
        <v>141</v>
      </c>
      <c r="AD205" s="49">
        <v>48</v>
      </c>
      <c r="AE205" s="50">
        <v>44714</v>
      </c>
      <c r="AF205" s="73">
        <f t="shared" si="22"/>
        <v>46174</v>
      </c>
      <c r="AG205" s="40" t="s">
        <v>82</v>
      </c>
      <c r="AH205" s="40" t="s">
        <v>83</v>
      </c>
      <c r="AI205" s="233" t="s">
        <v>1084</v>
      </c>
      <c r="AJ205" s="40" t="s">
        <v>295</v>
      </c>
      <c r="AK205" s="51" t="str">
        <f t="shared" ca="1" si="19"/>
        <v>поверен</v>
      </c>
      <c r="AL205" s="42"/>
      <c r="AM205" s="42" t="s">
        <v>86</v>
      </c>
      <c r="AN205" s="42" t="s">
        <v>87</v>
      </c>
      <c r="AO205" s="42" t="s">
        <v>88</v>
      </c>
      <c r="AP205" s="48" t="s">
        <v>1072</v>
      </c>
      <c r="AQ205" s="41" t="s">
        <v>665</v>
      </c>
      <c r="AR205" s="51"/>
      <c r="AS205" s="42" t="s">
        <v>91</v>
      </c>
      <c r="AT205" s="37" t="s">
        <v>92</v>
      </c>
      <c r="AU205" s="37"/>
      <c r="AV205" s="40">
        <v>45126</v>
      </c>
      <c r="AW205" s="40"/>
      <c r="AX205" s="37"/>
      <c r="AY205" s="37"/>
      <c r="AZ205" s="37"/>
      <c r="BA205" s="40"/>
      <c r="BB205" s="40" t="s">
        <v>297</v>
      </c>
      <c r="BC205" s="40" t="s">
        <v>298</v>
      </c>
      <c r="BD205" s="42" t="s">
        <v>299</v>
      </c>
      <c r="BE205" s="40"/>
      <c r="BF205" s="52"/>
      <c r="BG205" s="53"/>
      <c r="BH205" s="54"/>
      <c r="BI205" s="41" t="s">
        <v>300</v>
      </c>
      <c r="BJ205" s="41" t="s">
        <v>301</v>
      </c>
      <c r="BK205" s="41" t="s">
        <v>302</v>
      </c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</row>
    <row r="206" s="36" customFormat="1" ht="60" hidden="1" customHeight="1">
      <c r="A206" s="37"/>
      <c r="B206" s="37" t="s">
        <v>62</v>
      </c>
      <c r="C206" s="37" t="s">
        <v>63</v>
      </c>
      <c r="D206" s="56" t="s">
        <v>64</v>
      </c>
      <c r="E206" s="56">
        <v>210</v>
      </c>
      <c r="F206" s="40" t="s">
        <v>1067</v>
      </c>
      <c r="G206" s="40" t="s">
        <v>1085</v>
      </c>
      <c r="H206" s="56" t="s">
        <v>1086</v>
      </c>
      <c r="I206" s="48" t="s">
        <v>930</v>
      </c>
      <c r="J206" s="40" t="s">
        <v>931</v>
      </c>
      <c r="K206" s="49" t="s">
        <v>932</v>
      </c>
      <c r="L206" s="49" t="s">
        <v>933</v>
      </c>
      <c r="M206" s="49" t="s">
        <v>1087</v>
      </c>
      <c r="N206" s="49">
        <v>2349116</v>
      </c>
      <c r="O206" s="234" t="s">
        <v>75</v>
      </c>
      <c r="P206" s="37" t="s">
        <v>76</v>
      </c>
      <c r="Q206" s="42" t="s">
        <v>77</v>
      </c>
      <c r="R206" s="96">
        <v>42713</v>
      </c>
      <c r="S206" s="44">
        <v>15</v>
      </c>
      <c r="T206" s="45">
        <f t="shared" si="18"/>
        <v>48191</v>
      </c>
      <c r="U206" s="56" t="s">
        <v>78</v>
      </c>
      <c r="V206" s="47" t="str">
        <f t="shared" si="21"/>
        <v/>
      </c>
      <c r="W206" s="47" t="str">
        <f t="shared" si="20"/>
        <v>°С</v>
      </c>
      <c r="X206" s="48">
        <v>450</v>
      </c>
      <c r="Y206" s="48"/>
      <c r="Z206" s="42" t="s">
        <v>79</v>
      </c>
      <c r="AA206" s="37" t="s">
        <v>936</v>
      </c>
      <c r="AB206" s="48"/>
      <c r="AC206" s="42"/>
      <c r="AD206" s="49">
        <v>48</v>
      </c>
      <c r="AE206" s="50">
        <v>44478</v>
      </c>
      <c r="AF206" s="73">
        <f t="shared" si="22"/>
        <v>45938</v>
      </c>
      <c r="AG206" s="40" t="s">
        <v>82</v>
      </c>
      <c r="AH206" s="40" t="s">
        <v>83</v>
      </c>
      <c r="AI206" s="42" t="s">
        <v>1088</v>
      </c>
      <c r="AJ206" s="40" t="s">
        <v>143</v>
      </c>
      <c r="AK206" s="51" t="str">
        <f t="shared" ca="1" si="19"/>
        <v>ПРОСРОЧЕН</v>
      </c>
      <c r="AL206" s="42"/>
      <c r="AM206" s="42" t="s">
        <v>86</v>
      </c>
      <c r="AN206" s="42" t="s">
        <v>87</v>
      </c>
      <c r="AO206" s="42" t="s">
        <v>88</v>
      </c>
      <c r="AP206" s="48"/>
      <c r="AQ206" s="41">
        <v>2016</v>
      </c>
      <c r="AR206" s="51"/>
      <c r="AS206" s="42" t="s">
        <v>91</v>
      </c>
      <c r="AT206" s="37" t="s">
        <v>92</v>
      </c>
      <c r="AU206" s="37"/>
      <c r="AV206" s="40">
        <v>44946</v>
      </c>
      <c r="AW206" s="40"/>
      <c r="AX206" s="37"/>
      <c r="AY206" s="37"/>
      <c r="AZ206" s="37"/>
      <c r="BA206" s="40"/>
      <c r="BB206" s="40"/>
      <c r="BC206" s="40"/>
      <c r="BD206" s="42"/>
      <c r="BE206" s="40"/>
      <c r="BF206" s="52"/>
      <c r="BG206" s="53"/>
      <c r="BH206" s="54"/>
      <c r="BI206" s="47"/>
      <c r="BJ206" s="47"/>
      <c r="BK206" s="47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</row>
    <row r="207" s="36" customFormat="1" ht="60" hidden="1" customHeight="1">
      <c r="A207" s="37"/>
      <c r="B207" s="37" t="s">
        <v>62</v>
      </c>
      <c r="C207" s="37" t="s">
        <v>63</v>
      </c>
      <c r="D207" s="56" t="s">
        <v>64</v>
      </c>
      <c r="E207" s="56">
        <v>210</v>
      </c>
      <c r="F207" s="40" t="s">
        <v>1067</v>
      </c>
      <c r="G207" s="40" t="s">
        <v>1085</v>
      </c>
      <c r="H207" s="56" t="s">
        <v>1086</v>
      </c>
      <c r="I207" s="48" t="s">
        <v>69</v>
      </c>
      <c r="J207" s="40" t="s">
        <v>1089</v>
      </c>
      <c r="K207" s="37" t="s">
        <v>1090</v>
      </c>
      <c r="L207" s="37" t="s">
        <v>72</v>
      </c>
      <c r="M207" s="40" t="s">
        <v>73</v>
      </c>
      <c r="N207" s="49">
        <v>2349110</v>
      </c>
      <c r="O207" s="37" t="s">
        <v>75</v>
      </c>
      <c r="P207" s="37" t="s">
        <v>76</v>
      </c>
      <c r="Q207" s="42" t="s">
        <v>77</v>
      </c>
      <c r="R207" s="96">
        <v>42713</v>
      </c>
      <c r="S207" s="44">
        <v>15</v>
      </c>
      <c r="T207" s="45">
        <f t="shared" si="18"/>
        <v>48191</v>
      </c>
      <c r="U207" s="56" t="s">
        <v>1091</v>
      </c>
      <c r="V207" s="47" t="str">
        <f t="shared" si="21"/>
        <v/>
      </c>
      <c r="W207" s="47" t="str">
        <f t="shared" si="20"/>
        <v>°С</v>
      </c>
      <c r="X207" s="48">
        <v>50</v>
      </c>
      <c r="Y207" s="48"/>
      <c r="Z207" s="42" t="s">
        <v>79</v>
      </c>
      <c r="AA207" s="37" t="s">
        <v>101</v>
      </c>
      <c r="AB207" s="48"/>
      <c r="AC207" s="42" t="s">
        <v>81</v>
      </c>
      <c r="AD207" s="49">
        <v>60</v>
      </c>
      <c r="AE207" s="50">
        <v>44511</v>
      </c>
      <c r="AF207" s="73">
        <f t="shared" si="22"/>
        <v>46336</v>
      </c>
      <c r="AG207" s="40" t="s">
        <v>82</v>
      </c>
      <c r="AH207" s="40" t="s">
        <v>83</v>
      </c>
      <c r="AI207" s="42" t="s">
        <v>1092</v>
      </c>
      <c r="AJ207" s="40" t="s">
        <v>85</v>
      </c>
      <c r="AK207" s="51" t="str">
        <f t="shared" ca="1" si="19"/>
        <v>поверен</v>
      </c>
      <c r="AL207" s="42"/>
      <c r="AM207" s="42" t="s">
        <v>86</v>
      </c>
      <c r="AN207" s="42" t="s">
        <v>87</v>
      </c>
      <c r="AO207" s="42" t="s">
        <v>88</v>
      </c>
      <c r="AP207" s="48" t="s">
        <v>1093</v>
      </c>
      <c r="AQ207" s="41">
        <v>2016</v>
      </c>
      <c r="AR207" s="51"/>
      <c r="AS207" s="42" t="s">
        <v>91</v>
      </c>
      <c r="AT207" s="37" t="s">
        <v>92</v>
      </c>
      <c r="AU207" s="37"/>
      <c r="AV207" s="40" t="s">
        <v>1094</v>
      </c>
      <c r="AW207" s="40"/>
      <c r="AX207" s="37"/>
      <c r="AY207" s="37"/>
      <c r="AZ207" s="37"/>
      <c r="BA207" s="40"/>
      <c r="BB207" s="40" t="s">
        <v>93</v>
      </c>
      <c r="BC207" s="40" t="s">
        <v>94</v>
      </c>
      <c r="BD207" s="42">
        <v>3201</v>
      </c>
      <c r="BE207" s="40"/>
      <c r="BF207" s="52"/>
      <c r="BG207" s="53"/>
      <c r="BH207" s="54"/>
      <c r="BI207" s="47"/>
      <c r="BJ207" s="47"/>
      <c r="BK207" s="47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</row>
    <row r="208" s="36" customFormat="1" ht="60" hidden="1" customHeight="1">
      <c r="A208" s="37"/>
      <c r="B208" s="37" t="s">
        <v>62</v>
      </c>
      <c r="C208" s="37" t="s">
        <v>63</v>
      </c>
      <c r="D208" s="56" t="s">
        <v>64</v>
      </c>
      <c r="E208" s="56" t="s">
        <v>1095</v>
      </c>
      <c r="F208" s="40" t="s">
        <v>1067</v>
      </c>
      <c r="G208" s="40" t="s">
        <v>1096</v>
      </c>
      <c r="H208" s="56" t="s">
        <v>1097</v>
      </c>
      <c r="I208" s="48" t="s">
        <v>930</v>
      </c>
      <c r="J208" s="40" t="s">
        <v>931</v>
      </c>
      <c r="K208" s="49" t="s">
        <v>932</v>
      </c>
      <c r="L208" s="49" t="s">
        <v>933</v>
      </c>
      <c r="M208" s="49" t="s">
        <v>1087</v>
      </c>
      <c r="N208" s="49">
        <v>2349117</v>
      </c>
      <c r="O208" s="37" t="s">
        <v>1098</v>
      </c>
      <c r="P208" s="37" t="s">
        <v>76</v>
      </c>
      <c r="Q208" s="42" t="s">
        <v>77</v>
      </c>
      <c r="R208" s="96">
        <v>42713</v>
      </c>
      <c r="S208" s="44">
        <v>15</v>
      </c>
      <c r="T208" s="45">
        <f t="shared" si="18"/>
        <v>48191</v>
      </c>
      <c r="U208" s="56" t="s">
        <v>78</v>
      </c>
      <c r="V208" s="47" t="str">
        <f t="shared" si="21"/>
        <v/>
      </c>
      <c r="W208" s="47" t="str">
        <f t="shared" si="20"/>
        <v>°С</v>
      </c>
      <c r="X208" s="48">
        <v>450</v>
      </c>
      <c r="Y208" s="48"/>
      <c r="Z208" s="42" t="s">
        <v>79</v>
      </c>
      <c r="AA208" s="37" t="s">
        <v>936</v>
      </c>
      <c r="AB208" s="48"/>
      <c r="AC208" s="42"/>
      <c r="AD208" s="49">
        <v>48</v>
      </c>
      <c r="AE208" s="50">
        <v>44478</v>
      </c>
      <c r="AF208" s="73">
        <f t="shared" si="22"/>
        <v>45938</v>
      </c>
      <c r="AG208" s="40" t="s">
        <v>82</v>
      </c>
      <c r="AH208" s="40" t="s">
        <v>83</v>
      </c>
      <c r="AI208" s="42" t="s">
        <v>1099</v>
      </c>
      <c r="AJ208" s="40" t="s">
        <v>143</v>
      </c>
      <c r="AK208" s="51" t="str">
        <f t="shared" ca="1" si="19"/>
        <v>ПРОСРОЧЕН</v>
      </c>
      <c r="AL208" s="42"/>
      <c r="AM208" s="42" t="s">
        <v>86</v>
      </c>
      <c r="AN208" s="42" t="s">
        <v>87</v>
      </c>
      <c r="AO208" s="42" t="s">
        <v>88</v>
      </c>
      <c r="AP208" s="48"/>
      <c r="AQ208" s="41">
        <v>2016</v>
      </c>
      <c r="AR208" s="51"/>
      <c r="AS208" s="42" t="s">
        <v>91</v>
      </c>
      <c r="AT208" s="37" t="s">
        <v>92</v>
      </c>
      <c r="AU208" s="37"/>
      <c r="AV208" s="40" t="s">
        <v>1094</v>
      </c>
      <c r="AW208" s="40"/>
      <c r="AX208" s="37"/>
      <c r="AY208" s="37"/>
      <c r="AZ208" s="37"/>
      <c r="BA208" s="40"/>
      <c r="BB208" s="40"/>
      <c r="BC208" s="40"/>
      <c r="BD208" s="42"/>
      <c r="BE208" s="40"/>
      <c r="BF208" s="52"/>
      <c r="BG208" s="53"/>
      <c r="BH208" s="54"/>
      <c r="BI208" s="47"/>
      <c r="BJ208" s="47"/>
      <c r="BK208" s="47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</row>
    <row r="209" s="36" customFormat="1" ht="60" hidden="1" customHeight="1">
      <c r="A209" s="37"/>
      <c r="B209" s="37" t="s">
        <v>62</v>
      </c>
      <c r="C209" s="37" t="s">
        <v>63</v>
      </c>
      <c r="D209" s="56" t="s">
        <v>64</v>
      </c>
      <c r="E209" s="56" t="s">
        <v>1095</v>
      </c>
      <c r="F209" s="40" t="s">
        <v>1067</v>
      </c>
      <c r="G209" s="40" t="s">
        <v>1096</v>
      </c>
      <c r="H209" s="56" t="s">
        <v>1097</v>
      </c>
      <c r="I209" s="48" t="s">
        <v>69</v>
      </c>
      <c r="J209" s="40" t="s">
        <v>1100</v>
      </c>
      <c r="K209" s="37" t="s">
        <v>1090</v>
      </c>
      <c r="L209" s="37" t="s">
        <v>72</v>
      </c>
      <c r="M209" s="40" t="s">
        <v>73</v>
      </c>
      <c r="N209" s="49">
        <v>2349111</v>
      </c>
      <c r="O209" s="37" t="s">
        <v>75</v>
      </c>
      <c r="P209" s="37" t="s">
        <v>76</v>
      </c>
      <c r="Q209" s="42" t="s">
        <v>77</v>
      </c>
      <c r="R209" s="96">
        <v>42713</v>
      </c>
      <c r="S209" s="44">
        <v>15</v>
      </c>
      <c r="T209" s="45">
        <f t="shared" si="18"/>
        <v>48191</v>
      </c>
      <c r="U209" s="56" t="s">
        <v>100</v>
      </c>
      <c r="V209" s="47" t="str">
        <f t="shared" si="21"/>
        <v/>
      </c>
      <c r="W209" s="47" t="str">
        <f t="shared" si="20"/>
        <v>°С</v>
      </c>
      <c r="X209" s="48">
        <v>50</v>
      </c>
      <c r="Y209" s="48"/>
      <c r="Z209" s="42" t="s">
        <v>79</v>
      </c>
      <c r="AA209" s="37" t="s">
        <v>101</v>
      </c>
      <c r="AB209" s="48"/>
      <c r="AC209" s="42" t="s">
        <v>81</v>
      </c>
      <c r="AD209" s="49">
        <v>60</v>
      </c>
      <c r="AE209" s="50">
        <v>44511</v>
      </c>
      <c r="AF209" s="73">
        <f t="shared" si="22"/>
        <v>46336</v>
      </c>
      <c r="AG209" s="40" t="s">
        <v>82</v>
      </c>
      <c r="AH209" s="40" t="s">
        <v>83</v>
      </c>
      <c r="AI209" s="42" t="s">
        <v>1101</v>
      </c>
      <c r="AJ209" s="40" t="s">
        <v>85</v>
      </c>
      <c r="AK209" s="51" t="str">
        <f t="shared" ca="1" si="19"/>
        <v>поверен</v>
      </c>
      <c r="AL209" s="42"/>
      <c r="AM209" s="42" t="s">
        <v>86</v>
      </c>
      <c r="AN209" s="42" t="s">
        <v>87</v>
      </c>
      <c r="AO209" s="42" t="s">
        <v>88</v>
      </c>
      <c r="AP209" s="48" t="s">
        <v>1093</v>
      </c>
      <c r="AQ209" s="41">
        <v>2016</v>
      </c>
      <c r="AR209" s="51"/>
      <c r="AS209" s="42" t="s">
        <v>91</v>
      </c>
      <c r="AT209" s="37" t="s">
        <v>92</v>
      </c>
      <c r="AU209" s="37"/>
      <c r="AV209" s="40">
        <v>44946</v>
      </c>
      <c r="AW209" s="40"/>
      <c r="AX209" s="37"/>
      <c r="AY209" s="37"/>
      <c r="AZ209" s="37"/>
      <c r="BA209" s="40"/>
      <c r="BB209" s="40" t="s">
        <v>93</v>
      </c>
      <c r="BC209" s="40" t="s">
        <v>94</v>
      </c>
      <c r="BD209" s="42">
        <v>3201</v>
      </c>
      <c r="BE209" s="40"/>
      <c r="BF209" s="52"/>
      <c r="BG209" s="53"/>
      <c r="BH209" s="54"/>
      <c r="BI209" s="47"/>
      <c r="BJ209" s="47"/>
      <c r="BK209" s="47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</row>
    <row r="210" s="36" customFormat="1" ht="60" hidden="1" customHeight="1">
      <c r="A210" s="37"/>
      <c r="B210" s="37" t="s">
        <v>62</v>
      </c>
      <c r="C210" s="37" t="s">
        <v>63</v>
      </c>
      <c r="D210" s="56" t="s">
        <v>64</v>
      </c>
      <c r="E210" s="56" t="s">
        <v>1102</v>
      </c>
      <c r="F210" s="40" t="s">
        <v>1067</v>
      </c>
      <c r="G210" s="40" t="s">
        <v>1103</v>
      </c>
      <c r="H210" s="56" t="s">
        <v>1104</v>
      </c>
      <c r="I210" s="48" t="s">
        <v>930</v>
      </c>
      <c r="J210" s="40" t="s">
        <v>931</v>
      </c>
      <c r="K210" s="49" t="s">
        <v>932</v>
      </c>
      <c r="L210" s="49" t="s">
        <v>933</v>
      </c>
      <c r="M210" s="49" t="s">
        <v>1087</v>
      </c>
      <c r="N210" s="49">
        <v>2349118</v>
      </c>
      <c r="O210" s="37" t="s">
        <v>1098</v>
      </c>
      <c r="P210" s="37" t="s">
        <v>76</v>
      </c>
      <c r="Q210" s="42" t="s">
        <v>77</v>
      </c>
      <c r="R210" s="96">
        <v>42713</v>
      </c>
      <c r="S210" s="44">
        <v>15</v>
      </c>
      <c r="T210" s="45">
        <f t="shared" si="18"/>
        <v>48191</v>
      </c>
      <c r="U210" s="56" t="s">
        <v>78</v>
      </c>
      <c r="V210" s="47" t="str">
        <f t="shared" si="21"/>
        <v/>
      </c>
      <c r="W210" s="47" t="str">
        <f t="shared" si="20"/>
        <v>°С</v>
      </c>
      <c r="X210" s="48">
        <v>450</v>
      </c>
      <c r="Y210" s="48"/>
      <c r="Z210" s="42" t="s">
        <v>79</v>
      </c>
      <c r="AA210" s="37" t="s">
        <v>936</v>
      </c>
      <c r="AB210" s="48"/>
      <c r="AC210" s="42"/>
      <c r="AD210" s="49">
        <v>48</v>
      </c>
      <c r="AE210" s="50">
        <v>44478</v>
      </c>
      <c r="AF210" s="73">
        <f t="shared" si="22"/>
        <v>45938</v>
      </c>
      <c r="AG210" s="40" t="s">
        <v>82</v>
      </c>
      <c r="AH210" s="40" t="s">
        <v>83</v>
      </c>
      <c r="AI210" s="42" t="s">
        <v>1105</v>
      </c>
      <c r="AJ210" s="40" t="s">
        <v>143</v>
      </c>
      <c r="AK210" s="51" t="str">
        <f t="shared" ca="1" si="19"/>
        <v>ПРОСРОЧЕН</v>
      </c>
      <c r="AL210" s="42"/>
      <c r="AM210" s="42" t="s">
        <v>86</v>
      </c>
      <c r="AN210" s="42" t="s">
        <v>87</v>
      </c>
      <c r="AO210" s="42" t="s">
        <v>88</v>
      </c>
      <c r="AP210" s="48"/>
      <c r="AQ210" s="41">
        <v>2016</v>
      </c>
      <c r="AR210" s="51"/>
      <c r="AS210" s="42" t="s">
        <v>91</v>
      </c>
      <c r="AT210" s="37" t="s">
        <v>92</v>
      </c>
      <c r="AU210" s="37"/>
      <c r="AV210" s="40">
        <v>44946</v>
      </c>
      <c r="AW210" s="40"/>
      <c r="AX210" s="37"/>
      <c r="AY210" s="37"/>
      <c r="AZ210" s="37"/>
      <c r="BA210" s="40"/>
      <c r="BB210" s="40"/>
      <c r="BC210" s="40"/>
      <c r="BD210" s="42"/>
      <c r="BE210" s="40"/>
      <c r="BF210" s="52"/>
      <c r="BG210" s="53"/>
      <c r="BH210" s="54"/>
      <c r="BI210" s="47"/>
      <c r="BJ210" s="47"/>
      <c r="BK210" s="47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</row>
    <row r="211" s="36" customFormat="1" ht="60" hidden="1" customHeight="1">
      <c r="A211" s="37"/>
      <c r="B211" s="37" t="s">
        <v>62</v>
      </c>
      <c r="C211" s="37" t="s">
        <v>63</v>
      </c>
      <c r="D211" s="56" t="s">
        <v>64</v>
      </c>
      <c r="E211" s="56" t="s">
        <v>1102</v>
      </c>
      <c r="F211" s="40" t="s">
        <v>1067</v>
      </c>
      <c r="G211" s="40" t="s">
        <v>1103</v>
      </c>
      <c r="H211" s="56" t="s">
        <v>1104</v>
      </c>
      <c r="I211" s="48" t="s">
        <v>69</v>
      </c>
      <c r="J211" s="40" t="s">
        <v>1100</v>
      </c>
      <c r="K211" s="37" t="s">
        <v>1090</v>
      </c>
      <c r="L211" s="37" t="s">
        <v>72</v>
      </c>
      <c r="M211" s="40" t="s">
        <v>73</v>
      </c>
      <c r="N211" s="49">
        <v>2349112</v>
      </c>
      <c r="O211" s="37" t="s">
        <v>75</v>
      </c>
      <c r="P211" s="37" t="s">
        <v>76</v>
      </c>
      <c r="Q211" s="42" t="s">
        <v>77</v>
      </c>
      <c r="R211" s="96">
        <v>42713</v>
      </c>
      <c r="S211" s="44">
        <v>15</v>
      </c>
      <c r="T211" s="45">
        <f t="shared" si="18"/>
        <v>48191</v>
      </c>
      <c r="U211" s="56" t="s">
        <v>100</v>
      </c>
      <c r="V211" s="47" t="str">
        <f t="shared" si="21"/>
        <v/>
      </c>
      <c r="W211" s="47" t="str">
        <f t="shared" si="20"/>
        <v>°С</v>
      </c>
      <c r="X211" s="48">
        <v>50</v>
      </c>
      <c r="Y211" s="48"/>
      <c r="Z211" s="42" t="s">
        <v>79</v>
      </c>
      <c r="AA211" s="37" t="s">
        <v>101</v>
      </c>
      <c r="AB211" s="48"/>
      <c r="AC211" s="42" t="s">
        <v>81</v>
      </c>
      <c r="AD211" s="49">
        <v>60</v>
      </c>
      <c r="AE211" s="50">
        <v>44511</v>
      </c>
      <c r="AF211" s="73">
        <f t="shared" si="22"/>
        <v>46336</v>
      </c>
      <c r="AG211" s="40" t="s">
        <v>82</v>
      </c>
      <c r="AH211" s="40" t="s">
        <v>83</v>
      </c>
      <c r="AI211" s="42" t="s">
        <v>1106</v>
      </c>
      <c r="AJ211" s="40" t="s">
        <v>85</v>
      </c>
      <c r="AK211" s="51" t="str">
        <f t="shared" ca="1" si="19"/>
        <v>поверен</v>
      </c>
      <c r="AL211" s="42"/>
      <c r="AM211" s="42" t="s">
        <v>86</v>
      </c>
      <c r="AN211" s="42" t="s">
        <v>87</v>
      </c>
      <c r="AO211" s="42" t="s">
        <v>88</v>
      </c>
      <c r="AP211" s="48" t="s">
        <v>1093</v>
      </c>
      <c r="AQ211" s="41">
        <v>2016</v>
      </c>
      <c r="AR211" s="51"/>
      <c r="AS211" s="42" t="s">
        <v>91</v>
      </c>
      <c r="AT211" s="37" t="s">
        <v>92</v>
      </c>
      <c r="AU211" s="37"/>
      <c r="AV211" s="40">
        <v>44946</v>
      </c>
      <c r="AW211" s="40"/>
      <c r="AX211" s="37"/>
      <c r="AY211" s="37"/>
      <c r="AZ211" s="37"/>
      <c r="BA211" s="40"/>
      <c r="BB211" s="40" t="s">
        <v>93</v>
      </c>
      <c r="BC211" s="40" t="s">
        <v>94</v>
      </c>
      <c r="BD211" s="42">
        <v>3201</v>
      </c>
      <c r="BE211" s="40"/>
      <c r="BF211" s="52"/>
      <c r="BG211" s="53"/>
      <c r="BH211" s="54"/>
      <c r="BI211" s="47"/>
      <c r="BJ211" s="47"/>
      <c r="BK211" s="47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</row>
    <row r="212" s="36" customFormat="1" ht="60" hidden="1" customHeight="1">
      <c r="A212" s="37"/>
      <c r="B212" s="37" t="s">
        <v>62</v>
      </c>
      <c r="C212" s="37" t="s">
        <v>63</v>
      </c>
      <c r="D212" s="56" t="s">
        <v>64</v>
      </c>
      <c r="E212" s="56">
        <v>210</v>
      </c>
      <c r="F212" s="40" t="s">
        <v>1067</v>
      </c>
      <c r="G212" s="40" t="s">
        <v>1107</v>
      </c>
      <c r="H212" s="56" t="s">
        <v>1108</v>
      </c>
      <c r="I212" s="48" t="s">
        <v>930</v>
      </c>
      <c r="J212" s="40" t="s">
        <v>931</v>
      </c>
      <c r="K212" s="49" t="s">
        <v>932</v>
      </c>
      <c r="L212" s="49" t="s">
        <v>933</v>
      </c>
      <c r="M212" s="49" t="s">
        <v>1087</v>
      </c>
      <c r="N212" s="49">
        <v>2349119</v>
      </c>
      <c r="O212" s="37" t="s">
        <v>1098</v>
      </c>
      <c r="P212" s="37" t="s">
        <v>76</v>
      </c>
      <c r="Q212" s="42" t="s">
        <v>77</v>
      </c>
      <c r="R212" s="96">
        <v>42713</v>
      </c>
      <c r="S212" s="44">
        <v>15</v>
      </c>
      <c r="T212" s="45">
        <f t="shared" si="18"/>
        <v>48191</v>
      </c>
      <c r="U212" s="56" t="s">
        <v>78</v>
      </c>
      <c r="V212" s="47" t="str">
        <f t="shared" si="21"/>
        <v/>
      </c>
      <c r="W212" s="47" t="str">
        <f t="shared" si="20"/>
        <v>°С</v>
      </c>
      <c r="X212" s="48">
        <v>450</v>
      </c>
      <c r="Y212" s="48"/>
      <c r="Z212" s="42" t="s">
        <v>79</v>
      </c>
      <c r="AA212" s="37" t="s">
        <v>936</v>
      </c>
      <c r="AB212" s="48"/>
      <c r="AC212" s="42"/>
      <c r="AD212" s="49">
        <v>48</v>
      </c>
      <c r="AE212" s="50">
        <v>44478</v>
      </c>
      <c r="AF212" s="73">
        <f t="shared" si="22"/>
        <v>45938</v>
      </c>
      <c r="AG212" s="40" t="s">
        <v>82</v>
      </c>
      <c r="AH212" s="40" t="s">
        <v>83</v>
      </c>
      <c r="AI212" s="42" t="s">
        <v>1109</v>
      </c>
      <c r="AJ212" s="40" t="s">
        <v>143</v>
      </c>
      <c r="AK212" s="51" t="str">
        <f t="shared" ca="1" si="19"/>
        <v>ПРОСРОЧЕН</v>
      </c>
      <c r="AL212" s="42"/>
      <c r="AM212" s="42" t="s">
        <v>86</v>
      </c>
      <c r="AN212" s="42" t="s">
        <v>87</v>
      </c>
      <c r="AO212" s="42" t="s">
        <v>88</v>
      </c>
      <c r="AP212" s="48"/>
      <c r="AQ212" s="41">
        <v>2016</v>
      </c>
      <c r="AR212" s="51"/>
      <c r="AS212" s="42" t="s">
        <v>91</v>
      </c>
      <c r="AT212" s="37" t="s">
        <v>92</v>
      </c>
      <c r="AU212" s="37"/>
      <c r="AV212" s="40">
        <v>44946</v>
      </c>
      <c r="AW212" s="40"/>
      <c r="AX212" s="37"/>
      <c r="AY212" s="37"/>
      <c r="AZ212" s="37"/>
      <c r="BA212" s="40"/>
      <c r="BB212" s="40"/>
      <c r="BC212" s="40"/>
      <c r="BD212" s="42"/>
      <c r="BE212" s="40"/>
      <c r="BF212" s="52"/>
      <c r="BG212" s="53"/>
      <c r="BH212" s="54"/>
      <c r="BI212" s="47"/>
      <c r="BJ212" s="47"/>
      <c r="BK212" s="47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</row>
    <row r="213" s="36" customFormat="1" ht="60" hidden="1" customHeight="1">
      <c r="A213" s="37"/>
      <c r="B213" s="37" t="s">
        <v>62</v>
      </c>
      <c r="C213" s="37" t="s">
        <v>63</v>
      </c>
      <c r="D213" s="56" t="s">
        <v>64</v>
      </c>
      <c r="E213" s="56">
        <v>210</v>
      </c>
      <c r="F213" s="40" t="s">
        <v>1067</v>
      </c>
      <c r="G213" s="40" t="s">
        <v>1107</v>
      </c>
      <c r="H213" s="56" t="s">
        <v>1108</v>
      </c>
      <c r="I213" s="48" t="s">
        <v>69</v>
      </c>
      <c r="J213" s="40" t="s">
        <v>1100</v>
      </c>
      <c r="K213" s="37" t="s">
        <v>1090</v>
      </c>
      <c r="L213" s="37" t="s">
        <v>72</v>
      </c>
      <c r="M213" s="40" t="s">
        <v>73</v>
      </c>
      <c r="N213" s="49">
        <v>2349113</v>
      </c>
      <c r="O213" s="37" t="s">
        <v>75</v>
      </c>
      <c r="P213" s="37" t="s">
        <v>76</v>
      </c>
      <c r="Q213" s="42" t="s">
        <v>77</v>
      </c>
      <c r="R213" s="96">
        <v>42713</v>
      </c>
      <c r="S213" s="44">
        <v>15</v>
      </c>
      <c r="T213" s="45">
        <f t="shared" si="18"/>
        <v>48191</v>
      </c>
      <c r="U213" s="56" t="s">
        <v>100</v>
      </c>
      <c r="V213" s="47" t="str">
        <f t="shared" si="21"/>
        <v/>
      </c>
      <c r="W213" s="47" t="str">
        <f t="shared" si="20"/>
        <v>°С</v>
      </c>
      <c r="X213" s="48">
        <v>50</v>
      </c>
      <c r="Y213" s="48"/>
      <c r="Z213" s="42" t="s">
        <v>79</v>
      </c>
      <c r="AA213" s="37" t="s">
        <v>101</v>
      </c>
      <c r="AB213" s="48"/>
      <c r="AC213" s="42" t="s">
        <v>81</v>
      </c>
      <c r="AD213" s="49">
        <v>60</v>
      </c>
      <c r="AE213" s="50">
        <v>44511</v>
      </c>
      <c r="AF213" s="73">
        <f t="shared" si="22"/>
        <v>46336</v>
      </c>
      <c r="AG213" s="40" t="s">
        <v>82</v>
      </c>
      <c r="AH213" s="40" t="s">
        <v>83</v>
      </c>
      <c r="AI213" s="42" t="s">
        <v>1110</v>
      </c>
      <c r="AJ213" s="40" t="s">
        <v>85</v>
      </c>
      <c r="AK213" s="51" t="str">
        <f t="shared" ca="1" si="19"/>
        <v>поверен</v>
      </c>
      <c r="AL213" s="42"/>
      <c r="AM213" s="42" t="s">
        <v>86</v>
      </c>
      <c r="AN213" s="42" t="s">
        <v>87</v>
      </c>
      <c r="AO213" s="42" t="s">
        <v>88</v>
      </c>
      <c r="AP213" s="48" t="s">
        <v>1093</v>
      </c>
      <c r="AQ213" s="41">
        <v>2016</v>
      </c>
      <c r="AR213" s="51"/>
      <c r="AS213" s="42" t="s">
        <v>91</v>
      </c>
      <c r="AT213" s="37" t="s">
        <v>92</v>
      </c>
      <c r="AU213" s="37"/>
      <c r="AV213" s="40">
        <v>44946</v>
      </c>
      <c r="AW213" s="40"/>
      <c r="AX213" s="37"/>
      <c r="AY213" s="37"/>
      <c r="AZ213" s="37"/>
      <c r="BA213" s="40"/>
      <c r="BB213" s="40" t="s">
        <v>93</v>
      </c>
      <c r="BC213" s="40" t="s">
        <v>94</v>
      </c>
      <c r="BD213" s="42">
        <v>3201</v>
      </c>
      <c r="BE213" s="40"/>
      <c r="BF213" s="52"/>
      <c r="BG213" s="53"/>
      <c r="BH213" s="54"/>
      <c r="BI213" s="47"/>
      <c r="BJ213" s="47"/>
      <c r="BK213" s="47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</row>
    <row r="214" s="36" customFormat="1" ht="60" hidden="1" customHeight="1">
      <c r="A214" s="37"/>
      <c r="B214" s="37" t="s">
        <v>62</v>
      </c>
      <c r="C214" s="37" t="s">
        <v>63</v>
      </c>
      <c r="D214" s="56" t="s">
        <v>64</v>
      </c>
      <c r="E214" s="56">
        <v>210</v>
      </c>
      <c r="F214" s="40" t="s">
        <v>1067</v>
      </c>
      <c r="G214" s="40" t="s">
        <v>1111</v>
      </c>
      <c r="H214" s="56" t="s">
        <v>1112</v>
      </c>
      <c r="I214" s="48" t="s">
        <v>930</v>
      </c>
      <c r="J214" s="40" t="s">
        <v>931</v>
      </c>
      <c r="K214" s="49" t="s">
        <v>932</v>
      </c>
      <c r="L214" s="49" t="s">
        <v>933</v>
      </c>
      <c r="M214" s="49" t="s">
        <v>1087</v>
      </c>
      <c r="N214" s="49">
        <v>2349120</v>
      </c>
      <c r="O214" s="37" t="s">
        <v>1098</v>
      </c>
      <c r="P214" s="37" t="s">
        <v>76</v>
      </c>
      <c r="Q214" s="42" t="s">
        <v>77</v>
      </c>
      <c r="R214" s="96">
        <v>42713</v>
      </c>
      <c r="S214" s="44">
        <v>15</v>
      </c>
      <c r="T214" s="45">
        <f t="shared" si="18"/>
        <v>48191</v>
      </c>
      <c r="U214" s="56" t="s">
        <v>78</v>
      </c>
      <c r="V214" s="47" t="str">
        <f t="shared" si="21"/>
        <v/>
      </c>
      <c r="W214" s="47" t="str">
        <f t="shared" si="20"/>
        <v>°С</v>
      </c>
      <c r="X214" s="48">
        <v>450</v>
      </c>
      <c r="Y214" s="48"/>
      <c r="Z214" s="42" t="s">
        <v>79</v>
      </c>
      <c r="AA214" s="37" t="s">
        <v>936</v>
      </c>
      <c r="AB214" s="48"/>
      <c r="AC214" s="42"/>
      <c r="AD214" s="49">
        <v>48</v>
      </c>
      <c r="AE214" s="50">
        <v>44478</v>
      </c>
      <c r="AF214" s="73">
        <f t="shared" si="22"/>
        <v>45938</v>
      </c>
      <c r="AG214" s="40" t="s">
        <v>82</v>
      </c>
      <c r="AH214" s="40" t="s">
        <v>83</v>
      </c>
      <c r="AI214" s="42" t="s">
        <v>1113</v>
      </c>
      <c r="AJ214" s="40" t="s">
        <v>143</v>
      </c>
      <c r="AK214" s="51" t="str">
        <f t="shared" ca="1" si="19"/>
        <v>ПРОСРОЧЕН</v>
      </c>
      <c r="AL214" s="42"/>
      <c r="AM214" s="42" t="s">
        <v>86</v>
      </c>
      <c r="AN214" s="42" t="s">
        <v>87</v>
      </c>
      <c r="AO214" s="42" t="s">
        <v>88</v>
      </c>
      <c r="AP214" s="48"/>
      <c r="AQ214" s="41">
        <v>2016</v>
      </c>
      <c r="AR214" s="51"/>
      <c r="AS214" s="42" t="s">
        <v>91</v>
      </c>
      <c r="AT214" s="37" t="s">
        <v>92</v>
      </c>
      <c r="AU214" s="37"/>
      <c r="AV214" s="40">
        <v>44946</v>
      </c>
      <c r="AW214" s="40"/>
      <c r="AX214" s="37"/>
      <c r="AY214" s="37"/>
      <c r="AZ214" s="37"/>
      <c r="BA214" s="40"/>
      <c r="BB214" s="40"/>
      <c r="BC214" s="40"/>
      <c r="BD214" s="42"/>
      <c r="BE214" s="40"/>
      <c r="BF214" s="52"/>
      <c r="BG214" s="53"/>
      <c r="BH214" s="54"/>
      <c r="BI214" s="47"/>
      <c r="BJ214" s="47"/>
      <c r="BK214" s="47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</row>
    <row r="215" s="36" customFormat="1" ht="60" hidden="1" customHeight="1">
      <c r="A215" s="37"/>
      <c r="B215" s="37" t="s">
        <v>62</v>
      </c>
      <c r="C215" s="37" t="s">
        <v>63</v>
      </c>
      <c r="D215" s="56" t="s">
        <v>64</v>
      </c>
      <c r="E215" s="56">
        <v>210</v>
      </c>
      <c r="F215" s="40" t="s">
        <v>1067</v>
      </c>
      <c r="G215" s="40" t="s">
        <v>1111</v>
      </c>
      <c r="H215" s="56" t="s">
        <v>1112</v>
      </c>
      <c r="I215" s="48" t="s">
        <v>69</v>
      </c>
      <c r="J215" s="40" t="s">
        <v>1100</v>
      </c>
      <c r="K215" s="37" t="s">
        <v>1090</v>
      </c>
      <c r="L215" s="37" t="s">
        <v>72</v>
      </c>
      <c r="M215" s="40" t="s">
        <v>73</v>
      </c>
      <c r="N215" s="49">
        <v>2349114</v>
      </c>
      <c r="O215" s="37" t="s">
        <v>75</v>
      </c>
      <c r="P215" s="37" t="s">
        <v>76</v>
      </c>
      <c r="Q215" s="42" t="s">
        <v>77</v>
      </c>
      <c r="R215" s="96">
        <v>42713</v>
      </c>
      <c r="S215" s="44">
        <v>15</v>
      </c>
      <c r="T215" s="45">
        <f t="shared" si="18"/>
        <v>48191</v>
      </c>
      <c r="U215" s="56" t="s">
        <v>100</v>
      </c>
      <c r="V215" s="47" t="str">
        <f t="shared" si="21"/>
        <v/>
      </c>
      <c r="W215" s="47" t="str">
        <f t="shared" si="20"/>
        <v>°С</v>
      </c>
      <c r="X215" s="48">
        <v>50</v>
      </c>
      <c r="Y215" s="48"/>
      <c r="Z215" s="42" t="s">
        <v>79</v>
      </c>
      <c r="AA215" s="37" t="s">
        <v>101</v>
      </c>
      <c r="AB215" s="48"/>
      <c r="AC215" s="42" t="s">
        <v>81</v>
      </c>
      <c r="AD215" s="49">
        <v>60</v>
      </c>
      <c r="AE215" s="50">
        <v>44511</v>
      </c>
      <c r="AF215" s="73">
        <f t="shared" si="22"/>
        <v>46336</v>
      </c>
      <c r="AG215" s="40" t="s">
        <v>82</v>
      </c>
      <c r="AH215" s="40" t="s">
        <v>83</v>
      </c>
      <c r="AI215" s="42" t="s">
        <v>1114</v>
      </c>
      <c r="AJ215" s="40" t="s">
        <v>85</v>
      </c>
      <c r="AK215" s="51" t="str">
        <f t="shared" ca="1" si="19"/>
        <v>поверен</v>
      </c>
      <c r="AL215" s="42"/>
      <c r="AM215" s="42" t="s">
        <v>86</v>
      </c>
      <c r="AN215" s="42" t="s">
        <v>87</v>
      </c>
      <c r="AO215" s="42" t="s">
        <v>88</v>
      </c>
      <c r="AP215" s="48" t="s">
        <v>1093</v>
      </c>
      <c r="AQ215" s="41">
        <v>2016</v>
      </c>
      <c r="AR215" s="51"/>
      <c r="AS215" s="42" t="s">
        <v>91</v>
      </c>
      <c r="AT215" s="37" t="s">
        <v>92</v>
      </c>
      <c r="AU215" s="37"/>
      <c r="AV215" s="40">
        <v>44946</v>
      </c>
      <c r="AW215" s="40"/>
      <c r="AX215" s="37"/>
      <c r="AY215" s="37"/>
      <c r="AZ215" s="37"/>
      <c r="BA215" s="40"/>
      <c r="BB215" s="40" t="s">
        <v>93</v>
      </c>
      <c r="BC215" s="40" t="s">
        <v>94</v>
      </c>
      <c r="BD215" s="42">
        <v>3201</v>
      </c>
      <c r="BE215" s="40"/>
      <c r="BF215" s="52"/>
      <c r="BG215" s="53"/>
      <c r="BH215" s="54"/>
      <c r="BI215" s="47"/>
      <c r="BJ215" s="47"/>
      <c r="BK215" s="47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</row>
    <row r="216" s="36" customFormat="1" ht="60" hidden="1" customHeight="1">
      <c r="A216" s="37"/>
      <c r="B216" s="37" t="s">
        <v>62</v>
      </c>
      <c r="C216" s="37" t="s">
        <v>63</v>
      </c>
      <c r="D216" s="56" t="s">
        <v>64</v>
      </c>
      <c r="E216" s="56">
        <v>210</v>
      </c>
      <c r="F216" s="40" t="s">
        <v>1067</v>
      </c>
      <c r="G216" s="40" t="s">
        <v>1115</v>
      </c>
      <c r="H216" s="56" t="s">
        <v>1116</v>
      </c>
      <c r="I216" s="48" t="s">
        <v>930</v>
      </c>
      <c r="J216" s="40" t="s">
        <v>931</v>
      </c>
      <c r="K216" s="49" t="s">
        <v>932</v>
      </c>
      <c r="L216" s="49" t="s">
        <v>933</v>
      </c>
      <c r="M216" s="49" t="s">
        <v>1087</v>
      </c>
      <c r="N216" s="49">
        <v>2349121</v>
      </c>
      <c r="O216" s="37" t="s">
        <v>1098</v>
      </c>
      <c r="P216" s="37" t="s">
        <v>76</v>
      </c>
      <c r="Q216" s="42" t="s">
        <v>77</v>
      </c>
      <c r="R216" s="96">
        <v>42713</v>
      </c>
      <c r="S216" s="44">
        <v>15</v>
      </c>
      <c r="T216" s="45">
        <f t="shared" si="18"/>
        <v>48191</v>
      </c>
      <c r="U216" s="56" t="s">
        <v>78</v>
      </c>
      <c r="V216" s="47" t="str">
        <f t="shared" si="21"/>
        <v/>
      </c>
      <c r="W216" s="47" t="str">
        <f t="shared" si="20"/>
        <v>°С</v>
      </c>
      <c r="X216" s="48">
        <v>450</v>
      </c>
      <c r="Y216" s="48"/>
      <c r="Z216" s="42" t="s">
        <v>79</v>
      </c>
      <c r="AA216" s="37" t="s">
        <v>936</v>
      </c>
      <c r="AB216" s="48"/>
      <c r="AC216" s="42"/>
      <c r="AD216" s="49">
        <v>48</v>
      </c>
      <c r="AE216" s="50">
        <v>44478</v>
      </c>
      <c r="AF216" s="73">
        <f t="shared" si="22"/>
        <v>45938</v>
      </c>
      <c r="AG216" s="40" t="s">
        <v>82</v>
      </c>
      <c r="AH216" s="40" t="s">
        <v>83</v>
      </c>
      <c r="AI216" s="42" t="s">
        <v>1117</v>
      </c>
      <c r="AJ216" s="40" t="s">
        <v>143</v>
      </c>
      <c r="AK216" s="51" t="str">
        <f t="shared" ca="1" si="19"/>
        <v>ПРОСРОЧЕН</v>
      </c>
      <c r="AL216" s="42"/>
      <c r="AM216" s="42" t="s">
        <v>86</v>
      </c>
      <c r="AN216" s="42" t="s">
        <v>87</v>
      </c>
      <c r="AO216" s="42" t="s">
        <v>88</v>
      </c>
      <c r="AP216" s="48"/>
      <c r="AQ216" s="41">
        <v>2016</v>
      </c>
      <c r="AR216" s="51"/>
      <c r="AS216" s="42" t="s">
        <v>91</v>
      </c>
      <c r="AT216" s="37" t="s">
        <v>92</v>
      </c>
      <c r="AU216" s="37"/>
      <c r="AV216" s="40">
        <v>44946</v>
      </c>
      <c r="AW216" s="40"/>
      <c r="AX216" s="37"/>
      <c r="AY216" s="37"/>
      <c r="AZ216" s="37"/>
      <c r="BA216" s="40"/>
      <c r="BB216" s="40"/>
      <c r="BC216" s="40"/>
      <c r="BD216" s="42"/>
      <c r="BE216" s="40"/>
      <c r="BF216" s="52"/>
      <c r="BG216" s="53"/>
      <c r="BH216" s="54"/>
      <c r="BI216" s="47"/>
      <c r="BJ216" s="47"/>
      <c r="BK216" s="47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</row>
    <row r="217" s="36" customFormat="1" ht="60" hidden="1" customHeight="1">
      <c r="A217" s="37"/>
      <c r="B217" s="37" t="s">
        <v>62</v>
      </c>
      <c r="C217" s="37" t="s">
        <v>63</v>
      </c>
      <c r="D217" s="56" t="s">
        <v>64</v>
      </c>
      <c r="E217" s="56">
        <v>210</v>
      </c>
      <c r="F217" s="40" t="s">
        <v>1067</v>
      </c>
      <c r="G217" s="40" t="s">
        <v>1115</v>
      </c>
      <c r="H217" s="56" t="s">
        <v>1116</v>
      </c>
      <c r="I217" s="48" t="s">
        <v>69</v>
      </c>
      <c r="J217" s="40" t="s">
        <v>1100</v>
      </c>
      <c r="K217" s="37" t="s">
        <v>1090</v>
      </c>
      <c r="L217" s="37" t="s">
        <v>72</v>
      </c>
      <c r="M217" s="40" t="s">
        <v>73</v>
      </c>
      <c r="N217" s="49">
        <v>2349115</v>
      </c>
      <c r="O217" s="37" t="s">
        <v>75</v>
      </c>
      <c r="P217" s="37" t="s">
        <v>76</v>
      </c>
      <c r="Q217" s="42" t="s">
        <v>77</v>
      </c>
      <c r="R217" s="96">
        <v>42713</v>
      </c>
      <c r="S217" s="44">
        <v>15</v>
      </c>
      <c r="T217" s="45">
        <f t="shared" si="18"/>
        <v>48191</v>
      </c>
      <c r="U217" s="56" t="s">
        <v>100</v>
      </c>
      <c r="V217" s="47" t="str">
        <f t="shared" si="21"/>
        <v/>
      </c>
      <c r="W217" s="47" t="str">
        <f t="shared" si="20"/>
        <v>°С</v>
      </c>
      <c r="X217" s="48">
        <v>50</v>
      </c>
      <c r="Y217" s="48"/>
      <c r="Z217" s="42" t="s">
        <v>79</v>
      </c>
      <c r="AA217" s="37" t="s">
        <v>101</v>
      </c>
      <c r="AB217" s="48"/>
      <c r="AC217" s="42" t="s">
        <v>81</v>
      </c>
      <c r="AD217" s="49">
        <v>60</v>
      </c>
      <c r="AE217" s="50">
        <v>44511</v>
      </c>
      <c r="AF217" s="73">
        <f t="shared" si="22"/>
        <v>46336</v>
      </c>
      <c r="AG217" s="40" t="s">
        <v>82</v>
      </c>
      <c r="AH217" s="40" t="s">
        <v>83</v>
      </c>
      <c r="AI217" s="42" t="s">
        <v>1118</v>
      </c>
      <c r="AJ217" s="40" t="s">
        <v>85</v>
      </c>
      <c r="AK217" s="51" t="str">
        <f t="shared" ca="1" si="19"/>
        <v>поверен</v>
      </c>
      <c r="AL217" s="42"/>
      <c r="AM217" s="42" t="s">
        <v>86</v>
      </c>
      <c r="AN217" s="42" t="s">
        <v>87</v>
      </c>
      <c r="AO217" s="42" t="s">
        <v>88</v>
      </c>
      <c r="AP217" s="48" t="s">
        <v>1093</v>
      </c>
      <c r="AQ217" s="41">
        <v>2016</v>
      </c>
      <c r="AR217" s="51"/>
      <c r="AS217" s="42" t="s">
        <v>91</v>
      </c>
      <c r="AT217" s="37" t="s">
        <v>92</v>
      </c>
      <c r="AU217" s="37"/>
      <c r="AV217" s="40">
        <v>44946</v>
      </c>
      <c r="AW217" s="40"/>
      <c r="AX217" s="37"/>
      <c r="AY217" s="37"/>
      <c r="AZ217" s="37"/>
      <c r="BA217" s="40"/>
      <c r="BB217" s="40" t="s">
        <v>93</v>
      </c>
      <c r="BC217" s="40" t="s">
        <v>94</v>
      </c>
      <c r="BD217" s="42">
        <v>3201</v>
      </c>
      <c r="BE217" s="40"/>
      <c r="BF217" s="52"/>
      <c r="BG217" s="53"/>
      <c r="BH217" s="54"/>
      <c r="BI217" s="47"/>
      <c r="BJ217" s="47"/>
      <c r="BK217" s="47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</row>
    <row r="218" s="36" customFormat="1" ht="60" hidden="1" customHeight="1">
      <c r="A218" s="37"/>
      <c r="B218" s="37" t="s">
        <v>62</v>
      </c>
      <c r="C218" s="37" t="s">
        <v>63</v>
      </c>
      <c r="D218" s="56" t="s">
        <v>64</v>
      </c>
      <c r="E218" s="56">
        <v>210</v>
      </c>
      <c r="F218" s="40" t="s">
        <v>1067</v>
      </c>
      <c r="G218" s="40" t="s">
        <v>1119</v>
      </c>
      <c r="H218" s="56" t="s">
        <v>1120</v>
      </c>
      <c r="I218" s="48" t="s">
        <v>1121</v>
      </c>
      <c r="J218" s="40" t="s">
        <v>1122</v>
      </c>
      <c r="K218" s="49" t="s">
        <v>463</v>
      </c>
      <c r="L218" s="49" t="s">
        <v>1123</v>
      </c>
      <c r="M218" s="49" t="s">
        <v>1124</v>
      </c>
      <c r="N218" s="56" t="s">
        <v>1125</v>
      </c>
      <c r="O218" s="37" t="s">
        <v>1126</v>
      </c>
      <c r="P218" s="37" t="s">
        <v>76</v>
      </c>
      <c r="Q218" s="42" t="s">
        <v>137</v>
      </c>
      <c r="R218" s="96">
        <v>41354</v>
      </c>
      <c r="S218" s="48">
        <v>12</v>
      </c>
      <c r="T218" s="45">
        <f t="shared" si="18"/>
        <v>45736.400000000001</v>
      </c>
      <c r="U218" s="56" t="s">
        <v>100</v>
      </c>
      <c r="V218" s="47" t="str">
        <f t="shared" si="21"/>
        <v>к</v>
      </c>
      <c r="W218" s="47" t="str">
        <f t="shared" si="20"/>
        <v>Па</v>
      </c>
      <c r="X218" s="48">
        <v>7000</v>
      </c>
      <c r="Y218" s="48" t="s">
        <v>215</v>
      </c>
      <c r="Z218" s="42" t="s">
        <v>139</v>
      </c>
      <c r="AA218" s="56" t="s">
        <v>1127</v>
      </c>
      <c r="AB218" s="48"/>
      <c r="AC218" s="42" t="s">
        <v>452</v>
      </c>
      <c r="AD218" s="102">
        <v>60</v>
      </c>
      <c r="AE218" s="50">
        <v>45733</v>
      </c>
      <c r="AF218" s="73">
        <f t="shared" si="22"/>
        <v>47558</v>
      </c>
      <c r="AG218" s="51" t="s">
        <v>82</v>
      </c>
      <c r="AH218" s="40" t="s">
        <v>83</v>
      </c>
      <c r="AI218" s="40" t="s">
        <v>1128</v>
      </c>
      <c r="AJ218" s="66" t="s">
        <v>109</v>
      </c>
      <c r="AK218" s="51" t="str">
        <f t="shared" ca="1" si="19"/>
        <v>поверен</v>
      </c>
      <c r="AL218" s="42"/>
      <c r="AM218" s="42" t="s">
        <v>86</v>
      </c>
      <c r="AN218" s="42" t="s">
        <v>87</v>
      </c>
      <c r="AO218" s="42" t="s">
        <v>88</v>
      </c>
      <c r="AP218" s="48" t="s">
        <v>1129</v>
      </c>
      <c r="AQ218" s="41">
        <v>2015</v>
      </c>
      <c r="AR218" s="51"/>
      <c r="AS218" s="42" t="s">
        <v>91</v>
      </c>
      <c r="AT218" s="37" t="s">
        <v>92</v>
      </c>
      <c r="AU218" s="37"/>
      <c r="AV218" s="40">
        <v>44941</v>
      </c>
      <c r="AW218" s="40"/>
      <c r="AX218" s="37"/>
      <c r="AY218" s="37"/>
      <c r="AZ218" s="37"/>
      <c r="BA218" s="40"/>
      <c r="BB218" s="40" t="s">
        <v>145</v>
      </c>
      <c r="BC218" s="40" t="s">
        <v>146</v>
      </c>
      <c r="BD218" s="42"/>
      <c r="BE218" s="40"/>
      <c r="BF218" s="52"/>
      <c r="BG218" s="53"/>
      <c r="BH218" s="54"/>
      <c r="BI218" s="47"/>
      <c r="BJ218" s="47"/>
      <c r="BK218" s="47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</row>
    <row r="219" s="36" customFormat="1" ht="60" hidden="1" customHeight="1">
      <c r="A219" s="37"/>
      <c r="B219" s="37" t="s">
        <v>62</v>
      </c>
      <c r="C219" s="37" t="s">
        <v>63</v>
      </c>
      <c r="D219" s="56" t="s">
        <v>64</v>
      </c>
      <c r="E219" s="56">
        <v>210</v>
      </c>
      <c r="F219" s="40" t="s">
        <v>1067</v>
      </c>
      <c r="G219" s="40" t="s">
        <v>1130</v>
      </c>
      <c r="H219" s="56" t="s">
        <v>1131</v>
      </c>
      <c r="I219" s="48" t="s">
        <v>1121</v>
      </c>
      <c r="J219" s="40" t="s">
        <v>1132</v>
      </c>
      <c r="K219" s="49" t="s">
        <v>463</v>
      </c>
      <c r="L219" s="49" t="s">
        <v>1123</v>
      </c>
      <c r="M219" s="49" t="s">
        <v>1124</v>
      </c>
      <c r="N219" s="49" t="s">
        <v>1133</v>
      </c>
      <c r="O219" s="37" t="s">
        <v>1126</v>
      </c>
      <c r="P219" s="37" t="s">
        <v>76</v>
      </c>
      <c r="Q219" s="42" t="s">
        <v>137</v>
      </c>
      <c r="R219" s="91">
        <v>41354</v>
      </c>
      <c r="S219" s="48">
        <v>12</v>
      </c>
      <c r="T219" s="45">
        <f t="shared" si="18"/>
        <v>45736.400000000001</v>
      </c>
      <c r="U219" s="56" t="s">
        <v>100</v>
      </c>
      <c r="V219" s="37" t="str">
        <f t="shared" si="21"/>
        <v>к</v>
      </c>
      <c r="W219" s="37" t="str">
        <f t="shared" si="20"/>
        <v>Па</v>
      </c>
      <c r="X219" s="48">
        <v>7000</v>
      </c>
      <c r="Y219" s="48" t="s">
        <v>215</v>
      </c>
      <c r="Z219" s="42" t="s">
        <v>139</v>
      </c>
      <c r="AA219" s="56" t="s">
        <v>1127</v>
      </c>
      <c r="AB219" s="48"/>
      <c r="AC219" s="42" t="s">
        <v>452</v>
      </c>
      <c r="AD219" s="49">
        <v>60</v>
      </c>
      <c r="AE219" s="50">
        <v>45495</v>
      </c>
      <c r="AF219" s="73">
        <f t="shared" si="22"/>
        <v>47320</v>
      </c>
      <c r="AG219" s="40" t="s">
        <v>82</v>
      </c>
      <c r="AH219" s="40" t="s">
        <v>83</v>
      </c>
      <c r="AI219" s="42" t="s">
        <v>1134</v>
      </c>
      <c r="AJ219" s="40" t="s">
        <v>143</v>
      </c>
      <c r="AK219" s="51" t="str">
        <f t="shared" ca="1" si="19"/>
        <v>поверен</v>
      </c>
      <c r="AL219" s="42"/>
      <c r="AM219" s="42" t="s">
        <v>86</v>
      </c>
      <c r="AN219" s="42" t="s">
        <v>87</v>
      </c>
      <c r="AO219" s="42" t="s">
        <v>88</v>
      </c>
      <c r="AP219" s="48" t="s">
        <v>1129</v>
      </c>
      <c r="AQ219" s="41">
        <v>2016</v>
      </c>
      <c r="AR219" s="51"/>
      <c r="AS219" s="42" t="s">
        <v>91</v>
      </c>
      <c r="AT219" s="37" t="s">
        <v>92</v>
      </c>
      <c r="AU219" s="37"/>
      <c r="AV219" s="40">
        <v>44941</v>
      </c>
      <c r="AW219" s="40"/>
      <c r="AX219" s="37"/>
      <c r="AY219" s="37"/>
      <c r="AZ219" s="37"/>
      <c r="BA219" s="40" t="s">
        <v>122</v>
      </c>
      <c r="BB219" s="40" t="s">
        <v>145</v>
      </c>
      <c r="BC219" s="40" t="s">
        <v>146</v>
      </c>
      <c r="BD219" s="42"/>
      <c r="BE219" s="40"/>
      <c r="BF219" s="52"/>
      <c r="BG219" s="53"/>
      <c r="BH219" s="54"/>
      <c r="BI219" s="47"/>
      <c r="BJ219" s="47"/>
      <c r="BK219" s="47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</row>
    <row r="220" s="36" customFormat="1" ht="60" hidden="1" customHeight="1">
      <c r="A220" s="37"/>
      <c r="B220" s="37" t="s">
        <v>62</v>
      </c>
      <c r="C220" s="37" t="s">
        <v>63</v>
      </c>
      <c r="D220" s="56" t="s">
        <v>64</v>
      </c>
      <c r="E220" s="56" t="s">
        <v>1095</v>
      </c>
      <c r="F220" s="40" t="s">
        <v>1067</v>
      </c>
      <c r="G220" s="40" t="s">
        <v>1135</v>
      </c>
      <c r="H220" s="56" t="s">
        <v>1136</v>
      </c>
      <c r="I220" s="48" t="s">
        <v>171</v>
      </c>
      <c r="J220" s="40" t="s">
        <v>172</v>
      </c>
      <c r="K220" s="49" t="s">
        <v>131</v>
      </c>
      <c r="L220" s="57" t="s">
        <v>151</v>
      </c>
      <c r="M220" s="40" t="s">
        <v>173</v>
      </c>
      <c r="N220" s="49" t="s">
        <v>1137</v>
      </c>
      <c r="O220" s="37" t="s">
        <v>75</v>
      </c>
      <c r="P220" s="37" t="s">
        <v>76</v>
      </c>
      <c r="Q220" s="42" t="s">
        <v>137</v>
      </c>
      <c r="R220" s="96">
        <v>42705</v>
      </c>
      <c r="S220" s="44">
        <v>12</v>
      </c>
      <c r="T220" s="45">
        <f t="shared" si="18"/>
        <v>47087.400000000001</v>
      </c>
      <c r="U220" s="56" t="s">
        <v>100</v>
      </c>
      <c r="V220" s="47" t="str">
        <f t="shared" si="21"/>
        <v>М</v>
      </c>
      <c r="W220" s="47" t="str">
        <f t="shared" si="20"/>
        <v>Па</v>
      </c>
      <c r="X220" s="48">
        <v>0.69999999999999996</v>
      </c>
      <c r="Y220" s="48" t="s">
        <v>138</v>
      </c>
      <c r="Z220" s="42" t="s">
        <v>139</v>
      </c>
      <c r="AA220" s="56" t="s">
        <v>1138</v>
      </c>
      <c r="AB220" s="48"/>
      <c r="AC220" s="42" t="s">
        <v>141</v>
      </c>
      <c r="AD220" s="49">
        <v>60</v>
      </c>
      <c r="AE220" s="50">
        <v>44149</v>
      </c>
      <c r="AF220" s="73">
        <f t="shared" si="22"/>
        <v>45974</v>
      </c>
      <c r="AG220" s="40" t="s">
        <v>82</v>
      </c>
      <c r="AH220" s="40" t="s">
        <v>83</v>
      </c>
      <c r="AI220" s="42" t="s">
        <v>1139</v>
      </c>
      <c r="AJ220" s="40" t="s">
        <v>1140</v>
      </c>
      <c r="AK220" s="51" t="str">
        <f t="shared" ca="1" si="19"/>
        <v>поверен</v>
      </c>
      <c r="AL220" s="42"/>
      <c r="AM220" s="42" t="s">
        <v>86</v>
      </c>
      <c r="AN220" s="42" t="s">
        <v>87</v>
      </c>
      <c r="AO220" s="42" t="s">
        <v>88</v>
      </c>
      <c r="AP220" s="48" t="s">
        <v>573</v>
      </c>
      <c r="AQ220" s="41" t="s">
        <v>665</v>
      </c>
      <c r="AR220" s="51"/>
      <c r="AS220" s="42" t="s">
        <v>91</v>
      </c>
      <c r="AT220" s="37" t="s">
        <v>385</v>
      </c>
      <c r="AU220" s="37"/>
      <c r="AV220" s="40">
        <v>44943</v>
      </c>
      <c r="AW220" s="40"/>
      <c r="AX220" s="37"/>
      <c r="AY220" s="37"/>
      <c r="AZ220" s="37"/>
      <c r="BA220" s="40" t="s">
        <v>122</v>
      </c>
      <c r="BB220" s="40" t="s">
        <v>145</v>
      </c>
      <c r="BC220" s="40" t="s">
        <v>146</v>
      </c>
      <c r="BD220" s="42">
        <v>3001</v>
      </c>
      <c r="BE220" s="40"/>
      <c r="BF220" s="52"/>
      <c r="BG220" s="53"/>
      <c r="BH220" s="54"/>
      <c r="BI220" s="47"/>
      <c r="BJ220" s="47"/>
      <c r="BK220" s="47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</row>
    <row r="221" s="36" customFormat="1" ht="60" hidden="1" customHeight="1">
      <c r="A221" s="37"/>
      <c r="B221" s="37" t="s">
        <v>62</v>
      </c>
      <c r="C221" s="37" t="s">
        <v>63</v>
      </c>
      <c r="D221" s="56" t="s">
        <v>64</v>
      </c>
      <c r="E221" s="56" t="s">
        <v>1095</v>
      </c>
      <c r="F221" s="40" t="s">
        <v>1067</v>
      </c>
      <c r="G221" s="40" t="s">
        <v>1141</v>
      </c>
      <c r="H221" s="56" t="s">
        <v>1142</v>
      </c>
      <c r="I221" s="48" t="s">
        <v>171</v>
      </c>
      <c r="J221" s="40" t="s">
        <v>172</v>
      </c>
      <c r="K221" s="49" t="s">
        <v>131</v>
      </c>
      <c r="L221" s="57" t="s">
        <v>151</v>
      </c>
      <c r="M221" s="40" t="s">
        <v>173</v>
      </c>
      <c r="N221" s="49" t="s">
        <v>1143</v>
      </c>
      <c r="O221" s="37" t="s">
        <v>75</v>
      </c>
      <c r="P221" s="37" t="s">
        <v>76</v>
      </c>
      <c r="Q221" s="42" t="s">
        <v>137</v>
      </c>
      <c r="R221" s="96">
        <v>42705</v>
      </c>
      <c r="S221" s="44">
        <v>12</v>
      </c>
      <c r="T221" s="45">
        <f t="shared" si="18"/>
        <v>47087.400000000001</v>
      </c>
      <c r="U221" s="56" t="s">
        <v>100</v>
      </c>
      <c r="V221" s="47" t="str">
        <f t="shared" si="21"/>
        <v>М</v>
      </c>
      <c r="W221" s="47" t="str">
        <f t="shared" si="20"/>
        <v>Па</v>
      </c>
      <c r="X221" s="48">
        <v>0.69999999999999996</v>
      </c>
      <c r="Y221" s="48" t="s">
        <v>138</v>
      </c>
      <c r="Z221" s="42" t="s">
        <v>139</v>
      </c>
      <c r="AA221" s="56" t="s">
        <v>1138</v>
      </c>
      <c r="AB221" s="48"/>
      <c r="AC221" s="42" t="s">
        <v>141</v>
      </c>
      <c r="AD221" s="49">
        <v>60</v>
      </c>
      <c r="AE221" s="50">
        <v>44149</v>
      </c>
      <c r="AF221" s="73">
        <f t="shared" si="22"/>
        <v>45974</v>
      </c>
      <c r="AG221" s="40" t="s">
        <v>82</v>
      </c>
      <c r="AH221" s="40" t="s">
        <v>83</v>
      </c>
      <c r="AI221" s="42" t="s">
        <v>1144</v>
      </c>
      <c r="AJ221" s="40" t="s">
        <v>1140</v>
      </c>
      <c r="AK221" s="51" t="str">
        <f t="shared" ca="1" si="19"/>
        <v>поверен</v>
      </c>
      <c r="AL221" s="42"/>
      <c r="AM221" s="42" t="s">
        <v>86</v>
      </c>
      <c r="AN221" s="42" t="s">
        <v>87</v>
      </c>
      <c r="AO221" s="42" t="s">
        <v>88</v>
      </c>
      <c r="AP221" s="48" t="s">
        <v>573</v>
      </c>
      <c r="AQ221" s="41" t="s">
        <v>665</v>
      </c>
      <c r="AR221" s="51"/>
      <c r="AS221" s="42" t="s">
        <v>91</v>
      </c>
      <c r="AT221" s="37" t="s">
        <v>385</v>
      </c>
      <c r="AU221" s="37"/>
      <c r="AV221" s="40">
        <v>44943</v>
      </c>
      <c r="AW221" s="40"/>
      <c r="AX221" s="37"/>
      <c r="AY221" s="37"/>
      <c r="AZ221" s="37"/>
      <c r="BA221" s="40" t="s">
        <v>122</v>
      </c>
      <c r="BB221" s="40" t="s">
        <v>145</v>
      </c>
      <c r="BC221" s="40" t="s">
        <v>146</v>
      </c>
      <c r="BD221" s="42">
        <v>3001</v>
      </c>
      <c r="BE221" s="40"/>
      <c r="BF221" s="52"/>
      <c r="BG221" s="53"/>
      <c r="BH221" s="54"/>
      <c r="BI221" s="47"/>
      <c r="BJ221" s="47"/>
      <c r="BK221" s="47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</row>
    <row r="222" s="36" customFormat="1" ht="60" hidden="1" customHeight="1">
      <c r="A222" s="37"/>
      <c r="B222" s="37" t="s">
        <v>62</v>
      </c>
      <c r="C222" s="37" t="s">
        <v>63</v>
      </c>
      <c r="D222" s="56" t="s">
        <v>64</v>
      </c>
      <c r="E222" s="56" t="s">
        <v>1102</v>
      </c>
      <c r="F222" s="40" t="s">
        <v>1067</v>
      </c>
      <c r="G222" s="40" t="s">
        <v>1145</v>
      </c>
      <c r="H222" s="56" t="s">
        <v>1146</v>
      </c>
      <c r="I222" s="48" t="s">
        <v>171</v>
      </c>
      <c r="J222" s="40" t="s">
        <v>172</v>
      </c>
      <c r="K222" s="49" t="s">
        <v>131</v>
      </c>
      <c r="L222" s="57" t="s">
        <v>151</v>
      </c>
      <c r="M222" s="40" t="s">
        <v>173</v>
      </c>
      <c r="N222" s="49" t="s">
        <v>1147</v>
      </c>
      <c r="O222" s="37" t="s">
        <v>75</v>
      </c>
      <c r="P222" s="37" t="s">
        <v>76</v>
      </c>
      <c r="Q222" s="42" t="s">
        <v>137</v>
      </c>
      <c r="R222" s="96">
        <v>42705</v>
      </c>
      <c r="S222" s="44">
        <v>12</v>
      </c>
      <c r="T222" s="45">
        <f t="shared" si="18"/>
        <v>47087.400000000001</v>
      </c>
      <c r="U222" s="56" t="s">
        <v>100</v>
      </c>
      <c r="V222" s="47" t="str">
        <f t="shared" si="21"/>
        <v>М</v>
      </c>
      <c r="W222" s="47" t="str">
        <f t="shared" si="20"/>
        <v>Па</v>
      </c>
      <c r="X222" s="48">
        <v>0.69999999999999996</v>
      </c>
      <c r="Y222" s="48" t="s">
        <v>138</v>
      </c>
      <c r="Z222" s="42" t="s">
        <v>139</v>
      </c>
      <c r="AA222" s="56" t="s">
        <v>1138</v>
      </c>
      <c r="AB222" s="48"/>
      <c r="AC222" s="42" t="s">
        <v>141</v>
      </c>
      <c r="AD222" s="49">
        <v>60</v>
      </c>
      <c r="AE222" s="50">
        <v>45495</v>
      </c>
      <c r="AF222" s="73">
        <f t="shared" si="22"/>
        <v>47320</v>
      </c>
      <c r="AG222" s="40" t="s">
        <v>82</v>
      </c>
      <c r="AH222" s="40" t="s">
        <v>83</v>
      </c>
      <c r="AI222" s="42" t="s">
        <v>1148</v>
      </c>
      <c r="AJ222" s="40" t="s">
        <v>143</v>
      </c>
      <c r="AK222" s="51" t="str">
        <f t="shared" ca="1" si="19"/>
        <v>поверен</v>
      </c>
      <c r="AL222" s="42"/>
      <c r="AM222" s="42" t="s">
        <v>86</v>
      </c>
      <c r="AN222" s="42" t="s">
        <v>87</v>
      </c>
      <c r="AO222" s="42" t="s">
        <v>88</v>
      </c>
      <c r="AP222" s="48" t="s">
        <v>573</v>
      </c>
      <c r="AQ222" s="41" t="s">
        <v>665</v>
      </c>
      <c r="AR222" s="51"/>
      <c r="AS222" s="42" t="s">
        <v>91</v>
      </c>
      <c r="AT222" s="37" t="s">
        <v>385</v>
      </c>
      <c r="AU222" s="37"/>
      <c r="AV222" s="40">
        <v>44943</v>
      </c>
      <c r="AW222" s="40"/>
      <c r="AX222" s="37"/>
      <c r="AY222" s="37"/>
      <c r="AZ222" s="37"/>
      <c r="BA222" s="40" t="s">
        <v>122</v>
      </c>
      <c r="BB222" s="40" t="s">
        <v>145</v>
      </c>
      <c r="BC222" s="40" t="s">
        <v>146</v>
      </c>
      <c r="BD222" s="42">
        <v>3001</v>
      </c>
      <c r="BE222" s="40"/>
      <c r="BF222" s="52"/>
      <c r="BG222" s="53"/>
      <c r="BH222" s="54"/>
      <c r="BI222" s="47"/>
      <c r="BJ222" s="47"/>
      <c r="BK222" s="47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</row>
    <row r="223" s="36" customFormat="1" ht="60" hidden="1" customHeight="1">
      <c r="A223" s="37"/>
      <c r="B223" s="37" t="s">
        <v>62</v>
      </c>
      <c r="C223" s="37" t="s">
        <v>63</v>
      </c>
      <c r="D223" s="56" t="s">
        <v>64</v>
      </c>
      <c r="E223" s="56" t="s">
        <v>1102</v>
      </c>
      <c r="F223" s="40" t="s">
        <v>1067</v>
      </c>
      <c r="G223" s="40" t="s">
        <v>1149</v>
      </c>
      <c r="H223" s="56" t="s">
        <v>1150</v>
      </c>
      <c r="I223" s="48" t="s">
        <v>171</v>
      </c>
      <c r="J223" s="40" t="s">
        <v>172</v>
      </c>
      <c r="K223" s="49" t="s">
        <v>131</v>
      </c>
      <c r="L223" s="57" t="s">
        <v>151</v>
      </c>
      <c r="M223" s="40" t="s">
        <v>173</v>
      </c>
      <c r="N223" s="49" t="s">
        <v>1151</v>
      </c>
      <c r="O223" s="37" t="s">
        <v>75</v>
      </c>
      <c r="P223" s="37" t="s">
        <v>76</v>
      </c>
      <c r="Q223" s="42" t="s">
        <v>137</v>
      </c>
      <c r="R223" s="96">
        <v>42717</v>
      </c>
      <c r="S223" s="44">
        <v>12</v>
      </c>
      <c r="T223" s="45">
        <f t="shared" si="18"/>
        <v>47099.400000000001</v>
      </c>
      <c r="U223" s="56" t="s">
        <v>100</v>
      </c>
      <c r="V223" s="47" t="str">
        <f t="shared" si="21"/>
        <v>М</v>
      </c>
      <c r="W223" s="47" t="str">
        <f t="shared" si="20"/>
        <v>Па</v>
      </c>
      <c r="X223" s="48">
        <v>0.69999999999999996</v>
      </c>
      <c r="Y223" s="48" t="s">
        <v>138</v>
      </c>
      <c r="Z223" s="42" t="s">
        <v>139</v>
      </c>
      <c r="AA223" s="56" t="s">
        <v>1138</v>
      </c>
      <c r="AB223" s="48"/>
      <c r="AC223" s="42" t="s">
        <v>141</v>
      </c>
      <c r="AD223" s="49">
        <v>60</v>
      </c>
      <c r="AE223" s="50">
        <v>44149</v>
      </c>
      <c r="AF223" s="73">
        <f t="shared" si="22"/>
        <v>45974</v>
      </c>
      <c r="AG223" s="40" t="s">
        <v>82</v>
      </c>
      <c r="AH223" s="40" t="s">
        <v>83</v>
      </c>
      <c r="AI223" s="42" t="s">
        <v>1152</v>
      </c>
      <c r="AJ223" s="40" t="s">
        <v>1140</v>
      </c>
      <c r="AK223" s="51" t="str">
        <f t="shared" ca="1" si="19"/>
        <v>поверен</v>
      </c>
      <c r="AL223" s="42"/>
      <c r="AM223" s="42" t="s">
        <v>86</v>
      </c>
      <c r="AN223" s="42" t="s">
        <v>87</v>
      </c>
      <c r="AO223" s="42" t="s">
        <v>88</v>
      </c>
      <c r="AP223" s="48" t="s">
        <v>573</v>
      </c>
      <c r="AQ223" s="41" t="s">
        <v>665</v>
      </c>
      <c r="AR223" s="51"/>
      <c r="AS223" s="42" t="s">
        <v>91</v>
      </c>
      <c r="AT223" s="37" t="s">
        <v>385</v>
      </c>
      <c r="AU223" s="37"/>
      <c r="AV223" s="40">
        <v>44943</v>
      </c>
      <c r="AW223" s="40"/>
      <c r="AX223" s="37"/>
      <c r="AY223" s="37"/>
      <c r="AZ223" s="37"/>
      <c r="BA223" s="40" t="s">
        <v>122</v>
      </c>
      <c r="BB223" s="40" t="s">
        <v>145</v>
      </c>
      <c r="BC223" s="40" t="s">
        <v>146</v>
      </c>
      <c r="BD223" s="42">
        <v>3001</v>
      </c>
      <c r="BE223" s="40"/>
      <c r="BF223" s="52"/>
      <c r="BG223" s="53"/>
      <c r="BH223" s="54"/>
      <c r="BI223" s="47"/>
      <c r="BJ223" s="47"/>
      <c r="BK223" s="47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</row>
    <row r="224" s="36" customFormat="1" ht="60" hidden="1" customHeight="1">
      <c r="A224" s="37"/>
      <c r="B224" s="37" t="s">
        <v>62</v>
      </c>
      <c r="C224" s="37" t="s">
        <v>63</v>
      </c>
      <c r="D224" s="56" t="s">
        <v>64</v>
      </c>
      <c r="E224" s="56">
        <v>210</v>
      </c>
      <c r="F224" s="40" t="s">
        <v>1067</v>
      </c>
      <c r="G224" s="40" t="s">
        <v>1153</v>
      </c>
      <c r="H224" s="56" t="s">
        <v>1154</v>
      </c>
      <c r="I224" s="48" t="s">
        <v>171</v>
      </c>
      <c r="J224" s="40" t="s">
        <v>172</v>
      </c>
      <c r="K224" s="49" t="s">
        <v>131</v>
      </c>
      <c r="L224" s="57" t="s">
        <v>151</v>
      </c>
      <c r="M224" s="40" t="s">
        <v>173</v>
      </c>
      <c r="N224" s="49" t="s">
        <v>1155</v>
      </c>
      <c r="O224" s="37" t="s">
        <v>75</v>
      </c>
      <c r="P224" s="37" t="s">
        <v>76</v>
      </c>
      <c r="Q224" s="42" t="s">
        <v>137</v>
      </c>
      <c r="R224" s="96">
        <v>42705</v>
      </c>
      <c r="S224" s="44">
        <v>12</v>
      </c>
      <c r="T224" s="45">
        <f t="shared" si="18"/>
        <v>47087.400000000001</v>
      </c>
      <c r="U224" s="56" t="s">
        <v>100</v>
      </c>
      <c r="V224" s="47" t="str">
        <f t="shared" si="21"/>
        <v>М</v>
      </c>
      <c r="W224" s="47" t="str">
        <f t="shared" si="20"/>
        <v>Па</v>
      </c>
      <c r="X224" s="48">
        <v>0.69999999999999996</v>
      </c>
      <c r="Y224" s="48" t="s">
        <v>138</v>
      </c>
      <c r="Z224" s="42" t="s">
        <v>139</v>
      </c>
      <c r="AA224" s="56" t="s">
        <v>1138</v>
      </c>
      <c r="AB224" s="48"/>
      <c r="AC224" s="42" t="s">
        <v>141</v>
      </c>
      <c r="AD224" s="49">
        <v>60</v>
      </c>
      <c r="AE224" s="50">
        <v>44149</v>
      </c>
      <c r="AF224" s="73">
        <f t="shared" si="22"/>
        <v>45974</v>
      </c>
      <c r="AG224" s="40" t="s">
        <v>82</v>
      </c>
      <c r="AH224" s="40" t="s">
        <v>83</v>
      </c>
      <c r="AI224" s="42" t="s">
        <v>1156</v>
      </c>
      <c r="AJ224" s="40" t="s">
        <v>1140</v>
      </c>
      <c r="AK224" s="51" t="str">
        <f t="shared" ca="1" si="19"/>
        <v>поверен</v>
      </c>
      <c r="AL224" s="42"/>
      <c r="AM224" s="42" t="s">
        <v>86</v>
      </c>
      <c r="AN224" s="42" t="s">
        <v>87</v>
      </c>
      <c r="AO224" s="42" t="s">
        <v>88</v>
      </c>
      <c r="AP224" s="48" t="s">
        <v>573</v>
      </c>
      <c r="AQ224" s="41" t="s">
        <v>665</v>
      </c>
      <c r="AR224" s="51"/>
      <c r="AS224" s="42" t="s">
        <v>91</v>
      </c>
      <c r="AT224" s="37" t="s">
        <v>385</v>
      </c>
      <c r="AU224" s="37"/>
      <c r="AV224" s="40">
        <v>44943</v>
      </c>
      <c r="AW224" s="40"/>
      <c r="AX224" s="37"/>
      <c r="AY224" s="37"/>
      <c r="AZ224" s="37"/>
      <c r="BA224" s="40" t="s">
        <v>122</v>
      </c>
      <c r="BB224" s="40" t="s">
        <v>145</v>
      </c>
      <c r="BC224" s="40" t="s">
        <v>146</v>
      </c>
      <c r="BD224" s="42">
        <v>3001</v>
      </c>
      <c r="BE224" s="40"/>
      <c r="BF224" s="52"/>
      <c r="BG224" s="53"/>
      <c r="BH224" s="54"/>
      <c r="BI224" s="47"/>
      <c r="BJ224" s="47"/>
      <c r="BK224" s="47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</row>
    <row r="225" s="36" customFormat="1" ht="60" hidden="1" customHeight="1">
      <c r="A225" s="37"/>
      <c r="B225" s="37" t="s">
        <v>62</v>
      </c>
      <c r="C225" s="37" t="s">
        <v>63</v>
      </c>
      <c r="D225" s="56" t="s">
        <v>64</v>
      </c>
      <c r="E225" s="56" t="s">
        <v>1157</v>
      </c>
      <c r="F225" s="40" t="s">
        <v>1067</v>
      </c>
      <c r="G225" s="40" t="s">
        <v>1158</v>
      </c>
      <c r="H225" s="56" t="s">
        <v>1159</v>
      </c>
      <c r="I225" s="48" t="s">
        <v>171</v>
      </c>
      <c r="J225" s="40" t="s">
        <v>172</v>
      </c>
      <c r="K225" s="49" t="s">
        <v>131</v>
      </c>
      <c r="L225" s="57" t="s">
        <v>151</v>
      </c>
      <c r="M225" s="40" t="s">
        <v>173</v>
      </c>
      <c r="N225" s="49" t="s">
        <v>1160</v>
      </c>
      <c r="O225" s="37" t="s">
        <v>75</v>
      </c>
      <c r="P225" s="37" t="s">
        <v>76</v>
      </c>
      <c r="Q225" s="42" t="s">
        <v>137</v>
      </c>
      <c r="R225" s="96">
        <v>42705</v>
      </c>
      <c r="S225" s="44">
        <v>12</v>
      </c>
      <c r="T225" s="45">
        <f t="shared" si="18"/>
        <v>47087.400000000001</v>
      </c>
      <c r="U225" s="56" t="s">
        <v>100</v>
      </c>
      <c r="V225" s="47" t="str">
        <f t="shared" si="21"/>
        <v>М</v>
      </c>
      <c r="W225" s="47" t="str">
        <f t="shared" si="20"/>
        <v>Па</v>
      </c>
      <c r="X225" s="48">
        <v>0.69999999999999996</v>
      </c>
      <c r="Y225" s="48" t="s">
        <v>138</v>
      </c>
      <c r="Z225" s="42" t="s">
        <v>139</v>
      </c>
      <c r="AA225" s="56" t="s">
        <v>1138</v>
      </c>
      <c r="AB225" s="48"/>
      <c r="AC225" s="42" t="s">
        <v>141</v>
      </c>
      <c r="AD225" s="49">
        <v>60</v>
      </c>
      <c r="AE225" s="50">
        <v>44149</v>
      </c>
      <c r="AF225" s="73">
        <f t="shared" si="22"/>
        <v>45974</v>
      </c>
      <c r="AG225" s="40" t="s">
        <v>82</v>
      </c>
      <c r="AH225" s="40" t="s">
        <v>83</v>
      </c>
      <c r="AI225" s="42" t="s">
        <v>1161</v>
      </c>
      <c r="AJ225" s="40" t="s">
        <v>1140</v>
      </c>
      <c r="AK225" s="51" t="str">
        <f t="shared" ca="1" si="19"/>
        <v>поверен</v>
      </c>
      <c r="AL225" s="42"/>
      <c r="AM225" s="42" t="s">
        <v>86</v>
      </c>
      <c r="AN225" s="42" t="s">
        <v>87</v>
      </c>
      <c r="AO225" s="42" t="s">
        <v>88</v>
      </c>
      <c r="AP225" s="48" t="s">
        <v>573</v>
      </c>
      <c r="AQ225" s="41" t="s">
        <v>665</v>
      </c>
      <c r="AR225" s="51"/>
      <c r="AS225" s="42" t="s">
        <v>91</v>
      </c>
      <c r="AT225" s="37" t="s">
        <v>385</v>
      </c>
      <c r="AU225" s="37"/>
      <c r="AV225" s="40">
        <v>44943</v>
      </c>
      <c r="AW225" s="40"/>
      <c r="AX225" s="37"/>
      <c r="AY225" s="37"/>
      <c r="AZ225" s="37"/>
      <c r="BA225" s="40" t="s">
        <v>122</v>
      </c>
      <c r="BB225" s="40" t="s">
        <v>145</v>
      </c>
      <c r="BC225" s="40" t="s">
        <v>146</v>
      </c>
      <c r="BD225" s="42">
        <v>3001</v>
      </c>
      <c r="BE225" s="40"/>
      <c r="BF225" s="52"/>
      <c r="BG225" s="53"/>
      <c r="BH225" s="54"/>
      <c r="BI225" s="47"/>
      <c r="BJ225" s="47"/>
      <c r="BK225" s="47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</row>
    <row r="226" s="92" customFormat="1" ht="60" hidden="1" customHeight="1">
      <c r="A226" s="37"/>
      <c r="B226" s="37" t="s">
        <v>62</v>
      </c>
      <c r="C226" s="37" t="s">
        <v>63</v>
      </c>
      <c r="D226" s="56" t="s">
        <v>64</v>
      </c>
      <c r="E226" s="56">
        <v>210</v>
      </c>
      <c r="F226" s="40" t="s">
        <v>1067</v>
      </c>
      <c r="G226" s="40" t="s">
        <v>1119</v>
      </c>
      <c r="H226" s="56" t="s">
        <v>1162</v>
      </c>
      <c r="I226" s="48" t="s">
        <v>189</v>
      </c>
      <c r="J226" s="40" t="s">
        <v>1163</v>
      </c>
      <c r="K226" s="49" t="s">
        <v>463</v>
      </c>
      <c r="L226" s="49" t="s">
        <v>1164</v>
      </c>
      <c r="M226" s="49" t="s">
        <v>1165</v>
      </c>
      <c r="N226" s="56" t="s">
        <v>1166</v>
      </c>
      <c r="O226" s="37" t="s">
        <v>1167</v>
      </c>
      <c r="P226" s="37" t="s">
        <v>194</v>
      </c>
      <c r="Q226" s="42" t="s">
        <v>137</v>
      </c>
      <c r="R226" s="91">
        <v>42005</v>
      </c>
      <c r="S226" s="48">
        <v>15</v>
      </c>
      <c r="T226" s="45">
        <f t="shared" si="18"/>
        <v>47483</v>
      </c>
      <c r="U226" s="56" t="s">
        <v>100</v>
      </c>
      <c r="V226" s="37" t="str">
        <f t="shared" si="21"/>
        <v>М</v>
      </c>
      <c r="W226" s="37" t="str">
        <f t="shared" si="20"/>
        <v>Па</v>
      </c>
      <c r="X226" s="48">
        <v>4</v>
      </c>
      <c r="Y226" s="48" t="s">
        <v>138</v>
      </c>
      <c r="Z226" s="42" t="s">
        <v>139</v>
      </c>
      <c r="AA226" s="56"/>
      <c r="AB226" s="48"/>
      <c r="AC226" s="42" t="s">
        <v>452</v>
      </c>
      <c r="AD226" s="49">
        <v>60</v>
      </c>
      <c r="AE226" s="50">
        <v>45034</v>
      </c>
      <c r="AF226" s="73">
        <f t="shared" si="22"/>
        <v>46860</v>
      </c>
      <c r="AG226" s="40" t="s">
        <v>82</v>
      </c>
      <c r="AH226" s="40" t="s">
        <v>83</v>
      </c>
      <c r="AI226" s="42" t="s">
        <v>1168</v>
      </c>
      <c r="AJ226" s="40" t="s">
        <v>143</v>
      </c>
      <c r="AK226" s="51" t="str">
        <f t="shared" ca="1" si="19"/>
        <v>поверен</v>
      </c>
      <c r="AL226" s="42"/>
      <c r="AM226" s="42" t="s">
        <v>86</v>
      </c>
      <c r="AN226" s="42" t="s">
        <v>87</v>
      </c>
      <c r="AO226" s="42" t="s">
        <v>88</v>
      </c>
      <c r="AP226" s="48" t="s">
        <v>1169</v>
      </c>
      <c r="AQ226" s="41" t="s">
        <v>665</v>
      </c>
      <c r="AR226" s="51"/>
      <c r="AS226" s="42" t="s">
        <v>91</v>
      </c>
      <c r="AT226" s="37" t="s">
        <v>385</v>
      </c>
      <c r="AU226" s="37"/>
      <c r="AV226" s="40">
        <v>44943</v>
      </c>
      <c r="AW226" s="40"/>
      <c r="AX226" s="37"/>
      <c r="AY226" s="37"/>
      <c r="AZ226" s="37"/>
      <c r="BA226" s="40"/>
      <c r="BB226" s="40" t="s">
        <v>145</v>
      </c>
      <c r="BC226" s="40" t="s">
        <v>146</v>
      </c>
      <c r="BD226" s="42">
        <v>3001</v>
      </c>
      <c r="BE226" s="40"/>
      <c r="BF226" s="52"/>
      <c r="BG226" s="93" t="s">
        <v>1170</v>
      </c>
      <c r="BH226" s="94"/>
      <c r="BI226" s="37"/>
      <c r="BJ226" s="37"/>
      <c r="BK226" s="37"/>
      <c r="BL226" s="95"/>
      <c r="BM226" s="95"/>
      <c r="BN226" s="95"/>
      <c r="BO226" s="95"/>
      <c r="BP226" s="95"/>
      <c r="BQ226" s="95"/>
      <c r="BR226" s="95"/>
      <c r="BS226" s="95"/>
      <c r="BT226" s="95"/>
      <c r="BU226" s="95"/>
      <c r="BV226" s="95"/>
      <c r="BW226" s="95"/>
      <c r="BX226" s="95"/>
      <c r="BY226" s="95"/>
      <c r="BZ226" s="95"/>
      <c r="CA226" s="95"/>
      <c r="CB226" s="95"/>
      <c r="CC226" s="95"/>
      <c r="CD226" s="95"/>
      <c r="CE226" s="95"/>
      <c r="CF226" s="95"/>
      <c r="CG226" s="95"/>
      <c r="CH226" s="95"/>
      <c r="CI226" s="95"/>
      <c r="CJ226" s="95"/>
      <c r="CK226" s="95"/>
      <c r="CL226" s="95"/>
      <c r="CM226" s="95"/>
      <c r="CN226" s="95"/>
      <c r="CO226" s="95"/>
      <c r="CP226" s="95"/>
      <c r="CQ226" s="95"/>
      <c r="CR226" s="95"/>
      <c r="CS226" s="95"/>
      <c r="CT226" s="95"/>
      <c r="CU226" s="95"/>
      <c r="CV226" s="95"/>
      <c r="CW226" s="95"/>
      <c r="CX226" s="95"/>
      <c r="CY226" s="95"/>
      <c r="CZ226" s="95"/>
      <c r="DA226" s="95"/>
      <c r="DB226" s="95"/>
      <c r="DC226" s="95"/>
      <c r="DD226" s="95"/>
      <c r="DE226" s="95"/>
      <c r="DF226" s="95"/>
      <c r="DG226" s="95"/>
      <c r="DH226" s="95"/>
      <c r="DI226" s="95"/>
      <c r="DJ226" s="95"/>
      <c r="DK226" s="95"/>
      <c r="DL226" s="95"/>
      <c r="DM226" s="95"/>
      <c r="DN226" s="95"/>
      <c r="DO226" s="95"/>
      <c r="DP226" s="95"/>
      <c r="DQ226" s="95"/>
      <c r="DR226" s="95"/>
      <c r="DS226" s="95"/>
      <c r="DT226" s="95"/>
      <c r="DU226" s="95"/>
      <c r="DV226" s="95"/>
      <c r="DW226" s="95"/>
      <c r="DX226" s="95"/>
      <c r="DY226" s="95"/>
      <c r="DZ226" s="95"/>
      <c r="EA226" s="95"/>
      <c r="EB226" s="95"/>
      <c r="EC226" s="95"/>
      <c r="ED226" s="95"/>
      <c r="EE226" s="95"/>
      <c r="EF226" s="95"/>
      <c r="EG226" s="95"/>
      <c r="EH226" s="95"/>
      <c r="EI226" s="95"/>
      <c r="EJ226" s="95"/>
      <c r="EK226" s="95"/>
      <c r="EL226" s="95"/>
      <c r="EM226" s="95"/>
      <c r="EN226" s="95"/>
      <c r="EO226" s="95"/>
      <c r="EP226" s="95"/>
      <c r="EQ226" s="95"/>
      <c r="ER226" s="95"/>
      <c r="ES226" s="95"/>
      <c r="ET226" s="95"/>
      <c r="EU226" s="95"/>
      <c r="EV226" s="95"/>
      <c r="EW226" s="95"/>
      <c r="EX226" s="95"/>
      <c r="EY226" s="95"/>
      <c r="EZ226" s="95"/>
      <c r="FA226" s="95"/>
      <c r="FB226" s="95"/>
      <c r="FC226" s="95"/>
      <c r="FD226" s="95"/>
      <c r="FE226" s="95"/>
      <c r="FF226" s="95"/>
      <c r="FG226" s="95"/>
      <c r="FH226" s="95"/>
      <c r="FI226" s="95"/>
      <c r="FJ226" s="95"/>
      <c r="FK226" s="95"/>
      <c r="FL226" s="95"/>
      <c r="FM226" s="95"/>
      <c r="FN226" s="95"/>
      <c r="FO226" s="95"/>
      <c r="FP226" s="95"/>
      <c r="FQ226" s="95"/>
      <c r="FR226" s="95"/>
      <c r="FS226" s="95"/>
      <c r="FT226" s="95"/>
      <c r="FU226" s="95"/>
      <c r="FV226" s="95"/>
      <c r="FW226" s="95"/>
      <c r="FX226" s="95"/>
      <c r="FY226" s="95"/>
      <c r="FZ226" s="95"/>
      <c r="GA226" s="95"/>
      <c r="GB226" s="95"/>
      <c r="GC226" s="95"/>
      <c r="GD226" s="95"/>
      <c r="GE226" s="95"/>
      <c r="GF226" s="95"/>
      <c r="GG226" s="95"/>
      <c r="GH226" s="95"/>
      <c r="GI226" s="95"/>
      <c r="GJ226" s="95"/>
      <c r="GK226" s="95"/>
      <c r="GL226" s="95"/>
      <c r="GM226" s="95"/>
      <c r="GN226" s="95"/>
      <c r="GO226" s="95"/>
      <c r="GP226" s="95"/>
      <c r="GQ226" s="95"/>
      <c r="GR226" s="95"/>
      <c r="GS226" s="95"/>
      <c r="GT226" s="95"/>
      <c r="GU226" s="95"/>
      <c r="GV226" s="95"/>
      <c r="GW226" s="95"/>
      <c r="GX226" s="95"/>
      <c r="GY226" s="95"/>
      <c r="GZ226" s="95"/>
      <c r="HA226" s="95"/>
      <c r="HB226" s="95"/>
      <c r="HC226" s="95"/>
      <c r="HD226" s="95"/>
      <c r="HE226" s="95"/>
      <c r="HF226" s="95"/>
      <c r="HG226" s="95"/>
      <c r="HH226" s="95"/>
      <c r="HI226" s="95"/>
      <c r="HJ226" s="95"/>
      <c r="HK226" s="95"/>
      <c r="HL226" s="95"/>
      <c r="HM226" s="95"/>
      <c r="HN226" s="95"/>
      <c r="HO226" s="95"/>
      <c r="HP226" s="95"/>
      <c r="HQ226" s="95"/>
      <c r="HR226" s="95"/>
      <c r="HS226" s="95"/>
      <c r="HT226" s="95"/>
      <c r="HU226" s="95"/>
      <c r="HV226" s="95"/>
      <c r="HW226" s="95"/>
      <c r="HX226" s="95"/>
      <c r="HY226" s="95"/>
      <c r="HZ226" s="95"/>
      <c r="IA226" s="95"/>
      <c r="IB226" s="95"/>
      <c r="IC226" s="95"/>
      <c r="ID226" s="95"/>
      <c r="IE226" s="95"/>
    </row>
    <row r="227" s="36" customFormat="1" ht="60" hidden="1" customHeight="1">
      <c r="A227" s="37"/>
      <c r="B227" s="37" t="s">
        <v>62</v>
      </c>
      <c r="C227" s="37" t="s">
        <v>63</v>
      </c>
      <c r="D227" s="56" t="s">
        <v>64</v>
      </c>
      <c r="E227" s="56">
        <v>210</v>
      </c>
      <c r="F227" s="40" t="s">
        <v>1067</v>
      </c>
      <c r="G227" s="40" t="s">
        <v>1171</v>
      </c>
      <c r="H227" s="56" t="s">
        <v>1172</v>
      </c>
      <c r="I227" s="48" t="s">
        <v>1121</v>
      </c>
      <c r="J227" s="40" t="s">
        <v>1122</v>
      </c>
      <c r="K227" s="49" t="s">
        <v>463</v>
      </c>
      <c r="L227" s="49" t="s">
        <v>1123</v>
      </c>
      <c r="M227" s="49" t="s">
        <v>1124</v>
      </c>
      <c r="N227" s="56" t="s">
        <v>1173</v>
      </c>
      <c r="O227" s="37" t="s">
        <v>1126</v>
      </c>
      <c r="P227" s="37" t="s">
        <v>76</v>
      </c>
      <c r="Q227" s="42" t="s">
        <v>137</v>
      </c>
      <c r="R227" s="96">
        <v>41354</v>
      </c>
      <c r="S227" s="48">
        <v>12</v>
      </c>
      <c r="T227" s="45">
        <f t="shared" si="18"/>
        <v>45736.400000000001</v>
      </c>
      <c r="U227" s="56" t="s">
        <v>100</v>
      </c>
      <c r="V227" s="47" t="str">
        <f t="shared" si="21"/>
        <v>к</v>
      </c>
      <c r="W227" s="47" t="str">
        <f t="shared" si="20"/>
        <v>Па</v>
      </c>
      <c r="X227" s="48">
        <v>7000</v>
      </c>
      <c r="Y227" s="48" t="s">
        <v>215</v>
      </c>
      <c r="Z227" s="42" t="s">
        <v>139</v>
      </c>
      <c r="AA227" s="56" t="s">
        <v>1127</v>
      </c>
      <c r="AB227" s="48"/>
      <c r="AC227" s="42" t="s">
        <v>452</v>
      </c>
      <c r="AD227" s="102">
        <v>60</v>
      </c>
      <c r="AE227" s="50">
        <v>45733</v>
      </c>
      <c r="AF227" s="73">
        <f t="shared" si="22"/>
        <v>47558</v>
      </c>
      <c r="AG227" s="51" t="s">
        <v>82</v>
      </c>
      <c r="AH227" s="40" t="s">
        <v>83</v>
      </c>
      <c r="AI227" s="40" t="s">
        <v>1174</v>
      </c>
      <c r="AJ227" s="66" t="s">
        <v>109</v>
      </c>
      <c r="AK227" s="51" t="str">
        <f t="shared" ca="1" si="19"/>
        <v>поверен</v>
      </c>
      <c r="AL227" s="42"/>
      <c r="AM227" s="42" t="s">
        <v>86</v>
      </c>
      <c r="AN227" s="42" t="s">
        <v>87</v>
      </c>
      <c r="AO227" s="42" t="s">
        <v>88</v>
      </c>
      <c r="AP227" s="48" t="s">
        <v>1129</v>
      </c>
      <c r="AQ227" s="41">
        <v>2015</v>
      </c>
      <c r="AR227" s="51"/>
      <c r="AS227" s="42" t="s">
        <v>91</v>
      </c>
      <c r="AT227" s="37" t="s">
        <v>385</v>
      </c>
      <c r="AU227" s="37"/>
      <c r="AV227" s="40">
        <v>44941</v>
      </c>
      <c r="AW227" s="40"/>
      <c r="AX227" s="37"/>
      <c r="AY227" s="37"/>
      <c r="AZ227" s="37"/>
      <c r="BA227" s="40" t="s">
        <v>208</v>
      </c>
      <c r="BB227" s="40" t="s">
        <v>145</v>
      </c>
      <c r="BC227" s="40" t="s">
        <v>146</v>
      </c>
      <c r="BD227" s="42"/>
      <c r="BE227" s="40"/>
      <c r="BF227" s="52"/>
      <c r="BG227" s="53"/>
      <c r="BH227" s="54"/>
      <c r="BI227" s="47"/>
      <c r="BJ227" s="47"/>
      <c r="BK227" s="47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</row>
    <row r="228" s="36" customFormat="1" ht="60" hidden="1" customHeight="1">
      <c r="A228" s="37"/>
      <c r="B228" s="37" t="s">
        <v>62</v>
      </c>
      <c r="C228" s="37" t="s">
        <v>63</v>
      </c>
      <c r="D228" s="56" t="s">
        <v>64</v>
      </c>
      <c r="E228" s="56" t="s">
        <v>1095</v>
      </c>
      <c r="F228" s="40" t="s">
        <v>1067</v>
      </c>
      <c r="G228" s="40" t="s">
        <v>1135</v>
      </c>
      <c r="H228" s="56" t="s">
        <v>1175</v>
      </c>
      <c r="I228" s="48"/>
      <c r="J228" s="40" t="s">
        <v>1176</v>
      </c>
      <c r="K228" s="49" t="s">
        <v>131</v>
      </c>
      <c r="L228" s="57" t="s">
        <v>211</v>
      </c>
      <c r="M228" s="57" t="s">
        <v>212</v>
      </c>
      <c r="N228" s="56" t="s">
        <v>1177</v>
      </c>
      <c r="O228" s="40" t="s">
        <v>214</v>
      </c>
      <c r="P228" s="37" t="s">
        <v>76</v>
      </c>
      <c r="Q228" s="42" t="s">
        <v>137</v>
      </c>
      <c r="R228" s="96" t="s">
        <v>1178</v>
      </c>
      <c r="S228" s="44">
        <v>15</v>
      </c>
      <c r="T228" s="96" t="s">
        <v>1179</v>
      </c>
      <c r="U228" s="56" t="s">
        <v>100</v>
      </c>
      <c r="V228" s="47" t="s">
        <v>215</v>
      </c>
      <c r="W228" s="47" t="str">
        <f t="shared" si="20"/>
        <v>Па</v>
      </c>
      <c r="X228" s="48">
        <v>1034</v>
      </c>
      <c r="Y228" s="48" t="s">
        <v>215</v>
      </c>
      <c r="Z228" s="42" t="s">
        <v>139</v>
      </c>
      <c r="AA228" s="56" t="s">
        <v>216</v>
      </c>
      <c r="AB228" s="48"/>
      <c r="AC228" s="42" t="s">
        <v>141</v>
      </c>
      <c r="AD228" s="49">
        <v>60</v>
      </c>
      <c r="AE228" s="50">
        <v>44238</v>
      </c>
      <c r="AF228" s="73">
        <f t="shared" si="22"/>
        <v>46063</v>
      </c>
      <c r="AG228" s="40" t="s">
        <v>82</v>
      </c>
      <c r="AH228" s="40" t="s">
        <v>83</v>
      </c>
      <c r="AI228" s="42" t="s">
        <v>1180</v>
      </c>
      <c r="AJ228" s="40" t="s">
        <v>214</v>
      </c>
      <c r="AK228" s="51" t="str">
        <f t="shared" ca="1" si="19"/>
        <v>поверен</v>
      </c>
      <c r="AL228" s="42"/>
      <c r="AM228" s="42" t="s">
        <v>86</v>
      </c>
      <c r="AN228" s="42" t="s">
        <v>87</v>
      </c>
      <c r="AO228" s="42" t="s">
        <v>88</v>
      </c>
      <c r="AP228" s="48" t="s">
        <v>218</v>
      </c>
      <c r="AQ228" s="41" t="s">
        <v>220</v>
      </c>
      <c r="AR228" s="51"/>
      <c r="AS228" s="42" t="s">
        <v>91</v>
      </c>
      <c r="AT228" s="37" t="s">
        <v>385</v>
      </c>
      <c r="AU228" s="37"/>
      <c r="AV228" s="40">
        <v>44941</v>
      </c>
      <c r="AW228" s="40"/>
      <c r="AX228" s="37"/>
      <c r="AY228" s="37"/>
      <c r="AZ228" s="37"/>
      <c r="BA228" s="40" t="s">
        <v>221</v>
      </c>
      <c r="BB228" s="40" t="s">
        <v>145</v>
      </c>
      <c r="BC228" s="40" t="s">
        <v>146</v>
      </c>
      <c r="BD228" s="42">
        <v>3001</v>
      </c>
      <c r="BE228" s="40"/>
      <c r="BF228" s="52"/>
      <c r="BG228" s="53"/>
      <c r="BH228" s="54"/>
      <c r="BI228" s="47"/>
      <c r="BJ228" s="47"/>
      <c r="BK228" s="47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</row>
    <row r="229" s="36" customFormat="1" ht="60" hidden="1" customHeight="1">
      <c r="A229" s="37"/>
      <c r="B229" s="37" t="s">
        <v>62</v>
      </c>
      <c r="C229" s="37" t="s">
        <v>63</v>
      </c>
      <c r="D229" s="56" t="s">
        <v>64</v>
      </c>
      <c r="E229" s="56" t="s">
        <v>1095</v>
      </c>
      <c r="F229" s="40" t="s">
        <v>1067</v>
      </c>
      <c r="G229" s="40" t="s">
        <v>1135</v>
      </c>
      <c r="H229" s="56" t="s">
        <v>1181</v>
      </c>
      <c r="I229" s="48" t="s">
        <v>1121</v>
      </c>
      <c r="J229" s="40" t="s">
        <v>1122</v>
      </c>
      <c r="K229" s="49" t="s">
        <v>463</v>
      </c>
      <c r="L229" s="49" t="s">
        <v>1123</v>
      </c>
      <c r="M229" s="49" t="s">
        <v>1124</v>
      </c>
      <c r="N229" s="49" t="s">
        <v>1182</v>
      </c>
      <c r="O229" s="37" t="s">
        <v>1126</v>
      </c>
      <c r="P229" s="37" t="s">
        <v>76</v>
      </c>
      <c r="Q229" s="42" t="s">
        <v>137</v>
      </c>
      <c r="R229" s="96">
        <v>41354</v>
      </c>
      <c r="S229" s="48">
        <v>12</v>
      </c>
      <c r="T229" s="45">
        <f t="shared" si="18"/>
        <v>45736.400000000001</v>
      </c>
      <c r="U229" s="56" t="s">
        <v>100</v>
      </c>
      <c r="V229" s="47" t="str">
        <f t="shared" si="21"/>
        <v>к</v>
      </c>
      <c r="W229" s="47" t="str">
        <f t="shared" si="20"/>
        <v>Па</v>
      </c>
      <c r="X229" s="48">
        <v>7000</v>
      </c>
      <c r="Y229" s="48" t="s">
        <v>215</v>
      </c>
      <c r="Z229" s="42" t="s">
        <v>139</v>
      </c>
      <c r="AA229" s="56" t="s">
        <v>1127</v>
      </c>
      <c r="AB229" s="48"/>
      <c r="AC229" s="42" t="s">
        <v>452</v>
      </c>
      <c r="AD229" s="49">
        <v>60</v>
      </c>
      <c r="AE229" s="50">
        <v>44180</v>
      </c>
      <c r="AF229" s="73">
        <f t="shared" si="22"/>
        <v>46005</v>
      </c>
      <c r="AG229" s="40" t="s">
        <v>82</v>
      </c>
      <c r="AH229" s="40" t="s">
        <v>83</v>
      </c>
      <c r="AI229" s="42" t="s">
        <v>1183</v>
      </c>
      <c r="AJ229" s="40" t="s">
        <v>1140</v>
      </c>
      <c r="AK229" s="51" t="str">
        <f t="shared" ca="1" si="19"/>
        <v>поверен</v>
      </c>
      <c r="AL229" s="42"/>
      <c r="AM229" s="42" t="s">
        <v>86</v>
      </c>
      <c r="AN229" s="42" t="s">
        <v>87</v>
      </c>
      <c r="AO229" s="42" t="s">
        <v>88</v>
      </c>
      <c r="AP229" s="48" t="s">
        <v>1129</v>
      </c>
      <c r="AQ229" s="41">
        <v>2015</v>
      </c>
      <c r="AR229" s="51"/>
      <c r="AS229" s="42" t="s">
        <v>91</v>
      </c>
      <c r="AT229" s="37" t="s">
        <v>385</v>
      </c>
      <c r="AU229" s="37"/>
      <c r="AV229" s="40">
        <v>44941</v>
      </c>
      <c r="AW229" s="40"/>
      <c r="AX229" s="37"/>
      <c r="AY229" s="37"/>
      <c r="AZ229" s="37"/>
      <c r="BA229" s="40" t="s">
        <v>221</v>
      </c>
      <c r="BB229" s="40" t="s">
        <v>145</v>
      </c>
      <c r="BC229" s="40" t="s">
        <v>146</v>
      </c>
      <c r="BD229" s="42"/>
      <c r="BE229" s="40"/>
      <c r="BF229" s="52"/>
      <c r="BG229" s="53"/>
      <c r="BH229" s="54"/>
      <c r="BI229" s="47"/>
      <c r="BJ229" s="47"/>
      <c r="BK229" s="47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</row>
    <row r="230" s="36" customFormat="1" ht="60" hidden="1" customHeight="1">
      <c r="A230" s="37"/>
      <c r="B230" s="37" t="s">
        <v>62</v>
      </c>
      <c r="C230" s="37" t="s">
        <v>63</v>
      </c>
      <c r="D230" s="56" t="s">
        <v>64</v>
      </c>
      <c r="E230" s="56" t="s">
        <v>1095</v>
      </c>
      <c r="F230" s="40" t="s">
        <v>1067</v>
      </c>
      <c r="G230" s="40" t="s">
        <v>1184</v>
      </c>
      <c r="H230" s="56" t="s">
        <v>1185</v>
      </c>
      <c r="I230" s="48"/>
      <c r="J230" s="40" t="s">
        <v>1176</v>
      </c>
      <c r="K230" s="49" t="s">
        <v>131</v>
      </c>
      <c r="L230" s="57" t="s">
        <v>211</v>
      </c>
      <c r="M230" s="57" t="s">
        <v>212</v>
      </c>
      <c r="N230" s="56" t="s">
        <v>1186</v>
      </c>
      <c r="O230" s="40" t="s">
        <v>214</v>
      </c>
      <c r="P230" s="37" t="s">
        <v>76</v>
      </c>
      <c r="Q230" s="42" t="s">
        <v>137</v>
      </c>
      <c r="R230" s="96" t="s">
        <v>1187</v>
      </c>
      <c r="S230" s="44">
        <v>15</v>
      </c>
      <c r="T230" s="96" t="s">
        <v>1188</v>
      </c>
      <c r="U230" s="56" t="s">
        <v>100</v>
      </c>
      <c r="V230" s="47" t="s">
        <v>215</v>
      </c>
      <c r="W230" s="47" t="str">
        <f t="shared" si="20"/>
        <v>Па</v>
      </c>
      <c r="X230" s="48">
        <v>1034</v>
      </c>
      <c r="Y230" s="48" t="s">
        <v>215</v>
      </c>
      <c r="Z230" s="42" t="s">
        <v>139</v>
      </c>
      <c r="AA230" s="56" t="s">
        <v>216</v>
      </c>
      <c r="AB230" s="48"/>
      <c r="AC230" s="42" t="s">
        <v>141</v>
      </c>
      <c r="AD230" s="49">
        <v>60</v>
      </c>
      <c r="AE230" s="50">
        <v>44232</v>
      </c>
      <c r="AF230" s="73">
        <f t="shared" si="22"/>
        <v>46057</v>
      </c>
      <c r="AG230" s="40" t="s">
        <v>82</v>
      </c>
      <c r="AH230" s="40" t="s">
        <v>83</v>
      </c>
      <c r="AI230" s="42" t="s">
        <v>1189</v>
      </c>
      <c r="AJ230" s="40" t="s">
        <v>214</v>
      </c>
      <c r="AK230" s="51" t="str">
        <f t="shared" ca="1" si="19"/>
        <v>поверен</v>
      </c>
      <c r="AL230" s="42"/>
      <c r="AM230" s="42" t="s">
        <v>86</v>
      </c>
      <c r="AN230" s="42" t="s">
        <v>87</v>
      </c>
      <c r="AO230" s="42" t="s">
        <v>88</v>
      </c>
      <c r="AP230" s="48" t="s">
        <v>218</v>
      </c>
      <c r="AQ230" s="41" t="s">
        <v>220</v>
      </c>
      <c r="AR230" s="51"/>
      <c r="AS230" s="42" t="s">
        <v>91</v>
      </c>
      <c r="AT230" s="37" t="s">
        <v>385</v>
      </c>
      <c r="AU230" s="37"/>
      <c r="AV230" s="40">
        <v>44941</v>
      </c>
      <c r="AW230" s="40"/>
      <c r="AX230" s="37"/>
      <c r="AY230" s="37"/>
      <c r="AZ230" s="37"/>
      <c r="BA230" s="40" t="s">
        <v>221</v>
      </c>
      <c r="BB230" s="40" t="s">
        <v>145</v>
      </c>
      <c r="BC230" s="40" t="s">
        <v>146</v>
      </c>
      <c r="BD230" s="42">
        <v>3001</v>
      </c>
      <c r="BE230" s="40"/>
      <c r="BF230" s="52"/>
      <c r="BG230" s="53"/>
      <c r="BH230" s="54"/>
      <c r="BI230" s="47"/>
      <c r="BJ230" s="47"/>
      <c r="BK230" s="47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</row>
    <row r="231" s="36" customFormat="1" ht="60" hidden="1" customHeight="1">
      <c r="A231" s="37"/>
      <c r="B231" s="37" t="s">
        <v>62</v>
      </c>
      <c r="C231" s="37" t="s">
        <v>63</v>
      </c>
      <c r="D231" s="56" t="s">
        <v>64</v>
      </c>
      <c r="E231" s="56" t="s">
        <v>1095</v>
      </c>
      <c r="F231" s="40" t="s">
        <v>1067</v>
      </c>
      <c r="G231" s="40" t="s">
        <v>1141</v>
      </c>
      <c r="H231" s="56" t="s">
        <v>1190</v>
      </c>
      <c r="I231" s="48" t="s">
        <v>1121</v>
      </c>
      <c r="J231" s="40" t="s">
        <v>1191</v>
      </c>
      <c r="K231" s="49" t="s">
        <v>463</v>
      </c>
      <c r="L231" s="49" t="s">
        <v>1123</v>
      </c>
      <c r="M231" s="49" t="s">
        <v>1124</v>
      </c>
      <c r="N231" s="56" t="s">
        <v>1192</v>
      </c>
      <c r="O231" s="37" t="s">
        <v>1126</v>
      </c>
      <c r="P231" s="37" t="s">
        <v>76</v>
      </c>
      <c r="Q231" s="42" t="s">
        <v>137</v>
      </c>
      <c r="R231" s="96">
        <v>41334</v>
      </c>
      <c r="S231" s="48">
        <v>12</v>
      </c>
      <c r="T231" s="45">
        <f t="shared" si="18"/>
        <v>45716.400000000001</v>
      </c>
      <c r="U231" s="56" t="s">
        <v>100</v>
      </c>
      <c r="V231" s="47" t="str">
        <f t="shared" si="21"/>
        <v>к</v>
      </c>
      <c r="W231" s="47" t="str">
        <f t="shared" si="20"/>
        <v>Па</v>
      </c>
      <c r="X231" s="48">
        <v>7000</v>
      </c>
      <c r="Y231" s="48" t="s">
        <v>215</v>
      </c>
      <c r="Z231" s="42" t="s">
        <v>139</v>
      </c>
      <c r="AA231" s="56" t="s">
        <v>1127</v>
      </c>
      <c r="AB231" s="48"/>
      <c r="AC231" s="42" t="s">
        <v>452</v>
      </c>
      <c r="AD231" s="49" t="s">
        <v>1193</v>
      </c>
      <c r="AE231" s="50">
        <v>45828</v>
      </c>
      <c r="AF231" s="73">
        <f t="shared" si="22"/>
        <v>46923</v>
      </c>
      <c r="AG231" s="40" t="s">
        <v>82</v>
      </c>
      <c r="AH231" s="40" t="s">
        <v>83</v>
      </c>
      <c r="AI231" s="42" t="s">
        <v>1194</v>
      </c>
      <c r="AJ231" s="40" t="s">
        <v>109</v>
      </c>
      <c r="AK231" s="51" t="str">
        <f t="shared" ca="1" si="19"/>
        <v>поверен</v>
      </c>
      <c r="AL231" s="42"/>
      <c r="AM231" s="42" t="s">
        <v>86</v>
      </c>
      <c r="AN231" s="42" t="s">
        <v>87</v>
      </c>
      <c r="AO231" s="42" t="s">
        <v>88</v>
      </c>
      <c r="AP231" s="48" t="s">
        <v>1129</v>
      </c>
      <c r="AQ231" s="41">
        <v>2015</v>
      </c>
      <c r="AR231" s="51"/>
      <c r="AS231" s="42" t="s">
        <v>91</v>
      </c>
      <c r="AT231" s="37" t="s">
        <v>385</v>
      </c>
      <c r="AU231" s="37"/>
      <c r="AV231" s="40">
        <v>44941</v>
      </c>
      <c r="AW231" s="40"/>
      <c r="AX231" s="37"/>
      <c r="AY231" s="37"/>
      <c r="AZ231" s="37"/>
      <c r="BA231" s="40" t="s">
        <v>221</v>
      </c>
      <c r="BB231" s="40" t="s">
        <v>145</v>
      </c>
      <c r="BC231" s="40" t="s">
        <v>146</v>
      </c>
      <c r="BD231" s="42"/>
      <c r="BE231" s="40"/>
      <c r="BF231" s="52"/>
      <c r="BG231" s="47" t="s">
        <v>1195</v>
      </c>
      <c r="BH231" s="54"/>
      <c r="BI231" s="47"/>
      <c r="BJ231" s="47"/>
      <c r="BK231" s="47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</row>
    <row r="232" s="36" customFormat="1" ht="60" hidden="1" customHeight="1">
      <c r="A232" s="37"/>
      <c r="B232" s="37" t="s">
        <v>62</v>
      </c>
      <c r="C232" s="37" t="s">
        <v>63</v>
      </c>
      <c r="D232" s="56" t="s">
        <v>64</v>
      </c>
      <c r="E232" s="56" t="s">
        <v>1102</v>
      </c>
      <c r="F232" s="40" t="s">
        <v>1067</v>
      </c>
      <c r="G232" s="40" t="s">
        <v>1145</v>
      </c>
      <c r="H232" s="56" t="s">
        <v>1196</v>
      </c>
      <c r="I232" s="48"/>
      <c r="J232" s="40" t="s">
        <v>1176</v>
      </c>
      <c r="K232" s="49" t="s">
        <v>131</v>
      </c>
      <c r="L232" s="57" t="s">
        <v>211</v>
      </c>
      <c r="M232" s="57" t="s">
        <v>212</v>
      </c>
      <c r="N232" s="56" t="s">
        <v>1197</v>
      </c>
      <c r="O232" s="40" t="s">
        <v>214</v>
      </c>
      <c r="P232" s="37" t="s">
        <v>76</v>
      </c>
      <c r="Q232" s="42" t="s">
        <v>137</v>
      </c>
      <c r="R232" s="96" t="s">
        <v>1178</v>
      </c>
      <c r="S232" s="44">
        <v>15</v>
      </c>
      <c r="T232" s="96" t="s">
        <v>1179</v>
      </c>
      <c r="U232" s="46" t="s">
        <v>100</v>
      </c>
      <c r="V232" s="47" t="s">
        <v>215</v>
      </c>
      <c r="W232" s="47" t="str">
        <f t="shared" si="20"/>
        <v>Па</v>
      </c>
      <c r="X232" s="48">
        <v>1034</v>
      </c>
      <c r="Y232" s="48" t="s">
        <v>215</v>
      </c>
      <c r="Z232" s="42" t="s">
        <v>139</v>
      </c>
      <c r="AA232" s="56" t="s">
        <v>216</v>
      </c>
      <c r="AB232" s="48"/>
      <c r="AC232" s="42" t="s">
        <v>141</v>
      </c>
      <c r="AD232" s="49">
        <v>60</v>
      </c>
      <c r="AE232" s="50">
        <v>44238</v>
      </c>
      <c r="AF232" s="73">
        <f t="shared" si="22"/>
        <v>46063</v>
      </c>
      <c r="AG232" s="40" t="s">
        <v>82</v>
      </c>
      <c r="AH232" s="40" t="s">
        <v>83</v>
      </c>
      <c r="AI232" s="42" t="s">
        <v>1198</v>
      </c>
      <c r="AJ232" s="40" t="s">
        <v>214</v>
      </c>
      <c r="AK232" s="51" t="str">
        <f t="shared" ca="1" si="19"/>
        <v>поверен</v>
      </c>
      <c r="AL232" s="42"/>
      <c r="AM232" s="42" t="s">
        <v>86</v>
      </c>
      <c r="AN232" s="42" t="s">
        <v>87</v>
      </c>
      <c r="AO232" s="42" t="s">
        <v>88</v>
      </c>
      <c r="AP232" s="48" t="s">
        <v>218</v>
      </c>
      <c r="AQ232" s="41" t="s">
        <v>220</v>
      </c>
      <c r="AR232" s="51"/>
      <c r="AS232" s="42" t="s">
        <v>91</v>
      </c>
      <c r="AT232" s="37" t="s">
        <v>385</v>
      </c>
      <c r="AU232" s="37"/>
      <c r="AV232" s="40">
        <v>44941</v>
      </c>
      <c r="AW232" s="40"/>
      <c r="AX232" s="37"/>
      <c r="AY232" s="37"/>
      <c r="AZ232" s="37"/>
      <c r="BA232" s="40" t="s">
        <v>221</v>
      </c>
      <c r="BB232" s="40" t="s">
        <v>145</v>
      </c>
      <c r="BC232" s="40" t="s">
        <v>146</v>
      </c>
      <c r="BD232" s="42">
        <v>3001</v>
      </c>
      <c r="BE232" s="40"/>
      <c r="BF232" s="52"/>
      <c r="BG232" s="53"/>
      <c r="BH232" s="54"/>
      <c r="BI232" s="47"/>
      <c r="BJ232" s="47"/>
      <c r="BK232" s="47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</row>
    <row r="233" s="36" customFormat="1" ht="60" hidden="1" customHeight="1">
      <c r="A233" s="37"/>
      <c r="B233" s="37" t="s">
        <v>62</v>
      </c>
      <c r="C233" s="37" t="s">
        <v>63</v>
      </c>
      <c r="D233" s="56" t="s">
        <v>64</v>
      </c>
      <c r="E233" s="56">
        <v>210</v>
      </c>
      <c r="F233" s="40" t="s">
        <v>1067</v>
      </c>
      <c r="G233" s="40" t="s">
        <v>1145</v>
      </c>
      <c r="H233" s="56" t="s">
        <v>1199</v>
      </c>
      <c r="I233" s="48"/>
      <c r="J233" s="40" t="s">
        <v>1176</v>
      </c>
      <c r="K233" s="49" t="s">
        <v>131</v>
      </c>
      <c r="L233" s="57" t="s">
        <v>211</v>
      </c>
      <c r="M233" s="57" t="s">
        <v>212</v>
      </c>
      <c r="N233" s="56" t="s">
        <v>1200</v>
      </c>
      <c r="O233" s="40" t="s">
        <v>214</v>
      </c>
      <c r="P233" s="37" t="s">
        <v>76</v>
      </c>
      <c r="Q233" s="42" t="s">
        <v>137</v>
      </c>
      <c r="R233" s="96" t="s">
        <v>1178</v>
      </c>
      <c r="S233" s="44">
        <v>15</v>
      </c>
      <c r="T233" s="96" t="s">
        <v>1179</v>
      </c>
      <c r="U233" s="56" t="s">
        <v>100</v>
      </c>
      <c r="V233" s="47" t="s">
        <v>215</v>
      </c>
      <c r="W233" s="47" t="str">
        <f t="shared" si="20"/>
        <v>Па</v>
      </c>
      <c r="X233" s="48">
        <v>1034</v>
      </c>
      <c r="Y233" s="48" t="s">
        <v>215</v>
      </c>
      <c r="Z233" s="42" t="s">
        <v>139</v>
      </c>
      <c r="AA233" s="56" t="s">
        <v>216</v>
      </c>
      <c r="AB233" s="48"/>
      <c r="AC233" s="42" t="s">
        <v>141</v>
      </c>
      <c r="AD233" s="49">
        <v>60</v>
      </c>
      <c r="AE233" s="50">
        <v>44238</v>
      </c>
      <c r="AF233" s="73">
        <f t="shared" si="22"/>
        <v>46063</v>
      </c>
      <c r="AG233" s="40" t="s">
        <v>82</v>
      </c>
      <c r="AH233" s="40" t="s">
        <v>83</v>
      </c>
      <c r="AI233" s="42" t="s">
        <v>1201</v>
      </c>
      <c r="AJ233" s="40" t="s">
        <v>214</v>
      </c>
      <c r="AK233" s="51" t="str">
        <f t="shared" ca="1" si="19"/>
        <v>поверен</v>
      </c>
      <c r="AL233" s="42"/>
      <c r="AM233" s="42" t="s">
        <v>86</v>
      </c>
      <c r="AN233" s="42" t="s">
        <v>87</v>
      </c>
      <c r="AO233" s="42" t="s">
        <v>88</v>
      </c>
      <c r="AP233" s="48" t="s">
        <v>218</v>
      </c>
      <c r="AQ233" s="41" t="s">
        <v>220</v>
      </c>
      <c r="AR233" s="51"/>
      <c r="AS233" s="42" t="s">
        <v>91</v>
      </c>
      <c r="AT233" s="37" t="s">
        <v>385</v>
      </c>
      <c r="AU233" s="37"/>
      <c r="AV233" s="40">
        <v>44670</v>
      </c>
      <c r="AW233" s="40"/>
      <c r="AX233" s="37"/>
      <c r="AY233" s="37"/>
      <c r="AZ233" s="37"/>
      <c r="BA233" s="40" t="s">
        <v>221</v>
      </c>
      <c r="BB233" s="40" t="s">
        <v>145</v>
      </c>
      <c r="BC233" s="40" t="s">
        <v>146</v>
      </c>
      <c r="BD233" s="42">
        <v>3001</v>
      </c>
      <c r="BE233" s="40"/>
      <c r="BF233" s="52"/>
      <c r="BG233" s="53"/>
      <c r="BH233" s="54"/>
      <c r="BI233" s="47"/>
      <c r="BJ233" s="47"/>
      <c r="BK233" s="47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</row>
    <row r="234" s="36" customFormat="1" ht="60" hidden="1" customHeight="1">
      <c r="A234" s="37"/>
      <c r="B234" s="37" t="s">
        <v>62</v>
      </c>
      <c r="C234" s="37" t="s">
        <v>63</v>
      </c>
      <c r="D234" s="56" t="s">
        <v>64</v>
      </c>
      <c r="E234" s="56" t="s">
        <v>1102</v>
      </c>
      <c r="F234" s="40" t="s">
        <v>1067</v>
      </c>
      <c r="G234" s="40" t="s">
        <v>1149</v>
      </c>
      <c r="H234" s="56" t="s">
        <v>1202</v>
      </c>
      <c r="I234" s="48"/>
      <c r="J234" s="40" t="s">
        <v>1176</v>
      </c>
      <c r="K234" s="49" t="s">
        <v>131</v>
      </c>
      <c r="L234" s="57" t="s">
        <v>211</v>
      </c>
      <c r="M234" s="57" t="s">
        <v>212</v>
      </c>
      <c r="N234" s="56" t="s">
        <v>1203</v>
      </c>
      <c r="O234" s="40" t="s">
        <v>214</v>
      </c>
      <c r="P234" s="37" t="s">
        <v>76</v>
      </c>
      <c r="Q234" s="42" t="s">
        <v>137</v>
      </c>
      <c r="R234" s="96" t="s">
        <v>1178</v>
      </c>
      <c r="S234" s="44">
        <v>15</v>
      </c>
      <c r="T234" s="96" t="s">
        <v>1179</v>
      </c>
      <c r="U234" s="56" t="s">
        <v>100</v>
      </c>
      <c r="V234" s="47" t="s">
        <v>215</v>
      </c>
      <c r="W234" s="47" t="str">
        <f t="shared" si="20"/>
        <v>Па</v>
      </c>
      <c r="X234" s="48">
        <v>1034</v>
      </c>
      <c r="Y234" s="48" t="s">
        <v>215</v>
      </c>
      <c r="Z234" s="42" t="s">
        <v>139</v>
      </c>
      <c r="AA234" s="56" t="s">
        <v>216</v>
      </c>
      <c r="AB234" s="48"/>
      <c r="AC234" s="42" t="s">
        <v>141</v>
      </c>
      <c r="AD234" s="49">
        <v>60</v>
      </c>
      <c r="AE234" s="50">
        <v>44238</v>
      </c>
      <c r="AF234" s="73">
        <f t="shared" si="22"/>
        <v>46063</v>
      </c>
      <c r="AG234" s="40" t="s">
        <v>82</v>
      </c>
      <c r="AH234" s="40" t="s">
        <v>83</v>
      </c>
      <c r="AI234" s="42" t="s">
        <v>1204</v>
      </c>
      <c r="AJ234" s="40" t="s">
        <v>214</v>
      </c>
      <c r="AK234" s="51" t="str">
        <f t="shared" ref="AK234:AK297" ca="1" si="23">IF(AE234=0,"нет данных",IF(TODAY()&lt;AF234-30,"поверен",IF(TODAY()&gt;AF234,"ЗАМЕНИТЬ","ПРОСРОЧЕН")))</f>
        <v>поверен</v>
      </c>
      <c r="AL234" s="42"/>
      <c r="AM234" s="42" t="s">
        <v>86</v>
      </c>
      <c r="AN234" s="42" t="s">
        <v>87</v>
      </c>
      <c r="AO234" s="42" t="s">
        <v>88</v>
      </c>
      <c r="AP234" s="48" t="s">
        <v>218</v>
      </c>
      <c r="AQ234" s="41" t="s">
        <v>220</v>
      </c>
      <c r="AR234" s="51"/>
      <c r="AS234" s="42" t="s">
        <v>91</v>
      </c>
      <c r="AT234" s="37" t="s">
        <v>385</v>
      </c>
      <c r="AU234" s="37"/>
      <c r="AV234" s="40">
        <v>44670</v>
      </c>
      <c r="AW234" s="40"/>
      <c r="AX234" s="37"/>
      <c r="AY234" s="37"/>
      <c r="AZ234" s="37"/>
      <c r="BA234" s="40" t="s">
        <v>221</v>
      </c>
      <c r="BB234" s="40" t="s">
        <v>145</v>
      </c>
      <c r="BC234" s="40" t="s">
        <v>146</v>
      </c>
      <c r="BD234" s="42">
        <v>3001</v>
      </c>
      <c r="BE234" s="40"/>
      <c r="BF234" s="52"/>
      <c r="BG234" s="53"/>
      <c r="BH234" s="54"/>
      <c r="BI234" s="47"/>
      <c r="BJ234" s="47"/>
      <c r="BK234" s="47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</row>
    <row r="235" s="36" customFormat="1" ht="60" hidden="1" customHeight="1">
      <c r="A235" s="37"/>
      <c r="B235" s="37" t="s">
        <v>62</v>
      </c>
      <c r="C235" s="37" t="s">
        <v>63</v>
      </c>
      <c r="D235" s="56" t="s">
        <v>64</v>
      </c>
      <c r="E235" s="56" t="s">
        <v>1102</v>
      </c>
      <c r="F235" s="40" t="s">
        <v>1067</v>
      </c>
      <c r="G235" s="40" t="s">
        <v>1149</v>
      </c>
      <c r="H235" s="56" t="s">
        <v>1205</v>
      </c>
      <c r="I235" s="48"/>
      <c r="J235" s="40" t="s">
        <v>1176</v>
      </c>
      <c r="K235" s="49" t="s">
        <v>131</v>
      </c>
      <c r="L235" s="57" t="s">
        <v>211</v>
      </c>
      <c r="M235" s="57" t="s">
        <v>212</v>
      </c>
      <c r="N235" s="56" t="s">
        <v>1206</v>
      </c>
      <c r="O235" s="40" t="s">
        <v>214</v>
      </c>
      <c r="P235" s="37" t="s">
        <v>76</v>
      </c>
      <c r="Q235" s="42" t="s">
        <v>137</v>
      </c>
      <c r="R235" s="96" t="s">
        <v>1178</v>
      </c>
      <c r="S235" s="44">
        <v>15</v>
      </c>
      <c r="T235" s="96" t="s">
        <v>1179</v>
      </c>
      <c r="U235" s="56" t="s">
        <v>100</v>
      </c>
      <c r="V235" s="47" t="s">
        <v>215</v>
      </c>
      <c r="W235" s="47" t="str">
        <f t="shared" si="20"/>
        <v>Па</v>
      </c>
      <c r="X235" s="48">
        <v>1034</v>
      </c>
      <c r="Y235" s="48" t="s">
        <v>215</v>
      </c>
      <c r="Z235" s="42" t="s">
        <v>139</v>
      </c>
      <c r="AA235" s="56" t="s">
        <v>216</v>
      </c>
      <c r="AB235" s="48"/>
      <c r="AC235" s="42" t="s">
        <v>141</v>
      </c>
      <c r="AD235" s="49">
        <v>60</v>
      </c>
      <c r="AE235" s="50">
        <v>44238</v>
      </c>
      <c r="AF235" s="73">
        <f t="shared" si="22"/>
        <v>46063</v>
      </c>
      <c r="AG235" s="40" t="s">
        <v>82</v>
      </c>
      <c r="AH235" s="40" t="s">
        <v>83</v>
      </c>
      <c r="AI235" s="42" t="s">
        <v>1207</v>
      </c>
      <c r="AJ235" s="40" t="s">
        <v>214</v>
      </c>
      <c r="AK235" s="51" t="str">
        <f t="shared" ca="1" si="23"/>
        <v>поверен</v>
      </c>
      <c r="AL235" s="42"/>
      <c r="AM235" s="42" t="s">
        <v>86</v>
      </c>
      <c r="AN235" s="42" t="s">
        <v>87</v>
      </c>
      <c r="AO235" s="42" t="s">
        <v>88</v>
      </c>
      <c r="AP235" s="48" t="s">
        <v>218</v>
      </c>
      <c r="AQ235" s="41" t="s">
        <v>220</v>
      </c>
      <c r="AR235" s="51"/>
      <c r="AS235" s="42" t="s">
        <v>91</v>
      </c>
      <c r="AT235" s="37" t="s">
        <v>385</v>
      </c>
      <c r="AU235" s="37"/>
      <c r="AV235" s="40">
        <v>44670</v>
      </c>
      <c r="AW235" s="40"/>
      <c r="AX235" s="37"/>
      <c r="AY235" s="37"/>
      <c r="AZ235" s="37"/>
      <c r="BA235" s="40" t="s">
        <v>221</v>
      </c>
      <c r="BB235" s="40" t="s">
        <v>145</v>
      </c>
      <c r="BC235" s="40" t="s">
        <v>146</v>
      </c>
      <c r="BD235" s="42">
        <v>3001</v>
      </c>
      <c r="BE235" s="40"/>
      <c r="BF235" s="52"/>
      <c r="BG235" s="53"/>
      <c r="BH235" s="54"/>
      <c r="BI235" s="47"/>
      <c r="BJ235" s="47"/>
      <c r="BK235" s="47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</row>
    <row r="236" s="36" customFormat="1" ht="60" hidden="1" customHeight="1">
      <c r="A236" s="37"/>
      <c r="B236" s="37" t="s">
        <v>62</v>
      </c>
      <c r="C236" s="37" t="s">
        <v>63</v>
      </c>
      <c r="D236" s="56" t="s">
        <v>64</v>
      </c>
      <c r="E236" s="56">
        <v>210</v>
      </c>
      <c r="F236" s="40" t="s">
        <v>1067</v>
      </c>
      <c r="G236" s="40" t="s">
        <v>1208</v>
      </c>
      <c r="H236" s="56" t="s">
        <v>1209</v>
      </c>
      <c r="I236" s="48"/>
      <c r="J236" s="40" t="s">
        <v>1176</v>
      </c>
      <c r="K236" s="49" t="s">
        <v>131</v>
      </c>
      <c r="L236" s="57" t="s">
        <v>211</v>
      </c>
      <c r="M236" s="57" t="s">
        <v>212</v>
      </c>
      <c r="N236" s="56" t="s">
        <v>1210</v>
      </c>
      <c r="O236" s="40" t="s">
        <v>214</v>
      </c>
      <c r="P236" s="37" t="s">
        <v>76</v>
      </c>
      <c r="Q236" s="42" t="s">
        <v>137</v>
      </c>
      <c r="R236" s="96" t="s">
        <v>1178</v>
      </c>
      <c r="S236" s="44">
        <v>15</v>
      </c>
      <c r="T236" s="96" t="s">
        <v>1179</v>
      </c>
      <c r="U236" s="46" t="s">
        <v>100</v>
      </c>
      <c r="V236" s="47" t="s">
        <v>215</v>
      </c>
      <c r="W236" s="47" t="str">
        <f t="shared" si="20"/>
        <v>Па</v>
      </c>
      <c r="X236" s="48">
        <v>1034</v>
      </c>
      <c r="Y236" s="48" t="s">
        <v>215</v>
      </c>
      <c r="Z236" s="42" t="s">
        <v>139</v>
      </c>
      <c r="AA236" s="56" t="s">
        <v>216</v>
      </c>
      <c r="AB236" s="48"/>
      <c r="AC236" s="42" t="s">
        <v>141</v>
      </c>
      <c r="AD236" s="49">
        <v>60</v>
      </c>
      <c r="AE236" s="50">
        <v>44238</v>
      </c>
      <c r="AF236" s="73">
        <f t="shared" si="22"/>
        <v>46063</v>
      </c>
      <c r="AG236" s="40" t="s">
        <v>82</v>
      </c>
      <c r="AH236" s="40" t="s">
        <v>83</v>
      </c>
      <c r="AI236" s="42" t="s">
        <v>1211</v>
      </c>
      <c r="AJ236" s="40" t="s">
        <v>214</v>
      </c>
      <c r="AK236" s="51" t="str">
        <f t="shared" ca="1" si="23"/>
        <v>поверен</v>
      </c>
      <c r="AL236" s="42"/>
      <c r="AM236" s="42" t="s">
        <v>86</v>
      </c>
      <c r="AN236" s="42" t="s">
        <v>87</v>
      </c>
      <c r="AO236" s="42" t="s">
        <v>88</v>
      </c>
      <c r="AP236" s="48" t="s">
        <v>218</v>
      </c>
      <c r="AQ236" s="41" t="s">
        <v>220</v>
      </c>
      <c r="AR236" s="51"/>
      <c r="AS236" s="42" t="s">
        <v>91</v>
      </c>
      <c r="AT236" s="37" t="s">
        <v>385</v>
      </c>
      <c r="AU236" s="37"/>
      <c r="AV236" s="40">
        <v>44670</v>
      </c>
      <c r="AW236" s="40"/>
      <c r="AX236" s="37"/>
      <c r="AY236" s="37"/>
      <c r="AZ236" s="37"/>
      <c r="BA236" s="40" t="s">
        <v>221</v>
      </c>
      <c r="BB236" s="40" t="s">
        <v>145</v>
      </c>
      <c r="BC236" s="40" t="s">
        <v>146</v>
      </c>
      <c r="BD236" s="42">
        <v>3001</v>
      </c>
      <c r="BE236" s="40"/>
      <c r="BF236" s="52"/>
      <c r="BG236" s="53"/>
      <c r="BH236" s="54"/>
      <c r="BI236" s="47"/>
      <c r="BJ236" s="47"/>
      <c r="BK236" s="47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</row>
    <row r="237" s="36" customFormat="1" ht="60" hidden="1" customHeight="1">
      <c r="A237" s="37"/>
      <c r="B237" s="37" t="s">
        <v>62</v>
      </c>
      <c r="C237" s="37" t="s">
        <v>63</v>
      </c>
      <c r="D237" s="56" t="s">
        <v>64</v>
      </c>
      <c r="E237" s="56">
        <v>210</v>
      </c>
      <c r="F237" s="40" t="s">
        <v>1067</v>
      </c>
      <c r="G237" s="40" t="s">
        <v>1212</v>
      </c>
      <c r="H237" s="56" t="s">
        <v>1213</v>
      </c>
      <c r="I237" s="48"/>
      <c r="J237" s="40" t="s">
        <v>1176</v>
      </c>
      <c r="K237" s="49" t="s">
        <v>131</v>
      </c>
      <c r="L237" s="57" t="s">
        <v>211</v>
      </c>
      <c r="M237" s="57" t="s">
        <v>212</v>
      </c>
      <c r="N237" s="56" t="s">
        <v>1214</v>
      </c>
      <c r="O237" s="40" t="s">
        <v>214</v>
      </c>
      <c r="P237" s="37" t="s">
        <v>76</v>
      </c>
      <c r="Q237" s="42" t="s">
        <v>137</v>
      </c>
      <c r="R237" s="96" t="s">
        <v>1178</v>
      </c>
      <c r="S237" s="44">
        <v>15</v>
      </c>
      <c r="T237" s="96" t="s">
        <v>1179</v>
      </c>
      <c r="U237" s="46" t="s">
        <v>100</v>
      </c>
      <c r="V237" s="47" t="s">
        <v>215</v>
      </c>
      <c r="W237" s="47" t="str">
        <f t="shared" si="20"/>
        <v>Па</v>
      </c>
      <c r="X237" s="48">
        <v>1034</v>
      </c>
      <c r="Y237" s="48" t="s">
        <v>215</v>
      </c>
      <c r="Z237" s="42" t="s">
        <v>139</v>
      </c>
      <c r="AA237" s="56" t="s">
        <v>216</v>
      </c>
      <c r="AB237" s="48"/>
      <c r="AC237" s="42" t="s">
        <v>141</v>
      </c>
      <c r="AD237" s="49">
        <v>60</v>
      </c>
      <c r="AE237" s="50">
        <v>44238</v>
      </c>
      <c r="AF237" s="73">
        <f t="shared" si="22"/>
        <v>46063</v>
      </c>
      <c r="AG237" s="40" t="s">
        <v>82</v>
      </c>
      <c r="AH237" s="40" t="s">
        <v>83</v>
      </c>
      <c r="AI237" s="42" t="s">
        <v>1215</v>
      </c>
      <c r="AJ237" s="40" t="s">
        <v>214</v>
      </c>
      <c r="AK237" s="51" t="str">
        <f t="shared" ca="1" si="23"/>
        <v>поверен</v>
      </c>
      <c r="AL237" s="42"/>
      <c r="AM237" s="42" t="s">
        <v>86</v>
      </c>
      <c r="AN237" s="42" t="s">
        <v>87</v>
      </c>
      <c r="AO237" s="42" t="s">
        <v>88</v>
      </c>
      <c r="AP237" s="48" t="s">
        <v>218</v>
      </c>
      <c r="AQ237" s="41" t="s">
        <v>220</v>
      </c>
      <c r="AR237" s="51"/>
      <c r="AS237" s="42" t="s">
        <v>91</v>
      </c>
      <c r="AT237" s="37" t="s">
        <v>385</v>
      </c>
      <c r="AU237" s="37"/>
      <c r="AV237" s="40">
        <v>44670</v>
      </c>
      <c r="AW237" s="40"/>
      <c r="AX237" s="37"/>
      <c r="AY237" s="37"/>
      <c r="AZ237" s="37"/>
      <c r="BA237" s="40" t="s">
        <v>221</v>
      </c>
      <c r="BB237" s="40" t="s">
        <v>145</v>
      </c>
      <c r="BC237" s="40" t="s">
        <v>146</v>
      </c>
      <c r="BD237" s="42">
        <v>3001</v>
      </c>
      <c r="BE237" s="40"/>
      <c r="BF237" s="52"/>
      <c r="BG237" s="53"/>
      <c r="BH237" s="54"/>
      <c r="BI237" s="47"/>
      <c r="BJ237" s="47"/>
      <c r="BK237" s="47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</row>
    <row r="238" s="36" customFormat="1" ht="60" hidden="1" customHeight="1">
      <c r="A238" s="37"/>
      <c r="B238" s="37" t="s">
        <v>62</v>
      </c>
      <c r="C238" s="37" t="s">
        <v>63</v>
      </c>
      <c r="D238" s="56" t="s">
        <v>64</v>
      </c>
      <c r="E238" s="56">
        <v>210</v>
      </c>
      <c r="F238" s="40" t="s">
        <v>1067</v>
      </c>
      <c r="G238" s="40" t="s">
        <v>1216</v>
      </c>
      <c r="H238" s="56" t="s">
        <v>1217</v>
      </c>
      <c r="I238" s="48" t="s">
        <v>171</v>
      </c>
      <c r="J238" s="40" t="s">
        <v>172</v>
      </c>
      <c r="K238" s="49" t="s">
        <v>131</v>
      </c>
      <c r="L238" s="57" t="s">
        <v>151</v>
      </c>
      <c r="M238" s="40" t="s">
        <v>173</v>
      </c>
      <c r="N238" s="49" t="s">
        <v>1218</v>
      </c>
      <c r="O238" s="37" t="s">
        <v>75</v>
      </c>
      <c r="P238" s="37" t="s">
        <v>76</v>
      </c>
      <c r="Q238" s="42" t="s">
        <v>137</v>
      </c>
      <c r="R238" s="96" t="s">
        <v>1219</v>
      </c>
      <c r="S238" s="44">
        <v>12</v>
      </c>
      <c r="T238" s="45" t="e">
        <f t="shared" ref="T232:T295" si="24">R238+S238*365.2</f>
        <v>#VALUE!</v>
      </c>
      <c r="U238" s="56" t="s">
        <v>100</v>
      </c>
      <c r="V238" s="47" t="str">
        <f t="shared" si="21"/>
        <v>М</v>
      </c>
      <c r="W238" s="47" t="str">
        <f t="shared" si="20"/>
        <v>Па</v>
      </c>
      <c r="X238" s="48">
        <v>0.69999999999999996</v>
      </c>
      <c r="Y238" s="48" t="s">
        <v>138</v>
      </c>
      <c r="Z238" s="42" t="s">
        <v>139</v>
      </c>
      <c r="AA238" s="56" t="s">
        <v>176</v>
      </c>
      <c r="AB238" s="48"/>
      <c r="AC238" s="42" t="s">
        <v>141</v>
      </c>
      <c r="AD238" s="49">
        <v>60</v>
      </c>
      <c r="AE238" s="50">
        <v>45495</v>
      </c>
      <c r="AF238" s="73">
        <f t="shared" si="22"/>
        <v>47320</v>
      </c>
      <c r="AG238" s="40" t="s">
        <v>82</v>
      </c>
      <c r="AH238" s="40" t="s">
        <v>83</v>
      </c>
      <c r="AI238" s="42" t="s">
        <v>1220</v>
      </c>
      <c r="AJ238" s="40" t="s">
        <v>143</v>
      </c>
      <c r="AK238" s="51" t="str">
        <f t="shared" ca="1" si="23"/>
        <v>поверен</v>
      </c>
      <c r="AL238" s="42"/>
      <c r="AM238" s="42" t="s">
        <v>86</v>
      </c>
      <c r="AN238" s="42" t="s">
        <v>87</v>
      </c>
      <c r="AO238" s="42" t="s">
        <v>88</v>
      </c>
      <c r="AP238" s="48" t="s">
        <v>218</v>
      </c>
      <c r="AQ238" s="41"/>
      <c r="AR238" s="51"/>
      <c r="AS238" s="42" t="s">
        <v>91</v>
      </c>
      <c r="AT238" s="37" t="s">
        <v>385</v>
      </c>
      <c r="AU238" s="37"/>
      <c r="AV238" s="40">
        <v>44943</v>
      </c>
      <c r="AW238" s="40"/>
      <c r="AX238" s="37"/>
      <c r="AY238" s="37"/>
      <c r="AZ238" s="37"/>
      <c r="BA238" s="40" t="s">
        <v>221</v>
      </c>
      <c r="BB238" s="40" t="s">
        <v>145</v>
      </c>
      <c r="BC238" s="40" t="s">
        <v>146</v>
      </c>
      <c r="BD238" s="42">
        <v>3001</v>
      </c>
      <c r="BE238" s="40"/>
      <c r="BF238" s="52"/>
      <c r="BG238" s="53"/>
      <c r="BH238" s="54"/>
      <c r="BI238" s="47"/>
      <c r="BJ238" s="47"/>
      <c r="BK238" s="47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</row>
    <row r="239" s="36" customFormat="1" ht="60" hidden="1" customHeight="1">
      <c r="A239" s="37"/>
      <c r="B239" s="37" t="s">
        <v>62</v>
      </c>
      <c r="C239" s="37" t="s">
        <v>63</v>
      </c>
      <c r="D239" s="56" t="s">
        <v>64</v>
      </c>
      <c r="E239" s="56">
        <v>210</v>
      </c>
      <c r="F239" s="40" t="s">
        <v>1067</v>
      </c>
      <c r="G239" s="40" t="s">
        <v>1221</v>
      </c>
      <c r="H239" s="56" t="s">
        <v>1222</v>
      </c>
      <c r="I239" s="48" t="s">
        <v>171</v>
      </c>
      <c r="J239" s="40" t="s">
        <v>172</v>
      </c>
      <c r="K239" s="49" t="s">
        <v>131</v>
      </c>
      <c r="L239" s="57" t="s">
        <v>151</v>
      </c>
      <c r="M239" s="40" t="s">
        <v>173</v>
      </c>
      <c r="N239" s="49">
        <v>4037031</v>
      </c>
      <c r="O239" s="37" t="s">
        <v>75</v>
      </c>
      <c r="P239" s="37" t="s">
        <v>76</v>
      </c>
      <c r="Q239" s="42" t="s">
        <v>137</v>
      </c>
      <c r="R239" s="91">
        <v>42552</v>
      </c>
      <c r="S239" s="44">
        <v>12</v>
      </c>
      <c r="T239" s="45">
        <f t="shared" si="24"/>
        <v>46934.400000000001</v>
      </c>
      <c r="U239" s="56" t="s">
        <v>100</v>
      </c>
      <c r="V239" s="47" t="str">
        <f t="shared" si="21"/>
        <v>М</v>
      </c>
      <c r="W239" s="47" t="str">
        <f t="shared" si="20"/>
        <v>Па</v>
      </c>
      <c r="X239" s="48">
        <v>0.69999999999999996</v>
      </c>
      <c r="Y239" s="48" t="s">
        <v>138</v>
      </c>
      <c r="Z239" s="42" t="s">
        <v>139</v>
      </c>
      <c r="AA239" s="56" t="s">
        <v>176</v>
      </c>
      <c r="AB239" s="48"/>
      <c r="AC239" s="42" t="s">
        <v>141</v>
      </c>
      <c r="AD239" s="49">
        <v>60</v>
      </c>
      <c r="AE239" s="50">
        <v>44149</v>
      </c>
      <c r="AF239" s="73">
        <f t="shared" si="22"/>
        <v>45974</v>
      </c>
      <c r="AG239" s="40" t="s">
        <v>82</v>
      </c>
      <c r="AH239" s="40" t="s">
        <v>83</v>
      </c>
      <c r="AI239" s="42" t="s">
        <v>1223</v>
      </c>
      <c r="AJ239" s="40" t="s">
        <v>85</v>
      </c>
      <c r="AK239" s="51" t="str">
        <f t="shared" ca="1" si="23"/>
        <v>поверен</v>
      </c>
      <c r="AL239" s="42"/>
      <c r="AM239" s="42" t="s">
        <v>86</v>
      </c>
      <c r="AN239" s="42" t="s">
        <v>87</v>
      </c>
      <c r="AO239" s="42" t="s">
        <v>88</v>
      </c>
      <c r="AP239" s="48" t="s">
        <v>218</v>
      </c>
      <c r="AQ239" s="41"/>
      <c r="AR239" s="51"/>
      <c r="AS239" s="42" t="s">
        <v>91</v>
      </c>
      <c r="AT239" s="37" t="s">
        <v>385</v>
      </c>
      <c r="AU239" s="37"/>
      <c r="AV239" s="40">
        <v>44943</v>
      </c>
      <c r="AW239" s="40"/>
      <c r="AX239" s="37"/>
      <c r="AY239" s="37"/>
      <c r="AZ239" s="37"/>
      <c r="BA239" s="40" t="s">
        <v>221</v>
      </c>
      <c r="BB239" s="40" t="s">
        <v>145</v>
      </c>
      <c r="BC239" s="40" t="s">
        <v>146</v>
      </c>
      <c r="BD239" s="42">
        <v>3001</v>
      </c>
      <c r="BE239" s="40"/>
      <c r="BF239" s="52"/>
      <c r="BG239" s="53"/>
      <c r="BH239" s="54"/>
      <c r="BI239" s="47"/>
      <c r="BJ239" s="47"/>
      <c r="BK239" s="47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</row>
    <row r="240" s="36" customFormat="1" ht="60" hidden="1" customHeight="1">
      <c r="A240" s="37"/>
      <c r="B240" s="37" t="s">
        <v>62</v>
      </c>
      <c r="C240" s="37" t="s">
        <v>63</v>
      </c>
      <c r="D240" s="56" t="s">
        <v>64</v>
      </c>
      <c r="E240" s="56">
        <v>210</v>
      </c>
      <c r="F240" s="40" t="s">
        <v>1067</v>
      </c>
      <c r="G240" s="40" t="s">
        <v>1224</v>
      </c>
      <c r="H240" s="56" t="s">
        <v>1225</v>
      </c>
      <c r="I240" s="48" t="s">
        <v>171</v>
      </c>
      <c r="J240" s="40" t="s">
        <v>172</v>
      </c>
      <c r="K240" s="49" t="s">
        <v>131</v>
      </c>
      <c r="L240" s="57" t="s">
        <v>151</v>
      </c>
      <c r="M240" s="40" t="s">
        <v>1226</v>
      </c>
      <c r="N240" s="49" t="s">
        <v>1227</v>
      </c>
      <c r="O240" s="37" t="s">
        <v>75</v>
      </c>
      <c r="P240" s="37" t="s">
        <v>76</v>
      </c>
      <c r="Q240" s="42" t="s">
        <v>137</v>
      </c>
      <c r="R240" s="96">
        <v>42705</v>
      </c>
      <c r="S240" s="44">
        <v>12</v>
      </c>
      <c r="T240" s="45">
        <f t="shared" si="24"/>
        <v>47087.400000000001</v>
      </c>
      <c r="U240" s="56" t="s">
        <v>100</v>
      </c>
      <c r="V240" s="47" t="str">
        <f t="shared" si="21"/>
        <v>к</v>
      </c>
      <c r="W240" s="47" t="str">
        <f t="shared" si="20"/>
        <v>Па</v>
      </c>
      <c r="X240" s="48">
        <v>10</v>
      </c>
      <c r="Y240" s="48" t="s">
        <v>215</v>
      </c>
      <c r="Z240" s="42" t="s">
        <v>139</v>
      </c>
      <c r="AA240" s="56" t="s">
        <v>176</v>
      </c>
      <c r="AB240" s="48"/>
      <c r="AC240" s="42" t="s">
        <v>141</v>
      </c>
      <c r="AD240" s="49">
        <v>60</v>
      </c>
      <c r="AE240" s="50">
        <v>45818</v>
      </c>
      <c r="AF240" s="73">
        <f t="shared" si="22"/>
        <v>47643</v>
      </c>
      <c r="AG240" s="40" t="s">
        <v>82</v>
      </c>
      <c r="AH240" s="40" t="s">
        <v>83</v>
      </c>
      <c r="AI240" s="42" t="s">
        <v>1228</v>
      </c>
      <c r="AJ240" s="40" t="s">
        <v>109</v>
      </c>
      <c r="AK240" s="51" t="str">
        <f t="shared" ca="1" si="23"/>
        <v>поверен</v>
      </c>
      <c r="AL240" s="42"/>
      <c r="AM240" s="42" t="s">
        <v>86</v>
      </c>
      <c r="AN240" s="42" t="s">
        <v>87</v>
      </c>
      <c r="AO240" s="42" t="s">
        <v>88</v>
      </c>
      <c r="AP240" s="48" t="s">
        <v>1229</v>
      </c>
      <c r="AQ240" s="41" t="s">
        <v>665</v>
      </c>
      <c r="AR240" s="51"/>
      <c r="AS240" s="42" t="s">
        <v>91</v>
      </c>
      <c r="AT240" s="37" t="s">
        <v>385</v>
      </c>
      <c r="AU240" s="37"/>
      <c r="AV240" s="40"/>
      <c r="AW240" s="40"/>
      <c r="AX240" s="37"/>
      <c r="AY240" s="37"/>
      <c r="AZ240" s="37"/>
      <c r="BA240" s="40" t="s">
        <v>221</v>
      </c>
      <c r="BB240" s="40" t="s">
        <v>145</v>
      </c>
      <c r="BC240" s="40" t="s">
        <v>146</v>
      </c>
      <c r="BD240" s="42"/>
      <c r="BE240" s="40"/>
      <c r="BF240" s="52"/>
      <c r="BG240" s="53"/>
      <c r="BH240" s="54"/>
      <c r="BI240" s="47"/>
      <c r="BJ240" s="47"/>
      <c r="BK240" s="47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</row>
    <row r="241" s="36" customFormat="1" ht="60" hidden="1" customHeight="1">
      <c r="A241" s="37"/>
      <c r="B241" s="37" t="s">
        <v>62</v>
      </c>
      <c r="C241" s="37" t="s">
        <v>63</v>
      </c>
      <c r="D241" s="56" t="s">
        <v>64</v>
      </c>
      <c r="E241" s="56">
        <v>210</v>
      </c>
      <c r="F241" s="40" t="s">
        <v>1067</v>
      </c>
      <c r="G241" s="40" t="s">
        <v>1230</v>
      </c>
      <c r="H241" s="56" t="s">
        <v>1231</v>
      </c>
      <c r="I241" s="48" t="s">
        <v>171</v>
      </c>
      <c r="J241" s="40" t="s">
        <v>172</v>
      </c>
      <c r="K241" s="49" t="s">
        <v>131</v>
      </c>
      <c r="L241" s="57" t="s">
        <v>151</v>
      </c>
      <c r="M241" s="40" t="s">
        <v>1226</v>
      </c>
      <c r="N241" s="49" t="s">
        <v>1232</v>
      </c>
      <c r="O241" s="37" t="s">
        <v>75</v>
      </c>
      <c r="P241" s="37" t="s">
        <v>76</v>
      </c>
      <c r="Q241" s="42" t="s">
        <v>137</v>
      </c>
      <c r="R241" s="96">
        <v>42705</v>
      </c>
      <c r="S241" s="44">
        <v>12</v>
      </c>
      <c r="T241" s="45">
        <f t="shared" si="24"/>
        <v>47087.400000000001</v>
      </c>
      <c r="U241" s="56" t="s">
        <v>100</v>
      </c>
      <c r="V241" s="47" t="str">
        <f t="shared" si="21"/>
        <v>к</v>
      </c>
      <c r="W241" s="47" t="str">
        <f t="shared" si="20"/>
        <v>Па</v>
      </c>
      <c r="X241" s="48">
        <v>10</v>
      </c>
      <c r="Y241" s="48" t="s">
        <v>215</v>
      </c>
      <c r="Z241" s="42" t="s">
        <v>139</v>
      </c>
      <c r="AA241" s="56" t="s">
        <v>176</v>
      </c>
      <c r="AB241" s="48"/>
      <c r="AC241" s="42" t="s">
        <v>141</v>
      </c>
      <c r="AD241" s="49">
        <v>60</v>
      </c>
      <c r="AE241" s="50">
        <v>45495</v>
      </c>
      <c r="AF241" s="73">
        <f t="shared" si="22"/>
        <v>47320</v>
      </c>
      <c r="AG241" s="40" t="s">
        <v>82</v>
      </c>
      <c r="AH241" s="40" t="s">
        <v>83</v>
      </c>
      <c r="AI241" s="42" t="s">
        <v>1233</v>
      </c>
      <c r="AJ241" s="40" t="s">
        <v>143</v>
      </c>
      <c r="AK241" s="51" t="str">
        <f t="shared" ca="1" si="23"/>
        <v>поверен</v>
      </c>
      <c r="AL241" s="42"/>
      <c r="AM241" s="42" t="s">
        <v>86</v>
      </c>
      <c r="AN241" s="42" t="s">
        <v>87</v>
      </c>
      <c r="AO241" s="42" t="s">
        <v>88</v>
      </c>
      <c r="AP241" s="48" t="s">
        <v>1229</v>
      </c>
      <c r="AQ241" s="41" t="s">
        <v>665</v>
      </c>
      <c r="AR241" s="51"/>
      <c r="AS241" s="42" t="s">
        <v>91</v>
      </c>
      <c r="AT241" s="37" t="s">
        <v>385</v>
      </c>
      <c r="AU241" s="37"/>
      <c r="AV241" s="40"/>
      <c r="AW241" s="40"/>
      <c r="AX241" s="37"/>
      <c r="AY241" s="37"/>
      <c r="AZ241" s="37"/>
      <c r="BA241" s="40" t="s">
        <v>122</v>
      </c>
      <c r="BB241" s="40" t="s">
        <v>145</v>
      </c>
      <c r="BC241" s="40" t="s">
        <v>146</v>
      </c>
      <c r="BD241" s="42"/>
      <c r="BE241" s="40"/>
      <c r="BF241" s="52"/>
      <c r="BG241" s="53"/>
      <c r="BH241" s="54"/>
      <c r="BI241" s="47"/>
      <c r="BJ241" s="47"/>
      <c r="BK241" s="47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</row>
    <row r="242" s="36" customFormat="1" ht="60" hidden="1" customHeight="1">
      <c r="A242" s="37"/>
      <c r="B242" s="37" t="s">
        <v>62</v>
      </c>
      <c r="C242" s="37" t="s">
        <v>63</v>
      </c>
      <c r="D242" s="56" t="s">
        <v>64</v>
      </c>
      <c r="E242" s="56">
        <v>210</v>
      </c>
      <c r="F242" s="40" t="s">
        <v>1067</v>
      </c>
      <c r="G242" s="40" t="s">
        <v>1234</v>
      </c>
      <c r="H242" s="56" t="s">
        <v>1235</v>
      </c>
      <c r="I242" s="48" t="s">
        <v>171</v>
      </c>
      <c r="J242" s="40" t="s">
        <v>172</v>
      </c>
      <c r="K242" s="49" t="s">
        <v>131</v>
      </c>
      <c r="L242" s="57" t="s">
        <v>151</v>
      </c>
      <c r="M242" s="40" t="s">
        <v>1226</v>
      </c>
      <c r="N242" s="49">
        <v>4037065</v>
      </c>
      <c r="O242" s="37" t="s">
        <v>75</v>
      </c>
      <c r="P242" s="37" t="s">
        <v>76</v>
      </c>
      <c r="Q242" s="42" t="s">
        <v>137</v>
      </c>
      <c r="R242" s="96">
        <v>42705</v>
      </c>
      <c r="S242" s="44">
        <v>12</v>
      </c>
      <c r="T242" s="45">
        <f t="shared" si="24"/>
        <v>47087.400000000001</v>
      </c>
      <c r="U242" s="56" t="s">
        <v>100</v>
      </c>
      <c r="V242" s="47" t="str">
        <f t="shared" si="21"/>
        <v>к</v>
      </c>
      <c r="W242" s="47" t="str">
        <f t="shared" si="20"/>
        <v>Па</v>
      </c>
      <c r="X242" s="48">
        <v>10</v>
      </c>
      <c r="Y242" s="48" t="s">
        <v>215</v>
      </c>
      <c r="Z242" s="42" t="s">
        <v>139</v>
      </c>
      <c r="AA242" s="56" t="s">
        <v>176</v>
      </c>
      <c r="AB242" s="48"/>
      <c r="AC242" s="42" t="s">
        <v>141</v>
      </c>
      <c r="AD242" s="49">
        <v>60</v>
      </c>
      <c r="AE242" s="50">
        <v>44149</v>
      </c>
      <c r="AF242" s="73">
        <f t="shared" si="22"/>
        <v>45974</v>
      </c>
      <c r="AG242" s="40" t="s">
        <v>82</v>
      </c>
      <c r="AH242" s="40" t="s">
        <v>83</v>
      </c>
      <c r="AI242" s="42" t="s">
        <v>1236</v>
      </c>
      <c r="AJ242" s="40" t="s">
        <v>85</v>
      </c>
      <c r="AK242" s="51" t="str">
        <f t="shared" ca="1" si="23"/>
        <v>поверен</v>
      </c>
      <c r="AL242" s="42"/>
      <c r="AM242" s="42" t="s">
        <v>86</v>
      </c>
      <c r="AN242" s="42" t="s">
        <v>87</v>
      </c>
      <c r="AO242" s="42" t="s">
        <v>88</v>
      </c>
      <c r="AP242" s="48" t="s">
        <v>1229</v>
      </c>
      <c r="AQ242" s="41" t="s">
        <v>665</v>
      </c>
      <c r="AR242" s="51"/>
      <c r="AS242" s="42" t="s">
        <v>91</v>
      </c>
      <c r="AT242" s="37" t="s">
        <v>385</v>
      </c>
      <c r="AU242" s="37"/>
      <c r="AV242" s="40"/>
      <c r="AW242" s="40"/>
      <c r="AX242" s="37"/>
      <c r="AY242" s="37"/>
      <c r="AZ242" s="37"/>
      <c r="BA242" s="40" t="s">
        <v>122</v>
      </c>
      <c r="BB242" s="40" t="s">
        <v>145</v>
      </c>
      <c r="BC242" s="40" t="s">
        <v>146</v>
      </c>
      <c r="BD242" s="42"/>
      <c r="BE242" s="40"/>
      <c r="BF242" s="52"/>
      <c r="BG242" s="53"/>
      <c r="BH242" s="54"/>
      <c r="BI242" s="47"/>
      <c r="BJ242" s="47"/>
      <c r="BK242" s="47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</row>
    <row r="243" s="36" customFormat="1" ht="60" hidden="1" customHeight="1">
      <c r="A243" s="37"/>
      <c r="B243" s="37" t="s">
        <v>62</v>
      </c>
      <c r="C243" s="37" t="s">
        <v>63</v>
      </c>
      <c r="D243" s="56" t="s">
        <v>64</v>
      </c>
      <c r="E243" s="56">
        <v>210</v>
      </c>
      <c r="F243" s="40" t="s">
        <v>1067</v>
      </c>
      <c r="G243" s="40" t="s">
        <v>1237</v>
      </c>
      <c r="H243" s="56" t="s">
        <v>1238</v>
      </c>
      <c r="I243" s="48" t="s">
        <v>171</v>
      </c>
      <c r="J243" s="40" t="s">
        <v>172</v>
      </c>
      <c r="K243" s="49" t="s">
        <v>131</v>
      </c>
      <c r="L243" s="57" t="s">
        <v>151</v>
      </c>
      <c r="M243" s="40" t="s">
        <v>1226</v>
      </c>
      <c r="N243" s="49" t="s">
        <v>1239</v>
      </c>
      <c r="O243" s="37" t="s">
        <v>75</v>
      </c>
      <c r="P243" s="37" t="s">
        <v>76</v>
      </c>
      <c r="Q243" s="42" t="s">
        <v>137</v>
      </c>
      <c r="R243" s="96">
        <v>42705</v>
      </c>
      <c r="S243" s="44">
        <v>12</v>
      </c>
      <c r="T243" s="45">
        <f t="shared" si="24"/>
        <v>47087.400000000001</v>
      </c>
      <c r="U243" s="56" t="s">
        <v>100</v>
      </c>
      <c r="V243" s="47" t="str">
        <f t="shared" si="21"/>
        <v>к</v>
      </c>
      <c r="W243" s="47" t="str">
        <f t="shared" si="20"/>
        <v>Па</v>
      </c>
      <c r="X243" s="48">
        <v>10</v>
      </c>
      <c r="Y243" s="48" t="s">
        <v>215</v>
      </c>
      <c r="Z243" s="42" t="s">
        <v>139</v>
      </c>
      <c r="AA243" s="56" t="s">
        <v>176</v>
      </c>
      <c r="AB243" s="48"/>
      <c r="AC243" s="42" t="s">
        <v>141</v>
      </c>
      <c r="AD243" s="49">
        <v>60</v>
      </c>
      <c r="AE243" s="50">
        <v>44149</v>
      </c>
      <c r="AF243" s="73">
        <f t="shared" si="22"/>
        <v>45974</v>
      </c>
      <c r="AG243" s="40" t="s">
        <v>82</v>
      </c>
      <c r="AH243" s="40" t="s">
        <v>83</v>
      </c>
      <c r="AI243" s="42" t="s">
        <v>1240</v>
      </c>
      <c r="AJ243" s="40" t="s">
        <v>85</v>
      </c>
      <c r="AK243" s="51" t="str">
        <f t="shared" ca="1" si="23"/>
        <v>поверен</v>
      </c>
      <c r="AL243" s="42"/>
      <c r="AM243" s="42" t="s">
        <v>86</v>
      </c>
      <c r="AN243" s="42" t="s">
        <v>87</v>
      </c>
      <c r="AO243" s="42" t="s">
        <v>88</v>
      </c>
      <c r="AP243" s="48" t="s">
        <v>1229</v>
      </c>
      <c r="AQ243" s="41" t="s">
        <v>665</v>
      </c>
      <c r="AR243" s="51"/>
      <c r="AS243" s="42" t="s">
        <v>91</v>
      </c>
      <c r="AT243" s="37" t="s">
        <v>385</v>
      </c>
      <c r="AU243" s="37"/>
      <c r="AV243" s="40"/>
      <c r="AW243" s="40"/>
      <c r="AX243" s="37"/>
      <c r="AY243" s="37"/>
      <c r="AZ243" s="37"/>
      <c r="BA243" s="40" t="s">
        <v>122</v>
      </c>
      <c r="BB243" s="40" t="s">
        <v>145</v>
      </c>
      <c r="BC243" s="40" t="s">
        <v>146</v>
      </c>
      <c r="BD243" s="42"/>
      <c r="BE243" s="40"/>
      <c r="BF243" s="52"/>
      <c r="BG243" s="53"/>
      <c r="BH243" s="54"/>
      <c r="BI243" s="47"/>
      <c r="BJ243" s="47"/>
      <c r="BK243" s="47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</row>
    <row r="244" s="36" customFormat="1" ht="60" hidden="1" customHeight="1">
      <c r="A244" s="37"/>
      <c r="B244" s="37" t="s">
        <v>62</v>
      </c>
      <c r="C244" s="37" t="s">
        <v>63</v>
      </c>
      <c r="D244" s="56" t="s">
        <v>64</v>
      </c>
      <c r="E244" s="56">
        <v>210</v>
      </c>
      <c r="F244" s="40" t="s">
        <v>1067</v>
      </c>
      <c r="G244" s="40" t="s">
        <v>1241</v>
      </c>
      <c r="H244" s="56" t="s">
        <v>1242</v>
      </c>
      <c r="I244" s="48" t="s">
        <v>171</v>
      </c>
      <c r="J244" s="40" t="s">
        <v>172</v>
      </c>
      <c r="K244" s="49" t="s">
        <v>131</v>
      </c>
      <c r="L244" s="57" t="s">
        <v>151</v>
      </c>
      <c r="M244" s="40" t="s">
        <v>1226</v>
      </c>
      <c r="N244" s="49" t="s">
        <v>1243</v>
      </c>
      <c r="O244" s="37" t="s">
        <v>75</v>
      </c>
      <c r="P244" s="37" t="s">
        <v>76</v>
      </c>
      <c r="Q244" s="42" t="s">
        <v>137</v>
      </c>
      <c r="R244" s="96">
        <v>42705</v>
      </c>
      <c r="S244" s="44">
        <v>12</v>
      </c>
      <c r="T244" s="45">
        <f t="shared" si="24"/>
        <v>47087.400000000001</v>
      </c>
      <c r="U244" s="56" t="s">
        <v>100</v>
      </c>
      <c r="V244" s="47" t="str">
        <f t="shared" si="21"/>
        <v>к</v>
      </c>
      <c r="W244" s="47" t="str">
        <f t="shared" si="20"/>
        <v>Па</v>
      </c>
      <c r="X244" s="48">
        <v>10</v>
      </c>
      <c r="Y244" s="48" t="s">
        <v>215</v>
      </c>
      <c r="Z244" s="42" t="s">
        <v>139</v>
      </c>
      <c r="AA244" s="56" t="s">
        <v>176</v>
      </c>
      <c r="AB244" s="48"/>
      <c r="AC244" s="42" t="s">
        <v>141</v>
      </c>
      <c r="AD244" s="49">
        <v>60</v>
      </c>
      <c r="AE244" s="50">
        <v>44149</v>
      </c>
      <c r="AF244" s="73">
        <f t="shared" si="22"/>
        <v>45974</v>
      </c>
      <c r="AG244" s="40" t="s">
        <v>82</v>
      </c>
      <c r="AH244" s="40" t="s">
        <v>83</v>
      </c>
      <c r="AI244" s="42" t="s">
        <v>1244</v>
      </c>
      <c r="AJ244" s="40" t="s">
        <v>85</v>
      </c>
      <c r="AK244" s="51" t="str">
        <f t="shared" ca="1" si="23"/>
        <v>поверен</v>
      </c>
      <c r="AL244" s="42"/>
      <c r="AM244" s="42" t="s">
        <v>86</v>
      </c>
      <c r="AN244" s="42" t="s">
        <v>87</v>
      </c>
      <c r="AO244" s="42" t="s">
        <v>88</v>
      </c>
      <c r="AP244" s="48" t="s">
        <v>1229</v>
      </c>
      <c r="AQ244" s="41" t="s">
        <v>665</v>
      </c>
      <c r="AR244" s="51"/>
      <c r="AS244" s="42" t="s">
        <v>91</v>
      </c>
      <c r="AT244" s="37" t="s">
        <v>385</v>
      </c>
      <c r="AU244" s="37"/>
      <c r="AV244" s="40"/>
      <c r="AW244" s="40"/>
      <c r="AX244" s="37"/>
      <c r="AY244" s="37"/>
      <c r="AZ244" s="37"/>
      <c r="BA244" s="40" t="s">
        <v>122</v>
      </c>
      <c r="BB244" s="40" t="s">
        <v>145</v>
      </c>
      <c r="BC244" s="40" t="s">
        <v>146</v>
      </c>
      <c r="BD244" s="42"/>
      <c r="BE244" s="40"/>
      <c r="BF244" s="52"/>
      <c r="BG244" s="53"/>
      <c r="BH244" s="54"/>
      <c r="BI244" s="47"/>
      <c r="BJ244" s="47"/>
      <c r="BK244" s="47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</row>
    <row r="245" s="36" customFormat="1" ht="60" hidden="1" customHeight="1">
      <c r="A245" s="37"/>
      <c r="B245" s="37" t="s">
        <v>62</v>
      </c>
      <c r="C245" s="37" t="s">
        <v>63</v>
      </c>
      <c r="D245" s="56" t="s">
        <v>64</v>
      </c>
      <c r="E245" s="56">
        <v>210</v>
      </c>
      <c r="F245" s="40" t="s">
        <v>1067</v>
      </c>
      <c r="G245" s="40" t="s">
        <v>1245</v>
      </c>
      <c r="H245" s="56" t="s">
        <v>1246</v>
      </c>
      <c r="I245" s="48" t="s">
        <v>171</v>
      </c>
      <c r="J245" s="40" t="s">
        <v>172</v>
      </c>
      <c r="K245" s="49" t="s">
        <v>131</v>
      </c>
      <c r="L245" s="57" t="s">
        <v>151</v>
      </c>
      <c r="M245" s="40" t="s">
        <v>1226</v>
      </c>
      <c r="N245" s="49" t="s">
        <v>1247</v>
      </c>
      <c r="O245" s="37" t="s">
        <v>75</v>
      </c>
      <c r="P245" s="37" t="s">
        <v>76</v>
      </c>
      <c r="Q245" s="42" t="s">
        <v>137</v>
      </c>
      <c r="R245" s="96">
        <v>42705</v>
      </c>
      <c r="S245" s="44">
        <v>12</v>
      </c>
      <c r="T245" s="45">
        <f t="shared" si="24"/>
        <v>47087.400000000001</v>
      </c>
      <c r="U245" s="56" t="s">
        <v>100</v>
      </c>
      <c r="V245" s="47" t="str">
        <f t="shared" si="21"/>
        <v>к</v>
      </c>
      <c r="W245" s="47" t="str">
        <f t="shared" si="20"/>
        <v>Па</v>
      </c>
      <c r="X245" s="48">
        <v>10</v>
      </c>
      <c r="Y245" s="48" t="s">
        <v>215</v>
      </c>
      <c r="Z245" s="42" t="s">
        <v>139</v>
      </c>
      <c r="AA245" s="56" t="s">
        <v>176</v>
      </c>
      <c r="AB245" s="48"/>
      <c r="AC245" s="42" t="s">
        <v>141</v>
      </c>
      <c r="AD245" s="49">
        <v>60</v>
      </c>
      <c r="AE245" s="50">
        <v>44149</v>
      </c>
      <c r="AF245" s="73">
        <f t="shared" si="22"/>
        <v>45974</v>
      </c>
      <c r="AG245" s="40" t="s">
        <v>82</v>
      </c>
      <c r="AH245" s="40" t="s">
        <v>83</v>
      </c>
      <c r="AI245" s="42" t="s">
        <v>1248</v>
      </c>
      <c r="AJ245" s="40" t="s">
        <v>85</v>
      </c>
      <c r="AK245" s="51" t="str">
        <f t="shared" ca="1" si="23"/>
        <v>поверен</v>
      </c>
      <c r="AL245" s="42"/>
      <c r="AM245" s="42" t="s">
        <v>86</v>
      </c>
      <c r="AN245" s="42" t="s">
        <v>87</v>
      </c>
      <c r="AO245" s="42" t="s">
        <v>88</v>
      </c>
      <c r="AP245" s="48" t="s">
        <v>1229</v>
      </c>
      <c r="AQ245" s="41" t="s">
        <v>665</v>
      </c>
      <c r="AR245" s="51"/>
      <c r="AS245" s="42" t="s">
        <v>91</v>
      </c>
      <c r="AT245" s="37" t="s">
        <v>385</v>
      </c>
      <c r="AU245" s="37"/>
      <c r="AV245" s="40"/>
      <c r="AW245" s="40"/>
      <c r="AX245" s="37"/>
      <c r="AY245" s="37"/>
      <c r="AZ245" s="37"/>
      <c r="BA245" s="40" t="s">
        <v>122</v>
      </c>
      <c r="BB245" s="40" t="s">
        <v>145</v>
      </c>
      <c r="BC245" s="40" t="s">
        <v>146</v>
      </c>
      <c r="BD245" s="42"/>
      <c r="BE245" s="40"/>
      <c r="BF245" s="52"/>
      <c r="BG245" s="53"/>
      <c r="BH245" s="54"/>
      <c r="BI245" s="47"/>
      <c r="BJ245" s="47"/>
      <c r="BK245" s="47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</row>
    <row r="246" s="36" customFormat="1" ht="60" hidden="1" customHeight="1">
      <c r="A246" s="37"/>
      <c r="B246" s="37" t="s">
        <v>62</v>
      </c>
      <c r="C246" s="37" t="s">
        <v>63</v>
      </c>
      <c r="D246" s="56" t="s">
        <v>64</v>
      </c>
      <c r="E246" s="56">
        <v>210</v>
      </c>
      <c r="F246" s="40" t="s">
        <v>1067</v>
      </c>
      <c r="G246" s="40" t="s">
        <v>1249</v>
      </c>
      <c r="H246" s="56" t="s">
        <v>1250</v>
      </c>
      <c r="I246" s="48" t="s">
        <v>316</v>
      </c>
      <c r="J246" s="40" t="s">
        <v>317</v>
      </c>
      <c r="K246" s="49" t="s">
        <v>318</v>
      </c>
      <c r="L246" s="49" t="s">
        <v>319</v>
      </c>
      <c r="M246" s="40" t="s">
        <v>1251</v>
      </c>
      <c r="N246" s="49">
        <v>513560</v>
      </c>
      <c r="O246" s="37" t="s">
        <v>322</v>
      </c>
      <c r="P246" s="37" t="s">
        <v>323</v>
      </c>
      <c r="Q246" s="42" t="s">
        <v>289</v>
      </c>
      <c r="R246" s="96">
        <v>42709</v>
      </c>
      <c r="S246" s="48">
        <v>12</v>
      </c>
      <c r="T246" s="45">
        <f t="shared" si="24"/>
        <v>47091.400000000001</v>
      </c>
      <c r="U246" s="56" t="s">
        <v>1252</v>
      </c>
      <c r="V246" s="47" t="str">
        <f t="shared" si="21"/>
        <v/>
      </c>
      <c r="W246" s="47" t="str">
        <f t="shared" si="20"/>
        <v>мм</v>
      </c>
      <c r="X246" s="48">
        <v>3420</v>
      </c>
      <c r="Y246" s="48"/>
      <c r="Z246" s="42" t="s">
        <v>994</v>
      </c>
      <c r="AA246" s="56" t="s">
        <v>326</v>
      </c>
      <c r="AB246" s="48" t="s">
        <v>325</v>
      </c>
      <c r="AC246" s="42" t="s">
        <v>325</v>
      </c>
      <c r="AD246" s="49">
        <v>48</v>
      </c>
      <c r="AE246" s="50">
        <v>45612</v>
      </c>
      <c r="AF246" s="73">
        <f t="shared" si="22"/>
        <v>47072</v>
      </c>
      <c r="AG246" s="40" t="s">
        <v>82</v>
      </c>
      <c r="AH246" s="40" t="s">
        <v>83</v>
      </c>
      <c r="AI246" s="42" t="s">
        <v>1253</v>
      </c>
      <c r="AJ246" s="40" t="s">
        <v>143</v>
      </c>
      <c r="AK246" s="51" t="str">
        <f t="shared" ca="1" si="23"/>
        <v>поверен</v>
      </c>
      <c r="AL246" s="42"/>
      <c r="AM246" s="42" t="s">
        <v>86</v>
      </c>
      <c r="AN246" s="42" t="s">
        <v>87</v>
      </c>
      <c r="AO246" s="42" t="s">
        <v>88</v>
      </c>
      <c r="AP246" s="48" t="s">
        <v>1254</v>
      </c>
      <c r="AQ246" s="41" t="s">
        <v>665</v>
      </c>
      <c r="AR246" s="51"/>
      <c r="AS246" s="42" t="s">
        <v>91</v>
      </c>
      <c r="AT246" s="37" t="s">
        <v>385</v>
      </c>
      <c r="AU246" s="37"/>
      <c r="AV246" s="40"/>
      <c r="AW246" s="40"/>
      <c r="AX246" s="37"/>
      <c r="AY246" s="37"/>
      <c r="AZ246" s="37"/>
      <c r="BA246" s="40" t="s">
        <v>122</v>
      </c>
      <c r="BB246" s="40" t="s">
        <v>329</v>
      </c>
      <c r="BC246" s="40" t="s">
        <v>298</v>
      </c>
      <c r="BD246" s="42">
        <v>2971</v>
      </c>
      <c r="BE246" s="40"/>
      <c r="BF246" s="52"/>
      <c r="BG246" s="53"/>
      <c r="BH246" s="54"/>
      <c r="BI246" s="47"/>
      <c r="BJ246" s="47"/>
      <c r="BK246" s="47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</row>
    <row r="247" s="36" customFormat="1" ht="60" hidden="1" customHeight="1">
      <c r="A247" s="37"/>
      <c r="B247" s="37" t="s">
        <v>62</v>
      </c>
      <c r="C247" s="37" t="s">
        <v>63</v>
      </c>
      <c r="D247" s="56" t="s">
        <v>64</v>
      </c>
      <c r="E247" s="56">
        <v>210</v>
      </c>
      <c r="F247" s="40" t="s">
        <v>1067</v>
      </c>
      <c r="G247" s="40" t="s">
        <v>1255</v>
      </c>
      <c r="H247" s="56" t="s">
        <v>1256</v>
      </c>
      <c r="I247" s="48" t="s">
        <v>316</v>
      </c>
      <c r="J247" s="40" t="s">
        <v>317</v>
      </c>
      <c r="K247" s="49" t="s">
        <v>318</v>
      </c>
      <c r="L247" s="49" t="s">
        <v>319</v>
      </c>
      <c r="M247" s="40" t="s">
        <v>1251</v>
      </c>
      <c r="N247" s="49">
        <v>513561</v>
      </c>
      <c r="O247" s="37" t="s">
        <v>322</v>
      </c>
      <c r="P247" s="37" t="s">
        <v>323</v>
      </c>
      <c r="Q247" s="42" t="s">
        <v>289</v>
      </c>
      <c r="R247" s="96">
        <v>42709</v>
      </c>
      <c r="S247" s="48">
        <v>12</v>
      </c>
      <c r="T247" s="45">
        <f t="shared" si="24"/>
        <v>47091.400000000001</v>
      </c>
      <c r="U247" s="56" t="s">
        <v>1252</v>
      </c>
      <c r="V247" s="47" t="str">
        <f t="shared" si="21"/>
        <v/>
      </c>
      <c r="W247" s="47" t="str">
        <f t="shared" si="20"/>
        <v>мм</v>
      </c>
      <c r="X247" s="48">
        <v>3420</v>
      </c>
      <c r="Y247" s="48"/>
      <c r="Z247" s="42" t="s">
        <v>994</v>
      </c>
      <c r="AA247" s="56" t="s">
        <v>326</v>
      </c>
      <c r="AB247" s="48" t="s">
        <v>325</v>
      </c>
      <c r="AC247" s="42" t="s">
        <v>325</v>
      </c>
      <c r="AD247" s="49">
        <v>48</v>
      </c>
      <c r="AE247" s="50">
        <v>45612</v>
      </c>
      <c r="AF247" s="73">
        <f t="shared" si="22"/>
        <v>47072</v>
      </c>
      <c r="AG247" s="40" t="s">
        <v>82</v>
      </c>
      <c r="AH247" s="40" t="s">
        <v>83</v>
      </c>
      <c r="AI247" s="42" t="s">
        <v>1257</v>
      </c>
      <c r="AJ247" s="40" t="s">
        <v>143</v>
      </c>
      <c r="AK247" s="51" t="str">
        <f t="shared" ca="1" si="23"/>
        <v>поверен</v>
      </c>
      <c r="AL247" s="42"/>
      <c r="AM247" s="42" t="s">
        <v>86</v>
      </c>
      <c r="AN247" s="42" t="s">
        <v>87</v>
      </c>
      <c r="AO247" s="42" t="s">
        <v>88</v>
      </c>
      <c r="AP247" s="48" t="s">
        <v>1254</v>
      </c>
      <c r="AQ247" s="41" t="s">
        <v>665</v>
      </c>
      <c r="AR247" s="51"/>
      <c r="AS247" s="42" t="s">
        <v>91</v>
      </c>
      <c r="AT247" s="37" t="s">
        <v>385</v>
      </c>
      <c r="AU247" s="37"/>
      <c r="AV247" s="40"/>
      <c r="AW247" s="40"/>
      <c r="AX247" s="37"/>
      <c r="AY247" s="37"/>
      <c r="AZ247" s="37"/>
      <c r="BA247" s="40" t="s">
        <v>122</v>
      </c>
      <c r="BB247" s="40" t="s">
        <v>329</v>
      </c>
      <c r="BC247" s="40" t="s">
        <v>298</v>
      </c>
      <c r="BD247" s="42">
        <v>2971</v>
      </c>
      <c r="BE247" s="40"/>
      <c r="BF247" s="52"/>
      <c r="BG247" s="53"/>
      <c r="BH247" s="54"/>
      <c r="BI247" s="47"/>
      <c r="BJ247" s="47"/>
      <c r="BK247" s="47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</row>
    <row r="248" s="36" customFormat="1" ht="60" hidden="1" customHeight="1">
      <c r="A248" s="37"/>
      <c r="B248" s="37" t="s">
        <v>62</v>
      </c>
      <c r="C248" s="37" t="s">
        <v>63</v>
      </c>
      <c r="D248" s="56" t="s">
        <v>64</v>
      </c>
      <c r="E248" s="56">
        <v>210</v>
      </c>
      <c r="F248" s="40" t="s">
        <v>1067</v>
      </c>
      <c r="G248" s="40" t="s">
        <v>1258</v>
      </c>
      <c r="H248" s="56" t="s">
        <v>1259</v>
      </c>
      <c r="I248" s="48" t="s">
        <v>316</v>
      </c>
      <c r="J248" s="40" t="s">
        <v>317</v>
      </c>
      <c r="K248" s="49" t="s">
        <v>318</v>
      </c>
      <c r="L248" s="49" t="s">
        <v>319</v>
      </c>
      <c r="M248" s="40" t="s">
        <v>1251</v>
      </c>
      <c r="N248" s="49">
        <v>513562</v>
      </c>
      <c r="O248" s="37" t="s">
        <v>322</v>
      </c>
      <c r="P248" s="37" t="s">
        <v>323</v>
      </c>
      <c r="Q248" s="42" t="s">
        <v>289</v>
      </c>
      <c r="R248" s="96">
        <v>42709</v>
      </c>
      <c r="S248" s="48">
        <v>12</v>
      </c>
      <c r="T248" s="45">
        <f t="shared" si="24"/>
        <v>47091.400000000001</v>
      </c>
      <c r="U248" s="56" t="s">
        <v>1252</v>
      </c>
      <c r="V248" s="47" t="str">
        <f t="shared" si="21"/>
        <v/>
      </c>
      <c r="W248" s="47" t="str">
        <f t="shared" si="20"/>
        <v>мм</v>
      </c>
      <c r="X248" s="48">
        <v>3420</v>
      </c>
      <c r="Y248" s="48"/>
      <c r="Z248" s="42" t="s">
        <v>994</v>
      </c>
      <c r="AA248" s="56" t="s">
        <v>326</v>
      </c>
      <c r="AB248" s="48" t="s">
        <v>325</v>
      </c>
      <c r="AC248" s="42" t="s">
        <v>325</v>
      </c>
      <c r="AD248" s="49">
        <v>48</v>
      </c>
      <c r="AE248" s="50">
        <v>45612</v>
      </c>
      <c r="AF248" s="73">
        <f t="shared" si="22"/>
        <v>47072</v>
      </c>
      <c r="AG248" s="40" t="s">
        <v>82</v>
      </c>
      <c r="AH248" s="40" t="s">
        <v>83</v>
      </c>
      <c r="AI248" s="42" t="s">
        <v>1260</v>
      </c>
      <c r="AJ248" s="40" t="s">
        <v>143</v>
      </c>
      <c r="AK248" s="51" t="str">
        <f t="shared" ca="1" si="23"/>
        <v>поверен</v>
      </c>
      <c r="AL248" s="42"/>
      <c r="AM248" s="42" t="s">
        <v>86</v>
      </c>
      <c r="AN248" s="42" t="s">
        <v>87</v>
      </c>
      <c r="AO248" s="42" t="s">
        <v>88</v>
      </c>
      <c r="AP248" s="48" t="s">
        <v>1254</v>
      </c>
      <c r="AQ248" s="41" t="s">
        <v>665</v>
      </c>
      <c r="AR248" s="51"/>
      <c r="AS248" s="42" t="s">
        <v>91</v>
      </c>
      <c r="AT248" s="37" t="s">
        <v>385</v>
      </c>
      <c r="AU248" s="37"/>
      <c r="AV248" s="40"/>
      <c r="AW248" s="40"/>
      <c r="AX248" s="37"/>
      <c r="AY248" s="37"/>
      <c r="AZ248" s="37"/>
      <c r="BA248" s="40" t="s">
        <v>208</v>
      </c>
      <c r="BB248" s="40" t="s">
        <v>329</v>
      </c>
      <c r="BC248" s="40" t="s">
        <v>298</v>
      </c>
      <c r="BD248" s="42">
        <v>2971</v>
      </c>
      <c r="BE248" s="40"/>
      <c r="BF248" s="52"/>
      <c r="BG248" s="53"/>
      <c r="BH248" s="54"/>
      <c r="BI248" s="47"/>
      <c r="BJ248" s="47"/>
      <c r="BK248" s="47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</row>
    <row r="249" s="92" customFormat="1" ht="60" hidden="1" customHeight="1">
      <c r="A249" s="37"/>
      <c r="B249" s="37" t="s">
        <v>62</v>
      </c>
      <c r="C249" s="37" t="s">
        <v>63</v>
      </c>
      <c r="D249" s="56" t="s">
        <v>64</v>
      </c>
      <c r="E249" s="56">
        <v>210</v>
      </c>
      <c r="F249" s="40" t="s">
        <v>1067</v>
      </c>
      <c r="G249" s="40" t="s">
        <v>1255</v>
      </c>
      <c r="H249" s="56" t="s">
        <v>1261</v>
      </c>
      <c r="I249" s="48" t="s">
        <v>316</v>
      </c>
      <c r="J249" s="40" t="s">
        <v>317</v>
      </c>
      <c r="K249" s="49" t="s">
        <v>318</v>
      </c>
      <c r="L249" s="49" t="s">
        <v>319</v>
      </c>
      <c r="M249" s="40" t="s">
        <v>1251</v>
      </c>
      <c r="N249" s="49">
        <v>513563</v>
      </c>
      <c r="O249" s="37" t="s">
        <v>322</v>
      </c>
      <c r="P249" s="37" t="s">
        <v>323</v>
      </c>
      <c r="Q249" s="42" t="s">
        <v>289</v>
      </c>
      <c r="R249" s="91">
        <v>42709</v>
      </c>
      <c r="S249" s="48">
        <v>12</v>
      </c>
      <c r="T249" s="45">
        <f t="shared" si="24"/>
        <v>47091.400000000001</v>
      </c>
      <c r="U249" s="56" t="s">
        <v>1252</v>
      </c>
      <c r="V249" s="37" t="str">
        <f t="shared" si="21"/>
        <v/>
      </c>
      <c r="W249" s="37" t="str">
        <f t="shared" si="20"/>
        <v>мм</v>
      </c>
      <c r="X249" s="48">
        <v>3420</v>
      </c>
      <c r="Y249" s="48"/>
      <c r="Z249" s="42" t="s">
        <v>994</v>
      </c>
      <c r="AA249" s="56" t="s">
        <v>326</v>
      </c>
      <c r="AB249" s="48" t="s">
        <v>325</v>
      </c>
      <c r="AC249" s="42" t="s">
        <v>325</v>
      </c>
      <c r="AD249" s="49">
        <v>48</v>
      </c>
      <c r="AE249" s="50">
        <v>45128</v>
      </c>
      <c r="AF249" s="73">
        <f t="shared" si="22"/>
        <v>46588</v>
      </c>
      <c r="AG249" s="40" t="s">
        <v>82</v>
      </c>
      <c r="AH249" s="40" t="s">
        <v>83</v>
      </c>
      <c r="AI249" s="42" t="s">
        <v>1262</v>
      </c>
      <c r="AJ249" s="40" t="s">
        <v>143</v>
      </c>
      <c r="AK249" s="51" t="str">
        <f t="shared" ca="1" si="23"/>
        <v>поверен</v>
      </c>
      <c r="AL249" s="42"/>
      <c r="AM249" s="42" t="s">
        <v>86</v>
      </c>
      <c r="AN249" s="42" t="s">
        <v>87</v>
      </c>
      <c r="AO249" s="42" t="s">
        <v>88</v>
      </c>
      <c r="AP249" s="48" t="s">
        <v>1254</v>
      </c>
      <c r="AQ249" s="41" t="s">
        <v>665</v>
      </c>
      <c r="AR249" s="51"/>
      <c r="AS249" s="42" t="s">
        <v>91</v>
      </c>
      <c r="AT249" s="37" t="s">
        <v>385</v>
      </c>
      <c r="AU249" s="37"/>
      <c r="AV249" s="40"/>
      <c r="AW249" s="40"/>
      <c r="AX249" s="37"/>
      <c r="AY249" s="37"/>
      <c r="AZ249" s="37"/>
      <c r="BA249" s="40" t="s">
        <v>208</v>
      </c>
      <c r="BB249" s="40" t="s">
        <v>329</v>
      </c>
      <c r="BC249" s="40" t="s">
        <v>298</v>
      </c>
      <c r="BD249" s="42">
        <v>2971</v>
      </c>
      <c r="BE249" s="40"/>
      <c r="BF249" s="52"/>
      <c r="BG249" s="93" t="s">
        <v>405</v>
      </c>
      <c r="BH249" s="94"/>
      <c r="BI249" s="37"/>
      <c r="BJ249" s="37"/>
      <c r="BK249" s="37"/>
      <c r="BL249" s="95"/>
      <c r="BM249" s="95"/>
      <c r="BN249" s="95"/>
      <c r="BO249" s="95"/>
      <c r="BP249" s="95"/>
      <c r="BQ249" s="95"/>
      <c r="BR249" s="95"/>
      <c r="BS249" s="95"/>
      <c r="BT249" s="95"/>
      <c r="BU249" s="95"/>
      <c r="BV249" s="95"/>
      <c r="BW249" s="95"/>
      <c r="BX249" s="95"/>
      <c r="BY249" s="95"/>
      <c r="BZ249" s="95"/>
      <c r="CA249" s="95"/>
      <c r="CB249" s="95"/>
      <c r="CC249" s="95"/>
      <c r="CD249" s="95"/>
      <c r="CE249" s="95"/>
      <c r="CF249" s="95"/>
      <c r="CG249" s="95"/>
      <c r="CH249" s="95"/>
      <c r="CI249" s="95"/>
      <c r="CJ249" s="95"/>
      <c r="CK249" s="95"/>
      <c r="CL249" s="95"/>
      <c r="CM249" s="95"/>
      <c r="CN249" s="95"/>
      <c r="CO249" s="95"/>
      <c r="CP249" s="95"/>
      <c r="CQ249" s="95"/>
      <c r="CR249" s="95"/>
      <c r="CS249" s="95"/>
      <c r="CT249" s="95"/>
      <c r="CU249" s="95"/>
      <c r="CV249" s="95"/>
      <c r="CW249" s="95"/>
      <c r="CX249" s="95"/>
      <c r="CY249" s="95"/>
      <c r="CZ249" s="95"/>
      <c r="DA249" s="95"/>
      <c r="DB249" s="95"/>
      <c r="DC249" s="95"/>
      <c r="DD249" s="95"/>
      <c r="DE249" s="95"/>
      <c r="DF249" s="95"/>
      <c r="DG249" s="95"/>
      <c r="DH249" s="95"/>
      <c r="DI249" s="95"/>
      <c r="DJ249" s="95"/>
      <c r="DK249" s="95"/>
      <c r="DL249" s="95"/>
      <c r="DM249" s="95"/>
      <c r="DN249" s="95"/>
      <c r="DO249" s="95"/>
      <c r="DP249" s="95"/>
      <c r="DQ249" s="95"/>
      <c r="DR249" s="95"/>
      <c r="DS249" s="95"/>
      <c r="DT249" s="95"/>
      <c r="DU249" s="95"/>
      <c r="DV249" s="95"/>
      <c r="DW249" s="95"/>
      <c r="DX249" s="95"/>
      <c r="DY249" s="95"/>
      <c r="DZ249" s="95"/>
      <c r="EA249" s="95"/>
      <c r="EB249" s="95"/>
      <c r="EC249" s="95"/>
      <c r="ED249" s="95"/>
      <c r="EE249" s="95"/>
      <c r="EF249" s="95"/>
      <c r="EG249" s="95"/>
      <c r="EH249" s="95"/>
      <c r="EI249" s="95"/>
      <c r="EJ249" s="95"/>
      <c r="EK249" s="95"/>
      <c r="EL249" s="95"/>
      <c r="EM249" s="95"/>
      <c r="EN249" s="95"/>
      <c r="EO249" s="95"/>
      <c r="EP249" s="95"/>
      <c r="EQ249" s="95"/>
      <c r="ER249" s="95"/>
      <c r="ES249" s="95"/>
      <c r="ET249" s="95"/>
      <c r="EU249" s="95"/>
      <c r="EV249" s="95"/>
      <c r="EW249" s="95"/>
      <c r="EX249" s="95"/>
      <c r="EY249" s="95"/>
      <c r="EZ249" s="95"/>
      <c r="FA249" s="95"/>
      <c r="FB249" s="95"/>
      <c r="FC249" s="95"/>
      <c r="FD249" s="95"/>
      <c r="FE249" s="95"/>
      <c r="FF249" s="95"/>
      <c r="FG249" s="95"/>
      <c r="FH249" s="95"/>
      <c r="FI249" s="95"/>
      <c r="FJ249" s="95"/>
      <c r="FK249" s="95"/>
      <c r="FL249" s="95"/>
      <c r="FM249" s="95"/>
      <c r="FN249" s="95"/>
      <c r="FO249" s="95"/>
      <c r="FP249" s="95"/>
      <c r="FQ249" s="95"/>
      <c r="FR249" s="95"/>
      <c r="FS249" s="95"/>
      <c r="FT249" s="95"/>
      <c r="FU249" s="95"/>
      <c r="FV249" s="95"/>
      <c r="FW249" s="95"/>
      <c r="FX249" s="95"/>
      <c r="FY249" s="95"/>
      <c r="FZ249" s="95"/>
      <c r="GA249" s="95"/>
      <c r="GB249" s="95"/>
      <c r="GC249" s="95"/>
      <c r="GD249" s="95"/>
      <c r="GE249" s="95"/>
      <c r="GF249" s="95"/>
      <c r="GG249" s="95"/>
      <c r="GH249" s="95"/>
      <c r="GI249" s="95"/>
      <c r="GJ249" s="95"/>
      <c r="GK249" s="95"/>
      <c r="GL249" s="95"/>
      <c r="GM249" s="95"/>
      <c r="GN249" s="95"/>
      <c r="GO249" s="95"/>
      <c r="GP249" s="95"/>
      <c r="GQ249" s="95"/>
      <c r="GR249" s="95"/>
      <c r="GS249" s="95"/>
      <c r="GT249" s="95"/>
      <c r="GU249" s="95"/>
      <c r="GV249" s="95"/>
      <c r="GW249" s="95"/>
      <c r="GX249" s="95"/>
      <c r="GY249" s="95"/>
      <c r="GZ249" s="95"/>
      <c r="HA249" s="95"/>
      <c r="HB249" s="95"/>
      <c r="HC249" s="95"/>
      <c r="HD249" s="95"/>
      <c r="HE249" s="95"/>
      <c r="HF249" s="95"/>
      <c r="HG249" s="95"/>
      <c r="HH249" s="95"/>
      <c r="HI249" s="95"/>
      <c r="HJ249" s="95"/>
      <c r="HK249" s="95"/>
      <c r="HL249" s="95"/>
      <c r="HM249" s="95"/>
      <c r="HN249" s="95"/>
      <c r="HO249" s="95"/>
      <c r="HP249" s="95"/>
      <c r="HQ249" s="95"/>
      <c r="HR249" s="95"/>
      <c r="HS249" s="95"/>
      <c r="HT249" s="95"/>
      <c r="HU249" s="95"/>
      <c r="HV249" s="95"/>
      <c r="HW249" s="95"/>
      <c r="HX249" s="95"/>
      <c r="HY249" s="95"/>
      <c r="HZ249" s="95"/>
      <c r="IA249" s="95"/>
      <c r="IB249" s="95"/>
      <c r="IC249" s="95"/>
      <c r="ID249" s="95"/>
      <c r="IE249" s="95"/>
    </row>
    <row r="250" s="92" customFormat="1" ht="60" hidden="1" customHeight="1">
      <c r="A250" s="37"/>
      <c r="B250" s="37" t="s">
        <v>62</v>
      </c>
      <c r="C250" s="37" t="s">
        <v>63</v>
      </c>
      <c r="D250" s="56" t="s">
        <v>64</v>
      </c>
      <c r="E250" s="56" t="s">
        <v>1095</v>
      </c>
      <c r="F250" s="40" t="s">
        <v>1067</v>
      </c>
      <c r="G250" s="40" t="s">
        <v>1263</v>
      </c>
      <c r="H250" s="56" t="s">
        <v>1264</v>
      </c>
      <c r="I250" s="48" t="s">
        <v>316</v>
      </c>
      <c r="J250" s="40" t="s">
        <v>317</v>
      </c>
      <c r="K250" s="49" t="s">
        <v>318</v>
      </c>
      <c r="L250" s="49" t="s">
        <v>319</v>
      </c>
      <c r="M250" s="40" t="s">
        <v>1251</v>
      </c>
      <c r="N250" s="49" t="s">
        <v>1265</v>
      </c>
      <c r="O250" s="37" t="s">
        <v>322</v>
      </c>
      <c r="P250" s="37" t="s">
        <v>323</v>
      </c>
      <c r="Q250" s="42" t="s">
        <v>289</v>
      </c>
      <c r="R250" s="91">
        <v>42709</v>
      </c>
      <c r="S250" s="48">
        <v>12</v>
      </c>
      <c r="T250" s="45">
        <f t="shared" si="24"/>
        <v>47091.400000000001</v>
      </c>
      <c r="U250" s="56" t="s">
        <v>1266</v>
      </c>
      <c r="V250" s="37" t="str">
        <f t="shared" si="21"/>
        <v/>
      </c>
      <c r="W250" s="37" t="str">
        <f t="shared" ref="W250:W313" si="25">IF(Z250="","",Z250)</f>
        <v>м</v>
      </c>
      <c r="X250" s="48">
        <v>3.0099999999999998</v>
      </c>
      <c r="Y250" s="48"/>
      <c r="Z250" s="42" t="s">
        <v>325</v>
      </c>
      <c r="AA250" s="56" t="s">
        <v>326</v>
      </c>
      <c r="AB250" s="48" t="s">
        <v>325</v>
      </c>
      <c r="AC250" s="42" t="s">
        <v>325</v>
      </c>
      <c r="AD250" s="49">
        <v>48</v>
      </c>
      <c r="AE250" s="50">
        <v>45034</v>
      </c>
      <c r="AF250" s="73">
        <f t="shared" si="22"/>
        <v>46494</v>
      </c>
      <c r="AG250" s="40" t="s">
        <v>82</v>
      </c>
      <c r="AH250" s="40" t="s">
        <v>83</v>
      </c>
      <c r="AI250" s="42" t="s">
        <v>1267</v>
      </c>
      <c r="AJ250" s="40" t="s">
        <v>143</v>
      </c>
      <c r="AK250" s="51" t="str">
        <f t="shared" ca="1" si="23"/>
        <v>поверен</v>
      </c>
      <c r="AL250" s="42"/>
      <c r="AM250" s="42" t="s">
        <v>86</v>
      </c>
      <c r="AN250" s="42" t="s">
        <v>87</v>
      </c>
      <c r="AO250" s="42" t="s">
        <v>88</v>
      </c>
      <c r="AP250" s="48" t="s">
        <v>1254</v>
      </c>
      <c r="AQ250" s="41" t="s">
        <v>665</v>
      </c>
      <c r="AR250" s="51"/>
      <c r="AS250" s="42" t="s">
        <v>91</v>
      </c>
      <c r="AT250" s="37" t="s">
        <v>385</v>
      </c>
      <c r="AU250" s="37"/>
      <c r="AV250" s="40"/>
      <c r="AW250" s="40"/>
      <c r="AX250" s="37"/>
      <c r="AY250" s="37"/>
      <c r="AZ250" s="37"/>
      <c r="BA250" s="40" t="s">
        <v>221</v>
      </c>
      <c r="BB250" s="40" t="s">
        <v>329</v>
      </c>
      <c r="BC250" s="40" t="s">
        <v>298</v>
      </c>
      <c r="BD250" s="42">
        <v>2971</v>
      </c>
      <c r="BE250" s="40"/>
      <c r="BF250" s="52"/>
      <c r="BG250" s="93" t="s">
        <v>1170</v>
      </c>
      <c r="BH250" s="94"/>
      <c r="BI250" s="37"/>
      <c r="BJ250" s="37"/>
      <c r="BK250" s="37"/>
      <c r="BL250" s="95"/>
      <c r="BM250" s="95"/>
      <c r="BN250" s="95"/>
      <c r="BO250" s="95"/>
      <c r="BP250" s="95"/>
      <c r="BQ250" s="95"/>
      <c r="BR250" s="95"/>
      <c r="BS250" s="95"/>
      <c r="BT250" s="95"/>
      <c r="BU250" s="95"/>
      <c r="BV250" s="95"/>
      <c r="BW250" s="95"/>
      <c r="BX250" s="95"/>
      <c r="BY250" s="95"/>
      <c r="BZ250" s="95"/>
      <c r="CA250" s="95"/>
      <c r="CB250" s="95"/>
      <c r="CC250" s="95"/>
      <c r="CD250" s="95"/>
      <c r="CE250" s="95"/>
      <c r="CF250" s="95"/>
      <c r="CG250" s="95"/>
      <c r="CH250" s="95"/>
      <c r="CI250" s="95"/>
      <c r="CJ250" s="95"/>
      <c r="CK250" s="95"/>
      <c r="CL250" s="95"/>
      <c r="CM250" s="95"/>
      <c r="CN250" s="95"/>
      <c r="CO250" s="95"/>
      <c r="CP250" s="95"/>
      <c r="CQ250" s="95"/>
      <c r="CR250" s="95"/>
      <c r="CS250" s="95"/>
      <c r="CT250" s="95"/>
      <c r="CU250" s="95"/>
      <c r="CV250" s="95"/>
      <c r="CW250" s="95"/>
      <c r="CX250" s="95"/>
      <c r="CY250" s="95"/>
      <c r="CZ250" s="95"/>
      <c r="DA250" s="95"/>
      <c r="DB250" s="95"/>
      <c r="DC250" s="95"/>
      <c r="DD250" s="95"/>
      <c r="DE250" s="95"/>
      <c r="DF250" s="95"/>
      <c r="DG250" s="95"/>
      <c r="DH250" s="95"/>
      <c r="DI250" s="95"/>
      <c r="DJ250" s="95"/>
      <c r="DK250" s="95"/>
      <c r="DL250" s="95"/>
      <c r="DM250" s="95"/>
      <c r="DN250" s="95"/>
      <c r="DO250" s="95"/>
      <c r="DP250" s="95"/>
      <c r="DQ250" s="95"/>
      <c r="DR250" s="95"/>
      <c r="DS250" s="95"/>
      <c r="DT250" s="95"/>
      <c r="DU250" s="95"/>
      <c r="DV250" s="95"/>
      <c r="DW250" s="95"/>
      <c r="DX250" s="95"/>
      <c r="DY250" s="95"/>
      <c r="DZ250" s="95"/>
      <c r="EA250" s="95"/>
      <c r="EB250" s="95"/>
      <c r="EC250" s="95"/>
      <c r="ED250" s="95"/>
      <c r="EE250" s="95"/>
      <c r="EF250" s="95"/>
      <c r="EG250" s="95"/>
      <c r="EH250" s="95"/>
      <c r="EI250" s="95"/>
      <c r="EJ250" s="95"/>
      <c r="EK250" s="95"/>
      <c r="EL250" s="95"/>
      <c r="EM250" s="95"/>
      <c r="EN250" s="95"/>
      <c r="EO250" s="95"/>
      <c r="EP250" s="95"/>
      <c r="EQ250" s="95"/>
      <c r="ER250" s="95"/>
      <c r="ES250" s="95"/>
      <c r="ET250" s="95"/>
      <c r="EU250" s="95"/>
      <c r="EV250" s="95"/>
      <c r="EW250" s="95"/>
      <c r="EX250" s="95"/>
      <c r="EY250" s="95"/>
      <c r="EZ250" s="95"/>
      <c r="FA250" s="95"/>
      <c r="FB250" s="95"/>
      <c r="FC250" s="95"/>
      <c r="FD250" s="95"/>
      <c r="FE250" s="95"/>
      <c r="FF250" s="95"/>
      <c r="FG250" s="95"/>
      <c r="FH250" s="95"/>
      <c r="FI250" s="95"/>
      <c r="FJ250" s="95"/>
      <c r="FK250" s="95"/>
      <c r="FL250" s="95"/>
      <c r="FM250" s="95"/>
      <c r="FN250" s="95"/>
      <c r="FO250" s="95"/>
      <c r="FP250" s="95"/>
      <c r="FQ250" s="95"/>
      <c r="FR250" s="95"/>
      <c r="FS250" s="95"/>
      <c r="FT250" s="95"/>
      <c r="FU250" s="95"/>
      <c r="FV250" s="95"/>
      <c r="FW250" s="95"/>
      <c r="FX250" s="95"/>
      <c r="FY250" s="95"/>
      <c r="FZ250" s="95"/>
      <c r="GA250" s="95"/>
      <c r="GB250" s="95"/>
      <c r="GC250" s="95"/>
      <c r="GD250" s="95"/>
      <c r="GE250" s="95"/>
      <c r="GF250" s="95"/>
      <c r="GG250" s="95"/>
      <c r="GH250" s="95"/>
      <c r="GI250" s="95"/>
      <c r="GJ250" s="95"/>
      <c r="GK250" s="95"/>
      <c r="GL250" s="95"/>
      <c r="GM250" s="95"/>
      <c r="GN250" s="95"/>
      <c r="GO250" s="95"/>
      <c r="GP250" s="95"/>
      <c r="GQ250" s="95"/>
      <c r="GR250" s="95"/>
      <c r="GS250" s="95"/>
      <c r="GT250" s="95"/>
      <c r="GU250" s="95"/>
      <c r="GV250" s="95"/>
      <c r="GW250" s="95"/>
      <c r="GX250" s="95"/>
      <c r="GY250" s="95"/>
      <c r="GZ250" s="95"/>
      <c r="HA250" s="95"/>
      <c r="HB250" s="95"/>
      <c r="HC250" s="95"/>
      <c r="HD250" s="95"/>
      <c r="HE250" s="95"/>
      <c r="HF250" s="95"/>
      <c r="HG250" s="95"/>
      <c r="HH250" s="95"/>
      <c r="HI250" s="95"/>
      <c r="HJ250" s="95"/>
      <c r="HK250" s="95"/>
      <c r="HL250" s="95"/>
      <c r="HM250" s="95"/>
      <c r="HN250" s="95"/>
      <c r="HO250" s="95"/>
      <c r="HP250" s="95"/>
      <c r="HQ250" s="95"/>
      <c r="HR250" s="95"/>
      <c r="HS250" s="95"/>
      <c r="HT250" s="95"/>
      <c r="HU250" s="95"/>
      <c r="HV250" s="95"/>
      <c r="HW250" s="95"/>
      <c r="HX250" s="95"/>
      <c r="HY250" s="95"/>
      <c r="HZ250" s="95"/>
      <c r="IA250" s="95"/>
      <c r="IB250" s="95"/>
      <c r="IC250" s="95"/>
      <c r="ID250" s="95"/>
      <c r="IE250" s="95"/>
    </row>
    <row r="251" s="92" customFormat="1" ht="60" hidden="1" customHeight="1">
      <c r="A251" s="37"/>
      <c r="B251" s="37" t="s">
        <v>62</v>
      </c>
      <c r="C251" s="37" t="s">
        <v>63</v>
      </c>
      <c r="D251" s="56" t="s">
        <v>64</v>
      </c>
      <c r="E251" s="56" t="s">
        <v>1095</v>
      </c>
      <c r="F251" s="40" t="s">
        <v>1067</v>
      </c>
      <c r="G251" s="40" t="s">
        <v>1263</v>
      </c>
      <c r="H251" s="56" t="s">
        <v>1268</v>
      </c>
      <c r="I251" s="48" t="s">
        <v>316</v>
      </c>
      <c r="J251" s="40" t="s">
        <v>317</v>
      </c>
      <c r="K251" s="49" t="s">
        <v>318</v>
      </c>
      <c r="L251" s="49" t="s">
        <v>319</v>
      </c>
      <c r="M251" s="40" t="s">
        <v>1251</v>
      </c>
      <c r="N251" s="49" t="s">
        <v>1269</v>
      </c>
      <c r="O251" s="37" t="s">
        <v>322</v>
      </c>
      <c r="P251" s="37" t="s">
        <v>323</v>
      </c>
      <c r="Q251" s="42" t="s">
        <v>289</v>
      </c>
      <c r="R251" s="91">
        <v>42709</v>
      </c>
      <c r="S251" s="48">
        <v>12</v>
      </c>
      <c r="T251" s="45">
        <f t="shared" si="24"/>
        <v>47091.400000000001</v>
      </c>
      <c r="U251" s="56" t="s">
        <v>1266</v>
      </c>
      <c r="V251" s="37" t="str">
        <f t="shared" si="21"/>
        <v/>
      </c>
      <c r="W251" s="37" t="str">
        <f t="shared" si="25"/>
        <v>м</v>
      </c>
      <c r="X251" s="48">
        <v>3.0099999999999998</v>
      </c>
      <c r="Y251" s="48"/>
      <c r="Z251" s="42" t="s">
        <v>325</v>
      </c>
      <c r="AA251" s="56" t="s">
        <v>326</v>
      </c>
      <c r="AB251" s="48" t="s">
        <v>325</v>
      </c>
      <c r="AC251" s="42" t="s">
        <v>325</v>
      </c>
      <c r="AD251" s="49">
        <v>48</v>
      </c>
      <c r="AE251" s="50">
        <v>45034</v>
      </c>
      <c r="AF251" s="73">
        <f t="shared" si="22"/>
        <v>46494</v>
      </c>
      <c r="AG251" s="40" t="s">
        <v>82</v>
      </c>
      <c r="AH251" s="40" t="s">
        <v>83</v>
      </c>
      <c r="AI251" s="42" t="s">
        <v>1270</v>
      </c>
      <c r="AJ251" s="40" t="s">
        <v>143</v>
      </c>
      <c r="AK251" s="51" t="str">
        <f t="shared" ca="1" si="23"/>
        <v>поверен</v>
      </c>
      <c r="AL251" s="42"/>
      <c r="AM251" s="42" t="s">
        <v>86</v>
      </c>
      <c r="AN251" s="42" t="s">
        <v>87</v>
      </c>
      <c r="AO251" s="42" t="s">
        <v>88</v>
      </c>
      <c r="AP251" s="48" t="s">
        <v>1254</v>
      </c>
      <c r="AQ251" s="41" t="s">
        <v>665</v>
      </c>
      <c r="AR251" s="51"/>
      <c r="AS251" s="42" t="s">
        <v>91</v>
      </c>
      <c r="AT251" s="37" t="s">
        <v>385</v>
      </c>
      <c r="AU251" s="37"/>
      <c r="AV251" s="40"/>
      <c r="AW251" s="40"/>
      <c r="AX251" s="37"/>
      <c r="AY251" s="37"/>
      <c r="AZ251" s="37"/>
      <c r="BA251" s="40" t="s">
        <v>221</v>
      </c>
      <c r="BB251" s="40" t="s">
        <v>329</v>
      </c>
      <c r="BC251" s="40" t="s">
        <v>298</v>
      </c>
      <c r="BD251" s="42">
        <v>2971</v>
      </c>
      <c r="BE251" s="40"/>
      <c r="BF251" s="52"/>
      <c r="BG251" s="93" t="s">
        <v>1170</v>
      </c>
      <c r="BH251" s="94"/>
      <c r="BI251" s="37"/>
      <c r="BJ251" s="37"/>
      <c r="BK251" s="37"/>
      <c r="BL251" s="95"/>
      <c r="BM251" s="95"/>
      <c r="BN251" s="95"/>
      <c r="BO251" s="95"/>
      <c r="BP251" s="95"/>
      <c r="BQ251" s="95"/>
      <c r="BR251" s="95"/>
      <c r="BS251" s="95"/>
      <c r="BT251" s="95"/>
      <c r="BU251" s="95"/>
      <c r="BV251" s="95"/>
      <c r="BW251" s="95"/>
      <c r="BX251" s="95"/>
      <c r="BY251" s="95"/>
      <c r="BZ251" s="95"/>
      <c r="CA251" s="95"/>
      <c r="CB251" s="95"/>
      <c r="CC251" s="95"/>
      <c r="CD251" s="95"/>
      <c r="CE251" s="95"/>
      <c r="CF251" s="95"/>
      <c r="CG251" s="95"/>
      <c r="CH251" s="95"/>
      <c r="CI251" s="95"/>
      <c r="CJ251" s="95"/>
      <c r="CK251" s="95"/>
      <c r="CL251" s="95"/>
      <c r="CM251" s="95"/>
      <c r="CN251" s="95"/>
      <c r="CO251" s="95"/>
      <c r="CP251" s="95"/>
      <c r="CQ251" s="95"/>
      <c r="CR251" s="95"/>
      <c r="CS251" s="95"/>
      <c r="CT251" s="95"/>
      <c r="CU251" s="95"/>
      <c r="CV251" s="95"/>
      <c r="CW251" s="95"/>
      <c r="CX251" s="95"/>
      <c r="CY251" s="95"/>
      <c r="CZ251" s="95"/>
      <c r="DA251" s="95"/>
      <c r="DB251" s="95"/>
      <c r="DC251" s="95"/>
      <c r="DD251" s="95"/>
      <c r="DE251" s="95"/>
      <c r="DF251" s="95"/>
      <c r="DG251" s="95"/>
      <c r="DH251" s="95"/>
      <c r="DI251" s="95"/>
      <c r="DJ251" s="95"/>
      <c r="DK251" s="95"/>
      <c r="DL251" s="95"/>
      <c r="DM251" s="95"/>
      <c r="DN251" s="95"/>
      <c r="DO251" s="95"/>
      <c r="DP251" s="95"/>
      <c r="DQ251" s="95"/>
      <c r="DR251" s="95"/>
      <c r="DS251" s="95"/>
      <c r="DT251" s="95"/>
      <c r="DU251" s="95"/>
      <c r="DV251" s="95"/>
      <c r="DW251" s="95"/>
      <c r="DX251" s="95"/>
      <c r="DY251" s="95"/>
      <c r="DZ251" s="95"/>
      <c r="EA251" s="95"/>
      <c r="EB251" s="95"/>
      <c r="EC251" s="95"/>
      <c r="ED251" s="95"/>
      <c r="EE251" s="95"/>
      <c r="EF251" s="95"/>
      <c r="EG251" s="95"/>
      <c r="EH251" s="95"/>
      <c r="EI251" s="95"/>
      <c r="EJ251" s="95"/>
      <c r="EK251" s="95"/>
      <c r="EL251" s="95"/>
      <c r="EM251" s="95"/>
      <c r="EN251" s="95"/>
      <c r="EO251" s="95"/>
      <c r="EP251" s="95"/>
      <c r="EQ251" s="95"/>
      <c r="ER251" s="95"/>
      <c r="ES251" s="95"/>
      <c r="ET251" s="95"/>
      <c r="EU251" s="95"/>
      <c r="EV251" s="95"/>
      <c r="EW251" s="95"/>
      <c r="EX251" s="95"/>
      <c r="EY251" s="95"/>
      <c r="EZ251" s="95"/>
      <c r="FA251" s="95"/>
      <c r="FB251" s="95"/>
      <c r="FC251" s="95"/>
      <c r="FD251" s="95"/>
      <c r="FE251" s="95"/>
      <c r="FF251" s="95"/>
      <c r="FG251" s="95"/>
      <c r="FH251" s="95"/>
      <c r="FI251" s="95"/>
      <c r="FJ251" s="95"/>
      <c r="FK251" s="95"/>
      <c r="FL251" s="95"/>
      <c r="FM251" s="95"/>
      <c r="FN251" s="95"/>
      <c r="FO251" s="95"/>
      <c r="FP251" s="95"/>
      <c r="FQ251" s="95"/>
      <c r="FR251" s="95"/>
      <c r="FS251" s="95"/>
      <c r="FT251" s="95"/>
      <c r="FU251" s="95"/>
      <c r="FV251" s="95"/>
      <c r="FW251" s="95"/>
      <c r="FX251" s="95"/>
      <c r="FY251" s="95"/>
      <c r="FZ251" s="95"/>
      <c r="GA251" s="95"/>
      <c r="GB251" s="95"/>
      <c r="GC251" s="95"/>
      <c r="GD251" s="95"/>
      <c r="GE251" s="95"/>
      <c r="GF251" s="95"/>
      <c r="GG251" s="95"/>
      <c r="GH251" s="95"/>
      <c r="GI251" s="95"/>
      <c r="GJ251" s="95"/>
      <c r="GK251" s="95"/>
      <c r="GL251" s="95"/>
      <c r="GM251" s="95"/>
      <c r="GN251" s="95"/>
      <c r="GO251" s="95"/>
      <c r="GP251" s="95"/>
      <c r="GQ251" s="95"/>
      <c r="GR251" s="95"/>
      <c r="GS251" s="95"/>
      <c r="GT251" s="95"/>
      <c r="GU251" s="95"/>
      <c r="GV251" s="95"/>
      <c r="GW251" s="95"/>
      <c r="GX251" s="95"/>
      <c r="GY251" s="95"/>
      <c r="GZ251" s="95"/>
      <c r="HA251" s="95"/>
      <c r="HB251" s="95"/>
      <c r="HC251" s="95"/>
      <c r="HD251" s="95"/>
      <c r="HE251" s="95"/>
      <c r="HF251" s="95"/>
      <c r="HG251" s="95"/>
      <c r="HH251" s="95"/>
      <c r="HI251" s="95"/>
      <c r="HJ251" s="95"/>
      <c r="HK251" s="95"/>
      <c r="HL251" s="95"/>
      <c r="HM251" s="95"/>
      <c r="HN251" s="95"/>
      <c r="HO251" s="95"/>
      <c r="HP251" s="95"/>
      <c r="HQ251" s="95"/>
      <c r="HR251" s="95"/>
      <c r="HS251" s="95"/>
      <c r="HT251" s="95"/>
      <c r="HU251" s="95"/>
      <c r="HV251" s="95"/>
      <c r="HW251" s="95"/>
      <c r="HX251" s="95"/>
      <c r="HY251" s="95"/>
      <c r="HZ251" s="95"/>
      <c r="IA251" s="95"/>
      <c r="IB251" s="95"/>
      <c r="IC251" s="95"/>
      <c r="ID251" s="95"/>
      <c r="IE251" s="95"/>
    </row>
    <row r="252" s="36" customFormat="1" ht="60" hidden="1" customHeight="1">
      <c r="A252" s="37"/>
      <c r="B252" s="37" t="s">
        <v>62</v>
      </c>
      <c r="C252" s="37" t="s">
        <v>63</v>
      </c>
      <c r="D252" s="56" t="s">
        <v>64</v>
      </c>
      <c r="E252" s="56" t="s">
        <v>1095</v>
      </c>
      <c r="F252" s="40" t="s">
        <v>1067</v>
      </c>
      <c r="G252" s="40" t="s">
        <v>1271</v>
      </c>
      <c r="H252" s="56" t="s">
        <v>1272</v>
      </c>
      <c r="I252" s="48" t="s">
        <v>316</v>
      </c>
      <c r="J252" s="40" t="s">
        <v>317</v>
      </c>
      <c r="K252" s="49" t="s">
        <v>318</v>
      </c>
      <c r="L252" s="49" t="s">
        <v>319</v>
      </c>
      <c r="M252" s="40" t="s">
        <v>1251</v>
      </c>
      <c r="N252" s="49">
        <v>513566</v>
      </c>
      <c r="O252" s="37" t="s">
        <v>322</v>
      </c>
      <c r="P252" s="37" t="s">
        <v>323</v>
      </c>
      <c r="Q252" s="42" t="s">
        <v>289</v>
      </c>
      <c r="R252" s="96">
        <v>42709</v>
      </c>
      <c r="S252" s="48">
        <v>12</v>
      </c>
      <c r="T252" s="45">
        <f t="shared" si="24"/>
        <v>47091.400000000001</v>
      </c>
      <c r="U252" s="56" t="s">
        <v>1273</v>
      </c>
      <c r="V252" s="47" t="str">
        <f t="shared" si="21"/>
        <v/>
      </c>
      <c r="W252" s="47" t="s">
        <v>325</v>
      </c>
      <c r="X252" s="48">
        <v>3.3999999999999999</v>
      </c>
      <c r="Y252" s="48"/>
      <c r="Z252" s="42" t="s">
        <v>325</v>
      </c>
      <c r="AA252" s="56" t="s">
        <v>326</v>
      </c>
      <c r="AB252" s="48" t="s">
        <v>325</v>
      </c>
      <c r="AC252" s="42" t="s">
        <v>325</v>
      </c>
      <c r="AD252" s="49">
        <v>48</v>
      </c>
      <c r="AE252" s="50">
        <v>45612</v>
      </c>
      <c r="AF252" s="73">
        <f t="shared" si="22"/>
        <v>47072</v>
      </c>
      <c r="AG252" s="40" t="s">
        <v>82</v>
      </c>
      <c r="AH252" s="40" t="s">
        <v>83</v>
      </c>
      <c r="AI252" s="42" t="s">
        <v>1274</v>
      </c>
      <c r="AJ252" s="40" t="s">
        <v>143</v>
      </c>
      <c r="AK252" s="51" t="str">
        <f t="shared" ca="1" si="23"/>
        <v>поверен</v>
      </c>
      <c r="AL252" s="42"/>
      <c r="AM252" s="42" t="s">
        <v>86</v>
      </c>
      <c r="AN252" s="42" t="s">
        <v>87</v>
      </c>
      <c r="AO252" s="42" t="s">
        <v>88</v>
      </c>
      <c r="AP252" s="48" t="s">
        <v>1254</v>
      </c>
      <c r="AQ252" s="41" t="s">
        <v>665</v>
      </c>
      <c r="AR252" s="51"/>
      <c r="AS252" s="42" t="s">
        <v>91</v>
      </c>
      <c r="AT252" s="37" t="s">
        <v>385</v>
      </c>
      <c r="AU252" s="37"/>
      <c r="AV252" s="40"/>
      <c r="AW252" s="40"/>
      <c r="AX252" s="37"/>
      <c r="AY252" s="37"/>
      <c r="AZ252" s="37"/>
      <c r="BA252" s="40" t="s">
        <v>221</v>
      </c>
      <c r="BB252" s="40" t="s">
        <v>329</v>
      </c>
      <c r="BC252" s="40" t="s">
        <v>298</v>
      </c>
      <c r="BD252" s="42">
        <v>2971</v>
      </c>
      <c r="BE252" s="40"/>
      <c r="BF252" s="52"/>
      <c r="BG252" s="53"/>
      <c r="BH252" s="54"/>
      <c r="BI252" s="47"/>
      <c r="BJ252" s="47"/>
      <c r="BK252" s="47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</row>
    <row r="253" s="36" customFormat="1" ht="60" hidden="1" customHeight="1">
      <c r="A253" s="37"/>
      <c r="B253" s="37" t="s">
        <v>62</v>
      </c>
      <c r="C253" s="37" t="s">
        <v>63</v>
      </c>
      <c r="D253" s="56" t="s">
        <v>64</v>
      </c>
      <c r="E253" s="56" t="s">
        <v>1095</v>
      </c>
      <c r="F253" s="40" t="s">
        <v>1067</v>
      </c>
      <c r="G253" s="40" t="s">
        <v>1271</v>
      </c>
      <c r="H253" s="56" t="s">
        <v>1275</v>
      </c>
      <c r="I253" s="48" t="s">
        <v>316</v>
      </c>
      <c r="J253" s="40" t="s">
        <v>317</v>
      </c>
      <c r="K253" s="49" t="s">
        <v>318</v>
      </c>
      <c r="L253" s="49" t="s">
        <v>319</v>
      </c>
      <c r="M253" s="40" t="s">
        <v>1251</v>
      </c>
      <c r="N253" s="49" t="s">
        <v>1276</v>
      </c>
      <c r="O253" s="37" t="s">
        <v>322</v>
      </c>
      <c r="P253" s="37" t="s">
        <v>323</v>
      </c>
      <c r="Q253" s="42" t="s">
        <v>289</v>
      </c>
      <c r="R253" s="96">
        <v>42709</v>
      </c>
      <c r="S253" s="48">
        <v>12</v>
      </c>
      <c r="T253" s="45">
        <f t="shared" si="24"/>
        <v>47091.400000000001</v>
      </c>
      <c r="U253" s="56" t="s">
        <v>1273</v>
      </c>
      <c r="V253" s="47" t="str">
        <f t="shared" si="21"/>
        <v/>
      </c>
      <c r="W253" s="47" t="s">
        <v>325</v>
      </c>
      <c r="X253" s="48">
        <v>3.3999999999999999</v>
      </c>
      <c r="Y253" s="48"/>
      <c r="Z253" s="42" t="s">
        <v>325</v>
      </c>
      <c r="AA253" s="56" t="s">
        <v>326</v>
      </c>
      <c r="AB253" s="48" t="s">
        <v>325</v>
      </c>
      <c r="AC253" s="42" t="s">
        <v>325</v>
      </c>
      <c r="AD253" s="49">
        <v>48</v>
      </c>
      <c r="AE253" s="50">
        <v>45612</v>
      </c>
      <c r="AF253" s="73">
        <f t="shared" si="22"/>
        <v>47072</v>
      </c>
      <c r="AG253" s="40" t="s">
        <v>82</v>
      </c>
      <c r="AH253" s="40" t="s">
        <v>83</v>
      </c>
      <c r="AI253" s="42" t="s">
        <v>1277</v>
      </c>
      <c r="AJ253" s="40" t="s">
        <v>143</v>
      </c>
      <c r="AK253" s="51" t="str">
        <f t="shared" ca="1" si="23"/>
        <v>поверен</v>
      </c>
      <c r="AL253" s="42"/>
      <c r="AM253" s="42" t="s">
        <v>86</v>
      </c>
      <c r="AN253" s="42" t="s">
        <v>87</v>
      </c>
      <c r="AO253" s="42" t="s">
        <v>88</v>
      </c>
      <c r="AP253" s="48" t="s">
        <v>1254</v>
      </c>
      <c r="AQ253" s="41" t="s">
        <v>665</v>
      </c>
      <c r="AR253" s="51"/>
      <c r="AS253" s="42" t="s">
        <v>91</v>
      </c>
      <c r="AT253" s="37" t="s">
        <v>385</v>
      </c>
      <c r="AU253" s="37"/>
      <c r="AV253" s="40"/>
      <c r="AW253" s="40"/>
      <c r="AX253" s="37"/>
      <c r="AY253" s="37"/>
      <c r="AZ253" s="37"/>
      <c r="BA253" s="40" t="s">
        <v>221</v>
      </c>
      <c r="BB253" s="40" t="s">
        <v>329</v>
      </c>
      <c r="BC253" s="40" t="s">
        <v>298</v>
      </c>
      <c r="BD253" s="42">
        <v>2971</v>
      </c>
      <c r="BE253" s="40"/>
      <c r="BF253" s="52"/>
      <c r="BG253" s="53"/>
      <c r="BH253" s="54"/>
      <c r="BI253" s="47"/>
      <c r="BJ253" s="47"/>
      <c r="BK253" s="47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</row>
    <row r="254" s="36" customFormat="1" ht="60" hidden="1" customHeight="1">
      <c r="A254" s="37"/>
      <c r="B254" s="37" t="s">
        <v>62</v>
      </c>
      <c r="C254" s="37" t="s">
        <v>63</v>
      </c>
      <c r="D254" s="56" t="s">
        <v>64</v>
      </c>
      <c r="E254" s="56">
        <v>210</v>
      </c>
      <c r="F254" s="40" t="s">
        <v>1067</v>
      </c>
      <c r="G254" s="40" t="s">
        <v>1278</v>
      </c>
      <c r="H254" s="56" t="s">
        <v>1279</v>
      </c>
      <c r="I254" s="48" t="s">
        <v>316</v>
      </c>
      <c r="J254" s="40" t="s">
        <v>317</v>
      </c>
      <c r="K254" s="49" t="s">
        <v>318</v>
      </c>
      <c r="L254" s="49" t="s">
        <v>319</v>
      </c>
      <c r="M254" s="40" t="s">
        <v>1251</v>
      </c>
      <c r="N254" s="49" t="s">
        <v>1280</v>
      </c>
      <c r="O254" s="37" t="s">
        <v>322</v>
      </c>
      <c r="P254" s="37" t="s">
        <v>323</v>
      </c>
      <c r="Q254" s="42" t="s">
        <v>289</v>
      </c>
      <c r="R254" s="96">
        <v>42709</v>
      </c>
      <c r="S254" s="48">
        <v>12</v>
      </c>
      <c r="T254" s="45">
        <f t="shared" si="24"/>
        <v>47091.400000000001</v>
      </c>
      <c r="U254" s="56" t="s">
        <v>1281</v>
      </c>
      <c r="V254" s="47" t="str">
        <f t="shared" si="21"/>
        <v/>
      </c>
      <c r="W254" s="47" t="str">
        <f t="shared" si="25"/>
        <v>мм</v>
      </c>
      <c r="X254" s="48">
        <v>2600</v>
      </c>
      <c r="Y254" s="48"/>
      <c r="Z254" s="42" t="s">
        <v>994</v>
      </c>
      <c r="AA254" s="56" t="s">
        <v>326</v>
      </c>
      <c r="AB254" s="48" t="s">
        <v>325</v>
      </c>
      <c r="AC254" s="42" t="s">
        <v>325</v>
      </c>
      <c r="AD254" s="49">
        <v>48</v>
      </c>
      <c r="AE254" s="50">
        <v>45612</v>
      </c>
      <c r="AF254" s="73">
        <f t="shared" si="22"/>
        <v>47072</v>
      </c>
      <c r="AG254" s="40" t="s">
        <v>82</v>
      </c>
      <c r="AH254" s="40" t="s">
        <v>83</v>
      </c>
      <c r="AI254" s="42" t="s">
        <v>1282</v>
      </c>
      <c r="AJ254" s="40" t="s">
        <v>143</v>
      </c>
      <c r="AK254" s="51" t="str">
        <f t="shared" ca="1" si="23"/>
        <v>поверен</v>
      </c>
      <c r="AL254" s="42"/>
      <c r="AM254" s="42" t="s">
        <v>86</v>
      </c>
      <c r="AN254" s="42" t="s">
        <v>87</v>
      </c>
      <c r="AO254" s="42" t="s">
        <v>88</v>
      </c>
      <c r="AP254" s="48" t="s">
        <v>1254</v>
      </c>
      <c r="AQ254" s="41" t="s">
        <v>665</v>
      </c>
      <c r="AR254" s="51"/>
      <c r="AS254" s="42" t="s">
        <v>91</v>
      </c>
      <c r="AT254" s="37" t="s">
        <v>385</v>
      </c>
      <c r="AU254" s="37"/>
      <c r="AV254" s="40"/>
      <c r="AW254" s="40"/>
      <c r="AX254" s="37"/>
      <c r="AY254" s="37"/>
      <c r="AZ254" s="37"/>
      <c r="BA254" s="40" t="s">
        <v>221</v>
      </c>
      <c r="BB254" s="40" t="s">
        <v>329</v>
      </c>
      <c r="BC254" s="40" t="s">
        <v>298</v>
      </c>
      <c r="BD254" s="42">
        <v>2971</v>
      </c>
      <c r="BE254" s="40"/>
      <c r="BF254" s="52"/>
      <c r="BG254" s="53"/>
      <c r="BH254" s="54"/>
      <c r="BI254" s="47"/>
      <c r="BJ254" s="47"/>
      <c r="BK254" s="47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</row>
    <row r="255" s="36" customFormat="1" ht="60" hidden="1" customHeight="1">
      <c r="A255" s="37"/>
      <c r="B255" s="37" t="s">
        <v>62</v>
      </c>
      <c r="C255" s="37" t="s">
        <v>63</v>
      </c>
      <c r="D255" s="56" t="s">
        <v>64</v>
      </c>
      <c r="E255" s="56">
        <v>210</v>
      </c>
      <c r="F255" s="40" t="s">
        <v>1067</v>
      </c>
      <c r="G255" s="40" t="s">
        <v>1278</v>
      </c>
      <c r="H255" s="56" t="s">
        <v>1283</v>
      </c>
      <c r="I255" s="48" t="s">
        <v>316</v>
      </c>
      <c r="J255" s="40" t="s">
        <v>317</v>
      </c>
      <c r="K255" s="49" t="s">
        <v>318</v>
      </c>
      <c r="L255" s="49" t="s">
        <v>319</v>
      </c>
      <c r="M255" s="40" t="s">
        <v>1251</v>
      </c>
      <c r="N255" s="49" t="s">
        <v>1284</v>
      </c>
      <c r="O255" s="37" t="s">
        <v>322</v>
      </c>
      <c r="P255" s="37" t="s">
        <v>323</v>
      </c>
      <c r="Q255" s="42" t="s">
        <v>289</v>
      </c>
      <c r="R255" s="96">
        <v>42709</v>
      </c>
      <c r="S255" s="48">
        <v>12</v>
      </c>
      <c r="T255" s="45">
        <f t="shared" si="24"/>
        <v>47091.400000000001</v>
      </c>
      <c r="U255" s="56" t="s">
        <v>1281</v>
      </c>
      <c r="V255" s="47" t="str">
        <f t="shared" si="21"/>
        <v/>
      </c>
      <c r="W255" s="47" t="str">
        <f t="shared" si="25"/>
        <v>мм</v>
      </c>
      <c r="X255" s="48">
        <v>2600</v>
      </c>
      <c r="Y255" s="48"/>
      <c r="Z255" s="42" t="s">
        <v>994</v>
      </c>
      <c r="AA255" s="56" t="s">
        <v>326</v>
      </c>
      <c r="AB255" s="48" t="s">
        <v>325</v>
      </c>
      <c r="AC255" s="42" t="s">
        <v>325</v>
      </c>
      <c r="AD255" s="49">
        <v>48</v>
      </c>
      <c r="AE255" s="50">
        <v>45612</v>
      </c>
      <c r="AF255" s="73">
        <f t="shared" si="22"/>
        <v>47072</v>
      </c>
      <c r="AG255" s="40" t="s">
        <v>82</v>
      </c>
      <c r="AH255" s="40" t="s">
        <v>83</v>
      </c>
      <c r="AI255" s="42" t="s">
        <v>1285</v>
      </c>
      <c r="AJ255" s="40" t="s">
        <v>143</v>
      </c>
      <c r="AK255" s="51" t="str">
        <f t="shared" ca="1" si="23"/>
        <v>поверен</v>
      </c>
      <c r="AL255" s="42"/>
      <c r="AM255" s="42" t="s">
        <v>86</v>
      </c>
      <c r="AN255" s="42" t="s">
        <v>87</v>
      </c>
      <c r="AO255" s="42" t="s">
        <v>88</v>
      </c>
      <c r="AP255" s="48" t="s">
        <v>1254</v>
      </c>
      <c r="AQ255" s="41" t="s">
        <v>665</v>
      </c>
      <c r="AR255" s="51"/>
      <c r="AS255" s="42" t="s">
        <v>91</v>
      </c>
      <c r="AT255" s="37" t="s">
        <v>385</v>
      </c>
      <c r="AU255" s="37"/>
      <c r="AV255" s="40"/>
      <c r="AW255" s="40"/>
      <c r="AX255" s="37"/>
      <c r="AY255" s="37"/>
      <c r="AZ255" s="37"/>
      <c r="BA255" s="40" t="s">
        <v>221</v>
      </c>
      <c r="BB255" s="40" t="s">
        <v>329</v>
      </c>
      <c r="BC255" s="40" t="s">
        <v>298</v>
      </c>
      <c r="BD255" s="42">
        <v>2971</v>
      </c>
      <c r="BE255" s="40"/>
      <c r="BF255" s="52"/>
      <c r="BG255" s="53"/>
      <c r="BH255" s="54"/>
      <c r="BI255" s="47"/>
      <c r="BJ255" s="47"/>
      <c r="BK255" s="47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</row>
    <row r="256" s="36" customFormat="1" ht="60" hidden="1" customHeight="1">
      <c r="A256" s="37"/>
      <c r="B256" s="37" t="s">
        <v>62</v>
      </c>
      <c r="C256" s="37" t="s">
        <v>63</v>
      </c>
      <c r="D256" s="56" t="s">
        <v>64</v>
      </c>
      <c r="E256" s="56" t="s">
        <v>1102</v>
      </c>
      <c r="F256" s="40" t="s">
        <v>1067</v>
      </c>
      <c r="G256" s="40" t="s">
        <v>1286</v>
      </c>
      <c r="H256" s="56" t="s">
        <v>1287</v>
      </c>
      <c r="I256" s="48" t="s">
        <v>316</v>
      </c>
      <c r="J256" s="40" t="s">
        <v>317</v>
      </c>
      <c r="K256" s="49" t="s">
        <v>318</v>
      </c>
      <c r="L256" s="49" t="s">
        <v>319</v>
      </c>
      <c r="M256" s="40" t="s">
        <v>1251</v>
      </c>
      <c r="N256" s="49" t="s">
        <v>1288</v>
      </c>
      <c r="O256" s="37" t="s">
        <v>322</v>
      </c>
      <c r="P256" s="37" t="s">
        <v>323</v>
      </c>
      <c r="Q256" s="42" t="s">
        <v>289</v>
      </c>
      <c r="R256" s="96">
        <v>42709</v>
      </c>
      <c r="S256" s="48">
        <v>12</v>
      </c>
      <c r="T256" s="45">
        <f t="shared" si="24"/>
        <v>47091.400000000001</v>
      </c>
      <c r="U256" s="56" t="s">
        <v>1273</v>
      </c>
      <c r="V256" s="47" t="str">
        <f t="shared" ref="V256:V319" si="26">IF(Y256="","",Y256)</f>
        <v/>
      </c>
      <c r="W256" s="47" t="s">
        <v>325</v>
      </c>
      <c r="X256" s="48">
        <v>3</v>
      </c>
      <c r="Y256" s="48"/>
      <c r="Z256" s="42" t="s">
        <v>325</v>
      </c>
      <c r="AA256" s="56" t="s">
        <v>326</v>
      </c>
      <c r="AB256" s="48" t="s">
        <v>325</v>
      </c>
      <c r="AC256" s="42" t="s">
        <v>325</v>
      </c>
      <c r="AD256" s="49">
        <v>48</v>
      </c>
      <c r="AE256" s="50">
        <v>45612</v>
      </c>
      <c r="AF256" s="73">
        <f t="shared" si="22"/>
        <v>47072</v>
      </c>
      <c r="AG256" s="40" t="s">
        <v>82</v>
      </c>
      <c r="AH256" s="40" t="s">
        <v>83</v>
      </c>
      <c r="AI256" s="42" t="s">
        <v>1289</v>
      </c>
      <c r="AJ256" s="40" t="s">
        <v>143</v>
      </c>
      <c r="AK256" s="51" t="str">
        <f t="shared" ca="1" si="23"/>
        <v>поверен</v>
      </c>
      <c r="AL256" s="42"/>
      <c r="AM256" s="42" t="s">
        <v>86</v>
      </c>
      <c r="AN256" s="42" t="s">
        <v>87</v>
      </c>
      <c r="AO256" s="42" t="s">
        <v>88</v>
      </c>
      <c r="AP256" s="48" t="s">
        <v>1254</v>
      </c>
      <c r="AQ256" s="41" t="s">
        <v>665</v>
      </c>
      <c r="AR256" s="51"/>
      <c r="AS256" s="42" t="s">
        <v>91</v>
      </c>
      <c r="AT256" s="37" t="s">
        <v>385</v>
      </c>
      <c r="AU256" s="37"/>
      <c r="AV256" s="40"/>
      <c r="AW256" s="40"/>
      <c r="AX256" s="37"/>
      <c r="AY256" s="37"/>
      <c r="AZ256" s="37"/>
      <c r="BA256" s="40" t="s">
        <v>221</v>
      </c>
      <c r="BB256" s="40" t="s">
        <v>329</v>
      </c>
      <c r="BC256" s="40" t="s">
        <v>298</v>
      </c>
      <c r="BD256" s="42">
        <v>2971</v>
      </c>
      <c r="BE256" s="40"/>
      <c r="BF256" s="52"/>
      <c r="BG256" s="53"/>
      <c r="BH256" s="54"/>
      <c r="BI256" s="47"/>
      <c r="BJ256" s="47"/>
      <c r="BK256" s="47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</row>
    <row r="257" s="36" customFormat="1" ht="60" hidden="1" customHeight="1">
      <c r="A257" s="37"/>
      <c r="B257" s="37" t="s">
        <v>62</v>
      </c>
      <c r="C257" s="37" t="s">
        <v>63</v>
      </c>
      <c r="D257" s="56" t="s">
        <v>64</v>
      </c>
      <c r="E257" s="56" t="s">
        <v>1102</v>
      </c>
      <c r="F257" s="40" t="s">
        <v>1067</v>
      </c>
      <c r="G257" s="40" t="s">
        <v>1286</v>
      </c>
      <c r="H257" s="56" t="s">
        <v>1290</v>
      </c>
      <c r="I257" s="48" t="s">
        <v>316</v>
      </c>
      <c r="J257" s="40" t="s">
        <v>317</v>
      </c>
      <c r="K257" s="49" t="s">
        <v>318</v>
      </c>
      <c r="L257" s="49" t="s">
        <v>319</v>
      </c>
      <c r="M257" s="40" t="s">
        <v>1251</v>
      </c>
      <c r="N257" s="49">
        <v>513571</v>
      </c>
      <c r="O257" s="37" t="s">
        <v>322</v>
      </c>
      <c r="P257" s="37" t="s">
        <v>323</v>
      </c>
      <c r="Q257" s="42" t="s">
        <v>289</v>
      </c>
      <c r="R257" s="96">
        <v>42709</v>
      </c>
      <c r="S257" s="48">
        <v>12</v>
      </c>
      <c r="T257" s="45">
        <f t="shared" si="24"/>
        <v>47091.400000000001</v>
      </c>
      <c r="U257" s="56" t="s">
        <v>1273</v>
      </c>
      <c r="V257" s="47" t="str">
        <f t="shared" si="26"/>
        <v/>
      </c>
      <c r="W257" s="47" t="s">
        <v>325</v>
      </c>
      <c r="X257" s="48">
        <v>3</v>
      </c>
      <c r="Y257" s="48"/>
      <c r="Z257" s="42" t="s">
        <v>325</v>
      </c>
      <c r="AA257" s="56" t="s">
        <v>326</v>
      </c>
      <c r="AB257" s="48" t="s">
        <v>325</v>
      </c>
      <c r="AC257" s="42" t="s">
        <v>325</v>
      </c>
      <c r="AD257" s="49">
        <v>48</v>
      </c>
      <c r="AE257" s="50">
        <v>45612</v>
      </c>
      <c r="AF257" s="73">
        <f t="shared" si="22"/>
        <v>47072</v>
      </c>
      <c r="AG257" s="40" t="s">
        <v>82</v>
      </c>
      <c r="AH257" s="40" t="s">
        <v>83</v>
      </c>
      <c r="AI257" s="42" t="s">
        <v>1291</v>
      </c>
      <c r="AJ257" s="40" t="s">
        <v>143</v>
      </c>
      <c r="AK257" s="51" t="str">
        <f t="shared" ca="1" si="23"/>
        <v>поверен</v>
      </c>
      <c r="AL257" s="42"/>
      <c r="AM257" s="42" t="s">
        <v>86</v>
      </c>
      <c r="AN257" s="42" t="s">
        <v>87</v>
      </c>
      <c r="AO257" s="42" t="s">
        <v>88</v>
      </c>
      <c r="AP257" s="48" t="s">
        <v>1254</v>
      </c>
      <c r="AQ257" s="41" t="s">
        <v>665</v>
      </c>
      <c r="AR257" s="51"/>
      <c r="AS257" s="42" t="s">
        <v>91</v>
      </c>
      <c r="AT257" s="37" t="s">
        <v>385</v>
      </c>
      <c r="AU257" s="37"/>
      <c r="AV257" s="40"/>
      <c r="AW257" s="40"/>
      <c r="AX257" s="37"/>
      <c r="AY257" s="37"/>
      <c r="AZ257" s="37"/>
      <c r="BA257" s="40" t="s">
        <v>221</v>
      </c>
      <c r="BB257" s="40" t="s">
        <v>329</v>
      </c>
      <c r="BC257" s="40" t="s">
        <v>298</v>
      </c>
      <c r="BD257" s="42">
        <v>2971</v>
      </c>
      <c r="BE257" s="40"/>
      <c r="BF257" s="52"/>
      <c r="BG257" s="53"/>
      <c r="BH257" s="54"/>
      <c r="BI257" s="47"/>
      <c r="BJ257" s="47"/>
      <c r="BK257" s="47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</row>
    <row r="258" s="235" customFormat="1" ht="60" hidden="1" customHeight="1">
      <c r="A258" s="236"/>
      <c r="B258" s="236" t="s">
        <v>62</v>
      </c>
      <c r="C258" s="236" t="s">
        <v>63</v>
      </c>
      <c r="D258" s="237" t="s">
        <v>64</v>
      </c>
      <c r="E258" s="237">
        <v>210</v>
      </c>
      <c r="F258" s="238" t="s">
        <v>1067</v>
      </c>
      <c r="G258" s="238" t="s">
        <v>1292</v>
      </c>
      <c r="H258" s="237" t="s">
        <v>1293</v>
      </c>
      <c r="I258" s="239" t="s">
        <v>577</v>
      </c>
      <c r="J258" s="238" t="s">
        <v>578</v>
      </c>
      <c r="K258" s="240" t="s">
        <v>579</v>
      </c>
      <c r="L258" s="241" t="s">
        <v>580</v>
      </c>
      <c r="M258" s="240" t="s">
        <v>581</v>
      </c>
      <c r="N258" s="240" t="s">
        <v>1294</v>
      </c>
      <c r="O258" s="236" t="s">
        <v>397</v>
      </c>
      <c r="P258" s="236" t="s">
        <v>76</v>
      </c>
      <c r="Q258" s="242" t="s">
        <v>398</v>
      </c>
      <c r="R258" s="243">
        <v>42592</v>
      </c>
      <c r="S258" s="239">
        <v>15</v>
      </c>
      <c r="T258" s="244">
        <f t="shared" si="24"/>
        <v>48070</v>
      </c>
      <c r="U258" s="237" t="s">
        <v>100</v>
      </c>
      <c r="V258" s="245" t="str">
        <f t="shared" si="26"/>
        <v/>
      </c>
      <c r="W258" s="245" t="str">
        <f t="shared" si="25"/>
        <v>%НКПР</v>
      </c>
      <c r="X258" s="239">
        <v>100</v>
      </c>
      <c r="Y258" s="239"/>
      <c r="Z258" s="242" t="s">
        <v>399</v>
      </c>
      <c r="AA258" s="237" t="s">
        <v>400</v>
      </c>
      <c r="AB258" s="239"/>
      <c r="AC258" s="242" t="s">
        <v>399</v>
      </c>
      <c r="AD258" s="246">
        <v>24</v>
      </c>
      <c r="AE258" s="247">
        <v>45735</v>
      </c>
      <c r="AF258" s="248">
        <f t="shared" ref="AF258:AF321" si="27">IF(AD258=0,0,IF(AE258="","",EDATE(AE258,AD258)-DAY(1)))</f>
        <v>46464</v>
      </c>
      <c r="AG258" s="249" t="s">
        <v>82</v>
      </c>
      <c r="AH258" s="238" t="s">
        <v>83</v>
      </c>
      <c r="AI258" s="238" t="s">
        <v>1295</v>
      </c>
      <c r="AJ258" s="212" t="s">
        <v>109</v>
      </c>
      <c r="AK258" s="248" t="str">
        <f t="shared" ca="1" si="23"/>
        <v>поверен</v>
      </c>
      <c r="AL258" s="242"/>
      <c r="AM258" s="242" t="s">
        <v>86</v>
      </c>
      <c r="AN258" s="242" t="s">
        <v>87</v>
      </c>
      <c r="AO258" s="242" t="s">
        <v>88</v>
      </c>
      <c r="AP258" s="239" t="s">
        <v>584</v>
      </c>
      <c r="AQ258" s="250" t="s">
        <v>799</v>
      </c>
      <c r="AR258" s="248"/>
      <c r="AS258" s="242" t="s">
        <v>91</v>
      </c>
      <c r="AT258" s="236" t="s">
        <v>385</v>
      </c>
      <c r="AU258" s="236"/>
      <c r="AV258" s="238"/>
      <c r="AW258" s="238"/>
      <c r="AX258" s="236"/>
      <c r="AY258" s="236"/>
      <c r="AZ258" s="236"/>
      <c r="BA258" s="238" t="s">
        <v>343</v>
      </c>
      <c r="BB258" s="238" t="s">
        <v>403</v>
      </c>
      <c r="BC258" s="238" t="s">
        <v>404</v>
      </c>
      <c r="BD258" s="242">
        <v>3160</v>
      </c>
      <c r="BE258" s="238"/>
      <c r="BF258" s="251"/>
      <c r="BG258" s="238" t="s">
        <v>1027</v>
      </c>
      <c r="BH258" s="245"/>
      <c r="BI258" s="245"/>
      <c r="BJ258" s="252" t="s">
        <v>407</v>
      </c>
      <c r="BK258" s="245" t="s">
        <v>588</v>
      </c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</row>
    <row r="259" s="235" customFormat="1" ht="60" hidden="1" customHeight="1">
      <c r="A259" s="236"/>
      <c r="B259" s="236" t="s">
        <v>62</v>
      </c>
      <c r="C259" s="236" t="s">
        <v>63</v>
      </c>
      <c r="D259" s="237" t="s">
        <v>64</v>
      </c>
      <c r="E259" s="237">
        <v>210</v>
      </c>
      <c r="F259" s="238" t="s">
        <v>1067</v>
      </c>
      <c r="G259" s="238" t="s">
        <v>1296</v>
      </c>
      <c r="H259" s="237" t="s">
        <v>1297</v>
      </c>
      <c r="I259" s="239" t="s">
        <v>577</v>
      </c>
      <c r="J259" s="238" t="s">
        <v>578</v>
      </c>
      <c r="K259" s="240" t="s">
        <v>579</v>
      </c>
      <c r="L259" s="241" t="s">
        <v>580</v>
      </c>
      <c r="M259" s="240" t="s">
        <v>581</v>
      </c>
      <c r="N259" s="240" t="s">
        <v>1298</v>
      </c>
      <c r="O259" s="236" t="s">
        <v>397</v>
      </c>
      <c r="P259" s="236" t="s">
        <v>76</v>
      </c>
      <c r="Q259" s="242" t="s">
        <v>398</v>
      </c>
      <c r="R259" s="243">
        <v>42592</v>
      </c>
      <c r="S259" s="239">
        <v>15</v>
      </c>
      <c r="T259" s="244">
        <f t="shared" si="24"/>
        <v>48070</v>
      </c>
      <c r="U259" s="237" t="s">
        <v>100</v>
      </c>
      <c r="V259" s="245" t="str">
        <f t="shared" si="26"/>
        <v/>
      </c>
      <c r="W259" s="245" t="str">
        <f t="shared" si="25"/>
        <v>%НКПР</v>
      </c>
      <c r="X259" s="239">
        <v>100</v>
      </c>
      <c r="Y259" s="239"/>
      <c r="Z259" s="242" t="s">
        <v>399</v>
      </c>
      <c r="AA259" s="237" t="s">
        <v>400</v>
      </c>
      <c r="AB259" s="239"/>
      <c r="AC259" s="242" t="s">
        <v>399</v>
      </c>
      <c r="AD259" s="246">
        <v>24</v>
      </c>
      <c r="AE259" s="247">
        <v>45735</v>
      </c>
      <c r="AF259" s="248">
        <f t="shared" si="27"/>
        <v>46464</v>
      </c>
      <c r="AG259" s="249" t="s">
        <v>82</v>
      </c>
      <c r="AH259" s="238" t="s">
        <v>83</v>
      </c>
      <c r="AI259" s="238" t="s">
        <v>1299</v>
      </c>
      <c r="AJ259" s="212" t="s">
        <v>109</v>
      </c>
      <c r="AK259" s="248" t="str">
        <f t="shared" ca="1" si="23"/>
        <v>поверен</v>
      </c>
      <c r="AL259" s="242"/>
      <c r="AM259" s="242" t="s">
        <v>86</v>
      </c>
      <c r="AN259" s="242" t="s">
        <v>87</v>
      </c>
      <c r="AO259" s="242" t="s">
        <v>88</v>
      </c>
      <c r="AP259" s="239" t="s">
        <v>584</v>
      </c>
      <c r="AQ259" s="250" t="s">
        <v>799</v>
      </c>
      <c r="AR259" s="248"/>
      <c r="AS259" s="242" t="s">
        <v>91</v>
      </c>
      <c r="AT259" s="236" t="s">
        <v>385</v>
      </c>
      <c r="AU259" s="236"/>
      <c r="AV259" s="238"/>
      <c r="AW259" s="238"/>
      <c r="AX259" s="236"/>
      <c r="AY259" s="236"/>
      <c r="AZ259" s="236"/>
      <c r="BA259" s="238" t="s">
        <v>343</v>
      </c>
      <c r="BB259" s="238" t="s">
        <v>403</v>
      </c>
      <c r="BC259" s="238" t="s">
        <v>404</v>
      </c>
      <c r="BD259" s="242">
        <v>3160</v>
      </c>
      <c r="BE259" s="238"/>
      <c r="BF259" s="251"/>
      <c r="BG259" s="238" t="s">
        <v>1027</v>
      </c>
      <c r="BH259" s="245"/>
      <c r="BI259" s="245"/>
      <c r="BJ259" s="252" t="s">
        <v>407</v>
      </c>
      <c r="BK259" s="245" t="s">
        <v>588</v>
      </c>
      <c r="BL259" s="125"/>
      <c r="BM259" s="125"/>
      <c r="BN259" s="125"/>
      <c r="BO259" s="125"/>
      <c r="BP259" s="125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25"/>
      <c r="CD259" s="125"/>
      <c r="CE259" s="125"/>
      <c r="CF259" s="125"/>
      <c r="CG259" s="125"/>
      <c r="CH259" s="125"/>
      <c r="CI259" s="125"/>
      <c r="CJ259" s="125"/>
      <c r="CK259" s="125"/>
      <c r="CL259" s="125"/>
      <c r="CM259" s="125"/>
      <c r="CN259" s="125"/>
      <c r="CO259" s="125"/>
      <c r="CP259" s="125"/>
      <c r="CQ259" s="125"/>
      <c r="CR259" s="125"/>
      <c r="CS259" s="125"/>
      <c r="CT259" s="125"/>
      <c r="CU259" s="125"/>
      <c r="CV259" s="125"/>
      <c r="CW259" s="125"/>
      <c r="CX259" s="125"/>
      <c r="CY259" s="125"/>
      <c r="CZ259" s="125"/>
      <c r="DA259" s="125"/>
      <c r="DB259" s="125"/>
      <c r="DC259" s="125"/>
      <c r="DD259" s="125"/>
      <c r="DE259" s="125"/>
      <c r="DF259" s="125"/>
      <c r="DG259" s="125"/>
      <c r="DH259" s="125"/>
      <c r="DI259" s="125"/>
      <c r="DJ259" s="125"/>
      <c r="DK259" s="125"/>
      <c r="DL259" s="125"/>
      <c r="DM259" s="125"/>
      <c r="DN259" s="125"/>
      <c r="DO259" s="125"/>
      <c r="DP259" s="125"/>
      <c r="DQ259" s="125"/>
      <c r="DR259" s="125"/>
      <c r="DS259" s="125"/>
      <c r="DT259" s="125"/>
      <c r="DU259" s="125"/>
      <c r="DV259" s="125"/>
      <c r="DW259" s="125"/>
      <c r="DX259" s="125"/>
      <c r="DY259" s="125"/>
      <c r="DZ259" s="125"/>
      <c r="EA259" s="125"/>
      <c r="EB259" s="125"/>
      <c r="EC259" s="125"/>
      <c r="ED259" s="125"/>
      <c r="EE259" s="125"/>
      <c r="EF259" s="125"/>
      <c r="EG259" s="125"/>
      <c r="EH259" s="125"/>
      <c r="EI259" s="125"/>
      <c r="EJ259" s="125"/>
      <c r="EK259" s="125"/>
      <c r="EL259" s="125"/>
      <c r="EM259" s="125"/>
      <c r="EN259" s="125"/>
      <c r="EO259" s="125"/>
      <c r="EP259" s="125"/>
      <c r="EQ259" s="125"/>
      <c r="ER259" s="125"/>
      <c r="ES259" s="125"/>
      <c r="ET259" s="125"/>
      <c r="EU259" s="125"/>
      <c r="EV259" s="125"/>
      <c r="EW259" s="125"/>
      <c r="EX259" s="125"/>
      <c r="EY259" s="125"/>
      <c r="EZ259" s="125"/>
      <c r="FA259" s="125"/>
      <c r="FB259" s="125"/>
      <c r="FC259" s="125"/>
      <c r="FD259" s="125"/>
      <c r="FE259" s="125"/>
      <c r="FF259" s="125"/>
      <c r="FG259" s="125"/>
      <c r="FH259" s="125"/>
      <c r="FI259" s="125"/>
      <c r="FJ259" s="125"/>
      <c r="FK259" s="125"/>
      <c r="FL259" s="125"/>
      <c r="FM259" s="125"/>
      <c r="FN259" s="125"/>
      <c r="FO259" s="125"/>
      <c r="FP259" s="125"/>
      <c r="FQ259" s="125"/>
      <c r="FR259" s="125"/>
      <c r="FS259" s="125"/>
      <c r="FT259" s="125"/>
      <c r="FU259" s="125"/>
      <c r="FV259" s="125"/>
      <c r="FW259" s="125"/>
      <c r="FX259" s="125"/>
      <c r="FY259" s="125"/>
      <c r="FZ259" s="125"/>
      <c r="GA259" s="125"/>
      <c r="GB259" s="125"/>
      <c r="GC259" s="125"/>
      <c r="GD259" s="125"/>
      <c r="GE259" s="125"/>
      <c r="GF259" s="125"/>
      <c r="GG259" s="125"/>
      <c r="GH259" s="125"/>
      <c r="GI259" s="125"/>
      <c r="GJ259" s="125"/>
      <c r="GK259" s="125"/>
      <c r="GL259" s="125"/>
      <c r="GM259" s="125"/>
      <c r="GN259" s="125"/>
      <c r="GO259" s="125"/>
      <c r="GP259" s="125"/>
      <c r="GQ259" s="125"/>
      <c r="GR259" s="125"/>
      <c r="GS259" s="125"/>
      <c r="GT259" s="125"/>
      <c r="GU259" s="125"/>
      <c r="GV259" s="125"/>
      <c r="GW259" s="125"/>
      <c r="GX259" s="125"/>
      <c r="GY259" s="125"/>
      <c r="GZ259" s="125"/>
      <c r="HA259" s="125"/>
      <c r="HB259" s="125"/>
      <c r="HC259" s="125"/>
      <c r="HD259" s="125"/>
      <c r="HE259" s="125"/>
      <c r="HF259" s="125"/>
      <c r="HG259" s="125"/>
      <c r="HH259" s="125"/>
      <c r="HI259" s="125"/>
      <c r="HJ259" s="125"/>
      <c r="HK259" s="125"/>
      <c r="HL259" s="125"/>
      <c r="HM259" s="125"/>
      <c r="HN259" s="125"/>
      <c r="HO259" s="125"/>
      <c r="HP259" s="125"/>
      <c r="HQ259" s="125"/>
      <c r="HR259" s="125"/>
      <c r="HS259" s="125"/>
      <c r="HT259" s="125"/>
      <c r="HU259" s="125"/>
      <c r="HV259" s="125"/>
      <c r="HW259" s="125"/>
      <c r="HX259" s="125"/>
      <c r="HY259" s="125"/>
      <c r="HZ259" s="125"/>
      <c r="IA259" s="125"/>
      <c r="IB259" s="125"/>
      <c r="IC259" s="125"/>
      <c r="ID259" s="125"/>
      <c r="IE259" s="125"/>
    </row>
    <row r="260" s="36" customFormat="1" ht="60" hidden="1" customHeight="1">
      <c r="A260" s="37"/>
      <c r="B260" s="37" t="s">
        <v>62</v>
      </c>
      <c r="C260" s="37" t="s">
        <v>63</v>
      </c>
      <c r="D260" s="56" t="s">
        <v>64</v>
      </c>
      <c r="E260" s="56" t="s">
        <v>1300</v>
      </c>
      <c r="F260" s="40" t="s">
        <v>1067</v>
      </c>
      <c r="G260" s="40" t="s">
        <v>1301</v>
      </c>
      <c r="H260" s="56" t="s">
        <v>1302</v>
      </c>
      <c r="I260" s="117" t="s">
        <v>590</v>
      </c>
      <c r="J260" s="118" t="s">
        <v>591</v>
      </c>
      <c r="K260" s="49" t="s">
        <v>592</v>
      </c>
      <c r="L260" s="119" t="s">
        <v>593</v>
      </c>
      <c r="M260" s="40" t="s">
        <v>909</v>
      </c>
      <c r="N260" s="49">
        <v>222137</v>
      </c>
      <c r="O260" s="47" t="s">
        <v>595</v>
      </c>
      <c r="P260" s="47" t="s">
        <v>76</v>
      </c>
      <c r="Q260" s="120" t="s">
        <v>398</v>
      </c>
      <c r="R260" s="96">
        <v>44883</v>
      </c>
      <c r="S260" s="117">
        <v>10</v>
      </c>
      <c r="T260" s="121">
        <f t="shared" si="24"/>
        <v>48535</v>
      </c>
      <c r="U260" s="78" t="s">
        <v>100</v>
      </c>
      <c r="V260" s="47" t="str">
        <f t="shared" si="26"/>
        <v/>
      </c>
      <c r="W260" s="47" t="str">
        <f t="shared" si="25"/>
        <v>%НКПР</v>
      </c>
      <c r="X260" s="117">
        <v>100</v>
      </c>
      <c r="Y260" s="48"/>
      <c r="Z260" s="120" t="s">
        <v>399</v>
      </c>
      <c r="AA260" s="78" t="s">
        <v>596</v>
      </c>
      <c r="AB260" s="48"/>
      <c r="AC260" s="120" t="s">
        <v>399</v>
      </c>
      <c r="AD260" s="119">
        <v>36</v>
      </c>
      <c r="AE260" s="50">
        <v>44889</v>
      </c>
      <c r="AF260" s="51">
        <f t="shared" si="27"/>
        <v>45984</v>
      </c>
      <c r="AG260" s="118" t="s">
        <v>82</v>
      </c>
      <c r="AH260" s="118" t="s">
        <v>83</v>
      </c>
      <c r="AI260" s="42" t="s">
        <v>1303</v>
      </c>
      <c r="AJ260" s="47" t="s">
        <v>598</v>
      </c>
      <c r="AK260" s="51" t="str">
        <f t="shared" ca="1" si="23"/>
        <v>поверен</v>
      </c>
      <c r="AL260" s="42"/>
      <c r="AM260" s="120" t="s">
        <v>86</v>
      </c>
      <c r="AN260" s="120" t="s">
        <v>87</v>
      </c>
      <c r="AO260" s="120" t="s">
        <v>88</v>
      </c>
      <c r="AP260" s="47" t="s">
        <v>599</v>
      </c>
      <c r="AQ260" s="41" t="s">
        <v>1304</v>
      </c>
      <c r="AR260" s="51"/>
      <c r="AS260" s="120" t="s">
        <v>91</v>
      </c>
      <c r="AT260" s="47" t="s">
        <v>385</v>
      </c>
      <c r="AU260" s="37"/>
      <c r="AV260" s="41" t="s">
        <v>1304</v>
      </c>
      <c r="AW260" s="40"/>
      <c r="AX260" s="37"/>
      <c r="AY260" s="37"/>
      <c r="AZ260" s="37"/>
      <c r="BA260" s="40" t="s">
        <v>343</v>
      </c>
      <c r="BB260" s="118" t="s">
        <v>403</v>
      </c>
      <c r="BC260" s="118" t="s">
        <v>404</v>
      </c>
      <c r="BD260" s="120">
        <v>3160</v>
      </c>
      <c r="BE260" s="40"/>
      <c r="BF260" s="52"/>
      <c r="BG260" s="53"/>
      <c r="BH260" s="54"/>
      <c r="BI260" s="47" t="s">
        <v>406</v>
      </c>
      <c r="BJ260" s="38" t="s">
        <v>1305</v>
      </c>
      <c r="BK260" s="47" t="s">
        <v>915</v>
      </c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</row>
    <row r="261" s="36" customFormat="1" ht="60" hidden="1" customHeight="1">
      <c r="A261" s="37"/>
      <c r="B261" s="37" t="s">
        <v>62</v>
      </c>
      <c r="C261" s="37" t="s">
        <v>63</v>
      </c>
      <c r="D261" s="56" t="s">
        <v>64</v>
      </c>
      <c r="E261" s="56" t="s">
        <v>1300</v>
      </c>
      <c r="F261" s="40" t="s">
        <v>1067</v>
      </c>
      <c r="G261" s="40" t="s">
        <v>1306</v>
      </c>
      <c r="H261" s="78" t="s">
        <v>1307</v>
      </c>
      <c r="I261" s="117" t="s">
        <v>590</v>
      </c>
      <c r="J261" s="118" t="s">
        <v>591</v>
      </c>
      <c r="K261" s="49" t="s">
        <v>592</v>
      </c>
      <c r="L261" s="119" t="s">
        <v>593</v>
      </c>
      <c r="M261" s="40" t="s">
        <v>1308</v>
      </c>
      <c r="N261" s="49">
        <v>222283</v>
      </c>
      <c r="O261" s="47" t="s">
        <v>595</v>
      </c>
      <c r="P261" s="47" t="s">
        <v>76</v>
      </c>
      <c r="Q261" s="120" t="s">
        <v>398</v>
      </c>
      <c r="R261" s="96">
        <v>44883</v>
      </c>
      <c r="S261" s="117">
        <v>10</v>
      </c>
      <c r="T261" s="121">
        <f t="shared" si="24"/>
        <v>48535</v>
      </c>
      <c r="U261" s="78" t="s">
        <v>100</v>
      </c>
      <c r="V261" s="47" t="str">
        <f t="shared" si="26"/>
        <v/>
      </c>
      <c r="W261" s="47" t="str">
        <f t="shared" si="25"/>
        <v>%НКПР</v>
      </c>
      <c r="X261" s="117">
        <v>100</v>
      </c>
      <c r="Y261" s="48"/>
      <c r="Z261" s="120" t="s">
        <v>399</v>
      </c>
      <c r="AA261" s="78" t="s">
        <v>596</v>
      </c>
      <c r="AB261" s="48"/>
      <c r="AC261" s="120" t="s">
        <v>399</v>
      </c>
      <c r="AD261" s="119">
        <v>36</v>
      </c>
      <c r="AE261" s="50">
        <v>44887</v>
      </c>
      <c r="AF261" s="73">
        <f t="shared" si="27"/>
        <v>45982</v>
      </c>
      <c r="AG261" s="118" t="s">
        <v>82</v>
      </c>
      <c r="AH261" s="118" t="s">
        <v>83</v>
      </c>
      <c r="AI261" s="42" t="s">
        <v>1309</v>
      </c>
      <c r="AJ261" s="47" t="s">
        <v>598</v>
      </c>
      <c r="AK261" s="51" t="str">
        <f t="shared" ca="1" si="23"/>
        <v>поверен</v>
      </c>
      <c r="AL261" s="42"/>
      <c r="AM261" s="120" t="s">
        <v>86</v>
      </c>
      <c r="AN261" s="120" t="s">
        <v>87</v>
      </c>
      <c r="AO261" s="120" t="s">
        <v>88</v>
      </c>
      <c r="AP261" s="47" t="s">
        <v>599</v>
      </c>
      <c r="AQ261" s="41" t="s">
        <v>1310</v>
      </c>
      <c r="AR261" s="51"/>
      <c r="AS261" s="120" t="s">
        <v>91</v>
      </c>
      <c r="AT261" s="47" t="s">
        <v>385</v>
      </c>
      <c r="AU261" s="37"/>
      <c r="AV261" s="41" t="s">
        <v>1310</v>
      </c>
      <c r="AW261" s="40"/>
      <c r="AX261" s="37"/>
      <c r="AY261" s="37"/>
      <c r="AZ261" s="37"/>
      <c r="BA261" s="40" t="s">
        <v>343</v>
      </c>
      <c r="BB261" s="118" t="s">
        <v>403</v>
      </c>
      <c r="BC261" s="118" t="s">
        <v>404</v>
      </c>
      <c r="BD261" s="120">
        <v>3160</v>
      </c>
      <c r="BE261" s="40"/>
      <c r="BF261" s="52"/>
      <c r="BG261" s="53"/>
      <c r="BH261" s="54"/>
      <c r="BI261" s="47" t="s">
        <v>406</v>
      </c>
      <c r="BJ261" s="38" t="s">
        <v>1305</v>
      </c>
      <c r="BK261" s="47" t="s">
        <v>915</v>
      </c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</row>
    <row r="262" s="125" customFormat="1" ht="60" hidden="1" customHeight="1">
      <c r="A262" s="47"/>
      <c r="B262" s="37" t="s">
        <v>62</v>
      </c>
      <c r="C262" s="37" t="s">
        <v>63</v>
      </c>
      <c r="D262" s="78" t="s">
        <v>64</v>
      </c>
      <c r="E262" s="78">
        <v>210</v>
      </c>
      <c r="F262" s="118" t="s">
        <v>1067</v>
      </c>
      <c r="G262" s="40" t="s">
        <v>1311</v>
      </c>
      <c r="H262" s="78" t="s">
        <v>1312</v>
      </c>
      <c r="I262" s="117" t="s">
        <v>688</v>
      </c>
      <c r="J262" s="118" t="s">
        <v>689</v>
      </c>
      <c r="K262" s="119" t="s">
        <v>579</v>
      </c>
      <c r="L262" s="146" t="s">
        <v>690</v>
      </c>
      <c r="M262" s="119" t="s">
        <v>691</v>
      </c>
      <c r="N262" s="119">
        <v>9521904</v>
      </c>
      <c r="O262" s="47" t="s">
        <v>692</v>
      </c>
      <c r="P262" s="47" t="s">
        <v>76</v>
      </c>
      <c r="Q262" s="120" t="s">
        <v>398</v>
      </c>
      <c r="R262" s="96">
        <v>45170</v>
      </c>
      <c r="S262" s="117">
        <v>15</v>
      </c>
      <c r="T262" s="121">
        <f t="shared" si="24"/>
        <v>50648</v>
      </c>
      <c r="U262" s="78" t="s">
        <v>100</v>
      </c>
      <c r="V262" s="47" t="str">
        <f t="shared" si="26"/>
        <v/>
      </c>
      <c r="W262" s="47" t="str">
        <f t="shared" si="25"/>
        <v>%НКПР</v>
      </c>
      <c r="X262" s="117">
        <v>100</v>
      </c>
      <c r="Y262" s="117"/>
      <c r="Z262" s="120" t="s">
        <v>399</v>
      </c>
      <c r="AA262" s="78" t="s">
        <v>400</v>
      </c>
      <c r="AB262" s="117"/>
      <c r="AC262" s="120" t="s">
        <v>399</v>
      </c>
      <c r="AD262" s="119">
        <v>36</v>
      </c>
      <c r="AE262" s="96">
        <v>45201</v>
      </c>
      <c r="AF262" s="73">
        <f t="shared" si="27"/>
        <v>46296</v>
      </c>
      <c r="AG262" s="118" t="s">
        <v>82</v>
      </c>
      <c r="AH262" s="201" t="s">
        <v>83</v>
      </c>
      <c r="AI262" s="47" t="s">
        <v>1313</v>
      </c>
      <c r="AJ262" s="118" t="s">
        <v>694</v>
      </c>
      <c r="AK262" s="148" t="str">
        <f t="shared" ca="1" si="23"/>
        <v>поверен</v>
      </c>
      <c r="AL262" s="120"/>
      <c r="AM262" s="120" t="s">
        <v>86</v>
      </c>
      <c r="AN262" s="120" t="s">
        <v>87</v>
      </c>
      <c r="AO262" s="120" t="s">
        <v>88</v>
      </c>
      <c r="AP262" s="117" t="s">
        <v>584</v>
      </c>
      <c r="AQ262" s="38" t="s">
        <v>1314</v>
      </c>
      <c r="AR262" s="148"/>
      <c r="AS262" s="120" t="s">
        <v>91</v>
      </c>
      <c r="AT262" s="47" t="s">
        <v>385</v>
      </c>
      <c r="AU262" s="47"/>
      <c r="AV262" s="118"/>
      <c r="AW262" s="118"/>
      <c r="AX262" s="47"/>
      <c r="AY262" s="47"/>
      <c r="AZ262" s="47"/>
      <c r="BA262" s="118" t="s">
        <v>343</v>
      </c>
      <c r="BB262" s="118" t="s">
        <v>403</v>
      </c>
      <c r="BC262" s="118" t="s">
        <v>404</v>
      </c>
      <c r="BD262" s="120">
        <v>3160</v>
      </c>
      <c r="BE262" s="118"/>
      <c r="BF262" s="149"/>
      <c r="BG262" s="118" t="s">
        <v>1027</v>
      </c>
      <c r="BH262" s="47"/>
      <c r="BI262" s="47"/>
      <c r="BJ262" s="38" t="s">
        <v>407</v>
      </c>
      <c r="BK262" s="47" t="s">
        <v>588</v>
      </c>
    </row>
    <row r="263" s="55" customFormat="1" ht="60" hidden="1" customHeight="1">
      <c r="A263" s="253"/>
      <c r="B263" s="254" t="s">
        <v>62</v>
      </c>
      <c r="C263" s="254" t="s">
        <v>63</v>
      </c>
      <c r="D263" s="255" t="s">
        <v>64</v>
      </c>
      <c r="E263" s="255">
        <v>210</v>
      </c>
      <c r="F263" s="256" t="s">
        <v>1067</v>
      </c>
      <c r="G263" s="257" t="s">
        <v>1315</v>
      </c>
      <c r="H263" s="255" t="s">
        <v>1316</v>
      </c>
      <c r="I263" s="258" t="s">
        <v>688</v>
      </c>
      <c r="J263" s="256" t="s">
        <v>689</v>
      </c>
      <c r="K263" s="259" t="s">
        <v>579</v>
      </c>
      <c r="L263" s="260" t="s">
        <v>690</v>
      </c>
      <c r="M263" s="259" t="s">
        <v>691</v>
      </c>
      <c r="N263" s="255" t="s">
        <v>1317</v>
      </c>
      <c r="O263" s="253" t="s">
        <v>692</v>
      </c>
      <c r="P263" s="253" t="s">
        <v>76</v>
      </c>
      <c r="Q263" s="261" t="s">
        <v>398</v>
      </c>
      <c r="R263" s="262">
        <v>45383</v>
      </c>
      <c r="S263" s="258">
        <v>15</v>
      </c>
      <c r="T263" s="256">
        <f t="shared" si="24"/>
        <v>50861</v>
      </c>
      <c r="U263" s="255" t="s">
        <v>100</v>
      </c>
      <c r="V263" s="253" t="str">
        <f t="shared" si="26"/>
        <v/>
      </c>
      <c r="W263" s="253" t="str">
        <f t="shared" si="25"/>
        <v>%НКПР</v>
      </c>
      <c r="X263" s="258">
        <v>100</v>
      </c>
      <c r="Y263" s="258"/>
      <c r="Z263" s="261" t="s">
        <v>399</v>
      </c>
      <c r="AA263" s="255" t="s">
        <v>400</v>
      </c>
      <c r="AB263" s="258"/>
      <c r="AC263" s="261" t="s">
        <v>399</v>
      </c>
      <c r="AD263" s="259">
        <v>36</v>
      </c>
      <c r="AE263" s="262">
        <v>45409</v>
      </c>
      <c r="AF263" s="263">
        <f t="shared" si="27"/>
        <v>46503</v>
      </c>
      <c r="AG263" s="256" t="s">
        <v>82</v>
      </c>
      <c r="AH263" s="256" t="s">
        <v>83</v>
      </c>
      <c r="AI263" s="258" t="s">
        <v>1318</v>
      </c>
      <c r="AJ263" s="256" t="s">
        <v>694</v>
      </c>
      <c r="AK263" s="264" t="str">
        <f t="shared" ca="1" si="23"/>
        <v>поверен</v>
      </c>
      <c r="AL263" s="261"/>
      <c r="AM263" s="261" t="s">
        <v>86</v>
      </c>
      <c r="AN263" s="261" t="s">
        <v>87</v>
      </c>
      <c r="AO263" s="261" t="s">
        <v>88</v>
      </c>
      <c r="AP263" s="258" t="s">
        <v>584</v>
      </c>
      <c r="AQ263" s="265" t="s">
        <v>1319</v>
      </c>
      <c r="AR263" s="264"/>
      <c r="AS263" s="261" t="s">
        <v>91</v>
      </c>
      <c r="AT263" s="253" t="s">
        <v>385</v>
      </c>
      <c r="AU263" s="253"/>
      <c r="AV263" s="266">
        <v>45927</v>
      </c>
      <c r="AW263" s="256"/>
      <c r="AX263" s="253"/>
      <c r="AY263" s="253"/>
      <c r="AZ263" s="253"/>
      <c r="BA263" s="256" t="s">
        <v>343</v>
      </c>
      <c r="BB263" s="256" t="s">
        <v>403</v>
      </c>
      <c r="BC263" s="256" t="s">
        <v>404</v>
      </c>
      <c r="BD263" s="261">
        <v>3160</v>
      </c>
      <c r="BE263" s="256"/>
      <c r="BF263" s="256"/>
      <c r="BG263" s="256"/>
      <c r="BH263" s="253"/>
      <c r="BI263" s="253"/>
      <c r="BJ263" s="265" t="s">
        <v>407</v>
      </c>
      <c r="BK263" s="253" t="s">
        <v>588</v>
      </c>
    </row>
    <row r="264" s="235" customFormat="1" ht="60" hidden="1" customHeight="1">
      <c r="A264" s="245"/>
      <c r="B264" s="236" t="s">
        <v>62</v>
      </c>
      <c r="C264" s="236" t="s">
        <v>63</v>
      </c>
      <c r="D264" s="267" t="s">
        <v>64</v>
      </c>
      <c r="E264" s="267">
        <v>210</v>
      </c>
      <c r="F264" s="268" t="s">
        <v>1067</v>
      </c>
      <c r="G264" s="238" t="s">
        <v>1320</v>
      </c>
      <c r="H264" s="267" t="s">
        <v>1321</v>
      </c>
      <c r="I264" s="269" t="s">
        <v>577</v>
      </c>
      <c r="J264" s="268" t="s">
        <v>578</v>
      </c>
      <c r="K264" s="270" t="s">
        <v>579</v>
      </c>
      <c r="L264" s="271" t="s">
        <v>580</v>
      </c>
      <c r="M264" s="270" t="s">
        <v>581</v>
      </c>
      <c r="N264" s="270" t="s">
        <v>1322</v>
      </c>
      <c r="O264" s="245" t="s">
        <v>397</v>
      </c>
      <c r="P264" s="245" t="s">
        <v>76</v>
      </c>
      <c r="Q264" s="272" t="s">
        <v>398</v>
      </c>
      <c r="R264" s="273">
        <v>42592</v>
      </c>
      <c r="S264" s="269">
        <v>15</v>
      </c>
      <c r="T264" s="274">
        <f t="shared" si="24"/>
        <v>48070</v>
      </c>
      <c r="U264" s="267" t="s">
        <v>100</v>
      </c>
      <c r="V264" s="245" t="str">
        <f t="shared" si="26"/>
        <v/>
      </c>
      <c r="W264" s="245" t="str">
        <f t="shared" si="25"/>
        <v>%НКПР</v>
      </c>
      <c r="X264" s="269">
        <v>100</v>
      </c>
      <c r="Y264" s="269"/>
      <c r="Z264" s="272" t="s">
        <v>399</v>
      </c>
      <c r="AA264" s="267" t="s">
        <v>400</v>
      </c>
      <c r="AB264" s="269"/>
      <c r="AC264" s="272" t="s">
        <v>399</v>
      </c>
      <c r="AD264" s="246">
        <v>24</v>
      </c>
      <c r="AE264" s="247">
        <v>45735</v>
      </c>
      <c r="AF264" s="248">
        <f t="shared" si="27"/>
        <v>46464</v>
      </c>
      <c r="AG264" s="249" t="s">
        <v>82</v>
      </c>
      <c r="AH264" s="268" t="s">
        <v>83</v>
      </c>
      <c r="AI264" s="268" t="s">
        <v>1323</v>
      </c>
      <c r="AJ264" s="212" t="s">
        <v>109</v>
      </c>
      <c r="AK264" s="275" t="str">
        <f t="shared" ca="1" si="23"/>
        <v>поверен</v>
      </c>
      <c r="AL264" s="272"/>
      <c r="AM264" s="272" t="s">
        <v>86</v>
      </c>
      <c r="AN264" s="272" t="s">
        <v>87</v>
      </c>
      <c r="AO264" s="272" t="s">
        <v>88</v>
      </c>
      <c r="AP264" s="269" t="s">
        <v>584</v>
      </c>
      <c r="AQ264" s="252" t="s">
        <v>799</v>
      </c>
      <c r="AR264" s="275"/>
      <c r="AS264" s="272" t="s">
        <v>91</v>
      </c>
      <c r="AT264" s="245" t="s">
        <v>385</v>
      </c>
      <c r="AU264" s="245"/>
      <c r="AV264" s="268"/>
      <c r="AW264" s="268"/>
      <c r="AX264" s="245"/>
      <c r="AY264" s="245"/>
      <c r="AZ264" s="245"/>
      <c r="BA264" s="268" t="s">
        <v>343</v>
      </c>
      <c r="BB264" s="268" t="s">
        <v>403</v>
      </c>
      <c r="BC264" s="268" t="s">
        <v>404</v>
      </c>
      <c r="BD264" s="272">
        <v>3160</v>
      </c>
      <c r="BE264" s="268"/>
      <c r="BF264" s="276"/>
      <c r="BG264" s="268" t="s">
        <v>1027</v>
      </c>
      <c r="BH264" s="245"/>
      <c r="BI264" s="245"/>
      <c r="BJ264" s="252" t="s">
        <v>407</v>
      </c>
      <c r="BK264" s="245" t="s">
        <v>588</v>
      </c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/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/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/>
      <c r="GD264" s="125"/>
      <c r="GE264" s="125"/>
      <c r="GF264" s="125"/>
      <c r="GG264" s="125"/>
      <c r="GH264" s="125"/>
      <c r="GI264" s="125"/>
      <c r="GJ264" s="125"/>
      <c r="GK264" s="125"/>
      <c r="GL264" s="125"/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/>
      <c r="HI264" s="125"/>
      <c r="HJ264" s="125"/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/>
      <c r="IE264" s="125"/>
    </row>
    <row r="265" s="235" customFormat="1" ht="60" hidden="1" customHeight="1">
      <c r="A265" s="245"/>
      <c r="B265" s="236" t="s">
        <v>62</v>
      </c>
      <c r="C265" s="236" t="s">
        <v>63</v>
      </c>
      <c r="D265" s="267" t="s">
        <v>64</v>
      </c>
      <c r="E265" s="267">
        <v>210</v>
      </c>
      <c r="F265" s="268" t="s">
        <v>1067</v>
      </c>
      <c r="G265" s="238" t="s">
        <v>1324</v>
      </c>
      <c r="H265" s="267" t="s">
        <v>1325</v>
      </c>
      <c r="I265" s="269" t="s">
        <v>577</v>
      </c>
      <c r="J265" s="268" t="s">
        <v>578</v>
      </c>
      <c r="K265" s="270" t="s">
        <v>579</v>
      </c>
      <c r="L265" s="271" t="s">
        <v>580</v>
      </c>
      <c r="M265" s="270" t="s">
        <v>581</v>
      </c>
      <c r="N265" s="270" t="s">
        <v>1326</v>
      </c>
      <c r="O265" s="245" t="s">
        <v>397</v>
      </c>
      <c r="P265" s="245" t="s">
        <v>76</v>
      </c>
      <c r="Q265" s="272" t="s">
        <v>398</v>
      </c>
      <c r="R265" s="273">
        <v>42592</v>
      </c>
      <c r="S265" s="269">
        <v>15</v>
      </c>
      <c r="T265" s="274">
        <f t="shared" si="24"/>
        <v>48070</v>
      </c>
      <c r="U265" s="267" t="s">
        <v>100</v>
      </c>
      <c r="V265" s="245" t="str">
        <f t="shared" si="26"/>
        <v/>
      </c>
      <c r="W265" s="245" t="str">
        <f t="shared" si="25"/>
        <v>%НКПР</v>
      </c>
      <c r="X265" s="269">
        <v>100</v>
      </c>
      <c r="Y265" s="269"/>
      <c r="Z265" s="272" t="s">
        <v>399</v>
      </c>
      <c r="AA265" s="267" t="s">
        <v>400</v>
      </c>
      <c r="AB265" s="269"/>
      <c r="AC265" s="272" t="s">
        <v>399</v>
      </c>
      <c r="AD265" s="246">
        <v>24</v>
      </c>
      <c r="AE265" s="247">
        <v>45735</v>
      </c>
      <c r="AF265" s="248">
        <f t="shared" si="27"/>
        <v>46464</v>
      </c>
      <c r="AG265" s="249" t="s">
        <v>82</v>
      </c>
      <c r="AH265" s="268" t="s">
        <v>83</v>
      </c>
      <c r="AI265" s="268" t="s">
        <v>1327</v>
      </c>
      <c r="AJ265" s="212" t="s">
        <v>109</v>
      </c>
      <c r="AK265" s="275" t="str">
        <f t="shared" ca="1" si="23"/>
        <v>поверен</v>
      </c>
      <c r="AL265" s="272"/>
      <c r="AM265" s="272" t="s">
        <v>86</v>
      </c>
      <c r="AN265" s="272" t="s">
        <v>87</v>
      </c>
      <c r="AO265" s="272" t="s">
        <v>88</v>
      </c>
      <c r="AP265" s="269" t="s">
        <v>584</v>
      </c>
      <c r="AQ265" s="252" t="s">
        <v>799</v>
      </c>
      <c r="AR265" s="275"/>
      <c r="AS265" s="272" t="s">
        <v>91</v>
      </c>
      <c r="AT265" s="245" t="s">
        <v>385</v>
      </c>
      <c r="AU265" s="245"/>
      <c r="AV265" s="268"/>
      <c r="AW265" s="268"/>
      <c r="AX265" s="245"/>
      <c r="AY265" s="245"/>
      <c r="AZ265" s="245"/>
      <c r="BA265" s="268" t="s">
        <v>343</v>
      </c>
      <c r="BB265" s="268" t="s">
        <v>403</v>
      </c>
      <c r="BC265" s="268" t="s">
        <v>404</v>
      </c>
      <c r="BD265" s="272">
        <v>3160</v>
      </c>
      <c r="BE265" s="268"/>
      <c r="BF265" s="276"/>
      <c r="BG265" s="268" t="s">
        <v>1027</v>
      </c>
      <c r="BH265" s="245"/>
      <c r="BI265" s="245"/>
      <c r="BJ265" s="252" t="s">
        <v>407</v>
      </c>
      <c r="BK265" s="245" t="s">
        <v>588</v>
      </c>
      <c r="BL265" s="125"/>
      <c r="BM265" s="125"/>
      <c r="BN265" s="125"/>
      <c r="BO265" s="125"/>
      <c r="BP265" s="125"/>
      <c r="BQ265" s="125"/>
      <c r="BR265" s="125"/>
      <c r="BS265" s="125"/>
      <c r="BT265" s="125"/>
      <c r="BU265" s="125"/>
      <c r="BV265" s="125"/>
      <c r="BW265" s="125"/>
      <c r="BX265" s="125"/>
      <c r="BY265" s="125"/>
      <c r="BZ265" s="125"/>
      <c r="CA265" s="125"/>
      <c r="CB265" s="125"/>
      <c r="CC265" s="125"/>
      <c r="CD265" s="125"/>
      <c r="CE265" s="125"/>
      <c r="CF265" s="125"/>
      <c r="CG265" s="125"/>
      <c r="CH265" s="125"/>
      <c r="CI265" s="125"/>
      <c r="CJ265" s="125"/>
      <c r="CK265" s="125"/>
      <c r="CL265" s="125"/>
      <c r="CM265" s="125"/>
      <c r="CN265" s="125"/>
      <c r="CO265" s="125"/>
      <c r="CP265" s="125"/>
      <c r="CQ265" s="125"/>
      <c r="CR265" s="125"/>
      <c r="CS265" s="125"/>
      <c r="CT265" s="125"/>
      <c r="CU265" s="125"/>
      <c r="CV265" s="125"/>
      <c r="CW265" s="125"/>
      <c r="CX265" s="125"/>
      <c r="CY265" s="125"/>
      <c r="CZ265" s="125"/>
      <c r="DA265" s="125"/>
      <c r="DB265" s="125"/>
      <c r="DC265" s="125"/>
      <c r="DD265" s="125"/>
      <c r="DE265" s="125"/>
      <c r="DF265" s="125"/>
      <c r="DG265" s="125"/>
      <c r="DH265" s="125"/>
      <c r="DI265" s="125"/>
      <c r="DJ265" s="125"/>
      <c r="DK265" s="125"/>
      <c r="DL265" s="125"/>
      <c r="DM265" s="125"/>
      <c r="DN265" s="125"/>
      <c r="DO265" s="125"/>
      <c r="DP265" s="125"/>
      <c r="DQ265" s="125"/>
      <c r="DR265" s="125"/>
      <c r="DS265" s="125"/>
      <c r="DT265" s="125"/>
      <c r="DU265" s="125"/>
      <c r="DV265" s="125"/>
      <c r="DW265" s="125"/>
      <c r="DX265" s="125"/>
      <c r="DY265" s="125"/>
      <c r="DZ265" s="125"/>
      <c r="EA265" s="125"/>
      <c r="EB265" s="125"/>
      <c r="EC265" s="125"/>
      <c r="ED265" s="125"/>
      <c r="EE265" s="125"/>
      <c r="EF265" s="125"/>
      <c r="EG265" s="125"/>
      <c r="EH265" s="125"/>
      <c r="EI265" s="125"/>
      <c r="EJ265" s="125"/>
      <c r="EK265" s="125"/>
      <c r="EL265" s="125"/>
      <c r="EM265" s="125"/>
      <c r="EN265" s="125"/>
      <c r="EO265" s="125"/>
      <c r="EP265" s="125"/>
      <c r="EQ265" s="125"/>
      <c r="ER265" s="125"/>
      <c r="ES265" s="125"/>
      <c r="ET265" s="125"/>
      <c r="EU265" s="125"/>
      <c r="EV265" s="125"/>
      <c r="EW265" s="125"/>
      <c r="EX265" s="125"/>
      <c r="EY265" s="125"/>
      <c r="EZ265" s="125"/>
      <c r="FA265" s="125"/>
      <c r="FB265" s="125"/>
      <c r="FC265" s="125"/>
      <c r="FD265" s="125"/>
      <c r="FE265" s="125"/>
      <c r="FF265" s="125"/>
      <c r="FG265" s="125"/>
      <c r="FH265" s="125"/>
      <c r="FI265" s="125"/>
      <c r="FJ265" s="125"/>
      <c r="FK265" s="125"/>
      <c r="FL265" s="125"/>
      <c r="FM265" s="125"/>
      <c r="FN265" s="125"/>
      <c r="FO265" s="125"/>
      <c r="FP265" s="125"/>
      <c r="FQ265" s="125"/>
      <c r="FR265" s="125"/>
      <c r="FS265" s="125"/>
      <c r="FT265" s="125"/>
      <c r="FU265" s="125"/>
      <c r="FV265" s="125"/>
      <c r="FW265" s="125"/>
      <c r="FX265" s="125"/>
      <c r="FY265" s="125"/>
      <c r="FZ265" s="125"/>
      <c r="GA265" s="125"/>
      <c r="GB265" s="125"/>
      <c r="GC265" s="125"/>
      <c r="GD265" s="125"/>
      <c r="GE265" s="125"/>
      <c r="GF265" s="125"/>
      <c r="GG265" s="125"/>
      <c r="GH265" s="125"/>
      <c r="GI265" s="125"/>
      <c r="GJ265" s="125"/>
      <c r="GK265" s="125"/>
      <c r="GL265" s="125"/>
      <c r="GM265" s="125"/>
      <c r="GN265" s="125"/>
      <c r="GO265" s="125"/>
      <c r="GP265" s="125"/>
      <c r="GQ265" s="125"/>
      <c r="GR265" s="125"/>
      <c r="GS265" s="125"/>
      <c r="GT265" s="125"/>
      <c r="GU265" s="125"/>
      <c r="GV265" s="125"/>
      <c r="GW265" s="125"/>
      <c r="GX265" s="125"/>
      <c r="GY265" s="125"/>
      <c r="GZ265" s="125"/>
      <c r="HA265" s="125"/>
      <c r="HB265" s="125"/>
      <c r="HC265" s="125"/>
      <c r="HD265" s="125"/>
      <c r="HE265" s="125"/>
      <c r="HF265" s="125"/>
      <c r="HG265" s="125"/>
      <c r="HH265" s="125"/>
      <c r="HI265" s="125"/>
      <c r="HJ265" s="125"/>
      <c r="HK265" s="125"/>
      <c r="HL265" s="125"/>
      <c r="HM265" s="125"/>
      <c r="HN265" s="125"/>
      <c r="HO265" s="125"/>
      <c r="HP265" s="125"/>
      <c r="HQ265" s="125"/>
      <c r="HR265" s="125"/>
      <c r="HS265" s="125"/>
      <c r="HT265" s="125"/>
      <c r="HU265" s="125"/>
      <c r="HV265" s="125"/>
      <c r="HW265" s="125"/>
      <c r="HX265" s="125"/>
      <c r="HY265" s="125"/>
      <c r="HZ265" s="125"/>
      <c r="IA265" s="125"/>
      <c r="IB265" s="125"/>
      <c r="IC265" s="125"/>
      <c r="ID265" s="125"/>
      <c r="IE265" s="125"/>
    </row>
    <row r="266" s="2" customFormat="1" ht="60" hidden="1" customHeight="1">
      <c r="A266" s="58"/>
      <c r="B266" s="58" t="s">
        <v>62</v>
      </c>
      <c r="C266" s="58" t="s">
        <v>63</v>
      </c>
      <c r="D266" s="59" t="s">
        <v>64</v>
      </c>
      <c r="E266" s="59" t="s">
        <v>1300</v>
      </c>
      <c r="F266" s="74" t="s">
        <v>1328</v>
      </c>
      <c r="G266" s="74"/>
      <c r="H266" s="59"/>
      <c r="I266" s="196" t="s">
        <v>930</v>
      </c>
      <c r="J266" s="196" t="s">
        <v>931</v>
      </c>
      <c r="K266" s="58" t="s">
        <v>932</v>
      </c>
      <c r="L266" s="74" t="s">
        <v>933</v>
      </c>
      <c r="M266" s="74" t="s">
        <v>933</v>
      </c>
      <c r="N266" s="74" t="s">
        <v>1329</v>
      </c>
      <c r="O266" s="58" t="s">
        <v>75</v>
      </c>
      <c r="P266" s="58" t="s">
        <v>76</v>
      </c>
      <c r="Q266" s="66" t="s">
        <v>77</v>
      </c>
      <c r="R266" s="116"/>
      <c r="S266" s="68">
        <v>15</v>
      </c>
      <c r="T266" s="69">
        <f t="shared" si="24"/>
        <v>5478</v>
      </c>
      <c r="U266" s="59" t="s">
        <v>78</v>
      </c>
      <c r="V266" s="71"/>
      <c r="W266" s="71" t="s">
        <v>81</v>
      </c>
      <c r="X266" s="63">
        <v>450</v>
      </c>
      <c r="Y266" s="63"/>
      <c r="Z266" s="71" t="s">
        <v>81</v>
      </c>
      <c r="AA266" s="59" t="s">
        <v>936</v>
      </c>
      <c r="AB266" s="63"/>
      <c r="AC266" s="66"/>
      <c r="AD266" s="58">
        <v>48</v>
      </c>
      <c r="AE266" s="116">
        <v>45612</v>
      </c>
      <c r="AF266" s="73">
        <f t="shared" si="27"/>
        <v>47072</v>
      </c>
      <c r="AG266" s="62" t="s">
        <v>82</v>
      </c>
      <c r="AH266" s="62" t="s">
        <v>83</v>
      </c>
      <c r="AI266" s="58" t="s">
        <v>1330</v>
      </c>
      <c r="AJ266" s="62" t="s">
        <v>143</v>
      </c>
      <c r="AK266" s="73" t="str">
        <f t="shared" ca="1" si="23"/>
        <v>поверен</v>
      </c>
      <c r="AL266" s="66"/>
      <c r="AM266" s="66" t="s">
        <v>86</v>
      </c>
      <c r="AN266" s="66" t="s">
        <v>87</v>
      </c>
      <c r="AO266" s="66" t="s">
        <v>88</v>
      </c>
      <c r="AP266" s="63"/>
      <c r="AQ266" s="74"/>
      <c r="AR266" s="73"/>
      <c r="AS266" s="66"/>
      <c r="AT266" s="58"/>
      <c r="AU266" s="58"/>
      <c r="AV266" s="62"/>
      <c r="AW266" s="62"/>
      <c r="AX266" s="58"/>
      <c r="AY266" s="58"/>
      <c r="AZ266" s="58"/>
      <c r="BA266" s="62"/>
      <c r="BB266" s="62" t="s">
        <v>93</v>
      </c>
      <c r="BC266" s="62" t="s">
        <v>94</v>
      </c>
      <c r="BD266" s="66">
        <v>3201</v>
      </c>
      <c r="BE266" s="62"/>
      <c r="BF266" s="75"/>
      <c r="BG266" s="58"/>
      <c r="BH266" s="77" t="s">
        <v>1331</v>
      </c>
      <c r="BI266" s="71"/>
      <c r="BJ266" s="71"/>
      <c r="BK266" s="71"/>
    </row>
    <row r="267" s="36" customFormat="1" ht="60" hidden="1" customHeight="1">
      <c r="A267" s="47"/>
      <c r="B267" s="37" t="s">
        <v>62</v>
      </c>
      <c r="C267" s="37" t="s">
        <v>63</v>
      </c>
      <c r="D267" s="78" t="s">
        <v>64</v>
      </c>
      <c r="E267" s="78">
        <v>211</v>
      </c>
      <c r="F267" s="118" t="s">
        <v>574</v>
      </c>
      <c r="G267" s="118" t="s">
        <v>1332</v>
      </c>
      <c r="H267" s="78" t="s">
        <v>1333</v>
      </c>
      <c r="I267" s="117" t="s">
        <v>461</v>
      </c>
      <c r="J267" s="118" t="s">
        <v>726</v>
      </c>
      <c r="K267" s="119" t="s">
        <v>463</v>
      </c>
      <c r="L267" s="119" t="s">
        <v>1334</v>
      </c>
      <c r="M267" s="118" t="s">
        <v>1335</v>
      </c>
      <c r="N267" s="119">
        <v>1445636</v>
      </c>
      <c r="O267" s="47" t="s">
        <v>75</v>
      </c>
      <c r="P267" s="47" t="s">
        <v>76</v>
      </c>
      <c r="Q267" s="120" t="s">
        <v>137</v>
      </c>
      <c r="R267" s="38" t="s">
        <v>1336</v>
      </c>
      <c r="S267" s="117">
        <v>12</v>
      </c>
      <c r="T267" s="121">
        <f t="shared" si="24"/>
        <v>46722.400000000001</v>
      </c>
      <c r="U267" s="78" t="s">
        <v>100</v>
      </c>
      <c r="V267" s="47" t="s">
        <v>215</v>
      </c>
      <c r="W267" s="47" t="s">
        <v>139</v>
      </c>
      <c r="X267" s="117">
        <v>160</v>
      </c>
      <c r="Y267" s="47" t="s">
        <v>215</v>
      </c>
      <c r="Z267" s="47" t="s">
        <v>139</v>
      </c>
      <c r="AA267" s="78" t="s">
        <v>176</v>
      </c>
      <c r="AB267" s="117"/>
      <c r="AC267" s="120" t="s">
        <v>141</v>
      </c>
      <c r="AD267" s="119">
        <v>60</v>
      </c>
      <c r="AE267" s="43">
        <v>44616</v>
      </c>
      <c r="AF267" s="148">
        <f t="shared" si="27"/>
        <v>46441</v>
      </c>
      <c r="AG267" s="118" t="s">
        <v>82</v>
      </c>
      <c r="AH267" s="118" t="s">
        <v>83</v>
      </c>
      <c r="AI267" s="120" t="s">
        <v>1337</v>
      </c>
      <c r="AJ267" s="118" t="s">
        <v>1338</v>
      </c>
      <c r="AK267" s="148" t="str">
        <f t="shared" ca="1" si="23"/>
        <v>поверен</v>
      </c>
      <c r="AL267" s="120"/>
      <c r="AM267" s="120" t="s">
        <v>86</v>
      </c>
      <c r="AN267" s="120" t="s">
        <v>87</v>
      </c>
      <c r="AO267" s="120" t="s">
        <v>88</v>
      </c>
      <c r="AP267" s="38" t="s">
        <v>497</v>
      </c>
      <c r="AQ267" s="148">
        <v>42370</v>
      </c>
      <c r="AR267" s="120"/>
      <c r="AS267" s="47"/>
      <c r="AT267" s="47"/>
      <c r="AU267" s="118"/>
      <c r="AV267" s="118"/>
      <c r="AW267" s="47"/>
      <c r="AX267" s="47"/>
      <c r="AY267" s="47"/>
      <c r="AZ267" s="118"/>
      <c r="BA267" s="54"/>
      <c r="BB267" s="118" t="s">
        <v>145</v>
      </c>
      <c r="BC267" s="120" t="s">
        <v>146</v>
      </c>
      <c r="BD267" s="120"/>
      <c r="BE267" s="118"/>
      <c r="BF267" s="53"/>
      <c r="BG267" s="53" t="s">
        <v>159</v>
      </c>
      <c r="BH267" s="54"/>
      <c r="BI267" s="47"/>
      <c r="BJ267" s="38" t="s">
        <v>1339</v>
      </c>
      <c r="BK267" s="47" t="s">
        <v>1340</v>
      </c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</row>
    <row r="268" s="36" customFormat="1" ht="60" hidden="1" customHeight="1">
      <c r="A268" s="47"/>
      <c r="B268" s="37" t="s">
        <v>62</v>
      </c>
      <c r="C268" s="37" t="s">
        <v>63</v>
      </c>
      <c r="D268" s="78" t="s">
        <v>64</v>
      </c>
      <c r="E268" s="78">
        <v>211</v>
      </c>
      <c r="F268" s="118" t="s">
        <v>574</v>
      </c>
      <c r="G268" s="118" t="s">
        <v>566</v>
      </c>
      <c r="H268" s="78" t="s">
        <v>1341</v>
      </c>
      <c r="I268" s="117" t="s">
        <v>469</v>
      </c>
      <c r="J268" s="118" t="s">
        <v>470</v>
      </c>
      <c r="K268" s="119" t="s">
        <v>471</v>
      </c>
      <c r="L268" s="119" t="s">
        <v>472</v>
      </c>
      <c r="M268" s="118" t="s">
        <v>1342</v>
      </c>
      <c r="N268" s="119">
        <v>2289233</v>
      </c>
      <c r="O268" s="47" t="s">
        <v>1126</v>
      </c>
      <c r="P268" s="47" t="s">
        <v>76</v>
      </c>
      <c r="Q268" s="120" t="s">
        <v>77</v>
      </c>
      <c r="R268" s="96">
        <v>42319</v>
      </c>
      <c r="S268" s="117">
        <v>8</v>
      </c>
      <c r="T268" s="121">
        <f t="shared" si="24"/>
        <v>45240.599999999999</v>
      </c>
      <c r="U268" s="78" t="s">
        <v>78</v>
      </c>
      <c r="V268" s="47"/>
      <c r="W268" s="47" t="s">
        <v>79</v>
      </c>
      <c r="X268" s="117">
        <v>100</v>
      </c>
      <c r="Y268" s="117"/>
      <c r="Z268" s="120" t="s">
        <v>79</v>
      </c>
      <c r="AA268" s="78" t="s">
        <v>475</v>
      </c>
      <c r="AB268" s="117"/>
      <c r="AC268" s="120" t="s">
        <v>141</v>
      </c>
      <c r="AD268" s="119">
        <v>60</v>
      </c>
      <c r="AE268" s="43">
        <v>44616</v>
      </c>
      <c r="AF268" s="148">
        <f t="shared" si="27"/>
        <v>46441</v>
      </c>
      <c r="AG268" s="118" t="s">
        <v>82</v>
      </c>
      <c r="AH268" s="118" t="s">
        <v>83</v>
      </c>
      <c r="AI268" s="120" t="s">
        <v>1343</v>
      </c>
      <c r="AJ268" s="118" t="s">
        <v>1338</v>
      </c>
      <c r="AK268" s="148" t="str">
        <f t="shared" ca="1" si="23"/>
        <v>поверен</v>
      </c>
      <c r="AL268" s="120"/>
      <c r="AM268" s="120" t="s">
        <v>86</v>
      </c>
      <c r="AN268" s="120" t="s">
        <v>87</v>
      </c>
      <c r="AO268" s="120" t="s">
        <v>88</v>
      </c>
      <c r="AP268" s="117" t="s">
        <v>573</v>
      </c>
      <c r="AQ268" s="47"/>
      <c r="AR268" s="47"/>
      <c r="AS268" s="118"/>
      <c r="AT268" s="118"/>
      <c r="AU268" s="47"/>
      <c r="AV268" s="47"/>
      <c r="AW268" s="47"/>
      <c r="AX268" s="118"/>
      <c r="AY268" s="54"/>
      <c r="AZ268" s="54"/>
      <c r="BA268" s="54"/>
      <c r="BB268" s="118" t="s">
        <v>93</v>
      </c>
      <c r="BC268" s="118" t="s">
        <v>94</v>
      </c>
      <c r="BD268" s="120"/>
      <c r="BE268" s="53"/>
      <c r="BF268" s="53"/>
      <c r="BG268" s="53" t="s">
        <v>159</v>
      </c>
      <c r="BH268" s="54"/>
      <c r="BI268" s="47"/>
      <c r="BJ268" s="38" t="s">
        <v>1344</v>
      </c>
      <c r="BK268" s="47" t="s">
        <v>760</v>
      </c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</row>
    <row r="269" s="92" customFormat="1" ht="60" hidden="1" customHeight="1">
      <c r="A269" s="37"/>
      <c r="B269" s="37" t="s">
        <v>62</v>
      </c>
      <c r="C269" s="37" t="s">
        <v>63</v>
      </c>
      <c r="D269" s="56" t="s">
        <v>64</v>
      </c>
      <c r="E269" s="56" t="s">
        <v>1345</v>
      </c>
      <c r="F269" s="40" t="s">
        <v>574</v>
      </c>
      <c r="G269" s="40" t="s">
        <v>566</v>
      </c>
      <c r="H269" s="56" t="s">
        <v>1346</v>
      </c>
      <c r="I269" s="48" t="s">
        <v>469</v>
      </c>
      <c r="J269" s="40" t="s">
        <v>470</v>
      </c>
      <c r="K269" s="49" t="s">
        <v>471</v>
      </c>
      <c r="L269" s="49" t="s">
        <v>472</v>
      </c>
      <c r="M269" s="40" t="s">
        <v>484</v>
      </c>
      <c r="N269" s="56" t="s">
        <v>1347</v>
      </c>
      <c r="O269" s="37" t="s">
        <v>1126</v>
      </c>
      <c r="P269" s="37" t="s">
        <v>76</v>
      </c>
      <c r="Q269" s="42" t="s">
        <v>77</v>
      </c>
      <c r="R269" s="91" t="s">
        <v>1348</v>
      </c>
      <c r="S269" s="48">
        <v>8</v>
      </c>
      <c r="T269" s="45">
        <f t="shared" si="24"/>
        <v>45270.599999999999</v>
      </c>
      <c r="U269" s="56" t="s">
        <v>78</v>
      </c>
      <c r="V269" s="37" t="str">
        <f t="shared" si="26"/>
        <v/>
      </c>
      <c r="W269" s="37" t="str">
        <f t="shared" si="25"/>
        <v>°С</v>
      </c>
      <c r="X269" s="48">
        <v>100</v>
      </c>
      <c r="Y269" s="48"/>
      <c r="Z269" s="42" t="s">
        <v>79</v>
      </c>
      <c r="AA269" s="56" t="s">
        <v>475</v>
      </c>
      <c r="AB269" s="48"/>
      <c r="AC269" s="42" t="s">
        <v>81</v>
      </c>
      <c r="AD269" s="49">
        <v>60</v>
      </c>
      <c r="AE269" s="50">
        <v>45401</v>
      </c>
      <c r="AF269" s="51">
        <f t="shared" si="27"/>
        <v>47226</v>
      </c>
      <c r="AG269" s="51" t="s">
        <v>82</v>
      </c>
      <c r="AH269" s="51" t="s">
        <v>83</v>
      </c>
      <c r="AI269" s="42" t="s">
        <v>1349</v>
      </c>
      <c r="AJ269" s="40" t="s">
        <v>1338</v>
      </c>
      <c r="AK269" s="51" t="str">
        <f t="shared" ca="1" si="23"/>
        <v>поверен</v>
      </c>
      <c r="AL269" s="42"/>
      <c r="AM269" s="42" t="s">
        <v>86</v>
      </c>
      <c r="AN269" s="42" t="s">
        <v>87</v>
      </c>
      <c r="AO269" s="42" t="s">
        <v>88</v>
      </c>
      <c r="AP269" s="48" t="s">
        <v>573</v>
      </c>
      <c r="AQ269" s="41" t="s">
        <v>1350</v>
      </c>
      <c r="AR269" s="51"/>
      <c r="AS269" s="42" t="s">
        <v>91</v>
      </c>
      <c r="AT269" s="37" t="s">
        <v>385</v>
      </c>
      <c r="AU269" s="37"/>
      <c r="AV269" s="40"/>
      <c r="AW269" s="40"/>
      <c r="AX269" s="37"/>
      <c r="AY269" s="37"/>
      <c r="AZ269" s="37"/>
      <c r="BA269" s="40"/>
      <c r="BB269" s="40" t="s">
        <v>93</v>
      </c>
      <c r="BC269" s="40" t="s">
        <v>94</v>
      </c>
      <c r="BD269" s="42">
        <v>3201</v>
      </c>
      <c r="BE269" s="40"/>
      <c r="BF269" s="40"/>
      <c r="BG269" s="93"/>
      <c r="BH269" s="94"/>
      <c r="BI269" s="37"/>
      <c r="BJ269" s="41" t="s">
        <v>1344</v>
      </c>
      <c r="BK269" s="37" t="s">
        <v>760</v>
      </c>
      <c r="BL269" s="95"/>
      <c r="BM269" s="95"/>
      <c r="BN269" s="95"/>
      <c r="BO269" s="95"/>
      <c r="BP269" s="95"/>
      <c r="BQ269" s="95"/>
      <c r="BR269" s="95"/>
      <c r="BS269" s="95"/>
      <c r="BT269" s="95"/>
      <c r="BU269" s="95"/>
      <c r="BV269" s="95"/>
      <c r="BW269" s="95"/>
      <c r="BX269" s="95"/>
      <c r="BY269" s="95"/>
      <c r="BZ269" s="95"/>
      <c r="CA269" s="95"/>
      <c r="CB269" s="95"/>
      <c r="CC269" s="95"/>
      <c r="CD269" s="95"/>
      <c r="CE269" s="95"/>
      <c r="CF269" s="95"/>
      <c r="CG269" s="95"/>
      <c r="CH269" s="95"/>
      <c r="CI269" s="95"/>
      <c r="CJ269" s="95"/>
      <c r="CK269" s="95"/>
      <c r="CL269" s="95"/>
      <c r="CM269" s="95"/>
      <c r="CN269" s="95"/>
      <c r="CO269" s="95"/>
      <c r="CP269" s="95"/>
      <c r="CQ269" s="95"/>
      <c r="CR269" s="95"/>
      <c r="CS269" s="95"/>
      <c r="CT269" s="95"/>
      <c r="CU269" s="95"/>
      <c r="CV269" s="95"/>
      <c r="CW269" s="95"/>
      <c r="CX269" s="95"/>
      <c r="CY269" s="95"/>
      <c r="CZ269" s="95"/>
      <c r="DA269" s="95"/>
      <c r="DB269" s="95"/>
      <c r="DC269" s="95"/>
      <c r="DD269" s="95"/>
      <c r="DE269" s="95"/>
      <c r="DF269" s="95"/>
      <c r="DG269" s="95"/>
      <c r="DH269" s="95"/>
      <c r="DI269" s="95"/>
      <c r="DJ269" s="95"/>
      <c r="DK269" s="95"/>
      <c r="DL269" s="95"/>
      <c r="DM269" s="95"/>
      <c r="DN269" s="95"/>
      <c r="DO269" s="95"/>
      <c r="DP269" s="95"/>
      <c r="DQ269" s="95"/>
      <c r="DR269" s="95"/>
      <c r="DS269" s="95"/>
      <c r="DT269" s="95"/>
      <c r="DU269" s="95"/>
      <c r="DV269" s="95"/>
      <c r="DW269" s="95"/>
      <c r="DX269" s="95"/>
      <c r="DY269" s="95"/>
      <c r="DZ269" s="95"/>
      <c r="EA269" s="95"/>
      <c r="EB269" s="95"/>
      <c r="EC269" s="95"/>
      <c r="ED269" s="95"/>
      <c r="EE269" s="95"/>
      <c r="EF269" s="95"/>
      <c r="EG269" s="95"/>
      <c r="EH269" s="95"/>
      <c r="EI269" s="95"/>
      <c r="EJ269" s="95"/>
      <c r="EK269" s="95"/>
      <c r="EL269" s="95"/>
      <c r="EM269" s="95"/>
      <c r="EN269" s="95"/>
      <c r="EO269" s="95"/>
      <c r="EP269" s="95"/>
      <c r="EQ269" s="95"/>
      <c r="ER269" s="95"/>
      <c r="ES269" s="95"/>
      <c r="ET269" s="95"/>
      <c r="EU269" s="95"/>
      <c r="EV269" s="95"/>
      <c r="EW269" s="95"/>
      <c r="EX269" s="95"/>
      <c r="EY269" s="95"/>
      <c r="EZ269" s="95"/>
      <c r="FA269" s="95"/>
      <c r="FB269" s="95"/>
      <c r="FC269" s="95"/>
      <c r="FD269" s="95"/>
      <c r="FE269" s="95"/>
      <c r="FF269" s="95"/>
      <c r="FG269" s="95"/>
      <c r="FH269" s="95"/>
      <c r="FI269" s="95"/>
      <c r="FJ269" s="95"/>
      <c r="FK269" s="95"/>
      <c r="FL269" s="95"/>
      <c r="FM269" s="95"/>
      <c r="FN269" s="95"/>
      <c r="FO269" s="95"/>
      <c r="FP269" s="95"/>
      <c r="FQ269" s="95"/>
      <c r="FR269" s="95"/>
      <c r="FS269" s="95"/>
      <c r="FT269" s="95"/>
      <c r="FU269" s="95"/>
      <c r="FV269" s="95"/>
      <c r="FW269" s="95"/>
      <c r="FX269" s="95"/>
      <c r="FY269" s="95"/>
      <c r="FZ269" s="95"/>
      <c r="GA269" s="95"/>
      <c r="GB269" s="95"/>
      <c r="GC269" s="95"/>
      <c r="GD269" s="95"/>
      <c r="GE269" s="95"/>
      <c r="GF269" s="95"/>
      <c r="GG269" s="95"/>
      <c r="GH269" s="95"/>
      <c r="GI269" s="95"/>
      <c r="GJ269" s="95"/>
      <c r="GK269" s="95"/>
      <c r="GL269" s="95"/>
      <c r="GM269" s="95"/>
      <c r="GN269" s="95"/>
      <c r="GO269" s="95"/>
      <c r="GP269" s="95"/>
      <c r="GQ269" s="95"/>
      <c r="GR269" s="95"/>
      <c r="GS269" s="95"/>
      <c r="GT269" s="95"/>
      <c r="GU269" s="95"/>
      <c r="GV269" s="95"/>
      <c r="GW269" s="95"/>
      <c r="GX269" s="95"/>
      <c r="GY269" s="95"/>
      <c r="GZ269" s="95"/>
      <c r="HA269" s="95"/>
      <c r="HB269" s="95"/>
      <c r="HC269" s="95"/>
      <c r="HD269" s="95"/>
      <c r="HE269" s="95"/>
      <c r="HF269" s="95"/>
      <c r="HG269" s="95"/>
      <c r="HH269" s="95"/>
      <c r="HI269" s="95"/>
      <c r="HJ269" s="95"/>
      <c r="HK269" s="95"/>
      <c r="HL269" s="95"/>
      <c r="HM269" s="95"/>
      <c r="HN269" s="95"/>
      <c r="HO269" s="95"/>
      <c r="HP269" s="95"/>
      <c r="HQ269" s="95"/>
      <c r="HR269" s="95"/>
      <c r="HS269" s="95"/>
      <c r="HT269" s="95"/>
      <c r="HU269" s="95"/>
      <c r="HV269" s="95"/>
      <c r="HW269" s="95"/>
      <c r="HX269" s="95"/>
      <c r="HY269" s="95"/>
      <c r="HZ269" s="95"/>
      <c r="IA269" s="95"/>
      <c r="IB269" s="95"/>
      <c r="IC269" s="95"/>
      <c r="ID269" s="95"/>
      <c r="IE269" s="95"/>
    </row>
    <row r="270" s="36" customFormat="1" ht="60" hidden="1" customHeight="1">
      <c r="A270" s="47"/>
      <c r="B270" s="37" t="s">
        <v>62</v>
      </c>
      <c r="C270" s="37" t="s">
        <v>63</v>
      </c>
      <c r="D270" s="78" t="s">
        <v>64</v>
      </c>
      <c r="E270" s="78">
        <v>211</v>
      </c>
      <c r="F270" s="118" t="s">
        <v>574</v>
      </c>
      <c r="G270" s="118" t="s">
        <v>566</v>
      </c>
      <c r="H270" s="78" t="s">
        <v>1351</v>
      </c>
      <c r="I270" s="117" t="s">
        <v>753</v>
      </c>
      <c r="J270" s="118" t="s">
        <v>754</v>
      </c>
      <c r="K270" s="119" t="s">
        <v>523</v>
      </c>
      <c r="L270" s="119" t="s">
        <v>1352</v>
      </c>
      <c r="M270" s="118" t="s">
        <v>1353</v>
      </c>
      <c r="N270" s="119">
        <v>2128721</v>
      </c>
      <c r="O270" s="47" t="s">
        <v>1126</v>
      </c>
      <c r="P270" s="47" t="s">
        <v>76</v>
      </c>
      <c r="Q270" s="120" t="s">
        <v>77</v>
      </c>
      <c r="R270" s="96">
        <v>41619</v>
      </c>
      <c r="S270" s="117">
        <v>10</v>
      </c>
      <c r="T270" s="121">
        <f t="shared" si="24"/>
        <v>45271</v>
      </c>
      <c r="U270" s="78" t="s">
        <v>78</v>
      </c>
      <c r="V270" s="47"/>
      <c r="W270" s="47" t="s">
        <v>79</v>
      </c>
      <c r="X270" s="117">
        <v>100</v>
      </c>
      <c r="Y270" s="117"/>
      <c r="Z270" s="120" t="s">
        <v>79</v>
      </c>
      <c r="AA270" s="78" t="s">
        <v>1354</v>
      </c>
      <c r="AB270" s="117"/>
      <c r="AC270" s="120" t="s">
        <v>141</v>
      </c>
      <c r="AD270" s="119">
        <v>48</v>
      </c>
      <c r="AE270" s="43">
        <v>44616</v>
      </c>
      <c r="AF270" s="148">
        <f t="shared" si="27"/>
        <v>46076</v>
      </c>
      <c r="AG270" s="118" t="s">
        <v>82</v>
      </c>
      <c r="AH270" s="118" t="s">
        <v>83</v>
      </c>
      <c r="AI270" s="120" t="s">
        <v>1355</v>
      </c>
      <c r="AJ270" s="118" t="s">
        <v>1338</v>
      </c>
      <c r="AK270" s="148" t="str">
        <f t="shared" ca="1" si="23"/>
        <v>поверен</v>
      </c>
      <c r="AL270" s="120"/>
      <c r="AM270" s="120" t="s">
        <v>86</v>
      </c>
      <c r="AN270" s="120" t="s">
        <v>87</v>
      </c>
      <c r="AO270" s="120" t="s">
        <v>88</v>
      </c>
      <c r="AP270" s="148"/>
      <c r="AQ270" s="120"/>
      <c r="AR270" s="47"/>
      <c r="AS270" s="47"/>
      <c r="AT270" s="118"/>
      <c r="AU270" s="118"/>
      <c r="AV270" s="47"/>
      <c r="AW270" s="47"/>
      <c r="AX270" s="47"/>
      <c r="AY270" s="118"/>
      <c r="AZ270" s="54"/>
      <c r="BA270" s="54"/>
      <c r="BB270" s="118" t="s">
        <v>93</v>
      </c>
      <c r="BC270" s="118" t="s">
        <v>94</v>
      </c>
      <c r="BD270" s="120"/>
      <c r="BE270" s="118"/>
      <c r="BF270" s="53"/>
      <c r="BG270" s="53" t="s">
        <v>159</v>
      </c>
      <c r="BH270" s="54"/>
      <c r="BI270" s="47"/>
      <c r="BJ270" s="47"/>
      <c r="BK270" s="47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</row>
    <row r="271" s="36" customFormat="1" ht="60" hidden="1" customHeight="1">
      <c r="A271" s="47"/>
      <c r="B271" s="37" t="s">
        <v>62</v>
      </c>
      <c r="C271" s="37" t="s">
        <v>63</v>
      </c>
      <c r="D271" s="78" t="s">
        <v>64</v>
      </c>
      <c r="E271" s="78">
        <v>211</v>
      </c>
      <c r="F271" s="118" t="s">
        <v>574</v>
      </c>
      <c r="G271" s="118" t="s">
        <v>566</v>
      </c>
      <c r="H271" s="78" t="s">
        <v>1356</v>
      </c>
      <c r="I271" s="117" t="s">
        <v>753</v>
      </c>
      <c r="J271" s="118" t="s">
        <v>754</v>
      </c>
      <c r="K271" s="119" t="s">
        <v>523</v>
      </c>
      <c r="L271" s="119" t="s">
        <v>1352</v>
      </c>
      <c r="M271" s="118" t="s">
        <v>1357</v>
      </c>
      <c r="N271" s="119">
        <v>2227039</v>
      </c>
      <c r="O271" s="47" t="s">
        <v>1126</v>
      </c>
      <c r="P271" s="47" t="s">
        <v>76</v>
      </c>
      <c r="Q271" s="120" t="s">
        <v>77</v>
      </c>
      <c r="R271" s="96">
        <v>41923</v>
      </c>
      <c r="S271" s="117">
        <v>6</v>
      </c>
      <c r="T271" s="121">
        <f t="shared" si="24"/>
        <v>44114.199999999997</v>
      </c>
      <c r="U271" s="78" t="s">
        <v>100</v>
      </c>
      <c r="V271" s="47"/>
      <c r="W271" s="47" t="s">
        <v>79</v>
      </c>
      <c r="X271" s="117">
        <v>800</v>
      </c>
      <c r="Y271" s="117"/>
      <c r="Z271" s="120" t="s">
        <v>79</v>
      </c>
      <c r="AA271" s="78" t="s">
        <v>216</v>
      </c>
      <c r="AB271" s="117"/>
      <c r="AC271" s="120" t="s">
        <v>141</v>
      </c>
      <c r="AD271" s="119">
        <v>48</v>
      </c>
      <c r="AE271" s="43">
        <v>44645</v>
      </c>
      <c r="AF271" s="148">
        <f t="shared" si="27"/>
        <v>46105</v>
      </c>
      <c r="AG271" s="118" t="s">
        <v>82</v>
      </c>
      <c r="AH271" s="118" t="s">
        <v>83</v>
      </c>
      <c r="AI271" s="120" t="s">
        <v>1358</v>
      </c>
      <c r="AJ271" s="118" t="s">
        <v>1359</v>
      </c>
      <c r="AK271" s="148" t="str">
        <f t="shared" ca="1" si="23"/>
        <v>поверен</v>
      </c>
      <c r="AL271" s="120"/>
      <c r="AM271" s="120" t="s">
        <v>86</v>
      </c>
      <c r="AN271" s="120" t="s">
        <v>87</v>
      </c>
      <c r="AO271" s="120" t="s">
        <v>88</v>
      </c>
      <c r="AP271" s="120"/>
      <c r="AQ271" s="47"/>
      <c r="AR271" s="47"/>
      <c r="AS271" s="118"/>
      <c r="AT271" s="118"/>
      <c r="AU271" s="47"/>
      <c r="AV271" s="47"/>
      <c r="AW271" s="47"/>
      <c r="AX271" s="118"/>
      <c r="AY271" s="54"/>
      <c r="AZ271" s="54"/>
      <c r="BA271" s="54"/>
      <c r="BB271" s="118" t="s">
        <v>93</v>
      </c>
      <c r="BC271" s="118" t="s">
        <v>94</v>
      </c>
      <c r="BD271" s="120"/>
      <c r="BE271" s="118"/>
      <c r="BF271" s="53"/>
      <c r="BG271" s="53" t="s">
        <v>159</v>
      </c>
      <c r="BH271" s="54"/>
      <c r="BI271" s="47"/>
      <c r="BJ271" s="38" t="s">
        <v>759</v>
      </c>
      <c r="BK271" s="47" t="s">
        <v>760</v>
      </c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</row>
    <row r="272" s="36" customFormat="1" ht="60" hidden="1" customHeight="1">
      <c r="A272" s="47"/>
      <c r="B272" s="37" t="s">
        <v>62</v>
      </c>
      <c r="C272" s="37" t="s">
        <v>63</v>
      </c>
      <c r="D272" s="78" t="s">
        <v>64</v>
      </c>
      <c r="E272" s="78">
        <v>211</v>
      </c>
      <c r="F272" s="118" t="s">
        <v>574</v>
      </c>
      <c r="G272" s="118" t="s">
        <v>1332</v>
      </c>
      <c r="H272" s="78" t="s">
        <v>1360</v>
      </c>
      <c r="I272" s="117" t="s">
        <v>461</v>
      </c>
      <c r="J272" s="40" t="s">
        <v>462</v>
      </c>
      <c r="K272" s="119" t="s">
        <v>463</v>
      </c>
      <c r="L272" s="119" t="s">
        <v>464</v>
      </c>
      <c r="M272" s="118" t="s">
        <v>1361</v>
      </c>
      <c r="N272" s="119">
        <v>1441176</v>
      </c>
      <c r="O272" s="47" t="s">
        <v>75</v>
      </c>
      <c r="P272" s="47" t="s">
        <v>76</v>
      </c>
      <c r="Q272" s="120" t="s">
        <v>137</v>
      </c>
      <c r="R272" s="96">
        <v>42320</v>
      </c>
      <c r="S272" s="117">
        <v>12</v>
      </c>
      <c r="T272" s="121">
        <f t="shared" si="24"/>
        <v>46702.400000000001</v>
      </c>
      <c r="U272" s="78" t="s">
        <v>100</v>
      </c>
      <c r="V272" s="47" t="str">
        <f t="shared" si="26"/>
        <v>к</v>
      </c>
      <c r="W272" s="47" t="str">
        <f t="shared" si="25"/>
        <v>Па</v>
      </c>
      <c r="X272" s="117">
        <v>20</v>
      </c>
      <c r="Y272" s="117" t="s">
        <v>215</v>
      </c>
      <c r="Z272" s="120" t="s">
        <v>139</v>
      </c>
      <c r="AA272" s="78" t="s">
        <v>176</v>
      </c>
      <c r="AB272" s="117"/>
      <c r="AC272" s="120" t="s">
        <v>141</v>
      </c>
      <c r="AD272" s="119">
        <v>60</v>
      </c>
      <c r="AE272" s="50">
        <v>45495</v>
      </c>
      <c r="AF272" s="148">
        <f t="shared" si="27"/>
        <v>47320</v>
      </c>
      <c r="AG272" s="148" t="s">
        <v>82</v>
      </c>
      <c r="AH272" s="148" t="s">
        <v>83</v>
      </c>
      <c r="AI272" s="120" t="s">
        <v>1362</v>
      </c>
      <c r="AJ272" s="40" t="s">
        <v>143</v>
      </c>
      <c r="AK272" s="148" t="str">
        <f t="shared" ca="1" si="23"/>
        <v>поверен</v>
      </c>
      <c r="AL272" s="120"/>
      <c r="AM272" s="120" t="s">
        <v>86</v>
      </c>
      <c r="AN272" s="120" t="s">
        <v>87</v>
      </c>
      <c r="AO272" s="120" t="s">
        <v>88</v>
      </c>
      <c r="AP272" s="117" t="s">
        <v>454</v>
      </c>
      <c r="AQ272" s="148">
        <v>42370</v>
      </c>
      <c r="AR272" s="148"/>
      <c r="AS272" s="120" t="s">
        <v>91</v>
      </c>
      <c r="AT272" s="47" t="s">
        <v>385</v>
      </c>
      <c r="AU272" s="47"/>
      <c r="AV272" s="118"/>
      <c r="AW272" s="118"/>
      <c r="AX272" s="47"/>
      <c r="AY272" s="47"/>
      <c r="AZ272" s="47"/>
      <c r="BA272" s="118"/>
      <c r="BB272" s="118" t="s">
        <v>145</v>
      </c>
      <c r="BC272" s="118" t="s">
        <v>146</v>
      </c>
      <c r="BD272" s="120">
        <v>3001</v>
      </c>
      <c r="BE272" s="118"/>
      <c r="BF272" s="118"/>
      <c r="BG272" s="53"/>
      <c r="BH272" s="54"/>
      <c r="BI272" s="47"/>
      <c r="BJ272" s="38" t="s">
        <v>1339</v>
      </c>
      <c r="BK272" s="47" t="s">
        <v>1340</v>
      </c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</row>
    <row r="273" s="36" customFormat="1" ht="60" hidden="1" customHeight="1">
      <c r="A273" s="47"/>
      <c r="B273" s="37" t="s">
        <v>62</v>
      </c>
      <c r="C273" s="37" t="s">
        <v>63</v>
      </c>
      <c r="D273" s="78" t="s">
        <v>64</v>
      </c>
      <c r="E273" s="78">
        <v>211</v>
      </c>
      <c r="F273" s="118" t="s">
        <v>574</v>
      </c>
      <c r="G273" s="118" t="s">
        <v>1332</v>
      </c>
      <c r="H273" s="78" t="s">
        <v>1363</v>
      </c>
      <c r="I273" s="117" t="s">
        <v>461</v>
      </c>
      <c r="J273" s="40" t="s">
        <v>462</v>
      </c>
      <c r="K273" s="119" t="s">
        <v>463</v>
      </c>
      <c r="L273" s="119" t="s">
        <v>464</v>
      </c>
      <c r="M273" s="118" t="s">
        <v>1364</v>
      </c>
      <c r="N273" s="119" t="s">
        <v>1365</v>
      </c>
      <c r="O273" s="47" t="s">
        <v>75</v>
      </c>
      <c r="P273" s="47" t="s">
        <v>76</v>
      </c>
      <c r="Q273" s="120" t="s">
        <v>137</v>
      </c>
      <c r="R273" s="96">
        <v>42319</v>
      </c>
      <c r="S273" s="117">
        <v>12</v>
      </c>
      <c r="T273" s="121">
        <f t="shared" si="24"/>
        <v>46701.400000000001</v>
      </c>
      <c r="U273" s="78" t="s">
        <v>100</v>
      </c>
      <c r="V273" s="47" t="str">
        <f t="shared" si="26"/>
        <v>к</v>
      </c>
      <c r="W273" s="47" t="str">
        <f t="shared" si="25"/>
        <v>Па</v>
      </c>
      <c r="X273" s="117">
        <v>400</v>
      </c>
      <c r="Y273" s="117" t="s">
        <v>215</v>
      </c>
      <c r="Z273" s="120" t="s">
        <v>139</v>
      </c>
      <c r="AA273" s="78" t="s">
        <v>176</v>
      </c>
      <c r="AB273" s="117"/>
      <c r="AC273" s="120" t="s">
        <v>141</v>
      </c>
      <c r="AD273" s="119">
        <v>60</v>
      </c>
      <c r="AE273" s="50">
        <v>45495</v>
      </c>
      <c r="AF273" s="148">
        <f t="shared" si="27"/>
        <v>47320</v>
      </c>
      <c r="AG273" s="148" t="s">
        <v>82</v>
      </c>
      <c r="AH273" s="148" t="s">
        <v>83</v>
      </c>
      <c r="AI273" s="120" t="s">
        <v>1366</v>
      </c>
      <c r="AJ273" s="40" t="s">
        <v>143</v>
      </c>
      <c r="AK273" s="148" t="str">
        <f t="shared" ca="1" si="23"/>
        <v>поверен</v>
      </c>
      <c r="AL273" s="120"/>
      <c r="AM273" s="120" t="s">
        <v>86</v>
      </c>
      <c r="AN273" s="120" t="s">
        <v>87</v>
      </c>
      <c r="AO273" s="120" t="s">
        <v>88</v>
      </c>
      <c r="AP273" s="117" t="s">
        <v>497</v>
      </c>
      <c r="AQ273" s="148">
        <v>42370</v>
      </c>
      <c r="AR273" s="148"/>
      <c r="AS273" s="120" t="s">
        <v>91</v>
      </c>
      <c r="AT273" s="47" t="s">
        <v>385</v>
      </c>
      <c r="AU273" s="47"/>
      <c r="AV273" s="118"/>
      <c r="AW273" s="118"/>
      <c r="AX273" s="47"/>
      <c r="AY273" s="47"/>
      <c r="AZ273" s="47"/>
      <c r="BA273" s="118"/>
      <c r="BB273" s="118" t="s">
        <v>145</v>
      </c>
      <c r="BC273" s="118" t="s">
        <v>146</v>
      </c>
      <c r="BD273" s="120">
        <v>3001</v>
      </c>
      <c r="BE273" s="118"/>
      <c r="BF273" s="118"/>
      <c r="BG273" s="53"/>
      <c r="BH273" s="54"/>
      <c r="BI273" s="47"/>
      <c r="BJ273" s="38" t="s">
        <v>1339</v>
      </c>
      <c r="BK273" s="47" t="s">
        <v>1340</v>
      </c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</row>
    <row r="274" s="36" customFormat="1" ht="60" hidden="1" customHeight="1">
      <c r="A274" s="47"/>
      <c r="B274" s="37" t="s">
        <v>62</v>
      </c>
      <c r="C274" s="37" t="s">
        <v>63</v>
      </c>
      <c r="D274" s="78" t="s">
        <v>64</v>
      </c>
      <c r="E274" s="78">
        <v>211</v>
      </c>
      <c r="F274" s="118" t="s">
        <v>574</v>
      </c>
      <c r="G274" s="118" t="s">
        <v>1332</v>
      </c>
      <c r="H274" s="78" t="s">
        <v>1367</v>
      </c>
      <c r="I274" s="117" t="s">
        <v>461</v>
      </c>
      <c r="J274" s="40" t="s">
        <v>462</v>
      </c>
      <c r="K274" s="119" t="s">
        <v>463</v>
      </c>
      <c r="L274" s="119" t="s">
        <v>464</v>
      </c>
      <c r="M274" s="118" t="s">
        <v>1368</v>
      </c>
      <c r="N274" s="119">
        <v>1441183</v>
      </c>
      <c r="O274" s="47" t="s">
        <v>75</v>
      </c>
      <c r="P274" s="47" t="s">
        <v>76</v>
      </c>
      <c r="Q274" s="120" t="s">
        <v>137</v>
      </c>
      <c r="R274" s="96">
        <v>42319</v>
      </c>
      <c r="S274" s="117">
        <v>12</v>
      </c>
      <c r="T274" s="121">
        <f t="shared" si="24"/>
        <v>46701.400000000001</v>
      </c>
      <c r="U274" s="78" t="s">
        <v>100</v>
      </c>
      <c r="V274" s="47" t="str">
        <f t="shared" si="26"/>
        <v>М</v>
      </c>
      <c r="W274" s="47" t="str">
        <f t="shared" si="25"/>
        <v>Па</v>
      </c>
      <c r="X274" s="117">
        <v>0.40000000000000002</v>
      </c>
      <c r="Y274" s="117" t="s">
        <v>138</v>
      </c>
      <c r="Z274" s="120" t="s">
        <v>139</v>
      </c>
      <c r="AA274" s="78" t="s">
        <v>176</v>
      </c>
      <c r="AB274" s="117"/>
      <c r="AC274" s="120" t="s">
        <v>141</v>
      </c>
      <c r="AD274" s="119">
        <v>60</v>
      </c>
      <c r="AE274" s="50">
        <v>45495</v>
      </c>
      <c r="AF274" s="148">
        <f t="shared" si="27"/>
        <v>47320</v>
      </c>
      <c r="AG274" s="148" t="s">
        <v>82</v>
      </c>
      <c r="AH274" s="148" t="s">
        <v>83</v>
      </c>
      <c r="AI274" s="120" t="s">
        <v>1369</v>
      </c>
      <c r="AJ274" s="40" t="s">
        <v>143</v>
      </c>
      <c r="AK274" s="148" t="str">
        <f t="shared" ca="1" si="23"/>
        <v>поверен</v>
      </c>
      <c r="AL274" s="120"/>
      <c r="AM274" s="120" t="s">
        <v>86</v>
      </c>
      <c r="AN274" s="120" t="s">
        <v>87</v>
      </c>
      <c r="AO274" s="120" t="s">
        <v>88</v>
      </c>
      <c r="AP274" s="117" t="s">
        <v>487</v>
      </c>
      <c r="AQ274" s="38" t="s">
        <v>1350</v>
      </c>
      <c r="AR274" s="148"/>
      <c r="AS274" s="120" t="s">
        <v>91</v>
      </c>
      <c r="AT274" s="47" t="s">
        <v>385</v>
      </c>
      <c r="AU274" s="47"/>
      <c r="AV274" s="118"/>
      <c r="AW274" s="118"/>
      <c r="AX274" s="47"/>
      <c r="AY274" s="47"/>
      <c r="AZ274" s="47"/>
      <c r="BA274" s="118"/>
      <c r="BB274" s="118" t="s">
        <v>145</v>
      </c>
      <c r="BC274" s="118" t="s">
        <v>146</v>
      </c>
      <c r="BD274" s="120">
        <v>3001</v>
      </c>
      <c r="BE274" s="118"/>
      <c r="BF274" s="118"/>
      <c r="BG274" s="53"/>
      <c r="BH274" s="54"/>
      <c r="BI274" s="47"/>
      <c r="BJ274" s="38" t="s">
        <v>1339</v>
      </c>
      <c r="BK274" s="47" t="s">
        <v>1340</v>
      </c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</row>
    <row r="275" s="36" customFormat="1" ht="60" hidden="1" customHeight="1">
      <c r="A275" s="47"/>
      <c r="B275" s="37" t="s">
        <v>62</v>
      </c>
      <c r="C275" s="37" t="s">
        <v>63</v>
      </c>
      <c r="D275" s="78" t="s">
        <v>64</v>
      </c>
      <c r="E275" s="78">
        <v>211</v>
      </c>
      <c r="F275" s="118" t="s">
        <v>574</v>
      </c>
      <c r="G275" s="118" t="s">
        <v>566</v>
      </c>
      <c r="H275" s="78" t="s">
        <v>1370</v>
      </c>
      <c r="I275" s="117" t="s">
        <v>753</v>
      </c>
      <c r="J275" s="118" t="s">
        <v>754</v>
      </c>
      <c r="K275" s="119" t="s">
        <v>523</v>
      </c>
      <c r="L275" s="119" t="s">
        <v>1352</v>
      </c>
      <c r="M275" s="118" t="s">
        <v>1357</v>
      </c>
      <c r="N275" s="119">
        <v>2227048</v>
      </c>
      <c r="O275" s="47" t="s">
        <v>1098</v>
      </c>
      <c r="P275" s="47" t="s">
        <v>76</v>
      </c>
      <c r="Q275" s="120" t="s">
        <v>77</v>
      </c>
      <c r="R275" s="96">
        <v>41926</v>
      </c>
      <c r="S275" s="117">
        <v>6</v>
      </c>
      <c r="T275" s="121">
        <f t="shared" si="24"/>
        <v>44117.199999999997</v>
      </c>
      <c r="U275" s="78" t="s">
        <v>100</v>
      </c>
      <c r="V275" s="47" t="str">
        <f t="shared" si="26"/>
        <v/>
      </c>
      <c r="W275" s="47" t="str">
        <f t="shared" si="25"/>
        <v>°С</v>
      </c>
      <c r="X275" s="117">
        <v>800</v>
      </c>
      <c r="Y275" s="117"/>
      <c r="Z275" s="120" t="s">
        <v>79</v>
      </c>
      <c r="AA275" s="78" t="s">
        <v>542</v>
      </c>
      <c r="AB275" s="117"/>
      <c r="AC275" s="120" t="s">
        <v>141</v>
      </c>
      <c r="AD275" s="119">
        <v>48</v>
      </c>
      <c r="AE275" s="43">
        <v>45495</v>
      </c>
      <c r="AF275" s="148">
        <f t="shared" si="27"/>
        <v>46955</v>
      </c>
      <c r="AG275" s="118" t="s">
        <v>82</v>
      </c>
      <c r="AH275" s="118" t="s">
        <v>83</v>
      </c>
      <c r="AI275" s="47" t="s">
        <v>1371</v>
      </c>
      <c r="AJ275" s="118" t="s">
        <v>143</v>
      </c>
      <c r="AK275" s="148" t="str">
        <f t="shared" ca="1" si="23"/>
        <v>поверен</v>
      </c>
      <c r="AL275" s="120"/>
      <c r="AM275" s="120" t="s">
        <v>86</v>
      </c>
      <c r="AN275" s="120" t="s">
        <v>87</v>
      </c>
      <c r="AO275" s="120" t="s">
        <v>88</v>
      </c>
      <c r="AP275" s="117" t="s">
        <v>477</v>
      </c>
      <c r="AQ275" s="38" t="s">
        <v>1350</v>
      </c>
      <c r="AR275" s="148"/>
      <c r="AS275" s="120" t="s">
        <v>91</v>
      </c>
      <c r="AT275" s="47" t="s">
        <v>385</v>
      </c>
      <c r="AU275" s="47"/>
      <c r="AV275" s="118"/>
      <c r="AW275" s="118"/>
      <c r="AX275" s="47"/>
      <c r="AY275" s="47"/>
      <c r="AZ275" s="47"/>
      <c r="BA275" s="118"/>
      <c r="BB275" s="118" t="s">
        <v>93</v>
      </c>
      <c r="BC275" s="118" t="s">
        <v>94</v>
      </c>
      <c r="BD275" s="120">
        <v>3201</v>
      </c>
      <c r="BE275" s="118"/>
      <c r="BF275" s="118"/>
      <c r="BG275" s="53"/>
      <c r="BH275" s="54"/>
      <c r="BI275" s="47"/>
      <c r="BJ275" s="47"/>
      <c r="BK275" s="47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</row>
    <row r="276" s="55" customFormat="1" ht="60" hidden="1" customHeight="1">
      <c r="A276" s="71"/>
      <c r="B276" s="58" t="s">
        <v>62</v>
      </c>
      <c r="C276" s="58" t="s">
        <v>63</v>
      </c>
      <c r="D276" s="104" t="s">
        <v>64</v>
      </c>
      <c r="E276" s="104">
        <v>211</v>
      </c>
      <c r="F276" s="105" t="s">
        <v>574</v>
      </c>
      <c r="G276" s="105" t="s">
        <v>566</v>
      </c>
      <c r="H276" s="104" t="s">
        <v>1370</v>
      </c>
      <c r="I276" s="106" t="s">
        <v>753</v>
      </c>
      <c r="J276" s="105" t="s">
        <v>754</v>
      </c>
      <c r="K276" s="107" t="s">
        <v>523</v>
      </c>
      <c r="L276" s="107" t="s">
        <v>1352</v>
      </c>
      <c r="M276" s="105" t="s">
        <v>1357</v>
      </c>
      <c r="N276" s="107">
        <v>2227045</v>
      </c>
      <c r="O276" s="71" t="s">
        <v>1098</v>
      </c>
      <c r="P276" s="71" t="s">
        <v>76</v>
      </c>
      <c r="Q276" s="108" t="s">
        <v>77</v>
      </c>
      <c r="R276" s="115">
        <v>41926</v>
      </c>
      <c r="S276" s="106">
        <v>6</v>
      </c>
      <c r="T276" s="109">
        <f t="shared" si="24"/>
        <v>44117.199999999997</v>
      </c>
      <c r="U276" s="104" t="s">
        <v>100</v>
      </c>
      <c r="V276" s="71" t="str">
        <f t="shared" si="26"/>
        <v/>
      </c>
      <c r="W276" s="71" t="str">
        <f t="shared" si="25"/>
        <v>°С</v>
      </c>
      <c r="X276" s="106">
        <v>800</v>
      </c>
      <c r="Y276" s="106"/>
      <c r="Z276" s="108" t="s">
        <v>79</v>
      </c>
      <c r="AA276" s="104" t="s">
        <v>542</v>
      </c>
      <c r="AB276" s="106"/>
      <c r="AC276" s="108" t="s">
        <v>141</v>
      </c>
      <c r="AD276" s="107">
        <v>48</v>
      </c>
      <c r="AE276" s="67">
        <v>44846</v>
      </c>
      <c r="AF276" s="111">
        <f t="shared" si="27"/>
        <v>46306</v>
      </c>
      <c r="AG276" s="105" t="s">
        <v>82</v>
      </c>
      <c r="AH276" s="105" t="s">
        <v>83</v>
      </c>
      <c r="AI276" s="71" t="s">
        <v>1372</v>
      </c>
      <c r="AJ276" s="105" t="s">
        <v>143</v>
      </c>
      <c r="AK276" s="111" t="str">
        <f t="shared" ca="1" si="23"/>
        <v>поверен</v>
      </c>
      <c r="AL276" s="108"/>
      <c r="AM276" s="108" t="s">
        <v>86</v>
      </c>
      <c r="AN276" s="108" t="s">
        <v>87</v>
      </c>
      <c r="AO276" s="108" t="s">
        <v>88</v>
      </c>
      <c r="AP276" s="106" t="s">
        <v>477</v>
      </c>
      <c r="AQ276" s="60" t="s">
        <v>1350</v>
      </c>
      <c r="AR276" s="111"/>
      <c r="AS276" s="108" t="s">
        <v>91</v>
      </c>
      <c r="AT276" s="71" t="s">
        <v>385</v>
      </c>
      <c r="AU276" s="71"/>
      <c r="AV276" s="105"/>
      <c r="AW276" s="105"/>
      <c r="AX276" s="71"/>
      <c r="AY276" s="71"/>
      <c r="AZ276" s="71"/>
      <c r="BA276" s="105"/>
      <c r="BB276" s="105" t="s">
        <v>93</v>
      </c>
      <c r="BC276" s="105" t="s">
        <v>94</v>
      </c>
      <c r="BD276" s="108">
        <v>3201</v>
      </c>
      <c r="BE276" s="105"/>
      <c r="BF276" s="112"/>
      <c r="BG276" s="76" t="s">
        <v>587</v>
      </c>
      <c r="BH276" s="77"/>
      <c r="BI276" s="71"/>
      <c r="BJ276" s="71"/>
      <c r="BK276" s="71"/>
    </row>
    <row r="277" s="36" customFormat="1" ht="60" hidden="1" customHeight="1">
      <c r="A277" s="47"/>
      <c r="B277" s="37" t="s">
        <v>62</v>
      </c>
      <c r="C277" s="37" t="s">
        <v>63</v>
      </c>
      <c r="D277" s="78" t="s">
        <v>64</v>
      </c>
      <c r="E277" s="78">
        <v>211</v>
      </c>
      <c r="F277" s="118" t="s">
        <v>574</v>
      </c>
      <c r="G277" s="118" t="s">
        <v>566</v>
      </c>
      <c r="H277" s="78" t="s">
        <v>1373</v>
      </c>
      <c r="I277" s="117" t="s">
        <v>753</v>
      </c>
      <c r="J277" s="118" t="s">
        <v>754</v>
      </c>
      <c r="K277" s="119" t="s">
        <v>523</v>
      </c>
      <c r="L277" s="119" t="s">
        <v>1352</v>
      </c>
      <c r="M277" s="118" t="s">
        <v>1357</v>
      </c>
      <c r="N277" s="119" t="s">
        <v>1374</v>
      </c>
      <c r="O277" s="47" t="s">
        <v>1098</v>
      </c>
      <c r="P277" s="47" t="s">
        <v>76</v>
      </c>
      <c r="Q277" s="120" t="s">
        <v>77</v>
      </c>
      <c r="R277" s="96">
        <v>41926</v>
      </c>
      <c r="S277" s="117">
        <v>6</v>
      </c>
      <c r="T277" s="121">
        <f t="shared" si="24"/>
        <v>44117.199999999997</v>
      </c>
      <c r="U277" s="78" t="s">
        <v>100</v>
      </c>
      <c r="V277" s="47" t="str">
        <f t="shared" si="26"/>
        <v/>
      </c>
      <c r="W277" s="47" t="str">
        <f t="shared" si="25"/>
        <v>°С</v>
      </c>
      <c r="X277" s="117">
        <v>800</v>
      </c>
      <c r="Y277" s="117"/>
      <c r="Z277" s="120" t="s">
        <v>79</v>
      </c>
      <c r="AA277" s="78" t="s">
        <v>542</v>
      </c>
      <c r="AB277" s="117"/>
      <c r="AC277" s="120" t="s">
        <v>141</v>
      </c>
      <c r="AD277" s="119">
        <v>48</v>
      </c>
      <c r="AE277" s="43">
        <v>45495</v>
      </c>
      <c r="AF277" s="148">
        <f t="shared" si="27"/>
        <v>46955</v>
      </c>
      <c r="AG277" s="118" t="s">
        <v>82</v>
      </c>
      <c r="AH277" s="118" t="s">
        <v>83</v>
      </c>
      <c r="AI277" s="47" t="s">
        <v>1375</v>
      </c>
      <c r="AJ277" s="118" t="s">
        <v>143</v>
      </c>
      <c r="AK277" s="148" t="str">
        <f t="shared" ca="1" si="23"/>
        <v>поверен</v>
      </c>
      <c r="AL277" s="120"/>
      <c r="AM277" s="120" t="s">
        <v>86</v>
      </c>
      <c r="AN277" s="120" t="s">
        <v>87</v>
      </c>
      <c r="AO277" s="120" t="s">
        <v>88</v>
      </c>
      <c r="AP277" s="117" t="s">
        <v>454</v>
      </c>
      <c r="AQ277" s="38" t="s">
        <v>1350</v>
      </c>
      <c r="AR277" s="148"/>
      <c r="AS277" s="120" t="s">
        <v>91</v>
      </c>
      <c r="AT277" s="47" t="s">
        <v>385</v>
      </c>
      <c r="AU277" s="47"/>
      <c r="AV277" s="118"/>
      <c r="AW277" s="118"/>
      <c r="AX277" s="47"/>
      <c r="AY277" s="47"/>
      <c r="AZ277" s="47"/>
      <c r="BA277" s="118"/>
      <c r="BB277" s="118" t="s">
        <v>93</v>
      </c>
      <c r="BC277" s="118" t="s">
        <v>94</v>
      </c>
      <c r="BD277" s="120">
        <v>3201</v>
      </c>
      <c r="BE277" s="118"/>
      <c r="BF277" s="149"/>
      <c r="BG277" s="53"/>
      <c r="BH277" s="54"/>
      <c r="BI277" s="47"/>
      <c r="BJ277" s="47"/>
      <c r="BK277" s="47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</row>
    <row r="278" s="36" customFormat="1" ht="60" hidden="1" customHeight="1">
      <c r="A278" s="47"/>
      <c r="B278" s="37" t="s">
        <v>62</v>
      </c>
      <c r="C278" s="37" t="s">
        <v>63</v>
      </c>
      <c r="D278" s="78" t="s">
        <v>64</v>
      </c>
      <c r="E278" s="78">
        <v>211</v>
      </c>
      <c r="F278" s="118" t="s">
        <v>574</v>
      </c>
      <c r="G278" s="118" t="s">
        <v>1376</v>
      </c>
      <c r="H278" s="78" t="s">
        <v>1377</v>
      </c>
      <c r="I278" s="117" t="s">
        <v>469</v>
      </c>
      <c r="J278" s="118" t="s">
        <v>470</v>
      </c>
      <c r="K278" s="119" t="s">
        <v>471</v>
      </c>
      <c r="L278" s="119" t="s">
        <v>472</v>
      </c>
      <c r="M278" s="118" t="s">
        <v>484</v>
      </c>
      <c r="N278" s="119">
        <v>2288860</v>
      </c>
      <c r="O278" s="47" t="s">
        <v>1126</v>
      </c>
      <c r="P278" s="47" t="s">
        <v>76</v>
      </c>
      <c r="Q278" s="120" t="s">
        <v>77</v>
      </c>
      <c r="R278" s="96">
        <v>42319</v>
      </c>
      <c r="S278" s="117">
        <v>8</v>
      </c>
      <c r="T278" s="121">
        <f t="shared" si="24"/>
        <v>45240.599999999999</v>
      </c>
      <c r="U278" s="78" t="s">
        <v>78</v>
      </c>
      <c r="V278" s="47" t="str">
        <f t="shared" si="26"/>
        <v/>
      </c>
      <c r="W278" s="47" t="str">
        <f t="shared" si="25"/>
        <v>°С</v>
      </c>
      <c r="X278" s="117">
        <v>100</v>
      </c>
      <c r="Y278" s="117"/>
      <c r="Z278" s="120" t="s">
        <v>79</v>
      </c>
      <c r="AA278" s="78" t="s">
        <v>475</v>
      </c>
      <c r="AB278" s="117"/>
      <c r="AC278" s="120" t="s">
        <v>141</v>
      </c>
      <c r="AD278" s="119">
        <v>60</v>
      </c>
      <c r="AE278" s="43">
        <v>44181</v>
      </c>
      <c r="AF278" s="148">
        <f t="shared" si="27"/>
        <v>46006</v>
      </c>
      <c r="AG278" s="148" t="s">
        <v>82</v>
      </c>
      <c r="AH278" s="148" t="s">
        <v>83</v>
      </c>
      <c r="AI278" s="120" t="s">
        <v>1378</v>
      </c>
      <c r="AJ278" s="118" t="s">
        <v>85</v>
      </c>
      <c r="AK278" s="148" t="str">
        <f t="shared" ca="1" si="23"/>
        <v>поверен</v>
      </c>
      <c r="AL278" s="120"/>
      <c r="AM278" s="120" t="s">
        <v>86</v>
      </c>
      <c r="AN278" s="120" t="s">
        <v>87</v>
      </c>
      <c r="AO278" s="120" t="s">
        <v>88</v>
      </c>
      <c r="AP278" s="117" t="s">
        <v>573</v>
      </c>
      <c r="AQ278" s="38" t="s">
        <v>1379</v>
      </c>
      <c r="AR278" s="148"/>
      <c r="AS278" s="120" t="s">
        <v>91</v>
      </c>
      <c r="AT278" s="47" t="s">
        <v>385</v>
      </c>
      <c r="AU278" s="47"/>
      <c r="AV278" s="118"/>
      <c r="AW278" s="118"/>
      <c r="AX278" s="47"/>
      <c r="AY278" s="47"/>
      <c r="AZ278" s="47"/>
      <c r="BA278" s="118"/>
      <c r="BB278" s="118" t="s">
        <v>93</v>
      </c>
      <c r="BC278" s="118" t="s">
        <v>94</v>
      </c>
      <c r="BD278" s="120">
        <v>3201</v>
      </c>
      <c r="BE278" s="118"/>
      <c r="BF278" s="149"/>
      <c r="BG278" s="53"/>
      <c r="BH278" s="54"/>
      <c r="BI278" s="47"/>
      <c r="BJ278" s="47"/>
      <c r="BK278" s="47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</row>
    <row r="279" s="36" customFormat="1" ht="60" hidden="1" customHeight="1">
      <c r="A279" s="47"/>
      <c r="B279" s="37" t="s">
        <v>62</v>
      </c>
      <c r="C279" s="37" t="s">
        <v>63</v>
      </c>
      <c r="D279" s="78" t="s">
        <v>64</v>
      </c>
      <c r="E279" s="78">
        <v>211</v>
      </c>
      <c r="F279" s="118" t="s">
        <v>574</v>
      </c>
      <c r="G279" s="118" t="s">
        <v>1380</v>
      </c>
      <c r="H279" s="78" t="s">
        <v>1381</v>
      </c>
      <c r="I279" s="117" t="s">
        <v>469</v>
      </c>
      <c r="J279" s="118" t="s">
        <v>470</v>
      </c>
      <c r="K279" s="119" t="s">
        <v>471</v>
      </c>
      <c r="L279" s="119" t="s">
        <v>472</v>
      </c>
      <c r="M279" s="118" t="s">
        <v>484</v>
      </c>
      <c r="N279" s="119" t="s">
        <v>1382</v>
      </c>
      <c r="O279" s="47" t="s">
        <v>1126</v>
      </c>
      <c r="P279" s="47" t="s">
        <v>76</v>
      </c>
      <c r="Q279" s="120" t="s">
        <v>77</v>
      </c>
      <c r="R279" s="96">
        <v>42319</v>
      </c>
      <c r="S279" s="117">
        <v>8</v>
      </c>
      <c r="T279" s="121">
        <f t="shared" si="24"/>
        <v>45240.599999999999</v>
      </c>
      <c r="U279" s="78" t="s">
        <v>78</v>
      </c>
      <c r="V279" s="47" t="str">
        <f t="shared" si="26"/>
        <v/>
      </c>
      <c r="W279" s="47" t="str">
        <f t="shared" si="25"/>
        <v>°С</v>
      </c>
      <c r="X279" s="117">
        <v>100</v>
      </c>
      <c r="Y279" s="117"/>
      <c r="Z279" s="120" t="s">
        <v>79</v>
      </c>
      <c r="AA279" s="78" t="s">
        <v>475</v>
      </c>
      <c r="AB279" s="117"/>
      <c r="AC279" s="120" t="s">
        <v>141</v>
      </c>
      <c r="AD279" s="119">
        <v>60</v>
      </c>
      <c r="AE279" s="43">
        <v>44181</v>
      </c>
      <c r="AF279" s="148">
        <f t="shared" si="27"/>
        <v>46006</v>
      </c>
      <c r="AG279" s="148" t="s">
        <v>82</v>
      </c>
      <c r="AH279" s="148" t="s">
        <v>83</v>
      </c>
      <c r="AI279" s="120" t="s">
        <v>1383</v>
      </c>
      <c r="AJ279" s="118" t="s">
        <v>85</v>
      </c>
      <c r="AK279" s="148" t="str">
        <f t="shared" ca="1" si="23"/>
        <v>поверен</v>
      </c>
      <c r="AL279" s="120"/>
      <c r="AM279" s="120" t="s">
        <v>86</v>
      </c>
      <c r="AN279" s="120" t="s">
        <v>87</v>
      </c>
      <c r="AO279" s="120" t="s">
        <v>88</v>
      </c>
      <c r="AP279" s="117" t="s">
        <v>573</v>
      </c>
      <c r="AQ279" s="38" t="s">
        <v>1379</v>
      </c>
      <c r="AR279" s="148"/>
      <c r="AS279" s="120" t="s">
        <v>91</v>
      </c>
      <c r="AT279" s="47" t="s">
        <v>385</v>
      </c>
      <c r="AU279" s="47"/>
      <c r="AV279" s="118"/>
      <c r="AW279" s="118"/>
      <c r="AX279" s="47"/>
      <c r="AY279" s="47"/>
      <c r="AZ279" s="47"/>
      <c r="BA279" s="118"/>
      <c r="BB279" s="118" t="s">
        <v>93</v>
      </c>
      <c r="BC279" s="118" t="s">
        <v>94</v>
      </c>
      <c r="BD279" s="120">
        <v>3201</v>
      </c>
      <c r="BE279" s="118"/>
      <c r="BF279" s="149"/>
      <c r="BG279" s="53"/>
      <c r="BH279" s="54"/>
      <c r="BI279" s="47"/>
      <c r="BJ279" s="47"/>
      <c r="BK279" s="47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</row>
    <row r="280" s="277" customFormat="1" ht="60" hidden="1" customHeight="1">
      <c r="A280" s="151"/>
      <c r="B280" s="37" t="s">
        <v>62</v>
      </c>
      <c r="C280" s="37" t="s">
        <v>63</v>
      </c>
      <c r="D280" s="56" t="s">
        <v>64</v>
      </c>
      <c r="E280" s="56">
        <v>211</v>
      </c>
      <c r="F280" s="40" t="s">
        <v>574</v>
      </c>
      <c r="G280" s="40" t="s">
        <v>1384</v>
      </c>
      <c r="H280" s="56" t="s">
        <v>488</v>
      </c>
      <c r="I280" s="48" t="s">
        <v>753</v>
      </c>
      <c r="J280" s="40" t="s">
        <v>754</v>
      </c>
      <c r="K280" s="49" t="s">
        <v>471</v>
      </c>
      <c r="L280" s="49" t="s">
        <v>1385</v>
      </c>
      <c r="M280" s="40" t="s">
        <v>1386</v>
      </c>
      <c r="N280" s="49">
        <v>2058212</v>
      </c>
      <c r="O280" s="37" t="s">
        <v>1126</v>
      </c>
      <c r="P280" s="37" t="s">
        <v>76</v>
      </c>
      <c r="Q280" s="42" t="s">
        <v>77</v>
      </c>
      <c r="R280" s="91">
        <v>40954</v>
      </c>
      <c r="S280" s="48">
        <v>8</v>
      </c>
      <c r="T280" s="45">
        <f t="shared" si="24"/>
        <v>43875.599999999999</v>
      </c>
      <c r="U280" s="56" t="s">
        <v>78</v>
      </c>
      <c r="V280" s="37" t="str">
        <f t="shared" si="26"/>
        <v/>
      </c>
      <c r="W280" s="37" t="str">
        <f t="shared" si="25"/>
        <v>°С</v>
      </c>
      <c r="X280" s="48">
        <v>100</v>
      </c>
      <c r="Y280" s="48"/>
      <c r="Z280" s="42" t="s">
        <v>79</v>
      </c>
      <c r="AA280" s="56" t="s">
        <v>475</v>
      </c>
      <c r="AB280" s="48"/>
      <c r="AC280" s="42" t="s">
        <v>141</v>
      </c>
      <c r="AD280" s="49">
        <v>60</v>
      </c>
      <c r="AE280" s="51">
        <v>44726</v>
      </c>
      <c r="AF280" s="51">
        <f t="shared" si="27"/>
        <v>46551</v>
      </c>
      <c r="AG280" s="51" t="s">
        <v>82</v>
      </c>
      <c r="AH280" s="51" t="s">
        <v>83</v>
      </c>
      <c r="AI280" s="37" t="s">
        <v>1387</v>
      </c>
      <c r="AJ280" s="40" t="s">
        <v>143</v>
      </c>
      <c r="AK280" s="51" t="str">
        <f t="shared" ca="1" si="23"/>
        <v>поверен</v>
      </c>
      <c r="AL280" s="42"/>
      <c r="AM280" s="42" t="s">
        <v>86</v>
      </c>
      <c r="AN280" s="42" t="s">
        <v>87</v>
      </c>
      <c r="AO280" s="42" t="s">
        <v>88</v>
      </c>
      <c r="AP280" s="48" t="s">
        <v>1388</v>
      </c>
      <c r="AQ280" s="41" t="s">
        <v>1389</v>
      </c>
      <c r="AR280" s="51"/>
      <c r="AS280" s="42" t="s">
        <v>91</v>
      </c>
      <c r="AT280" s="37" t="s">
        <v>385</v>
      </c>
      <c r="AU280" s="37"/>
      <c r="AV280" s="40"/>
      <c r="AW280" s="40"/>
      <c r="AX280" s="37"/>
      <c r="AY280" s="37"/>
      <c r="AZ280" s="37"/>
      <c r="BA280" s="40"/>
      <c r="BB280" s="40" t="s">
        <v>93</v>
      </c>
      <c r="BC280" s="40" t="s">
        <v>94</v>
      </c>
      <c r="BD280" s="42">
        <v>3201</v>
      </c>
      <c r="BE280" s="40"/>
      <c r="BF280" s="52"/>
      <c r="BG280" s="93"/>
      <c r="BH280" s="94"/>
      <c r="BI280" s="37"/>
      <c r="BJ280" s="41" t="s">
        <v>1390</v>
      </c>
      <c r="BK280" s="37" t="s">
        <v>760</v>
      </c>
    </row>
    <row r="281" s="36" customFormat="1" ht="60" hidden="1" customHeight="1">
      <c r="A281" s="47"/>
      <c r="B281" s="37" t="s">
        <v>62</v>
      </c>
      <c r="C281" s="37" t="s">
        <v>63</v>
      </c>
      <c r="D281" s="78" t="s">
        <v>64</v>
      </c>
      <c r="E281" s="78">
        <v>211</v>
      </c>
      <c r="F281" s="118" t="s">
        <v>574</v>
      </c>
      <c r="G281" s="118" t="s">
        <v>566</v>
      </c>
      <c r="H281" s="78" t="s">
        <v>1391</v>
      </c>
      <c r="I281" s="117" t="s">
        <v>469</v>
      </c>
      <c r="J281" s="118" t="s">
        <v>470</v>
      </c>
      <c r="K281" s="119" t="s">
        <v>471</v>
      </c>
      <c r="L281" s="119" t="s">
        <v>472</v>
      </c>
      <c r="M281" s="118" t="s">
        <v>1392</v>
      </c>
      <c r="N281" s="119" t="s">
        <v>1393</v>
      </c>
      <c r="O281" s="47" t="s">
        <v>1126</v>
      </c>
      <c r="P281" s="47" t="s">
        <v>76</v>
      </c>
      <c r="Q281" s="120" t="s">
        <v>77</v>
      </c>
      <c r="R281" s="96">
        <v>42319</v>
      </c>
      <c r="S281" s="117">
        <v>6</v>
      </c>
      <c r="T281" s="121">
        <f t="shared" si="24"/>
        <v>44510.199999999997</v>
      </c>
      <c r="U281" s="78" t="s">
        <v>78</v>
      </c>
      <c r="V281" s="47" t="str">
        <f t="shared" si="26"/>
        <v/>
      </c>
      <c r="W281" s="47" t="str">
        <f t="shared" si="25"/>
        <v>°С</v>
      </c>
      <c r="X281" s="117">
        <v>1000</v>
      </c>
      <c r="Y281" s="117"/>
      <c r="Z281" s="120" t="s">
        <v>79</v>
      </c>
      <c r="AA281" s="78" t="s">
        <v>475</v>
      </c>
      <c r="AB281" s="117"/>
      <c r="AC281" s="120" t="s">
        <v>141</v>
      </c>
      <c r="AD281" s="119">
        <v>48</v>
      </c>
      <c r="AE281" s="43">
        <v>45154</v>
      </c>
      <c r="AF281" s="148">
        <f t="shared" si="27"/>
        <v>46614</v>
      </c>
      <c r="AG281" s="148" t="s">
        <v>82</v>
      </c>
      <c r="AH281" s="148" t="s">
        <v>83</v>
      </c>
      <c r="AI281" s="47" t="s">
        <v>1394</v>
      </c>
      <c r="AJ281" s="118" t="s">
        <v>143</v>
      </c>
      <c r="AK281" s="148" t="str">
        <f t="shared" ca="1" si="23"/>
        <v>поверен</v>
      </c>
      <c r="AL281" s="120"/>
      <c r="AM281" s="120" t="s">
        <v>86</v>
      </c>
      <c r="AN281" s="120" t="s">
        <v>87</v>
      </c>
      <c r="AO281" s="120" t="s">
        <v>88</v>
      </c>
      <c r="AP281" s="117" t="s">
        <v>573</v>
      </c>
      <c r="AQ281" s="38" t="s">
        <v>1350</v>
      </c>
      <c r="AR281" s="148"/>
      <c r="AS281" s="120" t="s">
        <v>91</v>
      </c>
      <c r="AT281" s="47" t="s">
        <v>385</v>
      </c>
      <c r="AU281" s="47"/>
      <c r="AV281" s="118"/>
      <c r="AW281" s="118"/>
      <c r="AX281" s="47"/>
      <c r="AY281" s="47"/>
      <c r="AZ281" s="47"/>
      <c r="BA281" s="118"/>
      <c r="BB281" s="118" t="s">
        <v>93</v>
      </c>
      <c r="BC281" s="118" t="s">
        <v>94</v>
      </c>
      <c r="BD281" s="120">
        <v>3201</v>
      </c>
      <c r="BE281" s="118"/>
      <c r="BF281" s="149"/>
      <c r="BG281" s="53" t="s">
        <v>455</v>
      </c>
      <c r="BH281" s="54"/>
      <c r="BI281" s="47"/>
      <c r="BJ281" s="47"/>
      <c r="BK281" s="47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</row>
    <row r="282" s="36" customFormat="1" ht="60" hidden="1" customHeight="1">
      <c r="A282" s="37"/>
      <c r="B282" s="37" t="s">
        <v>62</v>
      </c>
      <c r="C282" s="37" t="s">
        <v>63</v>
      </c>
      <c r="D282" s="56" t="s">
        <v>64</v>
      </c>
      <c r="E282" s="56">
        <v>211</v>
      </c>
      <c r="F282" s="40" t="s">
        <v>574</v>
      </c>
      <c r="G282" s="40" t="s">
        <v>566</v>
      </c>
      <c r="H282" s="56" t="s">
        <v>1395</v>
      </c>
      <c r="I282" s="48" t="s">
        <v>469</v>
      </c>
      <c r="J282" s="40" t="s">
        <v>470</v>
      </c>
      <c r="K282" s="49" t="s">
        <v>471</v>
      </c>
      <c r="L282" s="49" t="s">
        <v>472</v>
      </c>
      <c r="M282" s="40" t="s">
        <v>1392</v>
      </c>
      <c r="N282" s="49">
        <v>2289058</v>
      </c>
      <c r="O282" s="37" t="s">
        <v>1126</v>
      </c>
      <c r="P282" s="37" t="s">
        <v>76</v>
      </c>
      <c r="Q282" s="42" t="s">
        <v>77</v>
      </c>
      <c r="R282" s="96">
        <v>42319</v>
      </c>
      <c r="S282" s="48">
        <v>6</v>
      </c>
      <c r="T282" s="45">
        <f t="shared" si="24"/>
        <v>44510.199999999997</v>
      </c>
      <c r="U282" s="56" t="s">
        <v>78</v>
      </c>
      <c r="V282" s="47" t="str">
        <f t="shared" si="26"/>
        <v/>
      </c>
      <c r="W282" s="47" t="str">
        <f t="shared" si="25"/>
        <v>°С</v>
      </c>
      <c r="X282" s="48">
        <v>1000</v>
      </c>
      <c r="Y282" s="48"/>
      <c r="Z282" s="42" t="s">
        <v>79</v>
      </c>
      <c r="AA282" s="56" t="s">
        <v>475</v>
      </c>
      <c r="AB282" s="48"/>
      <c r="AC282" s="42" t="s">
        <v>141</v>
      </c>
      <c r="AD282" s="49">
        <v>48</v>
      </c>
      <c r="AE282" s="50">
        <v>45154</v>
      </c>
      <c r="AF282" s="51">
        <f t="shared" si="27"/>
        <v>46614</v>
      </c>
      <c r="AG282" s="51" t="s">
        <v>82</v>
      </c>
      <c r="AH282" s="51" t="s">
        <v>83</v>
      </c>
      <c r="AI282" s="47" t="s">
        <v>1396</v>
      </c>
      <c r="AJ282" s="118" t="s">
        <v>143</v>
      </c>
      <c r="AK282" s="51" t="str">
        <f t="shared" ca="1" si="23"/>
        <v>поверен</v>
      </c>
      <c r="AL282" s="42"/>
      <c r="AM282" s="42" t="s">
        <v>86</v>
      </c>
      <c r="AN282" s="42" t="s">
        <v>87</v>
      </c>
      <c r="AO282" s="42" t="s">
        <v>88</v>
      </c>
      <c r="AP282" s="48" t="s">
        <v>573</v>
      </c>
      <c r="AQ282" s="41" t="s">
        <v>1350</v>
      </c>
      <c r="AR282" s="51"/>
      <c r="AS282" s="42" t="s">
        <v>91</v>
      </c>
      <c r="AT282" s="37" t="s">
        <v>385</v>
      </c>
      <c r="AU282" s="37"/>
      <c r="AV282" s="40"/>
      <c r="AW282" s="40"/>
      <c r="AX282" s="37"/>
      <c r="AY282" s="37"/>
      <c r="AZ282" s="37"/>
      <c r="BA282" s="40"/>
      <c r="BB282" s="40" t="s">
        <v>93</v>
      </c>
      <c r="BC282" s="40" t="s">
        <v>94</v>
      </c>
      <c r="BD282" s="42">
        <v>3201</v>
      </c>
      <c r="BE282" s="40"/>
      <c r="BF282" s="52"/>
      <c r="BG282" s="53" t="s">
        <v>455</v>
      </c>
      <c r="BH282" s="54"/>
      <c r="BI282" s="47"/>
      <c r="BJ282" s="47"/>
      <c r="BK282" s="47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</row>
    <row r="283" s="36" customFormat="1" ht="60" hidden="1" customHeight="1">
      <c r="A283" s="37"/>
      <c r="B283" s="37" t="s">
        <v>62</v>
      </c>
      <c r="C283" s="37" t="s">
        <v>63</v>
      </c>
      <c r="D283" s="56" t="s">
        <v>64</v>
      </c>
      <c r="E283" s="56">
        <v>211</v>
      </c>
      <c r="F283" s="40" t="s">
        <v>574</v>
      </c>
      <c r="G283" s="40" t="s">
        <v>566</v>
      </c>
      <c r="H283" s="56" t="s">
        <v>1397</v>
      </c>
      <c r="I283" s="48" t="s">
        <v>469</v>
      </c>
      <c r="J283" s="40" t="s">
        <v>470</v>
      </c>
      <c r="K283" s="49" t="s">
        <v>471</v>
      </c>
      <c r="L283" s="49" t="s">
        <v>472</v>
      </c>
      <c r="M283" s="40" t="s">
        <v>1398</v>
      </c>
      <c r="N283" s="49">
        <v>2289064</v>
      </c>
      <c r="O283" s="37" t="s">
        <v>1126</v>
      </c>
      <c r="P283" s="37" t="s">
        <v>76</v>
      </c>
      <c r="Q283" s="42" t="s">
        <v>77</v>
      </c>
      <c r="R283" s="96">
        <v>42319</v>
      </c>
      <c r="S283" s="48">
        <v>6</v>
      </c>
      <c r="T283" s="45">
        <f t="shared" si="24"/>
        <v>44510.199999999997</v>
      </c>
      <c r="U283" s="56" t="s">
        <v>78</v>
      </c>
      <c r="V283" s="47" t="str">
        <f t="shared" si="26"/>
        <v/>
      </c>
      <c r="W283" s="47" t="str">
        <f t="shared" si="25"/>
        <v>°С</v>
      </c>
      <c r="X283" s="48">
        <v>1000</v>
      </c>
      <c r="Y283" s="48"/>
      <c r="Z283" s="42" t="s">
        <v>79</v>
      </c>
      <c r="AA283" s="56" t="s">
        <v>485</v>
      </c>
      <c r="AB283" s="48"/>
      <c r="AC283" s="42" t="s">
        <v>141</v>
      </c>
      <c r="AD283" s="49">
        <v>48</v>
      </c>
      <c r="AE283" s="50">
        <v>45154</v>
      </c>
      <c r="AF283" s="51">
        <f t="shared" si="27"/>
        <v>46614</v>
      </c>
      <c r="AG283" s="51" t="s">
        <v>82</v>
      </c>
      <c r="AH283" s="51" t="s">
        <v>83</v>
      </c>
      <c r="AI283" s="47" t="s">
        <v>1399</v>
      </c>
      <c r="AJ283" s="118" t="s">
        <v>143</v>
      </c>
      <c r="AK283" s="51" t="str">
        <f t="shared" ca="1" si="23"/>
        <v>поверен</v>
      </c>
      <c r="AL283" s="42"/>
      <c r="AM283" s="42" t="s">
        <v>86</v>
      </c>
      <c r="AN283" s="42" t="s">
        <v>87</v>
      </c>
      <c r="AO283" s="42" t="s">
        <v>88</v>
      </c>
      <c r="AP283" s="48" t="s">
        <v>573</v>
      </c>
      <c r="AQ283" s="41" t="s">
        <v>1350</v>
      </c>
      <c r="AR283" s="51"/>
      <c r="AS283" s="42" t="s">
        <v>91</v>
      </c>
      <c r="AT283" s="37" t="s">
        <v>385</v>
      </c>
      <c r="AU283" s="37"/>
      <c r="AV283" s="40"/>
      <c r="AW283" s="40"/>
      <c r="AX283" s="37"/>
      <c r="AY283" s="37"/>
      <c r="AZ283" s="37"/>
      <c r="BA283" s="40"/>
      <c r="BB283" s="40" t="s">
        <v>93</v>
      </c>
      <c r="BC283" s="40" t="s">
        <v>94</v>
      </c>
      <c r="BD283" s="42">
        <v>3201</v>
      </c>
      <c r="BE283" s="40"/>
      <c r="BF283" s="52"/>
      <c r="BG283" s="53" t="s">
        <v>455</v>
      </c>
      <c r="BH283" s="54"/>
      <c r="BI283" s="47"/>
      <c r="BJ283" s="47"/>
      <c r="BK283" s="47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</row>
    <row r="284" s="36" customFormat="1" ht="60" hidden="1" customHeight="1">
      <c r="A284" s="37"/>
      <c r="B284" s="37" t="s">
        <v>62</v>
      </c>
      <c r="C284" s="37" t="s">
        <v>63</v>
      </c>
      <c r="D284" s="56" t="s">
        <v>64</v>
      </c>
      <c r="E284" s="56">
        <v>211</v>
      </c>
      <c r="F284" s="40" t="s">
        <v>574</v>
      </c>
      <c r="G284" s="40" t="s">
        <v>566</v>
      </c>
      <c r="H284" s="56" t="s">
        <v>1400</v>
      </c>
      <c r="I284" s="48" t="s">
        <v>469</v>
      </c>
      <c r="J284" s="40" t="s">
        <v>470</v>
      </c>
      <c r="K284" s="49" t="s">
        <v>471</v>
      </c>
      <c r="L284" s="49" t="s">
        <v>472</v>
      </c>
      <c r="M284" s="40" t="s">
        <v>484</v>
      </c>
      <c r="N284" s="49">
        <v>2289230</v>
      </c>
      <c r="O284" s="37" t="s">
        <v>1126</v>
      </c>
      <c r="P284" s="37" t="s">
        <v>76</v>
      </c>
      <c r="Q284" s="42" t="s">
        <v>77</v>
      </c>
      <c r="R284" s="96">
        <v>42319</v>
      </c>
      <c r="S284" s="48">
        <v>8</v>
      </c>
      <c r="T284" s="45">
        <f t="shared" si="24"/>
        <v>45240.599999999999</v>
      </c>
      <c r="U284" s="56" t="s">
        <v>78</v>
      </c>
      <c r="V284" s="47" t="str">
        <f t="shared" si="26"/>
        <v/>
      </c>
      <c r="W284" s="47" t="str">
        <f t="shared" si="25"/>
        <v>°С</v>
      </c>
      <c r="X284" s="48">
        <v>100</v>
      </c>
      <c r="Y284" s="48"/>
      <c r="Z284" s="42" t="s">
        <v>79</v>
      </c>
      <c r="AA284" s="56" t="s">
        <v>475</v>
      </c>
      <c r="AB284" s="48"/>
      <c r="AC284" s="42" t="s">
        <v>141</v>
      </c>
      <c r="AD284" s="49">
        <v>60</v>
      </c>
      <c r="AE284" s="50">
        <v>44181</v>
      </c>
      <c r="AF284" s="51">
        <f t="shared" si="27"/>
        <v>46006</v>
      </c>
      <c r="AG284" s="51" t="s">
        <v>82</v>
      </c>
      <c r="AH284" s="51" t="s">
        <v>83</v>
      </c>
      <c r="AI284" s="42" t="s">
        <v>1401</v>
      </c>
      <c r="AJ284" s="40" t="s">
        <v>85</v>
      </c>
      <c r="AK284" s="51" t="str">
        <f t="shared" ca="1" si="23"/>
        <v>поверен</v>
      </c>
      <c r="AL284" s="42"/>
      <c r="AM284" s="42" t="s">
        <v>86</v>
      </c>
      <c r="AN284" s="42" t="s">
        <v>87</v>
      </c>
      <c r="AO284" s="42" t="s">
        <v>88</v>
      </c>
      <c r="AP284" s="48" t="s">
        <v>573</v>
      </c>
      <c r="AQ284" s="41" t="s">
        <v>1379</v>
      </c>
      <c r="AR284" s="51"/>
      <c r="AS284" s="42" t="s">
        <v>91</v>
      </c>
      <c r="AT284" s="37" t="s">
        <v>385</v>
      </c>
      <c r="AU284" s="37"/>
      <c r="AV284" s="40"/>
      <c r="AW284" s="40"/>
      <c r="AX284" s="37"/>
      <c r="AY284" s="37"/>
      <c r="AZ284" s="37"/>
      <c r="BA284" s="40"/>
      <c r="BB284" s="40" t="s">
        <v>93</v>
      </c>
      <c r="BC284" s="40" t="s">
        <v>94</v>
      </c>
      <c r="BD284" s="42">
        <v>3201</v>
      </c>
      <c r="BE284" s="40"/>
      <c r="BF284" s="52"/>
      <c r="BG284" s="53"/>
      <c r="BH284" s="54"/>
      <c r="BI284" s="47"/>
      <c r="BJ284" s="47"/>
      <c r="BK284" s="47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</row>
    <row r="285" s="36" customFormat="1" ht="60" hidden="1" customHeight="1">
      <c r="A285" s="37"/>
      <c r="B285" s="37" t="s">
        <v>62</v>
      </c>
      <c r="C285" s="37" t="s">
        <v>63</v>
      </c>
      <c r="D285" s="56" t="s">
        <v>64</v>
      </c>
      <c r="E285" s="56">
        <v>211</v>
      </c>
      <c r="F285" s="40" t="s">
        <v>574</v>
      </c>
      <c r="G285" s="40" t="s">
        <v>566</v>
      </c>
      <c r="H285" s="56" t="s">
        <v>1402</v>
      </c>
      <c r="I285" s="48" t="s">
        <v>469</v>
      </c>
      <c r="J285" s="40" t="s">
        <v>470</v>
      </c>
      <c r="K285" s="49" t="s">
        <v>471</v>
      </c>
      <c r="L285" s="49" t="s">
        <v>472</v>
      </c>
      <c r="M285" s="40" t="s">
        <v>484</v>
      </c>
      <c r="N285" s="49">
        <v>2289232</v>
      </c>
      <c r="O285" s="37" t="s">
        <v>1126</v>
      </c>
      <c r="P285" s="37" t="s">
        <v>76</v>
      </c>
      <c r="Q285" s="42" t="s">
        <v>77</v>
      </c>
      <c r="R285" s="96">
        <v>42320</v>
      </c>
      <c r="S285" s="48">
        <v>8</v>
      </c>
      <c r="T285" s="45">
        <f t="shared" si="24"/>
        <v>45241.599999999999</v>
      </c>
      <c r="U285" s="56" t="s">
        <v>78</v>
      </c>
      <c r="V285" s="47" t="str">
        <f t="shared" si="26"/>
        <v/>
      </c>
      <c r="W285" s="47" t="str">
        <f t="shared" si="25"/>
        <v>°С</v>
      </c>
      <c r="X285" s="48">
        <v>100</v>
      </c>
      <c r="Y285" s="48"/>
      <c r="Z285" s="42" t="s">
        <v>79</v>
      </c>
      <c r="AA285" s="56" t="s">
        <v>475</v>
      </c>
      <c r="AB285" s="48"/>
      <c r="AC285" s="42" t="s">
        <v>141</v>
      </c>
      <c r="AD285" s="49">
        <v>60</v>
      </c>
      <c r="AE285" s="50">
        <v>44181</v>
      </c>
      <c r="AF285" s="51">
        <f t="shared" si="27"/>
        <v>46006</v>
      </c>
      <c r="AG285" s="51" t="s">
        <v>82</v>
      </c>
      <c r="AH285" s="51" t="s">
        <v>83</v>
      </c>
      <c r="AI285" s="42" t="s">
        <v>1403</v>
      </c>
      <c r="AJ285" s="40" t="s">
        <v>85</v>
      </c>
      <c r="AK285" s="51" t="str">
        <f t="shared" ca="1" si="23"/>
        <v>поверен</v>
      </c>
      <c r="AL285" s="42"/>
      <c r="AM285" s="42" t="s">
        <v>86</v>
      </c>
      <c r="AN285" s="42" t="s">
        <v>87</v>
      </c>
      <c r="AO285" s="42" t="s">
        <v>88</v>
      </c>
      <c r="AP285" s="48" t="s">
        <v>573</v>
      </c>
      <c r="AQ285" s="41" t="s">
        <v>1350</v>
      </c>
      <c r="AR285" s="51"/>
      <c r="AS285" s="42" t="s">
        <v>91</v>
      </c>
      <c r="AT285" s="37" t="s">
        <v>385</v>
      </c>
      <c r="AU285" s="37"/>
      <c r="AV285" s="40"/>
      <c r="AW285" s="40"/>
      <c r="AX285" s="37"/>
      <c r="AY285" s="37"/>
      <c r="AZ285" s="37"/>
      <c r="BA285" s="40"/>
      <c r="BB285" s="40" t="s">
        <v>93</v>
      </c>
      <c r="BC285" s="40" t="s">
        <v>94</v>
      </c>
      <c r="BD285" s="42">
        <v>3201</v>
      </c>
      <c r="BE285" s="40"/>
      <c r="BF285" s="52"/>
      <c r="BG285" s="53"/>
      <c r="BH285" s="54"/>
      <c r="BI285" s="47"/>
      <c r="BJ285" s="47"/>
      <c r="BK285" s="47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</row>
    <row r="286" s="55" customFormat="1" ht="60" hidden="1" customHeight="1">
      <c r="A286" s="58"/>
      <c r="B286" s="58" t="s">
        <v>62</v>
      </c>
      <c r="C286" s="58" t="s">
        <v>63</v>
      </c>
      <c r="D286" s="59" t="s">
        <v>64</v>
      </c>
      <c r="E286" s="59">
        <v>211</v>
      </c>
      <c r="F286" s="62" t="s">
        <v>574</v>
      </c>
      <c r="G286" s="62" t="s">
        <v>566</v>
      </c>
      <c r="H286" s="59"/>
      <c r="I286" s="63" t="s">
        <v>469</v>
      </c>
      <c r="J286" s="62" t="s">
        <v>470</v>
      </c>
      <c r="K286" s="64" t="s">
        <v>471</v>
      </c>
      <c r="L286" s="64" t="s">
        <v>472</v>
      </c>
      <c r="M286" s="62" t="s">
        <v>484</v>
      </c>
      <c r="N286" s="64">
        <v>2289235</v>
      </c>
      <c r="O286" s="58" t="s">
        <v>1126</v>
      </c>
      <c r="P286" s="58" t="s">
        <v>76</v>
      </c>
      <c r="Q286" s="66" t="s">
        <v>77</v>
      </c>
      <c r="R286" s="115">
        <v>42320</v>
      </c>
      <c r="S286" s="63">
        <v>8</v>
      </c>
      <c r="T286" s="69">
        <f t="shared" si="24"/>
        <v>45241.599999999999</v>
      </c>
      <c r="U286" s="59" t="s">
        <v>78</v>
      </c>
      <c r="V286" s="71" t="str">
        <f t="shared" si="26"/>
        <v/>
      </c>
      <c r="W286" s="71" t="str">
        <f t="shared" si="25"/>
        <v>°С</v>
      </c>
      <c r="X286" s="63">
        <v>100</v>
      </c>
      <c r="Y286" s="63"/>
      <c r="Z286" s="66" t="s">
        <v>79</v>
      </c>
      <c r="AA286" s="59" t="s">
        <v>475</v>
      </c>
      <c r="AB286" s="63"/>
      <c r="AC286" s="66" t="s">
        <v>141</v>
      </c>
      <c r="AD286" s="64">
        <v>60</v>
      </c>
      <c r="AE286" s="72">
        <v>44846</v>
      </c>
      <c r="AF286" s="73">
        <f t="shared" si="27"/>
        <v>46671</v>
      </c>
      <c r="AG286" s="73" t="s">
        <v>82</v>
      </c>
      <c r="AH286" s="73" t="s">
        <v>83</v>
      </c>
      <c r="AI286" s="58" t="s">
        <v>1404</v>
      </c>
      <c r="AJ286" s="62" t="s">
        <v>143</v>
      </c>
      <c r="AK286" s="73" t="str">
        <f t="shared" ca="1" si="23"/>
        <v>поверен</v>
      </c>
      <c r="AL286" s="66"/>
      <c r="AM286" s="66" t="s">
        <v>86</v>
      </c>
      <c r="AN286" s="66" t="s">
        <v>87</v>
      </c>
      <c r="AO286" s="66" t="s">
        <v>88</v>
      </c>
      <c r="AP286" s="63" t="s">
        <v>1405</v>
      </c>
      <c r="AQ286" s="74" t="s">
        <v>1350</v>
      </c>
      <c r="AR286" s="73"/>
      <c r="AS286" s="66" t="s">
        <v>91</v>
      </c>
      <c r="AT286" s="58" t="s">
        <v>385</v>
      </c>
      <c r="AU286" s="58"/>
      <c r="AV286" s="62"/>
      <c r="AW286" s="62"/>
      <c r="AX286" s="58"/>
      <c r="AY286" s="58"/>
      <c r="AZ286" s="58"/>
      <c r="BA286" s="62"/>
      <c r="BB286" s="62" t="s">
        <v>93</v>
      </c>
      <c r="BC286" s="62" t="s">
        <v>94</v>
      </c>
      <c r="BD286" s="66">
        <v>3201</v>
      </c>
      <c r="BE286" s="62"/>
      <c r="BF286" s="75"/>
      <c r="BG286" s="76" t="s">
        <v>587</v>
      </c>
      <c r="BH286" s="77"/>
      <c r="BI286" s="71"/>
      <c r="BJ286" s="71"/>
      <c r="BK286" s="71"/>
    </row>
    <row r="287" s="36" customFormat="1" ht="60" hidden="1" customHeight="1">
      <c r="A287" s="37"/>
      <c r="B287" s="37" t="s">
        <v>62</v>
      </c>
      <c r="C287" s="37" t="s">
        <v>63</v>
      </c>
      <c r="D287" s="56" t="s">
        <v>64</v>
      </c>
      <c r="E287" s="56">
        <v>211</v>
      </c>
      <c r="F287" s="40" t="s">
        <v>574</v>
      </c>
      <c r="G287" s="40" t="s">
        <v>566</v>
      </c>
      <c r="H287" s="56" t="s">
        <v>1406</v>
      </c>
      <c r="I287" s="48" t="s">
        <v>469</v>
      </c>
      <c r="J287" s="40" t="s">
        <v>470</v>
      </c>
      <c r="K287" s="49" t="s">
        <v>471</v>
      </c>
      <c r="L287" s="49" t="s">
        <v>472</v>
      </c>
      <c r="M287" s="40" t="s">
        <v>484</v>
      </c>
      <c r="N287" s="49">
        <v>2289234</v>
      </c>
      <c r="O287" s="37" t="s">
        <v>1126</v>
      </c>
      <c r="P287" s="37" t="s">
        <v>76</v>
      </c>
      <c r="Q287" s="42" t="s">
        <v>77</v>
      </c>
      <c r="R287" s="96">
        <v>42319</v>
      </c>
      <c r="S287" s="48">
        <v>8</v>
      </c>
      <c r="T287" s="45">
        <f t="shared" si="24"/>
        <v>45240.599999999999</v>
      </c>
      <c r="U287" s="56" t="s">
        <v>78</v>
      </c>
      <c r="V287" s="47" t="str">
        <f t="shared" si="26"/>
        <v/>
      </c>
      <c r="W287" s="47" t="str">
        <f t="shared" si="25"/>
        <v>°С</v>
      </c>
      <c r="X287" s="48">
        <v>100</v>
      </c>
      <c r="Y287" s="48"/>
      <c r="Z287" s="42" t="s">
        <v>79</v>
      </c>
      <c r="AA287" s="56" t="s">
        <v>475</v>
      </c>
      <c r="AB287" s="48"/>
      <c r="AC287" s="42" t="s">
        <v>141</v>
      </c>
      <c r="AD287" s="49">
        <v>60</v>
      </c>
      <c r="AE287" s="50">
        <v>44181</v>
      </c>
      <c r="AF287" s="51">
        <f t="shared" si="27"/>
        <v>46006</v>
      </c>
      <c r="AG287" s="51" t="s">
        <v>82</v>
      </c>
      <c r="AH287" s="51" t="s">
        <v>83</v>
      </c>
      <c r="AI287" s="42" t="s">
        <v>1407</v>
      </c>
      <c r="AJ287" s="40" t="s">
        <v>85</v>
      </c>
      <c r="AK287" s="51" t="str">
        <f t="shared" ca="1" si="23"/>
        <v>поверен</v>
      </c>
      <c r="AL287" s="42"/>
      <c r="AM287" s="42" t="s">
        <v>86</v>
      </c>
      <c r="AN287" s="42" t="s">
        <v>87</v>
      </c>
      <c r="AO287" s="42" t="s">
        <v>88</v>
      </c>
      <c r="AP287" s="48" t="s">
        <v>573</v>
      </c>
      <c r="AQ287" s="41" t="s">
        <v>1350</v>
      </c>
      <c r="AR287" s="51"/>
      <c r="AS287" s="42" t="s">
        <v>91</v>
      </c>
      <c r="AT287" s="37" t="s">
        <v>385</v>
      </c>
      <c r="AU287" s="37"/>
      <c r="AV287" s="40"/>
      <c r="AW287" s="40"/>
      <c r="AX287" s="37"/>
      <c r="AY287" s="37"/>
      <c r="AZ287" s="37"/>
      <c r="BA287" s="40"/>
      <c r="BB287" s="40" t="s">
        <v>93</v>
      </c>
      <c r="BC287" s="40" t="s">
        <v>94</v>
      </c>
      <c r="BD287" s="42">
        <v>3201</v>
      </c>
      <c r="BE287" s="40"/>
      <c r="BF287" s="52"/>
      <c r="BG287" s="53"/>
      <c r="BH287" s="54"/>
      <c r="BI287" s="47"/>
      <c r="BJ287" s="47"/>
      <c r="BK287" s="47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</row>
    <row r="288" s="36" customFormat="1" ht="60" hidden="1" customHeight="1">
      <c r="A288" s="37"/>
      <c r="B288" s="37" t="s">
        <v>62</v>
      </c>
      <c r="C288" s="37" t="s">
        <v>63</v>
      </c>
      <c r="D288" s="56" t="s">
        <v>64</v>
      </c>
      <c r="E288" s="56">
        <v>211</v>
      </c>
      <c r="F288" s="40" t="s">
        <v>574</v>
      </c>
      <c r="G288" s="40" t="s">
        <v>1332</v>
      </c>
      <c r="H288" s="56" t="s">
        <v>1408</v>
      </c>
      <c r="I288" s="48" t="s">
        <v>171</v>
      </c>
      <c r="J288" s="40" t="s">
        <v>172</v>
      </c>
      <c r="K288" s="49" t="s">
        <v>131</v>
      </c>
      <c r="L288" s="57" t="s">
        <v>151</v>
      </c>
      <c r="M288" s="40" t="s">
        <v>173</v>
      </c>
      <c r="N288" s="49">
        <v>4037019</v>
      </c>
      <c r="O288" s="37" t="s">
        <v>75</v>
      </c>
      <c r="P288" s="37" t="s">
        <v>76</v>
      </c>
      <c r="Q288" s="42" t="s">
        <v>137</v>
      </c>
      <c r="R288" s="96">
        <v>42717</v>
      </c>
      <c r="S288" s="44">
        <v>12</v>
      </c>
      <c r="T288" s="45">
        <f t="shared" si="24"/>
        <v>47099.400000000001</v>
      </c>
      <c r="U288" s="56" t="s">
        <v>100</v>
      </c>
      <c r="V288" s="47" t="str">
        <f t="shared" si="26"/>
        <v>М</v>
      </c>
      <c r="W288" s="47" t="str">
        <f t="shared" si="25"/>
        <v>Па</v>
      </c>
      <c r="X288" s="48">
        <v>1</v>
      </c>
      <c r="Y288" s="48" t="s">
        <v>138</v>
      </c>
      <c r="Z288" s="42" t="s">
        <v>139</v>
      </c>
      <c r="AA288" s="56" t="s">
        <v>1138</v>
      </c>
      <c r="AB288" s="48"/>
      <c r="AC288" s="42" t="s">
        <v>141</v>
      </c>
      <c r="AD288" s="49">
        <v>60</v>
      </c>
      <c r="AE288" s="50">
        <v>44180</v>
      </c>
      <c r="AF288" s="51">
        <f t="shared" si="27"/>
        <v>46005</v>
      </c>
      <c r="AG288" s="51" t="s">
        <v>82</v>
      </c>
      <c r="AH288" s="51" t="s">
        <v>83</v>
      </c>
      <c r="AI288" s="42" t="s">
        <v>1409</v>
      </c>
      <c r="AJ288" s="40" t="s">
        <v>85</v>
      </c>
      <c r="AK288" s="51" t="str">
        <f t="shared" ca="1" si="23"/>
        <v>поверен</v>
      </c>
      <c r="AL288" s="42"/>
      <c r="AM288" s="42" t="s">
        <v>86</v>
      </c>
      <c r="AN288" s="42" t="s">
        <v>87</v>
      </c>
      <c r="AO288" s="42" t="s">
        <v>88</v>
      </c>
      <c r="AP288" s="48" t="s">
        <v>477</v>
      </c>
      <c r="AQ288" s="41" t="s">
        <v>1350</v>
      </c>
      <c r="AR288" s="51"/>
      <c r="AS288" s="42" t="s">
        <v>91</v>
      </c>
      <c r="AT288" s="37" t="s">
        <v>385</v>
      </c>
      <c r="AU288" s="37"/>
      <c r="AV288" s="40"/>
      <c r="AW288" s="40"/>
      <c r="AX288" s="37"/>
      <c r="AY288" s="37"/>
      <c r="AZ288" s="37"/>
      <c r="BA288" s="40"/>
      <c r="BB288" s="40" t="s">
        <v>145</v>
      </c>
      <c r="BC288" s="40" t="s">
        <v>146</v>
      </c>
      <c r="BD288" s="42">
        <v>3001</v>
      </c>
      <c r="BE288" s="40"/>
      <c r="BF288" s="52"/>
      <c r="BG288" s="53"/>
      <c r="BH288" s="54"/>
      <c r="BI288" s="47"/>
      <c r="BJ288" s="38" t="s">
        <v>1410</v>
      </c>
      <c r="BK288" s="47" t="s">
        <v>1340</v>
      </c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</row>
    <row r="289" s="36" customFormat="1" ht="60" hidden="1" customHeight="1">
      <c r="A289" s="37"/>
      <c r="B289" s="37" t="s">
        <v>62</v>
      </c>
      <c r="C289" s="37" t="s">
        <v>63</v>
      </c>
      <c r="D289" s="56" t="s">
        <v>64</v>
      </c>
      <c r="E289" s="56">
        <v>211</v>
      </c>
      <c r="F289" s="40" t="s">
        <v>574</v>
      </c>
      <c r="G289" s="40" t="s">
        <v>1332</v>
      </c>
      <c r="H289" s="56" t="s">
        <v>1411</v>
      </c>
      <c r="I289" s="48" t="s">
        <v>171</v>
      </c>
      <c r="J289" s="40" t="s">
        <v>172</v>
      </c>
      <c r="K289" s="49" t="s">
        <v>131</v>
      </c>
      <c r="L289" s="57" t="s">
        <v>151</v>
      </c>
      <c r="M289" s="40" t="s">
        <v>173</v>
      </c>
      <c r="N289" s="49" t="s">
        <v>1412</v>
      </c>
      <c r="O289" s="37" t="s">
        <v>75</v>
      </c>
      <c r="P289" s="37" t="s">
        <v>76</v>
      </c>
      <c r="Q289" s="42" t="s">
        <v>137</v>
      </c>
      <c r="R289" s="96">
        <v>42717</v>
      </c>
      <c r="S289" s="44">
        <v>12</v>
      </c>
      <c r="T289" s="45">
        <f t="shared" si="24"/>
        <v>47099.400000000001</v>
      </c>
      <c r="U289" s="56" t="s">
        <v>100</v>
      </c>
      <c r="V289" s="47" t="str">
        <f t="shared" si="26"/>
        <v>М</v>
      </c>
      <c r="W289" s="47" t="str">
        <f t="shared" si="25"/>
        <v>Па</v>
      </c>
      <c r="X289" s="48">
        <v>1</v>
      </c>
      <c r="Y289" s="48" t="s">
        <v>138</v>
      </c>
      <c r="Z289" s="42" t="s">
        <v>139</v>
      </c>
      <c r="AA289" s="56" t="s">
        <v>1138</v>
      </c>
      <c r="AB289" s="48"/>
      <c r="AC289" s="42" t="s">
        <v>141</v>
      </c>
      <c r="AD289" s="49">
        <v>60</v>
      </c>
      <c r="AE289" s="50">
        <v>44180</v>
      </c>
      <c r="AF289" s="51">
        <f t="shared" si="27"/>
        <v>46005</v>
      </c>
      <c r="AG289" s="51" t="s">
        <v>82</v>
      </c>
      <c r="AH289" s="51" t="s">
        <v>83</v>
      </c>
      <c r="AI289" s="42" t="s">
        <v>1413</v>
      </c>
      <c r="AJ289" s="40" t="s">
        <v>85</v>
      </c>
      <c r="AK289" s="51" t="str">
        <f t="shared" ca="1" si="23"/>
        <v>поверен</v>
      </c>
      <c r="AL289" s="42"/>
      <c r="AM289" s="42" t="s">
        <v>86</v>
      </c>
      <c r="AN289" s="42" t="s">
        <v>87</v>
      </c>
      <c r="AO289" s="42" t="s">
        <v>88</v>
      </c>
      <c r="AP289" s="48" t="s">
        <v>1414</v>
      </c>
      <c r="AQ289" s="41" t="s">
        <v>1350</v>
      </c>
      <c r="AR289" s="51"/>
      <c r="AS289" s="42" t="s">
        <v>91</v>
      </c>
      <c r="AT289" s="37" t="s">
        <v>385</v>
      </c>
      <c r="AU289" s="37"/>
      <c r="AV289" s="40"/>
      <c r="AW289" s="40"/>
      <c r="AX289" s="37"/>
      <c r="AY289" s="37"/>
      <c r="AZ289" s="37"/>
      <c r="BA289" s="40"/>
      <c r="BB289" s="40" t="s">
        <v>145</v>
      </c>
      <c r="BC289" s="40" t="s">
        <v>146</v>
      </c>
      <c r="BD289" s="42">
        <v>3001</v>
      </c>
      <c r="BE289" s="40"/>
      <c r="BF289" s="52"/>
      <c r="BG289" s="53"/>
      <c r="BH289" s="54"/>
      <c r="BI289" s="47"/>
      <c r="BJ289" s="38" t="s">
        <v>1410</v>
      </c>
      <c r="BK289" s="47" t="s">
        <v>1340</v>
      </c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</row>
    <row r="290" s="55" customFormat="1" ht="60" hidden="1" customHeight="1">
      <c r="A290" s="58"/>
      <c r="B290" s="58" t="s">
        <v>62</v>
      </c>
      <c r="C290" s="58" t="s">
        <v>63</v>
      </c>
      <c r="D290" s="59" t="s">
        <v>64</v>
      </c>
      <c r="E290" s="59">
        <v>211</v>
      </c>
      <c r="F290" s="62" t="s">
        <v>574</v>
      </c>
      <c r="G290" s="62" t="s">
        <v>857</v>
      </c>
      <c r="H290" s="59" t="s">
        <v>1415</v>
      </c>
      <c r="I290" s="63" t="s">
        <v>577</v>
      </c>
      <c r="J290" s="62" t="s">
        <v>578</v>
      </c>
      <c r="K290" s="64" t="s">
        <v>579</v>
      </c>
      <c r="L290" s="79" t="s">
        <v>580</v>
      </c>
      <c r="M290" s="62" t="s">
        <v>581</v>
      </c>
      <c r="N290" s="49" t="s">
        <v>1416</v>
      </c>
      <c r="O290" s="58" t="s">
        <v>397</v>
      </c>
      <c r="P290" s="58" t="s">
        <v>76</v>
      </c>
      <c r="Q290" s="66" t="s">
        <v>398</v>
      </c>
      <c r="R290" s="116">
        <v>42651</v>
      </c>
      <c r="S290" s="63">
        <v>15</v>
      </c>
      <c r="T290" s="69">
        <f t="shared" si="24"/>
        <v>48129</v>
      </c>
      <c r="U290" s="59" t="s">
        <v>100</v>
      </c>
      <c r="V290" s="71" t="str">
        <f t="shared" si="26"/>
        <v/>
      </c>
      <c r="W290" s="71" t="str">
        <f t="shared" si="25"/>
        <v>%НКПР</v>
      </c>
      <c r="X290" s="63">
        <v>100</v>
      </c>
      <c r="Y290" s="63"/>
      <c r="Z290" s="66" t="s">
        <v>399</v>
      </c>
      <c r="AA290" s="59" t="s">
        <v>400</v>
      </c>
      <c r="AB290" s="63"/>
      <c r="AC290" s="66" t="s">
        <v>399</v>
      </c>
      <c r="AD290" s="64">
        <v>24</v>
      </c>
      <c r="AE290" s="72">
        <v>45576</v>
      </c>
      <c r="AF290" s="73">
        <f t="shared" si="27"/>
        <v>46305</v>
      </c>
      <c r="AG290" s="62" t="s">
        <v>82</v>
      </c>
      <c r="AH290" s="62" t="s">
        <v>83</v>
      </c>
      <c r="AI290" s="66" t="s">
        <v>1417</v>
      </c>
      <c r="AJ290" s="62" t="s">
        <v>1338</v>
      </c>
      <c r="AK290" s="73" t="str">
        <f t="shared" ca="1" si="23"/>
        <v>поверен</v>
      </c>
      <c r="AL290" s="66"/>
      <c r="AM290" s="66" t="s">
        <v>86</v>
      </c>
      <c r="AN290" s="66" t="s">
        <v>87</v>
      </c>
      <c r="AO290" s="66" t="s">
        <v>88</v>
      </c>
      <c r="AP290" s="63" t="s">
        <v>584</v>
      </c>
      <c r="AQ290" s="74"/>
      <c r="AR290" s="73"/>
      <c r="AS290" s="66" t="s">
        <v>91</v>
      </c>
      <c r="AT290" s="58" t="s">
        <v>385</v>
      </c>
      <c r="AU290" s="58"/>
      <c r="AV290" s="62"/>
      <c r="AW290" s="62"/>
      <c r="AX290" s="58"/>
      <c r="AY290" s="58"/>
      <c r="AZ290" s="58"/>
      <c r="BA290" s="62"/>
      <c r="BB290" s="62" t="s">
        <v>403</v>
      </c>
      <c r="BC290" s="62" t="s">
        <v>404</v>
      </c>
      <c r="BD290" s="66">
        <v>3160</v>
      </c>
      <c r="BE290" s="62"/>
      <c r="BF290" s="75"/>
      <c r="BG290" s="76" t="s">
        <v>587</v>
      </c>
      <c r="BH290" s="77"/>
      <c r="BI290" s="71"/>
      <c r="BJ290" s="60" t="s">
        <v>407</v>
      </c>
      <c r="BK290" s="71" t="s">
        <v>588</v>
      </c>
    </row>
    <row r="291" s="92" customFormat="1" ht="60" hidden="1" customHeight="1">
      <c r="A291" s="37"/>
      <c r="B291" s="37" t="s">
        <v>62</v>
      </c>
      <c r="C291" s="37" t="s">
        <v>63</v>
      </c>
      <c r="D291" s="56" t="s">
        <v>64</v>
      </c>
      <c r="E291" s="56">
        <v>211</v>
      </c>
      <c r="F291" s="40" t="s">
        <v>574</v>
      </c>
      <c r="G291" s="40" t="s">
        <v>857</v>
      </c>
      <c r="H291" s="56" t="s">
        <v>1418</v>
      </c>
      <c r="I291" s="48" t="s">
        <v>577</v>
      </c>
      <c r="J291" s="40" t="s">
        <v>578</v>
      </c>
      <c r="K291" s="49" t="s">
        <v>579</v>
      </c>
      <c r="L291" s="57" t="s">
        <v>1419</v>
      </c>
      <c r="M291" s="49" t="s">
        <v>1420</v>
      </c>
      <c r="N291" s="49" t="s">
        <v>1421</v>
      </c>
      <c r="O291" s="37" t="s">
        <v>397</v>
      </c>
      <c r="P291" s="37" t="s">
        <v>76</v>
      </c>
      <c r="Q291" s="42" t="s">
        <v>398</v>
      </c>
      <c r="R291" s="91">
        <v>42651</v>
      </c>
      <c r="S291" s="48">
        <v>15</v>
      </c>
      <c r="T291" s="45">
        <f t="shared" si="24"/>
        <v>48129</v>
      </c>
      <c r="U291" s="56" t="s">
        <v>100</v>
      </c>
      <c r="V291" s="37" t="str">
        <f t="shared" si="26"/>
        <v/>
      </c>
      <c r="W291" s="37" t="str">
        <f t="shared" si="25"/>
        <v>%НКПР</v>
      </c>
      <c r="X291" s="48">
        <v>100</v>
      </c>
      <c r="Y291" s="48"/>
      <c r="Z291" s="42" t="s">
        <v>399</v>
      </c>
      <c r="AA291" s="56" t="s">
        <v>400</v>
      </c>
      <c r="AB291" s="48"/>
      <c r="AC291" s="42" t="s">
        <v>399</v>
      </c>
      <c r="AD291" s="49">
        <v>24</v>
      </c>
      <c r="AE291" s="50">
        <v>45769</v>
      </c>
      <c r="AF291" s="51">
        <f t="shared" si="27"/>
        <v>46498</v>
      </c>
      <c r="AG291" s="51" t="s">
        <v>82</v>
      </c>
      <c r="AH291" s="51" t="s">
        <v>83</v>
      </c>
      <c r="AI291" s="42" t="s">
        <v>1422</v>
      </c>
      <c r="AJ291" s="40" t="s">
        <v>109</v>
      </c>
      <c r="AK291" s="51" t="str">
        <f t="shared" ca="1" si="23"/>
        <v>поверен</v>
      </c>
      <c r="AL291" s="42"/>
      <c r="AM291" s="42" t="s">
        <v>86</v>
      </c>
      <c r="AN291" s="42" t="s">
        <v>87</v>
      </c>
      <c r="AO291" s="42" t="s">
        <v>88</v>
      </c>
      <c r="AP291" s="48" t="s">
        <v>584</v>
      </c>
      <c r="AQ291" s="41">
        <v>2015</v>
      </c>
      <c r="AR291" s="51"/>
      <c r="AS291" s="42" t="s">
        <v>91</v>
      </c>
      <c r="AT291" s="37" t="s">
        <v>385</v>
      </c>
      <c r="AU291" s="37"/>
      <c r="AV291" s="40"/>
      <c r="AW291" s="40"/>
      <c r="AX291" s="37"/>
      <c r="AY291" s="37"/>
      <c r="AZ291" s="37"/>
      <c r="BA291" s="40"/>
      <c r="BB291" s="40" t="s">
        <v>403</v>
      </c>
      <c r="BC291" s="40" t="s">
        <v>404</v>
      </c>
      <c r="BD291" s="42">
        <v>3160</v>
      </c>
      <c r="BE291" s="40"/>
      <c r="BF291" s="52"/>
      <c r="BG291" s="93" t="s">
        <v>1170</v>
      </c>
      <c r="BH291" s="94"/>
      <c r="BI291" s="37"/>
      <c r="BJ291" s="38" t="s">
        <v>407</v>
      </c>
      <c r="BK291" s="47" t="s">
        <v>588</v>
      </c>
      <c r="BL291" s="95"/>
      <c r="BM291" s="95"/>
      <c r="BN291" s="95"/>
      <c r="BO291" s="95"/>
      <c r="BP291" s="95"/>
      <c r="BQ291" s="95"/>
      <c r="BR291" s="95"/>
      <c r="BS291" s="95"/>
      <c r="BT291" s="95"/>
      <c r="BU291" s="95"/>
      <c r="BV291" s="95"/>
      <c r="BW291" s="95"/>
      <c r="BX291" s="95"/>
      <c r="BY291" s="95"/>
      <c r="BZ291" s="95"/>
      <c r="CA291" s="95"/>
      <c r="CB291" s="95"/>
      <c r="CC291" s="95"/>
      <c r="CD291" s="95"/>
      <c r="CE291" s="95"/>
      <c r="CF291" s="95"/>
      <c r="CG291" s="95"/>
      <c r="CH291" s="95"/>
      <c r="CI291" s="95"/>
      <c r="CJ291" s="95"/>
      <c r="CK291" s="95"/>
      <c r="CL291" s="95"/>
      <c r="CM291" s="95"/>
      <c r="CN291" s="95"/>
      <c r="CO291" s="95"/>
      <c r="CP291" s="95"/>
      <c r="CQ291" s="95"/>
      <c r="CR291" s="95"/>
      <c r="CS291" s="95"/>
      <c r="CT291" s="95"/>
      <c r="CU291" s="95"/>
      <c r="CV291" s="95"/>
      <c r="CW291" s="95"/>
      <c r="CX291" s="95"/>
      <c r="CY291" s="95"/>
      <c r="CZ291" s="95"/>
      <c r="DA291" s="95"/>
      <c r="DB291" s="95"/>
      <c r="DC291" s="95"/>
      <c r="DD291" s="95"/>
      <c r="DE291" s="95"/>
      <c r="DF291" s="95"/>
      <c r="DG291" s="95"/>
      <c r="DH291" s="95"/>
      <c r="DI291" s="95"/>
      <c r="DJ291" s="95"/>
      <c r="DK291" s="95"/>
      <c r="DL291" s="95"/>
      <c r="DM291" s="95"/>
      <c r="DN291" s="95"/>
      <c r="DO291" s="95"/>
      <c r="DP291" s="95"/>
      <c r="DQ291" s="95"/>
      <c r="DR291" s="95"/>
      <c r="DS291" s="95"/>
      <c r="DT291" s="95"/>
      <c r="DU291" s="95"/>
      <c r="DV291" s="95"/>
      <c r="DW291" s="95"/>
      <c r="DX291" s="95"/>
      <c r="DY291" s="95"/>
      <c r="DZ291" s="95"/>
      <c r="EA291" s="95"/>
      <c r="EB291" s="95"/>
      <c r="EC291" s="95"/>
      <c r="ED291" s="95"/>
      <c r="EE291" s="95"/>
      <c r="EF291" s="95"/>
      <c r="EG291" s="95"/>
      <c r="EH291" s="95"/>
      <c r="EI291" s="95"/>
      <c r="EJ291" s="95"/>
      <c r="EK291" s="95"/>
      <c r="EL291" s="95"/>
      <c r="EM291" s="95"/>
      <c r="EN291" s="95"/>
      <c r="EO291" s="95"/>
      <c r="EP291" s="95"/>
      <c r="EQ291" s="95"/>
      <c r="ER291" s="95"/>
      <c r="ES291" s="95"/>
      <c r="ET291" s="95"/>
      <c r="EU291" s="95"/>
      <c r="EV291" s="95"/>
      <c r="EW291" s="95"/>
      <c r="EX291" s="95"/>
      <c r="EY291" s="95"/>
      <c r="EZ291" s="95"/>
      <c r="FA291" s="95"/>
      <c r="FB291" s="95"/>
      <c r="FC291" s="95"/>
      <c r="FD291" s="95"/>
      <c r="FE291" s="95"/>
      <c r="FF291" s="95"/>
      <c r="FG291" s="95"/>
      <c r="FH291" s="95"/>
      <c r="FI291" s="95"/>
      <c r="FJ291" s="95"/>
      <c r="FK291" s="95"/>
      <c r="FL291" s="95"/>
      <c r="FM291" s="95"/>
      <c r="FN291" s="95"/>
      <c r="FO291" s="95"/>
      <c r="FP291" s="95"/>
      <c r="FQ291" s="95"/>
      <c r="FR291" s="95"/>
      <c r="FS291" s="95"/>
      <c r="FT291" s="95"/>
      <c r="FU291" s="95"/>
      <c r="FV291" s="95"/>
      <c r="FW291" s="95"/>
      <c r="FX291" s="95"/>
      <c r="FY291" s="95"/>
      <c r="FZ291" s="95"/>
      <c r="GA291" s="95"/>
      <c r="GB291" s="95"/>
      <c r="GC291" s="95"/>
      <c r="GD291" s="95"/>
      <c r="GE291" s="95"/>
      <c r="GF291" s="95"/>
      <c r="GG291" s="95"/>
      <c r="GH291" s="95"/>
      <c r="GI291" s="95"/>
      <c r="GJ291" s="95"/>
      <c r="GK291" s="95"/>
      <c r="GL291" s="95"/>
      <c r="GM291" s="95"/>
      <c r="GN291" s="95"/>
      <c r="GO291" s="95"/>
      <c r="GP291" s="95"/>
      <c r="GQ291" s="95"/>
      <c r="GR291" s="95"/>
      <c r="GS291" s="95"/>
      <c r="GT291" s="95"/>
      <c r="GU291" s="95"/>
      <c r="GV291" s="95"/>
      <c r="GW291" s="95"/>
      <c r="GX291" s="95"/>
      <c r="GY291" s="95"/>
      <c r="GZ291" s="95"/>
      <c r="HA291" s="95"/>
      <c r="HB291" s="95"/>
      <c r="HC291" s="95"/>
      <c r="HD291" s="95"/>
      <c r="HE291" s="95"/>
      <c r="HF291" s="95"/>
      <c r="HG291" s="95"/>
      <c r="HH291" s="95"/>
      <c r="HI291" s="95"/>
      <c r="HJ291" s="95"/>
      <c r="HK291" s="95"/>
      <c r="HL291" s="95"/>
      <c r="HM291" s="95"/>
      <c r="HN291" s="95"/>
      <c r="HO291" s="95"/>
      <c r="HP291" s="95"/>
      <c r="HQ291" s="95"/>
      <c r="HR291" s="95"/>
      <c r="HS291" s="95"/>
      <c r="HT291" s="95"/>
      <c r="HU291" s="95"/>
      <c r="HV291" s="95"/>
      <c r="HW291" s="95"/>
      <c r="HX291" s="95"/>
      <c r="HY291" s="95"/>
      <c r="HZ291" s="95"/>
      <c r="IA291" s="95"/>
      <c r="IB291" s="95"/>
      <c r="IC291" s="95"/>
      <c r="ID291" s="95"/>
      <c r="IE291" s="95"/>
    </row>
    <row r="292" s="223" customFormat="1" ht="60" hidden="1" customHeight="1">
      <c r="A292" s="204"/>
      <c r="B292" s="204" t="s">
        <v>62</v>
      </c>
      <c r="C292" s="211" t="s">
        <v>63</v>
      </c>
      <c r="D292" s="205" t="s">
        <v>64</v>
      </c>
      <c r="E292" s="227">
        <v>211</v>
      </c>
      <c r="F292" s="278" t="s">
        <v>574</v>
      </c>
      <c r="G292" s="279" t="s">
        <v>857</v>
      </c>
      <c r="H292" s="205" t="s">
        <v>1423</v>
      </c>
      <c r="I292" s="217" t="s">
        <v>688</v>
      </c>
      <c r="J292" s="278" t="s">
        <v>689</v>
      </c>
      <c r="K292" s="226" t="s">
        <v>579</v>
      </c>
      <c r="L292" s="280" t="s">
        <v>690</v>
      </c>
      <c r="M292" s="279" t="s">
        <v>691</v>
      </c>
      <c r="N292" s="209">
        <v>9523441</v>
      </c>
      <c r="O292" s="211" t="s">
        <v>692</v>
      </c>
      <c r="P292" s="204" t="s">
        <v>76</v>
      </c>
      <c r="Q292" s="218" t="s">
        <v>398</v>
      </c>
      <c r="R292" s="281">
        <v>45383</v>
      </c>
      <c r="S292" s="214">
        <v>15</v>
      </c>
      <c r="T292" s="279">
        <f t="shared" si="24"/>
        <v>50861</v>
      </c>
      <c r="U292" s="205" t="s">
        <v>100</v>
      </c>
      <c r="V292" s="215"/>
      <c r="W292" s="216" t="str">
        <f t="shared" si="25"/>
        <v>%НКПР</v>
      </c>
      <c r="X292" s="217">
        <v>100</v>
      </c>
      <c r="Z292" s="218" t="s">
        <v>399</v>
      </c>
      <c r="AA292" s="282" t="s">
        <v>400</v>
      </c>
      <c r="AC292" s="212" t="s">
        <v>399</v>
      </c>
      <c r="AD292" s="283">
        <v>36</v>
      </c>
      <c r="AE292" s="284">
        <v>45408</v>
      </c>
      <c r="AF292" s="249">
        <f t="shared" si="27"/>
        <v>46502</v>
      </c>
      <c r="AG292" s="278" t="s">
        <v>82</v>
      </c>
      <c r="AH292" s="279" t="s">
        <v>83</v>
      </c>
      <c r="AI292" s="212" t="s">
        <v>1424</v>
      </c>
      <c r="AJ292" s="279" t="s">
        <v>898</v>
      </c>
      <c r="AK292" s="249" t="str">
        <f t="shared" ca="1" si="23"/>
        <v>поверен</v>
      </c>
      <c r="AM292" s="212" t="s">
        <v>86</v>
      </c>
      <c r="AN292" s="218" t="s">
        <v>87</v>
      </c>
      <c r="AO292" s="212" t="s">
        <v>88</v>
      </c>
      <c r="AP292" s="217" t="s">
        <v>1425</v>
      </c>
      <c r="AQ292" s="212" t="s">
        <v>1426</v>
      </c>
      <c r="AS292" s="212" t="s">
        <v>91</v>
      </c>
      <c r="AT292" s="211" t="s">
        <v>385</v>
      </c>
      <c r="AU292" s="278"/>
      <c r="AV292" s="217"/>
      <c r="AW292" s="214"/>
      <c r="AX292" s="211"/>
      <c r="AY292" s="278"/>
      <c r="BB292" s="279" t="s">
        <v>403</v>
      </c>
      <c r="BC292" s="278" t="s">
        <v>404</v>
      </c>
      <c r="BD292" s="218">
        <v>3160</v>
      </c>
      <c r="BF292" s="285"/>
      <c r="BG292" s="286" t="s">
        <v>1427</v>
      </c>
      <c r="BJ292" s="232" t="s">
        <v>407</v>
      </c>
      <c r="BK292" s="216" t="s">
        <v>588</v>
      </c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</row>
    <row r="293" s="55" customFormat="1" ht="60" hidden="1" customHeight="1">
      <c r="A293" s="58"/>
      <c r="B293" s="58" t="s">
        <v>62</v>
      </c>
      <c r="C293" s="58" t="s">
        <v>63</v>
      </c>
      <c r="D293" s="59" t="s">
        <v>64</v>
      </c>
      <c r="E293" s="59">
        <v>211</v>
      </c>
      <c r="F293" s="62" t="s">
        <v>574</v>
      </c>
      <c r="G293" s="62" t="s">
        <v>857</v>
      </c>
      <c r="H293" s="59" t="s">
        <v>1428</v>
      </c>
      <c r="I293" s="63" t="s">
        <v>577</v>
      </c>
      <c r="J293" s="62" t="s">
        <v>578</v>
      </c>
      <c r="K293" s="64" t="s">
        <v>579</v>
      </c>
      <c r="L293" s="79" t="s">
        <v>580</v>
      </c>
      <c r="M293" s="62" t="s">
        <v>581</v>
      </c>
      <c r="N293" s="49" t="s">
        <v>1429</v>
      </c>
      <c r="O293" s="58" t="s">
        <v>397</v>
      </c>
      <c r="P293" s="58" t="s">
        <v>76</v>
      </c>
      <c r="Q293" s="66" t="s">
        <v>398</v>
      </c>
      <c r="R293" s="116">
        <v>42651</v>
      </c>
      <c r="S293" s="63">
        <v>15</v>
      </c>
      <c r="T293" s="69">
        <f t="shared" si="24"/>
        <v>48129</v>
      </c>
      <c r="U293" s="59" t="s">
        <v>100</v>
      </c>
      <c r="V293" s="71" t="str">
        <f t="shared" si="26"/>
        <v/>
      </c>
      <c r="W293" s="71" t="str">
        <f t="shared" si="25"/>
        <v>%НКПР</v>
      </c>
      <c r="X293" s="63">
        <v>100</v>
      </c>
      <c r="Y293" s="63"/>
      <c r="Z293" s="66" t="s">
        <v>399</v>
      </c>
      <c r="AA293" s="59" t="s">
        <v>400</v>
      </c>
      <c r="AB293" s="63"/>
      <c r="AC293" s="66" t="s">
        <v>399</v>
      </c>
      <c r="AD293" s="64">
        <v>24</v>
      </c>
      <c r="AE293" s="72">
        <v>45576</v>
      </c>
      <c r="AF293" s="73">
        <f t="shared" si="27"/>
        <v>46305</v>
      </c>
      <c r="AG293" s="62" t="s">
        <v>82</v>
      </c>
      <c r="AH293" s="62" t="s">
        <v>83</v>
      </c>
      <c r="AI293" s="66" t="s">
        <v>1430</v>
      </c>
      <c r="AJ293" s="62" t="s">
        <v>1338</v>
      </c>
      <c r="AK293" s="73" t="str">
        <f t="shared" ca="1" si="23"/>
        <v>поверен</v>
      </c>
      <c r="AL293" s="66"/>
      <c r="AM293" s="66" t="s">
        <v>86</v>
      </c>
      <c r="AN293" s="66" t="s">
        <v>87</v>
      </c>
      <c r="AO293" s="66" t="s">
        <v>88</v>
      </c>
      <c r="AP293" s="63" t="s">
        <v>584</v>
      </c>
      <c r="AQ293" s="74">
        <v>2015</v>
      </c>
      <c r="AR293" s="73"/>
      <c r="AS293" s="66" t="s">
        <v>91</v>
      </c>
      <c r="AT293" s="58" t="s">
        <v>385</v>
      </c>
      <c r="AU293" s="58"/>
      <c r="AV293" s="62"/>
      <c r="AW293" s="62"/>
      <c r="AX293" s="58"/>
      <c r="AY293" s="58"/>
      <c r="AZ293" s="58"/>
      <c r="BA293" s="62"/>
      <c r="BB293" s="62" t="s">
        <v>403</v>
      </c>
      <c r="BC293" s="62" t="s">
        <v>404</v>
      </c>
      <c r="BD293" s="66">
        <v>3160</v>
      </c>
      <c r="BE293" s="62"/>
      <c r="BF293" s="75"/>
      <c r="BG293" s="76" t="s">
        <v>587</v>
      </c>
      <c r="BH293" s="77"/>
      <c r="BI293" s="71"/>
      <c r="BJ293" s="60" t="s">
        <v>407</v>
      </c>
      <c r="BK293" s="71" t="s">
        <v>588</v>
      </c>
    </row>
    <row r="294" s="55" customFormat="1" ht="60" hidden="1" customHeight="1">
      <c r="A294" s="58"/>
      <c r="B294" s="58" t="s">
        <v>62</v>
      </c>
      <c r="C294" s="58" t="s">
        <v>63</v>
      </c>
      <c r="D294" s="59" t="s">
        <v>64</v>
      </c>
      <c r="E294" s="59">
        <v>211</v>
      </c>
      <c r="F294" s="62" t="s">
        <v>574</v>
      </c>
      <c r="G294" s="62" t="s">
        <v>857</v>
      </c>
      <c r="H294" s="59" t="s">
        <v>1431</v>
      </c>
      <c r="I294" s="287" t="s">
        <v>577</v>
      </c>
      <c r="J294" s="288" t="s">
        <v>578</v>
      </c>
      <c r="K294" s="64" t="s">
        <v>579</v>
      </c>
      <c r="L294" s="289" t="s">
        <v>580</v>
      </c>
      <c r="M294" s="288" t="s">
        <v>581</v>
      </c>
      <c r="N294" s="290" t="s">
        <v>1432</v>
      </c>
      <c r="O294" s="58" t="s">
        <v>397</v>
      </c>
      <c r="P294" s="58" t="s">
        <v>76</v>
      </c>
      <c r="Q294" s="66" t="s">
        <v>398</v>
      </c>
      <c r="R294" s="116">
        <v>42651</v>
      </c>
      <c r="S294" s="63">
        <v>15</v>
      </c>
      <c r="T294" s="69">
        <f t="shared" si="24"/>
        <v>48129</v>
      </c>
      <c r="U294" s="59" t="s">
        <v>100</v>
      </c>
      <c r="V294" s="71" t="str">
        <f t="shared" si="26"/>
        <v/>
      </c>
      <c r="W294" s="71" t="str">
        <f t="shared" si="25"/>
        <v>%НКПР</v>
      </c>
      <c r="X294" s="63">
        <v>100</v>
      </c>
      <c r="Y294" s="63"/>
      <c r="Z294" s="66" t="s">
        <v>399</v>
      </c>
      <c r="AA294" s="59" t="s">
        <v>400</v>
      </c>
      <c r="AB294" s="63"/>
      <c r="AC294" s="66" t="s">
        <v>399</v>
      </c>
      <c r="AD294" s="64">
        <v>24</v>
      </c>
      <c r="AE294" s="72">
        <v>45576</v>
      </c>
      <c r="AF294" s="73">
        <f t="shared" si="27"/>
        <v>46305</v>
      </c>
      <c r="AG294" s="62" t="s">
        <v>82</v>
      </c>
      <c r="AH294" s="62" t="s">
        <v>83</v>
      </c>
      <c r="AI294" s="66" t="s">
        <v>1433</v>
      </c>
      <c r="AJ294" s="62" t="s">
        <v>1338</v>
      </c>
      <c r="AK294" s="73" t="str">
        <f t="shared" ca="1" si="23"/>
        <v>поверен</v>
      </c>
      <c r="AL294" s="66"/>
      <c r="AM294" s="66" t="s">
        <v>86</v>
      </c>
      <c r="AN294" s="66" t="s">
        <v>87</v>
      </c>
      <c r="AO294" s="66" t="s">
        <v>88</v>
      </c>
      <c r="AP294" s="63" t="s">
        <v>584</v>
      </c>
      <c r="AQ294" s="74"/>
      <c r="AR294" s="73"/>
      <c r="AS294" s="66" t="s">
        <v>91</v>
      </c>
      <c r="AT294" s="58" t="s">
        <v>385</v>
      </c>
      <c r="AU294" s="58"/>
      <c r="AV294" s="62"/>
      <c r="AW294" s="62"/>
      <c r="AX294" s="58"/>
      <c r="AY294" s="58"/>
      <c r="AZ294" s="58"/>
      <c r="BA294" s="62"/>
      <c r="BB294" s="62" t="s">
        <v>403</v>
      </c>
      <c r="BC294" s="62" t="s">
        <v>404</v>
      </c>
      <c r="BD294" s="66">
        <v>3160</v>
      </c>
      <c r="BE294" s="62"/>
      <c r="BF294" s="75"/>
      <c r="BG294" s="76" t="s">
        <v>587</v>
      </c>
      <c r="BH294" s="77"/>
      <c r="BI294" s="71"/>
      <c r="BJ294" s="60" t="s">
        <v>407</v>
      </c>
      <c r="BK294" s="71" t="s">
        <v>588</v>
      </c>
    </row>
    <row r="295" s="36" customFormat="1" ht="60" hidden="1" customHeight="1">
      <c r="A295" s="37"/>
      <c r="B295" s="37" t="s">
        <v>62</v>
      </c>
      <c r="C295" s="37" t="s">
        <v>63</v>
      </c>
      <c r="D295" s="56" t="s">
        <v>64</v>
      </c>
      <c r="E295" s="56">
        <v>211</v>
      </c>
      <c r="F295" s="40" t="s">
        <v>574</v>
      </c>
      <c r="G295" s="40" t="s">
        <v>857</v>
      </c>
      <c r="H295" s="188" t="s">
        <v>1434</v>
      </c>
      <c r="I295" s="189" t="s">
        <v>688</v>
      </c>
      <c r="J295" s="257" t="s">
        <v>689</v>
      </c>
      <c r="K295" s="291" t="s">
        <v>579</v>
      </c>
      <c r="L295" s="292" t="s">
        <v>690</v>
      </c>
      <c r="M295" s="192" t="s">
        <v>691</v>
      </c>
      <c r="N295" s="193" t="s">
        <v>1435</v>
      </c>
      <c r="O295" s="194" t="s">
        <v>692</v>
      </c>
      <c r="P295" s="80" t="s">
        <v>76</v>
      </c>
      <c r="Q295" s="42" t="s">
        <v>398</v>
      </c>
      <c r="R295" s="293">
        <v>45387</v>
      </c>
      <c r="S295" s="48">
        <v>15</v>
      </c>
      <c r="T295" s="45">
        <f t="shared" si="24"/>
        <v>50865</v>
      </c>
      <c r="U295" s="56" t="s">
        <v>100</v>
      </c>
      <c r="V295" s="47" t="str">
        <f t="shared" si="26"/>
        <v/>
      </c>
      <c r="W295" s="47" t="str">
        <f t="shared" si="25"/>
        <v>%НКПР</v>
      </c>
      <c r="X295" s="48">
        <v>100</v>
      </c>
      <c r="Y295" s="48"/>
      <c r="Z295" s="42" t="s">
        <v>399</v>
      </c>
      <c r="AA295" s="56" t="s">
        <v>400</v>
      </c>
      <c r="AB295" s="48"/>
      <c r="AC295" s="42" t="s">
        <v>399</v>
      </c>
      <c r="AD295" s="84">
        <v>36</v>
      </c>
      <c r="AE295" s="50">
        <v>45409</v>
      </c>
      <c r="AF295" s="51">
        <f t="shared" si="27"/>
        <v>46503</v>
      </c>
      <c r="AG295" s="40" t="s">
        <v>82</v>
      </c>
      <c r="AH295" s="40" t="s">
        <v>83</v>
      </c>
      <c r="AI295" s="87" t="s">
        <v>1436</v>
      </c>
      <c r="AJ295" s="48" t="s">
        <v>898</v>
      </c>
      <c r="AK295" s="51" t="str">
        <f t="shared" ca="1" si="23"/>
        <v>поверен</v>
      </c>
      <c r="AL295" s="42"/>
      <c r="AM295" s="42" t="s">
        <v>86</v>
      </c>
      <c r="AN295" s="42" t="s">
        <v>87</v>
      </c>
      <c r="AO295" s="42" t="s">
        <v>88</v>
      </c>
      <c r="AP295" s="83" t="s">
        <v>865</v>
      </c>
      <c r="AQ295" s="41" t="s">
        <v>1437</v>
      </c>
      <c r="AR295" s="51"/>
      <c r="AS295" s="42" t="s">
        <v>91</v>
      </c>
      <c r="AT295" s="37" t="s">
        <v>385</v>
      </c>
      <c r="AU295" s="37"/>
      <c r="AV295" s="87" t="s">
        <v>1437</v>
      </c>
      <c r="AW295" s="40"/>
      <c r="AX295" s="37"/>
      <c r="AY295" s="37"/>
      <c r="AZ295" s="37"/>
      <c r="BA295" s="40"/>
      <c r="BB295" s="40" t="s">
        <v>403</v>
      </c>
      <c r="BC295" s="40" t="s">
        <v>404</v>
      </c>
      <c r="BD295" s="42">
        <v>3160</v>
      </c>
      <c r="BE295" s="40"/>
      <c r="BF295" s="52"/>
      <c r="BG295" s="40" t="s">
        <v>1438</v>
      </c>
      <c r="BH295" s="54"/>
      <c r="BI295" s="47"/>
      <c r="BJ295" s="294" t="s">
        <v>407</v>
      </c>
      <c r="BK295" s="38" t="s">
        <v>698</v>
      </c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</row>
    <row r="296" s="55" customFormat="1" ht="60" hidden="1" customHeight="1">
      <c r="A296" s="58"/>
      <c r="B296" s="58" t="s">
        <v>62</v>
      </c>
      <c r="C296" s="58" t="s">
        <v>63</v>
      </c>
      <c r="D296" s="59" t="s">
        <v>64</v>
      </c>
      <c r="E296" s="59">
        <v>211</v>
      </c>
      <c r="F296" s="62" t="s">
        <v>574</v>
      </c>
      <c r="G296" s="62" t="s">
        <v>857</v>
      </c>
      <c r="H296" s="59" t="s">
        <v>1439</v>
      </c>
      <c r="I296" s="182" t="s">
        <v>577</v>
      </c>
      <c r="J296" s="179" t="s">
        <v>578</v>
      </c>
      <c r="K296" s="64" t="s">
        <v>579</v>
      </c>
      <c r="L296" s="295" t="s">
        <v>580</v>
      </c>
      <c r="M296" s="179" t="s">
        <v>581</v>
      </c>
      <c r="N296" s="296" t="s">
        <v>1440</v>
      </c>
      <c r="O296" s="58" t="s">
        <v>397</v>
      </c>
      <c r="P296" s="58" t="s">
        <v>76</v>
      </c>
      <c r="Q296" s="66" t="s">
        <v>398</v>
      </c>
      <c r="R296" s="116">
        <v>42651</v>
      </c>
      <c r="S296" s="63">
        <v>15</v>
      </c>
      <c r="T296" s="69">
        <f t="shared" ref="T296:T359" si="28">R296+S296*365.2</f>
        <v>48129</v>
      </c>
      <c r="U296" s="59" t="s">
        <v>100</v>
      </c>
      <c r="V296" s="71" t="str">
        <f t="shared" si="26"/>
        <v/>
      </c>
      <c r="W296" s="71" t="str">
        <f t="shared" si="25"/>
        <v>%НКПР</v>
      </c>
      <c r="X296" s="63">
        <v>100</v>
      </c>
      <c r="Y296" s="63"/>
      <c r="Z296" s="66" t="s">
        <v>399</v>
      </c>
      <c r="AA296" s="59" t="s">
        <v>400</v>
      </c>
      <c r="AB296" s="63"/>
      <c r="AC296" s="66" t="s">
        <v>399</v>
      </c>
      <c r="AD296" s="64">
        <v>24</v>
      </c>
      <c r="AE296" s="72">
        <v>45576</v>
      </c>
      <c r="AF296" s="73">
        <f t="shared" si="27"/>
        <v>46305</v>
      </c>
      <c r="AG296" s="62" t="s">
        <v>82</v>
      </c>
      <c r="AH296" s="62" t="s">
        <v>83</v>
      </c>
      <c r="AI296" s="66" t="s">
        <v>1441</v>
      </c>
      <c r="AJ296" s="62" t="s">
        <v>1338</v>
      </c>
      <c r="AK296" s="73" t="str">
        <f t="shared" ca="1" si="23"/>
        <v>поверен</v>
      </c>
      <c r="AL296" s="66"/>
      <c r="AM296" s="66" t="s">
        <v>86</v>
      </c>
      <c r="AN296" s="66" t="s">
        <v>87</v>
      </c>
      <c r="AO296" s="66" t="s">
        <v>88</v>
      </c>
      <c r="AP296" s="63" t="s">
        <v>584</v>
      </c>
      <c r="AQ296" s="74"/>
      <c r="AR296" s="73"/>
      <c r="AS296" s="66" t="s">
        <v>91</v>
      </c>
      <c r="AT296" s="58" t="s">
        <v>385</v>
      </c>
      <c r="AU296" s="58"/>
      <c r="AV296" s="62"/>
      <c r="AW296" s="62"/>
      <c r="AX296" s="58"/>
      <c r="AY296" s="58"/>
      <c r="AZ296" s="58"/>
      <c r="BA296" s="62" t="s">
        <v>343</v>
      </c>
      <c r="BB296" s="62" t="s">
        <v>403</v>
      </c>
      <c r="BC296" s="62" t="s">
        <v>404</v>
      </c>
      <c r="BD296" s="66">
        <v>3160</v>
      </c>
      <c r="BE296" s="62"/>
      <c r="BF296" s="75"/>
      <c r="BG296" s="76" t="s">
        <v>587</v>
      </c>
      <c r="BH296" s="77"/>
      <c r="BI296" s="71"/>
      <c r="BJ296" s="60" t="s">
        <v>407</v>
      </c>
      <c r="BK296" s="71" t="s">
        <v>588</v>
      </c>
    </row>
    <row r="297" s="36" customFormat="1" ht="60" hidden="1" customHeight="1">
      <c r="A297" s="37"/>
      <c r="B297" s="37" t="s">
        <v>62</v>
      </c>
      <c r="C297" s="37" t="s">
        <v>63</v>
      </c>
      <c r="D297" s="56" t="s">
        <v>64</v>
      </c>
      <c r="E297" s="56">
        <v>211</v>
      </c>
      <c r="F297" s="40" t="s">
        <v>574</v>
      </c>
      <c r="G297" s="40" t="s">
        <v>857</v>
      </c>
      <c r="H297" s="56" t="s">
        <v>1442</v>
      </c>
      <c r="I297" s="48" t="s">
        <v>577</v>
      </c>
      <c r="J297" s="40" t="s">
        <v>578</v>
      </c>
      <c r="K297" s="49" t="s">
        <v>579</v>
      </c>
      <c r="L297" s="57" t="s">
        <v>580</v>
      </c>
      <c r="M297" s="40" t="s">
        <v>581</v>
      </c>
      <c r="N297" s="49" t="s">
        <v>1443</v>
      </c>
      <c r="O297" s="37" t="s">
        <v>397</v>
      </c>
      <c r="P297" s="37" t="s">
        <v>76</v>
      </c>
      <c r="Q297" s="42" t="s">
        <v>398</v>
      </c>
      <c r="R297" s="91">
        <v>41821</v>
      </c>
      <c r="S297" s="48">
        <v>15</v>
      </c>
      <c r="T297" s="45">
        <f t="shared" si="28"/>
        <v>47299</v>
      </c>
      <c r="U297" s="56" t="s">
        <v>100</v>
      </c>
      <c r="V297" s="47" t="str">
        <f t="shared" si="26"/>
        <v/>
      </c>
      <c r="W297" s="47" t="str">
        <f t="shared" si="25"/>
        <v>%НКПР</v>
      </c>
      <c r="X297" s="48">
        <v>100</v>
      </c>
      <c r="Y297" s="48"/>
      <c r="Z297" s="42" t="s">
        <v>399</v>
      </c>
      <c r="AA297" s="56" t="s">
        <v>400</v>
      </c>
      <c r="AB297" s="48"/>
      <c r="AC297" s="42" t="s">
        <v>399</v>
      </c>
      <c r="AD297" s="49">
        <v>24</v>
      </c>
      <c r="AE297" s="50">
        <v>45332</v>
      </c>
      <c r="AF297" s="51">
        <f t="shared" si="27"/>
        <v>46062</v>
      </c>
      <c r="AG297" s="40" t="s">
        <v>82</v>
      </c>
      <c r="AH297" s="40" t="s">
        <v>83</v>
      </c>
      <c r="AI297" s="42" t="s">
        <v>1444</v>
      </c>
      <c r="AJ297" s="40" t="s">
        <v>143</v>
      </c>
      <c r="AK297" s="51" t="str">
        <f t="shared" ca="1" si="23"/>
        <v>поверен</v>
      </c>
      <c r="AL297" s="42"/>
      <c r="AM297" s="42" t="s">
        <v>86</v>
      </c>
      <c r="AN297" s="42" t="s">
        <v>87</v>
      </c>
      <c r="AO297" s="42" t="s">
        <v>88</v>
      </c>
      <c r="AP297" s="48" t="s">
        <v>584</v>
      </c>
      <c r="AQ297" s="41"/>
      <c r="AR297" s="51"/>
      <c r="AS297" s="42" t="s">
        <v>91</v>
      </c>
      <c r="AT297" s="37" t="s">
        <v>385</v>
      </c>
      <c r="AU297" s="37"/>
      <c r="AV297" s="40"/>
      <c r="AW297" s="40"/>
      <c r="AX297" s="37"/>
      <c r="AY297" s="37"/>
      <c r="AZ297" s="37"/>
      <c r="BA297" s="40"/>
      <c r="BB297" s="40"/>
      <c r="BC297" s="40"/>
      <c r="BD297" s="42"/>
      <c r="BE297" s="40"/>
      <c r="BF297" s="52"/>
      <c r="BG297" s="53" t="s">
        <v>1445</v>
      </c>
      <c r="BH297" s="54"/>
      <c r="BI297" s="47"/>
      <c r="BJ297" s="38" t="s">
        <v>407</v>
      </c>
      <c r="BK297" s="47" t="s">
        <v>588</v>
      </c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</row>
    <row r="298" s="55" customFormat="1" ht="60" hidden="1" customHeight="1">
      <c r="A298" s="58"/>
      <c r="B298" s="58" t="s">
        <v>62</v>
      </c>
      <c r="C298" s="58" t="s">
        <v>63</v>
      </c>
      <c r="D298" s="59" t="s">
        <v>64</v>
      </c>
      <c r="E298" s="59">
        <v>211</v>
      </c>
      <c r="F298" s="62" t="s">
        <v>574</v>
      </c>
      <c r="G298" s="62" t="s">
        <v>857</v>
      </c>
      <c r="H298" s="59" t="s">
        <v>1446</v>
      </c>
      <c r="I298" s="63" t="s">
        <v>577</v>
      </c>
      <c r="J298" s="62" t="s">
        <v>578</v>
      </c>
      <c r="K298" s="64" t="s">
        <v>579</v>
      </c>
      <c r="L298" s="79" t="s">
        <v>580</v>
      </c>
      <c r="M298" s="62" t="s">
        <v>581</v>
      </c>
      <c r="N298" s="49" t="s">
        <v>1447</v>
      </c>
      <c r="O298" s="58" t="s">
        <v>397</v>
      </c>
      <c r="P298" s="58" t="s">
        <v>76</v>
      </c>
      <c r="Q298" s="66" t="s">
        <v>398</v>
      </c>
      <c r="R298" s="116">
        <v>42651</v>
      </c>
      <c r="S298" s="63">
        <v>15</v>
      </c>
      <c r="T298" s="69">
        <f t="shared" si="28"/>
        <v>48129</v>
      </c>
      <c r="U298" s="59" t="s">
        <v>100</v>
      </c>
      <c r="V298" s="71" t="str">
        <f t="shared" si="26"/>
        <v/>
      </c>
      <c r="W298" s="71" t="str">
        <f t="shared" si="25"/>
        <v>%НКПР</v>
      </c>
      <c r="X298" s="63">
        <v>100</v>
      </c>
      <c r="Y298" s="63"/>
      <c r="Z298" s="66" t="s">
        <v>399</v>
      </c>
      <c r="AA298" s="59" t="s">
        <v>400</v>
      </c>
      <c r="AB298" s="63"/>
      <c r="AC298" s="66" t="s">
        <v>399</v>
      </c>
      <c r="AD298" s="64">
        <v>24</v>
      </c>
      <c r="AE298" s="72">
        <v>45576</v>
      </c>
      <c r="AF298" s="73">
        <f t="shared" si="27"/>
        <v>46305</v>
      </c>
      <c r="AG298" s="62" t="s">
        <v>82</v>
      </c>
      <c r="AH298" s="62" t="s">
        <v>83</v>
      </c>
      <c r="AI298" s="66" t="s">
        <v>1448</v>
      </c>
      <c r="AJ298" s="62" t="s">
        <v>1338</v>
      </c>
      <c r="AK298" s="73" t="str">
        <f t="shared" ref="AK298:AK361" ca="1" si="29">IF(AE298=0,"нет данных",IF(TODAY()&lt;AF298-30,"поверен",IF(TODAY()&gt;AF298,"ЗАМЕНИТЬ","ПРОСРОЧЕН")))</f>
        <v>поверен</v>
      </c>
      <c r="AL298" s="66"/>
      <c r="AM298" s="66" t="s">
        <v>86</v>
      </c>
      <c r="AN298" s="66" t="s">
        <v>87</v>
      </c>
      <c r="AO298" s="66" t="s">
        <v>88</v>
      </c>
      <c r="AP298" s="63" t="s">
        <v>584</v>
      </c>
      <c r="AQ298" s="74"/>
      <c r="AR298" s="73"/>
      <c r="AS298" s="66" t="s">
        <v>91</v>
      </c>
      <c r="AT298" s="58" t="s">
        <v>385</v>
      </c>
      <c r="AU298" s="58"/>
      <c r="AV298" s="62"/>
      <c r="AW298" s="62"/>
      <c r="AX298" s="58"/>
      <c r="AY298" s="58"/>
      <c r="AZ298" s="58"/>
      <c r="BA298" s="62" t="s">
        <v>343</v>
      </c>
      <c r="BB298" s="62" t="s">
        <v>403</v>
      </c>
      <c r="BC298" s="62" t="s">
        <v>404</v>
      </c>
      <c r="BD298" s="66">
        <v>3160</v>
      </c>
      <c r="BE298" s="62"/>
      <c r="BF298" s="75"/>
      <c r="BG298" s="76" t="s">
        <v>587</v>
      </c>
      <c r="BH298" s="77"/>
      <c r="BI298" s="71"/>
      <c r="BJ298" s="60" t="s">
        <v>407</v>
      </c>
      <c r="BK298" s="71" t="s">
        <v>588</v>
      </c>
    </row>
    <row r="299" s="297" customFormat="1" ht="60" hidden="1" customHeight="1">
      <c r="A299" s="298"/>
      <c r="B299" s="298" t="s">
        <v>62</v>
      </c>
      <c r="C299" s="298" t="s">
        <v>63</v>
      </c>
      <c r="D299" s="299" t="s">
        <v>64</v>
      </c>
      <c r="E299" s="299">
        <v>212</v>
      </c>
      <c r="F299" s="300" t="s">
        <v>574</v>
      </c>
      <c r="G299" s="300" t="s">
        <v>566</v>
      </c>
      <c r="H299" s="299" t="s">
        <v>1449</v>
      </c>
      <c r="I299" s="301" t="s">
        <v>469</v>
      </c>
      <c r="J299" s="300" t="s">
        <v>470</v>
      </c>
      <c r="K299" s="302" t="s">
        <v>471</v>
      </c>
      <c r="L299" s="302" t="s">
        <v>472</v>
      </c>
      <c r="M299" s="300" t="s">
        <v>484</v>
      </c>
      <c r="N299" s="302" t="s">
        <v>1450</v>
      </c>
      <c r="O299" s="298" t="s">
        <v>1126</v>
      </c>
      <c r="P299" s="298" t="s">
        <v>76</v>
      </c>
      <c r="Q299" s="303" t="s">
        <v>77</v>
      </c>
      <c r="R299" s="304">
        <v>42320</v>
      </c>
      <c r="S299" s="301">
        <v>8</v>
      </c>
      <c r="T299" s="305">
        <f t="shared" si="28"/>
        <v>45241.599999999999</v>
      </c>
      <c r="U299" s="299" t="s">
        <v>78</v>
      </c>
      <c r="V299" s="306" t="str">
        <f t="shared" si="26"/>
        <v/>
      </c>
      <c r="W299" s="306" t="str">
        <f t="shared" si="25"/>
        <v>°С</v>
      </c>
      <c r="X299" s="301">
        <v>100</v>
      </c>
      <c r="Y299" s="301"/>
      <c r="Z299" s="303" t="s">
        <v>79</v>
      </c>
      <c r="AA299" s="299" t="s">
        <v>475</v>
      </c>
      <c r="AB299" s="301"/>
      <c r="AC299" s="303" t="s">
        <v>141</v>
      </c>
      <c r="AD299" s="302">
        <v>60</v>
      </c>
      <c r="AE299" s="307">
        <v>44181</v>
      </c>
      <c r="AF299" s="308">
        <f t="shared" si="27"/>
        <v>46006</v>
      </c>
      <c r="AG299" s="308" t="s">
        <v>82</v>
      </c>
      <c r="AH299" s="308" t="s">
        <v>83</v>
      </c>
      <c r="AI299" s="303" t="s">
        <v>1451</v>
      </c>
      <c r="AJ299" s="300" t="s">
        <v>85</v>
      </c>
      <c r="AK299" s="308" t="str">
        <f t="shared" ca="1" si="29"/>
        <v>поверен</v>
      </c>
      <c r="AL299" s="303"/>
      <c r="AM299" s="303" t="s">
        <v>86</v>
      </c>
      <c r="AN299" s="303" t="s">
        <v>87</v>
      </c>
      <c r="AO299" s="303" t="s">
        <v>88</v>
      </c>
      <c r="AP299" s="301" t="s">
        <v>477</v>
      </c>
      <c r="AQ299" s="309">
        <v>42005</v>
      </c>
      <c r="AR299" s="308"/>
      <c r="AS299" s="303" t="s">
        <v>91</v>
      </c>
      <c r="AT299" s="298" t="s">
        <v>385</v>
      </c>
      <c r="AU299" s="298"/>
      <c r="AV299" s="300"/>
      <c r="AW299" s="300"/>
      <c r="AX299" s="298"/>
      <c r="AY299" s="298"/>
      <c r="AZ299" s="298"/>
      <c r="BA299" s="300"/>
      <c r="BB299" s="300" t="s">
        <v>93</v>
      </c>
      <c r="BC299" s="300" t="s">
        <v>94</v>
      </c>
      <c r="BD299" s="303">
        <v>3201</v>
      </c>
      <c r="BE299" s="300"/>
      <c r="BF299" s="310"/>
      <c r="BG299" s="311"/>
      <c r="BH299" s="312"/>
      <c r="BI299" s="306"/>
      <c r="BJ299" s="306"/>
      <c r="BK299" s="306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</row>
    <row r="300" s="55" customFormat="1" ht="60" hidden="1" customHeight="1">
      <c r="A300" s="58"/>
      <c r="B300" s="58" t="s">
        <v>62</v>
      </c>
      <c r="C300" s="58" t="s">
        <v>63</v>
      </c>
      <c r="D300" s="59" t="s">
        <v>64</v>
      </c>
      <c r="E300" s="59">
        <v>212</v>
      </c>
      <c r="F300" s="62" t="s">
        <v>574</v>
      </c>
      <c r="G300" s="62" t="s">
        <v>566</v>
      </c>
      <c r="H300" s="59"/>
      <c r="I300" s="63" t="s">
        <v>469</v>
      </c>
      <c r="J300" s="62" t="s">
        <v>470</v>
      </c>
      <c r="K300" s="64" t="s">
        <v>471</v>
      </c>
      <c r="L300" s="64" t="s">
        <v>1452</v>
      </c>
      <c r="M300" s="62" t="s">
        <v>484</v>
      </c>
      <c r="N300" s="64">
        <v>2289216</v>
      </c>
      <c r="O300" s="58" t="s">
        <v>1126</v>
      </c>
      <c r="P300" s="58" t="s">
        <v>76</v>
      </c>
      <c r="Q300" s="66" t="s">
        <v>77</v>
      </c>
      <c r="R300" s="116">
        <v>42319</v>
      </c>
      <c r="S300" s="63">
        <v>8</v>
      </c>
      <c r="T300" s="69">
        <f t="shared" si="28"/>
        <v>45240.599999999999</v>
      </c>
      <c r="U300" s="59" t="s">
        <v>78</v>
      </c>
      <c r="V300" s="71" t="str">
        <f t="shared" si="26"/>
        <v/>
      </c>
      <c r="W300" s="71" t="str">
        <f t="shared" si="25"/>
        <v>°С</v>
      </c>
      <c r="X300" s="63">
        <v>100</v>
      </c>
      <c r="Y300" s="63"/>
      <c r="Z300" s="66" t="s">
        <v>79</v>
      </c>
      <c r="AA300" s="59" t="s">
        <v>475</v>
      </c>
      <c r="AB300" s="63"/>
      <c r="AC300" s="66" t="s">
        <v>141</v>
      </c>
      <c r="AD300" s="64">
        <v>60</v>
      </c>
      <c r="AE300" s="72">
        <v>44846</v>
      </c>
      <c r="AF300" s="73">
        <f t="shared" si="27"/>
        <v>46671</v>
      </c>
      <c r="AG300" s="73" t="s">
        <v>82</v>
      </c>
      <c r="AH300" s="73" t="s">
        <v>83</v>
      </c>
      <c r="AI300" s="58" t="s">
        <v>1453</v>
      </c>
      <c r="AJ300" s="62" t="s">
        <v>143</v>
      </c>
      <c r="AK300" s="73" t="str">
        <f t="shared" ca="1" si="29"/>
        <v>поверен</v>
      </c>
      <c r="AL300" s="66"/>
      <c r="AM300" s="66" t="s">
        <v>86</v>
      </c>
      <c r="AN300" s="66" t="s">
        <v>87</v>
      </c>
      <c r="AO300" s="66" t="s">
        <v>88</v>
      </c>
      <c r="AP300" s="63" t="s">
        <v>573</v>
      </c>
      <c r="AQ300" s="74" t="s">
        <v>799</v>
      </c>
      <c r="AR300" s="73"/>
      <c r="AS300" s="66" t="s">
        <v>91</v>
      </c>
      <c r="AT300" s="58" t="s">
        <v>92</v>
      </c>
      <c r="AU300" s="58"/>
      <c r="AV300" s="62"/>
      <c r="AW300" s="62" t="s">
        <v>1454</v>
      </c>
      <c r="AX300" s="58"/>
      <c r="AY300" s="58"/>
      <c r="AZ300" s="58"/>
      <c r="BA300" s="62"/>
      <c r="BB300" s="62" t="s">
        <v>93</v>
      </c>
      <c r="BC300" s="62" t="s">
        <v>94</v>
      </c>
      <c r="BD300" s="66">
        <v>3201</v>
      </c>
      <c r="BE300" s="62"/>
      <c r="BF300" s="75"/>
      <c r="BG300" s="76" t="s">
        <v>587</v>
      </c>
      <c r="BH300" s="77"/>
      <c r="BI300" s="71"/>
      <c r="BJ300" s="71"/>
      <c r="BK300" s="71"/>
    </row>
    <row r="301" s="55" customFormat="1" ht="60" hidden="1" customHeight="1">
      <c r="A301" s="58"/>
      <c r="B301" s="58" t="s">
        <v>62</v>
      </c>
      <c r="C301" s="58" t="s">
        <v>63</v>
      </c>
      <c r="D301" s="59" t="s">
        <v>64</v>
      </c>
      <c r="E301" s="59">
        <v>212</v>
      </c>
      <c r="F301" s="62" t="s">
        <v>574</v>
      </c>
      <c r="G301" s="62" t="s">
        <v>566</v>
      </c>
      <c r="H301" s="59"/>
      <c r="I301" s="63" t="s">
        <v>469</v>
      </c>
      <c r="J301" s="62" t="s">
        <v>470</v>
      </c>
      <c r="K301" s="64" t="s">
        <v>471</v>
      </c>
      <c r="L301" s="64" t="s">
        <v>472</v>
      </c>
      <c r="M301" s="62" t="s">
        <v>484</v>
      </c>
      <c r="N301" s="64">
        <v>2289231</v>
      </c>
      <c r="O301" s="58" t="s">
        <v>1126</v>
      </c>
      <c r="P301" s="58" t="s">
        <v>76</v>
      </c>
      <c r="Q301" s="66" t="s">
        <v>77</v>
      </c>
      <c r="R301" s="116">
        <v>42319</v>
      </c>
      <c r="S301" s="63">
        <v>8</v>
      </c>
      <c r="T301" s="69">
        <f t="shared" si="28"/>
        <v>45240.599999999999</v>
      </c>
      <c r="U301" s="59" t="s">
        <v>78</v>
      </c>
      <c r="V301" s="71" t="str">
        <f t="shared" si="26"/>
        <v/>
      </c>
      <c r="W301" s="71" t="str">
        <f t="shared" si="25"/>
        <v>°С</v>
      </c>
      <c r="X301" s="63">
        <v>100</v>
      </c>
      <c r="Y301" s="63"/>
      <c r="Z301" s="66" t="s">
        <v>79</v>
      </c>
      <c r="AA301" s="59" t="s">
        <v>475</v>
      </c>
      <c r="AB301" s="63"/>
      <c r="AC301" s="66" t="s">
        <v>141</v>
      </c>
      <c r="AD301" s="64">
        <v>60</v>
      </c>
      <c r="AE301" s="72">
        <v>44846</v>
      </c>
      <c r="AF301" s="73">
        <f t="shared" si="27"/>
        <v>46671</v>
      </c>
      <c r="AG301" s="73" t="s">
        <v>82</v>
      </c>
      <c r="AH301" s="73" t="s">
        <v>83</v>
      </c>
      <c r="AI301" s="58" t="s">
        <v>1455</v>
      </c>
      <c r="AJ301" s="62" t="s">
        <v>143</v>
      </c>
      <c r="AK301" s="73" t="str">
        <f t="shared" ca="1" si="29"/>
        <v>поверен</v>
      </c>
      <c r="AL301" s="66"/>
      <c r="AM301" s="66" t="s">
        <v>86</v>
      </c>
      <c r="AN301" s="66" t="s">
        <v>87</v>
      </c>
      <c r="AO301" s="66" t="s">
        <v>88</v>
      </c>
      <c r="AP301" s="63" t="s">
        <v>573</v>
      </c>
      <c r="AQ301" s="74" t="s">
        <v>799</v>
      </c>
      <c r="AR301" s="73"/>
      <c r="AS301" s="66" t="s">
        <v>91</v>
      </c>
      <c r="AT301" s="58" t="s">
        <v>92</v>
      </c>
      <c r="AU301" s="58"/>
      <c r="AV301" s="62"/>
      <c r="AW301" s="62" t="s">
        <v>1454</v>
      </c>
      <c r="AX301" s="58"/>
      <c r="AY301" s="58"/>
      <c r="AZ301" s="58"/>
      <c r="BA301" s="62"/>
      <c r="BB301" s="62" t="s">
        <v>93</v>
      </c>
      <c r="BC301" s="62" t="s">
        <v>94</v>
      </c>
      <c r="BD301" s="66">
        <v>3201</v>
      </c>
      <c r="BE301" s="62"/>
      <c r="BF301" s="75"/>
      <c r="BG301" s="76" t="s">
        <v>587</v>
      </c>
      <c r="BH301" s="77"/>
      <c r="BI301" s="71"/>
      <c r="BJ301" s="71"/>
      <c r="BK301" s="71"/>
    </row>
    <row r="302" s="297" customFormat="1" ht="60" hidden="1" customHeight="1">
      <c r="A302" s="298"/>
      <c r="B302" s="298" t="s">
        <v>62</v>
      </c>
      <c r="C302" s="298" t="s">
        <v>63</v>
      </c>
      <c r="D302" s="299" t="s">
        <v>64</v>
      </c>
      <c r="E302" s="299">
        <v>212</v>
      </c>
      <c r="F302" s="300" t="s">
        <v>574</v>
      </c>
      <c r="G302" s="300" t="s">
        <v>566</v>
      </c>
      <c r="H302" s="299"/>
      <c r="I302" s="301" t="s">
        <v>469</v>
      </c>
      <c r="J302" s="300" t="s">
        <v>470</v>
      </c>
      <c r="K302" s="302" t="s">
        <v>471</v>
      </c>
      <c r="L302" s="302" t="s">
        <v>472</v>
      </c>
      <c r="M302" s="300" t="s">
        <v>484</v>
      </c>
      <c r="N302" s="302">
        <v>2289224</v>
      </c>
      <c r="O302" s="298" t="s">
        <v>1126</v>
      </c>
      <c r="P302" s="298" t="s">
        <v>76</v>
      </c>
      <c r="Q302" s="303" t="s">
        <v>77</v>
      </c>
      <c r="R302" s="309">
        <v>42319</v>
      </c>
      <c r="S302" s="301">
        <v>8</v>
      </c>
      <c r="T302" s="305">
        <f t="shared" si="28"/>
        <v>45240.599999999999</v>
      </c>
      <c r="U302" s="299" t="s">
        <v>78</v>
      </c>
      <c r="V302" s="306" t="str">
        <f t="shared" si="26"/>
        <v/>
      </c>
      <c r="W302" s="306" t="str">
        <f t="shared" si="25"/>
        <v>°С</v>
      </c>
      <c r="X302" s="301">
        <v>100</v>
      </c>
      <c r="Y302" s="301"/>
      <c r="Z302" s="303" t="s">
        <v>79</v>
      </c>
      <c r="AA302" s="299" t="s">
        <v>475</v>
      </c>
      <c r="AB302" s="301"/>
      <c r="AC302" s="303" t="s">
        <v>141</v>
      </c>
      <c r="AD302" s="302">
        <v>60</v>
      </c>
      <c r="AE302" s="307">
        <v>44846</v>
      </c>
      <c r="AF302" s="308">
        <f t="shared" si="27"/>
        <v>46671</v>
      </c>
      <c r="AG302" s="308" t="s">
        <v>82</v>
      </c>
      <c r="AH302" s="308" t="s">
        <v>83</v>
      </c>
      <c r="AI302" s="298" t="s">
        <v>1456</v>
      </c>
      <c r="AJ302" s="300" t="s">
        <v>143</v>
      </c>
      <c r="AK302" s="308" t="str">
        <f t="shared" ca="1" si="29"/>
        <v>поверен</v>
      </c>
      <c r="AL302" s="303"/>
      <c r="AM302" s="303" t="s">
        <v>86</v>
      </c>
      <c r="AN302" s="303" t="s">
        <v>87</v>
      </c>
      <c r="AO302" s="303" t="s">
        <v>88</v>
      </c>
      <c r="AP302" s="301" t="s">
        <v>573</v>
      </c>
      <c r="AQ302" s="313" t="s">
        <v>799</v>
      </c>
      <c r="AR302" s="308"/>
      <c r="AS302" s="303" t="s">
        <v>91</v>
      </c>
      <c r="AT302" s="298" t="s">
        <v>92</v>
      </c>
      <c r="AU302" s="298"/>
      <c r="AV302" s="300"/>
      <c r="AW302" s="300" t="s">
        <v>1454</v>
      </c>
      <c r="AX302" s="298"/>
      <c r="AY302" s="298"/>
      <c r="AZ302" s="298"/>
      <c r="BA302" s="300"/>
      <c r="BB302" s="300" t="s">
        <v>93</v>
      </c>
      <c r="BC302" s="300" t="s">
        <v>94</v>
      </c>
      <c r="BD302" s="303">
        <v>3201</v>
      </c>
      <c r="BE302" s="300"/>
      <c r="BF302" s="310"/>
      <c r="BG302" s="311" t="s">
        <v>587</v>
      </c>
      <c r="BH302" s="312"/>
      <c r="BI302" s="306"/>
      <c r="BJ302" s="306"/>
      <c r="BK302" s="306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</row>
    <row r="303" s="297" customFormat="1" ht="60" hidden="1" customHeight="1">
      <c r="A303" s="298"/>
      <c r="B303" s="298" t="s">
        <v>62</v>
      </c>
      <c r="C303" s="298" t="s">
        <v>63</v>
      </c>
      <c r="D303" s="299" t="s">
        <v>64</v>
      </c>
      <c r="E303" s="299">
        <v>212</v>
      </c>
      <c r="F303" s="300" t="s">
        <v>574</v>
      </c>
      <c r="G303" s="300" t="s">
        <v>566</v>
      </c>
      <c r="H303" s="299"/>
      <c r="I303" s="301" t="s">
        <v>469</v>
      </c>
      <c r="J303" s="300" t="s">
        <v>470</v>
      </c>
      <c r="K303" s="302" t="s">
        <v>471</v>
      </c>
      <c r="L303" s="302" t="s">
        <v>472</v>
      </c>
      <c r="M303" s="300" t="s">
        <v>484</v>
      </c>
      <c r="N303" s="302">
        <v>2289221</v>
      </c>
      <c r="O303" s="298" t="s">
        <v>1126</v>
      </c>
      <c r="P303" s="298" t="s">
        <v>76</v>
      </c>
      <c r="Q303" s="303" t="s">
        <v>77</v>
      </c>
      <c r="R303" s="309">
        <v>42319</v>
      </c>
      <c r="S303" s="301">
        <v>8</v>
      </c>
      <c r="T303" s="305">
        <f t="shared" si="28"/>
        <v>45240.599999999999</v>
      </c>
      <c r="U303" s="299" t="s">
        <v>78</v>
      </c>
      <c r="V303" s="306" t="str">
        <f t="shared" si="26"/>
        <v/>
      </c>
      <c r="W303" s="306" t="str">
        <f t="shared" si="25"/>
        <v>°С</v>
      </c>
      <c r="X303" s="301">
        <v>100</v>
      </c>
      <c r="Y303" s="301"/>
      <c r="Z303" s="303" t="s">
        <v>79</v>
      </c>
      <c r="AA303" s="299" t="s">
        <v>475</v>
      </c>
      <c r="AB303" s="301"/>
      <c r="AC303" s="303" t="s">
        <v>141</v>
      </c>
      <c r="AD303" s="302">
        <v>60</v>
      </c>
      <c r="AE303" s="307">
        <v>44846</v>
      </c>
      <c r="AF303" s="308">
        <f t="shared" si="27"/>
        <v>46671</v>
      </c>
      <c r="AG303" s="308" t="s">
        <v>82</v>
      </c>
      <c r="AH303" s="308" t="s">
        <v>83</v>
      </c>
      <c r="AI303" s="298" t="s">
        <v>1457</v>
      </c>
      <c r="AJ303" s="300" t="s">
        <v>143</v>
      </c>
      <c r="AK303" s="308" t="str">
        <f t="shared" ca="1" si="29"/>
        <v>поверен</v>
      </c>
      <c r="AL303" s="303"/>
      <c r="AM303" s="303" t="s">
        <v>86</v>
      </c>
      <c r="AN303" s="303" t="s">
        <v>87</v>
      </c>
      <c r="AO303" s="303" t="s">
        <v>88</v>
      </c>
      <c r="AP303" s="301" t="s">
        <v>573</v>
      </c>
      <c r="AQ303" s="313" t="s">
        <v>799</v>
      </c>
      <c r="AR303" s="308"/>
      <c r="AS303" s="303" t="s">
        <v>91</v>
      </c>
      <c r="AT303" s="298" t="s">
        <v>92</v>
      </c>
      <c r="AU303" s="298"/>
      <c r="AV303" s="300"/>
      <c r="AW303" s="300" t="s">
        <v>1454</v>
      </c>
      <c r="AX303" s="298"/>
      <c r="AY303" s="298"/>
      <c r="AZ303" s="298"/>
      <c r="BA303" s="300"/>
      <c r="BB303" s="300" t="s">
        <v>93</v>
      </c>
      <c r="BC303" s="300" t="s">
        <v>94</v>
      </c>
      <c r="BD303" s="303">
        <v>3201</v>
      </c>
      <c r="BE303" s="300"/>
      <c r="BF303" s="310"/>
      <c r="BG303" s="311" t="s">
        <v>587</v>
      </c>
      <c r="BH303" s="312"/>
      <c r="BI303" s="306"/>
      <c r="BJ303" s="306"/>
      <c r="BK303" s="306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</row>
    <row r="304" s="55" customFormat="1" ht="60" hidden="1" customHeight="1">
      <c r="A304" s="58"/>
      <c r="B304" s="58" t="s">
        <v>62</v>
      </c>
      <c r="C304" s="58" t="s">
        <v>63</v>
      </c>
      <c r="D304" s="59" t="s">
        <v>64</v>
      </c>
      <c r="E304" s="59">
        <v>212</v>
      </c>
      <c r="F304" s="62" t="s">
        <v>574</v>
      </c>
      <c r="G304" s="62" t="s">
        <v>566</v>
      </c>
      <c r="H304" s="59" t="s">
        <v>1458</v>
      </c>
      <c r="I304" s="63" t="s">
        <v>469</v>
      </c>
      <c r="J304" s="62" t="s">
        <v>470</v>
      </c>
      <c r="K304" s="64" t="s">
        <v>471</v>
      </c>
      <c r="L304" s="64" t="s">
        <v>472</v>
      </c>
      <c r="M304" s="62" t="s">
        <v>484</v>
      </c>
      <c r="N304" s="64" t="s">
        <v>1459</v>
      </c>
      <c r="O304" s="58" t="s">
        <v>1126</v>
      </c>
      <c r="P304" s="58" t="s">
        <v>76</v>
      </c>
      <c r="Q304" s="66" t="s">
        <v>77</v>
      </c>
      <c r="R304" s="115">
        <v>42319</v>
      </c>
      <c r="S304" s="63">
        <v>8</v>
      </c>
      <c r="T304" s="69">
        <f t="shared" si="28"/>
        <v>45240.599999999999</v>
      </c>
      <c r="U304" s="59" t="s">
        <v>78</v>
      </c>
      <c r="V304" s="71" t="str">
        <f t="shared" si="26"/>
        <v/>
      </c>
      <c r="W304" s="71" t="str">
        <f t="shared" si="25"/>
        <v>°С</v>
      </c>
      <c r="X304" s="63">
        <v>100</v>
      </c>
      <c r="Y304" s="63"/>
      <c r="Z304" s="66" t="s">
        <v>79</v>
      </c>
      <c r="AA304" s="59" t="s">
        <v>475</v>
      </c>
      <c r="AB304" s="63"/>
      <c r="AC304" s="66" t="s">
        <v>141</v>
      </c>
      <c r="AD304" s="64">
        <v>60</v>
      </c>
      <c r="AE304" s="72">
        <v>44181</v>
      </c>
      <c r="AF304" s="73">
        <f t="shared" si="27"/>
        <v>46006</v>
      </c>
      <c r="AG304" s="73" t="s">
        <v>82</v>
      </c>
      <c r="AH304" s="73" t="s">
        <v>83</v>
      </c>
      <c r="AI304" s="66" t="s">
        <v>1460</v>
      </c>
      <c r="AJ304" s="62" t="s">
        <v>85</v>
      </c>
      <c r="AK304" s="73" t="str">
        <f t="shared" ca="1" si="29"/>
        <v>поверен</v>
      </c>
      <c r="AL304" s="66"/>
      <c r="AM304" s="66" t="s">
        <v>86</v>
      </c>
      <c r="AN304" s="66" t="s">
        <v>87</v>
      </c>
      <c r="AO304" s="66" t="s">
        <v>88</v>
      </c>
      <c r="AP304" s="63" t="s">
        <v>477</v>
      </c>
      <c r="AQ304" s="74">
        <v>2015</v>
      </c>
      <c r="AR304" s="73"/>
      <c r="AS304" s="66" t="s">
        <v>91</v>
      </c>
      <c r="AT304" s="58" t="s">
        <v>385</v>
      </c>
      <c r="AU304" s="58"/>
      <c r="AV304" s="62"/>
      <c r="AW304" s="62"/>
      <c r="AX304" s="58"/>
      <c r="AY304" s="58"/>
      <c r="AZ304" s="58"/>
      <c r="BA304" s="62"/>
      <c r="BB304" s="62" t="s">
        <v>93</v>
      </c>
      <c r="BC304" s="62" t="s">
        <v>94</v>
      </c>
      <c r="BD304" s="66">
        <v>3201</v>
      </c>
      <c r="BE304" s="62"/>
      <c r="BF304" s="75"/>
      <c r="BG304" s="76"/>
      <c r="BH304" s="77"/>
      <c r="BI304" s="71"/>
      <c r="BJ304" s="71"/>
      <c r="BK304" s="71"/>
    </row>
    <row r="305" s="55" customFormat="1" ht="60" hidden="1" customHeight="1">
      <c r="A305" s="58"/>
      <c r="B305" s="58" t="s">
        <v>62</v>
      </c>
      <c r="C305" s="58" t="s">
        <v>63</v>
      </c>
      <c r="D305" s="59" t="s">
        <v>64</v>
      </c>
      <c r="E305" s="59">
        <v>212</v>
      </c>
      <c r="F305" s="62" t="s">
        <v>574</v>
      </c>
      <c r="G305" s="62" t="s">
        <v>566</v>
      </c>
      <c r="H305" s="59" t="s">
        <v>1458</v>
      </c>
      <c r="I305" s="63" t="s">
        <v>469</v>
      </c>
      <c r="J305" s="62" t="s">
        <v>470</v>
      </c>
      <c r="K305" s="64" t="s">
        <v>471</v>
      </c>
      <c r="L305" s="64" t="s">
        <v>472</v>
      </c>
      <c r="M305" s="62" t="s">
        <v>484</v>
      </c>
      <c r="N305" s="64" t="s">
        <v>1461</v>
      </c>
      <c r="O305" s="58" t="s">
        <v>1126</v>
      </c>
      <c r="P305" s="58" t="s">
        <v>76</v>
      </c>
      <c r="Q305" s="66" t="s">
        <v>77</v>
      </c>
      <c r="R305" s="115">
        <v>42319</v>
      </c>
      <c r="S305" s="63">
        <v>8</v>
      </c>
      <c r="T305" s="69">
        <f t="shared" si="28"/>
        <v>45240.599999999999</v>
      </c>
      <c r="U305" s="59" t="s">
        <v>78</v>
      </c>
      <c r="V305" s="71" t="str">
        <f t="shared" si="26"/>
        <v/>
      </c>
      <c r="W305" s="71" t="str">
        <f t="shared" si="25"/>
        <v>°С</v>
      </c>
      <c r="X305" s="63">
        <v>100</v>
      </c>
      <c r="Y305" s="63"/>
      <c r="Z305" s="66" t="s">
        <v>79</v>
      </c>
      <c r="AA305" s="59" t="s">
        <v>485</v>
      </c>
      <c r="AB305" s="63"/>
      <c r="AC305" s="66" t="s">
        <v>81</v>
      </c>
      <c r="AD305" s="64">
        <v>60</v>
      </c>
      <c r="AE305" s="72">
        <v>45541</v>
      </c>
      <c r="AF305" s="73">
        <f t="shared" si="27"/>
        <v>47366</v>
      </c>
      <c r="AG305" s="73" t="s">
        <v>82</v>
      </c>
      <c r="AH305" s="73" t="s">
        <v>83</v>
      </c>
      <c r="AI305" s="66" t="s">
        <v>1462</v>
      </c>
      <c r="AJ305" s="62" t="s">
        <v>143</v>
      </c>
      <c r="AK305" s="73" t="str">
        <f t="shared" ca="1" si="29"/>
        <v>поверен</v>
      </c>
      <c r="AL305" s="66"/>
      <c r="AM305" s="66" t="s">
        <v>86</v>
      </c>
      <c r="AN305" s="66" t="s">
        <v>87</v>
      </c>
      <c r="AO305" s="66" t="s">
        <v>88</v>
      </c>
      <c r="AP305" s="63" t="s">
        <v>477</v>
      </c>
      <c r="AQ305" s="74">
        <v>2015</v>
      </c>
      <c r="AR305" s="73"/>
      <c r="AS305" s="66" t="s">
        <v>91</v>
      </c>
      <c r="AT305" s="58" t="s">
        <v>385</v>
      </c>
      <c r="AU305" s="58"/>
      <c r="AV305" s="62"/>
      <c r="AW305" s="62"/>
      <c r="AX305" s="58"/>
      <c r="AY305" s="58"/>
      <c r="AZ305" s="58"/>
      <c r="BA305" s="62"/>
      <c r="BB305" s="62" t="s">
        <v>93</v>
      </c>
      <c r="BC305" s="62" t="s">
        <v>94</v>
      </c>
      <c r="BD305" s="66">
        <v>3201</v>
      </c>
      <c r="BE305" s="62"/>
      <c r="BF305" s="75"/>
      <c r="BG305" s="76"/>
      <c r="BH305" s="77"/>
      <c r="BI305" s="71"/>
      <c r="BJ305" s="71"/>
      <c r="BK305" s="71"/>
    </row>
    <row r="306" s="297" customFormat="1" ht="60" hidden="1" customHeight="1">
      <c r="A306" s="298"/>
      <c r="B306" s="298" t="s">
        <v>62</v>
      </c>
      <c r="C306" s="298" t="s">
        <v>63</v>
      </c>
      <c r="D306" s="299" t="s">
        <v>64</v>
      </c>
      <c r="E306" s="299">
        <v>212</v>
      </c>
      <c r="F306" s="300" t="s">
        <v>574</v>
      </c>
      <c r="G306" s="300" t="s">
        <v>566</v>
      </c>
      <c r="H306" s="299" t="s">
        <v>1463</v>
      </c>
      <c r="I306" s="301" t="s">
        <v>469</v>
      </c>
      <c r="J306" s="300" t="s">
        <v>470</v>
      </c>
      <c r="K306" s="302" t="s">
        <v>471</v>
      </c>
      <c r="L306" s="302" t="s">
        <v>472</v>
      </c>
      <c r="M306" s="300" t="s">
        <v>1398</v>
      </c>
      <c r="N306" s="302" t="s">
        <v>1464</v>
      </c>
      <c r="O306" s="298" t="s">
        <v>1126</v>
      </c>
      <c r="P306" s="298" t="s">
        <v>76</v>
      </c>
      <c r="Q306" s="303" t="s">
        <v>77</v>
      </c>
      <c r="R306" s="304">
        <v>42319</v>
      </c>
      <c r="S306" s="301">
        <v>6</v>
      </c>
      <c r="T306" s="305">
        <f t="shared" si="28"/>
        <v>44510.199999999997</v>
      </c>
      <c r="U306" s="299" t="s">
        <v>78</v>
      </c>
      <c r="V306" s="306" t="str">
        <f t="shared" si="26"/>
        <v/>
      </c>
      <c r="W306" s="306" t="str">
        <f t="shared" si="25"/>
        <v>°С</v>
      </c>
      <c r="X306" s="301">
        <v>1000</v>
      </c>
      <c r="Y306" s="301"/>
      <c r="Z306" s="303" t="s">
        <v>79</v>
      </c>
      <c r="AA306" s="299" t="s">
        <v>485</v>
      </c>
      <c r="AB306" s="301"/>
      <c r="AC306" s="303" t="s">
        <v>141</v>
      </c>
      <c r="AD306" s="302">
        <v>48</v>
      </c>
      <c r="AE306" s="307">
        <v>45154</v>
      </c>
      <c r="AF306" s="308">
        <f t="shared" si="27"/>
        <v>46614</v>
      </c>
      <c r="AG306" s="308" t="s">
        <v>82</v>
      </c>
      <c r="AH306" s="308" t="s">
        <v>83</v>
      </c>
      <c r="AI306" s="298" t="s">
        <v>1465</v>
      </c>
      <c r="AJ306" s="300" t="s">
        <v>143</v>
      </c>
      <c r="AK306" s="308" t="str">
        <f t="shared" ca="1" si="29"/>
        <v>поверен</v>
      </c>
      <c r="AL306" s="303"/>
      <c r="AM306" s="303" t="s">
        <v>86</v>
      </c>
      <c r="AN306" s="303" t="s">
        <v>87</v>
      </c>
      <c r="AO306" s="303" t="s">
        <v>88</v>
      </c>
      <c r="AP306" s="301" t="s">
        <v>530</v>
      </c>
      <c r="AQ306" s="313">
        <v>2015</v>
      </c>
      <c r="AR306" s="308"/>
      <c r="AS306" s="303" t="s">
        <v>91</v>
      </c>
      <c r="AT306" s="298" t="s">
        <v>385</v>
      </c>
      <c r="AU306" s="298"/>
      <c r="AV306" s="300"/>
      <c r="AW306" s="300"/>
      <c r="AX306" s="298"/>
      <c r="AY306" s="298"/>
      <c r="AZ306" s="298"/>
      <c r="BA306" s="300"/>
      <c r="BB306" s="300" t="s">
        <v>93</v>
      </c>
      <c r="BC306" s="300" t="s">
        <v>94</v>
      </c>
      <c r="BD306" s="303">
        <v>3201</v>
      </c>
      <c r="BE306" s="300"/>
      <c r="BF306" s="310"/>
      <c r="BG306" s="311" t="s">
        <v>455</v>
      </c>
      <c r="BH306" s="312"/>
      <c r="BI306" s="306"/>
      <c r="BJ306" s="306"/>
      <c r="BK306" s="306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</row>
    <row r="307" s="297" customFormat="1" ht="60" hidden="1" customHeight="1">
      <c r="A307" s="298"/>
      <c r="B307" s="298" t="s">
        <v>62</v>
      </c>
      <c r="C307" s="298" t="s">
        <v>63</v>
      </c>
      <c r="D307" s="299" t="s">
        <v>64</v>
      </c>
      <c r="E307" s="299">
        <v>212</v>
      </c>
      <c r="F307" s="300" t="s">
        <v>574</v>
      </c>
      <c r="G307" s="300" t="s">
        <v>566</v>
      </c>
      <c r="H307" s="299" t="s">
        <v>1466</v>
      </c>
      <c r="I307" s="301" t="s">
        <v>469</v>
      </c>
      <c r="J307" s="300" t="s">
        <v>470</v>
      </c>
      <c r="K307" s="302" t="s">
        <v>471</v>
      </c>
      <c r="L307" s="302" t="s">
        <v>472</v>
      </c>
      <c r="M307" s="300" t="s">
        <v>1398</v>
      </c>
      <c r="N307" s="302" t="s">
        <v>1467</v>
      </c>
      <c r="O307" s="298" t="s">
        <v>1126</v>
      </c>
      <c r="P307" s="298" t="s">
        <v>76</v>
      </c>
      <c r="Q307" s="303" t="s">
        <v>77</v>
      </c>
      <c r="R307" s="304">
        <v>42319</v>
      </c>
      <c r="S307" s="301">
        <v>6</v>
      </c>
      <c r="T307" s="305">
        <f t="shared" si="28"/>
        <v>44510.199999999997</v>
      </c>
      <c r="U307" s="299" t="s">
        <v>78</v>
      </c>
      <c r="V307" s="306" t="str">
        <f t="shared" si="26"/>
        <v/>
      </c>
      <c r="W307" s="306" t="str">
        <f t="shared" si="25"/>
        <v>°С</v>
      </c>
      <c r="X307" s="301">
        <v>1000</v>
      </c>
      <c r="Y307" s="301"/>
      <c r="Z307" s="303" t="s">
        <v>79</v>
      </c>
      <c r="AA307" s="299" t="s">
        <v>485</v>
      </c>
      <c r="AB307" s="301"/>
      <c r="AC307" s="303" t="s">
        <v>141</v>
      </c>
      <c r="AD307" s="302">
        <v>48</v>
      </c>
      <c r="AE307" s="307">
        <v>45154</v>
      </c>
      <c r="AF307" s="308">
        <f t="shared" si="27"/>
        <v>46614</v>
      </c>
      <c r="AG307" s="308" t="s">
        <v>82</v>
      </c>
      <c r="AH307" s="308" t="s">
        <v>83</v>
      </c>
      <c r="AI307" s="298" t="s">
        <v>1468</v>
      </c>
      <c r="AJ307" s="300" t="s">
        <v>143</v>
      </c>
      <c r="AK307" s="308" t="str">
        <f t="shared" ca="1" si="29"/>
        <v>поверен</v>
      </c>
      <c r="AL307" s="303"/>
      <c r="AM307" s="303" t="s">
        <v>86</v>
      </c>
      <c r="AN307" s="303" t="s">
        <v>87</v>
      </c>
      <c r="AO307" s="303" t="s">
        <v>88</v>
      </c>
      <c r="AP307" s="301" t="s">
        <v>530</v>
      </c>
      <c r="AQ307" s="313">
        <v>2015</v>
      </c>
      <c r="AR307" s="308"/>
      <c r="AS307" s="303" t="s">
        <v>91</v>
      </c>
      <c r="AT307" s="298" t="s">
        <v>385</v>
      </c>
      <c r="AU307" s="298"/>
      <c r="AV307" s="300"/>
      <c r="AW307" s="300"/>
      <c r="AX307" s="298"/>
      <c r="AY307" s="298"/>
      <c r="AZ307" s="298"/>
      <c r="BA307" s="300"/>
      <c r="BB307" s="300" t="s">
        <v>93</v>
      </c>
      <c r="BC307" s="300" t="s">
        <v>94</v>
      </c>
      <c r="BD307" s="303">
        <v>3201</v>
      </c>
      <c r="BE307" s="300"/>
      <c r="BF307" s="310"/>
      <c r="BG307" s="311" t="s">
        <v>455</v>
      </c>
      <c r="BH307" s="312"/>
      <c r="BI307" s="306"/>
      <c r="BJ307" s="306"/>
      <c r="BK307" s="306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</row>
    <row r="308" s="297" customFormat="1" ht="60" hidden="1" customHeight="1">
      <c r="A308" s="298"/>
      <c r="B308" s="298" t="s">
        <v>62</v>
      </c>
      <c r="C308" s="298" t="s">
        <v>63</v>
      </c>
      <c r="D308" s="299" t="s">
        <v>64</v>
      </c>
      <c r="E308" s="299">
        <v>212</v>
      </c>
      <c r="F308" s="300" t="s">
        <v>574</v>
      </c>
      <c r="G308" s="300" t="s">
        <v>566</v>
      </c>
      <c r="H308" s="299" t="s">
        <v>1469</v>
      </c>
      <c r="I308" s="301" t="s">
        <v>753</v>
      </c>
      <c r="J308" s="300" t="s">
        <v>754</v>
      </c>
      <c r="K308" s="302" t="s">
        <v>523</v>
      </c>
      <c r="L308" s="302" t="s">
        <v>1352</v>
      </c>
      <c r="M308" s="300" t="s">
        <v>1357</v>
      </c>
      <c r="N308" s="302" t="s">
        <v>1470</v>
      </c>
      <c r="O308" s="298" t="s">
        <v>1098</v>
      </c>
      <c r="P308" s="298" t="s">
        <v>76</v>
      </c>
      <c r="Q308" s="303" t="s">
        <v>77</v>
      </c>
      <c r="R308" s="304">
        <v>41913</v>
      </c>
      <c r="S308" s="301">
        <v>6</v>
      </c>
      <c r="T308" s="305">
        <f t="shared" si="28"/>
        <v>44104.199999999997</v>
      </c>
      <c r="U308" s="299" t="s">
        <v>100</v>
      </c>
      <c r="V308" s="306" t="str">
        <f t="shared" si="26"/>
        <v/>
      </c>
      <c r="W308" s="306" t="str">
        <f t="shared" si="25"/>
        <v>°С</v>
      </c>
      <c r="X308" s="301">
        <v>800</v>
      </c>
      <c r="Y308" s="301"/>
      <c r="Z308" s="303" t="s">
        <v>79</v>
      </c>
      <c r="AA308" s="299" t="s">
        <v>542</v>
      </c>
      <c r="AB308" s="301"/>
      <c r="AC308" s="303" t="s">
        <v>141</v>
      </c>
      <c r="AD308" s="302">
        <v>48</v>
      </c>
      <c r="AE308" s="43">
        <v>45495</v>
      </c>
      <c r="AF308" s="308">
        <f t="shared" si="27"/>
        <v>46955</v>
      </c>
      <c r="AG308" s="300" t="s">
        <v>82</v>
      </c>
      <c r="AH308" s="300" t="s">
        <v>83</v>
      </c>
      <c r="AI308" s="298" t="s">
        <v>1471</v>
      </c>
      <c r="AJ308" s="118" t="s">
        <v>143</v>
      </c>
      <c r="AK308" s="308" t="str">
        <f t="shared" ca="1" si="29"/>
        <v>поверен</v>
      </c>
      <c r="AL308" s="303"/>
      <c r="AM308" s="303" t="s">
        <v>86</v>
      </c>
      <c r="AN308" s="303" t="s">
        <v>87</v>
      </c>
      <c r="AO308" s="303" t="s">
        <v>88</v>
      </c>
      <c r="AP308" s="301" t="s">
        <v>530</v>
      </c>
      <c r="AQ308" s="313">
        <v>2015</v>
      </c>
      <c r="AR308" s="308"/>
      <c r="AS308" s="303" t="s">
        <v>91</v>
      </c>
      <c r="AT308" s="298" t="s">
        <v>385</v>
      </c>
      <c r="AU308" s="298"/>
      <c r="AV308" s="300"/>
      <c r="AW308" s="300"/>
      <c r="AX308" s="298"/>
      <c r="AY308" s="298"/>
      <c r="AZ308" s="298"/>
      <c r="BA308" s="300"/>
      <c r="BB308" s="300" t="s">
        <v>93</v>
      </c>
      <c r="BC308" s="300" t="s">
        <v>94</v>
      </c>
      <c r="BD308" s="303">
        <v>3201</v>
      </c>
      <c r="BE308" s="300"/>
      <c r="BF308" s="310"/>
      <c r="BG308" s="311"/>
      <c r="BH308" s="312"/>
      <c r="BI308" s="306" t="s">
        <v>406</v>
      </c>
      <c r="BJ308" s="314" t="s">
        <v>1472</v>
      </c>
      <c r="BK308" s="298" t="s">
        <v>760</v>
      </c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</row>
    <row r="309" s="55" customFormat="1" ht="60" hidden="1" customHeight="1">
      <c r="A309" s="58"/>
      <c r="B309" s="58" t="s">
        <v>62</v>
      </c>
      <c r="C309" s="58" t="s">
        <v>63</v>
      </c>
      <c r="D309" s="59" t="s">
        <v>64</v>
      </c>
      <c r="E309" s="59">
        <v>212</v>
      </c>
      <c r="F309" s="62" t="s">
        <v>574</v>
      </c>
      <c r="G309" s="62" t="s">
        <v>566</v>
      </c>
      <c r="H309" s="59" t="s">
        <v>1469</v>
      </c>
      <c r="I309" s="63" t="s">
        <v>469</v>
      </c>
      <c r="J309" s="62" t="s">
        <v>470</v>
      </c>
      <c r="K309" s="64" t="s">
        <v>471</v>
      </c>
      <c r="L309" s="64" t="s">
        <v>472</v>
      </c>
      <c r="M309" s="62" t="s">
        <v>1357</v>
      </c>
      <c r="N309" s="64" t="s">
        <v>1473</v>
      </c>
      <c r="O309" s="58" t="s">
        <v>1126</v>
      </c>
      <c r="P309" s="58" t="s">
        <v>76</v>
      </c>
      <c r="Q309" s="66" t="s">
        <v>77</v>
      </c>
      <c r="R309" s="115" t="s">
        <v>1474</v>
      </c>
      <c r="S309" s="63">
        <v>6</v>
      </c>
      <c r="T309" s="69">
        <f t="shared" si="28"/>
        <v>2202.4014999999999</v>
      </c>
      <c r="U309" s="59" t="s">
        <v>100</v>
      </c>
      <c r="V309" s="71" t="str">
        <f t="shared" si="26"/>
        <v/>
      </c>
      <c r="W309" s="71" t="str">
        <f t="shared" si="25"/>
        <v>°С</v>
      </c>
      <c r="X309" s="63">
        <v>800</v>
      </c>
      <c r="Y309" s="63"/>
      <c r="Z309" s="66" t="s">
        <v>79</v>
      </c>
      <c r="AA309" s="59" t="s">
        <v>475</v>
      </c>
      <c r="AB309" s="63"/>
      <c r="AC309" s="66" t="s">
        <v>141</v>
      </c>
      <c r="AD309" s="64">
        <v>48</v>
      </c>
      <c r="AE309" s="72">
        <v>45154</v>
      </c>
      <c r="AF309" s="73">
        <f t="shared" si="27"/>
        <v>46614</v>
      </c>
      <c r="AG309" s="73" t="s">
        <v>82</v>
      </c>
      <c r="AH309" s="73" t="s">
        <v>83</v>
      </c>
      <c r="AI309" s="58" t="s">
        <v>1475</v>
      </c>
      <c r="AJ309" s="62" t="s">
        <v>143</v>
      </c>
      <c r="AK309" s="73" t="str">
        <f t="shared" ca="1" si="29"/>
        <v>поверен</v>
      </c>
      <c r="AL309" s="66"/>
      <c r="AM309" s="66" t="s">
        <v>86</v>
      </c>
      <c r="AN309" s="66" t="s">
        <v>87</v>
      </c>
      <c r="AO309" s="66" t="s">
        <v>88</v>
      </c>
      <c r="AP309" s="63" t="s">
        <v>1476</v>
      </c>
      <c r="AQ309" s="74" t="s">
        <v>799</v>
      </c>
      <c r="AR309" s="73"/>
      <c r="AS309" s="66" t="s">
        <v>91</v>
      </c>
      <c r="AT309" s="58" t="s">
        <v>385</v>
      </c>
      <c r="AU309" s="58"/>
      <c r="AV309" s="62"/>
      <c r="AW309" s="62"/>
      <c r="AX309" s="58"/>
      <c r="AY309" s="58"/>
      <c r="AZ309" s="58"/>
      <c r="BA309" s="62" t="s">
        <v>478</v>
      </c>
      <c r="BB309" s="62" t="s">
        <v>93</v>
      </c>
      <c r="BC309" s="62" t="s">
        <v>94</v>
      </c>
      <c r="BD309" s="66">
        <v>3201</v>
      </c>
      <c r="BE309" s="62"/>
      <c r="BF309" s="75"/>
      <c r="BG309" s="76" t="s">
        <v>455</v>
      </c>
      <c r="BH309" s="77"/>
      <c r="BI309" s="71" t="s">
        <v>406</v>
      </c>
      <c r="BJ309" s="60" t="s">
        <v>1472</v>
      </c>
      <c r="BK309" s="58" t="s">
        <v>760</v>
      </c>
    </row>
    <row r="310" s="297" customFormat="1" ht="60" hidden="1" customHeight="1">
      <c r="A310" s="298"/>
      <c r="B310" s="298" t="s">
        <v>62</v>
      </c>
      <c r="C310" s="298" t="s">
        <v>63</v>
      </c>
      <c r="D310" s="299" t="s">
        <v>64</v>
      </c>
      <c r="E310" s="299">
        <v>212</v>
      </c>
      <c r="F310" s="300" t="s">
        <v>574</v>
      </c>
      <c r="G310" s="300" t="s">
        <v>566</v>
      </c>
      <c r="H310" s="299" t="s">
        <v>1477</v>
      </c>
      <c r="I310" s="301" t="s">
        <v>753</v>
      </c>
      <c r="J310" s="300" t="s">
        <v>754</v>
      </c>
      <c r="K310" s="302" t="s">
        <v>523</v>
      </c>
      <c r="L310" s="302" t="s">
        <v>1352</v>
      </c>
      <c r="M310" s="300" t="s">
        <v>1357</v>
      </c>
      <c r="N310" s="302" t="s">
        <v>1478</v>
      </c>
      <c r="O310" s="298" t="s">
        <v>1098</v>
      </c>
      <c r="P310" s="298" t="s">
        <v>76</v>
      </c>
      <c r="Q310" s="303" t="s">
        <v>77</v>
      </c>
      <c r="R310" s="304">
        <v>41926</v>
      </c>
      <c r="S310" s="301">
        <v>6</v>
      </c>
      <c r="T310" s="305">
        <f t="shared" si="28"/>
        <v>44117.199999999997</v>
      </c>
      <c r="U310" s="299" t="s">
        <v>100</v>
      </c>
      <c r="V310" s="306" t="str">
        <f t="shared" si="26"/>
        <v/>
      </c>
      <c r="W310" s="306" t="str">
        <f t="shared" si="25"/>
        <v>°С</v>
      </c>
      <c r="X310" s="301">
        <v>800</v>
      </c>
      <c r="Y310" s="301"/>
      <c r="Z310" s="303" t="s">
        <v>79</v>
      </c>
      <c r="AA310" s="299" t="s">
        <v>542</v>
      </c>
      <c r="AB310" s="301"/>
      <c r="AC310" s="303" t="s">
        <v>141</v>
      </c>
      <c r="AD310" s="302">
        <v>48</v>
      </c>
      <c r="AE310" s="43">
        <v>45495</v>
      </c>
      <c r="AF310" s="308">
        <f t="shared" si="27"/>
        <v>46955</v>
      </c>
      <c r="AG310" s="300" t="s">
        <v>82</v>
      </c>
      <c r="AH310" s="300" t="s">
        <v>83</v>
      </c>
      <c r="AI310" s="298" t="s">
        <v>1479</v>
      </c>
      <c r="AJ310" s="118" t="s">
        <v>143</v>
      </c>
      <c r="AK310" s="308" t="str">
        <f t="shared" ca="1" si="29"/>
        <v>поверен</v>
      </c>
      <c r="AL310" s="303"/>
      <c r="AM310" s="303" t="s">
        <v>86</v>
      </c>
      <c r="AN310" s="303" t="s">
        <v>87</v>
      </c>
      <c r="AO310" s="303" t="s">
        <v>88</v>
      </c>
      <c r="AP310" s="301" t="s">
        <v>477</v>
      </c>
      <c r="AQ310" s="313"/>
      <c r="AR310" s="308"/>
      <c r="AS310" s="303" t="s">
        <v>91</v>
      </c>
      <c r="AT310" s="298" t="s">
        <v>385</v>
      </c>
      <c r="AU310" s="298"/>
      <c r="AV310" s="300"/>
      <c r="AW310" s="300"/>
      <c r="AX310" s="298"/>
      <c r="AY310" s="298"/>
      <c r="AZ310" s="298"/>
      <c r="BA310" s="300"/>
      <c r="BB310" s="300" t="s">
        <v>93</v>
      </c>
      <c r="BC310" s="300" t="s">
        <v>94</v>
      </c>
      <c r="BD310" s="303">
        <v>3201</v>
      </c>
      <c r="BE310" s="300"/>
      <c r="BF310" s="310"/>
      <c r="BG310" s="311"/>
      <c r="BH310" s="312"/>
      <c r="BI310" s="306"/>
      <c r="BJ310" s="306"/>
      <c r="BK310" s="306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</row>
    <row r="311" s="297" customFormat="1" ht="60" hidden="1" customHeight="1">
      <c r="A311" s="298"/>
      <c r="B311" s="298" t="s">
        <v>62</v>
      </c>
      <c r="C311" s="298" t="s">
        <v>63</v>
      </c>
      <c r="D311" s="299" t="s">
        <v>64</v>
      </c>
      <c r="E311" s="299">
        <v>212</v>
      </c>
      <c r="F311" s="300" t="s">
        <v>574</v>
      </c>
      <c r="G311" s="300" t="s">
        <v>566</v>
      </c>
      <c r="H311" s="299"/>
      <c r="I311" s="301" t="s">
        <v>753</v>
      </c>
      <c r="J311" s="300" t="s">
        <v>754</v>
      </c>
      <c r="K311" s="302" t="s">
        <v>523</v>
      </c>
      <c r="L311" s="302" t="s">
        <v>1352</v>
      </c>
      <c r="M311" s="300" t="s">
        <v>1357</v>
      </c>
      <c r="N311" s="302">
        <v>2227047</v>
      </c>
      <c r="O311" s="298" t="s">
        <v>1098</v>
      </c>
      <c r="P311" s="298" t="s">
        <v>76</v>
      </c>
      <c r="Q311" s="303" t="s">
        <v>77</v>
      </c>
      <c r="R311" s="304">
        <v>41919</v>
      </c>
      <c r="S311" s="301">
        <v>6</v>
      </c>
      <c r="T311" s="305">
        <f t="shared" si="28"/>
        <v>44110.199999999997</v>
      </c>
      <c r="U311" s="299" t="s">
        <v>100</v>
      </c>
      <c r="V311" s="306" t="str">
        <f t="shared" si="26"/>
        <v/>
      </c>
      <c r="W311" s="306" t="str">
        <f t="shared" si="25"/>
        <v>°С</v>
      </c>
      <c r="X311" s="301">
        <v>800</v>
      </c>
      <c r="Y311" s="301"/>
      <c r="Z311" s="303" t="s">
        <v>79</v>
      </c>
      <c r="AA311" s="299" t="s">
        <v>542</v>
      </c>
      <c r="AB311" s="301"/>
      <c r="AC311" s="303" t="s">
        <v>141</v>
      </c>
      <c r="AD311" s="302">
        <v>48</v>
      </c>
      <c r="AE311" s="43">
        <v>45495</v>
      </c>
      <c r="AF311" s="308">
        <f t="shared" si="27"/>
        <v>46955</v>
      </c>
      <c r="AG311" s="300" t="s">
        <v>1480</v>
      </c>
      <c r="AH311" s="300" t="s">
        <v>83</v>
      </c>
      <c r="AI311" s="298" t="s">
        <v>1481</v>
      </c>
      <c r="AJ311" s="118" t="s">
        <v>143</v>
      </c>
      <c r="AK311" s="308" t="str">
        <f t="shared" ca="1" si="29"/>
        <v>поверен</v>
      </c>
      <c r="AL311" s="303"/>
      <c r="AM311" s="303" t="s">
        <v>86</v>
      </c>
      <c r="AN311" s="303" t="s">
        <v>87</v>
      </c>
      <c r="AO311" s="303" t="s">
        <v>88</v>
      </c>
      <c r="AP311" s="301" t="s">
        <v>573</v>
      </c>
      <c r="AQ311" s="313" t="s">
        <v>799</v>
      </c>
      <c r="AR311" s="308"/>
      <c r="AS311" s="303" t="s">
        <v>91</v>
      </c>
      <c r="AT311" s="298" t="s">
        <v>385</v>
      </c>
      <c r="AU311" s="298"/>
      <c r="AV311" s="300"/>
      <c r="AW311" s="300" t="s">
        <v>1454</v>
      </c>
      <c r="AX311" s="298"/>
      <c r="AY311" s="298"/>
      <c r="AZ311" s="298"/>
      <c r="BA311" s="300"/>
      <c r="BB311" s="300"/>
      <c r="BC311" s="300"/>
      <c r="BD311" s="303"/>
      <c r="BE311" s="300"/>
      <c r="BF311" s="310"/>
      <c r="BG311" s="311"/>
      <c r="BH311" s="312"/>
      <c r="BI311" s="306"/>
      <c r="BJ311" s="306"/>
      <c r="BK311" s="306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</row>
    <row r="312" s="297" customFormat="1" ht="60" hidden="1" customHeight="1">
      <c r="A312" s="298"/>
      <c r="B312" s="298" t="s">
        <v>62</v>
      </c>
      <c r="C312" s="298" t="s">
        <v>63</v>
      </c>
      <c r="D312" s="299" t="s">
        <v>64</v>
      </c>
      <c r="E312" s="299">
        <v>212</v>
      </c>
      <c r="F312" s="300" t="s">
        <v>574</v>
      </c>
      <c r="G312" s="300" t="s">
        <v>566</v>
      </c>
      <c r="H312" s="299" t="s">
        <v>1482</v>
      </c>
      <c r="I312" s="301" t="s">
        <v>753</v>
      </c>
      <c r="J312" s="300" t="s">
        <v>754</v>
      </c>
      <c r="K312" s="302" t="s">
        <v>523</v>
      </c>
      <c r="L312" s="302" t="s">
        <v>1352</v>
      </c>
      <c r="M312" s="300" t="s">
        <v>1357</v>
      </c>
      <c r="N312" s="302" t="s">
        <v>1483</v>
      </c>
      <c r="O312" s="298" t="s">
        <v>1098</v>
      </c>
      <c r="P312" s="298" t="s">
        <v>76</v>
      </c>
      <c r="Q312" s="303" t="s">
        <v>77</v>
      </c>
      <c r="R312" s="304">
        <v>42319</v>
      </c>
      <c r="S312" s="301">
        <v>6</v>
      </c>
      <c r="T312" s="305">
        <f t="shared" si="28"/>
        <v>44510.199999999997</v>
      </c>
      <c r="U312" s="299" t="s">
        <v>100</v>
      </c>
      <c r="V312" s="306" t="str">
        <f t="shared" si="26"/>
        <v/>
      </c>
      <c r="W312" s="306" t="str">
        <f t="shared" si="25"/>
        <v>°С</v>
      </c>
      <c r="X312" s="301">
        <v>800</v>
      </c>
      <c r="Y312" s="301"/>
      <c r="Z312" s="303" t="s">
        <v>79</v>
      </c>
      <c r="AA312" s="299" t="s">
        <v>542</v>
      </c>
      <c r="AB312" s="301"/>
      <c r="AC312" s="303" t="s">
        <v>141</v>
      </c>
      <c r="AD312" s="302">
        <v>48</v>
      </c>
      <c r="AE312" s="43">
        <v>45495</v>
      </c>
      <c r="AF312" s="308">
        <f t="shared" si="27"/>
        <v>46955</v>
      </c>
      <c r="AG312" s="300" t="s">
        <v>82</v>
      </c>
      <c r="AH312" s="300" t="s">
        <v>83</v>
      </c>
      <c r="AI312" s="298" t="s">
        <v>1484</v>
      </c>
      <c r="AJ312" s="118" t="s">
        <v>143</v>
      </c>
      <c r="AK312" s="308" t="str">
        <f t="shared" ca="1" si="29"/>
        <v>поверен</v>
      </c>
      <c r="AL312" s="303"/>
      <c r="AM312" s="303" t="s">
        <v>86</v>
      </c>
      <c r="AN312" s="303" t="s">
        <v>87</v>
      </c>
      <c r="AO312" s="303" t="s">
        <v>88</v>
      </c>
      <c r="AP312" s="301" t="s">
        <v>454</v>
      </c>
      <c r="AQ312" s="313">
        <v>2015</v>
      </c>
      <c r="AR312" s="308"/>
      <c r="AS312" s="303" t="s">
        <v>91</v>
      </c>
      <c r="AT312" s="298" t="s">
        <v>385</v>
      </c>
      <c r="AU312" s="298"/>
      <c r="AV312" s="300"/>
      <c r="AW312" s="300"/>
      <c r="AX312" s="298"/>
      <c r="AY312" s="298"/>
      <c r="AZ312" s="298"/>
      <c r="BA312" s="300"/>
      <c r="BB312" s="300" t="s">
        <v>93</v>
      </c>
      <c r="BC312" s="300" t="s">
        <v>94</v>
      </c>
      <c r="BD312" s="303">
        <v>3201</v>
      </c>
      <c r="BE312" s="300"/>
      <c r="BF312" s="310"/>
      <c r="BG312" s="311"/>
      <c r="BH312" s="312"/>
      <c r="BI312" s="306"/>
      <c r="BJ312" s="306"/>
      <c r="BK312" s="306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</row>
    <row r="313" s="297" customFormat="1" ht="60" hidden="1" customHeight="1">
      <c r="A313" s="298"/>
      <c r="B313" s="298" t="s">
        <v>62</v>
      </c>
      <c r="C313" s="298" t="s">
        <v>63</v>
      </c>
      <c r="D313" s="299" t="s">
        <v>64</v>
      </c>
      <c r="E313" s="299">
        <v>212</v>
      </c>
      <c r="F313" s="300" t="s">
        <v>574</v>
      </c>
      <c r="G313" s="300" t="s">
        <v>566</v>
      </c>
      <c r="H313" s="299" t="s">
        <v>1485</v>
      </c>
      <c r="I313" s="301" t="s">
        <v>753</v>
      </c>
      <c r="J313" s="300" t="s">
        <v>754</v>
      </c>
      <c r="K313" s="302" t="s">
        <v>523</v>
      </c>
      <c r="L313" s="302" t="s">
        <v>1352</v>
      </c>
      <c r="M313" s="300" t="s">
        <v>1357</v>
      </c>
      <c r="N313" s="302">
        <v>2227050</v>
      </c>
      <c r="O313" s="298" t="s">
        <v>1098</v>
      </c>
      <c r="P313" s="298" t="s">
        <v>76</v>
      </c>
      <c r="Q313" s="303" t="s">
        <v>77</v>
      </c>
      <c r="R313" s="304">
        <v>41913</v>
      </c>
      <c r="S313" s="301">
        <v>6</v>
      </c>
      <c r="T313" s="305">
        <f t="shared" si="28"/>
        <v>44104.199999999997</v>
      </c>
      <c r="U313" s="299" t="s">
        <v>100</v>
      </c>
      <c r="V313" s="306" t="str">
        <f t="shared" si="26"/>
        <v/>
      </c>
      <c r="W313" s="306" t="str">
        <f t="shared" si="25"/>
        <v>°С</v>
      </c>
      <c r="X313" s="301">
        <v>800</v>
      </c>
      <c r="Y313" s="301"/>
      <c r="Z313" s="303" t="s">
        <v>79</v>
      </c>
      <c r="AA313" s="299" t="s">
        <v>542</v>
      </c>
      <c r="AB313" s="301"/>
      <c r="AC313" s="303" t="s">
        <v>141</v>
      </c>
      <c r="AD313" s="302">
        <v>48</v>
      </c>
      <c r="AE313" s="43">
        <v>45495</v>
      </c>
      <c r="AF313" s="308">
        <f t="shared" si="27"/>
        <v>46955</v>
      </c>
      <c r="AG313" s="300" t="s">
        <v>82</v>
      </c>
      <c r="AH313" s="300" t="s">
        <v>83</v>
      </c>
      <c r="AI313" s="298" t="s">
        <v>1486</v>
      </c>
      <c r="AJ313" s="118" t="s">
        <v>143</v>
      </c>
      <c r="AK313" s="308" t="str">
        <f t="shared" ca="1" si="29"/>
        <v>поверен</v>
      </c>
      <c r="AL313" s="303"/>
      <c r="AM313" s="303" t="s">
        <v>86</v>
      </c>
      <c r="AN313" s="303" t="s">
        <v>87</v>
      </c>
      <c r="AO313" s="303" t="s">
        <v>88</v>
      </c>
      <c r="AP313" s="301" t="s">
        <v>454</v>
      </c>
      <c r="AQ313" s="313">
        <v>2015</v>
      </c>
      <c r="AR313" s="308"/>
      <c r="AS313" s="303" t="s">
        <v>91</v>
      </c>
      <c r="AT313" s="298" t="s">
        <v>385</v>
      </c>
      <c r="AU313" s="298"/>
      <c r="AV313" s="300"/>
      <c r="AW313" s="300"/>
      <c r="AX313" s="298"/>
      <c r="AY313" s="298"/>
      <c r="AZ313" s="298"/>
      <c r="BA313" s="300" t="s">
        <v>478</v>
      </c>
      <c r="BB313" s="300" t="s">
        <v>93</v>
      </c>
      <c r="BC313" s="300" t="s">
        <v>94</v>
      </c>
      <c r="BD313" s="303">
        <v>3201</v>
      </c>
      <c r="BE313" s="300"/>
      <c r="BF313" s="310"/>
      <c r="BG313" s="311"/>
      <c r="BH313" s="312"/>
      <c r="BI313" s="306"/>
      <c r="BJ313" s="306"/>
      <c r="BK313" s="306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</row>
    <row r="314" s="55" customFormat="1" ht="60" hidden="1" customHeight="1">
      <c r="A314" s="58"/>
      <c r="B314" s="58" t="s">
        <v>62</v>
      </c>
      <c r="C314" s="58" t="s">
        <v>63</v>
      </c>
      <c r="D314" s="59" t="s">
        <v>64</v>
      </c>
      <c r="E314" s="59">
        <v>212</v>
      </c>
      <c r="F314" s="62" t="s">
        <v>574</v>
      </c>
      <c r="G314" s="62" t="s">
        <v>1332</v>
      </c>
      <c r="H314" s="59" t="s">
        <v>1487</v>
      </c>
      <c r="I314" s="63" t="s">
        <v>461</v>
      </c>
      <c r="J314" s="62" t="s">
        <v>462</v>
      </c>
      <c r="K314" s="64" t="s">
        <v>463</v>
      </c>
      <c r="L314" s="64" t="s">
        <v>464</v>
      </c>
      <c r="M314" s="62" t="s">
        <v>1488</v>
      </c>
      <c r="N314" s="64" t="s">
        <v>1489</v>
      </c>
      <c r="O314" s="58" t="s">
        <v>75</v>
      </c>
      <c r="P314" s="58" t="s">
        <v>76</v>
      </c>
      <c r="Q314" s="66" t="s">
        <v>137</v>
      </c>
      <c r="R314" s="115">
        <v>42341</v>
      </c>
      <c r="S314" s="63">
        <v>12</v>
      </c>
      <c r="T314" s="69">
        <f t="shared" si="28"/>
        <v>46723.400000000001</v>
      </c>
      <c r="U314" s="59" t="s">
        <v>100</v>
      </c>
      <c r="V314" s="71" t="str">
        <f t="shared" si="26"/>
        <v>к</v>
      </c>
      <c r="W314" s="71" t="str">
        <f t="shared" ref="W314:W377" si="30">IF(Z314="","",Z314)</f>
        <v>Па</v>
      </c>
      <c r="X314" s="63">
        <v>10</v>
      </c>
      <c r="Y314" s="63" t="s">
        <v>215</v>
      </c>
      <c r="Z314" s="66" t="s">
        <v>139</v>
      </c>
      <c r="AA314" s="59" t="s">
        <v>176</v>
      </c>
      <c r="AB314" s="63"/>
      <c r="AC314" s="66" t="s">
        <v>141</v>
      </c>
      <c r="AD314" s="64">
        <v>60</v>
      </c>
      <c r="AE314" s="72">
        <v>45495</v>
      </c>
      <c r="AF314" s="73">
        <f t="shared" si="27"/>
        <v>47320</v>
      </c>
      <c r="AG314" s="73" t="s">
        <v>82</v>
      </c>
      <c r="AH314" s="73" t="s">
        <v>83</v>
      </c>
      <c r="AI314" s="66" t="s">
        <v>1490</v>
      </c>
      <c r="AJ314" s="40" t="s">
        <v>143</v>
      </c>
      <c r="AK314" s="73" t="str">
        <f t="shared" ca="1" si="29"/>
        <v>поверен</v>
      </c>
      <c r="AL314" s="66"/>
      <c r="AM314" s="66" t="s">
        <v>86</v>
      </c>
      <c r="AN314" s="66" t="s">
        <v>87</v>
      </c>
      <c r="AO314" s="66" t="s">
        <v>88</v>
      </c>
      <c r="AP314" s="63" t="s">
        <v>477</v>
      </c>
      <c r="AQ314" s="74">
        <v>2016</v>
      </c>
      <c r="AR314" s="73"/>
      <c r="AS314" s="66" t="s">
        <v>91</v>
      </c>
      <c r="AT314" s="58" t="s">
        <v>385</v>
      </c>
      <c r="AU314" s="58"/>
      <c r="AV314" s="62"/>
      <c r="AW314" s="62"/>
      <c r="AX314" s="58"/>
      <c r="AY314" s="58"/>
      <c r="AZ314" s="58"/>
      <c r="BA314" s="62"/>
      <c r="BB314" s="62" t="s">
        <v>145</v>
      </c>
      <c r="BC314" s="62" t="s">
        <v>146</v>
      </c>
      <c r="BD314" s="66">
        <v>3001</v>
      </c>
      <c r="BE314" s="62"/>
      <c r="BF314" s="75"/>
      <c r="BG314" s="76"/>
      <c r="BH314" s="77"/>
      <c r="BI314" s="71"/>
      <c r="BJ314" s="71"/>
      <c r="BK314" s="71"/>
    </row>
    <row r="315" s="55" customFormat="1" ht="60" hidden="1" customHeight="1">
      <c r="A315" s="58"/>
      <c r="B315" s="58" t="s">
        <v>62</v>
      </c>
      <c r="C315" s="58" t="s">
        <v>63</v>
      </c>
      <c r="D315" s="59" t="s">
        <v>64</v>
      </c>
      <c r="E315" s="59">
        <v>212</v>
      </c>
      <c r="F315" s="62" t="s">
        <v>574</v>
      </c>
      <c r="G315" s="62" t="s">
        <v>1332</v>
      </c>
      <c r="H315" s="59" t="s">
        <v>1491</v>
      </c>
      <c r="I315" s="63" t="s">
        <v>461</v>
      </c>
      <c r="J315" s="62" t="s">
        <v>462</v>
      </c>
      <c r="K315" s="64" t="s">
        <v>463</v>
      </c>
      <c r="L315" s="64" t="s">
        <v>464</v>
      </c>
      <c r="M315" s="62" t="s">
        <v>1361</v>
      </c>
      <c r="N315" s="64" t="s">
        <v>1492</v>
      </c>
      <c r="O315" s="58" t="s">
        <v>75</v>
      </c>
      <c r="P315" s="58" t="s">
        <v>76</v>
      </c>
      <c r="Q315" s="66" t="s">
        <v>137</v>
      </c>
      <c r="R315" s="115">
        <v>42320</v>
      </c>
      <c r="S315" s="63">
        <v>12</v>
      </c>
      <c r="T315" s="69">
        <f t="shared" si="28"/>
        <v>46702.400000000001</v>
      </c>
      <c r="U315" s="59" t="s">
        <v>100</v>
      </c>
      <c r="V315" s="71" t="str">
        <f t="shared" si="26"/>
        <v>к</v>
      </c>
      <c r="W315" s="71" t="str">
        <f t="shared" si="30"/>
        <v>Па</v>
      </c>
      <c r="X315" s="63">
        <v>20</v>
      </c>
      <c r="Y315" s="63" t="s">
        <v>215</v>
      </c>
      <c r="Z315" s="66" t="s">
        <v>139</v>
      </c>
      <c r="AA315" s="59" t="s">
        <v>176</v>
      </c>
      <c r="AB315" s="63"/>
      <c r="AC315" s="66" t="s">
        <v>141</v>
      </c>
      <c r="AD315" s="64">
        <v>60</v>
      </c>
      <c r="AE315" s="72">
        <v>45495</v>
      </c>
      <c r="AF315" s="73">
        <f t="shared" si="27"/>
        <v>47320</v>
      </c>
      <c r="AG315" s="73" t="s">
        <v>82</v>
      </c>
      <c r="AH315" s="73" t="s">
        <v>83</v>
      </c>
      <c r="AI315" s="66" t="s">
        <v>1493</v>
      </c>
      <c r="AJ315" s="40" t="s">
        <v>143</v>
      </c>
      <c r="AK315" s="73" t="str">
        <f t="shared" ca="1" si="29"/>
        <v>поверен</v>
      </c>
      <c r="AL315" s="66"/>
      <c r="AM315" s="66" t="s">
        <v>86</v>
      </c>
      <c r="AN315" s="66" t="s">
        <v>87</v>
      </c>
      <c r="AO315" s="66" t="s">
        <v>88</v>
      </c>
      <c r="AP315" s="63" t="s">
        <v>1494</v>
      </c>
      <c r="AQ315" s="74">
        <v>2016</v>
      </c>
      <c r="AR315" s="73"/>
      <c r="AS315" s="66" t="s">
        <v>91</v>
      </c>
      <c r="AT315" s="58" t="s">
        <v>385</v>
      </c>
      <c r="AU315" s="58"/>
      <c r="AV315" s="62"/>
      <c r="AW315" s="62"/>
      <c r="AX315" s="58"/>
      <c r="AY315" s="58"/>
      <c r="AZ315" s="58"/>
      <c r="BA315" s="62"/>
      <c r="BB315" s="62" t="s">
        <v>145</v>
      </c>
      <c r="BC315" s="62" t="s">
        <v>146</v>
      </c>
      <c r="BD315" s="66">
        <v>3001</v>
      </c>
      <c r="BE315" s="62"/>
      <c r="BF315" s="75"/>
      <c r="BG315" s="76"/>
      <c r="BH315" s="77"/>
      <c r="BI315" s="71"/>
      <c r="BJ315" s="71"/>
      <c r="BK315" s="71"/>
    </row>
    <row r="316" s="297" customFormat="1" ht="60" hidden="1" customHeight="1">
      <c r="A316" s="298"/>
      <c r="B316" s="298" t="s">
        <v>62</v>
      </c>
      <c r="C316" s="298" t="s">
        <v>63</v>
      </c>
      <c r="D316" s="299" t="s">
        <v>64</v>
      </c>
      <c r="E316" s="299">
        <v>212</v>
      </c>
      <c r="F316" s="300" t="s">
        <v>574</v>
      </c>
      <c r="G316" s="300" t="s">
        <v>1495</v>
      </c>
      <c r="H316" s="299" t="s">
        <v>1458</v>
      </c>
      <c r="I316" s="301" t="s">
        <v>469</v>
      </c>
      <c r="J316" s="300" t="s">
        <v>470</v>
      </c>
      <c r="K316" s="302" t="s">
        <v>471</v>
      </c>
      <c r="L316" s="302" t="s">
        <v>472</v>
      </c>
      <c r="M316" s="300" t="s">
        <v>484</v>
      </c>
      <c r="N316" s="302">
        <v>2289225</v>
      </c>
      <c r="O316" s="298" t="s">
        <v>1126</v>
      </c>
      <c r="P316" s="298" t="s">
        <v>76</v>
      </c>
      <c r="Q316" s="303" t="s">
        <v>77</v>
      </c>
      <c r="R316" s="304" t="s">
        <v>1474</v>
      </c>
      <c r="S316" s="301">
        <v>8</v>
      </c>
      <c r="T316" s="305">
        <f t="shared" si="28"/>
        <v>2932.8015</v>
      </c>
      <c r="U316" s="299" t="s">
        <v>78</v>
      </c>
      <c r="V316" s="306" t="str">
        <f t="shared" si="26"/>
        <v/>
      </c>
      <c r="W316" s="306" t="str">
        <f t="shared" si="30"/>
        <v>°С</v>
      </c>
      <c r="X316" s="301">
        <v>100</v>
      </c>
      <c r="Y316" s="301"/>
      <c r="Z316" s="303" t="s">
        <v>79</v>
      </c>
      <c r="AA316" s="299" t="s">
        <v>475</v>
      </c>
      <c r="AB316" s="301"/>
      <c r="AC316" s="303" t="s">
        <v>141</v>
      </c>
      <c r="AD316" s="302">
        <v>60</v>
      </c>
      <c r="AE316" s="307">
        <v>44181</v>
      </c>
      <c r="AF316" s="308">
        <f t="shared" si="27"/>
        <v>46006</v>
      </c>
      <c r="AG316" s="308" t="s">
        <v>82</v>
      </c>
      <c r="AH316" s="308" t="s">
        <v>83</v>
      </c>
      <c r="AI316" s="303" t="s">
        <v>1496</v>
      </c>
      <c r="AJ316" s="300" t="s">
        <v>85</v>
      </c>
      <c r="AK316" s="308" t="str">
        <f t="shared" ca="1" si="29"/>
        <v>поверен</v>
      </c>
      <c r="AL316" s="303"/>
      <c r="AM316" s="303" t="s">
        <v>86</v>
      </c>
      <c r="AN316" s="303" t="s">
        <v>87</v>
      </c>
      <c r="AO316" s="303" t="s">
        <v>88</v>
      </c>
      <c r="AP316" s="301" t="s">
        <v>454</v>
      </c>
      <c r="AQ316" s="313"/>
      <c r="AR316" s="308"/>
      <c r="AS316" s="303" t="s">
        <v>91</v>
      </c>
      <c r="AT316" s="298" t="s">
        <v>385</v>
      </c>
      <c r="AU316" s="298"/>
      <c r="AV316" s="300"/>
      <c r="AW316" s="300"/>
      <c r="AX316" s="298"/>
      <c r="AY316" s="298"/>
      <c r="AZ316" s="298"/>
      <c r="BA316" s="300"/>
      <c r="BB316" s="300" t="s">
        <v>93</v>
      </c>
      <c r="BC316" s="300" t="s">
        <v>94</v>
      </c>
      <c r="BD316" s="303">
        <v>3201</v>
      </c>
      <c r="BE316" s="300"/>
      <c r="BF316" s="310"/>
      <c r="BG316" s="311"/>
      <c r="BH316" s="312"/>
      <c r="BI316" s="306"/>
      <c r="BJ316" s="306"/>
      <c r="BK316" s="306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</row>
    <row r="317" s="152" customFormat="1" ht="60" hidden="1" customHeight="1">
      <c r="A317" s="33"/>
      <c r="B317" s="33" t="s">
        <v>62</v>
      </c>
      <c r="C317" s="33" t="s">
        <v>63</v>
      </c>
      <c r="D317" s="315" t="s">
        <v>64</v>
      </c>
      <c r="E317" s="315">
        <v>212</v>
      </c>
      <c r="F317" s="316" t="s">
        <v>574</v>
      </c>
      <c r="G317" s="316" t="s">
        <v>857</v>
      </c>
      <c r="H317" s="315" t="s">
        <v>1497</v>
      </c>
      <c r="I317" s="317" t="s">
        <v>577</v>
      </c>
      <c r="J317" s="316" t="s">
        <v>578</v>
      </c>
      <c r="K317" s="318" t="s">
        <v>579</v>
      </c>
      <c r="L317" s="319" t="s">
        <v>580</v>
      </c>
      <c r="M317" s="316" t="s">
        <v>581</v>
      </c>
      <c r="N317" s="49" t="s">
        <v>1498</v>
      </c>
      <c r="O317" s="33" t="s">
        <v>397</v>
      </c>
      <c r="P317" s="33" t="s">
        <v>76</v>
      </c>
      <c r="Q317" s="320" t="s">
        <v>398</v>
      </c>
      <c r="R317" s="321">
        <v>42592</v>
      </c>
      <c r="S317" s="317">
        <v>15</v>
      </c>
      <c r="T317" s="322">
        <f t="shared" si="28"/>
        <v>48070</v>
      </c>
      <c r="U317" s="315" t="s">
        <v>100</v>
      </c>
      <c r="V317" s="153" t="str">
        <f t="shared" si="26"/>
        <v/>
      </c>
      <c r="W317" s="153" t="str">
        <f t="shared" si="30"/>
        <v>%НКПР</v>
      </c>
      <c r="X317" s="317">
        <v>100</v>
      </c>
      <c r="Y317" s="317"/>
      <c r="Z317" s="320" t="s">
        <v>399</v>
      </c>
      <c r="AA317" s="315" t="s">
        <v>400</v>
      </c>
      <c r="AB317" s="317"/>
      <c r="AC317" s="320" t="s">
        <v>399</v>
      </c>
      <c r="AD317" s="318">
        <v>24</v>
      </c>
      <c r="AE317" s="72">
        <v>45576</v>
      </c>
      <c r="AF317" s="323">
        <f t="shared" si="27"/>
        <v>46305</v>
      </c>
      <c r="AG317" s="316" t="s">
        <v>82</v>
      </c>
      <c r="AH317" s="316" t="s">
        <v>83</v>
      </c>
      <c r="AI317" s="320" t="s">
        <v>1499</v>
      </c>
      <c r="AJ317" s="316" t="s">
        <v>1338</v>
      </c>
      <c r="AK317" s="323" t="str">
        <f t="shared" ca="1" si="29"/>
        <v>поверен</v>
      </c>
      <c r="AL317" s="320"/>
      <c r="AM317" s="320" t="s">
        <v>86</v>
      </c>
      <c r="AN317" s="320" t="s">
        <v>87</v>
      </c>
      <c r="AO317" s="320" t="s">
        <v>88</v>
      </c>
      <c r="AP317" s="317" t="s">
        <v>584</v>
      </c>
      <c r="AQ317" s="324">
        <v>2016</v>
      </c>
      <c r="AR317" s="323"/>
      <c r="AS317" s="320" t="s">
        <v>91</v>
      </c>
      <c r="AT317" s="33" t="s">
        <v>385</v>
      </c>
      <c r="AU317" s="33"/>
      <c r="AV317" s="316"/>
      <c r="AW317" s="316"/>
      <c r="AX317" s="33"/>
      <c r="AY317" s="33"/>
      <c r="AZ317" s="33"/>
      <c r="BA317" s="316"/>
      <c r="BB317" s="316" t="s">
        <v>403</v>
      </c>
      <c r="BC317" s="316" t="s">
        <v>404</v>
      </c>
      <c r="BD317" s="320">
        <v>3160</v>
      </c>
      <c r="BE317" s="316"/>
      <c r="BF317" s="325"/>
      <c r="BG317" s="326" t="s">
        <v>587</v>
      </c>
      <c r="BH317" s="173"/>
      <c r="BI317" s="153"/>
      <c r="BJ317" s="60" t="s">
        <v>407</v>
      </c>
      <c r="BK317" s="71" t="s">
        <v>588</v>
      </c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</row>
    <row r="318" s="55" customFormat="1" ht="60" hidden="1" customHeight="1">
      <c r="A318" s="58"/>
      <c r="B318" s="58" t="s">
        <v>62</v>
      </c>
      <c r="C318" s="58" t="s">
        <v>63</v>
      </c>
      <c r="D318" s="59" t="s">
        <v>64</v>
      </c>
      <c r="E318" s="59">
        <v>212</v>
      </c>
      <c r="F318" s="62" t="s">
        <v>574</v>
      </c>
      <c r="G318" s="62" t="s">
        <v>857</v>
      </c>
      <c r="H318" s="59" t="s">
        <v>1500</v>
      </c>
      <c r="I318" s="63" t="s">
        <v>577</v>
      </c>
      <c r="J318" s="62" t="s">
        <v>578</v>
      </c>
      <c r="K318" s="64" t="s">
        <v>579</v>
      </c>
      <c r="L318" s="79" t="s">
        <v>580</v>
      </c>
      <c r="M318" s="62" t="s">
        <v>581</v>
      </c>
      <c r="N318" s="49" t="s">
        <v>1501</v>
      </c>
      <c r="O318" s="58" t="s">
        <v>397</v>
      </c>
      <c r="P318" s="58" t="s">
        <v>76</v>
      </c>
      <c r="Q318" s="66" t="s">
        <v>398</v>
      </c>
      <c r="R318" s="116">
        <v>42592</v>
      </c>
      <c r="S318" s="63">
        <v>15</v>
      </c>
      <c r="T318" s="69">
        <f t="shared" si="28"/>
        <v>48070</v>
      </c>
      <c r="U318" s="59" t="s">
        <v>100</v>
      </c>
      <c r="V318" s="71" t="str">
        <f t="shared" si="26"/>
        <v/>
      </c>
      <c r="W318" s="71" t="str">
        <f t="shared" si="30"/>
        <v>%НКПР</v>
      </c>
      <c r="X318" s="63">
        <v>100</v>
      </c>
      <c r="Y318" s="63"/>
      <c r="Z318" s="66" t="s">
        <v>399</v>
      </c>
      <c r="AA318" s="59" t="s">
        <v>400</v>
      </c>
      <c r="AB318" s="63"/>
      <c r="AC318" s="66" t="s">
        <v>399</v>
      </c>
      <c r="AD318" s="64">
        <v>24</v>
      </c>
      <c r="AE318" s="72">
        <v>45576</v>
      </c>
      <c r="AF318" s="73">
        <f t="shared" si="27"/>
        <v>46305</v>
      </c>
      <c r="AG318" s="62" t="s">
        <v>82</v>
      </c>
      <c r="AH318" s="62" t="s">
        <v>83</v>
      </c>
      <c r="AI318" s="66" t="s">
        <v>1502</v>
      </c>
      <c r="AJ318" s="62" t="s">
        <v>1338</v>
      </c>
      <c r="AK318" s="73" t="str">
        <f t="shared" ca="1" si="29"/>
        <v>поверен</v>
      </c>
      <c r="AL318" s="66"/>
      <c r="AM318" s="66" t="s">
        <v>86</v>
      </c>
      <c r="AN318" s="66" t="s">
        <v>87</v>
      </c>
      <c r="AO318" s="66" t="s">
        <v>88</v>
      </c>
      <c r="AP318" s="63" t="s">
        <v>584</v>
      </c>
      <c r="AQ318" s="74">
        <v>2016</v>
      </c>
      <c r="AR318" s="73"/>
      <c r="AS318" s="66" t="s">
        <v>91</v>
      </c>
      <c r="AT318" s="58" t="s">
        <v>385</v>
      </c>
      <c r="AU318" s="58"/>
      <c r="AV318" s="62"/>
      <c r="AW318" s="62"/>
      <c r="AX318" s="58"/>
      <c r="AY318" s="58"/>
      <c r="AZ318" s="58"/>
      <c r="BA318" s="62"/>
      <c r="BB318" s="62" t="s">
        <v>403</v>
      </c>
      <c r="BC318" s="62" t="s">
        <v>404</v>
      </c>
      <c r="BD318" s="66">
        <v>3160</v>
      </c>
      <c r="BE318" s="62"/>
      <c r="BF318" s="75"/>
      <c r="BG318" s="76" t="s">
        <v>587</v>
      </c>
      <c r="BH318" s="77"/>
      <c r="BI318" s="71"/>
      <c r="BJ318" s="60" t="s">
        <v>407</v>
      </c>
      <c r="BK318" s="71" t="s">
        <v>588</v>
      </c>
    </row>
    <row r="319" s="36" customFormat="1" ht="60" hidden="1" customHeight="1">
      <c r="A319" s="37"/>
      <c r="B319" s="37" t="s">
        <v>62</v>
      </c>
      <c r="C319" s="37" t="s">
        <v>63</v>
      </c>
      <c r="D319" s="56" t="s">
        <v>64</v>
      </c>
      <c r="E319" s="56">
        <v>212</v>
      </c>
      <c r="F319" s="40" t="s">
        <v>574</v>
      </c>
      <c r="G319" s="40" t="s">
        <v>857</v>
      </c>
      <c r="H319" s="56" t="s">
        <v>1503</v>
      </c>
      <c r="I319" s="117" t="s">
        <v>590</v>
      </c>
      <c r="J319" s="118" t="s">
        <v>591</v>
      </c>
      <c r="K319" s="49" t="s">
        <v>592</v>
      </c>
      <c r="L319" s="119" t="s">
        <v>593</v>
      </c>
      <c r="M319" s="40" t="s">
        <v>594</v>
      </c>
      <c r="N319" s="49">
        <v>221720</v>
      </c>
      <c r="O319" s="47" t="s">
        <v>595</v>
      </c>
      <c r="P319" s="47" t="s">
        <v>76</v>
      </c>
      <c r="Q319" s="120" t="s">
        <v>398</v>
      </c>
      <c r="R319" s="96">
        <v>44883</v>
      </c>
      <c r="S319" s="117">
        <v>10</v>
      </c>
      <c r="T319" s="121">
        <f t="shared" si="28"/>
        <v>48535</v>
      </c>
      <c r="U319" s="78" t="s">
        <v>100</v>
      </c>
      <c r="V319" s="47" t="str">
        <f t="shared" si="26"/>
        <v/>
      </c>
      <c r="W319" s="47" t="str">
        <f t="shared" si="30"/>
        <v>%НКПР</v>
      </c>
      <c r="X319" s="117">
        <v>100</v>
      </c>
      <c r="Y319" s="48"/>
      <c r="Z319" s="120" t="s">
        <v>399</v>
      </c>
      <c r="AA319" s="78" t="s">
        <v>596</v>
      </c>
      <c r="AB319" s="48"/>
      <c r="AC319" s="120" t="s">
        <v>399</v>
      </c>
      <c r="AD319" s="119">
        <v>36</v>
      </c>
      <c r="AE319" s="50">
        <v>44887</v>
      </c>
      <c r="AF319" s="51">
        <f t="shared" si="27"/>
        <v>45982</v>
      </c>
      <c r="AG319" s="118" t="s">
        <v>82</v>
      </c>
      <c r="AH319" s="118" t="s">
        <v>83</v>
      </c>
      <c r="AI319" s="42" t="s">
        <v>1504</v>
      </c>
      <c r="AJ319" s="47" t="s">
        <v>598</v>
      </c>
      <c r="AK319" s="51" t="str">
        <f t="shared" ca="1" si="29"/>
        <v>поверен</v>
      </c>
      <c r="AL319" s="42"/>
      <c r="AM319" s="120" t="s">
        <v>86</v>
      </c>
      <c r="AN319" s="120" t="s">
        <v>87</v>
      </c>
      <c r="AO319" s="120" t="s">
        <v>88</v>
      </c>
      <c r="AP319" s="47" t="s">
        <v>599</v>
      </c>
      <c r="AQ319" s="41" t="s">
        <v>1505</v>
      </c>
      <c r="AR319" s="51"/>
      <c r="AS319" s="120" t="s">
        <v>91</v>
      </c>
      <c r="AT319" s="47" t="s">
        <v>385</v>
      </c>
      <c r="AU319" s="37"/>
      <c r="AV319" s="41" t="s">
        <v>1505</v>
      </c>
      <c r="AW319" s="40"/>
      <c r="AX319" s="37"/>
      <c r="AY319" s="37"/>
      <c r="AZ319" s="37"/>
      <c r="BA319" s="40"/>
      <c r="BB319" s="118" t="s">
        <v>403</v>
      </c>
      <c r="BC319" s="118" t="s">
        <v>404</v>
      </c>
      <c r="BD319" s="120">
        <v>3160</v>
      </c>
      <c r="BE319" s="40"/>
      <c r="BF319" s="52"/>
      <c r="BG319" s="53"/>
      <c r="BH319" s="54"/>
      <c r="BI319" s="47" t="s">
        <v>406</v>
      </c>
      <c r="BJ319" s="38" t="s">
        <v>1305</v>
      </c>
      <c r="BK319" s="47" t="s">
        <v>915</v>
      </c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</row>
    <row r="320" s="36" customFormat="1" ht="60" hidden="1" customHeight="1">
      <c r="A320" s="37"/>
      <c r="B320" s="37" t="s">
        <v>62</v>
      </c>
      <c r="C320" s="37" t="s">
        <v>63</v>
      </c>
      <c r="D320" s="56" t="s">
        <v>64</v>
      </c>
      <c r="E320" s="56">
        <v>212</v>
      </c>
      <c r="F320" s="40" t="s">
        <v>574</v>
      </c>
      <c r="G320" s="40" t="s">
        <v>857</v>
      </c>
      <c r="H320" s="56" t="s">
        <v>1506</v>
      </c>
      <c r="I320" s="117" t="s">
        <v>590</v>
      </c>
      <c r="J320" s="118" t="s">
        <v>591</v>
      </c>
      <c r="K320" s="49" t="s">
        <v>592</v>
      </c>
      <c r="L320" s="119" t="s">
        <v>593</v>
      </c>
      <c r="M320" s="40" t="s">
        <v>594</v>
      </c>
      <c r="N320" s="49">
        <v>222279</v>
      </c>
      <c r="O320" s="47" t="s">
        <v>595</v>
      </c>
      <c r="P320" s="47" t="s">
        <v>76</v>
      </c>
      <c r="Q320" s="120" t="s">
        <v>398</v>
      </c>
      <c r="R320" s="96">
        <v>44883</v>
      </c>
      <c r="S320" s="117">
        <v>10</v>
      </c>
      <c r="T320" s="121">
        <f t="shared" si="28"/>
        <v>48535</v>
      </c>
      <c r="U320" s="78" t="s">
        <v>100</v>
      </c>
      <c r="V320" s="47" t="str">
        <f t="shared" ref="V320:V383" si="31">IF(Y320="","",Y320)</f>
        <v/>
      </c>
      <c r="W320" s="47" t="str">
        <f t="shared" si="30"/>
        <v>%НКПР</v>
      </c>
      <c r="X320" s="117">
        <v>100</v>
      </c>
      <c r="Y320" s="48"/>
      <c r="Z320" s="120" t="s">
        <v>399</v>
      </c>
      <c r="AA320" s="78" t="s">
        <v>596</v>
      </c>
      <c r="AB320" s="48"/>
      <c r="AC320" s="120" t="s">
        <v>399</v>
      </c>
      <c r="AD320" s="119">
        <v>36</v>
      </c>
      <c r="AE320" s="96">
        <v>44883</v>
      </c>
      <c r="AF320" s="51">
        <f t="shared" si="27"/>
        <v>45978</v>
      </c>
      <c r="AG320" s="118" t="s">
        <v>82</v>
      </c>
      <c r="AH320" s="118" t="s">
        <v>83</v>
      </c>
      <c r="AI320" s="42" t="s">
        <v>1507</v>
      </c>
      <c r="AJ320" s="47" t="s">
        <v>598</v>
      </c>
      <c r="AK320" s="51" t="str">
        <f t="shared" ca="1" si="29"/>
        <v>поверен</v>
      </c>
      <c r="AL320" s="42"/>
      <c r="AM320" s="120" t="s">
        <v>86</v>
      </c>
      <c r="AN320" s="120" t="s">
        <v>87</v>
      </c>
      <c r="AO320" s="120" t="s">
        <v>88</v>
      </c>
      <c r="AP320" s="47" t="s">
        <v>599</v>
      </c>
      <c r="AQ320" s="41" t="s">
        <v>1505</v>
      </c>
      <c r="AR320" s="51"/>
      <c r="AS320" s="120" t="s">
        <v>91</v>
      </c>
      <c r="AT320" s="47" t="s">
        <v>385</v>
      </c>
      <c r="AU320" s="37"/>
      <c r="AV320" s="41" t="s">
        <v>1505</v>
      </c>
      <c r="AW320" s="40"/>
      <c r="AX320" s="37"/>
      <c r="AY320" s="37"/>
      <c r="AZ320" s="37"/>
      <c r="BA320" s="40"/>
      <c r="BB320" s="118" t="s">
        <v>403</v>
      </c>
      <c r="BC320" s="118" t="s">
        <v>404</v>
      </c>
      <c r="BD320" s="120">
        <v>3160</v>
      </c>
      <c r="BE320" s="40"/>
      <c r="BF320" s="52"/>
      <c r="BG320" s="53"/>
      <c r="BH320" s="54"/>
      <c r="BI320" s="47" t="s">
        <v>406</v>
      </c>
      <c r="BJ320" s="38" t="s">
        <v>1305</v>
      </c>
      <c r="BK320" s="47" t="s">
        <v>915</v>
      </c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</row>
    <row r="321" s="36" customFormat="1" ht="60" hidden="1" customHeight="1">
      <c r="A321" s="37"/>
      <c r="B321" s="37" t="s">
        <v>62</v>
      </c>
      <c r="C321" s="80" t="s">
        <v>63</v>
      </c>
      <c r="D321" s="56" t="s">
        <v>64</v>
      </c>
      <c r="E321" s="56" t="s">
        <v>1508</v>
      </c>
      <c r="F321" s="82" t="s">
        <v>574</v>
      </c>
      <c r="G321" s="40" t="s">
        <v>1509</v>
      </c>
      <c r="H321" s="56" t="s">
        <v>1510</v>
      </c>
      <c r="I321" s="199" t="s">
        <v>688</v>
      </c>
      <c r="J321" s="118" t="s">
        <v>689</v>
      </c>
      <c r="K321" s="119" t="s">
        <v>579</v>
      </c>
      <c r="L321" s="119" t="s">
        <v>690</v>
      </c>
      <c r="M321" s="327" t="s">
        <v>691</v>
      </c>
      <c r="N321" s="49">
        <v>9521800</v>
      </c>
      <c r="O321" s="328" t="s">
        <v>692</v>
      </c>
      <c r="P321" s="329" t="s">
        <v>76</v>
      </c>
      <c r="Q321" s="320" t="s">
        <v>398</v>
      </c>
      <c r="R321" s="330">
        <v>45179</v>
      </c>
      <c r="S321" s="317">
        <v>10</v>
      </c>
      <c r="T321" s="331">
        <f t="shared" si="28"/>
        <v>48831</v>
      </c>
      <c r="U321" s="315" t="s">
        <v>100</v>
      </c>
      <c r="V321" s="160" t="str">
        <f t="shared" si="31"/>
        <v/>
      </c>
      <c r="W321" s="153" t="str">
        <f t="shared" si="30"/>
        <v>%НКПР</v>
      </c>
      <c r="X321" s="332">
        <v>100</v>
      </c>
      <c r="Y321" s="317"/>
      <c r="Z321" s="333" t="s">
        <v>399</v>
      </c>
      <c r="AA321" s="315" t="s">
        <v>400</v>
      </c>
      <c r="AB321" s="332"/>
      <c r="AC321" s="320" t="s">
        <v>399</v>
      </c>
      <c r="AD321" s="334">
        <v>36</v>
      </c>
      <c r="AE321" s="50">
        <v>45202</v>
      </c>
      <c r="AF321" s="51">
        <f t="shared" si="27"/>
        <v>46297</v>
      </c>
      <c r="AG321" s="82" t="s">
        <v>82</v>
      </c>
      <c r="AH321" s="40" t="s">
        <v>83</v>
      </c>
      <c r="AI321" s="87" t="s">
        <v>1511</v>
      </c>
      <c r="AJ321" s="40" t="s">
        <v>694</v>
      </c>
      <c r="AK321" s="51" t="str">
        <f t="shared" ca="1" si="29"/>
        <v>поверен</v>
      </c>
      <c r="AL321" s="87"/>
      <c r="AM321" s="42" t="s">
        <v>86</v>
      </c>
      <c r="AN321" s="87" t="s">
        <v>87</v>
      </c>
      <c r="AO321" s="42" t="s">
        <v>88</v>
      </c>
      <c r="AP321" s="83" t="s">
        <v>695</v>
      </c>
      <c r="AQ321" s="41" t="s">
        <v>1512</v>
      </c>
      <c r="AR321" s="51"/>
      <c r="AS321" s="87" t="s">
        <v>91</v>
      </c>
      <c r="AT321" s="37" t="s">
        <v>385</v>
      </c>
      <c r="AU321" s="80"/>
      <c r="AV321" s="40">
        <v>45681</v>
      </c>
      <c r="AW321" s="82"/>
      <c r="AX321" s="37"/>
      <c r="AY321" s="80"/>
      <c r="AZ321" s="37"/>
      <c r="BA321" s="82" t="s">
        <v>343</v>
      </c>
      <c r="BB321" s="40" t="s">
        <v>403</v>
      </c>
      <c r="BC321" s="82" t="s">
        <v>404</v>
      </c>
      <c r="BD321" s="42">
        <v>3160</v>
      </c>
      <c r="BE321" s="82"/>
      <c r="BF321" s="40"/>
      <c r="BG321" s="335"/>
      <c r="BH321" s="54"/>
      <c r="BI321" s="88"/>
      <c r="BJ321" s="38" t="s">
        <v>1513</v>
      </c>
      <c r="BK321" s="47" t="s">
        <v>698</v>
      </c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</row>
    <row r="322" s="55" customFormat="1" ht="60" hidden="1" customHeight="1">
      <c r="A322" s="58"/>
      <c r="B322" s="58" t="s">
        <v>62</v>
      </c>
      <c r="C322" s="58" t="s">
        <v>63</v>
      </c>
      <c r="D322" s="59" t="s">
        <v>64</v>
      </c>
      <c r="E322" s="59">
        <v>212</v>
      </c>
      <c r="F322" s="62" t="s">
        <v>574</v>
      </c>
      <c r="G322" s="62" t="s">
        <v>1509</v>
      </c>
      <c r="H322" s="59" t="s">
        <v>1514</v>
      </c>
      <c r="I322" s="63" t="s">
        <v>577</v>
      </c>
      <c r="J322" s="62" t="s">
        <v>578</v>
      </c>
      <c r="K322" s="64" t="s">
        <v>579</v>
      </c>
      <c r="L322" s="79" t="s">
        <v>580</v>
      </c>
      <c r="M322" s="62" t="s">
        <v>581</v>
      </c>
      <c r="N322" s="49" t="s">
        <v>1515</v>
      </c>
      <c r="O322" s="58" t="s">
        <v>397</v>
      </c>
      <c r="P322" s="58" t="s">
        <v>76</v>
      </c>
      <c r="Q322" s="66" t="s">
        <v>398</v>
      </c>
      <c r="R322" s="116">
        <v>42592</v>
      </c>
      <c r="S322" s="63">
        <v>15</v>
      </c>
      <c r="T322" s="69">
        <f t="shared" si="28"/>
        <v>48070</v>
      </c>
      <c r="U322" s="59" t="s">
        <v>100</v>
      </c>
      <c r="V322" s="71" t="str">
        <f t="shared" si="31"/>
        <v/>
      </c>
      <c r="W322" s="71" t="str">
        <f t="shared" si="30"/>
        <v>%НКПР</v>
      </c>
      <c r="X322" s="63">
        <v>100</v>
      </c>
      <c r="Y322" s="63"/>
      <c r="Z322" s="66" t="s">
        <v>399</v>
      </c>
      <c r="AA322" s="59" t="s">
        <v>400</v>
      </c>
      <c r="AB322" s="63"/>
      <c r="AC322" s="66" t="s">
        <v>399</v>
      </c>
      <c r="AD322" s="64">
        <v>24</v>
      </c>
      <c r="AE322" s="72">
        <v>45576</v>
      </c>
      <c r="AF322" s="73">
        <f t="shared" ref="AF322:AF385" si="32">IF(AD322=0,0,IF(AE322="","",EDATE(AE322,AD322)-DAY(1)))</f>
        <v>46305</v>
      </c>
      <c r="AG322" s="62" t="s">
        <v>82</v>
      </c>
      <c r="AH322" s="62" t="s">
        <v>83</v>
      </c>
      <c r="AI322" s="66" t="s">
        <v>1516</v>
      </c>
      <c r="AJ322" s="62" t="s">
        <v>1338</v>
      </c>
      <c r="AK322" s="73" t="str">
        <f t="shared" ca="1" si="29"/>
        <v>поверен</v>
      </c>
      <c r="AL322" s="66"/>
      <c r="AM322" s="66" t="s">
        <v>86</v>
      </c>
      <c r="AN322" s="66" t="s">
        <v>87</v>
      </c>
      <c r="AO322" s="66" t="s">
        <v>88</v>
      </c>
      <c r="AP322" s="63" t="s">
        <v>584</v>
      </c>
      <c r="AQ322" s="74">
        <v>2015</v>
      </c>
      <c r="AR322" s="73"/>
      <c r="AS322" s="66" t="s">
        <v>91</v>
      </c>
      <c r="AT322" s="58" t="s">
        <v>385</v>
      </c>
      <c r="AU322" s="58"/>
      <c r="AV322" s="62"/>
      <c r="AW322" s="62"/>
      <c r="AX322" s="58"/>
      <c r="AY322" s="58"/>
      <c r="AZ322" s="58"/>
      <c r="BA322" s="62"/>
      <c r="BB322" s="62" t="s">
        <v>403</v>
      </c>
      <c r="BC322" s="62" t="s">
        <v>404</v>
      </c>
      <c r="BD322" s="66">
        <v>3160</v>
      </c>
      <c r="BE322" s="62"/>
      <c r="BF322" s="75"/>
      <c r="BG322" s="76" t="s">
        <v>587</v>
      </c>
      <c r="BH322" s="77"/>
      <c r="BI322" s="71"/>
      <c r="BJ322" s="60" t="s">
        <v>407</v>
      </c>
      <c r="BK322" s="71" t="s">
        <v>588</v>
      </c>
    </row>
    <row r="323" s="55" customFormat="1" ht="60" hidden="1" customHeight="1">
      <c r="A323" s="58"/>
      <c r="B323" s="58" t="s">
        <v>62</v>
      </c>
      <c r="C323" s="58" t="s">
        <v>63</v>
      </c>
      <c r="D323" s="59" t="s">
        <v>64</v>
      </c>
      <c r="E323" s="59">
        <v>212</v>
      </c>
      <c r="F323" s="62" t="s">
        <v>574</v>
      </c>
      <c r="G323" s="62" t="s">
        <v>857</v>
      </c>
      <c r="H323" s="59" t="s">
        <v>1517</v>
      </c>
      <c r="I323" s="63" t="s">
        <v>577</v>
      </c>
      <c r="J323" s="62" t="s">
        <v>578</v>
      </c>
      <c r="K323" s="64" t="s">
        <v>579</v>
      </c>
      <c r="L323" s="79" t="s">
        <v>580</v>
      </c>
      <c r="M323" s="62" t="s">
        <v>581</v>
      </c>
      <c r="N323" s="49" t="s">
        <v>1518</v>
      </c>
      <c r="O323" s="58" t="s">
        <v>397</v>
      </c>
      <c r="P323" s="58" t="s">
        <v>76</v>
      </c>
      <c r="Q323" s="66" t="s">
        <v>398</v>
      </c>
      <c r="R323" s="116">
        <v>42592</v>
      </c>
      <c r="S323" s="63">
        <v>15</v>
      </c>
      <c r="T323" s="69">
        <f t="shared" si="28"/>
        <v>48070</v>
      </c>
      <c r="U323" s="59" t="s">
        <v>100</v>
      </c>
      <c r="V323" s="71" t="str">
        <f t="shared" si="31"/>
        <v/>
      </c>
      <c r="W323" s="71" t="str">
        <f t="shared" si="30"/>
        <v>%НКПР</v>
      </c>
      <c r="X323" s="63">
        <v>100</v>
      </c>
      <c r="Y323" s="63"/>
      <c r="Z323" s="66" t="s">
        <v>399</v>
      </c>
      <c r="AA323" s="59" t="s">
        <v>400</v>
      </c>
      <c r="AB323" s="63"/>
      <c r="AC323" s="66" t="s">
        <v>399</v>
      </c>
      <c r="AD323" s="64">
        <v>24</v>
      </c>
      <c r="AE323" s="72">
        <v>45576</v>
      </c>
      <c r="AF323" s="73">
        <f t="shared" si="32"/>
        <v>46305</v>
      </c>
      <c r="AG323" s="62" t="s">
        <v>82</v>
      </c>
      <c r="AH323" s="62" t="s">
        <v>83</v>
      </c>
      <c r="AI323" s="66" t="s">
        <v>1519</v>
      </c>
      <c r="AJ323" s="62" t="s">
        <v>1338</v>
      </c>
      <c r="AK323" s="73" t="str">
        <f t="shared" ca="1" si="29"/>
        <v>поверен</v>
      </c>
      <c r="AL323" s="66"/>
      <c r="AM323" s="66" t="s">
        <v>86</v>
      </c>
      <c r="AN323" s="66" t="s">
        <v>87</v>
      </c>
      <c r="AO323" s="66" t="s">
        <v>88</v>
      </c>
      <c r="AP323" s="63" t="s">
        <v>584</v>
      </c>
      <c r="AQ323" s="74"/>
      <c r="AR323" s="73"/>
      <c r="AS323" s="66" t="s">
        <v>91</v>
      </c>
      <c r="AT323" s="58" t="s">
        <v>385</v>
      </c>
      <c r="AU323" s="58"/>
      <c r="AV323" s="62"/>
      <c r="AW323" s="62"/>
      <c r="AX323" s="58"/>
      <c r="AY323" s="58"/>
      <c r="AZ323" s="58"/>
      <c r="BA323" s="62" t="s">
        <v>343</v>
      </c>
      <c r="BB323" s="62" t="s">
        <v>403</v>
      </c>
      <c r="BC323" s="62" t="s">
        <v>404</v>
      </c>
      <c r="BD323" s="66">
        <v>3160</v>
      </c>
      <c r="BE323" s="62"/>
      <c r="BF323" s="75"/>
      <c r="BG323" s="76" t="s">
        <v>587</v>
      </c>
      <c r="BH323" s="77"/>
      <c r="BI323" s="71"/>
      <c r="BJ323" s="60" t="s">
        <v>407</v>
      </c>
      <c r="BK323" s="71" t="s">
        <v>588</v>
      </c>
    </row>
    <row r="324" s="36" customFormat="1" ht="60" hidden="1" customHeight="1">
      <c r="A324" s="37"/>
      <c r="B324" s="37" t="s">
        <v>62</v>
      </c>
      <c r="C324" s="37" t="s">
        <v>63</v>
      </c>
      <c r="D324" s="56" t="s">
        <v>64</v>
      </c>
      <c r="E324" s="56">
        <v>212</v>
      </c>
      <c r="F324" s="40" t="s">
        <v>574</v>
      </c>
      <c r="G324" s="40" t="s">
        <v>857</v>
      </c>
      <c r="H324" s="188" t="s">
        <v>1520</v>
      </c>
      <c r="I324" s="189" t="s">
        <v>688</v>
      </c>
      <c r="J324" s="336" t="s">
        <v>689</v>
      </c>
      <c r="K324" s="337" t="s">
        <v>579</v>
      </c>
      <c r="L324" s="338" t="s">
        <v>690</v>
      </c>
      <c r="M324" s="192" t="s">
        <v>691</v>
      </c>
      <c r="N324" s="339" t="s">
        <v>1521</v>
      </c>
      <c r="O324" s="194" t="s">
        <v>692</v>
      </c>
      <c r="P324" s="37" t="s">
        <v>76</v>
      </c>
      <c r="Q324" s="42" t="s">
        <v>398</v>
      </c>
      <c r="R324" s="293">
        <v>45387</v>
      </c>
      <c r="S324" s="48">
        <v>15</v>
      </c>
      <c r="T324" s="45">
        <f t="shared" si="28"/>
        <v>50865</v>
      </c>
      <c r="U324" s="56" t="s">
        <v>100</v>
      </c>
      <c r="V324" s="47" t="str">
        <f t="shared" si="31"/>
        <v/>
      </c>
      <c r="W324" s="47" t="str">
        <f t="shared" si="30"/>
        <v>%НКПР</v>
      </c>
      <c r="X324" s="48">
        <v>100</v>
      </c>
      <c r="Y324" s="48"/>
      <c r="Z324" s="42" t="s">
        <v>399</v>
      </c>
      <c r="AA324" s="56" t="s">
        <v>400</v>
      </c>
      <c r="AB324" s="48"/>
      <c r="AC324" s="42" t="s">
        <v>399</v>
      </c>
      <c r="AD324" s="84">
        <v>36</v>
      </c>
      <c r="AE324" s="50">
        <v>45408</v>
      </c>
      <c r="AF324" s="51">
        <f t="shared" si="32"/>
        <v>46502</v>
      </c>
      <c r="AG324" s="40" t="s">
        <v>82</v>
      </c>
      <c r="AH324" s="40" t="s">
        <v>83</v>
      </c>
      <c r="AI324" s="87" t="s">
        <v>1522</v>
      </c>
      <c r="AJ324" s="48" t="s">
        <v>898</v>
      </c>
      <c r="AK324" s="51" t="str">
        <f t="shared" ca="1" si="29"/>
        <v>поверен</v>
      </c>
      <c r="AL324" s="42"/>
      <c r="AM324" s="42" t="s">
        <v>86</v>
      </c>
      <c r="AN324" s="42" t="s">
        <v>87</v>
      </c>
      <c r="AO324" s="42" t="s">
        <v>88</v>
      </c>
      <c r="AP324" s="83" t="s">
        <v>865</v>
      </c>
      <c r="AQ324" s="41" t="s">
        <v>899</v>
      </c>
      <c r="AR324" s="51"/>
      <c r="AS324" s="42" t="s">
        <v>91</v>
      </c>
      <c r="AT324" s="37" t="s">
        <v>385</v>
      </c>
      <c r="AU324" s="37"/>
      <c r="AV324" s="87" t="s">
        <v>899</v>
      </c>
      <c r="AW324" s="40"/>
      <c r="AX324" s="37"/>
      <c r="AY324" s="37"/>
      <c r="AZ324" s="37"/>
      <c r="BA324" s="40" t="s">
        <v>343</v>
      </c>
      <c r="BB324" s="40" t="s">
        <v>403</v>
      </c>
      <c r="BC324" s="40" t="s">
        <v>404</v>
      </c>
      <c r="BD324" s="42">
        <v>3160</v>
      </c>
      <c r="BE324" s="40"/>
      <c r="BF324" s="52"/>
      <c r="BG324" s="40" t="s">
        <v>1523</v>
      </c>
      <c r="BH324" s="54"/>
      <c r="BI324" s="47"/>
      <c r="BJ324" s="38" t="s">
        <v>1524</v>
      </c>
      <c r="BK324" s="38" t="s">
        <v>698</v>
      </c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</row>
    <row r="325" s="36" customFormat="1" ht="60" hidden="1" customHeight="1">
      <c r="A325" s="37"/>
      <c r="B325" s="37" t="s">
        <v>62</v>
      </c>
      <c r="C325" s="37" t="s">
        <v>63</v>
      </c>
      <c r="D325" s="56" t="s">
        <v>64</v>
      </c>
      <c r="E325" s="56">
        <v>212</v>
      </c>
      <c r="F325" s="40" t="s">
        <v>574</v>
      </c>
      <c r="G325" s="40" t="s">
        <v>857</v>
      </c>
      <c r="H325" s="56" t="s">
        <v>1525</v>
      </c>
      <c r="I325" s="340" t="s">
        <v>688</v>
      </c>
      <c r="J325" s="118" t="s">
        <v>689</v>
      </c>
      <c r="K325" s="200" t="s">
        <v>579</v>
      </c>
      <c r="L325" s="146" t="s">
        <v>690</v>
      </c>
      <c r="M325" s="341" t="s">
        <v>691</v>
      </c>
      <c r="N325" s="49">
        <v>9523520</v>
      </c>
      <c r="O325" s="342" t="s">
        <v>692</v>
      </c>
      <c r="P325" s="37" t="s">
        <v>76</v>
      </c>
      <c r="Q325" s="42" t="s">
        <v>398</v>
      </c>
      <c r="R325" s="91">
        <v>45383</v>
      </c>
      <c r="S325" s="48">
        <v>10</v>
      </c>
      <c r="T325" s="45">
        <f t="shared" si="28"/>
        <v>49035</v>
      </c>
      <c r="U325" s="56" t="s">
        <v>100</v>
      </c>
      <c r="V325" s="47" t="str">
        <f t="shared" si="31"/>
        <v/>
      </c>
      <c r="W325" s="47" t="str">
        <f t="shared" si="30"/>
        <v>%НКПР</v>
      </c>
      <c r="X325" s="48">
        <v>100</v>
      </c>
      <c r="Y325" s="48"/>
      <c r="Z325" s="42" t="s">
        <v>399</v>
      </c>
      <c r="AA325" s="56" t="s">
        <v>400</v>
      </c>
      <c r="AB325" s="48"/>
      <c r="AC325" s="42" t="s">
        <v>399</v>
      </c>
      <c r="AD325" s="49">
        <v>36</v>
      </c>
      <c r="AE325" s="50">
        <v>45409</v>
      </c>
      <c r="AF325" s="51">
        <f t="shared" si="32"/>
        <v>46503</v>
      </c>
      <c r="AG325" s="40" t="s">
        <v>82</v>
      </c>
      <c r="AH325" s="40" t="s">
        <v>83</v>
      </c>
      <c r="AI325" s="42" t="s">
        <v>1526</v>
      </c>
      <c r="AJ325" s="83" t="s">
        <v>898</v>
      </c>
      <c r="AK325" s="51" t="str">
        <f t="shared" ca="1" si="29"/>
        <v>поверен</v>
      </c>
      <c r="AL325" s="42"/>
      <c r="AM325" s="42" t="s">
        <v>86</v>
      </c>
      <c r="AN325" s="42" t="s">
        <v>87</v>
      </c>
      <c r="AO325" s="42" t="s">
        <v>88</v>
      </c>
      <c r="AP325" s="83" t="s">
        <v>865</v>
      </c>
      <c r="AQ325" s="41" t="s">
        <v>1527</v>
      </c>
      <c r="AR325" s="51"/>
      <c r="AS325" s="42" t="s">
        <v>91</v>
      </c>
      <c r="AT325" s="37" t="s">
        <v>385</v>
      </c>
      <c r="AU325" s="37"/>
      <c r="AV325" s="40"/>
      <c r="AW325" s="40"/>
      <c r="AX325" s="37"/>
      <c r="AY325" s="37"/>
      <c r="AZ325" s="37"/>
      <c r="BA325" s="40" t="s">
        <v>343</v>
      </c>
      <c r="BB325" s="40" t="s">
        <v>403</v>
      </c>
      <c r="BC325" s="40" t="s">
        <v>404</v>
      </c>
      <c r="BD325" s="42">
        <v>3160</v>
      </c>
      <c r="BE325" s="40"/>
      <c r="BF325" s="52"/>
      <c r="BG325" s="53" t="s">
        <v>1528</v>
      </c>
      <c r="BH325" s="54"/>
      <c r="BI325" s="47"/>
      <c r="BJ325" s="38" t="s">
        <v>1524</v>
      </c>
      <c r="BK325" s="47" t="s">
        <v>1529</v>
      </c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</row>
    <row r="326" s="55" customFormat="1" ht="60" hidden="1" customHeight="1">
      <c r="A326" s="58"/>
      <c r="B326" s="58" t="s">
        <v>62</v>
      </c>
      <c r="C326" s="58" t="s">
        <v>63</v>
      </c>
      <c r="D326" s="59" t="s">
        <v>64</v>
      </c>
      <c r="E326" s="59">
        <v>212</v>
      </c>
      <c r="F326" s="62" t="s">
        <v>574</v>
      </c>
      <c r="G326" s="62" t="s">
        <v>1530</v>
      </c>
      <c r="H326" s="59" t="s">
        <v>1531</v>
      </c>
      <c r="I326" s="63" t="s">
        <v>461</v>
      </c>
      <c r="J326" s="62" t="s">
        <v>462</v>
      </c>
      <c r="K326" s="64" t="s">
        <v>463</v>
      </c>
      <c r="L326" s="64" t="s">
        <v>464</v>
      </c>
      <c r="M326" s="62" t="s">
        <v>1364</v>
      </c>
      <c r="N326" s="64" t="s">
        <v>1532</v>
      </c>
      <c r="O326" s="58" t="s">
        <v>75</v>
      </c>
      <c r="P326" s="58" t="s">
        <v>76</v>
      </c>
      <c r="Q326" s="66" t="s">
        <v>137</v>
      </c>
      <c r="R326" s="115" t="s">
        <v>1474</v>
      </c>
      <c r="S326" s="63">
        <v>12</v>
      </c>
      <c r="T326" s="69">
        <f t="shared" si="28"/>
        <v>4393.6014999999998</v>
      </c>
      <c r="U326" s="59" t="s">
        <v>100</v>
      </c>
      <c r="V326" s="71" t="str">
        <f t="shared" si="31"/>
        <v>к</v>
      </c>
      <c r="W326" s="71" t="str">
        <f t="shared" si="30"/>
        <v>Па</v>
      </c>
      <c r="X326" s="63">
        <v>400</v>
      </c>
      <c r="Y326" s="63" t="s">
        <v>215</v>
      </c>
      <c r="Z326" s="66" t="s">
        <v>139</v>
      </c>
      <c r="AA326" s="59" t="s">
        <v>176</v>
      </c>
      <c r="AB326" s="63"/>
      <c r="AC326" s="66" t="s">
        <v>141</v>
      </c>
      <c r="AD326" s="64">
        <v>60</v>
      </c>
      <c r="AE326" s="72">
        <v>45495</v>
      </c>
      <c r="AF326" s="73">
        <f t="shared" si="32"/>
        <v>47320</v>
      </c>
      <c r="AG326" s="73" t="s">
        <v>82</v>
      </c>
      <c r="AH326" s="73" t="s">
        <v>83</v>
      </c>
      <c r="AI326" s="66" t="s">
        <v>1533</v>
      </c>
      <c r="AJ326" s="40" t="s">
        <v>143</v>
      </c>
      <c r="AK326" s="73" t="str">
        <f t="shared" ca="1" si="29"/>
        <v>поверен</v>
      </c>
      <c r="AL326" s="66"/>
      <c r="AM326" s="66" t="s">
        <v>86</v>
      </c>
      <c r="AN326" s="66" t="s">
        <v>87</v>
      </c>
      <c r="AO326" s="66" t="s">
        <v>88</v>
      </c>
      <c r="AP326" s="63" t="s">
        <v>454</v>
      </c>
      <c r="AQ326" s="74">
        <v>2015</v>
      </c>
      <c r="AR326" s="73"/>
      <c r="AS326" s="66" t="s">
        <v>91</v>
      </c>
      <c r="AT326" s="58" t="s">
        <v>385</v>
      </c>
      <c r="AU326" s="58"/>
      <c r="AV326" s="62"/>
      <c r="AW326" s="62"/>
      <c r="AX326" s="58"/>
      <c r="AY326" s="58"/>
      <c r="AZ326" s="58"/>
      <c r="BA326" s="62"/>
      <c r="BB326" s="62" t="s">
        <v>145</v>
      </c>
      <c r="BC326" s="62" t="s">
        <v>146</v>
      </c>
      <c r="BD326" s="66">
        <v>3001</v>
      </c>
      <c r="BE326" s="62"/>
      <c r="BF326" s="75"/>
      <c r="BG326" s="76"/>
      <c r="BH326" s="77"/>
      <c r="BI326" s="71"/>
      <c r="BJ326" s="71"/>
      <c r="BK326" s="71"/>
    </row>
    <row r="327" s="55" customFormat="1" ht="60" hidden="1" customHeight="1">
      <c r="A327" s="58"/>
      <c r="B327" s="58" t="s">
        <v>62</v>
      </c>
      <c r="C327" s="58" t="s">
        <v>63</v>
      </c>
      <c r="D327" s="59" t="s">
        <v>64</v>
      </c>
      <c r="E327" s="59">
        <v>212</v>
      </c>
      <c r="F327" s="62" t="s">
        <v>574</v>
      </c>
      <c r="G327" s="62" t="s">
        <v>1530</v>
      </c>
      <c r="H327" s="59" t="s">
        <v>1534</v>
      </c>
      <c r="I327" s="63" t="s">
        <v>461</v>
      </c>
      <c r="J327" s="62" t="s">
        <v>462</v>
      </c>
      <c r="K327" s="64" t="s">
        <v>463</v>
      </c>
      <c r="L327" s="64" t="s">
        <v>464</v>
      </c>
      <c r="M327" s="62" t="s">
        <v>1368</v>
      </c>
      <c r="N327" s="64" t="s">
        <v>1535</v>
      </c>
      <c r="O327" s="58" t="s">
        <v>75</v>
      </c>
      <c r="P327" s="58" t="s">
        <v>76</v>
      </c>
      <c r="Q327" s="66" t="s">
        <v>137</v>
      </c>
      <c r="R327" s="115" t="s">
        <v>1474</v>
      </c>
      <c r="S327" s="63">
        <v>12</v>
      </c>
      <c r="T327" s="69">
        <f t="shared" si="28"/>
        <v>4393.6014999999998</v>
      </c>
      <c r="U327" s="59" t="s">
        <v>100</v>
      </c>
      <c r="V327" s="71" t="str">
        <f t="shared" si="31"/>
        <v>М</v>
      </c>
      <c r="W327" s="71" t="str">
        <f t="shared" si="30"/>
        <v>Па</v>
      </c>
      <c r="X327" s="63">
        <v>0.40000000000000002</v>
      </c>
      <c r="Y327" s="63" t="s">
        <v>138</v>
      </c>
      <c r="Z327" s="66" t="s">
        <v>139</v>
      </c>
      <c r="AA327" s="59" t="s">
        <v>176</v>
      </c>
      <c r="AB327" s="63"/>
      <c r="AC327" s="66" t="s">
        <v>141</v>
      </c>
      <c r="AD327" s="64">
        <v>60</v>
      </c>
      <c r="AE327" s="72">
        <v>45495</v>
      </c>
      <c r="AF327" s="73">
        <f t="shared" si="32"/>
        <v>47320</v>
      </c>
      <c r="AG327" s="73" t="s">
        <v>82</v>
      </c>
      <c r="AH327" s="73" t="s">
        <v>83</v>
      </c>
      <c r="AI327" s="66" t="s">
        <v>1536</v>
      </c>
      <c r="AJ327" s="40" t="s">
        <v>143</v>
      </c>
      <c r="AK327" s="73" t="str">
        <f t="shared" ca="1" si="29"/>
        <v>поверен</v>
      </c>
      <c r="AL327" s="66"/>
      <c r="AM327" s="66" t="s">
        <v>86</v>
      </c>
      <c r="AN327" s="66" t="s">
        <v>87</v>
      </c>
      <c r="AO327" s="66" t="s">
        <v>88</v>
      </c>
      <c r="AP327" s="63" t="s">
        <v>454</v>
      </c>
      <c r="AQ327" s="74">
        <v>2015</v>
      </c>
      <c r="AR327" s="73"/>
      <c r="AS327" s="66" t="s">
        <v>91</v>
      </c>
      <c r="AT327" s="58" t="s">
        <v>385</v>
      </c>
      <c r="AU327" s="58"/>
      <c r="AV327" s="62"/>
      <c r="AW327" s="62"/>
      <c r="AX327" s="58"/>
      <c r="AY327" s="58"/>
      <c r="AZ327" s="58"/>
      <c r="BA327" s="62"/>
      <c r="BB327" s="62" t="s">
        <v>145</v>
      </c>
      <c r="BC327" s="62" t="s">
        <v>146</v>
      </c>
      <c r="BD327" s="66">
        <v>3001</v>
      </c>
      <c r="BE327" s="62"/>
      <c r="BF327" s="75"/>
      <c r="BG327" s="76"/>
      <c r="BH327" s="77"/>
      <c r="BI327" s="71"/>
      <c r="BJ327" s="71"/>
      <c r="BK327" s="71"/>
    </row>
    <row r="328" s="55" customFormat="1" ht="60" hidden="1" customHeight="1">
      <c r="A328" s="58"/>
      <c r="B328" s="58" t="s">
        <v>62</v>
      </c>
      <c r="C328" s="58" t="s">
        <v>63</v>
      </c>
      <c r="D328" s="59" t="s">
        <v>64</v>
      </c>
      <c r="E328" s="59">
        <v>212</v>
      </c>
      <c r="F328" s="62" t="s">
        <v>574</v>
      </c>
      <c r="G328" s="62" t="s">
        <v>1537</v>
      </c>
      <c r="H328" s="59" t="s">
        <v>1538</v>
      </c>
      <c r="I328" s="63" t="s">
        <v>171</v>
      </c>
      <c r="J328" s="62" t="s">
        <v>172</v>
      </c>
      <c r="K328" s="64" t="s">
        <v>131</v>
      </c>
      <c r="L328" s="79" t="s">
        <v>151</v>
      </c>
      <c r="M328" s="62" t="s">
        <v>173</v>
      </c>
      <c r="N328" s="64" t="s">
        <v>1539</v>
      </c>
      <c r="O328" s="58" t="s">
        <v>75</v>
      </c>
      <c r="P328" s="58" t="s">
        <v>76</v>
      </c>
      <c r="Q328" s="66" t="s">
        <v>137</v>
      </c>
      <c r="R328" s="115" t="s">
        <v>1540</v>
      </c>
      <c r="S328" s="68">
        <v>12</v>
      </c>
      <c r="T328" s="69">
        <f t="shared" si="28"/>
        <v>4394.6016</v>
      </c>
      <c r="U328" s="59" t="s">
        <v>100</v>
      </c>
      <c r="V328" s="71" t="str">
        <f t="shared" si="31"/>
        <v>М</v>
      </c>
      <c r="W328" s="71" t="str">
        <f t="shared" si="30"/>
        <v>Па</v>
      </c>
      <c r="X328" s="63">
        <v>0.69999999999999996</v>
      </c>
      <c r="Y328" s="63" t="s">
        <v>138</v>
      </c>
      <c r="Z328" s="66" t="s">
        <v>139</v>
      </c>
      <c r="AA328" s="59" t="s">
        <v>1138</v>
      </c>
      <c r="AB328" s="63"/>
      <c r="AC328" s="66" t="s">
        <v>141</v>
      </c>
      <c r="AD328" s="64">
        <v>60</v>
      </c>
      <c r="AE328" s="72">
        <v>44180</v>
      </c>
      <c r="AF328" s="73">
        <f t="shared" si="32"/>
        <v>46005</v>
      </c>
      <c r="AG328" s="73" t="s">
        <v>82</v>
      </c>
      <c r="AH328" s="73" t="s">
        <v>83</v>
      </c>
      <c r="AI328" s="66" t="s">
        <v>1541</v>
      </c>
      <c r="AJ328" s="62" t="s">
        <v>85</v>
      </c>
      <c r="AK328" s="73" t="str">
        <f t="shared" ca="1" si="29"/>
        <v>поверен</v>
      </c>
      <c r="AL328" s="66"/>
      <c r="AM328" s="66" t="s">
        <v>86</v>
      </c>
      <c r="AN328" s="66" t="s">
        <v>87</v>
      </c>
      <c r="AO328" s="66" t="s">
        <v>88</v>
      </c>
      <c r="AP328" s="63" t="s">
        <v>454</v>
      </c>
      <c r="AQ328" s="74">
        <v>2015</v>
      </c>
      <c r="AR328" s="73"/>
      <c r="AS328" s="66" t="s">
        <v>91</v>
      </c>
      <c r="AT328" s="58" t="s">
        <v>385</v>
      </c>
      <c r="AU328" s="58"/>
      <c r="AV328" s="62"/>
      <c r="AW328" s="62"/>
      <c r="AX328" s="58"/>
      <c r="AY328" s="58"/>
      <c r="AZ328" s="58"/>
      <c r="BA328" s="62" t="s">
        <v>478</v>
      </c>
      <c r="BB328" s="62" t="s">
        <v>145</v>
      </c>
      <c r="BC328" s="62" t="s">
        <v>146</v>
      </c>
      <c r="BD328" s="66">
        <v>3001</v>
      </c>
      <c r="BE328" s="62"/>
      <c r="BF328" s="75"/>
      <c r="BG328" s="76"/>
      <c r="BH328" s="77"/>
      <c r="BI328" s="71"/>
      <c r="BJ328" s="71"/>
      <c r="BK328" s="71"/>
    </row>
    <row r="329" s="297" customFormat="1" ht="60" hidden="1" customHeight="1">
      <c r="A329" s="298"/>
      <c r="B329" s="298" t="s">
        <v>62</v>
      </c>
      <c r="C329" s="298" t="s">
        <v>63</v>
      </c>
      <c r="D329" s="299" t="s">
        <v>64</v>
      </c>
      <c r="E329" s="299">
        <v>212</v>
      </c>
      <c r="F329" s="300" t="s">
        <v>574</v>
      </c>
      <c r="G329" s="300" t="s">
        <v>1542</v>
      </c>
      <c r="H329" s="299" t="s">
        <v>1543</v>
      </c>
      <c r="I329" s="301" t="s">
        <v>469</v>
      </c>
      <c r="J329" s="300" t="s">
        <v>470</v>
      </c>
      <c r="K329" s="302" t="s">
        <v>471</v>
      </c>
      <c r="L329" s="302" t="s">
        <v>472</v>
      </c>
      <c r="M329" s="300" t="s">
        <v>484</v>
      </c>
      <c r="N329" s="302" t="s">
        <v>1544</v>
      </c>
      <c r="O329" s="298" t="s">
        <v>1126</v>
      </c>
      <c r="P329" s="298" t="s">
        <v>76</v>
      </c>
      <c r="Q329" s="303" t="s">
        <v>77</v>
      </c>
      <c r="R329" s="304" t="s">
        <v>1474</v>
      </c>
      <c r="S329" s="301">
        <v>8</v>
      </c>
      <c r="T329" s="305">
        <f t="shared" si="28"/>
        <v>2932.8015</v>
      </c>
      <c r="U329" s="299" t="s">
        <v>78</v>
      </c>
      <c r="V329" s="306" t="str">
        <f t="shared" si="31"/>
        <v/>
      </c>
      <c r="W329" s="306" t="str">
        <f t="shared" si="30"/>
        <v>°С</v>
      </c>
      <c r="X329" s="301">
        <v>100</v>
      </c>
      <c r="Y329" s="301"/>
      <c r="Z329" s="303" t="s">
        <v>79</v>
      </c>
      <c r="AA329" s="299" t="s">
        <v>475</v>
      </c>
      <c r="AB329" s="301"/>
      <c r="AC329" s="303" t="s">
        <v>141</v>
      </c>
      <c r="AD329" s="302">
        <v>60</v>
      </c>
      <c r="AE329" s="307">
        <v>45828</v>
      </c>
      <c r="AF329" s="308">
        <f t="shared" si="32"/>
        <v>47653</v>
      </c>
      <c r="AG329" s="308" t="s">
        <v>82</v>
      </c>
      <c r="AH329" s="308" t="s">
        <v>83</v>
      </c>
      <c r="AI329" s="303" t="s">
        <v>1545</v>
      </c>
      <c r="AJ329" s="300" t="s">
        <v>109</v>
      </c>
      <c r="AK329" s="308" t="str">
        <f t="shared" ca="1" si="29"/>
        <v>поверен</v>
      </c>
      <c r="AL329" s="303"/>
      <c r="AM329" s="303" t="s">
        <v>86</v>
      </c>
      <c r="AN329" s="303" t="s">
        <v>87</v>
      </c>
      <c r="AO329" s="303" t="s">
        <v>88</v>
      </c>
      <c r="AP329" s="301" t="s">
        <v>1546</v>
      </c>
      <c r="AQ329" s="313"/>
      <c r="AR329" s="308"/>
      <c r="AS329" s="303" t="s">
        <v>91</v>
      </c>
      <c r="AT329" s="298" t="s">
        <v>385</v>
      </c>
      <c r="AU329" s="298"/>
      <c r="AV329" s="300"/>
      <c r="AW329" s="300"/>
      <c r="AX329" s="298"/>
      <c r="AY329" s="298"/>
      <c r="AZ329" s="298"/>
      <c r="BA329" s="300" t="s">
        <v>478</v>
      </c>
      <c r="BB329" s="300" t="s">
        <v>93</v>
      </c>
      <c r="BC329" s="300" t="s">
        <v>94</v>
      </c>
      <c r="BD329" s="303">
        <v>3201</v>
      </c>
      <c r="BE329" s="300"/>
      <c r="BF329" s="310"/>
      <c r="BG329" s="311"/>
      <c r="BH329" s="312"/>
      <c r="BI329" s="306"/>
      <c r="BJ329" s="306"/>
      <c r="BK329" s="306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</row>
    <row r="330" s="55" customFormat="1" ht="60" hidden="1" customHeight="1">
      <c r="A330" s="58"/>
      <c r="B330" s="58" t="s">
        <v>62</v>
      </c>
      <c r="C330" s="58" t="s">
        <v>63</v>
      </c>
      <c r="D330" s="59" t="s">
        <v>64</v>
      </c>
      <c r="E330" s="59">
        <v>212</v>
      </c>
      <c r="F330" s="62" t="s">
        <v>574</v>
      </c>
      <c r="G330" s="62" t="s">
        <v>1547</v>
      </c>
      <c r="H330" s="59" t="s">
        <v>1548</v>
      </c>
      <c r="I330" s="63" t="s">
        <v>171</v>
      </c>
      <c r="J330" s="62" t="s">
        <v>172</v>
      </c>
      <c r="K330" s="64" t="s">
        <v>131</v>
      </c>
      <c r="L330" s="79" t="s">
        <v>151</v>
      </c>
      <c r="M330" s="62" t="s">
        <v>173</v>
      </c>
      <c r="N330" s="64" t="s">
        <v>1549</v>
      </c>
      <c r="O330" s="58" t="s">
        <v>75</v>
      </c>
      <c r="P330" s="58" t="s">
        <v>76</v>
      </c>
      <c r="Q330" s="66" t="s">
        <v>137</v>
      </c>
      <c r="R330" s="115" t="s">
        <v>1540</v>
      </c>
      <c r="S330" s="68">
        <v>12</v>
      </c>
      <c r="T330" s="69">
        <f t="shared" si="28"/>
        <v>4394.6016</v>
      </c>
      <c r="U330" s="59" t="s">
        <v>100</v>
      </c>
      <c r="V330" s="71" t="str">
        <f t="shared" si="31"/>
        <v>М</v>
      </c>
      <c r="W330" s="71" t="str">
        <f t="shared" si="30"/>
        <v>Па</v>
      </c>
      <c r="X330" s="63">
        <v>0.69999999999999996</v>
      </c>
      <c r="Y330" s="63" t="s">
        <v>138</v>
      </c>
      <c r="Z330" s="66" t="s">
        <v>139</v>
      </c>
      <c r="AA330" s="59" t="s">
        <v>1138</v>
      </c>
      <c r="AB330" s="63"/>
      <c r="AC330" s="66" t="s">
        <v>141</v>
      </c>
      <c r="AD330" s="64">
        <v>60</v>
      </c>
      <c r="AE330" s="72">
        <v>44180</v>
      </c>
      <c r="AF330" s="73">
        <f t="shared" si="32"/>
        <v>46005</v>
      </c>
      <c r="AG330" s="73" t="s">
        <v>82</v>
      </c>
      <c r="AH330" s="73" t="s">
        <v>83</v>
      </c>
      <c r="AI330" s="66" t="s">
        <v>1550</v>
      </c>
      <c r="AJ330" s="62" t="s">
        <v>85</v>
      </c>
      <c r="AK330" s="73" t="str">
        <f t="shared" ca="1" si="29"/>
        <v>поверен</v>
      </c>
      <c r="AL330" s="66"/>
      <c r="AM330" s="66" t="s">
        <v>86</v>
      </c>
      <c r="AN330" s="66" t="s">
        <v>87</v>
      </c>
      <c r="AO330" s="66" t="s">
        <v>88</v>
      </c>
      <c r="AP330" s="63" t="s">
        <v>454</v>
      </c>
      <c r="AQ330" s="74">
        <v>2015</v>
      </c>
      <c r="AR330" s="73"/>
      <c r="AS330" s="66" t="s">
        <v>91</v>
      </c>
      <c r="AT330" s="58" t="s">
        <v>385</v>
      </c>
      <c r="AU330" s="58"/>
      <c r="AV330" s="62"/>
      <c r="AW330" s="62"/>
      <c r="AX330" s="58"/>
      <c r="AY330" s="58"/>
      <c r="AZ330" s="58"/>
      <c r="BA330" s="62" t="s">
        <v>478</v>
      </c>
      <c r="BB330" s="62" t="s">
        <v>145</v>
      </c>
      <c r="BC330" s="62" t="s">
        <v>146</v>
      </c>
      <c r="BD330" s="66">
        <v>3001</v>
      </c>
      <c r="BE330" s="62"/>
      <c r="BF330" s="75"/>
      <c r="BG330" s="76"/>
      <c r="BH330" s="77"/>
      <c r="BI330" s="71"/>
      <c r="BJ330" s="71"/>
      <c r="BK330" s="71"/>
    </row>
    <row r="331" s="297" customFormat="1" ht="60" hidden="1" customHeight="1">
      <c r="A331" s="298"/>
      <c r="B331" s="298" t="s">
        <v>62</v>
      </c>
      <c r="C331" s="298" t="s">
        <v>63</v>
      </c>
      <c r="D331" s="299" t="s">
        <v>64</v>
      </c>
      <c r="E331" s="299">
        <v>212</v>
      </c>
      <c r="F331" s="300" t="s">
        <v>574</v>
      </c>
      <c r="G331" s="300" t="s">
        <v>1551</v>
      </c>
      <c r="H331" s="299" t="s">
        <v>1552</v>
      </c>
      <c r="I331" s="301" t="s">
        <v>469</v>
      </c>
      <c r="J331" s="300" t="s">
        <v>470</v>
      </c>
      <c r="K331" s="302" t="s">
        <v>471</v>
      </c>
      <c r="L331" s="302" t="s">
        <v>472</v>
      </c>
      <c r="M331" s="300" t="s">
        <v>484</v>
      </c>
      <c r="N331" s="302" t="s">
        <v>1553</v>
      </c>
      <c r="O331" s="298" t="s">
        <v>1126</v>
      </c>
      <c r="P331" s="298" t="s">
        <v>76</v>
      </c>
      <c r="Q331" s="303" t="s">
        <v>77</v>
      </c>
      <c r="R331" s="304" t="s">
        <v>1474</v>
      </c>
      <c r="S331" s="301">
        <v>8</v>
      </c>
      <c r="T331" s="305">
        <f t="shared" si="28"/>
        <v>2932.8015</v>
      </c>
      <c r="U331" s="299" t="s">
        <v>78</v>
      </c>
      <c r="V331" s="306" t="str">
        <f t="shared" si="31"/>
        <v/>
      </c>
      <c r="W331" s="306" t="str">
        <f t="shared" si="30"/>
        <v>°С</v>
      </c>
      <c r="X331" s="301">
        <v>100</v>
      </c>
      <c r="Y331" s="301"/>
      <c r="Z331" s="303" t="s">
        <v>79</v>
      </c>
      <c r="AA331" s="299" t="s">
        <v>475</v>
      </c>
      <c r="AB331" s="301"/>
      <c r="AC331" s="303" t="s">
        <v>141</v>
      </c>
      <c r="AD331" s="302">
        <v>60</v>
      </c>
      <c r="AE331" s="307">
        <v>44181</v>
      </c>
      <c r="AF331" s="308">
        <f t="shared" si="32"/>
        <v>46006</v>
      </c>
      <c r="AG331" s="308" t="s">
        <v>82</v>
      </c>
      <c r="AH331" s="308" t="s">
        <v>83</v>
      </c>
      <c r="AI331" s="303" t="s">
        <v>1554</v>
      </c>
      <c r="AJ331" s="300" t="s">
        <v>85</v>
      </c>
      <c r="AK331" s="308" t="str">
        <f t="shared" ca="1" si="29"/>
        <v>поверен</v>
      </c>
      <c r="AL331" s="303"/>
      <c r="AM331" s="303" t="s">
        <v>86</v>
      </c>
      <c r="AN331" s="303" t="s">
        <v>87</v>
      </c>
      <c r="AO331" s="303" t="s">
        <v>88</v>
      </c>
      <c r="AP331" s="301" t="s">
        <v>454</v>
      </c>
      <c r="AQ331" s="313">
        <v>2015</v>
      </c>
      <c r="AR331" s="308"/>
      <c r="AS331" s="303" t="s">
        <v>91</v>
      </c>
      <c r="AT331" s="298" t="s">
        <v>385</v>
      </c>
      <c r="AU331" s="298"/>
      <c r="AV331" s="300"/>
      <c r="AW331" s="300"/>
      <c r="AX331" s="298"/>
      <c r="AY331" s="298"/>
      <c r="AZ331" s="298"/>
      <c r="BA331" s="300"/>
      <c r="BB331" s="300" t="s">
        <v>93</v>
      </c>
      <c r="BC331" s="300" t="s">
        <v>94</v>
      </c>
      <c r="BD331" s="303">
        <v>3201</v>
      </c>
      <c r="BE331" s="300"/>
      <c r="BF331" s="310"/>
      <c r="BG331" s="311"/>
      <c r="BH331" s="312"/>
      <c r="BI331" s="306"/>
      <c r="BJ331" s="306"/>
      <c r="BK331" s="306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</row>
    <row r="332" s="55" customFormat="1" ht="60" hidden="1" customHeight="1">
      <c r="A332" s="58"/>
      <c r="B332" s="58" t="s">
        <v>62</v>
      </c>
      <c r="C332" s="58" t="s">
        <v>63</v>
      </c>
      <c r="D332" s="59" t="s">
        <v>64</v>
      </c>
      <c r="E332" s="59">
        <v>213</v>
      </c>
      <c r="F332" s="62" t="s">
        <v>574</v>
      </c>
      <c r="G332" s="62" t="s">
        <v>1332</v>
      </c>
      <c r="H332" s="59" t="s">
        <v>1555</v>
      </c>
      <c r="I332" s="63" t="s">
        <v>461</v>
      </c>
      <c r="J332" s="62" t="s">
        <v>730</v>
      </c>
      <c r="K332" s="64" t="s">
        <v>463</v>
      </c>
      <c r="L332" s="64" t="s">
        <v>464</v>
      </c>
      <c r="M332" s="62" t="s">
        <v>1488</v>
      </c>
      <c r="N332" s="64">
        <v>1445638</v>
      </c>
      <c r="O332" s="58" t="s">
        <v>75</v>
      </c>
      <c r="P332" s="58" t="s">
        <v>76</v>
      </c>
      <c r="Q332" s="66" t="s">
        <v>137</v>
      </c>
      <c r="R332" s="115">
        <v>42355</v>
      </c>
      <c r="S332" s="63">
        <v>12</v>
      </c>
      <c r="T332" s="69">
        <f t="shared" si="28"/>
        <v>46737.400000000001</v>
      </c>
      <c r="U332" s="59" t="s">
        <v>100</v>
      </c>
      <c r="V332" s="71" t="str">
        <f t="shared" si="31"/>
        <v>к</v>
      </c>
      <c r="W332" s="71" t="str">
        <f t="shared" si="30"/>
        <v>Па</v>
      </c>
      <c r="X332" s="63">
        <v>160</v>
      </c>
      <c r="Y332" s="63" t="s">
        <v>215</v>
      </c>
      <c r="Z332" s="66" t="s">
        <v>139</v>
      </c>
      <c r="AA332" s="59" t="s">
        <v>176</v>
      </c>
      <c r="AB332" s="63"/>
      <c r="AC332" s="66" t="s">
        <v>141</v>
      </c>
      <c r="AD332" s="64">
        <v>60</v>
      </c>
      <c r="AE332" s="72">
        <v>45818</v>
      </c>
      <c r="AF332" s="73">
        <f t="shared" si="32"/>
        <v>47643</v>
      </c>
      <c r="AG332" s="62" t="s">
        <v>82</v>
      </c>
      <c r="AH332" s="62" t="s">
        <v>83</v>
      </c>
      <c r="AI332" s="66" t="s">
        <v>1556</v>
      </c>
      <c r="AJ332" s="62" t="s">
        <v>109</v>
      </c>
      <c r="AK332" s="73" t="str">
        <f t="shared" ca="1" si="29"/>
        <v>поверен</v>
      </c>
      <c r="AL332" s="66"/>
      <c r="AM332" s="66" t="s">
        <v>86</v>
      </c>
      <c r="AN332" s="66" t="s">
        <v>87</v>
      </c>
      <c r="AO332" s="66" t="s">
        <v>88</v>
      </c>
      <c r="AP332" s="63" t="s">
        <v>502</v>
      </c>
      <c r="AQ332" s="74" t="s">
        <v>799</v>
      </c>
      <c r="AR332" s="73"/>
      <c r="AS332" s="66" t="s">
        <v>91</v>
      </c>
      <c r="AT332" s="58" t="s">
        <v>385</v>
      </c>
      <c r="AU332" s="58"/>
      <c r="AV332" s="62"/>
      <c r="AW332" s="62"/>
      <c r="AX332" s="58"/>
      <c r="AY332" s="58"/>
      <c r="AZ332" s="58"/>
      <c r="BA332" s="62"/>
      <c r="BB332" s="62" t="s">
        <v>145</v>
      </c>
      <c r="BC332" s="62" t="s">
        <v>146</v>
      </c>
      <c r="BD332" s="66">
        <v>3001</v>
      </c>
      <c r="BE332" s="62"/>
      <c r="BF332" s="75"/>
      <c r="BG332" s="76"/>
      <c r="BH332" s="77"/>
      <c r="BI332" s="71"/>
      <c r="BJ332" s="71"/>
      <c r="BK332" s="71"/>
    </row>
    <row r="333" s="55" customFormat="1" ht="60" hidden="1" customHeight="1">
      <c r="A333" s="58"/>
      <c r="B333" s="58" t="s">
        <v>62</v>
      </c>
      <c r="C333" s="58" t="s">
        <v>63</v>
      </c>
      <c r="D333" s="59" t="s">
        <v>64</v>
      </c>
      <c r="E333" s="59">
        <v>213</v>
      </c>
      <c r="F333" s="62" t="s">
        <v>574</v>
      </c>
      <c r="G333" s="62" t="s">
        <v>1332</v>
      </c>
      <c r="H333" s="59" t="s">
        <v>1557</v>
      </c>
      <c r="I333" s="63" t="s">
        <v>461</v>
      </c>
      <c r="J333" s="62" t="s">
        <v>462</v>
      </c>
      <c r="K333" s="64" t="s">
        <v>463</v>
      </c>
      <c r="L333" s="64" t="s">
        <v>464</v>
      </c>
      <c r="M333" s="62" t="s">
        <v>1361</v>
      </c>
      <c r="N333" s="64">
        <v>1441175</v>
      </c>
      <c r="O333" s="58" t="s">
        <v>75</v>
      </c>
      <c r="P333" s="58" t="s">
        <v>76</v>
      </c>
      <c r="Q333" s="66" t="s">
        <v>137</v>
      </c>
      <c r="R333" s="115">
        <v>42325</v>
      </c>
      <c r="S333" s="63">
        <v>12</v>
      </c>
      <c r="T333" s="69">
        <f t="shared" si="28"/>
        <v>46707.400000000001</v>
      </c>
      <c r="U333" s="59" t="s">
        <v>100</v>
      </c>
      <c r="V333" s="71" t="str">
        <f t="shared" si="31"/>
        <v>к</v>
      </c>
      <c r="W333" s="71" t="str">
        <f t="shared" si="30"/>
        <v>Па</v>
      </c>
      <c r="X333" s="63">
        <v>20</v>
      </c>
      <c r="Y333" s="63" t="s">
        <v>215</v>
      </c>
      <c r="Z333" s="66" t="s">
        <v>139</v>
      </c>
      <c r="AA333" s="59" t="s">
        <v>176</v>
      </c>
      <c r="AB333" s="63"/>
      <c r="AC333" s="66" t="s">
        <v>141</v>
      </c>
      <c r="AD333" s="64">
        <v>60</v>
      </c>
      <c r="AE333" s="72">
        <v>45495</v>
      </c>
      <c r="AF333" s="73">
        <f t="shared" si="32"/>
        <v>47320</v>
      </c>
      <c r="AG333" s="73" t="s">
        <v>82</v>
      </c>
      <c r="AH333" s="73" t="s">
        <v>83</v>
      </c>
      <c r="AI333" s="66" t="s">
        <v>1558</v>
      </c>
      <c r="AJ333" s="40" t="s">
        <v>143</v>
      </c>
      <c r="AK333" s="73" t="str">
        <f t="shared" ca="1" si="29"/>
        <v>поверен</v>
      </c>
      <c r="AL333" s="66"/>
      <c r="AM333" s="66" t="s">
        <v>86</v>
      </c>
      <c r="AN333" s="66" t="s">
        <v>87</v>
      </c>
      <c r="AO333" s="66" t="s">
        <v>88</v>
      </c>
      <c r="AP333" s="63" t="s">
        <v>502</v>
      </c>
      <c r="AQ333" s="74" t="s">
        <v>799</v>
      </c>
      <c r="AR333" s="73"/>
      <c r="AS333" s="66" t="s">
        <v>91</v>
      </c>
      <c r="AT333" s="58" t="s">
        <v>385</v>
      </c>
      <c r="AU333" s="58"/>
      <c r="AV333" s="62"/>
      <c r="AW333" s="62"/>
      <c r="AX333" s="58"/>
      <c r="AY333" s="58"/>
      <c r="AZ333" s="58"/>
      <c r="BA333" s="62"/>
      <c r="BB333" s="62" t="s">
        <v>145</v>
      </c>
      <c r="BC333" s="62" t="s">
        <v>146</v>
      </c>
      <c r="BD333" s="66">
        <v>3001</v>
      </c>
      <c r="BE333" s="62"/>
      <c r="BF333" s="75"/>
      <c r="BG333" s="76"/>
      <c r="BH333" s="77"/>
      <c r="BI333" s="71"/>
      <c r="BJ333" s="71"/>
      <c r="BK333" s="71"/>
    </row>
    <row r="334" s="55" customFormat="1" ht="60" hidden="1" customHeight="1">
      <c r="A334" s="58"/>
      <c r="B334" s="58" t="s">
        <v>62</v>
      </c>
      <c r="C334" s="58" t="s">
        <v>63</v>
      </c>
      <c r="D334" s="59" t="s">
        <v>64</v>
      </c>
      <c r="E334" s="59">
        <v>213</v>
      </c>
      <c r="F334" s="62" t="s">
        <v>574</v>
      </c>
      <c r="G334" s="62" t="s">
        <v>566</v>
      </c>
      <c r="H334" s="59" t="s">
        <v>1559</v>
      </c>
      <c r="I334" s="63" t="s">
        <v>753</v>
      </c>
      <c r="J334" s="62" t="s">
        <v>754</v>
      </c>
      <c r="K334" s="64" t="s">
        <v>523</v>
      </c>
      <c r="L334" s="64" t="s">
        <v>1352</v>
      </c>
      <c r="M334" s="62" t="s">
        <v>1357</v>
      </c>
      <c r="N334" s="64">
        <v>2227040</v>
      </c>
      <c r="O334" s="58" t="s">
        <v>1098</v>
      </c>
      <c r="P334" s="58" t="s">
        <v>76</v>
      </c>
      <c r="Q334" s="66" t="s">
        <v>77</v>
      </c>
      <c r="R334" s="115">
        <v>41922</v>
      </c>
      <c r="S334" s="63">
        <v>6</v>
      </c>
      <c r="T334" s="69">
        <f t="shared" si="28"/>
        <v>44113.199999999997</v>
      </c>
      <c r="U334" s="59" t="s">
        <v>100</v>
      </c>
      <c r="V334" s="71" t="str">
        <f t="shared" si="31"/>
        <v/>
      </c>
      <c r="W334" s="71" t="str">
        <f t="shared" si="30"/>
        <v>°С</v>
      </c>
      <c r="X334" s="63">
        <v>800</v>
      </c>
      <c r="Y334" s="63"/>
      <c r="Z334" s="66" t="s">
        <v>79</v>
      </c>
      <c r="AA334" s="59" t="s">
        <v>542</v>
      </c>
      <c r="AB334" s="63"/>
      <c r="AC334" s="66" t="s">
        <v>141</v>
      </c>
      <c r="AD334" s="64">
        <v>48</v>
      </c>
      <c r="AE334" s="43">
        <v>45495</v>
      </c>
      <c r="AF334" s="73">
        <f t="shared" si="32"/>
        <v>46955</v>
      </c>
      <c r="AG334" s="62" t="s">
        <v>82</v>
      </c>
      <c r="AH334" s="62" t="s">
        <v>83</v>
      </c>
      <c r="AI334" s="58" t="s">
        <v>1560</v>
      </c>
      <c r="AJ334" s="118" t="s">
        <v>143</v>
      </c>
      <c r="AK334" s="73" t="str">
        <f t="shared" ca="1" si="29"/>
        <v>поверен</v>
      </c>
      <c r="AL334" s="66"/>
      <c r="AM334" s="66" t="s">
        <v>86</v>
      </c>
      <c r="AN334" s="66" t="s">
        <v>87</v>
      </c>
      <c r="AO334" s="66" t="s">
        <v>88</v>
      </c>
      <c r="AP334" s="63" t="s">
        <v>477</v>
      </c>
      <c r="AQ334" s="74" t="s">
        <v>799</v>
      </c>
      <c r="AR334" s="73"/>
      <c r="AS334" s="66" t="s">
        <v>91</v>
      </c>
      <c r="AT334" s="58" t="s">
        <v>385</v>
      </c>
      <c r="AU334" s="58"/>
      <c r="AV334" s="62"/>
      <c r="AW334" s="62"/>
      <c r="AX334" s="58"/>
      <c r="AY334" s="58"/>
      <c r="AZ334" s="58"/>
      <c r="BA334" s="62" t="s">
        <v>478</v>
      </c>
      <c r="BB334" s="62" t="s">
        <v>93</v>
      </c>
      <c r="BC334" s="62" t="s">
        <v>94</v>
      </c>
      <c r="BD334" s="66">
        <v>3201</v>
      </c>
      <c r="BE334" s="62"/>
      <c r="BF334" s="75"/>
      <c r="BG334" s="76"/>
      <c r="BH334" s="77"/>
      <c r="BI334" s="71"/>
      <c r="BJ334" s="71"/>
      <c r="BK334" s="71"/>
    </row>
    <row r="335" s="55" customFormat="1" ht="60" hidden="1" customHeight="1">
      <c r="A335" s="58"/>
      <c r="B335" s="58" t="s">
        <v>62</v>
      </c>
      <c r="C335" s="58" t="s">
        <v>63</v>
      </c>
      <c r="D335" s="59" t="s">
        <v>64</v>
      </c>
      <c r="E335" s="59">
        <v>213</v>
      </c>
      <c r="F335" s="62" t="s">
        <v>574</v>
      </c>
      <c r="G335" s="62" t="s">
        <v>566</v>
      </c>
      <c r="H335" s="59" t="s">
        <v>1559</v>
      </c>
      <c r="I335" s="63" t="s">
        <v>753</v>
      </c>
      <c r="J335" s="62" t="s">
        <v>754</v>
      </c>
      <c r="K335" s="64" t="s">
        <v>523</v>
      </c>
      <c r="L335" s="64" t="s">
        <v>1352</v>
      </c>
      <c r="M335" s="62" t="s">
        <v>1357</v>
      </c>
      <c r="N335" s="64">
        <v>2227042</v>
      </c>
      <c r="O335" s="58" t="s">
        <v>1098</v>
      </c>
      <c r="P335" s="58" t="s">
        <v>76</v>
      </c>
      <c r="Q335" s="66" t="s">
        <v>77</v>
      </c>
      <c r="R335" s="115">
        <v>41922</v>
      </c>
      <c r="S335" s="63">
        <v>6</v>
      </c>
      <c r="T335" s="69">
        <f t="shared" si="28"/>
        <v>44113.199999999997</v>
      </c>
      <c r="U335" s="59" t="s">
        <v>100</v>
      </c>
      <c r="V335" s="71" t="str">
        <f t="shared" si="31"/>
        <v/>
      </c>
      <c r="W335" s="71" t="str">
        <f t="shared" si="30"/>
        <v>°С</v>
      </c>
      <c r="X335" s="63">
        <v>800</v>
      </c>
      <c r="Y335" s="63"/>
      <c r="Z335" s="66" t="s">
        <v>79</v>
      </c>
      <c r="AA335" s="59" t="s">
        <v>542</v>
      </c>
      <c r="AB335" s="63"/>
      <c r="AC335" s="66" t="s">
        <v>141</v>
      </c>
      <c r="AD335" s="64">
        <v>48</v>
      </c>
      <c r="AE335" s="43">
        <v>45495</v>
      </c>
      <c r="AF335" s="73">
        <f t="shared" si="32"/>
        <v>46955</v>
      </c>
      <c r="AG335" s="62" t="s">
        <v>82</v>
      </c>
      <c r="AH335" s="62" t="s">
        <v>83</v>
      </c>
      <c r="AI335" s="58" t="s">
        <v>1561</v>
      </c>
      <c r="AJ335" s="118" t="s">
        <v>143</v>
      </c>
      <c r="AK335" s="73" t="str">
        <f t="shared" ca="1" si="29"/>
        <v>поверен</v>
      </c>
      <c r="AL335" s="66"/>
      <c r="AM335" s="66" t="s">
        <v>86</v>
      </c>
      <c r="AN335" s="66" t="s">
        <v>87</v>
      </c>
      <c r="AO335" s="66" t="s">
        <v>88</v>
      </c>
      <c r="AP335" s="63" t="s">
        <v>477</v>
      </c>
      <c r="AQ335" s="74" t="s">
        <v>799</v>
      </c>
      <c r="AR335" s="73"/>
      <c r="AS335" s="66" t="s">
        <v>91</v>
      </c>
      <c r="AT335" s="58" t="s">
        <v>385</v>
      </c>
      <c r="AU335" s="58"/>
      <c r="AV335" s="62"/>
      <c r="AW335" s="62"/>
      <c r="AX335" s="58"/>
      <c r="AY335" s="58"/>
      <c r="AZ335" s="58"/>
      <c r="BA335" s="62" t="s">
        <v>478</v>
      </c>
      <c r="BB335" s="62" t="s">
        <v>93</v>
      </c>
      <c r="BC335" s="62" t="s">
        <v>94</v>
      </c>
      <c r="BD335" s="66">
        <v>3201</v>
      </c>
      <c r="BE335" s="62"/>
      <c r="BF335" s="75"/>
      <c r="BG335" s="76"/>
      <c r="BH335" s="77"/>
      <c r="BI335" s="71"/>
      <c r="BJ335" s="71"/>
      <c r="BK335" s="71"/>
    </row>
    <row r="336" s="55" customFormat="1" ht="60" hidden="1" customHeight="1">
      <c r="A336" s="58"/>
      <c r="B336" s="58" t="s">
        <v>62</v>
      </c>
      <c r="C336" s="58" t="s">
        <v>63</v>
      </c>
      <c r="D336" s="59" t="s">
        <v>64</v>
      </c>
      <c r="E336" s="59">
        <v>213</v>
      </c>
      <c r="F336" s="62" t="s">
        <v>574</v>
      </c>
      <c r="G336" s="62" t="s">
        <v>566</v>
      </c>
      <c r="H336" s="59" t="s">
        <v>1559</v>
      </c>
      <c r="I336" s="63" t="s">
        <v>753</v>
      </c>
      <c r="J336" s="62" t="s">
        <v>754</v>
      </c>
      <c r="K336" s="64" t="s">
        <v>523</v>
      </c>
      <c r="L336" s="64" t="s">
        <v>1352</v>
      </c>
      <c r="M336" s="62" t="s">
        <v>1357</v>
      </c>
      <c r="N336" s="64">
        <v>2289071</v>
      </c>
      <c r="O336" s="58" t="s">
        <v>1098</v>
      </c>
      <c r="P336" s="58" t="s">
        <v>76</v>
      </c>
      <c r="Q336" s="66" t="s">
        <v>77</v>
      </c>
      <c r="R336" s="115">
        <v>42687</v>
      </c>
      <c r="S336" s="63">
        <v>6</v>
      </c>
      <c r="T336" s="69">
        <f t="shared" si="28"/>
        <v>44878.199999999997</v>
      </c>
      <c r="U336" s="59" t="s">
        <v>100</v>
      </c>
      <c r="V336" s="71" t="str">
        <f t="shared" si="31"/>
        <v/>
      </c>
      <c r="W336" s="71" t="str">
        <f t="shared" si="30"/>
        <v>°С</v>
      </c>
      <c r="X336" s="63">
        <v>800</v>
      </c>
      <c r="Y336" s="63"/>
      <c r="Z336" s="66" t="s">
        <v>79</v>
      </c>
      <c r="AA336" s="59" t="s">
        <v>542</v>
      </c>
      <c r="AB336" s="63"/>
      <c r="AC336" s="66" t="s">
        <v>141</v>
      </c>
      <c r="AD336" s="64">
        <v>48</v>
      </c>
      <c r="AE336" s="43">
        <v>45495</v>
      </c>
      <c r="AF336" s="73">
        <f t="shared" si="32"/>
        <v>46955</v>
      </c>
      <c r="AG336" s="62" t="s">
        <v>82</v>
      </c>
      <c r="AH336" s="62" t="s">
        <v>83</v>
      </c>
      <c r="AI336" s="58" t="s">
        <v>1562</v>
      </c>
      <c r="AJ336" s="118" t="s">
        <v>143</v>
      </c>
      <c r="AK336" s="73" t="str">
        <f t="shared" ca="1" si="29"/>
        <v>поверен</v>
      </c>
      <c r="AL336" s="66"/>
      <c r="AM336" s="66" t="s">
        <v>86</v>
      </c>
      <c r="AN336" s="66" t="s">
        <v>87</v>
      </c>
      <c r="AO336" s="66" t="s">
        <v>88</v>
      </c>
      <c r="AP336" s="63" t="s">
        <v>477</v>
      </c>
      <c r="AQ336" s="74" t="s">
        <v>799</v>
      </c>
      <c r="AR336" s="73"/>
      <c r="AS336" s="66" t="s">
        <v>91</v>
      </c>
      <c r="AT336" s="58" t="s">
        <v>385</v>
      </c>
      <c r="AU336" s="58"/>
      <c r="AV336" s="62"/>
      <c r="AW336" s="62"/>
      <c r="AX336" s="58"/>
      <c r="AY336" s="58"/>
      <c r="AZ336" s="58"/>
      <c r="BA336" s="62" t="s">
        <v>478</v>
      </c>
      <c r="BB336" s="62" t="s">
        <v>93</v>
      </c>
      <c r="BC336" s="62" t="s">
        <v>94</v>
      </c>
      <c r="BD336" s="66">
        <v>3201</v>
      </c>
      <c r="BE336" s="62"/>
      <c r="BF336" s="75"/>
      <c r="BG336" s="76"/>
      <c r="BH336" s="77"/>
      <c r="BI336" s="71"/>
      <c r="BJ336" s="71"/>
      <c r="BK336" s="71"/>
    </row>
    <row r="337" s="95" customFormat="1" ht="60" hidden="1" customHeight="1">
      <c r="A337" s="58"/>
      <c r="B337" s="58" t="s">
        <v>62</v>
      </c>
      <c r="C337" s="58" t="s">
        <v>63</v>
      </c>
      <c r="D337" s="59" t="s">
        <v>64</v>
      </c>
      <c r="E337" s="59">
        <v>213</v>
      </c>
      <c r="F337" s="62" t="s">
        <v>574</v>
      </c>
      <c r="G337" s="62" t="s">
        <v>566</v>
      </c>
      <c r="H337" s="59" t="s">
        <v>1559</v>
      </c>
      <c r="I337" s="63" t="s">
        <v>753</v>
      </c>
      <c r="J337" s="62" t="s">
        <v>754</v>
      </c>
      <c r="K337" s="64" t="s">
        <v>523</v>
      </c>
      <c r="L337" s="64" t="s">
        <v>1352</v>
      </c>
      <c r="M337" s="62" t="s">
        <v>1357</v>
      </c>
      <c r="N337" s="64">
        <v>2289074</v>
      </c>
      <c r="O337" s="58" t="s">
        <v>1098</v>
      </c>
      <c r="P337" s="58" t="s">
        <v>76</v>
      </c>
      <c r="Q337" s="66" t="s">
        <v>77</v>
      </c>
      <c r="R337" s="116">
        <v>42321</v>
      </c>
      <c r="S337" s="63">
        <v>6</v>
      </c>
      <c r="T337" s="69">
        <f t="shared" si="28"/>
        <v>44512.199999999997</v>
      </c>
      <c r="U337" s="59" t="s">
        <v>100</v>
      </c>
      <c r="V337" s="58" t="str">
        <f t="shared" si="31"/>
        <v/>
      </c>
      <c r="W337" s="58" t="str">
        <f t="shared" si="30"/>
        <v>°С</v>
      </c>
      <c r="X337" s="63">
        <v>800</v>
      </c>
      <c r="Y337" s="63"/>
      <c r="Z337" s="66" t="s">
        <v>79</v>
      </c>
      <c r="AA337" s="59" t="s">
        <v>542</v>
      </c>
      <c r="AB337" s="63"/>
      <c r="AC337" s="66" t="s">
        <v>141</v>
      </c>
      <c r="AD337" s="64">
        <v>48</v>
      </c>
      <c r="AE337" s="72">
        <v>45128</v>
      </c>
      <c r="AF337" s="73">
        <f t="shared" si="32"/>
        <v>46588</v>
      </c>
      <c r="AG337" s="62" t="s">
        <v>82</v>
      </c>
      <c r="AH337" s="62" t="s">
        <v>83</v>
      </c>
      <c r="AI337" s="66" t="s">
        <v>1563</v>
      </c>
      <c r="AJ337" s="62" t="s">
        <v>143</v>
      </c>
      <c r="AK337" s="73" t="str">
        <f t="shared" ca="1" si="29"/>
        <v>поверен</v>
      </c>
      <c r="AL337" s="66"/>
      <c r="AM337" s="66" t="s">
        <v>86</v>
      </c>
      <c r="AN337" s="66" t="s">
        <v>87</v>
      </c>
      <c r="AO337" s="66" t="s">
        <v>88</v>
      </c>
      <c r="AP337" s="63" t="s">
        <v>477</v>
      </c>
      <c r="AQ337" s="74" t="s">
        <v>799</v>
      </c>
      <c r="AR337" s="73"/>
      <c r="AS337" s="66" t="s">
        <v>91</v>
      </c>
      <c r="AT337" s="58" t="s">
        <v>385</v>
      </c>
      <c r="AU337" s="58"/>
      <c r="AV337" s="62"/>
      <c r="AW337" s="62"/>
      <c r="AX337" s="58"/>
      <c r="AY337" s="58"/>
      <c r="AZ337" s="58"/>
      <c r="BA337" s="62" t="s">
        <v>478</v>
      </c>
      <c r="BB337" s="62" t="s">
        <v>93</v>
      </c>
      <c r="BC337" s="62" t="s">
        <v>94</v>
      </c>
      <c r="BD337" s="66">
        <v>3201</v>
      </c>
      <c r="BE337" s="62"/>
      <c r="BF337" s="75"/>
      <c r="BG337" s="127" t="s">
        <v>405</v>
      </c>
      <c r="BH337" s="128"/>
      <c r="BI337" s="58"/>
      <c r="BJ337" s="58"/>
      <c r="BK337" s="58"/>
    </row>
    <row r="338" s="55" customFormat="1" ht="60" hidden="1" customHeight="1">
      <c r="A338" s="58"/>
      <c r="B338" s="58" t="s">
        <v>62</v>
      </c>
      <c r="C338" s="58" t="s">
        <v>63</v>
      </c>
      <c r="D338" s="59" t="s">
        <v>64</v>
      </c>
      <c r="E338" s="59">
        <v>213</v>
      </c>
      <c r="F338" s="62" t="s">
        <v>574</v>
      </c>
      <c r="G338" s="62" t="s">
        <v>566</v>
      </c>
      <c r="H338" s="59" t="s">
        <v>1564</v>
      </c>
      <c r="I338" s="63" t="s">
        <v>469</v>
      </c>
      <c r="J338" s="62" t="s">
        <v>470</v>
      </c>
      <c r="K338" s="64" t="s">
        <v>471</v>
      </c>
      <c r="L338" s="64" t="s">
        <v>472</v>
      </c>
      <c r="M338" s="62" t="s">
        <v>1398</v>
      </c>
      <c r="N338" s="64">
        <v>2289063</v>
      </c>
      <c r="O338" s="58" t="s">
        <v>1126</v>
      </c>
      <c r="P338" s="58" t="s">
        <v>76</v>
      </c>
      <c r="Q338" s="66" t="s">
        <v>77</v>
      </c>
      <c r="R338" s="115">
        <v>42319</v>
      </c>
      <c r="S338" s="63">
        <v>6</v>
      </c>
      <c r="T338" s="69">
        <f t="shared" si="28"/>
        <v>44510.199999999997</v>
      </c>
      <c r="U338" s="59" t="s">
        <v>78</v>
      </c>
      <c r="V338" s="71" t="str">
        <f t="shared" si="31"/>
        <v/>
      </c>
      <c r="W338" s="71" t="str">
        <f t="shared" si="30"/>
        <v>°С</v>
      </c>
      <c r="X338" s="63">
        <v>1000</v>
      </c>
      <c r="Y338" s="63"/>
      <c r="Z338" s="66" t="s">
        <v>79</v>
      </c>
      <c r="AA338" s="59" t="s">
        <v>475</v>
      </c>
      <c r="AB338" s="63"/>
      <c r="AC338" s="66" t="s">
        <v>141</v>
      </c>
      <c r="AD338" s="64">
        <v>48</v>
      </c>
      <c r="AE338" s="72">
        <v>45154</v>
      </c>
      <c r="AF338" s="73">
        <f t="shared" si="32"/>
        <v>46614</v>
      </c>
      <c r="AG338" s="73" t="s">
        <v>82</v>
      </c>
      <c r="AH338" s="73" t="s">
        <v>83</v>
      </c>
      <c r="AI338" s="66" t="s">
        <v>1565</v>
      </c>
      <c r="AJ338" s="62" t="s">
        <v>143</v>
      </c>
      <c r="AK338" s="73" t="str">
        <f t="shared" ca="1" si="29"/>
        <v>поверен</v>
      </c>
      <c r="AL338" s="66"/>
      <c r="AM338" s="66" t="s">
        <v>86</v>
      </c>
      <c r="AN338" s="66" t="s">
        <v>87</v>
      </c>
      <c r="AO338" s="66" t="s">
        <v>88</v>
      </c>
      <c r="AP338" s="63" t="s">
        <v>573</v>
      </c>
      <c r="AQ338" s="74" t="s">
        <v>799</v>
      </c>
      <c r="AR338" s="73"/>
      <c r="AS338" s="66" t="s">
        <v>91</v>
      </c>
      <c r="AT338" s="58" t="s">
        <v>385</v>
      </c>
      <c r="AU338" s="58"/>
      <c r="AV338" s="62"/>
      <c r="AW338" s="62"/>
      <c r="AX338" s="58"/>
      <c r="AY338" s="58"/>
      <c r="AZ338" s="58"/>
      <c r="BA338" s="62" t="s">
        <v>478</v>
      </c>
      <c r="BB338" s="62" t="s">
        <v>93</v>
      </c>
      <c r="BC338" s="62" t="s">
        <v>94</v>
      </c>
      <c r="BD338" s="66">
        <v>3201</v>
      </c>
      <c r="BE338" s="62"/>
      <c r="BF338" s="75"/>
      <c r="BG338" s="76" t="s">
        <v>455</v>
      </c>
      <c r="BH338" s="77"/>
      <c r="BI338" s="71"/>
      <c r="BJ338" s="71"/>
      <c r="BK338" s="71"/>
    </row>
    <row r="339" s="55" customFormat="1" ht="60" hidden="1" customHeight="1">
      <c r="A339" s="58"/>
      <c r="B339" s="58" t="s">
        <v>62</v>
      </c>
      <c r="C339" s="58" t="s">
        <v>63</v>
      </c>
      <c r="D339" s="59" t="s">
        <v>64</v>
      </c>
      <c r="E339" s="59">
        <v>213</v>
      </c>
      <c r="F339" s="62" t="s">
        <v>574</v>
      </c>
      <c r="G339" s="62" t="s">
        <v>566</v>
      </c>
      <c r="H339" s="59" t="s">
        <v>1566</v>
      </c>
      <c r="I339" s="63" t="s">
        <v>469</v>
      </c>
      <c r="J339" s="62" t="s">
        <v>470</v>
      </c>
      <c r="K339" s="64" t="s">
        <v>471</v>
      </c>
      <c r="L339" s="64" t="s">
        <v>472</v>
      </c>
      <c r="M339" s="62" t="s">
        <v>484</v>
      </c>
      <c r="N339" s="64">
        <v>2289222</v>
      </c>
      <c r="O339" s="58" t="s">
        <v>1126</v>
      </c>
      <c r="P339" s="58" t="s">
        <v>76</v>
      </c>
      <c r="Q339" s="66" t="s">
        <v>77</v>
      </c>
      <c r="R339" s="115">
        <v>42323</v>
      </c>
      <c r="S339" s="63">
        <v>8</v>
      </c>
      <c r="T339" s="69">
        <f t="shared" si="28"/>
        <v>45244.599999999999</v>
      </c>
      <c r="U339" s="59" t="s">
        <v>78</v>
      </c>
      <c r="V339" s="71" t="str">
        <f t="shared" si="31"/>
        <v/>
      </c>
      <c r="W339" s="71" t="str">
        <f t="shared" si="30"/>
        <v>°С</v>
      </c>
      <c r="X339" s="63">
        <v>100</v>
      </c>
      <c r="Y339" s="63"/>
      <c r="Z339" s="66" t="s">
        <v>79</v>
      </c>
      <c r="AA339" s="59" t="s">
        <v>475</v>
      </c>
      <c r="AB339" s="63"/>
      <c r="AC339" s="66" t="s">
        <v>79</v>
      </c>
      <c r="AD339" s="64">
        <v>60</v>
      </c>
      <c r="AE339" s="72">
        <v>45541</v>
      </c>
      <c r="AF339" s="73">
        <f t="shared" si="32"/>
        <v>47366</v>
      </c>
      <c r="AG339" s="73" t="s">
        <v>82</v>
      </c>
      <c r="AH339" s="73" t="s">
        <v>83</v>
      </c>
      <c r="AI339" s="66" t="s">
        <v>1567</v>
      </c>
      <c r="AJ339" s="62" t="s">
        <v>143</v>
      </c>
      <c r="AK339" s="73" t="str">
        <f t="shared" ca="1" si="29"/>
        <v>поверен</v>
      </c>
      <c r="AL339" s="66"/>
      <c r="AM339" s="66" t="s">
        <v>86</v>
      </c>
      <c r="AN339" s="66" t="s">
        <v>87</v>
      </c>
      <c r="AO339" s="66" t="s">
        <v>88</v>
      </c>
      <c r="AP339" s="63" t="s">
        <v>573</v>
      </c>
      <c r="AQ339" s="74" t="s">
        <v>799</v>
      </c>
      <c r="AR339" s="73"/>
      <c r="AS339" s="66" t="s">
        <v>91</v>
      </c>
      <c r="AT339" s="58" t="s">
        <v>385</v>
      </c>
      <c r="AU339" s="58"/>
      <c r="AV339" s="62"/>
      <c r="AW339" s="62"/>
      <c r="AX339" s="58"/>
      <c r="AY339" s="58"/>
      <c r="AZ339" s="58"/>
      <c r="BA339" s="62"/>
      <c r="BB339" s="62" t="s">
        <v>93</v>
      </c>
      <c r="BC339" s="62" t="s">
        <v>94</v>
      </c>
      <c r="BD339" s="66">
        <v>3201</v>
      </c>
      <c r="BE339" s="62"/>
      <c r="BF339" s="75"/>
      <c r="BG339" s="76"/>
      <c r="BH339" s="77"/>
      <c r="BI339" s="71"/>
      <c r="BJ339" s="71"/>
      <c r="BK339" s="71"/>
    </row>
    <row r="340" s="55" customFormat="1" ht="60" hidden="1" customHeight="1">
      <c r="A340" s="58"/>
      <c r="B340" s="58" t="s">
        <v>62</v>
      </c>
      <c r="C340" s="58" t="s">
        <v>63</v>
      </c>
      <c r="D340" s="59" t="s">
        <v>64</v>
      </c>
      <c r="E340" s="59">
        <v>213</v>
      </c>
      <c r="F340" s="62" t="s">
        <v>574</v>
      </c>
      <c r="G340" s="62" t="s">
        <v>1568</v>
      </c>
      <c r="H340" s="59" t="s">
        <v>1569</v>
      </c>
      <c r="I340" s="63" t="s">
        <v>469</v>
      </c>
      <c r="J340" s="62" t="s">
        <v>470</v>
      </c>
      <c r="K340" s="64" t="s">
        <v>471</v>
      </c>
      <c r="L340" s="64" t="s">
        <v>472</v>
      </c>
      <c r="M340" s="62" t="s">
        <v>484</v>
      </c>
      <c r="N340" s="64">
        <v>2289212</v>
      </c>
      <c r="O340" s="58" t="s">
        <v>1126</v>
      </c>
      <c r="P340" s="58" t="s">
        <v>76</v>
      </c>
      <c r="Q340" s="66" t="s">
        <v>77</v>
      </c>
      <c r="R340" s="115">
        <v>42323</v>
      </c>
      <c r="S340" s="63">
        <v>8</v>
      </c>
      <c r="T340" s="69">
        <f t="shared" si="28"/>
        <v>45244.599999999999</v>
      </c>
      <c r="U340" s="59" t="s">
        <v>78</v>
      </c>
      <c r="V340" s="71" t="str">
        <f t="shared" si="31"/>
        <v/>
      </c>
      <c r="W340" s="71" t="str">
        <f t="shared" si="30"/>
        <v>°С</v>
      </c>
      <c r="X340" s="63">
        <v>100</v>
      </c>
      <c r="Y340" s="63"/>
      <c r="Z340" s="66" t="s">
        <v>79</v>
      </c>
      <c r="AA340" s="59" t="s">
        <v>475</v>
      </c>
      <c r="AB340" s="63"/>
      <c r="AC340" s="66" t="s">
        <v>79</v>
      </c>
      <c r="AD340" s="64">
        <v>60</v>
      </c>
      <c r="AE340" s="72">
        <v>44181</v>
      </c>
      <c r="AF340" s="73">
        <f t="shared" si="32"/>
        <v>46006</v>
      </c>
      <c r="AG340" s="73" t="s">
        <v>82</v>
      </c>
      <c r="AH340" s="73" t="s">
        <v>83</v>
      </c>
      <c r="AI340" s="66" t="s">
        <v>1570</v>
      </c>
      <c r="AJ340" s="62" t="s">
        <v>85</v>
      </c>
      <c r="AK340" s="73" t="str">
        <f t="shared" ca="1" si="29"/>
        <v>поверен</v>
      </c>
      <c r="AL340" s="66"/>
      <c r="AM340" s="66" t="s">
        <v>86</v>
      </c>
      <c r="AN340" s="66" t="s">
        <v>87</v>
      </c>
      <c r="AO340" s="66" t="s">
        <v>88</v>
      </c>
      <c r="AP340" s="63" t="s">
        <v>573</v>
      </c>
      <c r="AQ340" s="74" t="s">
        <v>799</v>
      </c>
      <c r="AR340" s="73"/>
      <c r="AS340" s="66" t="s">
        <v>91</v>
      </c>
      <c r="AT340" s="58" t="s">
        <v>385</v>
      </c>
      <c r="AU340" s="58"/>
      <c r="AV340" s="62"/>
      <c r="AW340" s="62"/>
      <c r="AX340" s="58"/>
      <c r="AY340" s="58"/>
      <c r="AZ340" s="58"/>
      <c r="BA340" s="62"/>
      <c r="BB340" s="62" t="s">
        <v>93</v>
      </c>
      <c r="BC340" s="62" t="s">
        <v>94</v>
      </c>
      <c r="BD340" s="66">
        <v>3201</v>
      </c>
      <c r="BE340" s="62"/>
      <c r="BF340" s="75"/>
      <c r="BG340" s="76"/>
      <c r="BH340" s="77"/>
      <c r="BI340" s="71"/>
      <c r="BJ340" s="71"/>
      <c r="BK340" s="71"/>
    </row>
    <row r="341" s="125" customFormat="1" ht="60" hidden="1" customHeight="1">
      <c r="A341" s="58"/>
      <c r="B341" s="58" t="s">
        <v>62</v>
      </c>
      <c r="C341" s="58" t="s">
        <v>63</v>
      </c>
      <c r="D341" s="59" t="s">
        <v>64</v>
      </c>
      <c r="E341" s="59">
        <v>213</v>
      </c>
      <c r="F341" s="62" t="s">
        <v>574</v>
      </c>
      <c r="G341" s="62" t="s">
        <v>857</v>
      </c>
      <c r="H341" s="59" t="s">
        <v>1571</v>
      </c>
      <c r="I341" s="63" t="s">
        <v>577</v>
      </c>
      <c r="J341" s="62" t="s">
        <v>578</v>
      </c>
      <c r="K341" s="64" t="s">
        <v>579</v>
      </c>
      <c r="L341" s="79" t="s">
        <v>580</v>
      </c>
      <c r="M341" s="64" t="s">
        <v>581</v>
      </c>
      <c r="N341" s="49" t="s">
        <v>1572</v>
      </c>
      <c r="O341" s="58" t="s">
        <v>397</v>
      </c>
      <c r="P341" s="58" t="s">
        <v>76</v>
      </c>
      <c r="Q341" s="66" t="s">
        <v>398</v>
      </c>
      <c r="R341" s="116">
        <v>44418</v>
      </c>
      <c r="S341" s="63">
        <v>15</v>
      </c>
      <c r="T341" s="69">
        <f t="shared" si="28"/>
        <v>49896</v>
      </c>
      <c r="U341" s="59" t="s">
        <v>100</v>
      </c>
      <c r="V341" s="71" t="str">
        <f t="shared" si="31"/>
        <v/>
      </c>
      <c r="W341" s="71" t="str">
        <f t="shared" si="30"/>
        <v>%НКПР</v>
      </c>
      <c r="X341" s="63">
        <v>100</v>
      </c>
      <c r="Y341" s="63"/>
      <c r="Z341" s="66" t="s">
        <v>399</v>
      </c>
      <c r="AA341" s="59" t="s">
        <v>400</v>
      </c>
      <c r="AB341" s="63"/>
      <c r="AC341" s="66" t="s">
        <v>399</v>
      </c>
      <c r="AD341" s="343">
        <v>24</v>
      </c>
      <c r="AE341" s="116">
        <v>45735</v>
      </c>
      <c r="AF341" s="73">
        <f t="shared" si="32"/>
        <v>46464</v>
      </c>
      <c r="AG341" s="73" t="s">
        <v>82</v>
      </c>
      <c r="AH341" s="62" t="s">
        <v>83</v>
      </c>
      <c r="AI341" s="62" t="s">
        <v>1573</v>
      </c>
      <c r="AJ341" s="58" t="s">
        <v>109</v>
      </c>
      <c r="AK341" s="73" t="str">
        <f t="shared" ca="1" si="29"/>
        <v>поверен</v>
      </c>
      <c r="AL341" s="66"/>
      <c r="AM341" s="66" t="s">
        <v>86</v>
      </c>
      <c r="AN341" s="66" t="s">
        <v>87</v>
      </c>
      <c r="AO341" s="66" t="s">
        <v>88</v>
      </c>
      <c r="AP341" s="63" t="s">
        <v>584</v>
      </c>
      <c r="AQ341" s="74">
        <v>2018</v>
      </c>
      <c r="AR341" s="73"/>
      <c r="AS341" s="66" t="s">
        <v>91</v>
      </c>
      <c r="AT341" s="58" t="s">
        <v>385</v>
      </c>
      <c r="AU341" s="58"/>
      <c r="AV341" s="62"/>
      <c r="AW341" s="62"/>
      <c r="AX341" s="58"/>
      <c r="AY341" s="58"/>
      <c r="AZ341" s="58"/>
      <c r="BA341" s="62"/>
      <c r="BB341" s="62" t="s">
        <v>403</v>
      </c>
      <c r="BC341" s="62" t="s">
        <v>404</v>
      </c>
      <c r="BD341" s="66">
        <v>3160</v>
      </c>
      <c r="BE341" s="62"/>
      <c r="BF341" s="75"/>
      <c r="BG341" s="62" t="s">
        <v>1027</v>
      </c>
      <c r="BH341" s="71"/>
      <c r="BI341" s="71"/>
      <c r="BJ341" s="60" t="s">
        <v>407</v>
      </c>
      <c r="BK341" s="71" t="s">
        <v>588</v>
      </c>
    </row>
    <row r="342" s="55" customFormat="1" ht="60" hidden="1" customHeight="1">
      <c r="A342" s="58"/>
      <c r="B342" s="58" t="s">
        <v>62</v>
      </c>
      <c r="C342" s="58" t="s">
        <v>63</v>
      </c>
      <c r="D342" s="59" t="s">
        <v>64</v>
      </c>
      <c r="E342" s="59">
        <v>213</v>
      </c>
      <c r="F342" s="62" t="s">
        <v>574</v>
      </c>
      <c r="G342" s="62" t="s">
        <v>857</v>
      </c>
      <c r="H342" s="59" t="s">
        <v>1574</v>
      </c>
      <c r="I342" s="63" t="s">
        <v>577</v>
      </c>
      <c r="J342" s="62" t="s">
        <v>1575</v>
      </c>
      <c r="K342" s="64" t="s">
        <v>579</v>
      </c>
      <c r="L342" s="79" t="s">
        <v>580</v>
      </c>
      <c r="M342" s="62" t="s">
        <v>581</v>
      </c>
      <c r="N342" s="49" t="s">
        <v>1576</v>
      </c>
      <c r="O342" s="58" t="s">
        <v>397</v>
      </c>
      <c r="P342" s="58" t="s">
        <v>76</v>
      </c>
      <c r="Q342" s="66" t="s">
        <v>398</v>
      </c>
      <c r="R342" s="116">
        <v>44418</v>
      </c>
      <c r="S342" s="63">
        <v>15</v>
      </c>
      <c r="T342" s="69">
        <f t="shared" si="28"/>
        <v>49896</v>
      </c>
      <c r="U342" s="59" t="s">
        <v>100</v>
      </c>
      <c r="V342" s="71" t="str">
        <f t="shared" si="31"/>
        <v/>
      </c>
      <c r="W342" s="71" t="str">
        <f t="shared" si="30"/>
        <v>%НКПР</v>
      </c>
      <c r="X342" s="63">
        <v>100</v>
      </c>
      <c r="Y342" s="63"/>
      <c r="Z342" s="66" t="s">
        <v>399</v>
      </c>
      <c r="AA342" s="59" t="s">
        <v>400</v>
      </c>
      <c r="AB342" s="63"/>
      <c r="AC342" s="66" t="s">
        <v>399</v>
      </c>
      <c r="AD342" s="64">
        <v>24</v>
      </c>
      <c r="AE342" s="72">
        <v>45576</v>
      </c>
      <c r="AF342" s="73">
        <f t="shared" si="32"/>
        <v>46305</v>
      </c>
      <c r="AG342" s="62" t="s">
        <v>82</v>
      </c>
      <c r="AH342" s="62" t="s">
        <v>83</v>
      </c>
      <c r="AI342" s="66" t="s">
        <v>1577</v>
      </c>
      <c r="AJ342" s="62" t="s">
        <v>1338</v>
      </c>
      <c r="AK342" s="73" t="str">
        <f t="shared" ca="1" si="29"/>
        <v>поверен</v>
      </c>
      <c r="AL342" s="66"/>
      <c r="AM342" s="66" t="s">
        <v>86</v>
      </c>
      <c r="AN342" s="66" t="s">
        <v>87</v>
      </c>
      <c r="AO342" s="66" t="s">
        <v>88</v>
      </c>
      <c r="AP342" s="63" t="s">
        <v>584</v>
      </c>
      <c r="AQ342" s="74">
        <v>2018</v>
      </c>
      <c r="AR342" s="73"/>
      <c r="AS342" s="66" t="s">
        <v>91</v>
      </c>
      <c r="AT342" s="58" t="s">
        <v>385</v>
      </c>
      <c r="AU342" s="58"/>
      <c r="AV342" s="62"/>
      <c r="AW342" s="62"/>
      <c r="AX342" s="58"/>
      <c r="AY342" s="58"/>
      <c r="AZ342" s="58"/>
      <c r="BA342" s="62"/>
      <c r="BB342" s="62" t="s">
        <v>403</v>
      </c>
      <c r="BC342" s="62" t="s">
        <v>404</v>
      </c>
      <c r="BD342" s="66">
        <v>3160</v>
      </c>
      <c r="BE342" s="62"/>
      <c r="BF342" s="75"/>
      <c r="BG342" s="76" t="s">
        <v>587</v>
      </c>
      <c r="BH342" s="77"/>
      <c r="BI342" s="71"/>
      <c r="BJ342" s="60" t="s">
        <v>407</v>
      </c>
      <c r="BK342" s="71" t="s">
        <v>588</v>
      </c>
    </row>
    <row r="343" s="55" customFormat="1" ht="60" hidden="1" customHeight="1">
      <c r="A343" s="58"/>
      <c r="B343" s="58" t="s">
        <v>62</v>
      </c>
      <c r="C343" s="58" t="s">
        <v>63</v>
      </c>
      <c r="D343" s="59" t="s">
        <v>64</v>
      </c>
      <c r="E343" s="59">
        <v>213</v>
      </c>
      <c r="F343" s="62" t="s">
        <v>574</v>
      </c>
      <c r="G343" s="62" t="s">
        <v>1578</v>
      </c>
      <c r="H343" s="59" t="s">
        <v>1579</v>
      </c>
      <c r="I343" s="63" t="s">
        <v>577</v>
      </c>
      <c r="J343" s="62" t="s">
        <v>1575</v>
      </c>
      <c r="K343" s="64" t="s">
        <v>579</v>
      </c>
      <c r="L343" s="79" t="s">
        <v>580</v>
      </c>
      <c r="M343" s="62" t="s">
        <v>581</v>
      </c>
      <c r="N343" s="49" t="s">
        <v>1580</v>
      </c>
      <c r="O343" s="58" t="s">
        <v>397</v>
      </c>
      <c r="P343" s="58" t="s">
        <v>76</v>
      </c>
      <c r="Q343" s="66" t="s">
        <v>398</v>
      </c>
      <c r="R343" s="116">
        <v>44418</v>
      </c>
      <c r="S343" s="63">
        <v>15</v>
      </c>
      <c r="T343" s="69">
        <f t="shared" si="28"/>
        <v>49896</v>
      </c>
      <c r="U343" s="59" t="s">
        <v>100</v>
      </c>
      <c r="V343" s="71" t="str">
        <f t="shared" si="31"/>
        <v/>
      </c>
      <c r="W343" s="71" t="str">
        <f t="shared" si="30"/>
        <v>%НКПР</v>
      </c>
      <c r="X343" s="63">
        <v>100</v>
      </c>
      <c r="Y343" s="63"/>
      <c r="Z343" s="66" t="s">
        <v>399</v>
      </c>
      <c r="AA343" s="59" t="s">
        <v>400</v>
      </c>
      <c r="AB343" s="63"/>
      <c r="AC343" s="66" t="s">
        <v>399</v>
      </c>
      <c r="AD343" s="64">
        <v>24</v>
      </c>
      <c r="AE343" s="72">
        <v>45576</v>
      </c>
      <c r="AF343" s="73">
        <f t="shared" si="32"/>
        <v>46305</v>
      </c>
      <c r="AG343" s="62" t="s">
        <v>82</v>
      </c>
      <c r="AH343" s="62" t="s">
        <v>83</v>
      </c>
      <c r="AI343" s="66" t="s">
        <v>1581</v>
      </c>
      <c r="AJ343" s="62" t="s">
        <v>1338</v>
      </c>
      <c r="AK343" s="73" t="str">
        <f t="shared" ca="1" si="29"/>
        <v>поверен</v>
      </c>
      <c r="AL343" s="66"/>
      <c r="AM343" s="66" t="s">
        <v>86</v>
      </c>
      <c r="AN343" s="66" t="s">
        <v>87</v>
      </c>
      <c r="AO343" s="66" t="s">
        <v>88</v>
      </c>
      <c r="AP343" s="63" t="s">
        <v>584</v>
      </c>
      <c r="AQ343" s="74"/>
      <c r="AR343" s="73"/>
      <c r="AS343" s="66" t="s">
        <v>91</v>
      </c>
      <c r="AT343" s="58" t="s">
        <v>385</v>
      </c>
      <c r="AU343" s="58"/>
      <c r="AV343" s="62"/>
      <c r="AW343" s="62"/>
      <c r="AX343" s="58"/>
      <c r="AY343" s="58"/>
      <c r="AZ343" s="58"/>
      <c r="BA343" s="62"/>
      <c r="BB343" s="62" t="s">
        <v>403</v>
      </c>
      <c r="BC343" s="62" t="s">
        <v>404</v>
      </c>
      <c r="BD343" s="66">
        <v>3160</v>
      </c>
      <c r="BE343" s="62"/>
      <c r="BF343" s="75"/>
      <c r="BG343" s="76" t="s">
        <v>587</v>
      </c>
      <c r="BH343" s="77"/>
      <c r="BI343" s="71"/>
      <c r="BJ343" s="60" t="s">
        <v>407</v>
      </c>
      <c r="BK343" s="71" t="s">
        <v>588</v>
      </c>
    </row>
    <row r="344" s="55" customFormat="1" ht="60" hidden="1" customHeight="1">
      <c r="A344" s="58"/>
      <c r="B344" s="58" t="s">
        <v>62</v>
      </c>
      <c r="C344" s="58" t="s">
        <v>63</v>
      </c>
      <c r="D344" s="59" t="s">
        <v>64</v>
      </c>
      <c r="E344" s="59">
        <v>213</v>
      </c>
      <c r="F344" s="62" t="s">
        <v>574</v>
      </c>
      <c r="G344" s="62" t="s">
        <v>857</v>
      </c>
      <c r="H344" s="59" t="s">
        <v>1582</v>
      </c>
      <c r="I344" s="63" t="s">
        <v>577</v>
      </c>
      <c r="J344" s="62" t="s">
        <v>1575</v>
      </c>
      <c r="K344" s="64" t="s">
        <v>579</v>
      </c>
      <c r="L344" s="79" t="s">
        <v>580</v>
      </c>
      <c r="M344" s="62" t="s">
        <v>581</v>
      </c>
      <c r="N344" s="49" t="s">
        <v>1583</v>
      </c>
      <c r="O344" s="58" t="s">
        <v>397</v>
      </c>
      <c r="P344" s="58" t="s">
        <v>76</v>
      </c>
      <c r="Q344" s="66" t="s">
        <v>398</v>
      </c>
      <c r="R344" s="116">
        <v>44418</v>
      </c>
      <c r="S344" s="63">
        <v>15</v>
      </c>
      <c r="T344" s="69">
        <f t="shared" si="28"/>
        <v>49896</v>
      </c>
      <c r="U344" s="59" t="s">
        <v>100</v>
      </c>
      <c r="V344" s="71" t="str">
        <f t="shared" si="31"/>
        <v/>
      </c>
      <c r="W344" s="71" t="str">
        <f t="shared" si="30"/>
        <v>%НКПР</v>
      </c>
      <c r="X344" s="63">
        <v>100</v>
      </c>
      <c r="Y344" s="63"/>
      <c r="Z344" s="66" t="s">
        <v>399</v>
      </c>
      <c r="AA344" s="59" t="s">
        <v>400</v>
      </c>
      <c r="AB344" s="63"/>
      <c r="AC344" s="66" t="s">
        <v>399</v>
      </c>
      <c r="AD344" s="64">
        <v>24</v>
      </c>
      <c r="AE344" s="72">
        <v>45576</v>
      </c>
      <c r="AF344" s="73">
        <f t="shared" si="32"/>
        <v>46305</v>
      </c>
      <c r="AG344" s="62" t="s">
        <v>82</v>
      </c>
      <c r="AH344" s="62" t="s">
        <v>83</v>
      </c>
      <c r="AI344" s="66" t="s">
        <v>1584</v>
      </c>
      <c r="AJ344" s="62" t="s">
        <v>1338</v>
      </c>
      <c r="AK344" s="73" t="str">
        <f t="shared" ca="1" si="29"/>
        <v>поверен</v>
      </c>
      <c r="AL344" s="66"/>
      <c r="AM344" s="66" t="s">
        <v>86</v>
      </c>
      <c r="AN344" s="66" t="s">
        <v>87</v>
      </c>
      <c r="AO344" s="66" t="s">
        <v>88</v>
      </c>
      <c r="AP344" s="63" t="s">
        <v>584</v>
      </c>
      <c r="AQ344" s="74">
        <v>2018</v>
      </c>
      <c r="AR344" s="73"/>
      <c r="AS344" s="66" t="s">
        <v>91</v>
      </c>
      <c r="AT344" s="58" t="s">
        <v>385</v>
      </c>
      <c r="AU344" s="58"/>
      <c r="AV344" s="62"/>
      <c r="AW344" s="62"/>
      <c r="AX344" s="58"/>
      <c r="AY344" s="58"/>
      <c r="AZ344" s="58"/>
      <c r="BA344" s="62"/>
      <c r="BB344" s="62" t="s">
        <v>403</v>
      </c>
      <c r="BC344" s="62" t="s">
        <v>404</v>
      </c>
      <c r="BD344" s="66">
        <v>3160</v>
      </c>
      <c r="BE344" s="62"/>
      <c r="BF344" s="75"/>
      <c r="BG344" s="76" t="s">
        <v>587</v>
      </c>
      <c r="BH344" s="77"/>
      <c r="BI344" s="71"/>
      <c r="BJ344" s="60" t="s">
        <v>407</v>
      </c>
      <c r="BK344" s="71" t="s">
        <v>588</v>
      </c>
    </row>
    <row r="345" s="152" customFormat="1" ht="60" hidden="1" customHeight="1">
      <c r="A345" s="33"/>
      <c r="B345" s="33" t="s">
        <v>62</v>
      </c>
      <c r="C345" s="329" t="s">
        <v>63</v>
      </c>
      <c r="D345" s="315" t="s">
        <v>64</v>
      </c>
      <c r="E345" s="315" t="s">
        <v>1585</v>
      </c>
      <c r="F345" s="331" t="s">
        <v>574</v>
      </c>
      <c r="G345" s="316" t="s">
        <v>1586</v>
      </c>
      <c r="H345" s="315" t="s">
        <v>1587</v>
      </c>
      <c r="I345" s="158" t="s">
        <v>688</v>
      </c>
      <c r="J345" s="164" t="s">
        <v>689</v>
      </c>
      <c r="K345" s="159" t="s">
        <v>579</v>
      </c>
      <c r="L345" s="344" t="s">
        <v>690</v>
      </c>
      <c r="M345" s="345" t="s">
        <v>691</v>
      </c>
      <c r="N345" s="49">
        <v>9521797</v>
      </c>
      <c r="O345" s="328" t="s">
        <v>692</v>
      </c>
      <c r="P345" s="329" t="s">
        <v>76</v>
      </c>
      <c r="Q345" s="320" t="s">
        <v>398</v>
      </c>
      <c r="R345" s="330">
        <v>45179</v>
      </c>
      <c r="S345" s="317">
        <v>10</v>
      </c>
      <c r="T345" s="331">
        <f t="shared" si="28"/>
        <v>48831</v>
      </c>
      <c r="U345" s="315" t="s">
        <v>100</v>
      </c>
      <c r="V345" s="160" t="str">
        <f t="shared" si="31"/>
        <v/>
      </c>
      <c r="W345" s="153" t="str">
        <f t="shared" si="30"/>
        <v>%НКПР</v>
      </c>
      <c r="X345" s="332">
        <v>100</v>
      </c>
      <c r="Y345" s="317"/>
      <c r="Z345" s="333" t="s">
        <v>399</v>
      </c>
      <c r="AA345" s="315" t="s">
        <v>400</v>
      </c>
      <c r="AB345" s="332"/>
      <c r="AC345" s="320" t="s">
        <v>399</v>
      </c>
      <c r="AD345" s="334">
        <v>36</v>
      </c>
      <c r="AE345" s="346">
        <v>45202</v>
      </c>
      <c r="AF345" s="323">
        <f t="shared" si="32"/>
        <v>46297</v>
      </c>
      <c r="AG345" s="331" t="s">
        <v>82</v>
      </c>
      <c r="AH345" s="316" t="s">
        <v>83</v>
      </c>
      <c r="AI345" s="333" t="s">
        <v>1588</v>
      </c>
      <c r="AJ345" s="316" t="s">
        <v>694</v>
      </c>
      <c r="AK345" s="323" t="str">
        <f t="shared" ca="1" si="29"/>
        <v>поверен</v>
      </c>
      <c r="AL345" s="333"/>
      <c r="AM345" s="320" t="s">
        <v>86</v>
      </c>
      <c r="AN345" s="333" t="s">
        <v>87</v>
      </c>
      <c r="AO345" s="320" t="s">
        <v>88</v>
      </c>
      <c r="AP345" s="332" t="s">
        <v>695</v>
      </c>
      <c r="AQ345" s="324" t="s">
        <v>1512</v>
      </c>
      <c r="AR345" s="323"/>
      <c r="AS345" s="333" t="s">
        <v>91</v>
      </c>
      <c r="AT345" s="33" t="s">
        <v>385</v>
      </c>
      <c r="AU345" s="329"/>
      <c r="AV345" s="316">
        <v>45681</v>
      </c>
      <c r="AW345" s="331"/>
      <c r="AX345" s="33"/>
      <c r="AY345" s="329"/>
      <c r="AZ345" s="33"/>
      <c r="BA345" s="331" t="s">
        <v>343</v>
      </c>
      <c r="BB345" s="316" t="s">
        <v>403</v>
      </c>
      <c r="BC345" s="331" t="s">
        <v>404</v>
      </c>
      <c r="BD345" s="320">
        <v>3160</v>
      </c>
      <c r="BE345" s="331"/>
      <c r="BF345" s="316"/>
      <c r="BG345" s="172"/>
      <c r="BH345" s="173"/>
      <c r="BI345" s="160"/>
      <c r="BJ345" s="171" t="s">
        <v>1513</v>
      </c>
      <c r="BK345" s="153" t="s">
        <v>698</v>
      </c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</row>
    <row r="346" s="55" customFormat="1" ht="60" hidden="1" customHeight="1">
      <c r="A346" s="58"/>
      <c r="B346" s="58" t="s">
        <v>62</v>
      </c>
      <c r="C346" s="58" t="s">
        <v>63</v>
      </c>
      <c r="D346" s="59" t="s">
        <v>64</v>
      </c>
      <c r="E346" s="59">
        <v>213</v>
      </c>
      <c r="F346" s="62" t="s">
        <v>574</v>
      </c>
      <c r="G346" s="62" t="s">
        <v>1586</v>
      </c>
      <c r="H346" s="59" t="s">
        <v>1589</v>
      </c>
      <c r="I346" s="63" t="s">
        <v>577</v>
      </c>
      <c r="J346" s="62" t="s">
        <v>1575</v>
      </c>
      <c r="K346" s="64" t="s">
        <v>579</v>
      </c>
      <c r="L346" s="79" t="s">
        <v>580</v>
      </c>
      <c r="M346" s="62" t="s">
        <v>581</v>
      </c>
      <c r="N346" s="49" t="s">
        <v>1590</v>
      </c>
      <c r="O346" s="58" t="s">
        <v>397</v>
      </c>
      <c r="P346" s="58" t="s">
        <v>76</v>
      </c>
      <c r="Q346" s="66" t="s">
        <v>398</v>
      </c>
      <c r="R346" s="116">
        <v>44418</v>
      </c>
      <c r="S346" s="63">
        <v>15</v>
      </c>
      <c r="T346" s="69">
        <f t="shared" si="28"/>
        <v>49896</v>
      </c>
      <c r="U346" s="59" t="s">
        <v>100</v>
      </c>
      <c r="V346" s="71" t="str">
        <f t="shared" si="31"/>
        <v/>
      </c>
      <c r="W346" s="71" t="str">
        <f t="shared" si="30"/>
        <v>%НКПР</v>
      </c>
      <c r="X346" s="63">
        <v>100</v>
      </c>
      <c r="Y346" s="63"/>
      <c r="Z346" s="66" t="s">
        <v>399</v>
      </c>
      <c r="AA346" s="59" t="s">
        <v>400</v>
      </c>
      <c r="AB346" s="63"/>
      <c r="AC346" s="66" t="s">
        <v>399</v>
      </c>
      <c r="AD346" s="64">
        <v>24</v>
      </c>
      <c r="AE346" s="72">
        <v>45576</v>
      </c>
      <c r="AF346" s="73">
        <f t="shared" si="32"/>
        <v>46305</v>
      </c>
      <c r="AG346" s="62" t="s">
        <v>82</v>
      </c>
      <c r="AH346" s="62" t="s">
        <v>83</v>
      </c>
      <c r="AI346" s="66" t="s">
        <v>1591</v>
      </c>
      <c r="AJ346" s="62" t="s">
        <v>1338</v>
      </c>
      <c r="AK346" s="73" t="str">
        <f t="shared" ca="1" si="29"/>
        <v>поверен</v>
      </c>
      <c r="AL346" s="66"/>
      <c r="AM346" s="66" t="s">
        <v>86</v>
      </c>
      <c r="AN346" s="66" t="s">
        <v>87</v>
      </c>
      <c r="AO346" s="66" t="s">
        <v>88</v>
      </c>
      <c r="AP346" s="63" t="s">
        <v>584</v>
      </c>
      <c r="AQ346" s="74">
        <v>2016</v>
      </c>
      <c r="AR346" s="73"/>
      <c r="AS346" s="66" t="s">
        <v>91</v>
      </c>
      <c r="AT346" s="58" t="s">
        <v>385</v>
      </c>
      <c r="AU346" s="58"/>
      <c r="AV346" s="62"/>
      <c r="AW346" s="62"/>
      <c r="AX346" s="58"/>
      <c r="AY346" s="58"/>
      <c r="AZ346" s="58"/>
      <c r="BA346" s="62"/>
      <c r="BB346" s="62" t="s">
        <v>403</v>
      </c>
      <c r="BC346" s="62" t="s">
        <v>404</v>
      </c>
      <c r="BD346" s="66">
        <v>3160</v>
      </c>
      <c r="BE346" s="62"/>
      <c r="BF346" s="75"/>
      <c r="BG346" s="76" t="s">
        <v>587</v>
      </c>
      <c r="BH346" s="77"/>
      <c r="BI346" s="71"/>
      <c r="BJ346" s="60" t="s">
        <v>407</v>
      </c>
      <c r="BK346" s="71" t="s">
        <v>588</v>
      </c>
    </row>
    <row r="347" s="152" customFormat="1" ht="60" hidden="1" customHeight="1">
      <c r="A347" s="33"/>
      <c r="B347" s="33" t="s">
        <v>62</v>
      </c>
      <c r="C347" s="33" t="s">
        <v>63</v>
      </c>
      <c r="D347" s="315" t="s">
        <v>64</v>
      </c>
      <c r="E347" s="315">
        <v>213</v>
      </c>
      <c r="F347" s="316" t="s">
        <v>574</v>
      </c>
      <c r="G347" s="316" t="s">
        <v>857</v>
      </c>
      <c r="H347" s="315" t="s">
        <v>1592</v>
      </c>
      <c r="I347" s="317" t="s">
        <v>688</v>
      </c>
      <c r="J347" s="316" t="s">
        <v>689</v>
      </c>
      <c r="K347" s="318" t="s">
        <v>579</v>
      </c>
      <c r="L347" s="319" t="s">
        <v>690</v>
      </c>
      <c r="M347" s="347" t="s">
        <v>691</v>
      </c>
      <c r="N347" s="49">
        <v>9521801</v>
      </c>
      <c r="O347" s="348" t="s">
        <v>692</v>
      </c>
      <c r="P347" s="33" t="s">
        <v>76</v>
      </c>
      <c r="Q347" s="320" t="s">
        <v>398</v>
      </c>
      <c r="R347" s="321">
        <v>45179</v>
      </c>
      <c r="S347" s="317">
        <v>10</v>
      </c>
      <c r="T347" s="322">
        <f t="shared" si="28"/>
        <v>48831</v>
      </c>
      <c r="U347" s="315" t="s">
        <v>100</v>
      </c>
      <c r="V347" s="153" t="str">
        <f t="shared" si="31"/>
        <v/>
      </c>
      <c r="W347" s="153" t="str">
        <f t="shared" si="30"/>
        <v>%НКПР</v>
      </c>
      <c r="X347" s="317">
        <v>100</v>
      </c>
      <c r="Y347" s="317"/>
      <c r="Z347" s="320" t="s">
        <v>399</v>
      </c>
      <c r="AA347" s="315" t="s">
        <v>400</v>
      </c>
      <c r="AB347" s="317"/>
      <c r="AC347" s="320" t="s">
        <v>399</v>
      </c>
      <c r="AD347" s="318">
        <v>36</v>
      </c>
      <c r="AE347" s="346">
        <v>45202</v>
      </c>
      <c r="AF347" s="323">
        <f t="shared" si="32"/>
        <v>46297</v>
      </c>
      <c r="AG347" s="316" t="s">
        <v>82</v>
      </c>
      <c r="AH347" s="316" t="s">
        <v>83</v>
      </c>
      <c r="AI347" s="320" t="s">
        <v>1593</v>
      </c>
      <c r="AJ347" s="316" t="s">
        <v>694</v>
      </c>
      <c r="AK347" s="323" t="str">
        <f t="shared" ca="1" si="29"/>
        <v>поверен</v>
      </c>
      <c r="AL347" s="320"/>
      <c r="AM347" s="320" t="s">
        <v>86</v>
      </c>
      <c r="AN347" s="320" t="s">
        <v>87</v>
      </c>
      <c r="AO347" s="320" t="s">
        <v>88</v>
      </c>
      <c r="AP347" s="317" t="s">
        <v>695</v>
      </c>
      <c r="AQ347" s="324" t="s">
        <v>1512</v>
      </c>
      <c r="AR347" s="323"/>
      <c r="AS347" s="320" t="s">
        <v>91</v>
      </c>
      <c r="AT347" s="33" t="s">
        <v>385</v>
      </c>
      <c r="AU347" s="33"/>
      <c r="AV347" s="316">
        <v>45681</v>
      </c>
      <c r="AW347" s="316"/>
      <c r="AX347" s="33"/>
      <c r="AY347" s="33"/>
      <c r="AZ347" s="33"/>
      <c r="BA347" s="316" t="s">
        <v>343</v>
      </c>
      <c r="BB347" s="316" t="s">
        <v>403</v>
      </c>
      <c r="BC347" s="316" t="s">
        <v>404</v>
      </c>
      <c r="BD347" s="320">
        <v>3160</v>
      </c>
      <c r="BE347" s="316"/>
      <c r="BF347" s="325"/>
      <c r="BG347" s="326"/>
      <c r="BH347" s="173"/>
      <c r="BI347" s="153"/>
      <c r="BJ347" s="171" t="s">
        <v>1513</v>
      </c>
      <c r="BK347" s="153" t="s">
        <v>698</v>
      </c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</row>
    <row r="348" s="55" customFormat="1" ht="60" hidden="1" customHeight="1">
      <c r="A348" s="58"/>
      <c r="B348" s="58" t="s">
        <v>62</v>
      </c>
      <c r="C348" s="58" t="s">
        <v>63</v>
      </c>
      <c r="D348" s="59" t="s">
        <v>64</v>
      </c>
      <c r="E348" s="59">
        <v>213</v>
      </c>
      <c r="F348" s="62" t="s">
        <v>574</v>
      </c>
      <c r="G348" s="62" t="s">
        <v>857</v>
      </c>
      <c r="H348" s="59" t="s">
        <v>1594</v>
      </c>
      <c r="I348" s="63" t="s">
        <v>577</v>
      </c>
      <c r="J348" s="62" t="s">
        <v>1575</v>
      </c>
      <c r="K348" s="64" t="s">
        <v>579</v>
      </c>
      <c r="L348" s="79" t="s">
        <v>580</v>
      </c>
      <c r="M348" s="62" t="s">
        <v>581</v>
      </c>
      <c r="N348" s="49" t="s">
        <v>1595</v>
      </c>
      <c r="O348" s="58" t="s">
        <v>397</v>
      </c>
      <c r="P348" s="58" t="s">
        <v>76</v>
      </c>
      <c r="Q348" s="66" t="s">
        <v>398</v>
      </c>
      <c r="R348" s="116">
        <v>44418</v>
      </c>
      <c r="S348" s="63">
        <v>15</v>
      </c>
      <c r="T348" s="69">
        <f t="shared" si="28"/>
        <v>49896</v>
      </c>
      <c r="U348" s="59" t="s">
        <v>100</v>
      </c>
      <c r="V348" s="71" t="str">
        <f t="shared" si="31"/>
        <v/>
      </c>
      <c r="W348" s="71" t="str">
        <f t="shared" si="30"/>
        <v>%НКПР</v>
      </c>
      <c r="X348" s="63">
        <v>100</v>
      </c>
      <c r="Y348" s="63"/>
      <c r="Z348" s="66" t="s">
        <v>399</v>
      </c>
      <c r="AA348" s="59" t="s">
        <v>400</v>
      </c>
      <c r="AB348" s="63"/>
      <c r="AC348" s="66" t="s">
        <v>399</v>
      </c>
      <c r="AD348" s="64">
        <v>24</v>
      </c>
      <c r="AE348" s="72">
        <v>45576</v>
      </c>
      <c r="AF348" s="73">
        <f t="shared" si="32"/>
        <v>46305</v>
      </c>
      <c r="AG348" s="62" t="s">
        <v>82</v>
      </c>
      <c r="AH348" s="62" t="s">
        <v>83</v>
      </c>
      <c r="AI348" s="66" t="s">
        <v>1596</v>
      </c>
      <c r="AJ348" s="62" t="s">
        <v>1338</v>
      </c>
      <c r="AK348" s="73" t="str">
        <f t="shared" ca="1" si="29"/>
        <v>поверен</v>
      </c>
      <c r="AL348" s="66"/>
      <c r="AM348" s="66" t="s">
        <v>86</v>
      </c>
      <c r="AN348" s="66" t="s">
        <v>87</v>
      </c>
      <c r="AO348" s="66" t="s">
        <v>88</v>
      </c>
      <c r="AP348" s="63" t="s">
        <v>584</v>
      </c>
      <c r="AQ348" s="74"/>
      <c r="AR348" s="73"/>
      <c r="AS348" s="66" t="s">
        <v>91</v>
      </c>
      <c r="AT348" s="58" t="s">
        <v>385</v>
      </c>
      <c r="AU348" s="58"/>
      <c r="AV348" s="62"/>
      <c r="AW348" s="62"/>
      <c r="AX348" s="58"/>
      <c r="AY348" s="58"/>
      <c r="AZ348" s="58"/>
      <c r="BA348" s="62" t="s">
        <v>343</v>
      </c>
      <c r="BB348" s="62" t="s">
        <v>403</v>
      </c>
      <c r="BC348" s="62" t="s">
        <v>404</v>
      </c>
      <c r="BD348" s="66">
        <v>3160</v>
      </c>
      <c r="BE348" s="62"/>
      <c r="BF348" s="75"/>
      <c r="BG348" s="76" t="s">
        <v>587</v>
      </c>
      <c r="BH348" s="77"/>
      <c r="BI348" s="71"/>
      <c r="BJ348" s="60" t="s">
        <v>407</v>
      </c>
      <c r="BK348" s="71" t="s">
        <v>588</v>
      </c>
    </row>
    <row r="349" s="55" customFormat="1" ht="60" hidden="1" customHeight="1">
      <c r="A349" s="58"/>
      <c r="B349" s="58" t="s">
        <v>62</v>
      </c>
      <c r="C349" s="58" t="s">
        <v>63</v>
      </c>
      <c r="D349" s="59" t="s">
        <v>64</v>
      </c>
      <c r="E349" s="59">
        <v>213</v>
      </c>
      <c r="F349" s="62" t="s">
        <v>574</v>
      </c>
      <c r="G349" s="62" t="s">
        <v>857</v>
      </c>
      <c r="H349" s="59" t="s">
        <v>1597</v>
      </c>
      <c r="I349" s="63" t="s">
        <v>577</v>
      </c>
      <c r="J349" s="62" t="s">
        <v>1575</v>
      </c>
      <c r="K349" s="64" t="s">
        <v>579</v>
      </c>
      <c r="L349" s="79" t="s">
        <v>580</v>
      </c>
      <c r="M349" s="62" t="s">
        <v>581</v>
      </c>
      <c r="N349" s="49" t="s">
        <v>1598</v>
      </c>
      <c r="O349" s="58" t="s">
        <v>397</v>
      </c>
      <c r="P349" s="58" t="s">
        <v>76</v>
      </c>
      <c r="Q349" s="66" t="s">
        <v>398</v>
      </c>
      <c r="R349" s="116">
        <v>44418</v>
      </c>
      <c r="S349" s="63">
        <v>15</v>
      </c>
      <c r="T349" s="69">
        <f t="shared" si="28"/>
        <v>49896</v>
      </c>
      <c r="U349" s="59" t="s">
        <v>100</v>
      </c>
      <c r="V349" s="71" t="str">
        <f t="shared" si="31"/>
        <v/>
      </c>
      <c r="W349" s="71" t="str">
        <f t="shared" si="30"/>
        <v>%НКПР</v>
      </c>
      <c r="X349" s="63">
        <v>100</v>
      </c>
      <c r="Y349" s="63"/>
      <c r="Z349" s="66" t="s">
        <v>399</v>
      </c>
      <c r="AA349" s="59" t="s">
        <v>400</v>
      </c>
      <c r="AB349" s="63"/>
      <c r="AC349" s="66" t="s">
        <v>399</v>
      </c>
      <c r="AD349" s="64">
        <v>24</v>
      </c>
      <c r="AE349" s="72">
        <v>45576</v>
      </c>
      <c r="AF349" s="73">
        <f t="shared" si="32"/>
        <v>46305</v>
      </c>
      <c r="AG349" s="62" t="s">
        <v>82</v>
      </c>
      <c r="AH349" s="62" t="s">
        <v>83</v>
      </c>
      <c r="AI349" s="66" t="s">
        <v>1599</v>
      </c>
      <c r="AJ349" s="62" t="s">
        <v>1338</v>
      </c>
      <c r="AK349" s="73" t="str">
        <f t="shared" ca="1" si="29"/>
        <v>поверен</v>
      </c>
      <c r="AL349" s="66"/>
      <c r="AM349" s="66" t="s">
        <v>86</v>
      </c>
      <c r="AN349" s="66" t="s">
        <v>87</v>
      </c>
      <c r="AO349" s="66" t="s">
        <v>88</v>
      </c>
      <c r="AP349" s="63" t="s">
        <v>584</v>
      </c>
      <c r="AQ349" s="74"/>
      <c r="AR349" s="73"/>
      <c r="AS349" s="66" t="s">
        <v>91</v>
      </c>
      <c r="AT349" s="58" t="s">
        <v>385</v>
      </c>
      <c r="AU349" s="58"/>
      <c r="AV349" s="62"/>
      <c r="AW349" s="62"/>
      <c r="AX349" s="58"/>
      <c r="AY349" s="58"/>
      <c r="AZ349" s="58"/>
      <c r="BA349" s="62" t="s">
        <v>343</v>
      </c>
      <c r="BB349" s="62" t="s">
        <v>403</v>
      </c>
      <c r="BC349" s="62" t="s">
        <v>404</v>
      </c>
      <c r="BD349" s="66">
        <v>3160</v>
      </c>
      <c r="BE349" s="62"/>
      <c r="BF349" s="75"/>
      <c r="BG349" s="76" t="s">
        <v>587</v>
      </c>
      <c r="BH349" s="77"/>
      <c r="BI349" s="71"/>
      <c r="BJ349" s="60" t="s">
        <v>407</v>
      </c>
      <c r="BK349" s="71" t="s">
        <v>588</v>
      </c>
    </row>
    <row r="350" s="55" customFormat="1" ht="60" hidden="1" customHeight="1">
      <c r="A350" s="58"/>
      <c r="B350" s="58" t="s">
        <v>62</v>
      </c>
      <c r="C350" s="58" t="s">
        <v>63</v>
      </c>
      <c r="D350" s="59" t="s">
        <v>64</v>
      </c>
      <c r="E350" s="59">
        <v>213</v>
      </c>
      <c r="F350" s="62" t="s">
        <v>574</v>
      </c>
      <c r="G350" s="62" t="s">
        <v>1600</v>
      </c>
      <c r="H350" s="59" t="s">
        <v>1601</v>
      </c>
      <c r="I350" s="63" t="s">
        <v>461</v>
      </c>
      <c r="J350" s="62" t="s">
        <v>462</v>
      </c>
      <c r="K350" s="64" t="s">
        <v>463</v>
      </c>
      <c r="L350" s="64" t="s">
        <v>464</v>
      </c>
      <c r="M350" s="62" t="s">
        <v>1364</v>
      </c>
      <c r="N350" s="64">
        <v>1441180</v>
      </c>
      <c r="O350" s="58" t="s">
        <v>75</v>
      </c>
      <c r="P350" s="58" t="s">
        <v>76</v>
      </c>
      <c r="Q350" s="66" t="s">
        <v>137</v>
      </c>
      <c r="R350" s="115">
        <v>42325</v>
      </c>
      <c r="S350" s="63">
        <v>12</v>
      </c>
      <c r="T350" s="69">
        <f t="shared" si="28"/>
        <v>46707.400000000001</v>
      </c>
      <c r="U350" s="59" t="s">
        <v>100</v>
      </c>
      <c r="V350" s="71" t="str">
        <f t="shared" si="31"/>
        <v>к</v>
      </c>
      <c r="W350" s="71" t="str">
        <f t="shared" si="30"/>
        <v>Па</v>
      </c>
      <c r="X350" s="63">
        <v>400</v>
      </c>
      <c r="Y350" s="63" t="s">
        <v>215</v>
      </c>
      <c r="Z350" s="66" t="s">
        <v>139</v>
      </c>
      <c r="AA350" s="59" t="s">
        <v>176</v>
      </c>
      <c r="AB350" s="63"/>
      <c r="AC350" s="66" t="s">
        <v>141</v>
      </c>
      <c r="AD350" s="64">
        <v>60</v>
      </c>
      <c r="AE350" s="72">
        <v>45495</v>
      </c>
      <c r="AF350" s="73">
        <f t="shared" si="32"/>
        <v>47320</v>
      </c>
      <c r="AG350" s="73" t="s">
        <v>82</v>
      </c>
      <c r="AH350" s="73" t="s">
        <v>83</v>
      </c>
      <c r="AI350" s="66" t="s">
        <v>1602</v>
      </c>
      <c r="AJ350" s="40" t="s">
        <v>143</v>
      </c>
      <c r="AK350" s="73" t="str">
        <f t="shared" ca="1" si="29"/>
        <v>поверен</v>
      </c>
      <c r="AL350" s="66"/>
      <c r="AM350" s="66" t="s">
        <v>86</v>
      </c>
      <c r="AN350" s="66" t="s">
        <v>87</v>
      </c>
      <c r="AO350" s="66" t="s">
        <v>88</v>
      </c>
      <c r="AP350" s="63" t="s">
        <v>502</v>
      </c>
      <c r="AQ350" s="74" t="s">
        <v>799</v>
      </c>
      <c r="AR350" s="73"/>
      <c r="AS350" s="66" t="s">
        <v>91</v>
      </c>
      <c r="AT350" s="58" t="s">
        <v>385</v>
      </c>
      <c r="AU350" s="58"/>
      <c r="AV350" s="62"/>
      <c r="AW350" s="62"/>
      <c r="AX350" s="58"/>
      <c r="AY350" s="58"/>
      <c r="AZ350" s="58"/>
      <c r="BA350" s="62"/>
      <c r="BB350" s="62" t="s">
        <v>145</v>
      </c>
      <c r="BC350" s="62" t="s">
        <v>146</v>
      </c>
      <c r="BD350" s="66">
        <v>3001</v>
      </c>
      <c r="BE350" s="62"/>
      <c r="BF350" s="75"/>
      <c r="BG350" s="76"/>
      <c r="BH350" s="77"/>
      <c r="BI350" s="71"/>
      <c r="BJ350" s="71"/>
      <c r="BK350" s="71"/>
    </row>
    <row r="351" s="55" customFormat="1" ht="60" hidden="1" customHeight="1">
      <c r="A351" s="58"/>
      <c r="B351" s="58" t="s">
        <v>62</v>
      </c>
      <c r="C351" s="58" t="s">
        <v>63</v>
      </c>
      <c r="D351" s="59" t="s">
        <v>64</v>
      </c>
      <c r="E351" s="59">
        <v>213</v>
      </c>
      <c r="F351" s="62" t="s">
        <v>574</v>
      </c>
      <c r="G351" s="62" t="s">
        <v>1600</v>
      </c>
      <c r="H351" s="59" t="s">
        <v>1603</v>
      </c>
      <c r="I351" s="63" t="s">
        <v>461</v>
      </c>
      <c r="J351" s="62" t="s">
        <v>462</v>
      </c>
      <c r="K351" s="64" t="s">
        <v>463</v>
      </c>
      <c r="L351" s="64" t="s">
        <v>464</v>
      </c>
      <c r="M351" s="62" t="s">
        <v>1368</v>
      </c>
      <c r="N351" s="64">
        <v>1441181</v>
      </c>
      <c r="O351" s="58" t="s">
        <v>75</v>
      </c>
      <c r="P351" s="58" t="s">
        <v>76</v>
      </c>
      <c r="Q351" s="66" t="s">
        <v>137</v>
      </c>
      <c r="R351" s="115">
        <v>42318</v>
      </c>
      <c r="S351" s="63">
        <v>12</v>
      </c>
      <c r="T351" s="69">
        <f t="shared" si="28"/>
        <v>46700.400000000001</v>
      </c>
      <c r="U351" s="59" t="s">
        <v>100</v>
      </c>
      <c r="V351" s="71" t="str">
        <f t="shared" si="31"/>
        <v>М</v>
      </c>
      <c r="W351" s="71" t="str">
        <f t="shared" si="30"/>
        <v>Па</v>
      </c>
      <c r="X351" s="63">
        <v>0.40000000000000002</v>
      </c>
      <c r="Y351" s="63" t="s">
        <v>138</v>
      </c>
      <c r="Z351" s="66" t="s">
        <v>139</v>
      </c>
      <c r="AA351" s="59" t="s">
        <v>176</v>
      </c>
      <c r="AB351" s="63"/>
      <c r="AC351" s="66" t="s">
        <v>141</v>
      </c>
      <c r="AD351" s="64">
        <v>60</v>
      </c>
      <c r="AE351" s="72">
        <v>45495</v>
      </c>
      <c r="AF351" s="73">
        <f t="shared" si="32"/>
        <v>47320</v>
      </c>
      <c r="AG351" s="73" t="s">
        <v>82</v>
      </c>
      <c r="AH351" s="73" t="s">
        <v>83</v>
      </c>
      <c r="AI351" s="66" t="s">
        <v>1604</v>
      </c>
      <c r="AJ351" s="40" t="s">
        <v>143</v>
      </c>
      <c r="AK351" s="73" t="str">
        <f t="shared" ca="1" si="29"/>
        <v>поверен</v>
      </c>
      <c r="AL351" s="66"/>
      <c r="AM351" s="66" t="s">
        <v>86</v>
      </c>
      <c r="AN351" s="66" t="s">
        <v>87</v>
      </c>
      <c r="AO351" s="66" t="s">
        <v>88</v>
      </c>
      <c r="AP351" s="63" t="s">
        <v>502</v>
      </c>
      <c r="AQ351" s="74" t="s">
        <v>799</v>
      </c>
      <c r="AR351" s="73"/>
      <c r="AS351" s="66" t="s">
        <v>91</v>
      </c>
      <c r="AT351" s="58" t="s">
        <v>385</v>
      </c>
      <c r="AU351" s="58"/>
      <c r="AV351" s="62"/>
      <c r="AW351" s="62"/>
      <c r="AX351" s="58"/>
      <c r="AY351" s="58"/>
      <c r="AZ351" s="58"/>
      <c r="BA351" s="62"/>
      <c r="BB351" s="62" t="s">
        <v>145</v>
      </c>
      <c r="BC351" s="62" t="s">
        <v>146</v>
      </c>
      <c r="BD351" s="66">
        <v>3001</v>
      </c>
      <c r="BE351" s="62"/>
      <c r="BF351" s="75"/>
      <c r="BG351" s="76"/>
      <c r="BH351" s="77"/>
      <c r="BI351" s="71"/>
      <c r="BJ351" s="71"/>
      <c r="BK351" s="71"/>
    </row>
    <row r="352" s="55" customFormat="1" ht="60" hidden="1" customHeight="1">
      <c r="A352" s="58"/>
      <c r="B352" s="58" t="s">
        <v>62</v>
      </c>
      <c r="C352" s="58" t="s">
        <v>63</v>
      </c>
      <c r="D352" s="59" t="s">
        <v>64</v>
      </c>
      <c r="E352" s="59">
        <v>213</v>
      </c>
      <c r="F352" s="62" t="s">
        <v>574</v>
      </c>
      <c r="G352" s="62" t="s">
        <v>1537</v>
      </c>
      <c r="H352" s="59" t="s">
        <v>1605</v>
      </c>
      <c r="I352" s="63" t="s">
        <v>171</v>
      </c>
      <c r="J352" s="62" t="s">
        <v>172</v>
      </c>
      <c r="K352" s="64" t="s">
        <v>131</v>
      </c>
      <c r="L352" s="79" t="s">
        <v>151</v>
      </c>
      <c r="M352" s="62" t="s">
        <v>173</v>
      </c>
      <c r="N352" s="64">
        <v>4029204</v>
      </c>
      <c r="O352" s="58" t="s">
        <v>75</v>
      </c>
      <c r="P352" s="58" t="s">
        <v>76</v>
      </c>
      <c r="Q352" s="66" t="s">
        <v>137</v>
      </c>
      <c r="R352" s="115">
        <v>42446</v>
      </c>
      <c r="S352" s="68">
        <v>12</v>
      </c>
      <c r="T352" s="69">
        <f t="shared" si="28"/>
        <v>46828.400000000001</v>
      </c>
      <c r="U352" s="59" t="s">
        <v>100</v>
      </c>
      <c r="V352" s="71" t="str">
        <f t="shared" si="31"/>
        <v>М</v>
      </c>
      <c r="W352" s="71" t="str">
        <f t="shared" si="30"/>
        <v>Па</v>
      </c>
      <c r="X352" s="63">
        <v>0.69999999999999996</v>
      </c>
      <c r="Y352" s="63" t="s">
        <v>138</v>
      </c>
      <c r="Z352" s="66" t="s">
        <v>139</v>
      </c>
      <c r="AA352" s="58" t="s">
        <v>176</v>
      </c>
      <c r="AB352" s="63"/>
      <c r="AC352" s="66" t="s">
        <v>141</v>
      </c>
      <c r="AD352" s="64">
        <v>60</v>
      </c>
      <c r="AE352" s="72">
        <v>43997</v>
      </c>
      <c r="AF352" s="73">
        <f t="shared" si="32"/>
        <v>45822</v>
      </c>
      <c r="AG352" s="62" t="s">
        <v>82</v>
      </c>
      <c r="AH352" s="62" t="s">
        <v>83</v>
      </c>
      <c r="AI352" s="66" t="s">
        <v>1606</v>
      </c>
      <c r="AJ352" s="62" t="s">
        <v>1607</v>
      </c>
      <c r="AK352" s="73" t="str">
        <f t="shared" ca="1" si="29"/>
        <v>ЗАМЕНИТЬ</v>
      </c>
      <c r="AL352" s="66"/>
      <c r="AM352" s="66" t="s">
        <v>86</v>
      </c>
      <c r="AN352" s="66" t="s">
        <v>87</v>
      </c>
      <c r="AO352" s="66" t="s">
        <v>88</v>
      </c>
      <c r="AP352" s="63" t="s">
        <v>502</v>
      </c>
      <c r="AQ352" s="74" t="s">
        <v>799</v>
      </c>
      <c r="AR352" s="73"/>
      <c r="AS352" s="66" t="s">
        <v>91</v>
      </c>
      <c r="AT352" s="58" t="s">
        <v>385</v>
      </c>
      <c r="AU352" s="58"/>
      <c r="AV352" s="62"/>
      <c r="AW352" s="62"/>
      <c r="AX352" s="58"/>
      <c r="AY352" s="58"/>
      <c r="AZ352" s="58"/>
      <c r="BA352" s="62" t="s">
        <v>478</v>
      </c>
      <c r="BB352" s="62" t="s">
        <v>145</v>
      </c>
      <c r="BC352" s="62" t="s">
        <v>146</v>
      </c>
      <c r="BD352" s="66">
        <v>3001</v>
      </c>
      <c r="BE352" s="62"/>
      <c r="BF352" s="75"/>
      <c r="BG352" s="76"/>
      <c r="BH352" s="77"/>
      <c r="BI352" s="71"/>
      <c r="BJ352" s="71"/>
      <c r="BK352" s="71"/>
    </row>
    <row r="353" s="55" customFormat="1" ht="60" hidden="1" customHeight="1">
      <c r="A353" s="58"/>
      <c r="B353" s="58" t="s">
        <v>62</v>
      </c>
      <c r="C353" s="58" t="s">
        <v>63</v>
      </c>
      <c r="D353" s="59" t="s">
        <v>64</v>
      </c>
      <c r="E353" s="59">
        <v>213</v>
      </c>
      <c r="F353" s="62" t="s">
        <v>574</v>
      </c>
      <c r="G353" s="62" t="s">
        <v>1542</v>
      </c>
      <c r="H353" s="59">
        <v>213</v>
      </c>
      <c r="I353" s="63" t="s">
        <v>469</v>
      </c>
      <c r="J353" s="62" t="s">
        <v>470</v>
      </c>
      <c r="K353" s="64" t="s">
        <v>471</v>
      </c>
      <c r="L353" s="64" t="s">
        <v>472</v>
      </c>
      <c r="M353" s="62" t="s">
        <v>484</v>
      </c>
      <c r="N353" s="64">
        <v>2288864</v>
      </c>
      <c r="O353" s="58" t="s">
        <v>1126</v>
      </c>
      <c r="P353" s="58" t="s">
        <v>76</v>
      </c>
      <c r="Q353" s="66" t="s">
        <v>77</v>
      </c>
      <c r="R353" s="115">
        <v>42325</v>
      </c>
      <c r="S353" s="63">
        <v>8</v>
      </c>
      <c r="T353" s="69">
        <f t="shared" si="28"/>
        <v>45246.599999999999</v>
      </c>
      <c r="U353" s="59" t="s">
        <v>78</v>
      </c>
      <c r="V353" s="71" t="str">
        <f t="shared" si="31"/>
        <v/>
      </c>
      <c r="W353" s="71" t="str">
        <f t="shared" si="30"/>
        <v>°С</v>
      </c>
      <c r="X353" s="63">
        <v>100</v>
      </c>
      <c r="Y353" s="63"/>
      <c r="Z353" s="66" t="s">
        <v>79</v>
      </c>
      <c r="AA353" s="59" t="s">
        <v>475</v>
      </c>
      <c r="AB353" s="63"/>
      <c r="AC353" s="66" t="s">
        <v>79</v>
      </c>
      <c r="AD353" s="64">
        <v>60</v>
      </c>
      <c r="AE353" s="72">
        <v>44181</v>
      </c>
      <c r="AF353" s="73">
        <f t="shared" si="32"/>
        <v>46006</v>
      </c>
      <c r="AG353" s="73" t="s">
        <v>82</v>
      </c>
      <c r="AH353" s="73" t="s">
        <v>83</v>
      </c>
      <c r="AI353" s="66" t="s">
        <v>1608</v>
      </c>
      <c r="AJ353" s="62" t="s">
        <v>85</v>
      </c>
      <c r="AK353" s="73" t="str">
        <f t="shared" ca="1" si="29"/>
        <v>поверен</v>
      </c>
      <c r="AL353" s="66"/>
      <c r="AM353" s="66" t="s">
        <v>86</v>
      </c>
      <c r="AN353" s="66" t="s">
        <v>87</v>
      </c>
      <c r="AO353" s="66" t="s">
        <v>88</v>
      </c>
      <c r="AP353" s="63" t="s">
        <v>573</v>
      </c>
      <c r="AQ353" s="74" t="s">
        <v>799</v>
      </c>
      <c r="AR353" s="73"/>
      <c r="AS353" s="66" t="s">
        <v>91</v>
      </c>
      <c r="AT353" s="58" t="s">
        <v>385</v>
      </c>
      <c r="AU353" s="58"/>
      <c r="AV353" s="62"/>
      <c r="AW353" s="62"/>
      <c r="AX353" s="58"/>
      <c r="AY353" s="58"/>
      <c r="AZ353" s="58"/>
      <c r="BA353" s="62"/>
      <c r="BB353" s="62" t="s">
        <v>93</v>
      </c>
      <c r="BC353" s="62" t="s">
        <v>94</v>
      </c>
      <c r="BD353" s="66">
        <v>3201</v>
      </c>
      <c r="BE353" s="62"/>
      <c r="BF353" s="75"/>
      <c r="BG353" s="76"/>
      <c r="BH353" s="77"/>
      <c r="BI353" s="71"/>
      <c r="BJ353" s="71"/>
      <c r="BK353" s="71"/>
    </row>
    <row r="354" s="55" customFormat="1" ht="60" hidden="1" customHeight="1">
      <c r="A354" s="58"/>
      <c r="B354" s="58" t="s">
        <v>62</v>
      </c>
      <c r="C354" s="58" t="s">
        <v>63</v>
      </c>
      <c r="D354" s="59" t="s">
        <v>64</v>
      </c>
      <c r="E354" s="59">
        <v>213</v>
      </c>
      <c r="F354" s="62" t="s">
        <v>574</v>
      </c>
      <c r="G354" s="62" t="s">
        <v>1547</v>
      </c>
      <c r="H354" s="59" t="s">
        <v>1609</v>
      </c>
      <c r="I354" s="63" t="s">
        <v>171</v>
      </c>
      <c r="J354" s="62" t="s">
        <v>172</v>
      </c>
      <c r="K354" s="64" t="s">
        <v>131</v>
      </c>
      <c r="L354" s="79" t="s">
        <v>151</v>
      </c>
      <c r="M354" s="62" t="s">
        <v>173</v>
      </c>
      <c r="N354" s="64">
        <v>4029208</v>
      </c>
      <c r="O354" s="58" t="s">
        <v>75</v>
      </c>
      <c r="P354" s="58" t="s">
        <v>76</v>
      </c>
      <c r="Q354" s="66" t="s">
        <v>137</v>
      </c>
      <c r="R354" s="115">
        <v>42450</v>
      </c>
      <c r="S354" s="68">
        <v>12</v>
      </c>
      <c r="T354" s="69">
        <f t="shared" si="28"/>
        <v>46832.400000000001</v>
      </c>
      <c r="U354" s="59" t="s">
        <v>100</v>
      </c>
      <c r="V354" s="71" t="str">
        <f t="shared" si="31"/>
        <v>М</v>
      </c>
      <c r="W354" s="71" t="str">
        <f t="shared" si="30"/>
        <v>Па</v>
      </c>
      <c r="X354" s="63">
        <v>0.69999999999999996</v>
      </c>
      <c r="Y354" s="63" t="s">
        <v>138</v>
      </c>
      <c r="Z354" s="66" t="s">
        <v>139</v>
      </c>
      <c r="AA354" s="58" t="s">
        <v>176</v>
      </c>
      <c r="AB354" s="63"/>
      <c r="AC354" s="66" t="s">
        <v>141</v>
      </c>
      <c r="AD354" s="64">
        <v>60</v>
      </c>
      <c r="AE354" s="72">
        <v>44311</v>
      </c>
      <c r="AF354" s="73">
        <f t="shared" si="32"/>
        <v>46136</v>
      </c>
      <c r="AG354" s="62" t="s">
        <v>82</v>
      </c>
      <c r="AH354" s="62" t="s">
        <v>83</v>
      </c>
      <c r="AI354" s="66" t="s">
        <v>1610</v>
      </c>
      <c r="AJ354" s="62" t="s">
        <v>253</v>
      </c>
      <c r="AK354" s="73" t="str">
        <f t="shared" ca="1" si="29"/>
        <v>поверен</v>
      </c>
      <c r="AL354" s="66"/>
      <c r="AM354" s="66" t="s">
        <v>86</v>
      </c>
      <c r="AN354" s="66" t="s">
        <v>87</v>
      </c>
      <c r="AO354" s="66" t="s">
        <v>88</v>
      </c>
      <c r="AP354" s="63" t="s">
        <v>502</v>
      </c>
      <c r="AQ354" s="74" t="s">
        <v>799</v>
      </c>
      <c r="AR354" s="73"/>
      <c r="AS354" s="66" t="s">
        <v>91</v>
      </c>
      <c r="AT354" s="58" t="s">
        <v>385</v>
      </c>
      <c r="AU354" s="58"/>
      <c r="AV354" s="62"/>
      <c r="AW354" s="62"/>
      <c r="AX354" s="58"/>
      <c r="AY354" s="58"/>
      <c r="AZ354" s="58"/>
      <c r="BA354" s="62" t="s">
        <v>478</v>
      </c>
      <c r="BB354" s="62" t="s">
        <v>145</v>
      </c>
      <c r="BC354" s="62" t="s">
        <v>146</v>
      </c>
      <c r="BD354" s="66">
        <v>3001</v>
      </c>
      <c r="BE354" s="62"/>
      <c r="BF354" s="75"/>
      <c r="BG354" s="76"/>
      <c r="BH354" s="77"/>
      <c r="BI354" s="71"/>
      <c r="BJ354" s="71"/>
      <c r="BK354" s="71"/>
    </row>
    <row r="355" s="55" customFormat="1" ht="60" hidden="1" customHeight="1">
      <c r="A355" s="58"/>
      <c r="B355" s="58" t="s">
        <v>62</v>
      </c>
      <c r="C355" s="58" t="s">
        <v>63</v>
      </c>
      <c r="D355" s="59" t="s">
        <v>64</v>
      </c>
      <c r="E355" s="59">
        <v>213</v>
      </c>
      <c r="F355" s="62" t="s">
        <v>574</v>
      </c>
      <c r="G355" s="62" t="s">
        <v>1551</v>
      </c>
      <c r="H355" s="59" t="s">
        <v>1566</v>
      </c>
      <c r="I355" s="63" t="s">
        <v>469</v>
      </c>
      <c r="J355" s="62" t="s">
        <v>470</v>
      </c>
      <c r="K355" s="64" t="s">
        <v>471</v>
      </c>
      <c r="L355" s="64" t="s">
        <v>472</v>
      </c>
      <c r="M355" s="62" t="s">
        <v>484</v>
      </c>
      <c r="N355" s="64">
        <v>2288861</v>
      </c>
      <c r="O355" s="58" t="s">
        <v>1126</v>
      </c>
      <c r="P355" s="58" t="s">
        <v>76</v>
      </c>
      <c r="Q355" s="66" t="s">
        <v>77</v>
      </c>
      <c r="R355" s="115">
        <v>42325</v>
      </c>
      <c r="S355" s="63">
        <v>8</v>
      </c>
      <c r="T355" s="69">
        <f t="shared" si="28"/>
        <v>45246.599999999999</v>
      </c>
      <c r="U355" s="59" t="s">
        <v>78</v>
      </c>
      <c r="V355" s="71" t="str">
        <f t="shared" si="31"/>
        <v/>
      </c>
      <c r="W355" s="71" t="str">
        <f t="shared" si="30"/>
        <v>°С</v>
      </c>
      <c r="X355" s="63">
        <v>100</v>
      </c>
      <c r="Y355" s="63"/>
      <c r="Z355" s="66" t="s">
        <v>79</v>
      </c>
      <c r="AA355" s="59" t="s">
        <v>475</v>
      </c>
      <c r="AB355" s="63"/>
      <c r="AC355" s="66" t="s">
        <v>79</v>
      </c>
      <c r="AD355" s="64">
        <v>60</v>
      </c>
      <c r="AE355" s="72">
        <v>44181</v>
      </c>
      <c r="AF355" s="73">
        <f t="shared" si="32"/>
        <v>46006</v>
      </c>
      <c r="AG355" s="73" t="s">
        <v>82</v>
      </c>
      <c r="AH355" s="73" t="s">
        <v>83</v>
      </c>
      <c r="AI355" s="66" t="s">
        <v>1611</v>
      </c>
      <c r="AJ355" s="62" t="s">
        <v>85</v>
      </c>
      <c r="AK355" s="73" t="str">
        <f t="shared" ca="1" si="29"/>
        <v>поверен</v>
      </c>
      <c r="AL355" s="66"/>
      <c r="AM355" s="66" t="s">
        <v>86</v>
      </c>
      <c r="AN355" s="66" t="s">
        <v>87</v>
      </c>
      <c r="AO355" s="66" t="s">
        <v>88</v>
      </c>
      <c r="AP355" s="63" t="s">
        <v>573</v>
      </c>
      <c r="AQ355" s="74" t="s">
        <v>799</v>
      </c>
      <c r="AR355" s="73"/>
      <c r="AS355" s="66" t="s">
        <v>91</v>
      </c>
      <c r="AT355" s="58" t="s">
        <v>385</v>
      </c>
      <c r="AU355" s="58"/>
      <c r="AV355" s="62"/>
      <c r="AW355" s="62"/>
      <c r="AX355" s="58"/>
      <c r="AY355" s="58"/>
      <c r="AZ355" s="58"/>
      <c r="BA355" s="62"/>
      <c r="BB355" s="62" t="s">
        <v>93</v>
      </c>
      <c r="BC355" s="62" t="s">
        <v>94</v>
      </c>
      <c r="BD355" s="66">
        <v>3201</v>
      </c>
      <c r="BE355" s="62"/>
      <c r="BF355" s="75"/>
      <c r="BG355" s="76"/>
      <c r="BH355" s="77"/>
      <c r="BI355" s="71"/>
      <c r="BJ355" s="71"/>
      <c r="BK355" s="71"/>
    </row>
    <row r="356" s="55" customFormat="1" ht="60" hidden="1" customHeight="1">
      <c r="A356" s="58"/>
      <c r="B356" s="58" t="s">
        <v>62</v>
      </c>
      <c r="C356" s="58" t="s">
        <v>63</v>
      </c>
      <c r="D356" s="59" t="s">
        <v>64</v>
      </c>
      <c r="E356" s="59">
        <v>213</v>
      </c>
      <c r="F356" s="62" t="s">
        <v>574</v>
      </c>
      <c r="G356" s="62" t="s">
        <v>566</v>
      </c>
      <c r="H356" s="59" t="s">
        <v>1612</v>
      </c>
      <c r="I356" s="63" t="s">
        <v>469</v>
      </c>
      <c r="J356" s="62" t="s">
        <v>470</v>
      </c>
      <c r="K356" s="64" t="s">
        <v>471</v>
      </c>
      <c r="L356" s="64" t="s">
        <v>472</v>
      </c>
      <c r="M356" s="62" t="s">
        <v>484</v>
      </c>
      <c r="N356" s="64">
        <v>2289214</v>
      </c>
      <c r="O356" s="58" t="s">
        <v>1126</v>
      </c>
      <c r="P356" s="58" t="s">
        <v>76</v>
      </c>
      <c r="Q356" s="66" t="s">
        <v>77</v>
      </c>
      <c r="R356" s="115">
        <v>42320</v>
      </c>
      <c r="S356" s="63">
        <v>8</v>
      </c>
      <c r="T356" s="69">
        <f t="shared" si="28"/>
        <v>45241.599999999999</v>
      </c>
      <c r="U356" s="59" t="s">
        <v>78</v>
      </c>
      <c r="V356" s="71" t="str">
        <f t="shared" si="31"/>
        <v/>
      </c>
      <c r="W356" s="71" t="str">
        <f t="shared" si="30"/>
        <v>°С</v>
      </c>
      <c r="X356" s="63">
        <v>100</v>
      </c>
      <c r="Y356" s="63"/>
      <c r="Z356" s="66" t="s">
        <v>79</v>
      </c>
      <c r="AA356" s="59" t="s">
        <v>475</v>
      </c>
      <c r="AB356" s="63"/>
      <c r="AC356" s="66" t="s">
        <v>79</v>
      </c>
      <c r="AD356" s="64">
        <v>60</v>
      </c>
      <c r="AE356" s="72">
        <v>44181</v>
      </c>
      <c r="AF356" s="73">
        <f t="shared" si="32"/>
        <v>46006</v>
      </c>
      <c r="AG356" s="73" t="s">
        <v>82</v>
      </c>
      <c r="AH356" s="73" t="s">
        <v>83</v>
      </c>
      <c r="AI356" s="66" t="s">
        <v>1613</v>
      </c>
      <c r="AJ356" s="62" t="s">
        <v>85</v>
      </c>
      <c r="AK356" s="73" t="str">
        <f t="shared" ca="1" si="29"/>
        <v>поверен</v>
      </c>
      <c r="AL356" s="66"/>
      <c r="AM356" s="66" t="s">
        <v>86</v>
      </c>
      <c r="AN356" s="66" t="s">
        <v>87</v>
      </c>
      <c r="AO356" s="66" t="s">
        <v>88</v>
      </c>
      <c r="AP356" s="63" t="s">
        <v>573</v>
      </c>
      <c r="AQ356" s="74" t="s">
        <v>799</v>
      </c>
      <c r="AR356" s="73"/>
      <c r="AS356" s="66" t="s">
        <v>91</v>
      </c>
      <c r="AT356" s="58" t="s">
        <v>385</v>
      </c>
      <c r="AU356" s="58"/>
      <c r="AV356" s="62"/>
      <c r="AW356" s="62"/>
      <c r="AX356" s="58"/>
      <c r="AY356" s="58"/>
      <c r="AZ356" s="58"/>
      <c r="BA356" s="62"/>
      <c r="BB356" s="62" t="s">
        <v>93</v>
      </c>
      <c r="BC356" s="62" t="s">
        <v>94</v>
      </c>
      <c r="BD356" s="66">
        <v>3201</v>
      </c>
      <c r="BE356" s="62"/>
      <c r="BF356" s="75"/>
      <c r="BG356" s="76"/>
      <c r="BH356" s="77"/>
      <c r="BI356" s="71"/>
      <c r="BJ356" s="71"/>
      <c r="BK356" s="71"/>
    </row>
    <row r="357" s="55" customFormat="1" ht="60" hidden="1" customHeight="1">
      <c r="A357" s="58"/>
      <c r="B357" s="58" t="s">
        <v>62</v>
      </c>
      <c r="C357" s="58" t="s">
        <v>63</v>
      </c>
      <c r="D357" s="59" t="s">
        <v>64</v>
      </c>
      <c r="E357" s="59">
        <v>213</v>
      </c>
      <c r="F357" s="62" t="s">
        <v>574</v>
      </c>
      <c r="G357" s="62" t="s">
        <v>566</v>
      </c>
      <c r="H357" s="59" t="s">
        <v>1614</v>
      </c>
      <c r="I357" s="63" t="s">
        <v>469</v>
      </c>
      <c r="J357" s="62" t="s">
        <v>470</v>
      </c>
      <c r="K357" s="64" t="s">
        <v>471</v>
      </c>
      <c r="L357" s="64" t="s">
        <v>472</v>
      </c>
      <c r="M357" s="62" t="s">
        <v>484</v>
      </c>
      <c r="N357" s="64">
        <v>2289215</v>
      </c>
      <c r="O357" s="58" t="s">
        <v>1126</v>
      </c>
      <c r="P357" s="58" t="s">
        <v>76</v>
      </c>
      <c r="Q357" s="66" t="s">
        <v>77</v>
      </c>
      <c r="R357" s="115">
        <v>42320</v>
      </c>
      <c r="S357" s="63">
        <v>8</v>
      </c>
      <c r="T357" s="69">
        <f t="shared" si="28"/>
        <v>45241.599999999999</v>
      </c>
      <c r="U357" s="59" t="s">
        <v>78</v>
      </c>
      <c r="V357" s="71" t="str">
        <f t="shared" si="31"/>
        <v/>
      </c>
      <c r="W357" s="71" t="str">
        <f t="shared" si="30"/>
        <v>°С</v>
      </c>
      <c r="X357" s="63">
        <v>100</v>
      </c>
      <c r="Y357" s="63"/>
      <c r="Z357" s="66" t="s">
        <v>79</v>
      </c>
      <c r="AA357" s="59" t="s">
        <v>475</v>
      </c>
      <c r="AB357" s="63"/>
      <c r="AC357" s="66" t="s">
        <v>79</v>
      </c>
      <c r="AD357" s="64">
        <v>60</v>
      </c>
      <c r="AE357" s="72">
        <v>44181</v>
      </c>
      <c r="AF357" s="73">
        <f t="shared" si="32"/>
        <v>46006</v>
      </c>
      <c r="AG357" s="73" t="s">
        <v>82</v>
      </c>
      <c r="AH357" s="73" t="s">
        <v>83</v>
      </c>
      <c r="AI357" s="66" t="s">
        <v>1615</v>
      </c>
      <c r="AJ357" s="62" t="s">
        <v>85</v>
      </c>
      <c r="AK357" s="73" t="str">
        <f t="shared" ca="1" si="29"/>
        <v>поверен</v>
      </c>
      <c r="AL357" s="66"/>
      <c r="AM357" s="66" t="s">
        <v>86</v>
      </c>
      <c r="AN357" s="66" t="s">
        <v>87</v>
      </c>
      <c r="AO357" s="66" t="s">
        <v>88</v>
      </c>
      <c r="AP357" s="63" t="s">
        <v>573</v>
      </c>
      <c r="AQ357" s="74" t="s">
        <v>799</v>
      </c>
      <c r="AR357" s="73"/>
      <c r="AS357" s="66" t="s">
        <v>91</v>
      </c>
      <c r="AT357" s="58" t="s">
        <v>385</v>
      </c>
      <c r="AU357" s="58"/>
      <c r="AV357" s="62"/>
      <c r="AW357" s="62"/>
      <c r="AX357" s="58"/>
      <c r="AY357" s="58"/>
      <c r="AZ357" s="58"/>
      <c r="BA357" s="62"/>
      <c r="BB357" s="62" t="s">
        <v>93</v>
      </c>
      <c r="BC357" s="62" t="s">
        <v>94</v>
      </c>
      <c r="BD357" s="66">
        <v>3201</v>
      </c>
      <c r="BE357" s="62"/>
      <c r="BF357" s="75"/>
      <c r="BG357" s="76"/>
      <c r="BH357" s="77"/>
      <c r="BI357" s="71"/>
      <c r="BJ357" s="71"/>
      <c r="BK357" s="71"/>
    </row>
    <row r="358" s="55" customFormat="1" ht="60" hidden="1" customHeight="1">
      <c r="A358" s="71"/>
      <c r="B358" s="58" t="s">
        <v>62</v>
      </c>
      <c r="C358" s="58" t="s">
        <v>63</v>
      </c>
      <c r="D358" s="104" t="s">
        <v>64</v>
      </c>
      <c r="E358" s="104">
        <v>213</v>
      </c>
      <c r="F358" s="105" t="s">
        <v>574</v>
      </c>
      <c r="G358" s="105" t="s">
        <v>566</v>
      </c>
      <c r="H358" s="104" t="s">
        <v>1616</v>
      </c>
      <c r="I358" s="106" t="s">
        <v>469</v>
      </c>
      <c r="J358" s="105" t="s">
        <v>470</v>
      </c>
      <c r="K358" s="107" t="s">
        <v>471</v>
      </c>
      <c r="L358" s="107" t="s">
        <v>472</v>
      </c>
      <c r="M358" s="105" t="s">
        <v>1398</v>
      </c>
      <c r="N358" s="107">
        <v>2289056</v>
      </c>
      <c r="O358" s="71" t="s">
        <v>1126</v>
      </c>
      <c r="P358" s="71" t="s">
        <v>76</v>
      </c>
      <c r="Q358" s="108" t="s">
        <v>77</v>
      </c>
      <c r="R358" s="115">
        <v>42319</v>
      </c>
      <c r="S358" s="106">
        <v>6</v>
      </c>
      <c r="T358" s="109">
        <f t="shared" si="28"/>
        <v>44510.199999999997</v>
      </c>
      <c r="U358" s="104" t="s">
        <v>78</v>
      </c>
      <c r="V358" s="71" t="str">
        <f t="shared" si="31"/>
        <v/>
      </c>
      <c r="W358" s="71" t="str">
        <f t="shared" si="30"/>
        <v>°С</v>
      </c>
      <c r="X358" s="106">
        <v>1000</v>
      </c>
      <c r="Y358" s="106"/>
      <c r="Z358" s="108" t="s">
        <v>79</v>
      </c>
      <c r="AA358" s="104" t="s">
        <v>475</v>
      </c>
      <c r="AB358" s="106"/>
      <c r="AC358" s="108" t="s">
        <v>141</v>
      </c>
      <c r="AD358" s="107">
        <v>48</v>
      </c>
      <c r="AE358" s="67">
        <v>45154</v>
      </c>
      <c r="AF358" s="111">
        <f t="shared" si="32"/>
        <v>46614</v>
      </c>
      <c r="AG358" s="111" t="s">
        <v>82</v>
      </c>
      <c r="AH358" s="111" t="s">
        <v>83</v>
      </c>
      <c r="AI358" s="108" t="s">
        <v>1617</v>
      </c>
      <c r="AJ358" s="105" t="s">
        <v>143</v>
      </c>
      <c r="AK358" s="111" t="str">
        <f t="shared" ca="1" si="29"/>
        <v>поверен</v>
      </c>
      <c r="AL358" s="108"/>
      <c r="AM358" s="108" t="s">
        <v>86</v>
      </c>
      <c r="AN358" s="108" t="s">
        <v>87</v>
      </c>
      <c r="AO358" s="108" t="s">
        <v>88</v>
      </c>
      <c r="AP358" s="106" t="s">
        <v>573</v>
      </c>
      <c r="AQ358" s="60" t="s">
        <v>799</v>
      </c>
      <c r="AR358" s="111"/>
      <c r="AS358" s="108" t="s">
        <v>91</v>
      </c>
      <c r="AT358" s="71" t="s">
        <v>385</v>
      </c>
      <c r="AU358" s="71"/>
      <c r="AV358" s="105"/>
      <c r="AW358" s="105"/>
      <c r="AX358" s="71"/>
      <c r="AY358" s="71"/>
      <c r="AZ358" s="71"/>
      <c r="BA358" s="105"/>
      <c r="BB358" s="105" t="s">
        <v>93</v>
      </c>
      <c r="BC358" s="105" t="s">
        <v>94</v>
      </c>
      <c r="BD358" s="108">
        <v>3201</v>
      </c>
      <c r="BE358" s="105"/>
      <c r="BF358" s="112"/>
      <c r="BG358" s="76" t="s">
        <v>455</v>
      </c>
      <c r="BH358" s="77"/>
      <c r="BI358" s="71"/>
      <c r="BJ358" s="71"/>
      <c r="BK358" s="71"/>
    </row>
    <row r="359" s="55" customFormat="1" ht="60" hidden="1" customHeight="1">
      <c r="A359" s="58"/>
      <c r="B359" s="58" t="s">
        <v>62</v>
      </c>
      <c r="C359" s="58" t="s">
        <v>63</v>
      </c>
      <c r="D359" s="59" t="s">
        <v>64</v>
      </c>
      <c r="E359" s="59">
        <v>213</v>
      </c>
      <c r="F359" s="62" t="s">
        <v>574</v>
      </c>
      <c r="G359" s="62" t="s">
        <v>566</v>
      </c>
      <c r="H359" s="59" t="s">
        <v>1618</v>
      </c>
      <c r="I359" s="63" t="s">
        <v>469</v>
      </c>
      <c r="J359" s="62" t="s">
        <v>470</v>
      </c>
      <c r="K359" s="64" t="s">
        <v>471</v>
      </c>
      <c r="L359" s="64" t="s">
        <v>472</v>
      </c>
      <c r="M359" s="62" t="s">
        <v>1398</v>
      </c>
      <c r="N359" s="64">
        <v>2289061</v>
      </c>
      <c r="O359" s="58" t="s">
        <v>1126</v>
      </c>
      <c r="P359" s="58" t="s">
        <v>76</v>
      </c>
      <c r="Q359" s="66" t="s">
        <v>77</v>
      </c>
      <c r="R359" s="115">
        <v>42319</v>
      </c>
      <c r="S359" s="63">
        <v>6</v>
      </c>
      <c r="T359" s="69">
        <f t="shared" si="28"/>
        <v>44510.199999999997</v>
      </c>
      <c r="U359" s="59" t="s">
        <v>78</v>
      </c>
      <c r="V359" s="71" t="str">
        <f t="shared" si="31"/>
        <v/>
      </c>
      <c r="W359" s="71" t="str">
        <f t="shared" si="30"/>
        <v>°С</v>
      </c>
      <c r="X359" s="63">
        <v>1000</v>
      </c>
      <c r="Y359" s="63"/>
      <c r="Z359" s="66" t="s">
        <v>79</v>
      </c>
      <c r="AA359" s="59" t="s">
        <v>475</v>
      </c>
      <c r="AB359" s="63"/>
      <c r="AC359" s="66" t="s">
        <v>141</v>
      </c>
      <c r="AD359" s="64">
        <v>48</v>
      </c>
      <c r="AE359" s="72">
        <v>45154</v>
      </c>
      <c r="AF359" s="73">
        <f t="shared" si="32"/>
        <v>46614</v>
      </c>
      <c r="AG359" s="73" t="s">
        <v>82</v>
      </c>
      <c r="AH359" s="73" t="s">
        <v>83</v>
      </c>
      <c r="AI359" s="108" t="s">
        <v>1619</v>
      </c>
      <c r="AJ359" s="105" t="s">
        <v>143</v>
      </c>
      <c r="AK359" s="73" t="str">
        <f t="shared" ca="1" si="29"/>
        <v>поверен</v>
      </c>
      <c r="AL359" s="66"/>
      <c r="AM359" s="66" t="s">
        <v>86</v>
      </c>
      <c r="AN359" s="66" t="s">
        <v>87</v>
      </c>
      <c r="AO359" s="66" t="s">
        <v>88</v>
      </c>
      <c r="AP359" s="63" t="s">
        <v>573</v>
      </c>
      <c r="AQ359" s="74" t="s">
        <v>799</v>
      </c>
      <c r="AR359" s="73"/>
      <c r="AS359" s="66" t="s">
        <v>91</v>
      </c>
      <c r="AT359" s="58" t="s">
        <v>385</v>
      </c>
      <c r="AU359" s="58"/>
      <c r="AV359" s="62"/>
      <c r="AW359" s="62"/>
      <c r="AX359" s="58"/>
      <c r="AY359" s="58"/>
      <c r="AZ359" s="58"/>
      <c r="BA359" s="62" t="s">
        <v>478</v>
      </c>
      <c r="BB359" s="62" t="s">
        <v>93</v>
      </c>
      <c r="BC359" s="62" t="s">
        <v>94</v>
      </c>
      <c r="BD359" s="66">
        <v>3201</v>
      </c>
      <c r="BE359" s="62"/>
      <c r="BF359" s="75"/>
      <c r="BG359" s="76" t="s">
        <v>455</v>
      </c>
      <c r="BH359" s="77"/>
      <c r="BI359" s="71"/>
      <c r="BJ359" s="71"/>
      <c r="BK359" s="71"/>
    </row>
    <row r="360" s="125" customFormat="1" ht="60" hidden="1" customHeight="1">
      <c r="A360" s="58"/>
      <c r="B360" s="58" t="s">
        <v>62</v>
      </c>
      <c r="C360" s="58" t="s">
        <v>63</v>
      </c>
      <c r="D360" s="59" t="s">
        <v>64</v>
      </c>
      <c r="E360" s="59">
        <v>213</v>
      </c>
      <c r="F360" s="62" t="s">
        <v>574</v>
      </c>
      <c r="G360" s="62" t="s">
        <v>566</v>
      </c>
      <c r="H360" s="59"/>
      <c r="I360" s="58" t="s">
        <v>1620</v>
      </c>
      <c r="J360" s="349" t="s">
        <v>1621</v>
      </c>
      <c r="K360" s="64" t="s">
        <v>523</v>
      </c>
      <c r="L360" s="64" t="s">
        <v>1352</v>
      </c>
      <c r="M360" s="62" t="s">
        <v>1357</v>
      </c>
      <c r="N360" s="64">
        <v>2289079</v>
      </c>
      <c r="O360" s="58" t="s">
        <v>1098</v>
      </c>
      <c r="P360" s="58" t="s">
        <v>76</v>
      </c>
      <c r="Q360" s="66" t="s">
        <v>77</v>
      </c>
      <c r="R360" s="115">
        <v>42321</v>
      </c>
      <c r="S360" s="63">
        <v>6</v>
      </c>
      <c r="T360" s="69">
        <f t="shared" ref="T360:T423" si="33">R360+S360*365.2</f>
        <v>44512.199999999997</v>
      </c>
      <c r="U360" s="59" t="s">
        <v>100</v>
      </c>
      <c r="V360" s="71" t="str">
        <f t="shared" si="31"/>
        <v/>
      </c>
      <c r="W360" s="71" t="str">
        <f t="shared" si="30"/>
        <v>°С</v>
      </c>
      <c r="X360" s="63">
        <v>800</v>
      </c>
      <c r="Y360" s="63"/>
      <c r="Z360" s="66" t="s">
        <v>79</v>
      </c>
      <c r="AA360" s="59" t="s">
        <v>542</v>
      </c>
      <c r="AB360" s="63"/>
      <c r="AC360" s="66" t="s">
        <v>141</v>
      </c>
      <c r="AD360" s="64">
        <v>48</v>
      </c>
      <c r="AE360" s="116">
        <v>45003</v>
      </c>
      <c r="AF360" s="73">
        <f t="shared" si="32"/>
        <v>46463</v>
      </c>
      <c r="AG360" s="62" t="s">
        <v>82</v>
      </c>
      <c r="AH360" s="62" t="s">
        <v>83</v>
      </c>
      <c r="AI360" s="58" t="s">
        <v>1622</v>
      </c>
      <c r="AJ360" s="62" t="s">
        <v>1623</v>
      </c>
      <c r="AK360" s="73" t="str">
        <f t="shared" ca="1" si="29"/>
        <v>поверен</v>
      </c>
      <c r="AL360" s="66"/>
      <c r="AM360" s="66" t="s">
        <v>86</v>
      </c>
      <c r="AN360" s="66" t="s">
        <v>87</v>
      </c>
      <c r="AO360" s="66" t="s">
        <v>88</v>
      </c>
      <c r="AP360" s="63" t="s">
        <v>477</v>
      </c>
      <c r="AQ360" s="74" t="s">
        <v>799</v>
      </c>
      <c r="AR360" s="73"/>
      <c r="AS360" s="66" t="s">
        <v>91</v>
      </c>
      <c r="AT360" s="58" t="s">
        <v>385</v>
      </c>
      <c r="AU360" s="58"/>
      <c r="AV360" s="62"/>
      <c r="AW360" s="62" t="s">
        <v>1454</v>
      </c>
      <c r="AX360" s="58"/>
      <c r="AY360" s="58"/>
      <c r="AZ360" s="58"/>
      <c r="BA360" s="62"/>
      <c r="BB360" s="62"/>
      <c r="BC360" s="62"/>
      <c r="BD360" s="66"/>
      <c r="BE360" s="62"/>
      <c r="BF360" s="75"/>
      <c r="BG360" s="62" t="s">
        <v>1027</v>
      </c>
      <c r="BH360" s="71"/>
      <c r="BI360" s="71"/>
      <c r="BJ360" s="71"/>
      <c r="BK360" s="71"/>
    </row>
    <row r="361" s="125" customFormat="1" ht="60" hidden="1" customHeight="1">
      <c r="A361" s="58"/>
      <c r="B361" s="58" t="s">
        <v>62</v>
      </c>
      <c r="C361" s="58" t="s">
        <v>63</v>
      </c>
      <c r="D361" s="59" t="s">
        <v>64</v>
      </c>
      <c r="E361" s="59">
        <v>213</v>
      </c>
      <c r="F361" s="62" t="s">
        <v>574</v>
      </c>
      <c r="G361" s="62" t="s">
        <v>566</v>
      </c>
      <c r="H361" s="59"/>
      <c r="I361" s="58" t="s">
        <v>469</v>
      </c>
      <c r="J361" s="349" t="s">
        <v>640</v>
      </c>
      <c r="K361" s="64" t="s">
        <v>471</v>
      </c>
      <c r="L361" s="64" t="s">
        <v>472</v>
      </c>
      <c r="M361" s="62" t="s">
        <v>484</v>
      </c>
      <c r="N361" s="64">
        <v>2289217</v>
      </c>
      <c r="O361" s="58" t="s">
        <v>1126</v>
      </c>
      <c r="P361" s="58" t="s">
        <v>76</v>
      </c>
      <c r="Q361" s="66" t="s">
        <v>77</v>
      </c>
      <c r="R361" s="115">
        <v>42320</v>
      </c>
      <c r="S361" s="63">
        <v>8</v>
      </c>
      <c r="T361" s="69">
        <f t="shared" si="33"/>
        <v>45241.599999999999</v>
      </c>
      <c r="U361" s="59" t="s">
        <v>78</v>
      </c>
      <c r="V361" s="71" t="str">
        <f t="shared" si="31"/>
        <v/>
      </c>
      <c r="W361" s="71" t="str">
        <f t="shared" si="30"/>
        <v>°С</v>
      </c>
      <c r="X361" s="63">
        <v>100</v>
      </c>
      <c r="Y361" s="63"/>
      <c r="Z361" s="66" t="s">
        <v>79</v>
      </c>
      <c r="AA361" s="59" t="s">
        <v>475</v>
      </c>
      <c r="AB361" s="63"/>
      <c r="AC361" s="66" t="s">
        <v>79</v>
      </c>
      <c r="AD361" s="64">
        <v>60</v>
      </c>
      <c r="AE361" s="116">
        <v>45003</v>
      </c>
      <c r="AF361" s="73">
        <f t="shared" si="32"/>
        <v>46829</v>
      </c>
      <c r="AG361" s="62" t="s">
        <v>82</v>
      </c>
      <c r="AH361" s="62" t="s">
        <v>83</v>
      </c>
      <c r="AI361" s="58" t="s">
        <v>1624</v>
      </c>
      <c r="AJ361" s="62" t="s">
        <v>1623</v>
      </c>
      <c r="AK361" s="73" t="str">
        <f t="shared" ca="1" si="29"/>
        <v>поверен</v>
      </c>
      <c r="AL361" s="66"/>
      <c r="AM361" s="66" t="s">
        <v>86</v>
      </c>
      <c r="AN361" s="66" t="s">
        <v>87</v>
      </c>
      <c r="AO361" s="66" t="s">
        <v>88</v>
      </c>
      <c r="AP361" s="63" t="s">
        <v>573</v>
      </c>
      <c r="AQ361" s="74"/>
      <c r="AR361" s="73"/>
      <c r="AS361" s="66" t="s">
        <v>91</v>
      </c>
      <c r="AT361" s="58" t="s">
        <v>385</v>
      </c>
      <c r="AU361" s="58"/>
      <c r="AV361" s="62"/>
      <c r="AW361" s="62" t="s">
        <v>1454</v>
      </c>
      <c r="AX361" s="58"/>
      <c r="AY361" s="58"/>
      <c r="AZ361" s="58"/>
      <c r="BA361" s="62"/>
      <c r="BB361" s="62"/>
      <c r="BC361" s="62"/>
      <c r="BD361" s="66"/>
      <c r="BE361" s="62"/>
      <c r="BF361" s="75"/>
      <c r="BG361" s="62" t="s">
        <v>1027</v>
      </c>
      <c r="BH361" s="71"/>
      <c r="BI361" s="71"/>
      <c r="BJ361" s="71"/>
      <c r="BK361" s="71"/>
    </row>
    <row r="362" s="125" customFormat="1" ht="60" hidden="1" customHeight="1">
      <c r="A362" s="58"/>
      <c r="B362" s="58" t="s">
        <v>62</v>
      </c>
      <c r="C362" s="58" t="s">
        <v>63</v>
      </c>
      <c r="D362" s="59" t="s">
        <v>64</v>
      </c>
      <c r="E362" s="59">
        <v>213</v>
      </c>
      <c r="F362" s="62" t="s">
        <v>574</v>
      </c>
      <c r="G362" s="62" t="s">
        <v>566</v>
      </c>
      <c r="H362" s="59"/>
      <c r="I362" s="58" t="s">
        <v>469</v>
      </c>
      <c r="J362" s="349" t="s">
        <v>640</v>
      </c>
      <c r="K362" s="64" t="s">
        <v>471</v>
      </c>
      <c r="L362" s="64" t="s">
        <v>472</v>
      </c>
      <c r="M362" s="62" t="s">
        <v>484</v>
      </c>
      <c r="N362" s="64">
        <v>2289229</v>
      </c>
      <c r="O362" s="58" t="s">
        <v>1126</v>
      </c>
      <c r="P362" s="58" t="s">
        <v>76</v>
      </c>
      <c r="Q362" s="66" t="s">
        <v>77</v>
      </c>
      <c r="R362" s="115">
        <v>42320</v>
      </c>
      <c r="S362" s="63">
        <v>8</v>
      </c>
      <c r="T362" s="69">
        <f t="shared" si="33"/>
        <v>45241.599999999999</v>
      </c>
      <c r="U362" s="59" t="s">
        <v>78</v>
      </c>
      <c r="V362" s="71" t="str">
        <f t="shared" si="31"/>
        <v/>
      </c>
      <c r="W362" s="71" t="str">
        <f t="shared" si="30"/>
        <v>°С</v>
      </c>
      <c r="X362" s="63">
        <v>100</v>
      </c>
      <c r="Y362" s="63"/>
      <c r="Z362" s="66" t="s">
        <v>79</v>
      </c>
      <c r="AA362" s="59" t="s">
        <v>475</v>
      </c>
      <c r="AB362" s="63"/>
      <c r="AC362" s="66" t="s">
        <v>79</v>
      </c>
      <c r="AD362" s="64">
        <v>60</v>
      </c>
      <c r="AE362" s="116">
        <v>45003</v>
      </c>
      <c r="AF362" s="73">
        <f t="shared" si="32"/>
        <v>46829</v>
      </c>
      <c r="AG362" s="62" t="s">
        <v>82</v>
      </c>
      <c r="AH362" s="62" t="s">
        <v>83</v>
      </c>
      <c r="AI362" s="58" t="s">
        <v>1625</v>
      </c>
      <c r="AJ362" s="62" t="s">
        <v>1623</v>
      </c>
      <c r="AK362" s="73" t="str">
        <f t="shared" ref="AK362:AK425" ca="1" si="34">IF(AE362=0,"нет данных",IF(TODAY()&lt;AF362-30,"поверен",IF(TODAY()&gt;AF362,"ЗАМЕНИТЬ","ПРОСРОЧЕН")))</f>
        <v>поверен</v>
      </c>
      <c r="AL362" s="66"/>
      <c r="AM362" s="66" t="s">
        <v>86</v>
      </c>
      <c r="AN362" s="66" t="s">
        <v>87</v>
      </c>
      <c r="AO362" s="66" t="s">
        <v>88</v>
      </c>
      <c r="AP362" s="63" t="s">
        <v>573</v>
      </c>
      <c r="AQ362" s="74"/>
      <c r="AR362" s="73"/>
      <c r="AS362" s="66" t="s">
        <v>91</v>
      </c>
      <c r="AT362" s="58" t="s">
        <v>385</v>
      </c>
      <c r="AU362" s="58"/>
      <c r="AV362" s="62"/>
      <c r="AW362" s="62" t="s">
        <v>1454</v>
      </c>
      <c r="AX362" s="58"/>
      <c r="AY362" s="58"/>
      <c r="AZ362" s="58"/>
      <c r="BA362" s="62"/>
      <c r="BB362" s="62"/>
      <c r="BC362" s="62"/>
      <c r="BD362" s="66"/>
      <c r="BE362" s="62"/>
      <c r="BF362" s="75"/>
      <c r="BG362" s="62" t="s">
        <v>1027</v>
      </c>
      <c r="BH362" s="71"/>
      <c r="BI362" s="71"/>
      <c r="BJ362" s="71"/>
      <c r="BK362" s="71"/>
    </row>
    <row r="363" s="125" customFormat="1" ht="60" hidden="1" customHeight="1">
      <c r="A363" s="58"/>
      <c r="B363" s="58" t="s">
        <v>62</v>
      </c>
      <c r="C363" s="58" t="s">
        <v>63</v>
      </c>
      <c r="D363" s="59" t="s">
        <v>64</v>
      </c>
      <c r="E363" s="59">
        <v>213</v>
      </c>
      <c r="F363" s="62" t="s">
        <v>574</v>
      </c>
      <c r="G363" s="62" t="s">
        <v>566</v>
      </c>
      <c r="H363" s="59"/>
      <c r="I363" s="58" t="s">
        <v>469</v>
      </c>
      <c r="J363" s="349" t="s">
        <v>640</v>
      </c>
      <c r="K363" s="64" t="s">
        <v>471</v>
      </c>
      <c r="L363" s="64" t="s">
        <v>472</v>
      </c>
      <c r="M363" s="62" t="s">
        <v>484</v>
      </c>
      <c r="N363" s="64">
        <v>2289220</v>
      </c>
      <c r="O363" s="58" t="s">
        <v>1126</v>
      </c>
      <c r="P363" s="58" t="s">
        <v>76</v>
      </c>
      <c r="Q363" s="66" t="s">
        <v>77</v>
      </c>
      <c r="R363" s="115">
        <v>42320</v>
      </c>
      <c r="S363" s="63">
        <v>8</v>
      </c>
      <c r="T363" s="69">
        <f t="shared" si="33"/>
        <v>45241.599999999999</v>
      </c>
      <c r="U363" s="59" t="s">
        <v>78</v>
      </c>
      <c r="V363" s="71" t="str">
        <f t="shared" si="31"/>
        <v/>
      </c>
      <c r="W363" s="71" t="str">
        <f t="shared" si="30"/>
        <v>°С</v>
      </c>
      <c r="X363" s="63">
        <v>100</v>
      </c>
      <c r="Y363" s="63"/>
      <c r="Z363" s="66" t="s">
        <v>79</v>
      </c>
      <c r="AA363" s="59" t="s">
        <v>475</v>
      </c>
      <c r="AB363" s="63"/>
      <c r="AC363" s="66" t="s">
        <v>79</v>
      </c>
      <c r="AD363" s="64">
        <v>60</v>
      </c>
      <c r="AE363" s="116">
        <v>45003</v>
      </c>
      <c r="AF363" s="73">
        <f t="shared" si="32"/>
        <v>46829</v>
      </c>
      <c r="AG363" s="62" t="s">
        <v>82</v>
      </c>
      <c r="AH363" s="62" t="s">
        <v>83</v>
      </c>
      <c r="AI363" s="58" t="s">
        <v>1626</v>
      </c>
      <c r="AJ363" s="62" t="s">
        <v>1623</v>
      </c>
      <c r="AK363" s="73" t="str">
        <f t="shared" ca="1" si="34"/>
        <v>поверен</v>
      </c>
      <c r="AL363" s="66"/>
      <c r="AM363" s="66" t="s">
        <v>86</v>
      </c>
      <c r="AN363" s="66" t="s">
        <v>87</v>
      </c>
      <c r="AO363" s="66" t="s">
        <v>88</v>
      </c>
      <c r="AP363" s="63" t="s">
        <v>573</v>
      </c>
      <c r="AQ363" s="74"/>
      <c r="AR363" s="73"/>
      <c r="AS363" s="66" t="s">
        <v>91</v>
      </c>
      <c r="AT363" s="58" t="s">
        <v>385</v>
      </c>
      <c r="AU363" s="58"/>
      <c r="AV363" s="62"/>
      <c r="AW363" s="62" t="s">
        <v>1454</v>
      </c>
      <c r="AX363" s="58"/>
      <c r="AY363" s="58"/>
      <c r="AZ363" s="58"/>
      <c r="BA363" s="62"/>
      <c r="BB363" s="62"/>
      <c r="BC363" s="62"/>
      <c r="BD363" s="66"/>
      <c r="BE363" s="62"/>
      <c r="BF363" s="75"/>
      <c r="BG363" s="62" t="s">
        <v>1027</v>
      </c>
      <c r="BH363" s="71"/>
      <c r="BI363" s="71"/>
      <c r="BJ363" s="71"/>
      <c r="BK363" s="71"/>
    </row>
    <row r="364" s="95" customFormat="1" ht="60" hidden="1" customHeight="1">
      <c r="A364" s="58"/>
      <c r="B364" s="58" t="s">
        <v>62</v>
      </c>
      <c r="C364" s="58" t="s">
        <v>63</v>
      </c>
      <c r="D364" s="59" t="s">
        <v>64</v>
      </c>
      <c r="E364" s="59">
        <v>214</v>
      </c>
      <c r="F364" s="62" t="s">
        <v>1328</v>
      </c>
      <c r="G364" s="62" t="s">
        <v>857</v>
      </c>
      <c r="H364" s="59" t="s">
        <v>1627</v>
      </c>
      <c r="I364" s="63" t="s">
        <v>577</v>
      </c>
      <c r="J364" s="62" t="s">
        <v>578</v>
      </c>
      <c r="K364" s="64" t="s">
        <v>579</v>
      </c>
      <c r="L364" s="79" t="s">
        <v>580</v>
      </c>
      <c r="M364" s="64" t="s">
        <v>581</v>
      </c>
      <c r="N364" s="64" t="s">
        <v>1628</v>
      </c>
      <c r="O364" s="58" t="s">
        <v>397</v>
      </c>
      <c r="P364" s="58" t="s">
        <v>76</v>
      </c>
      <c r="Q364" s="66" t="s">
        <v>398</v>
      </c>
      <c r="R364" s="116">
        <v>42591</v>
      </c>
      <c r="S364" s="63">
        <v>15</v>
      </c>
      <c r="T364" s="69">
        <f t="shared" si="33"/>
        <v>48069</v>
      </c>
      <c r="U364" s="59" t="s">
        <v>100</v>
      </c>
      <c r="V364" s="58" t="str">
        <f t="shared" si="31"/>
        <v/>
      </c>
      <c r="W364" s="58" t="str">
        <f t="shared" si="30"/>
        <v>%НКПР</v>
      </c>
      <c r="X364" s="63">
        <v>100</v>
      </c>
      <c r="Y364" s="63"/>
      <c r="Z364" s="66" t="s">
        <v>399</v>
      </c>
      <c r="AA364" s="59" t="s">
        <v>400</v>
      </c>
      <c r="AB364" s="63"/>
      <c r="AC364" s="66" t="s">
        <v>399</v>
      </c>
      <c r="AD364" s="64">
        <v>24</v>
      </c>
      <c r="AE364" s="72">
        <v>45241</v>
      </c>
      <c r="AF364" s="73">
        <f t="shared" si="32"/>
        <v>45971</v>
      </c>
      <c r="AG364" s="62" t="s">
        <v>82</v>
      </c>
      <c r="AH364" s="62" t="s">
        <v>83</v>
      </c>
      <c r="AI364" s="66" t="s">
        <v>1629</v>
      </c>
      <c r="AJ364" s="62" t="s">
        <v>1338</v>
      </c>
      <c r="AK364" s="73" t="str">
        <f t="shared" ca="1" si="34"/>
        <v>поверен</v>
      </c>
      <c r="AL364" s="66"/>
      <c r="AM364" s="66" t="s">
        <v>86</v>
      </c>
      <c r="AN364" s="66" t="s">
        <v>87</v>
      </c>
      <c r="AO364" s="66" t="s">
        <v>88</v>
      </c>
      <c r="AP364" s="63" t="s">
        <v>584</v>
      </c>
      <c r="AQ364" s="74"/>
      <c r="AR364" s="73"/>
      <c r="AS364" s="66" t="s">
        <v>91</v>
      </c>
      <c r="AT364" s="58" t="s">
        <v>385</v>
      </c>
      <c r="AU364" s="58"/>
      <c r="AV364" s="62"/>
      <c r="AW364" s="62"/>
      <c r="AX364" s="58"/>
      <c r="AY364" s="58"/>
      <c r="AZ364" s="58"/>
      <c r="BA364" s="62" t="s">
        <v>343</v>
      </c>
      <c r="BB364" s="62" t="s">
        <v>403</v>
      </c>
      <c r="BC364" s="62" t="s">
        <v>404</v>
      </c>
      <c r="BD364" s="66">
        <v>3160</v>
      </c>
      <c r="BE364" s="62"/>
      <c r="BF364" s="75"/>
      <c r="BG364" s="127"/>
      <c r="BH364" s="128"/>
      <c r="BI364" s="58"/>
      <c r="BJ364" s="60" t="s">
        <v>407</v>
      </c>
      <c r="BK364" s="71" t="s">
        <v>588</v>
      </c>
      <c r="BL364" s="95"/>
    </row>
    <row r="365" s="95" customFormat="1" ht="60" hidden="1" customHeight="1">
      <c r="A365" s="58"/>
      <c r="B365" s="58" t="s">
        <v>62</v>
      </c>
      <c r="C365" s="58" t="s">
        <v>63</v>
      </c>
      <c r="D365" s="59" t="s">
        <v>64</v>
      </c>
      <c r="E365" s="59">
        <v>214</v>
      </c>
      <c r="F365" s="62" t="s">
        <v>1328</v>
      </c>
      <c r="G365" s="62" t="s">
        <v>857</v>
      </c>
      <c r="H365" s="59" t="s">
        <v>1630</v>
      </c>
      <c r="I365" s="63" t="s">
        <v>577</v>
      </c>
      <c r="J365" s="62" t="s">
        <v>578</v>
      </c>
      <c r="K365" s="64" t="s">
        <v>579</v>
      </c>
      <c r="L365" s="79" t="s">
        <v>580</v>
      </c>
      <c r="M365" s="64" t="s">
        <v>581</v>
      </c>
      <c r="N365" s="64" t="s">
        <v>1631</v>
      </c>
      <c r="O365" s="58" t="s">
        <v>397</v>
      </c>
      <c r="P365" s="58" t="s">
        <v>76</v>
      </c>
      <c r="Q365" s="66" t="s">
        <v>398</v>
      </c>
      <c r="R365" s="116">
        <v>42591</v>
      </c>
      <c r="S365" s="63">
        <v>15</v>
      </c>
      <c r="T365" s="69">
        <f t="shared" si="33"/>
        <v>48069</v>
      </c>
      <c r="U365" s="59" t="s">
        <v>100</v>
      </c>
      <c r="V365" s="58" t="str">
        <f t="shared" si="31"/>
        <v/>
      </c>
      <c r="W365" s="58" t="str">
        <f t="shared" si="30"/>
        <v>%НКПР</v>
      </c>
      <c r="X365" s="63">
        <v>100</v>
      </c>
      <c r="Y365" s="63"/>
      <c r="Z365" s="66" t="s">
        <v>399</v>
      </c>
      <c r="AA365" s="59" t="s">
        <v>400</v>
      </c>
      <c r="AB365" s="63"/>
      <c r="AC365" s="66" t="s">
        <v>399</v>
      </c>
      <c r="AD365" s="64">
        <v>24</v>
      </c>
      <c r="AE365" s="72">
        <v>45241</v>
      </c>
      <c r="AF365" s="73">
        <f t="shared" si="32"/>
        <v>45971</v>
      </c>
      <c r="AG365" s="62" t="s">
        <v>82</v>
      </c>
      <c r="AH365" s="62" t="s">
        <v>83</v>
      </c>
      <c r="AI365" s="66" t="s">
        <v>1632</v>
      </c>
      <c r="AJ365" s="62" t="s">
        <v>1338</v>
      </c>
      <c r="AK365" s="73" t="str">
        <f t="shared" ca="1" si="34"/>
        <v>поверен</v>
      </c>
      <c r="AL365" s="66"/>
      <c r="AM365" s="66" t="s">
        <v>86</v>
      </c>
      <c r="AN365" s="66" t="s">
        <v>87</v>
      </c>
      <c r="AO365" s="66" t="s">
        <v>88</v>
      </c>
      <c r="AP365" s="63" t="s">
        <v>584</v>
      </c>
      <c r="AQ365" s="74"/>
      <c r="AR365" s="73"/>
      <c r="AS365" s="66" t="s">
        <v>91</v>
      </c>
      <c r="AT365" s="58" t="s">
        <v>385</v>
      </c>
      <c r="AU365" s="58"/>
      <c r="AV365" s="62"/>
      <c r="AW365" s="62"/>
      <c r="AX365" s="58"/>
      <c r="AY365" s="58"/>
      <c r="AZ365" s="58"/>
      <c r="BA365" s="62" t="s">
        <v>343</v>
      </c>
      <c r="BB365" s="62" t="s">
        <v>403</v>
      </c>
      <c r="BC365" s="62" t="s">
        <v>404</v>
      </c>
      <c r="BD365" s="66">
        <v>3160</v>
      </c>
      <c r="BE365" s="62"/>
      <c r="BF365" s="75"/>
      <c r="BG365" s="127"/>
      <c r="BH365" s="128"/>
      <c r="BI365" s="58"/>
      <c r="BJ365" s="60" t="s">
        <v>407</v>
      </c>
      <c r="BK365" s="71" t="s">
        <v>588</v>
      </c>
      <c r="BL365" s="95"/>
    </row>
    <row r="366" s="95" customFormat="1" ht="60" hidden="1" customHeight="1">
      <c r="A366" s="204"/>
      <c r="B366" s="204" t="s">
        <v>62</v>
      </c>
      <c r="C366" s="211" t="s">
        <v>63</v>
      </c>
      <c r="D366" s="205" t="s">
        <v>64</v>
      </c>
      <c r="E366" s="227">
        <v>214</v>
      </c>
      <c r="F366" s="278" t="s">
        <v>1328</v>
      </c>
      <c r="G366" s="279" t="s">
        <v>857</v>
      </c>
      <c r="H366" s="205" t="s">
        <v>1633</v>
      </c>
      <c r="I366" s="208" t="s">
        <v>688</v>
      </c>
      <c r="J366" s="279" t="s">
        <v>689</v>
      </c>
      <c r="K366" s="350" t="s">
        <v>579</v>
      </c>
      <c r="L366" s="351" t="s">
        <v>690</v>
      </c>
      <c r="M366" s="350" t="s">
        <v>691</v>
      </c>
      <c r="N366" s="226" t="s">
        <v>1634</v>
      </c>
      <c r="O366" s="210" t="s">
        <v>692</v>
      </c>
      <c r="P366" s="211" t="s">
        <v>76</v>
      </c>
      <c r="Q366" s="212" t="s">
        <v>398</v>
      </c>
      <c r="R366" s="352">
        <v>45409</v>
      </c>
      <c r="S366" s="214">
        <v>15</v>
      </c>
      <c r="T366" s="279">
        <f t="shared" si="33"/>
        <v>50887</v>
      </c>
      <c r="U366" s="205" t="s">
        <v>100</v>
      </c>
      <c r="V366" s="211"/>
      <c r="W366" s="204" t="str">
        <f t="shared" si="30"/>
        <v>%НКПР</v>
      </c>
      <c r="X366" s="217">
        <v>100</v>
      </c>
      <c r="Z366" s="218" t="s">
        <v>399</v>
      </c>
      <c r="AA366" s="282" t="s">
        <v>400</v>
      </c>
      <c r="AC366" s="212" t="s">
        <v>399</v>
      </c>
      <c r="AD366" s="283">
        <v>36</v>
      </c>
      <c r="AE366" s="284">
        <v>45409</v>
      </c>
      <c r="AF366" s="353">
        <f t="shared" si="32"/>
        <v>46503</v>
      </c>
      <c r="AG366" s="278" t="s">
        <v>82</v>
      </c>
      <c r="AH366" s="279" t="s">
        <v>83</v>
      </c>
      <c r="AI366" s="354" t="s">
        <v>1635</v>
      </c>
      <c r="AJ366" s="355" t="s">
        <v>898</v>
      </c>
      <c r="AK366" s="356" t="str">
        <f t="shared" ca="1" si="34"/>
        <v>поверен</v>
      </c>
      <c r="AM366" s="218" t="s">
        <v>86</v>
      </c>
      <c r="AN366" s="212" t="s">
        <v>87</v>
      </c>
      <c r="AO366" s="218" t="s">
        <v>88</v>
      </c>
      <c r="AP366" s="208" t="s">
        <v>865</v>
      </c>
      <c r="AS366" s="218" t="s">
        <v>91</v>
      </c>
      <c r="AT366" s="204" t="s">
        <v>385</v>
      </c>
      <c r="AU366" s="279"/>
      <c r="AV366" s="214"/>
      <c r="AW366" s="217"/>
      <c r="AX366" s="204"/>
      <c r="BA366" s="279" t="s">
        <v>343</v>
      </c>
      <c r="BB366" s="278" t="s">
        <v>403</v>
      </c>
      <c r="BC366" s="279" t="s">
        <v>404</v>
      </c>
      <c r="BD366" s="212">
        <v>3160</v>
      </c>
      <c r="BF366" s="357"/>
      <c r="BG366" s="358" t="s">
        <v>1636</v>
      </c>
      <c r="BJ366" s="232" t="s">
        <v>407</v>
      </c>
      <c r="BK366" s="216" t="s">
        <v>588</v>
      </c>
      <c r="BL366" s="95"/>
      <c r="BM366" s="95"/>
    </row>
    <row r="367" s="95" customFormat="1" ht="60" hidden="1" customHeight="1">
      <c r="A367" s="58"/>
      <c r="B367" s="58" t="s">
        <v>62</v>
      </c>
      <c r="C367" s="58" t="s">
        <v>63</v>
      </c>
      <c r="D367" s="59" t="s">
        <v>64</v>
      </c>
      <c r="E367" s="59">
        <v>214</v>
      </c>
      <c r="F367" s="62" t="s">
        <v>1328</v>
      </c>
      <c r="G367" s="62" t="s">
        <v>857</v>
      </c>
      <c r="H367" s="59" t="s">
        <v>1637</v>
      </c>
      <c r="I367" s="63" t="s">
        <v>577</v>
      </c>
      <c r="J367" s="62" t="s">
        <v>578</v>
      </c>
      <c r="K367" s="64" t="s">
        <v>579</v>
      </c>
      <c r="L367" s="79" t="s">
        <v>580</v>
      </c>
      <c r="M367" s="64" t="s">
        <v>581</v>
      </c>
      <c r="N367" s="64" t="s">
        <v>1638</v>
      </c>
      <c r="O367" s="58" t="s">
        <v>397</v>
      </c>
      <c r="P367" s="58" t="s">
        <v>76</v>
      </c>
      <c r="Q367" s="66" t="s">
        <v>398</v>
      </c>
      <c r="R367" s="116">
        <v>42591</v>
      </c>
      <c r="S367" s="63">
        <v>15</v>
      </c>
      <c r="T367" s="69">
        <f t="shared" si="33"/>
        <v>48069</v>
      </c>
      <c r="U367" s="59" t="s">
        <v>100</v>
      </c>
      <c r="V367" s="58" t="str">
        <f t="shared" si="31"/>
        <v/>
      </c>
      <c r="W367" s="58" t="str">
        <f t="shared" si="30"/>
        <v>%НКПР</v>
      </c>
      <c r="X367" s="63">
        <v>100</v>
      </c>
      <c r="Y367" s="63"/>
      <c r="Z367" s="66" t="s">
        <v>399</v>
      </c>
      <c r="AA367" s="59" t="s">
        <v>400</v>
      </c>
      <c r="AB367" s="63"/>
      <c r="AC367" s="66" t="s">
        <v>399</v>
      </c>
      <c r="AD367" s="64">
        <v>24</v>
      </c>
      <c r="AE367" s="72">
        <v>45241</v>
      </c>
      <c r="AF367" s="73">
        <f t="shared" si="32"/>
        <v>45971</v>
      </c>
      <c r="AG367" s="62" t="s">
        <v>82</v>
      </c>
      <c r="AH367" s="62" t="s">
        <v>83</v>
      </c>
      <c r="AI367" s="66" t="s">
        <v>1639</v>
      </c>
      <c r="AJ367" s="62" t="s">
        <v>1338</v>
      </c>
      <c r="AK367" s="73" t="str">
        <f t="shared" ca="1" si="34"/>
        <v>поверен</v>
      </c>
      <c r="AL367" s="66"/>
      <c r="AM367" s="66" t="s">
        <v>86</v>
      </c>
      <c r="AN367" s="66" t="s">
        <v>87</v>
      </c>
      <c r="AO367" s="66" t="s">
        <v>88</v>
      </c>
      <c r="AP367" s="63" t="s">
        <v>584</v>
      </c>
      <c r="AQ367" s="74"/>
      <c r="AR367" s="73"/>
      <c r="AS367" s="66" t="s">
        <v>91</v>
      </c>
      <c r="AT367" s="58" t="s">
        <v>385</v>
      </c>
      <c r="AU367" s="58"/>
      <c r="AV367" s="62"/>
      <c r="AW367" s="62"/>
      <c r="AX367" s="58"/>
      <c r="AY367" s="58"/>
      <c r="AZ367" s="58"/>
      <c r="BA367" s="62" t="s">
        <v>343</v>
      </c>
      <c r="BB367" s="62" t="s">
        <v>403</v>
      </c>
      <c r="BC367" s="62" t="s">
        <v>404</v>
      </c>
      <c r="BD367" s="66">
        <v>3160</v>
      </c>
      <c r="BE367" s="62"/>
      <c r="BF367" s="75"/>
      <c r="BG367" s="127"/>
      <c r="BH367" s="128"/>
      <c r="BI367" s="58"/>
      <c r="BJ367" s="60" t="s">
        <v>407</v>
      </c>
      <c r="BK367" s="71" t="s">
        <v>588</v>
      </c>
      <c r="BL367" s="95"/>
    </row>
    <row r="368" s="95" customFormat="1" ht="60" hidden="1" customHeight="1">
      <c r="A368" s="58"/>
      <c r="B368" s="58" t="s">
        <v>62</v>
      </c>
      <c r="C368" s="58" t="s">
        <v>63</v>
      </c>
      <c r="D368" s="59" t="s">
        <v>64</v>
      </c>
      <c r="E368" s="59">
        <v>214</v>
      </c>
      <c r="F368" s="62" t="s">
        <v>1328</v>
      </c>
      <c r="G368" s="62" t="s">
        <v>857</v>
      </c>
      <c r="H368" s="59" t="s">
        <v>1640</v>
      </c>
      <c r="I368" s="63" t="s">
        <v>577</v>
      </c>
      <c r="J368" s="62" t="s">
        <v>578</v>
      </c>
      <c r="K368" s="64" t="s">
        <v>579</v>
      </c>
      <c r="L368" s="79" t="s">
        <v>580</v>
      </c>
      <c r="M368" s="64" t="s">
        <v>581</v>
      </c>
      <c r="N368" s="64" t="s">
        <v>1641</v>
      </c>
      <c r="O368" s="58" t="s">
        <v>397</v>
      </c>
      <c r="P368" s="58" t="s">
        <v>76</v>
      </c>
      <c r="Q368" s="66" t="s">
        <v>398</v>
      </c>
      <c r="R368" s="116">
        <v>42591</v>
      </c>
      <c r="S368" s="63">
        <v>15</v>
      </c>
      <c r="T368" s="69">
        <f t="shared" si="33"/>
        <v>48069</v>
      </c>
      <c r="U368" s="59" t="s">
        <v>100</v>
      </c>
      <c r="V368" s="58" t="str">
        <f t="shared" si="31"/>
        <v/>
      </c>
      <c r="W368" s="58" t="str">
        <f t="shared" si="30"/>
        <v>%НКПР</v>
      </c>
      <c r="X368" s="63">
        <v>100</v>
      </c>
      <c r="Y368" s="63"/>
      <c r="Z368" s="66" t="s">
        <v>399</v>
      </c>
      <c r="AA368" s="59" t="s">
        <v>400</v>
      </c>
      <c r="AB368" s="63"/>
      <c r="AC368" s="66" t="s">
        <v>399</v>
      </c>
      <c r="AD368" s="64">
        <v>24</v>
      </c>
      <c r="AE368" s="72">
        <v>45241</v>
      </c>
      <c r="AF368" s="73">
        <f t="shared" si="32"/>
        <v>45971</v>
      </c>
      <c r="AG368" s="62" t="s">
        <v>82</v>
      </c>
      <c r="AH368" s="62" t="s">
        <v>83</v>
      </c>
      <c r="AI368" s="66" t="s">
        <v>1642</v>
      </c>
      <c r="AJ368" s="62" t="s">
        <v>1338</v>
      </c>
      <c r="AK368" s="73" t="str">
        <f t="shared" ca="1" si="34"/>
        <v>поверен</v>
      </c>
      <c r="AL368" s="66"/>
      <c r="AM368" s="66" t="s">
        <v>86</v>
      </c>
      <c r="AN368" s="66" t="s">
        <v>87</v>
      </c>
      <c r="AO368" s="66" t="s">
        <v>88</v>
      </c>
      <c r="AP368" s="63" t="s">
        <v>584</v>
      </c>
      <c r="AQ368" s="74"/>
      <c r="AR368" s="73"/>
      <c r="AS368" s="66" t="s">
        <v>91</v>
      </c>
      <c r="AT368" s="58" t="s">
        <v>385</v>
      </c>
      <c r="AU368" s="58"/>
      <c r="AV368" s="62"/>
      <c r="AW368" s="62"/>
      <c r="AX368" s="58"/>
      <c r="AY368" s="58"/>
      <c r="AZ368" s="58"/>
      <c r="BA368" s="62" t="s">
        <v>343</v>
      </c>
      <c r="BB368" s="62" t="s">
        <v>403</v>
      </c>
      <c r="BC368" s="62" t="s">
        <v>404</v>
      </c>
      <c r="BD368" s="66">
        <v>3160</v>
      </c>
      <c r="BE368" s="62"/>
      <c r="BF368" s="75"/>
      <c r="BG368" s="127"/>
      <c r="BH368" s="128"/>
      <c r="BI368" s="58"/>
      <c r="BJ368" s="60" t="s">
        <v>407</v>
      </c>
      <c r="BK368" s="71" t="s">
        <v>588</v>
      </c>
      <c r="BL368" s="95"/>
    </row>
    <row r="369" s="95" customFormat="1" ht="60" hidden="1" customHeight="1">
      <c r="A369" s="58"/>
      <c r="B369" s="58" t="s">
        <v>62</v>
      </c>
      <c r="C369" s="58" t="s">
        <v>63</v>
      </c>
      <c r="D369" s="59" t="s">
        <v>64</v>
      </c>
      <c r="E369" s="59">
        <v>214</v>
      </c>
      <c r="F369" s="62" t="s">
        <v>1328</v>
      </c>
      <c r="G369" s="62" t="s">
        <v>857</v>
      </c>
      <c r="H369" s="59" t="s">
        <v>1643</v>
      </c>
      <c r="I369" s="63" t="s">
        <v>577</v>
      </c>
      <c r="J369" s="62" t="s">
        <v>578</v>
      </c>
      <c r="K369" s="64" t="s">
        <v>579</v>
      </c>
      <c r="L369" s="79" t="s">
        <v>580</v>
      </c>
      <c r="M369" s="64" t="s">
        <v>581</v>
      </c>
      <c r="N369" s="64" t="s">
        <v>1644</v>
      </c>
      <c r="O369" s="58" t="s">
        <v>397</v>
      </c>
      <c r="P369" s="58" t="s">
        <v>76</v>
      </c>
      <c r="Q369" s="66" t="s">
        <v>398</v>
      </c>
      <c r="R369" s="116">
        <v>42591</v>
      </c>
      <c r="S369" s="63">
        <v>15</v>
      </c>
      <c r="T369" s="69">
        <f t="shared" si="33"/>
        <v>48069</v>
      </c>
      <c r="U369" s="59" t="s">
        <v>100</v>
      </c>
      <c r="V369" s="58" t="str">
        <f t="shared" si="31"/>
        <v/>
      </c>
      <c r="W369" s="58" t="str">
        <f t="shared" si="30"/>
        <v>%НКПР</v>
      </c>
      <c r="X369" s="63">
        <v>100</v>
      </c>
      <c r="Y369" s="63"/>
      <c r="Z369" s="66" t="s">
        <v>399</v>
      </c>
      <c r="AA369" s="59" t="s">
        <v>400</v>
      </c>
      <c r="AB369" s="63"/>
      <c r="AC369" s="66" t="s">
        <v>399</v>
      </c>
      <c r="AD369" s="64">
        <v>24</v>
      </c>
      <c r="AE369" s="72">
        <v>45241</v>
      </c>
      <c r="AF369" s="73">
        <f t="shared" si="32"/>
        <v>45971</v>
      </c>
      <c r="AG369" s="62" t="s">
        <v>82</v>
      </c>
      <c r="AH369" s="62" t="s">
        <v>83</v>
      </c>
      <c r="AI369" s="66" t="s">
        <v>1645</v>
      </c>
      <c r="AJ369" s="62" t="s">
        <v>1338</v>
      </c>
      <c r="AK369" s="73" t="str">
        <f t="shared" ca="1" si="34"/>
        <v>поверен</v>
      </c>
      <c r="AL369" s="66"/>
      <c r="AM369" s="66" t="s">
        <v>86</v>
      </c>
      <c r="AN369" s="66" t="s">
        <v>87</v>
      </c>
      <c r="AO369" s="66" t="s">
        <v>88</v>
      </c>
      <c r="AP369" s="63" t="s">
        <v>584</v>
      </c>
      <c r="AQ369" s="74"/>
      <c r="AR369" s="73"/>
      <c r="AS369" s="66" t="s">
        <v>91</v>
      </c>
      <c r="AT369" s="58" t="s">
        <v>385</v>
      </c>
      <c r="AU369" s="58"/>
      <c r="AV369" s="62"/>
      <c r="AW369" s="62"/>
      <c r="AX369" s="58"/>
      <c r="AY369" s="58"/>
      <c r="AZ369" s="58"/>
      <c r="BA369" s="62" t="s">
        <v>343</v>
      </c>
      <c r="BB369" s="62" t="s">
        <v>403</v>
      </c>
      <c r="BC369" s="62" t="s">
        <v>404</v>
      </c>
      <c r="BD369" s="66">
        <v>3160</v>
      </c>
      <c r="BE369" s="62"/>
      <c r="BF369" s="75"/>
      <c r="BG369" s="127"/>
      <c r="BH369" s="128"/>
      <c r="BI369" s="58"/>
      <c r="BJ369" s="60" t="s">
        <v>407</v>
      </c>
      <c r="BK369" s="71" t="s">
        <v>588</v>
      </c>
      <c r="BL369" s="95"/>
    </row>
    <row r="370" s="92" customFormat="1" ht="60" hidden="1" customHeight="1">
      <c r="A370" s="37"/>
      <c r="B370" s="37" t="s">
        <v>62</v>
      </c>
      <c r="C370" s="80" t="s">
        <v>63</v>
      </c>
      <c r="D370" s="56" t="s">
        <v>64</v>
      </c>
      <c r="E370" s="56">
        <v>214</v>
      </c>
      <c r="F370" s="82" t="s">
        <v>1328</v>
      </c>
      <c r="G370" s="40" t="s">
        <v>857</v>
      </c>
      <c r="H370" s="56" t="s">
        <v>1646</v>
      </c>
      <c r="I370" s="83" t="s">
        <v>688</v>
      </c>
      <c r="J370" s="40" t="s">
        <v>689</v>
      </c>
      <c r="K370" s="49" t="s">
        <v>579</v>
      </c>
      <c r="L370" s="57" t="s">
        <v>690</v>
      </c>
      <c r="M370" s="49" t="s">
        <v>691</v>
      </c>
      <c r="N370" s="49">
        <v>9521814</v>
      </c>
      <c r="O370" s="80" t="s">
        <v>692</v>
      </c>
      <c r="P370" s="37" t="s">
        <v>76</v>
      </c>
      <c r="Q370" s="87" t="s">
        <v>398</v>
      </c>
      <c r="R370" s="91">
        <v>45170</v>
      </c>
      <c r="S370" s="48">
        <v>15</v>
      </c>
      <c r="T370" s="82">
        <f t="shared" si="33"/>
        <v>50648</v>
      </c>
      <c r="U370" s="56" t="s">
        <v>100</v>
      </c>
      <c r="V370" s="80" t="str">
        <f t="shared" si="31"/>
        <v/>
      </c>
      <c r="W370" s="37" t="str">
        <f t="shared" si="30"/>
        <v>%НКПР</v>
      </c>
      <c r="X370" s="83">
        <v>100</v>
      </c>
      <c r="Y370" s="48"/>
      <c r="Z370" s="87" t="s">
        <v>399</v>
      </c>
      <c r="AA370" s="56" t="s">
        <v>400</v>
      </c>
      <c r="AB370" s="83"/>
      <c r="AC370" s="42" t="s">
        <v>399</v>
      </c>
      <c r="AD370" s="49">
        <v>36</v>
      </c>
      <c r="AE370" s="50">
        <v>45201</v>
      </c>
      <c r="AF370" s="51">
        <f t="shared" si="32"/>
        <v>46296</v>
      </c>
      <c r="AG370" s="359" t="s">
        <v>82</v>
      </c>
      <c r="AH370" s="62" t="s">
        <v>83</v>
      </c>
      <c r="AI370" s="37" t="s">
        <v>1647</v>
      </c>
      <c r="AJ370" s="83" t="s">
        <v>898</v>
      </c>
      <c r="AK370" s="51" t="str">
        <f t="shared" ca="1" si="34"/>
        <v>поверен</v>
      </c>
      <c r="AL370" s="360" t="s">
        <v>86</v>
      </c>
      <c r="AM370" s="42" t="s">
        <v>86</v>
      </c>
      <c r="AN370" s="87" t="s">
        <v>87</v>
      </c>
      <c r="AO370" s="42" t="s">
        <v>88</v>
      </c>
      <c r="AP370" s="83" t="s">
        <v>865</v>
      </c>
      <c r="AQ370" s="41" t="s">
        <v>1648</v>
      </c>
      <c r="AR370" s="51"/>
      <c r="AS370" s="87" t="s">
        <v>91</v>
      </c>
      <c r="AT370" s="37" t="s">
        <v>92</v>
      </c>
      <c r="AU370" s="80"/>
      <c r="AV370" s="40">
        <v>44913</v>
      </c>
      <c r="AW370" s="40"/>
      <c r="AX370" s="37"/>
      <c r="AY370" s="37"/>
      <c r="AZ370" s="37"/>
      <c r="BA370" s="82" t="s">
        <v>343</v>
      </c>
      <c r="BB370" s="40" t="s">
        <v>403</v>
      </c>
      <c r="BC370" s="82" t="s">
        <v>404</v>
      </c>
      <c r="BD370" s="42">
        <v>3160</v>
      </c>
      <c r="BE370" s="82"/>
      <c r="BF370" s="40"/>
      <c r="BG370" s="361"/>
      <c r="BH370" s="94"/>
      <c r="BI370" s="202" t="s">
        <v>406</v>
      </c>
      <c r="BJ370" s="41" t="s">
        <v>1066</v>
      </c>
      <c r="BK370" s="41" t="s">
        <v>698</v>
      </c>
      <c r="BL370" s="95"/>
      <c r="BM370" s="95"/>
      <c r="BN370" s="95"/>
      <c r="BO370" s="95"/>
      <c r="BP370" s="95"/>
      <c r="BQ370" s="95"/>
      <c r="BR370" s="95"/>
      <c r="BS370" s="95"/>
      <c r="BT370" s="95"/>
      <c r="BU370" s="95"/>
      <c r="BV370" s="95"/>
      <c r="BW370" s="95"/>
      <c r="BX370" s="95"/>
      <c r="BY370" s="95"/>
      <c r="BZ370" s="95"/>
      <c r="CA370" s="95"/>
      <c r="CB370" s="95"/>
      <c r="CC370" s="95"/>
      <c r="CD370" s="95"/>
      <c r="CE370" s="95"/>
      <c r="CF370" s="95"/>
      <c r="CG370" s="95"/>
      <c r="CH370" s="95"/>
      <c r="CI370" s="95"/>
      <c r="CJ370" s="95"/>
      <c r="CK370" s="95"/>
      <c r="CL370" s="95"/>
      <c r="CM370" s="95"/>
      <c r="CN370" s="95"/>
      <c r="CO370" s="95"/>
      <c r="CP370" s="95"/>
      <c r="CQ370" s="95"/>
      <c r="CR370" s="95"/>
      <c r="CS370" s="95"/>
      <c r="CT370" s="95"/>
      <c r="CU370" s="95"/>
      <c r="CV370" s="95"/>
      <c r="CW370" s="95"/>
      <c r="CX370" s="95"/>
      <c r="CY370" s="95"/>
      <c r="CZ370" s="95"/>
      <c r="DA370" s="95"/>
      <c r="DB370" s="95"/>
      <c r="DC370" s="95"/>
      <c r="DD370" s="95"/>
      <c r="DE370" s="95"/>
      <c r="DF370" s="95"/>
      <c r="DG370" s="95"/>
      <c r="DH370" s="95"/>
      <c r="DI370" s="95"/>
      <c r="DJ370" s="95"/>
      <c r="DK370" s="95"/>
      <c r="DL370" s="95"/>
      <c r="DM370" s="95"/>
      <c r="DN370" s="95"/>
      <c r="DO370" s="95"/>
      <c r="DP370" s="95"/>
      <c r="DQ370" s="95"/>
      <c r="DR370" s="95"/>
      <c r="DS370" s="95"/>
      <c r="DT370" s="95"/>
      <c r="DU370" s="95"/>
      <c r="DV370" s="95"/>
      <c r="DW370" s="95"/>
      <c r="DX370" s="95"/>
      <c r="DY370" s="95"/>
      <c r="DZ370" s="95"/>
      <c r="EA370" s="95"/>
      <c r="EB370" s="95"/>
      <c r="EC370" s="95"/>
      <c r="ED370" s="95"/>
      <c r="EE370" s="95"/>
      <c r="EF370" s="95"/>
      <c r="EG370" s="95"/>
      <c r="EH370" s="95"/>
      <c r="EI370" s="95"/>
      <c r="EJ370" s="95"/>
      <c r="EK370" s="95"/>
      <c r="EL370" s="95"/>
      <c r="EM370" s="95"/>
      <c r="EN370" s="95"/>
      <c r="EO370" s="95"/>
      <c r="EP370" s="95"/>
      <c r="EQ370" s="95"/>
      <c r="ER370" s="95"/>
      <c r="ES370" s="95"/>
      <c r="ET370" s="95"/>
      <c r="EU370" s="95"/>
      <c r="EV370" s="95"/>
      <c r="EW370" s="95"/>
      <c r="EX370" s="95"/>
      <c r="EY370" s="95"/>
      <c r="EZ370" s="95"/>
      <c r="FA370" s="95"/>
      <c r="FB370" s="95"/>
      <c r="FC370" s="95"/>
      <c r="FD370" s="95"/>
      <c r="FE370" s="95"/>
      <c r="FF370" s="95"/>
      <c r="FG370" s="95"/>
      <c r="FH370" s="95"/>
      <c r="FI370" s="95"/>
      <c r="FJ370" s="95"/>
      <c r="FK370" s="95"/>
      <c r="FL370" s="95"/>
      <c r="FM370" s="95"/>
      <c r="FN370" s="95"/>
      <c r="FO370" s="95"/>
      <c r="FP370" s="95"/>
      <c r="FQ370" s="95"/>
      <c r="FR370" s="95"/>
      <c r="FS370" s="95"/>
      <c r="FT370" s="95"/>
      <c r="FU370" s="95"/>
      <c r="FV370" s="95"/>
      <c r="FW370" s="95"/>
      <c r="FX370" s="95"/>
      <c r="FY370" s="95"/>
      <c r="FZ370" s="95"/>
      <c r="GA370" s="95"/>
      <c r="GB370" s="95"/>
      <c r="GC370" s="95"/>
      <c r="GD370" s="95"/>
      <c r="GE370" s="95"/>
      <c r="GF370" s="95"/>
      <c r="GG370" s="95"/>
      <c r="GH370" s="95"/>
      <c r="GI370" s="95"/>
      <c r="GJ370" s="95"/>
      <c r="GK370" s="95"/>
      <c r="GL370" s="95"/>
      <c r="GM370" s="95"/>
      <c r="GN370" s="95"/>
      <c r="GO370" s="95"/>
      <c r="GP370" s="95"/>
      <c r="GQ370" s="95"/>
      <c r="GR370" s="95"/>
      <c r="GS370" s="95"/>
      <c r="GT370" s="95"/>
      <c r="GU370" s="95"/>
      <c r="GV370" s="95"/>
      <c r="GW370" s="95"/>
      <c r="GX370" s="95"/>
      <c r="GY370" s="95"/>
      <c r="GZ370" s="95"/>
      <c r="HA370" s="95"/>
      <c r="HB370" s="95"/>
      <c r="HC370" s="95"/>
      <c r="HD370" s="95"/>
      <c r="HE370" s="95"/>
      <c r="HF370" s="95"/>
      <c r="HG370" s="95"/>
      <c r="HH370" s="95"/>
      <c r="HI370" s="95"/>
      <c r="HJ370" s="95"/>
      <c r="HK370" s="95"/>
      <c r="HL370" s="95"/>
      <c r="HM370" s="95"/>
      <c r="HN370" s="95"/>
      <c r="HO370" s="95"/>
      <c r="HP370" s="95"/>
      <c r="HQ370" s="95"/>
      <c r="HR370" s="95"/>
      <c r="HS370" s="95"/>
      <c r="HT370" s="95"/>
      <c r="HU370" s="95"/>
      <c r="HV370" s="95"/>
      <c r="HW370" s="95"/>
      <c r="HX370" s="95"/>
      <c r="HY370" s="95"/>
      <c r="HZ370" s="95"/>
      <c r="IA370" s="95"/>
      <c r="IB370" s="95"/>
      <c r="IC370" s="95"/>
      <c r="ID370" s="95"/>
      <c r="IE370" s="95"/>
    </row>
    <row r="371" s="92" customFormat="1" ht="60" hidden="1" customHeight="1">
      <c r="A371" s="37"/>
      <c r="B371" s="37" t="s">
        <v>62</v>
      </c>
      <c r="C371" s="37" t="s">
        <v>63</v>
      </c>
      <c r="D371" s="56" t="s">
        <v>64</v>
      </c>
      <c r="E371" s="56">
        <v>214</v>
      </c>
      <c r="F371" s="40" t="s">
        <v>1328</v>
      </c>
      <c r="G371" s="40" t="s">
        <v>857</v>
      </c>
      <c r="H371" s="56" t="s">
        <v>1649</v>
      </c>
      <c r="I371" s="48" t="s">
        <v>688</v>
      </c>
      <c r="J371" s="40" t="s">
        <v>689</v>
      </c>
      <c r="K371" s="49" t="s">
        <v>579</v>
      </c>
      <c r="L371" s="57" t="s">
        <v>690</v>
      </c>
      <c r="M371" s="49" t="s">
        <v>691</v>
      </c>
      <c r="N371" s="56" t="s">
        <v>1650</v>
      </c>
      <c r="O371" s="37" t="s">
        <v>692</v>
      </c>
      <c r="P371" s="37" t="s">
        <v>76</v>
      </c>
      <c r="Q371" s="42" t="s">
        <v>398</v>
      </c>
      <c r="R371" s="91">
        <v>44826</v>
      </c>
      <c r="S371" s="48">
        <v>15</v>
      </c>
      <c r="T371" s="45">
        <f t="shared" si="33"/>
        <v>50304</v>
      </c>
      <c r="U371" s="56" t="s">
        <v>100</v>
      </c>
      <c r="V371" s="37" t="str">
        <f t="shared" si="31"/>
        <v/>
      </c>
      <c r="W371" s="37" t="str">
        <f t="shared" si="30"/>
        <v>%НКПР</v>
      </c>
      <c r="X371" s="48">
        <v>100</v>
      </c>
      <c r="Y371" s="48"/>
      <c r="Z371" s="42" t="s">
        <v>399</v>
      </c>
      <c r="AA371" s="56" t="s">
        <v>400</v>
      </c>
      <c r="AB371" s="48"/>
      <c r="AC371" s="42" t="s">
        <v>399</v>
      </c>
      <c r="AD371" s="49">
        <v>36</v>
      </c>
      <c r="AE371" s="50">
        <v>45889</v>
      </c>
      <c r="AF371" s="51">
        <v>46253</v>
      </c>
      <c r="AG371" s="40" t="s">
        <v>82</v>
      </c>
      <c r="AH371" s="40" t="s">
        <v>83</v>
      </c>
      <c r="AI371" s="42" t="s">
        <v>1651</v>
      </c>
      <c r="AJ371" s="37" t="s">
        <v>109</v>
      </c>
      <c r="AK371" s="51" t="str">
        <f t="shared" ca="1" si="34"/>
        <v>поверен</v>
      </c>
      <c r="AL371" s="42"/>
      <c r="AM371" s="42" t="s">
        <v>86</v>
      </c>
      <c r="AN371" s="42" t="s">
        <v>87</v>
      </c>
      <c r="AO371" s="42" t="s">
        <v>88</v>
      </c>
      <c r="AP371" s="48" t="s">
        <v>865</v>
      </c>
      <c r="AQ371" s="41" t="s">
        <v>1652</v>
      </c>
      <c r="AR371" s="51"/>
      <c r="AS371" s="42" t="s">
        <v>91</v>
      </c>
      <c r="AT371" s="37" t="s">
        <v>92</v>
      </c>
      <c r="AU371" s="37"/>
      <c r="AV371" s="40">
        <v>44913</v>
      </c>
      <c r="AW371" s="40"/>
      <c r="AX371" s="37"/>
      <c r="AY371" s="37"/>
      <c r="AZ371" s="37"/>
      <c r="BA371" s="40" t="s">
        <v>343</v>
      </c>
      <c r="BB371" s="40" t="s">
        <v>403</v>
      </c>
      <c r="BC371" s="40" t="s">
        <v>404</v>
      </c>
      <c r="BD371" s="42">
        <v>3160</v>
      </c>
      <c r="BE371" s="40"/>
      <c r="BF371" s="52"/>
      <c r="BG371" s="93"/>
      <c r="BH371" s="94"/>
      <c r="BI371" s="41" t="s">
        <v>406</v>
      </c>
      <c r="BJ371" s="41" t="s">
        <v>1066</v>
      </c>
      <c r="BK371" s="41" t="s">
        <v>698</v>
      </c>
      <c r="BL371" s="95"/>
      <c r="BM371" s="95"/>
      <c r="BN371" s="95"/>
      <c r="BO371" s="95"/>
      <c r="BP371" s="95"/>
      <c r="BQ371" s="95"/>
      <c r="BR371" s="95"/>
      <c r="BS371" s="95"/>
      <c r="BT371" s="95"/>
      <c r="BU371" s="95"/>
      <c r="BV371" s="95"/>
      <c r="BW371" s="95"/>
      <c r="BX371" s="95"/>
      <c r="BY371" s="95"/>
      <c r="BZ371" s="95"/>
      <c r="CA371" s="95"/>
      <c r="CB371" s="95"/>
      <c r="CC371" s="95"/>
      <c r="CD371" s="95"/>
      <c r="CE371" s="95"/>
      <c r="CF371" s="95"/>
      <c r="CG371" s="95"/>
      <c r="CH371" s="95"/>
      <c r="CI371" s="95"/>
      <c r="CJ371" s="95"/>
      <c r="CK371" s="95"/>
      <c r="CL371" s="95"/>
      <c r="CM371" s="95"/>
      <c r="CN371" s="95"/>
      <c r="CO371" s="95"/>
      <c r="CP371" s="95"/>
      <c r="CQ371" s="95"/>
      <c r="CR371" s="95"/>
      <c r="CS371" s="95"/>
      <c r="CT371" s="95"/>
      <c r="CU371" s="95"/>
      <c r="CV371" s="95"/>
      <c r="CW371" s="95"/>
      <c r="CX371" s="95"/>
      <c r="CY371" s="95"/>
      <c r="CZ371" s="95"/>
      <c r="DA371" s="95"/>
      <c r="DB371" s="95"/>
      <c r="DC371" s="95"/>
      <c r="DD371" s="95"/>
      <c r="DE371" s="95"/>
      <c r="DF371" s="95"/>
      <c r="DG371" s="95"/>
      <c r="DH371" s="95"/>
      <c r="DI371" s="95"/>
      <c r="DJ371" s="95"/>
      <c r="DK371" s="95"/>
      <c r="DL371" s="95"/>
      <c r="DM371" s="95"/>
      <c r="DN371" s="95"/>
      <c r="DO371" s="95"/>
      <c r="DP371" s="95"/>
      <c r="DQ371" s="95"/>
      <c r="DR371" s="95"/>
      <c r="DS371" s="95"/>
      <c r="DT371" s="95"/>
      <c r="DU371" s="95"/>
      <c r="DV371" s="95"/>
      <c r="DW371" s="95"/>
      <c r="DX371" s="95"/>
      <c r="DY371" s="95"/>
      <c r="DZ371" s="95"/>
      <c r="EA371" s="95"/>
      <c r="EB371" s="95"/>
      <c r="EC371" s="95"/>
      <c r="ED371" s="95"/>
      <c r="EE371" s="95"/>
      <c r="EF371" s="95"/>
      <c r="EG371" s="95"/>
      <c r="EH371" s="95"/>
      <c r="EI371" s="95"/>
      <c r="EJ371" s="95"/>
      <c r="EK371" s="95"/>
      <c r="EL371" s="95"/>
      <c r="EM371" s="95"/>
      <c r="EN371" s="95"/>
      <c r="EO371" s="95"/>
      <c r="EP371" s="95"/>
      <c r="EQ371" s="95"/>
      <c r="ER371" s="95"/>
      <c r="ES371" s="95"/>
      <c r="ET371" s="95"/>
      <c r="EU371" s="95"/>
      <c r="EV371" s="95"/>
      <c r="EW371" s="95"/>
      <c r="EX371" s="95"/>
      <c r="EY371" s="95"/>
      <c r="EZ371" s="95"/>
      <c r="FA371" s="95"/>
      <c r="FB371" s="95"/>
      <c r="FC371" s="95"/>
      <c r="FD371" s="95"/>
      <c r="FE371" s="95"/>
      <c r="FF371" s="95"/>
      <c r="FG371" s="95"/>
      <c r="FH371" s="95"/>
      <c r="FI371" s="95"/>
      <c r="FJ371" s="95"/>
      <c r="FK371" s="95"/>
      <c r="FL371" s="95"/>
      <c r="FM371" s="95"/>
      <c r="FN371" s="95"/>
      <c r="FO371" s="95"/>
      <c r="FP371" s="95"/>
      <c r="FQ371" s="95"/>
      <c r="FR371" s="95"/>
      <c r="FS371" s="95"/>
      <c r="FT371" s="95"/>
      <c r="FU371" s="95"/>
      <c r="FV371" s="95"/>
      <c r="FW371" s="95"/>
      <c r="FX371" s="95"/>
      <c r="FY371" s="95"/>
      <c r="FZ371" s="95"/>
      <c r="GA371" s="95"/>
      <c r="GB371" s="95"/>
      <c r="GC371" s="95"/>
      <c r="GD371" s="95"/>
      <c r="GE371" s="95"/>
      <c r="GF371" s="95"/>
      <c r="GG371" s="95"/>
      <c r="GH371" s="95"/>
      <c r="GI371" s="95"/>
      <c r="GJ371" s="95"/>
      <c r="GK371" s="95"/>
      <c r="GL371" s="95"/>
      <c r="GM371" s="95"/>
      <c r="GN371" s="95"/>
      <c r="GO371" s="95"/>
      <c r="GP371" s="95"/>
      <c r="GQ371" s="95"/>
      <c r="GR371" s="95"/>
      <c r="GS371" s="95"/>
      <c r="GT371" s="95"/>
      <c r="GU371" s="95"/>
      <c r="GV371" s="95"/>
      <c r="GW371" s="95"/>
      <c r="GX371" s="95"/>
      <c r="GY371" s="95"/>
      <c r="GZ371" s="95"/>
      <c r="HA371" s="95"/>
      <c r="HB371" s="95"/>
      <c r="HC371" s="95"/>
      <c r="HD371" s="95"/>
      <c r="HE371" s="95"/>
      <c r="HF371" s="95"/>
      <c r="HG371" s="95"/>
      <c r="HH371" s="95"/>
      <c r="HI371" s="95"/>
      <c r="HJ371" s="95"/>
      <c r="HK371" s="95"/>
      <c r="HL371" s="95"/>
      <c r="HM371" s="95"/>
      <c r="HN371" s="95"/>
      <c r="HO371" s="95"/>
      <c r="HP371" s="95"/>
      <c r="HQ371" s="95"/>
      <c r="HR371" s="95"/>
      <c r="HS371" s="95"/>
      <c r="HT371" s="95"/>
      <c r="HU371" s="95"/>
      <c r="HV371" s="95"/>
      <c r="HW371" s="95"/>
      <c r="HX371" s="95"/>
      <c r="HY371" s="95"/>
      <c r="HZ371" s="95"/>
      <c r="IA371" s="95"/>
      <c r="IB371" s="95"/>
      <c r="IC371" s="95"/>
      <c r="ID371" s="95"/>
      <c r="IE371" s="95"/>
    </row>
    <row r="372" s="95" customFormat="1" ht="60" hidden="1" customHeight="1">
      <c r="A372" s="58"/>
      <c r="B372" s="58" t="s">
        <v>62</v>
      </c>
      <c r="C372" s="58" t="s">
        <v>63</v>
      </c>
      <c r="D372" s="59" t="s">
        <v>64</v>
      </c>
      <c r="E372" s="59"/>
      <c r="F372" s="62"/>
      <c r="G372" s="62"/>
      <c r="H372" s="59"/>
      <c r="I372" s="63" t="s">
        <v>930</v>
      </c>
      <c r="J372" s="62" t="s">
        <v>931</v>
      </c>
      <c r="K372" s="64" t="s">
        <v>932</v>
      </c>
      <c r="L372" s="58" t="s">
        <v>933</v>
      </c>
      <c r="M372" s="62" t="s">
        <v>933</v>
      </c>
      <c r="N372" s="64">
        <v>2349133</v>
      </c>
      <c r="O372" s="58" t="s">
        <v>1098</v>
      </c>
      <c r="P372" s="58" t="s">
        <v>76</v>
      </c>
      <c r="Q372" s="66" t="s">
        <v>77</v>
      </c>
      <c r="R372" s="116"/>
      <c r="S372" s="68">
        <v>15</v>
      </c>
      <c r="T372" s="69">
        <f t="shared" si="33"/>
        <v>5478</v>
      </c>
      <c r="U372" s="59" t="s">
        <v>78</v>
      </c>
      <c r="V372" s="58"/>
      <c r="W372" s="66" t="s">
        <v>79</v>
      </c>
      <c r="X372" s="63">
        <v>450</v>
      </c>
      <c r="Y372" s="63"/>
      <c r="Z372" s="66" t="s">
        <v>79</v>
      </c>
      <c r="AA372" s="58" t="s">
        <v>1653</v>
      </c>
      <c r="AB372" s="63"/>
      <c r="AC372" s="66"/>
      <c r="AD372" s="64">
        <v>48</v>
      </c>
      <c r="AE372" s="116">
        <v>45612</v>
      </c>
      <c r="AF372" s="73">
        <f t="shared" si="32"/>
        <v>47072</v>
      </c>
      <c r="AG372" s="62" t="s">
        <v>82</v>
      </c>
      <c r="AH372" s="62" t="s">
        <v>83</v>
      </c>
      <c r="AI372" s="66" t="s">
        <v>1654</v>
      </c>
      <c r="AJ372" s="62" t="s">
        <v>143</v>
      </c>
      <c r="AK372" s="73" t="str">
        <f t="shared" ca="1" si="34"/>
        <v>поверен</v>
      </c>
      <c r="AL372" s="66"/>
      <c r="AM372" s="66" t="s">
        <v>86</v>
      </c>
      <c r="AN372" s="66" t="s">
        <v>87</v>
      </c>
      <c r="AO372" s="66" t="s">
        <v>88</v>
      </c>
      <c r="AP372" s="63"/>
      <c r="AQ372" s="74"/>
      <c r="AR372" s="73"/>
      <c r="AS372" s="66"/>
      <c r="AT372" s="58"/>
      <c r="AU372" s="58"/>
      <c r="AV372" s="62"/>
      <c r="AW372" s="62"/>
      <c r="AX372" s="58"/>
      <c r="AY372" s="58"/>
      <c r="AZ372" s="58"/>
      <c r="BA372" s="62"/>
      <c r="BB372" s="62" t="s">
        <v>93</v>
      </c>
      <c r="BC372" s="62" t="s">
        <v>94</v>
      </c>
      <c r="BD372" s="66">
        <v>3201</v>
      </c>
      <c r="BE372" s="62"/>
      <c r="BF372" s="75"/>
      <c r="BG372" s="127"/>
      <c r="BH372" s="128"/>
      <c r="BI372" s="58"/>
      <c r="BJ372" s="58"/>
      <c r="BK372" s="58"/>
    </row>
    <row r="373" s="55" customFormat="1" ht="60" hidden="1" customHeight="1">
      <c r="A373" s="58"/>
      <c r="B373" s="58" t="s">
        <v>62</v>
      </c>
      <c r="C373" s="58" t="s">
        <v>63</v>
      </c>
      <c r="D373" s="59" t="s">
        <v>64</v>
      </c>
      <c r="E373" s="59">
        <v>215</v>
      </c>
      <c r="F373" s="62" t="s">
        <v>1655</v>
      </c>
      <c r="G373" s="62" t="s">
        <v>1656</v>
      </c>
      <c r="H373" s="59" t="s">
        <v>1657</v>
      </c>
      <c r="I373" s="63" t="s">
        <v>69</v>
      </c>
      <c r="J373" s="62" t="s">
        <v>70</v>
      </c>
      <c r="K373" s="58" t="s">
        <v>71</v>
      </c>
      <c r="L373" s="58" t="s">
        <v>72</v>
      </c>
      <c r="M373" s="62" t="s">
        <v>73</v>
      </c>
      <c r="N373" s="64">
        <v>2349130</v>
      </c>
      <c r="O373" s="58" t="s">
        <v>75</v>
      </c>
      <c r="P373" s="58" t="s">
        <v>76</v>
      </c>
      <c r="Q373" s="66" t="s">
        <v>77</v>
      </c>
      <c r="R373" s="115">
        <v>42716</v>
      </c>
      <c r="S373" s="68">
        <v>15</v>
      </c>
      <c r="T373" s="69">
        <f t="shared" si="33"/>
        <v>48194</v>
      </c>
      <c r="U373" s="59" t="s">
        <v>100</v>
      </c>
      <c r="V373" s="71" t="str">
        <f t="shared" si="31"/>
        <v/>
      </c>
      <c r="W373" s="71" t="str">
        <f t="shared" si="30"/>
        <v>°С</v>
      </c>
      <c r="X373" s="63">
        <v>50</v>
      </c>
      <c r="Y373" s="63"/>
      <c r="Z373" s="66" t="s">
        <v>79</v>
      </c>
      <c r="AA373" s="58" t="s">
        <v>101</v>
      </c>
      <c r="AB373" s="63"/>
      <c r="AC373" s="66" t="s">
        <v>81</v>
      </c>
      <c r="AD373" s="64">
        <v>60</v>
      </c>
      <c r="AE373" s="72">
        <v>44152</v>
      </c>
      <c r="AF373" s="73">
        <f t="shared" si="32"/>
        <v>45977</v>
      </c>
      <c r="AG373" s="62" t="s">
        <v>82</v>
      </c>
      <c r="AH373" s="62" t="s">
        <v>83</v>
      </c>
      <c r="AI373" s="66" t="s">
        <v>1658</v>
      </c>
      <c r="AJ373" s="62" t="s">
        <v>85</v>
      </c>
      <c r="AK373" s="73" t="str">
        <f t="shared" ca="1" si="34"/>
        <v>поверен</v>
      </c>
      <c r="AL373" s="66"/>
      <c r="AM373" s="66" t="s">
        <v>86</v>
      </c>
      <c r="AN373" s="66" t="s">
        <v>87</v>
      </c>
      <c r="AO373" s="66" t="s">
        <v>88</v>
      </c>
      <c r="AP373" s="63" t="s">
        <v>454</v>
      </c>
      <c r="AQ373" s="74"/>
      <c r="AR373" s="73"/>
      <c r="AS373" s="66" t="s">
        <v>91</v>
      </c>
      <c r="AT373" s="58" t="s">
        <v>385</v>
      </c>
      <c r="AU373" s="58"/>
      <c r="AV373" s="62"/>
      <c r="AW373" s="62"/>
      <c r="AX373" s="58"/>
      <c r="AY373" s="58"/>
      <c r="AZ373" s="58"/>
      <c r="BA373" s="62"/>
      <c r="BB373" s="62" t="s">
        <v>93</v>
      </c>
      <c r="BC373" s="62" t="s">
        <v>94</v>
      </c>
      <c r="BD373" s="66">
        <v>3201</v>
      </c>
      <c r="BE373" s="62"/>
      <c r="BF373" s="75"/>
      <c r="BG373" s="76"/>
      <c r="BH373" s="77"/>
      <c r="BI373" s="71"/>
      <c r="BJ373" s="71"/>
      <c r="BK373" s="71"/>
    </row>
    <row r="374" s="55" customFormat="1" ht="60" hidden="1" customHeight="1">
      <c r="A374" s="58"/>
      <c r="B374" s="58" t="s">
        <v>62</v>
      </c>
      <c r="C374" s="58" t="s">
        <v>63</v>
      </c>
      <c r="D374" s="59" t="s">
        <v>64</v>
      </c>
      <c r="E374" s="59">
        <v>215</v>
      </c>
      <c r="F374" s="62" t="s">
        <v>1655</v>
      </c>
      <c r="G374" s="62" t="s">
        <v>1659</v>
      </c>
      <c r="H374" s="59" t="s">
        <v>1660</v>
      </c>
      <c r="I374" s="63" t="s">
        <v>1661</v>
      </c>
      <c r="J374" s="62" t="s">
        <v>1662</v>
      </c>
      <c r="K374" s="64" t="s">
        <v>1663</v>
      </c>
      <c r="L374" s="58" t="s">
        <v>72</v>
      </c>
      <c r="M374" s="62" t="s">
        <v>73</v>
      </c>
      <c r="N374" s="64">
        <v>2349131</v>
      </c>
      <c r="O374" s="58" t="s">
        <v>75</v>
      </c>
      <c r="P374" s="58" t="s">
        <v>76</v>
      </c>
      <c r="Q374" s="66" t="s">
        <v>77</v>
      </c>
      <c r="R374" s="115"/>
      <c r="S374" s="68">
        <v>15</v>
      </c>
      <c r="T374" s="69">
        <f t="shared" si="33"/>
        <v>5478</v>
      </c>
      <c r="U374" s="59" t="s">
        <v>100</v>
      </c>
      <c r="V374" s="71"/>
      <c r="W374" s="66" t="s">
        <v>79</v>
      </c>
      <c r="X374" s="63">
        <v>50</v>
      </c>
      <c r="Y374" s="63"/>
      <c r="Z374" s="66" t="s">
        <v>79</v>
      </c>
      <c r="AA374" s="58" t="s">
        <v>101</v>
      </c>
      <c r="AB374" s="63"/>
      <c r="AC374" s="66" t="s">
        <v>141</v>
      </c>
      <c r="AD374" s="64">
        <v>60</v>
      </c>
      <c r="AE374" s="72">
        <v>45612</v>
      </c>
      <c r="AF374" s="73">
        <f t="shared" si="32"/>
        <v>47437</v>
      </c>
      <c r="AG374" s="62" t="s">
        <v>82</v>
      </c>
      <c r="AH374" s="62" t="s">
        <v>83</v>
      </c>
      <c r="AI374" s="66" t="s">
        <v>1664</v>
      </c>
      <c r="AJ374" s="62" t="s">
        <v>143</v>
      </c>
      <c r="AK374" s="73" t="str">
        <f t="shared" ca="1" si="34"/>
        <v>поверен</v>
      </c>
      <c r="AL374" s="66"/>
      <c r="AM374" s="66" t="s">
        <v>86</v>
      </c>
      <c r="AN374" s="66" t="s">
        <v>87</v>
      </c>
      <c r="AO374" s="66" t="s">
        <v>88</v>
      </c>
      <c r="AP374" s="63"/>
      <c r="AQ374" s="74"/>
      <c r="AR374" s="73"/>
      <c r="AS374" s="66"/>
      <c r="AT374" s="58"/>
      <c r="AU374" s="58"/>
      <c r="AV374" s="62"/>
      <c r="AW374" s="62"/>
      <c r="AX374" s="58"/>
      <c r="AY374" s="58"/>
      <c r="AZ374" s="58"/>
      <c r="BA374" s="62"/>
      <c r="BB374" s="62" t="s">
        <v>93</v>
      </c>
      <c r="BC374" s="62" t="s">
        <v>94</v>
      </c>
      <c r="BD374" s="66">
        <v>3201</v>
      </c>
      <c r="BE374" s="62"/>
      <c r="BF374" s="75"/>
      <c r="BG374" s="76"/>
      <c r="BH374" s="77"/>
      <c r="BI374" s="71"/>
      <c r="BJ374" s="71"/>
      <c r="BK374" s="71"/>
    </row>
    <row r="375" s="55" customFormat="1" ht="60" hidden="1" customHeight="1">
      <c r="A375" s="58"/>
      <c r="B375" s="58" t="s">
        <v>62</v>
      </c>
      <c r="C375" s="58" t="s">
        <v>63</v>
      </c>
      <c r="D375" s="59" t="s">
        <v>64</v>
      </c>
      <c r="E375" s="59">
        <v>215</v>
      </c>
      <c r="F375" s="62" t="s">
        <v>1655</v>
      </c>
      <c r="G375" s="62" t="s">
        <v>1659</v>
      </c>
      <c r="H375" s="59" t="s">
        <v>1660</v>
      </c>
      <c r="I375" s="63" t="s">
        <v>930</v>
      </c>
      <c r="J375" s="62" t="s">
        <v>931</v>
      </c>
      <c r="K375" s="64" t="s">
        <v>932</v>
      </c>
      <c r="L375" s="58" t="s">
        <v>933</v>
      </c>
      <c r="M375" s="62" t="s">
        <v>933</v>
      </c>
      <c r="N375" s="64">
        <v>2349134</v>
      </c>
      <c r="O375" s="58" t="s">
        <v>1098</v>
      </c>
      <c r="P375" s="58" t="s">
        <v>76</v>
      </c>
      <c r="Q375" s="66" t="s">
        <v>77</v>
      </c>
      <c r="R375" s="115">
        <v>42713</v>
      </c>
      <c r="S375" s="68">
        <v>15</v>
      </c>
      <c r="T375" s="69">
        <f t="shared" si="33"/>
        <v>48191</v>
      </c>
      <c r="U375" s="59" t="s">
        <v>78</v>
      </c>
      <c r="V375" s="71" t="str">
        <f t="shared" si="31"/>
        <v/>
      </c>
      <c r="W375" s="71" t="str">
        <f t="shared" si="30"/>
        <v>°С</v>
      </c>
      <c r="X375" s="63">
        <v>450</v>
      </c>
      <c r="Y375" s="63"/>
      <c r="Z375" s="66" t="s">
        <v>79</v>
      </c>
      <c r="AA375" s="58" t="s">
        <v>1653</v>
      </c>
      <c r="AB375" s="63"/>
      <c r="AC375" s="66"/>
      <c r="AD375" s="64">
        <v>48</v>
      </c>
      <c r="AE375" s="116">
        <v>45612</v>
      </c>
      <c r="AF375" s="73">
        <f t="shared" si="32"/>
        <v>47072</v>
      </c>
      <c r="AG375" s="62" t="s">
        <v>82</v>
      </c>
      <c r="AH375" s="62" t="s">
        <v>83</v>
      </c>
      <c r="AI375" s="66" t="s">
        <v>1665</v>
      </c>
      <c r="AJ375" s="62" t="s">
        <v>143</v>
      </c>
      <c r="AK375" s="73" t="str">
        <f t="shared" ca="1" si="34"/>
        <v>поверен</v>
      </c>
      <c r="AL375" s="66"/>
      <c r="AM375" s="66" t="s">
        <v>86</v>
      </c>
      <c r="AN375" s="66" t="s">
        <v>87</v>
      </c>
      <c r="AO375" s="66" t="s">
        <v>88</v>
      </c>
      <c r="AP375" s="63" t="s">
        <v>454</v>
      </c>
      <c r="AQ375" s="74"/>
      <c r="AR375" s="73"/>
      <c r="AS375" s="66" t="s">
        <v>91</v>
      </c>
      <c r="AT375" s="58" t="s">
        <v>385</v>
      </c>
      <c r="AU375" s="58"/>
      <c r="AV375" s="62"/>
      <c r="AW375" s="62"/>
      <c r="AX375" s="58"/>
      <c r="AY375" s="58"/>
      <c r="AZ375" s="58"/>
      <c r="BA375" s="62"/>
      <c r="BB375" s="62" t="s">
        <v>93</v>
      </c>
      <c r="BC375" s="62" t="s">
        <v>94</v>
      </c>
      <c r="BD375" s="66">
        <v>3201</v>
      </c>
      <c r="BE375" s="62"/>
      <c r="BF375" s="75"/>
      <c r="BG375" s="76"/>
      <c r="BH375" s="77"/>
      <c r="BI375" s="71"/>
      <c r="BJ375" s="71"/>
      <c r="BK375" s="71"/>
    </row>
    <row r="376" s="55" customFormat="1" ht="60" hidden="1" customHeight="1">
      <c r="A376" s="58"/>
      <c r="B376" s="58" t="s">
        <v>62</v>
      </c>
      <c r="C376" s="58" t="s">
        <v>63</v>
      </c>
      <c r="D376" s="59" t="s">
        <v>64</v>
      </c>
      <c r="E376" s="59">
        <v>215</v>
      </c>
      <c r="F376" s="62" t="s">
        <v>1655</v>
      </c>
      <c r="G376" s="62" t="s">
        <v>1666</v>
      </c>
      <c r="H376" s="59" t="s">
        <v>1667</v>
      </c>
      <c r="I376" s="63" t="s">
        <v>930</v>
      </c>
      <c r="J376" s="62" t="s">
        <v>931</v>
      </c>
      <c r="K376" s="64" t="s">
        <v>932</v>
      </c>
      <c r="L376" s="58" t="s">
        <v>933</v>
      </c>
      <c r="M376" s="62" t="s">
        <v>933</v>
      </c>
      <c r="N376" s="64">
        <v>2349135</v>
      </c>
      <c r="O376" s="58" t="s">
        <v>1098</v>
      </c>
      <c r="P376" s="58" t="s">
        <v>76</v>
      </c>
      <c r="Q376" s="66" t="s">
        <v>77</v>
      </c>
      <c r="R376" s="115"/>
      <c r="S376" s="68">
        <v>15</v>
      </c>
      <c r="T376" s="69">
        <f t="shared" si="33"/>
        <v>5478</v>
      </c>
      <c r="U376" s="59" t="s">
        <v>78</v>
      </c>
      <c r="V376" s="71"/>
      <c r="W376" s="71" t="str">
        <f t="shared" si="30"/>
        <v>°С</v>
      </c>
      <c r="X376" s="63">
        <v>450</v>
      </c>
      <c r="Y376" s="63"/>
      <c r="Z376" s="66" t="s">
        <v>79</v>
      </c>
      <c r="AA376" s="58" t="s">
        <v>1653</v>
      </c>
      <c r="AB376" s="63"/>
      <c r="AC376" s="66"/>
      <c r="AD376" s="64">
        <v>48</v>
      </c>
      <c r="AE376" s="116">
        <v>45612</v>
      </c>
      <c r="AF376" s="73">
        <f t="shared" si="32"/>
        <v>47072</v>
      </c>
      <c r="AG376" s="62" t="s">
        <v>82</v>
      </c>
      <c r="AH376" s="62" t="s">
        <v>83</v>
      </c>
      <c r="AI376" s="66" t="s">
        <v>1668</v>
      </c>
      <c r="AJ376" s="62" t="s">
        <v>143</v>
      </c>
      <c r="AK376" s="73" t="str">
        <f t="shared" ca="1" si="34"/>
        <v>поверен</v>
      </c>
      <c r="AL376" s="66"/>
      <c r="AM376" s="66" t="s">
        <v>86</v>
      </c>
      <c r="AN376" s="66" t="s">
        <v>87</v>
      </c>
      <c r="AO376" s="66" t="s">
        <v>88</v>
      </c>
      <c r="AP376" s="63"/>
      <c r="AQ376" s="74"/>
      <c r="AR376" s="73"/>
      <c r="AS376" s="66"/>
      <c r="AT376" s="58"/>
      <c r="AU376" s="58"/>
      <c r="AV376" s="62"/>
      <c r="AW376" s="62"/>
      <c r="AX376" s="58"/>
      <c r="AY376" s="58"/>
      <c r="AZ376" s="58"/>
      <c r="BA376" s="62"/>
      <c r="BB376" s="62" t="s">
        <v>93</v>
      </c>
      <c r="BC376" s="62" t="s">
        <v>94</v>
      </c>
      <c r="BD376" s="66">
        <v>3201</v>
      </c>
      <c r="BE376" s="62"/>
      <c r="BF376" s="75"/>
      <c r="BG376" s="76"/>
      <c r="BH376" s="77"/>
      <c r="BI376" s="71"/>
      <c r="BJ376" s="71"/>
      <c r="BK376" s="71"/>
    </row>
    <row r="377" s="55" customFormat="1" ht="60" hidden="1" customHeight="1">
      <c r="A377" s="58"/>
      <c r="B377" s="58" t="s">
        <v>62</v>
      </c>
      <c r="C377" s="58" t="s">
        <v>63</v>
      </c>
      <c r="D377" s="59" t="s">
        <v>64</v>
      </c>
      <c r="E377" s="59">
        <v>215</v>
      </c>
      <c r="F377" s="62" t="s">
        <v>1655</v>
      </c>
      <c r="G377" s="62" t="s">
        <v>1666</v>
      </c>
      <c r="H377" s="59" t="s">
        <v>1667</v>
      </c>
      <c r="I377" s="63" t="s">
        <v>69</v>
      </c>
      <c r="J377" s="62" t="s">
        <v>70</v>
      </c>
      <c r="K377" s="58" t="s">
        <v>71</v>
      </c>
      <c r="L377" s="58" t="s">
        <v>72</v>
      </c>
      <c r="M377" s="62" t="s">
        <v>73</v>
      </c>
      <c r="N377" s="64">
        <v>2349132</v>
      </c>
      <c r="O377" s="58" t="s">
        <v>75</v>
      </c>
      <c r="P377" s="58" t="s">
        <v>76</v>
      </c>
      <c r="Q377" s="66" t="s">
        <v>77</v>
      </c>
      <c r="R377" s="115">
        <v>42716</v>
      </c>
      <c r="S377" s="68">
        <v>15</v>
      </c>
      <c r="T377" s="69">
        <f t="shared" si="33"/>
        <v>48194</v>
      </c>
      <c r="U377" s="59" t="s">
        <v>100</v>
      </c>
      <c r="V377" s="71" t="str">
        <f t="shared" si="31"/>
        <v/>
      </c>
      <c r="W377" s="71" t="str">
        <f t="shared" si="30"/>
        <v>°С</v>
      </c>
      <c r="X377" s="63">
        <v>50</v>
      </c>
      <c r="Y377" s="63"/>
      <c r="Z377" s="66" t="s">
        <v>79</v>
      </c>
      <c r="AA377" s="58" t="s">
        <v>101</v>
      </c>
      <c r="AB377" s="63"/>
      <c r="AC377" s="66" t="s">
        <v>81</v>
      </c>
      <c r="AD377" s="64">
        <v>60</v>
      </c>
      <c r="AE377" s="72">
        <v>44152</v>
      </c>
      <c r="AF377" s="73">
        <f t="shared" si="32"/>
        <v>45977</v>
      </c>
      <c r="AG377" s="62" t="s">
        <v>82</v>
      </c>
      <c r="AH377" s="62" t="s">
        <v>83</v>
      </c>
      <c r="AI377" s="66" t="s">
        <v>1669</v>
      </c>
      <c r="AJ377" s="62" t="s">
        <v>85</v>
      </c>
      <c r="AK377" s="73" t="str">
        <f t="shared" ca="1" si="34"/>
        <v>поверен</v>
      </c>
      <c r="AL377" s="66"/>
      <c r="AM377" s="66" t="s">
        <v>86</v>
      </c>
      <c r="AN377" s="66" t="s">
        <v>87</v>
      </c>
      <c r="AO377" s="66" t="s">
        <v>88</v>
      </c>
      <c r="AP377" s="63" t="s">
        <v>487</v>
      </c>
      <c r="AQ377" s="74">
        <v>2016</v>
      </c>
      <c r="AR377" s="73"/>
      <c r="AS377" s="66" t="s">
        <v>91</v>
      </c>
      <c r="AT377" s="58" t="s">
        <v>385</v>
      </c>
      <c r="AU377" s="58"/>
      <c r="AV377" s="62"/>
      <c r="AW377" s="62"/>
      <c r="AX377" s="58"/>
      <c r="AY377" s="58"/>
      <c r="AZ377" s="58"/>
      <c r="BA377" s="62"/>
      <c r="BB377" s="62" t="s">
        <v>93</v>
      </c>
      <c r="BC377" s="62" t="s">
        <v>94</v>
      </c>
      <c r="BD377" s="66">
        <v>3201</v>
      </c>
      <c r="BE377" s="62"/>
      <c r="BF377" s="75"/>
      <c r="BG377" s="76"/>
      <c r="BH377" s="77"/>
      <c r="BI377" s="71"/>
      <c r="BJ377" s="71"/>
      <c r="BK377" s="71"/>
    </row>
    <row r="378" s="55" customFormat="1" ht="60" hidden="1" customHeight="1">
      <c r="A378" s="58"/>
      <c r="B378" s="58" t="s">
        <v>62</v>
      </c>
      <c r="C378" s="58" t="s">
        <v>63</v>
      </c>
      <c r="D378" s="59" t="s">
        <v>64</v>
      </c>
      <c r="E378" s="59">
        <v>215</v>
      </c>
      <c r="F378" s="62" t="s">
        <v>1655</v>
      </c>
      <c r="G378" s="62" t="s">
        <v>1670</v>
      </c>
      <c r="H378" s="59" t="s">
        <v>1671</v>
      </c>
      <c r="I378" s="63" t="s">
        <v>171</v>
      </c>
      <c r="J378" s="62" t="s">
        <v>172</v>
      </c>
      <c r="K378" s="64" t="s">
        <v>131</v>
      </c>
      <c r="L378" s="79" t="s">
        <v>151</v>
      </c>
      <c r="M378" s="62" t="s">
        <v>173</v>
      </c>
      <c r="N378" s="64" t="s">
        <v>1672</v>
      </c>
      <c r="O378" s="58" t="s">
        <v>75</v>
      </c>
      <c r="P378" s="58" t="s">
        <v>76</v>
      </c>
      <c r="Q378" s="66" t="s">
        <v>137</v>
      </c>
      <c r="R378" s="115">
        <v>42718</v>
      </c>
      <c r="S378" s="68">
        <v>12</v>
      </c>
      <c r="T378" s="69">
        <f t="shared" si="33"/>
        <v>47100.400000000001</v>
      </c>
      <c r="U378" s="59" t="s">
        <v>100</v>
      </c>
      <c r="V378" s="71" t="str">
        <f t="shared" si="31"/>
        <v>М</v>
      </c>
      <c r="W378" s="71" t="str">
        <f t="shared" ref="W378:W441" si="35">IF(Z378="","",Z378)</f>
        <v>Па</v>
      </c>
      <c r="X378" s="63">
        <v>0.59999999999999998</v>
      </c>
      <c r="Y378" s="63" t="s">
        <v>138</v>
      </c>
      <c r="Z378" s="66" t="s">
        <v>139</v>
      </c>
      <c r="AA378" s="59" t="s">
        <v>966</v>
      </c>
      <c r="AB378" s="63"/>
      <c r="AC378" s="66" t="s">
        <v>141</v>
      </c>
      <c r="AD378" s="64">
        <v>60</v>
      </c>
      <c r="AE378" s="72">
        <v>44149</v>
      </c>
      <c r="AF378" s="73">
        <f t="shared" si="32"/>
        <v>45974</v>
      </c>
      <c r="AG378" s="62" t="s">
        <v>82</v>
      </c>
      <c r="AH378" s="62" t="s">
        <v>83</v>
      </c>
      <c r="AI378" s="66" t="s">
        <v>1673</v>
      </c>
      <c r="AJ378" s="62" t="s">
        <v>85</v>
      </c>
      <c r="AK378" s="73" t="str">
        <f t="shared" ca="1" si="34"/>
        <v>поверен</v>
      </c>
      <c r="AL378" s="66"/>
      <c r="AM378" s="66" t="s">
        <v>86</v>
      </c>
      <c r="AN378" s="66" t="s">
        <v>87</v>
      </c>
      <c r="AO378" s="66" t="s">
        <v>88</v>
      </c>
      <c r="AP378" s="63" t="s">
        <v>454</v>
      </c>
      <c r="AQ378" s="74"/>
      <c r="AR378" s="73"/>
      <c r="AS378" s="66" t="s">
        <v>91</v>
      </c>
      <c r="AT378" s="58" t="s">
        <v>385</v>
      </c>
      <c r="AU378" s="58"/>
      <c r="AV378" s="62"/>
      <c r="AW378" s="62"/>
      <c r="AX378" s="58"/>
      <c r="AY378" s="58"/>
      <c r="AZ378" s="58"/>
      <c r="BA378" s="62" t="s">
        <v>122</v>
      </c>
      <c r="BB378" s="62" t="s">
        <v>145</v>
      </c>
      <c r="BC378" s="62" t="s">
        <v>146</v>
      </c>
      <c r="BD378" s="66">
        <v>3001</v>
      </c>
      <c r="BE378" s="62"/>
      <c r="BF378" s="75"/>
      <c r="BG378" s="76"/>
      <c r="BH378" s="77"/>
      <c r="BI378" s="71"/>
      <c r="BJ378" s="71"/>
      <c r="BK378" s="71"/>
    </row>
    <row r="379" s="55" customFormat="1" ht="60" hidden="1" customHeight="1">
      <c r="A379" s="58"/>
      <c r="B379" s="58" t="s">
        <v>62</v>
      </c>
      <c r="C379" s="58" t="s">
        <v>63</v>
      </c>
      <c r="D379" s="59" t="s">
        <v>64</v>
      </c>
      <c r="E379" s="59">
        <v>215</v>
      </c>
      <c r="F379" s="62" t="s">
        <v>1655</v>
      </c>
      <c r="G379" s="62" t="s">
        <v>1674</v>
      </c>
      <c r="H379" s="59" t="s">
        <v>1675</v>
      </c>
      <c r="I379" s="63" t="s">
        <v>171</v>
      </c>
      <c r="J379" s="62" t="s">
        <v>172</v>
      </c>
      <c r="K379" s="64" t="s">
        <v>131</v>
      </c>
      <c r="L379" s="79" t="s">
        <v>151</v>
      </c>
      <c r="M379" s="62" t="s">
        <v>173</v>
      </c>
      <c r="N379" s="64" t="s">
        <v>1676</v>
      </c>
      <c r="O379" s="58" t="s">
        <v>75</v>
      </c>
      <c r="P379" s="58" t="s">
        <v>76</v>
      </c>
      <c r="Q379" s="66" t="s">
        <v>137</v>
      </c>
      <c r="R379" s="115">
        <v>42718</v>
      </c>
      <c r="S379" s="68">
        <v>12</v>
      </c>
      <c r="T379" s="69">
        <f t="shared" si="33"/>
        <v>47100.400000000001</v>
      </c>
      <c r="U379" s="59" t="s">
        <v>100</v>
      </c>
      <c r="V379" s="71" t="str">
        <f t="shared" si="31"/>
        <v>М</v>
      </c>
      <c r="W379" s="71" t="str">
        <f t="shared" si="35"/>
        <v>Па</v>
      </c>
      <c r="X379" s="63">
        <v>0.59999999999999998</v>
      </c>
      <c r="Y379" s="63" t="s">
        <v>138</v>
      </c>
      <c r="Z379" s="66" t="s">
        <v>139</v>
      </c>
      <c r="AA379" s="59" t="s">
        <v>966</v>
      </c>
      <c r="AB379" s="63"/>
      <c r="AC379" s="66" t="s">
        <v>141</v>
      </c>
      <c r="AD379" s="64">
        <v>60</v>
      </c>
      <c r="AE379" s="72">
        <v>44149</v>
      </c>
      <c r="AF379" s="73">
        <f t="shared" si="32"/>
        <v>45974</v>
      </c>
      <c r="AG379" s="62" t="s">
        <v>82</v>
      </c>
      <c r="AH379" s="62" t="s">
        <v>83</v>
      </c>
      <c r="AI379" s="66" t="s">
        <v>1677</v>
      </c>
      <c r="AJ379" s="62" t="s">
        <v>85</v>
      </c>
      <c r="AK379" s="73" t="str">
        <f t="shared" ca="1" si="34"/>
        <v>поверен</v>
      </c>
      <c r="AL379" s="66"/>
      <c r="AM379" s="66" t="s">
        <v>86</v>
      </c>
      <c r="AN379" s="66" t="s">
        <v>87</v>
      </c>
      <c r="AO379" s="66" t="s">
        <v>88</v>
      </c>
      <c r="AP379" s="63" t="s">
        <v>454</v>
      </c>
      <c r="AQ379" s="74"/>
      <c r="AR379" s="73"/>
      <c r="AS379" s="66" t="s">
        <v>91</v>
      </c>
      <c r="AT379" s="58" t="s">
        <v>385</v>
      </c>
      <c r="AU379" s="58"/>
      <c r="AV379" s="62"/>
      <c r="AW379" s="62"/>
      <c r="AX379" s="58"/>
      <c r="AY379" s="58"/>
      <c r="AZ379" s="58"/>
      <c r="BA379" s="62" t="s">
        <v>122</v>
      </c>
      <c r="BB379" s="62" t="s">
        <v>145</v>
      </c>
      <c r="BC379" s="62" t="s">
        <v>146</v>
      </c>
      <c r="BD379" s="66">
        <v>3001</v>
      </c>
      <c r="BE379" s="62"/>
      <c r="BF379" s="75"/>
      <c r="BG379" s="76"/>
      <c r="BH379" s="77"/>
      <c r="BI379" s="71"/>
      <c r="BJ379" s="71"/>
      <c r="BK379" s="71"/>
    </row>
    <row r="380" s="55" customFormat="1" ht="60" hidden="1" customHeight="1">
      <c r="A380" s="58"/>
      <c r="B380" s="58" t="s">
        <v>62</v>
      </c>
      <c r="C380" s="58" t="s">
        <v>63</v>
      </c>
      <c r="D380" s="59" t="s">
        <v>64</v>
      </c>
      <c r="E380" s="59">
        <v>215</v>
      </c>
      <c r="F380" s="62" t="s">
        <v>1655</v>
      </c>
      <c r="G380" s="62" t="s">
        <v>1678</v>
      </c>
      <c r="H380" s="59" t="s">
        <v>1679</v>
      </c>
      <c r="I380" s="63" t="s">
        <v>171</v>
      </c>
      <c r="J380" s="62" t="s">
        <v>172</v>
      </c>
      <c r="K380" s="64" t="s">
        <v>131</v>
      </c>
      <c r="L380" s="79" t="s">
        <v>151</v>
      </c>
      <c r="M380" s="62" t="s">
        <v>173</v>
      </c>
      <c r="N380" s="64" t="s">
        <v>1680</v>
      </c>
      <c r="O380" s="58" t="s">
        <v>75</v>
      </c>
      <c r="P380" s="58" t="s">
        <v>76</v>
      </c>
      <c r="Q380" s="66" t="s">
        <v>137</v>
      </c>
      <c r="R380" s="115">
        <v>42718</v>
      </c>
      <c r="S380" s="68">
        <v>12</v>
      </c>
      <c r="T380" s="69">
        <f t="shared" si="33"/>
        <v>47100.400000000001</v>
      </c>
      <c r="U380" s="59" t="s">
        <v>100</v>
      </c>
      <c r="V380" s="71" t="str">
        <f t="shared" si="31"/>
        <v>М</v>
      </c>
      <c r="W380" s="71" t="str">
        <f t="shared" si="35"/>
        <v>Па</v>
      </c>
      <c r="X380" s="63">
        <v>0.59999999999999998</v>
      </c>
      <c r="Y380" s="63" t="s">
        <v>138</v>
      </c>
      <c r="Z380" s="66" t="s">
        <v>139</v>
      </c>
      <c r="AA380" s="59" t="s">
        <v>966</v>
      </c>
      <c r="AB380" s="63"/>
      <c r="AC380" s="66" t="s">
        <v>141</v>
      </c>
      <c r="AD380" s="64">
        <v>60</v>
      </c>
      <c r="AE380" s="72">
        <v>44149</v>
      </c>
      <c r="AF380" s="73">
        <f t="shared" si="32"/>
        <v>45974</v>
      </c>
      <c r="AG380" s="62" t="s">
        <v>82</v>
      </c>
      <c r="AH380" s="62" t="s">
        <v>83</v>
      </c>
      <c r="AI380" s="66" t="s">
        <v>1681</v>
      </c>
      <c r="AJ380" s="62" t="s">
        <v>85</v>
      </c>
      <c r="AK380" s="73" t="str">
        <f t="shared" ca="1" si="34"/>
        <v>поверен</v>
      </c>
      <c r="AL380" s="66"/>
      <c r="AM380" s="66" t="s">
        <v>86</v>
      </c>
      <c r="AN380" s="66" t="s">
        <v>87</v>
      </c>
      <c r="AO380" s="66" t="s">
        <v>88</v>
      </c>
      <c r="AP380" s="63" t="s">
        <v>487</v>
      </c>
      <c r="AQ380" s="74">
        <v>2016</v>
      </c>
      <c r="AR380" s="73"/>
      <c r="AS380" s="66" t="s">
        <v>91</v>
      </c>
      <c r="AT380" s="58" t="s">
        <v>385</v>
      </c>
      <c r="AU380" s="58"/>
      <c r="AV380" s="62"/>
      <c r="AW380" s="62"/>
      <c r="AX380" s="58"/>
      <c r="AY380" s="58"/>
      <c r="AZ380" s="58"/>
      <c r="BA380" s="62" t="s">
        <v>122</v>
      </c>
      <c r="BB380" s="62" t="s">
        <v>145</v>
      </c>
      <c r="BC380" s="62" t="s">
        <v>146</v>
      </c>
      <c r="BD380" s="66">
        <v>3001</v>
      </c>
      <c r="BE380" s="62"/>
      <c r="BF380" s="75"/>
      <c r="BG380" s="76"/>
      <c r="BH380" s="77"/>
      <c r="BI380" s="71"/>
      <c r="BJ380" s="71"/>
      <c r="BK380" s="71"/>
    </row>
    <row r="381" s="55" customFormat="1" ht="60" hidden="1" customHeight="1">
      <c r="A381" s="58"/>
      <c r="B381" s="58" t="s">
        <v>62</v>
      </c>
      <c r="C381" s="58" t="s">
        <v>63</v>
      </c>
      <c r="D381" s="59" t="s">
        <v>64</v>
      </c>
      <c r="E381" s="59">
        <v>215</v>
      </c>
      <c r="F381" s="62" t="s">
        <v>1655</v>
      </c>
      <c r="G381" s="62" t="s">
        <v>1682</v>
      </c>
      <c r="H381" s="59" t="s">
        <v>1683</v>
      </c>
      <c r="I381" s="63" t="s">
        <v>171</v>
      </c>
      <c r="J381" s="62" t="s">
        <v>172</v>
      </c>
      <c r="K381" s="64" t="s">
        <v>131</v>
      </c>
      <c r="L381" s="79" t="s">
        <v>151</v>
      </c>
      <c r="M381" s="62" t="s">
        <v>173</v>
      </c>
      <c r="N381" s="64" t="s">
        <v>1684</v>
      </c>
      <c r="O381" s="58" t="s">
        <v>75</v>
      </c>
      <c r="P381" s="58" t="s">
        <v>76</v>
      </c>
      <c r="Q381" s="66" t="s">
        <v>137</v>
      </c>
      <c r="R381" s="115">
        <v>42718</v>
      </c>
      <c r="S381" s="68">
        <v>12</v>
      </c>
      <c r="T381" s="69">
        <f t="shared" si="33"/>
        <v>47100.400000000001</v>
      </c>
      <c r="U381" s="59" t="s">
        <v>100</v>
      </c>
      <c r="V381" s="71" t="str">
        <f t="shared" si="31"/>
        <v>М</v>
      </c>
      <c r="W381" s="71" t="str">
        <f t="shared" si="35"/>
        <v>Па</v>
      </c>
      <c r="X381" s="63">
        <v>0.59999999999999998</v>
      </c>
      <c r="Y381" s="63" t="s">
        <v>138</v>
      </c>
      <c r="Z381" s="66" t="s">
        <v>139</v>
      </c>
      <c r="AA381" s="59" t="s">
        <v>156</v>
      </c>
      <c r="AB381" s="63"/>
      <c r="AC381" s="66" t="s">
        <v>141</v>
      </c>
      <c r="AD381" s="64">
        <v>60</v>
      </c>
      <c r="AE381" s="72">
        <v>44149</v>
      </c>
      <c r="AF381" s="73">
        <f t="shared" si="32"/>
        <v>45974</v>
      </c>
      <c r="AG381" s="62" t="s">
        <v>82</v>
      </c>
      <c r="AH381" s="62" t="s">
        <v>83</v>
      </c>
      <c r="AI381" s="66" t="s">
        <v>1685</v>
      </c>
      <c r="AJ381" s="62" t="s">
        <v>85</v>
      </c>
      <c r="AK381" s="73" t="str">
        <f t="shared" ca="1" si="34"/>
        <v>поверен</v>
      </c>
      <c r="AL381" s="66"/>
      <c r="AM381" s="66" t="s">
        <v>86</v>
      </c>
      <c r="AN381" s="66" t="s">
        <v>87</v>
      </c>
      <c r="AO381" s="66" t="s">
        <v>88</v>
      </c>
      <c r="AP381" s="63" t="s">
        <v>487</v>
      </c>
      <c r="AQ381" s="74">
        <v>2016</v>
      </c>
      <c r="AR381" s="73"/>
      <c r="AS381" s="66" t="s">
        <v>91</v>
      </c>
      <c r="AT381" s="58" t="s">
        <v>385</v>
      </c>
      <c r="AU381" s="58"/>
      <c r="AV381" s="62"/>
      <c r="AW381" s="62"/>
      <c r="AX381" s="58"/>
      <c r="AY381" s="58"/>
      <c r="AZ381" s="58"/>
      <c r="BA381" s="62"/>
      <c r="BB381" s="62" t="s">
        <v>145</v>
      </c>
      <c r="BC381" s="62" t="s">
        <v>146</v>
      </c>
      <c r="BD381" s="66">
        <v>3001</v>
      </c>
      <c r="BE381" s="62"/>
      <c r="BF381" s="75"/>
      <c r="BG381" s="76"/>
      <c r="BH381" s="77"/>
      <c r="BI381" s="71"/>
      <c r="BJ381" s="71"/>
      <c r="BK381" s="71"/>
    </row>
    <row r="382" s="55" customFormat="1" ht="60" hidden="1" customHeight="1">
      <c r="A382" s="58"/>
      <c r="B382" s="58" t="s">
        <v>62</v>
      </c>
      <c r="C382" s="58" t="s">
        <v>63</v>
      </c>
      <c r="D382" s="59" t="s">
        <v>64</v>
      </c>
      <c r="E382" s="59">
        <v>215</v>
      </c>
      <c r="F382" s="62" t="s">
        <v>1655</v>
      </c>
      <c r="G382" s="62" t="s">
        <v>1686</v>
      </c>
      <c r="H382" s="59" t="s">
        <v>1687</v>
      </c>
      <c r="I382" s="63" t="s">
        <v>171</v>
      </c>
      <c r="J382" s="62" t="s">
        <v>172</v>
      </c>
      <c r="K382" s="64" t="s">
        <v>131</v>
      </c>
      <c r="L382" s="79" t="s">
        <v>151</v>
      </c>
      <c r="M382" s="62" t="s">
        <v>173</v>
      </c>
      <c r="N382" s="64" t="s">
        <v>1688</v>
      </c>
      <c r="O382" s="58" t="s">
        <v>75</v>
      </c>
      <c r="P382" s="58" t="s">
        <v>76</v>
      </c>
      <c r="Q382" s="66" t="s">
        <v>137</v>
      </c>
      <c r="R382" s="115">
        <v>42718</v>
      </c>
      <c r="S382" s="68">
        <v>12</v>
      </c>
      <c r="T382" s="69">
        <f t="shared" si="33"/>
        <v>47100.400000000001</v>
      </c>
      <c r="U382" s="59" t="s">
        <v>100</v>
      </c>
      <c r="V382" s="71" t="str">
        <f t="shared" si="31"/>
        <v>М</v>
      </c>
      <c r="W382" s="71" t="str">
        <f t="shared" si="35"/>
        <v>Па</v>
      </c>
      <c r="X382" s="63">
        <v>0.59999999999999998</v>
      </c>
      <c r="Y382" s="63" t="s">
        <v>138</v>
      </c>
      <c r="Z382" s="66" t="s">
        <v>139</v>
      </c>
      <c r="AA382" s="59" t="s">
        <v>156</v>
      </c>
      <c r="AB382" s="63"/>
      <c r="AC382" s="66" t="s">
        <v>141</v>
      </c>
      <c r="AD382" s="64">
        <v>60</v>
      </c>
      <c r="AE382" s="72">
        <v>44149</v>
      </c>
      <c r="AF382" s="73">
        <f t="shared" si="32"/>
        <v>45974</v>
      </c>
      <c r="AG382" s="62" t="s">
        <v>82</v>
      </c>
      <c r="AH382" s="62" t="s">
        <v>83</v>
      </c>
      <c r="AI382" s="66" t="s">
        <v>1689</v>
      </c>
      <c r="AJ382" s="62" t="s">
        <v>85</v>
      </c>
      <c r="AK382" s="73" t="str">
        <f t="shared" ca="1" si="34"/>
        <v>поверен</v>
      </c>
      <c r="AL382" s="66"/>
      <c r="AM382" s="66" t="s">
        <v>86</v>
      </c>
      <c r="AN382" s="66" t="s">
        <v>87</v>
      </c>
      <c r="AO382" s="66" t="s">
        <v>88</v>
      </c>
      <c r="AP382" s="63" t="s">
        <v>454</v>
      </c>
      <c r="AQ382" s="74"/>
      <c r="AR382" s="73"/>
      <c r="AS382" s="66" t="s">
        <v>91</v>
      </c>
      <c r="AT382" s="58" t="s">
        <v>385</v>
      </c>
      <c r="AU382" s="58"/>
      <c r="AV382" s="62"/>
      <c r="AW382" s="62"/>
      <c r="AX382" s="58"/>
      <c r="AY382" s="58"/>
      <c r="AZ382" s="58"/>
      <c r="BA382" s="62"/>
      <c r="BB382" s="62" t="s">
        <v>145</v>
      </c>
      <c r="BC382" s="62" t="s">
        <v>146</v>
      </c>
      <c r="BD382" s="66">
        <v>3001</v>
      </c>
      <c r="BE382" s="62"/>
      <c r="BF382" s="75"/>
      <c r="BG382" s="76"/>
      <c r="BH382" s="77"/>
      <c r="BI382" s="71"/>
      <c r="BJ382" s="71"/>
      <c r="BK382" s="71"/>
    </row>
    <row r="383" s="55" customFormat="1" ht="60" hidden="1" customHeight="1">
      <c r="A383" s="58"/>
      <c r="B383" s="58" t="s">
        <v>62</v>
      </c>
      <c r="C383" s="58" t="s">
        <v>63</v>
      </c>
      <c r="D383" s="59" t="s">
        <v>64</v>
      </c>
      <c r="E383" s="59">
        <v>215</v>
      </c>
      <c r="F383" s="62" t="s">
        <v>1655</v>
      </c>
      <c r="G383" s="62" t="s">
        <v>1690</v>
      </c>
      <c r="H383" s="59" t="s">
        <v>1691</v>
      </c>
      <c r="I383" s="63" t="s">
        <v>171</v>
      </c>
      <c r="J383" s="62" t="s">
        <v>172</v>
      </c>
      <c r="K383" s="64" t="s">
        <v>131</v>
      </c>
      <c r="L383" s="79" t="s">
        <v>151</v>
      </c>
      <c r="M383" s="62" t="s">
        <v>173</v>
      </c>
      <c r="N383" s="64" t="s">
        <v>1692</v>
      </c>
      <c r="O383" s="58" t="s">
        <v>75</v>
      </c>
      <c r="P383" s="58" t="s">
        <v>76</v>
      </c>
      <c r="Q383" s="66" t="s">
        <v>137</v>
      </c>
      <c r="R383" s="115">
        <v>42718</v>
      </c>
      <c r="S383" s="68">
        <v>12</v>
      </c>
      <c r="T383" s="69">
        <f t="shared" si="33"/>
        <v>47100.400000000001</v>
      </c>
      <c r="U383" s="59" t="s">
        <v>100</v>
      </c>
      <c r="V383" s="71" t="str">
        <f t="shared" si="31"/>
        <v>М</v>
      </c>
      <c r="W383" s="71" t="str">
        <f t="shared" si="35"/>
        <v>Па</v>
      </c>
      <c r="X383" s="63">
        <v>0.59999999999999998</v>
      </c>
      <c r="Y383" s="63" t="s">
        <v>138</v>
      </c>
      <c r="Z383" s="66" t="s">
        <v>139</v>
      </c>
      <c r="AA383" s="59" t="s">
        <v>156</v>
      </c>
      <c r="AB383" s="63"/>
      <c r="AC383" s="66" t="s">
        <v>141</v>
      </c>
      <c r="AD383" s="64">
        <v>60</v>
      </c>
      <c r="AE383" s="72">
        <v>44149</v>
      </c>
      <c r="AF383" s="73">
        <f t="shared" si="32"/>
        <v>45974</v>
      </c>
      <c r="AG383" s="62" t="s">
        <v>82</v>
      </c>
      <c r="AH383" s="62" t="s">
        <v>83</v>
      </c>
      <c r="AI383" s="66" t="s">
        <v>1693</v>
      </c>
      <c r="AJ383" s="62" t="s">
        <v>85</v>
      </c>
      <c r="AK383" s="73" t="str">
        <f t="shared" ca="1" si="34"/>
        <v>поверен</v>
      </c>
      <c r="AL383" s="66"/>
      <c r="AM383" s="66" t="s">
        <v>86</v>
      </c>
      <c r="AN383" s="66" t="s">
        <v>87</v>
      </c>
      <c r="AO383" s="66" t="s">
        <v>88</v>
      </c>
      <c r="AP383" s="63" t="s">
        <v>454</v>
      </c>
      <c r="AQ383" s="74"/>
      <c r="AR383" s="73"/>
      <c r="AS383" s="66" t="s">
        <v>91</v>
      </c>
      <c r="AT383" s="58" t="s">
        <v>385</v>
      </c>
      <c r="AU383" s="58"/>
      <c r="AV383" s="62"/>
      <c r="AW383" s="62"/>
      <c r="AX383" s="58"/>
      <c r="AY383" s="58"/>
      <c r="AZ383" s="58"/>
      <c r="BA383" s="62"/>
      <c r="BB383" s="62" t="s">
        <v>145</v>
      </c>
      <c r="BC383" s="62" t="s">
        <v>146</v>
      </c>
      <c r="BD383" s="66">
        <v>3001</v>
      </c>
      <c r="BE383" s="62"/>
      <c r="BF383" s="75"/>
      <c r="BG383" s="76"/>
      <c r="BH383" s="77"/>
      <c r="BI383" s="71"/>
      <c r="BJ383" s="71"/>
      <c r="BK383" s="71"/>
    </row>
    <row r="384" s="55" customFormat="1" ht="60" hidden="1" customHeight="1">
      <c r="A384" s="58"/>
      <c r="B384" s="58" t="s">
        <v>62</v>
      </c>
      <c r="C384" s="58" t="s">
        <v>63</v>
      </c>
      <c r="D384" s="59" t="s">
        <v>64</v>
      </c>
      <c r="E384" s="59">
        <v>215</v>
      </c>
      <c r="F384" s="62" t="s">
        <v>1655</v>
      </c>
      <c r="G384" s="62" t="s">
        <v>1694</v>
      </c>
      <c r="H384" s="59" t="s">
        <v>1695</v>
      </c>
      <c r="I384" s="63" t="s">
        <v>171</v>
      </c>
      <c r="J384" s="62" t="s">
        <v>172</v>
      </c>
      <c r="K384" s="64" t="s">
        <v>131</v>
      </c>
      <c r="L384" s="79" t="s">
        <v>151</v>
      </c>
      <c r="M384" s="62" t="s">
        <v>173</v>
      </c>
      <c r="N384" s="64" t="s">
        <v>1696</v>
      </c>
      <c r="O384" s="58" t="s">
        <v>75</v>
      </c>
      <c r="P384" s="58" t="s">
        <v>76</v>
      </c>
      <c r="Q384" s="66" t="s">
        <v>137</v>
      </c>
      <c r="R384" s="115">
        <v>42718</v>
      </c>
      <c r="S384" s="68">
        <v>12</v>
      </c>
      <c r="T384" s="69">
        <f t="shared" si="33"/>
        <v>47100.400000000001</v>
      </c>
      <c r="U384" s="59" t="s">
        <v>100</v>
      </c>
      <c r="V384" s="71" t="str">
        <f t="shared" ref="V384:V447" si="36">IF(Y384="","",Y384)</f>
        <v>М</v>
      </c>
      <c r="W384" s="71" t="str">
        <f t="shared" si="35"/>
        <v>Па</v>
      </c>
      <c r="X384" s="63">
        <v>0.59999999999999998</v>
      </c>
      <c r="Y384" s="63" t="s">
        <v>138</v>
      </c>
      <c r="Z384" s="66" t="s">
        <v>139</v>
      </c>
      <c r="AA384" s="59" t="s">
        <v>156</v>
      </c>
      <c r="AB384" s="63"/>
      <c r="AC384" s="66" t="s">
        <v>141</v>
      </c>
      <c r="AD384" s="64">
        <v>60</v>
      </c>
      <c r="AE384" s="72">
        <v>44149</v>
      </c>
      <c r="AF384" s="73">
        <f t="shared" si="32"/>
        <v>45974</v>
      </c>
      <c r="AG384" s="62" t="s">
        <v>82</v>
      </c>
      <c r="AH384" s="62" t="s">
        <v>83</v>
      </c>
      <c r="AI384" s="66" t="s">
        <v>1697</v>
      </c>
      <c r="AJ384" s="62" t="s">
        <v>85</v>
      </c>
      <c r="AK384" s="73" t="str">
        <f t="shared" ca="1" si="34"/>
        <v>поверен</v>
      </c>
      <c r="AL384" s="66"/>
      <c r="AM384" s="66" t="s">
        <v>86</v>
      </c>
      <c r="AN384" s="66" t="s">
        <v>87</v>
      </c>
      <c r="AO384" s="66" t="s">
        <v>88</v>
      </c>
      <c r="AP384" s="63" t="s">
        <v>454</v>
      </c>
      <c r="AQ384" s="74"/>
      <c r="AR384" s="73"/>
      <c r="AS384" s="66" t="s">
        <v>91</v>
      </c>
      <c r="AT384" s="58" t="s">
        <v>385</v>
      </c>
      <c r="AU384" s="58"/>
      <c r="AV384" s="62"/>
      <c r="AW384" s="62"/>
      <c r="AX384" s="58"/>
      <c r="AY384" s="58"/>
      <c r="AZ384" s="58"/>
      <c r="BA384" s="62" t="s">
        <v>208</v>
      </c>
      <c r="BB384" s="62" t="s">
        <v>145</v>
      </c>
      <c r="BC384" s="62" t="s">
        <v>146</v>
      </c>
      <c r="BD384" s="66">
        <v>3001</v>
      </c>
      <c r="BE384" s="62"/>
      <c r="BF384" s="75"/>
      <c r="BG384" s="76"/>
      <c r="BH384" s="77"/>
      <c r="BI384" s="71"/>
      <c r="BJ384" s="71"/>
      <c r="BK384" s="71"/>
    </row>
    <row r="385" s="55" customFormat="1" ht="60" hidden="1" customHeight="1">
      <c r="A385" s="58"/>
      <c r="B385" s="58" t="s">
        <v>62</v>
      </c>
      <c r="C385" s="58" t="s">
        <v>63</v>
      </c>
      <c r="D385" s="59" t="s">
        <v>64</v>
      </c>
      <c r="E385" s="59">
        <v>215</v>
      </c>
      <c r="F385" s="62" t="s">
        <v>1655</v>
      </c>
      <c r="G385" s="62" t="s">
        <v>1698</v>
      </c>
      <c r="H385" s="59" t="s">
        <v>1699</v>
      </c>
      <c r="I385" s="63" t="s">
        <v>171</v>
      </c>
      <c r="J385" s="62" t="s">
        <v>172</v>
      </c>
      <c r="K385" s="64" t="s">
        <v>131</v>
      </c>
      <c r="L385" s="79" t="s">
        <v>151</v>
      </c>
      <c r="M385" s="62" t="s">
        <v>173</v>
      </c>
      <c r="N385" s="64" t="s">
        <v>1700</v>
      </c>
      <c r="O385" s="58" t="s">
        <v>75</v>
      </c>
      <c r="P385" s="58" t="s">
        <v>76</v>
      </c>
      <c r="Q385" s="66" t="s">
        <v>137</v>
      </c>
      <c r="R385" s="115">
        <v>42718</v>
      </c>
      <c r="S385" s="68">
        <v>12</v>
      </c>
      <c r="T385" s="69">
        <f t="shared" si="33"/>
        <v>47100.400000000001</v>
      </c>
      <c r="U385" s="59" t="s">
        <v>100</v>
      </c>
      <c r="V385" s="71" t="str">
        <f t="shared" si="36"/>
        <v>М</v>
      </c>
      <c r="W385" s="71" t="str">
        <f t="shared" si="35"/>
        <v>Па</v>
      </c>
      <c r="X385" s="63">
        <v>0.59999999999999998</v>
      </c>
      <c r="Y385" s="63" t="s">
        <v>138</v>
      </c>
      <c r="Z385" s="66" t="s">
        <v>139</v>
      </c>
      <c r="AA385" s="59" t="s">
        <v>156</v>
      </c>
      <c r="AB385" s="63"/>
      <c r="AC385" s="66" t="s">
        <v>141</v>
      </c>
      <c r="AD385" s="64">
        <v>60</v>
      </c>
      <c r="AE385" s="72">
        <v>44149</v>
      </c>
      <c r="AF385" s="73">
        <f t="shared" si="32"/>
        <v>45974</v>
      </c>
      <c r="AG385" s="62" t="s">
        <v>82</v>
      </c>
      <c r="AH385" s="62" t="s">
        <v>83</v>
      </c>
      <c r="AI385" s="66" t="s">
        <v>1701</v>
      </c>
      <c r="AJ385" s="62" t="s">
        <v>85</v>
      </c>
      <c r="AK385" s="73" t="str">
        <f t="shared" ca="1" si="34"/>
        <v>поверен</v>
      </c>
      <c r="AL385" s="66"/>
      <c r="AM385" s="66" t="s">
        <v>86</v>
      </c>
      <c r="AN385" s="66" t="s">
        <v>87</v>
      </c>
      <c r="AO385" s="66" t="s">
        <v>88</v>
      </c>
      <c r="AP385" s="63" t="s">
        <v>454</v>
      </c>
      <c r="AQ385" s="74"/>
      <c r="AR385" s="73"/>
      <c r="AS385" s="66" t="s">
        <v>91</v>
      </c>
      <c r="AT385" s="58" t="s">
        <v>385</v>
      </c>
      <c r="AU385" s="58"/>
      <c r="AV385" s="62"/>
      <c r="AW385" s="62"/>
      <c r="AX385" s="58"/>
      <c r="AY385" s="58"/>
      <c r="AZ385" s="58"/>
      <c r="BA385" s="62" t="s">
        <v>208</v>
      </c>
      <c r="BB385" s="62" t="s">
        <v>145</v>
      </c>
      <c r="BC385" s="62" t="s">
        <v>146</v>
      </c>
      <c r="BD385" s="66">
        <v>3001</v>
      </c>
      <c r="BE385" s="62"/>
      <c r="BF385" s="75"/>
      <c r="BG385" s="76"/>
      <c r="BH385" s="77"/>
      <c r="BI385" s="71"/>
      <c r="BJ385" s="71"/>
      <c r="BK385" s="71"/>
    </row>
    <row r="386" s="55" customFormat="1" ht="60" hidden="1" customHeight="1">
      <c r="A386" s="58"/>
      <c r="B386" s="58" t="s">
        <v>62</v>
      </c>
      <c r="C386" s="58" t="s">
        <v>63</v>
      </c>
      <c r="D386" s="59" t="s">
        <v>64</v>
      </c>
      <c r="E386" s="59">
        <v>215</v>
      </c>
      <c r="F386" s="62" t="s">
        <v>1655</v>
      </c>
      <c r="G386" s="62" t="s">
        <v>1698</v>
      </c>
      <c r="H386" s="59" t="s">
        <v>1702</v>
      </c>
      <c r="I386" s="63" t="s">
        <v>171</v>
      </c>
      <c r="J386" s="62" t="s">
        <v>172</v>
      </c>
      <c r="K386" s="64" t="s">
        <v>131</v>
      </c>
      <c r="L386" s="79" t="s">
        <v>151</v>
      </c>
      <c r="M386" s="62" t="s">
        <v>173</v>
      </c>
      <c r="N386" s="64" t="s">
        <v>1703</v>
      </c>
      <c r="O386" s="58" t="s">
        <v>75</v>
      </c>
      <c r="P386" s="58" t="s">
        <v>76</v>
      </c>
      <c r="Q386" s="66" t="s">
        <v>137</v>
      </c>
      <c r="R386" s="115">
        <v>42718</v>
      </c>
      <c r="S386" s="68">
        <v>12</v>
      </c>
      <c r="T386" s="69">
        <f t="shared" si="33"/>
        <v>47100.400000000001</v>
      </c>
      <c r="U386" s="59" t="s">
        <v>100</v>
      </c>
      <c r="V386" s="71" t="str">
        <f t="shared" si="36"/>
        <v>М</v>
      </c>
      <c r="W386" s="71" t="str">
        <f t="shared" si="35"/>
        <v>Па</v>
      </c>
      <c r="X386" s="63">
        <v>0.59999999999999998</v>
      </c>
      <c r="Y386" s="63" t="s">
        <v>138</v>
      </c>
      <c r="Z386" s="66" t="s">
        <v>139</v>
      </c>
      <c r="AA386" s="59" t="s">
        <v>156</v>
      </c>
      <c r="AB386" s="63"/>
      <c r="AC386" s="66" t="s">
        <v>141</v>
      </c>
      <c r="AD386" s="64">
        <v>60</v>
      </c>
      <c r="AE386" s="72">
        <v>44149</v>
      </c>
      <c r="AF386" s="73">
        <f t="shared" ref="AF386:AF449" si="37">IF(AD386=0,0,IF(AE386="","",EDATE(AE386,AD386)-DAY(1)))</f>
        <v>45974</v>
      </c>
      <c r="AG386" s="62" t="s">
        <v>82</v>
      </c>
      <c r="AH386" s="62" t="s">
        <v>83</v>
      </c>
      <c r="AI386" s="66" t="s">
        <v>1704</v>
      </c>
      <c r="AJ386" s="62" t="s">
        <v>85</v>
      </c>
      <c r="AK386" s="73" t="str">
        <f t="shared" ca="1" si="34"/>
        <v>поверен</v>
      </c>
      <c r="AL386" s="66"/>
      <c r="AM386" s="66" t="s">
        <v>86</v>
      </c>
      <c r="AN386" s="66" t="s">
        <v>87</v>
      </c>
      <c r="AO386" s="66" t="s">
        <v>88</v>
      </c>
      <c r="AP386" s="63" t="s">
        <v>487</v>
      </c>
      <c r="AQ386" s="74">
        <v>2016</v>
      </c>
      <c r="AR386" s="73"/>
      <c r="AS386" s="66" t="s">
        <v>91</v>
      </c>
      <c r="AT386" s="58" t="s">
        <v>385</v>
      </c>
      <c r="AU386" s="58"/>
      <c r="AV386" s="62"/>
      <c r="AW386" s="62"/>
      <c r="AX386" s="58"/>
      <c r="AY386" s="58"/>
      <c r="AZ386" s="58"/>
      <c r="BA386" s="62" t="s">
        <v>208</v>
      </c>
      <c r="BB386" s="62" t="s">
        <v>145</v>
      </c>
      <c r="BC386" s="62" t="s">
        <v>146</v>
      </c>
      <c r="BD386" s="66">
        <v>3001</v>
      </c>
      <c r="BE386" s="62"/>
      <c r="BF386" s="75"/>
      <c r="BG386" s="76"/>
      <c r="BH386" s="77"/>
      <c r="BI386" s="71"/>
      <c r="BJ386" s="71"/>
      <c r="BK386" s="71"/>
    </row>
    <row r="387" s="55" customFormat="1" ht="60" hidden="1" customHeight="1">
      <c r="A387" s="58"/>
      <c r="B387" s="58" t="s">
        <v>62</v>
      </c>
      <c r="C387" s="58" t="s">
        <v>63</v>
      </c>
      <c r="D387" s="59" t="s">
        <v>64</v>
      </c>
      <c r="E387" s="59">
        <v>215</v>
      </c>
      <c r="F387" s="62" t="s">
        <v>1655</v>
      </c>
      <c r="G387" s="62" t="s">
        <v>1705</v>
      </c>
      <c r="H387" s="59" t="s">
        <v>1706</v>
      </c>
      <c r="I387" s="63" t="s">
        <v>171</v>
      </c>
      <c r="J387" s="62" t="s">
        <v>172</v>
      </c>
      <c r="K387" s="64" t="s">
        <v>131</v>
      </c>
      <c r="L387" s="79" t="s">
        <v>151</v>
      </c>
      <c r="M387" s="62" t="s">
        <v>173</v>
      </c>
      <c r="N387" s="64" t="s">
        <v>1707</v>
      </c>
      <c r="O387" s="58" t="s">
        <v>75</v>
      </c>
      <c r="P387" s="58" t="s">
        <v>76</v>
      </c>
      <c r="Q387" s="66" t="s">
        <v>137</v>
      </c>
      <c r="R387" s="115">
        <v>42718</v>
      </c>
      <c r="S387" s="68">
        <v>12</v>
      </c>
      <c r="T387" s="69">
        <f t="shared" si="33"/>
        <v>47100.400000000001</v>
      </c>
      <c r="U387" s="59" t="s">
        <v>100</v>
      </c>
      <c r="V387" s="71" t="str">
        <f t="shared" si="36"/>
        <v>М</v>
      </c>
      <c r="W387" s="71" t="str">
        <f t="shared" si="35"/>
        <v>Па</v>
      </c>
      <c r="X387" s="63">
        <v>0.59999999999999998</v>
      </c>
      <c r="Y387" s="63" t="s">
        <v>138</v>
      </c>
      <c r="Z387" s="66" t="s">
        <v>139</v>
      </c>
      <c r="AA387" s="59" t="s">
        <v>156</v>
      </c>
      <c r="AB387" s="63"/>
      <c r="AC387" s="66" t="s">
        <v>141</v>
      </c>
      <c r="AD387" s="64">
        <v>60</v>
      </c>
      <c r="AE387" s="72">
        <v>44149</v>
      </c>
      <c r="AF387" s="73">
        <f t="shared" si="37"/>
        <v>45974</v>
      </c>
      <c r="AG387" s="62" t="s">
        <v>82</v>
      </c>
      <c r="AH387" s="62" t="s">
        <v>83</v>
      </c>
      <c r="AI387" s="66" t="s">
        <v>1708</v>
      </c>
      <c r="AJ387" s="62" t="s">
        <v>85</v>
      </c>
      <c r="AK387" s="73" t="str">
        <f t="shared" ca="1" si="34"/>
        <v>поверен</v>
      </c>
      <c r="AL387" s="66"/>
      <c r="AM387" s="66" t="s">
        <v>86</v>
      </c>
      <c r="AN387" s="66" t="s">
        <v>87</v>
      </c>
      <c r="AO387" s="66" t="s">
        <v>88</v>
      </c>
      <c r="AP387" s="63" t="s">
        <v>487</v>
      </c>
      <c r="AQ387" s="74">
        <v>2016</v>
      </c>
      <c r="AR387" s="73"/>
      <c r="AS387" s="66" t="s">
        <v>91</v>
      </c>
      <c r="AT387" s="58" t="s">
        <v>385</v>
      </c>
      <c r="AU387" s="58"/>
      <c r="AV387" s="62"/>
      <c r="AW387" s="62"/>
      <c r="AX387" s="58"/>
      <c r="AY387" s="58"/>
      <c r="AZ387" s="58"/>
      <c r="BA387" s="62" t="s">
        <v>221</v>
      </c>
      <c r="BB387" s="62" t="s">
        <v>145</v>
      </c>
      <c r="BC387" s="62" t="s">
        <v>146</v>
      </c>
      <c r="BD387" s="66">
        <v>3001</v>
      </c>
      <c r="BE387" s="62"/>
      <c r="BF387" s="75"/>
      <c r="BG387" s="76"/>
      <c r="BH387" s="77"/>
      <c r="BI387" s="71"/>
      <c r="BJ387" s="71"/>
      <c r="BK387" s="71"/>
    </row>
    <row r="388" s="55" customFormat="1" ht="60" hidden="1" customHeight="1">
      <c r="A388" s="58"/>
      <c r="B388" s="58" t="s">
        <v>62</v>
      </c>
      <c r="C388" s="58" t="s">
        <v>63</v>
      </c>
      <c r="D388" s="59" t="s">
        <v>64</v>
      </c>
      <c r="E388" s="59">
        <v>215</v>
      </c>
      <c r="F388" s="62" t="s">
        <v>1655</v>
      </c>
      <c r="G388" s="62" t="s">
        <v>1674</v>
      </c>
      <c r="H388" s="59" t="s">
        <v>1709</v>
      </c>
      <c r="I388" s="63" t="s">
        <v>171</v>
      </c>
      <c r="J388" s="62" t="s">
        <v>172</v>
      </c>
      <c r="K388" s="64" t="s">
        <v>131</v>
      </c>
      <c r="L388" s="79" t="s">
        <v>151</v>
      </c>
      <c r="M388" s="62" t="s">
        <v>173</v>
      </c>
      <c r="N388" s="64" t="s">
        <v>1710</v>
      </c>
      <c r="O388" s="58" t="s">
        <v>75</v>
      </c>
      <c r="P388" s="58" t="s">
        <v>76</v>
      </c>
      <c r="Q388" s="66" t="s">
        <v>137</v>
      </c>
      <c r="R388" s="115">
        <v>42718</v>
      </c>
      <c r="S388" s="68">
        <v>12</v>
      </c>
      <c r="T388" s="69">
        <f t="shared" si="33"/>
        <v>47100.400000000001</v>
      </c>
      <c r="U388" s="59" t="s">
        <v>100</v>
      </c>
      <c r="V388" s="71" t="str">
        <f t="shared" si="36"/>
        <v>М</v>
      </c>
      <c r="W388" s="71" t="str">
        <f t="shared" si="35"/>
        <v>Па</v>
      </c>
      <c r="X388" s="63">
        <v>0.59999999999999998</v>
      </c>
      <c r="Y388" s="63" t="s">
        <v>138</v>
      </c>
      <c r="Z388" s="66" t="s">
        <v>139</v>
      </c>
      <c r="AA388" s="59" t="s">
        <v>156</v>
      </c>
      <c r="AB388" s="63"/>
      <c r="AC388" s="66" t="s">
        <v>141</v>
      </c>
      <c r="AD388" s="64">
        <v>60</v>
      </c>
      <c r="AE388" s="72">
        <v>44149</v>
      </c>
      <c r="AF388" s="73">
        <f t="shared" si="37"/>
        <v>45974</v>
      </c>
      <c r="AG388" s="62" t="s">
        <v>82</v>
      </c>
      <c r="AH388" s="62" t="s">
        <v>83</v>
      </c>
      <c r="AI388" s="66" t="s">
        <v>1711</v>
      </c>
      <c r="AJ388" s="62" t="s">
        <v>85</v>
      </c>
      <c r="AK388" s="73" t="str">
        <f t="shared" ca="1" si="34"/>
        <v>поверен</v>
      </c>
      <c r="AL388" s="66"/>
      <c r="AM388" s="66" t="s">
        <v>86</v>
      </c>
      <c r="AN388" s="66" t="s">
        <v>87</v>
      </c>
      <c r="AO388" s="66" t="s">
        <v>88</v>
      </c>
      <c r="AP388" s="63" t="s">
        <v>454</v>
      </c>
      <c r="AQ388" s="74"/>
      <c r="AR388" s="73"/>
      <c r="AS388" s="66" t="s">
        <v>91</v>
      </c>
      <c r="AT388" s="58" t="s">
        <v>385</v>
      </c>
      <c r="AU388" s="58"/>
      <c r="AV388" s="62"/>
      <c r="AW388" s="62"/>
      <c r="AX388" s="58"/>
      <c r="AY388" s="58"/>
      <c r="AZ388" s="58"/>
      <c r="BA388" s="62" t="s">
        <v>221</v>
      </c>
      <c r="BB388" s="62" t="s">
        <v>145</v>
      </c>
      <c r="BC388" s="62" t="s">
        <v>146</v>
      </c>
      <c r="BD388" s="66">
        <v>3001</v>
      </c>
      <c r="BE388" s="62"/>
      <c r="BF388" s="75"/>
      <c r="BG388" s="76"/>
      <c r="BH388" s="77"/>
      <c r="BI388" s="71"/>
      <c r="BJ388" s="71"/>
      <c r="BK388" s="71"/>
    </row>
    <row r="389" s="55" customFormat="1" ht="60" hidden="1" customHeight="1">
      <c r="A389" s="58"/>
      <c r="B389" s="58" t="s">
        <v>62</v>
      </c>
      <c r="C389" s="58" t="s">
        <v>63</v>
      </c>
      <c r="D389" s="59" t="s">
        <v>64</v>
      </c>
      <c r="E389" s="59">
        <v>215</v>
      </c>
      <c r="F389" s="62" t="s">
        <v>1655</v>
      </c>
      <c r="G389" s="62" t="s">
        <v>1678</v>
      </c>
      <c r="H389" s="59" t="s">
        <v>1712</v>
      </c>
      <c r="I389" s="63" t="s">
        <v>171</v>
      </c>
      <c r="J389" s="62" t="s">
        <v>172</v>
      </c>
      <c r="K389" s="64" t="s">
        <v>131</v>
      </c>
      <c r="L389" s="79" t="s">
        <v>151</v>
      </c>
      <c r="M389" s="62" t="s">
        <v>173</v>
      </c>
      <c r="N389" s="64" t="s">
        <v>1713</v>
      </c>
      <c r="O389" s="58" t="s">
        <v>75</v>
      </c>
      <c r="P389" s="58" t="s">
        <v>76</v>
      </c>
      <c r="Q389" s="66" t="s">
        <v>137</v>
      </c>
      <c r="R389" s="115">
        <v>42718</v>
      </c>
      <c r="S389" s="68">
        <v>12</v>
      </c>
      <c r="T389" s="69">
        <f t="shared" si="33"/>
        <v>47100.400000000001</v>
      </c>
      <c r="U389" s="59" t="s">
        <v>100</v>
      </c>
      <c r="V389" s="71" t="str">
        <f t="shared" si="36"/>
        <v>М</v>
      </c>
      <c r="W389" s="71" t="str">
        <f t="shared" si="35"/>
        <v>Па</v>
      </c>
      <c r="X389" s="63">
        <v>0.59999999999999998</v>
      </c>
      <c r="Y389" s="63" t="s">
        <v>138</v>
      </c>
      <c r="Z389" s="66" t="s">
        <v>139</v>
      </c>
      <c r="AA389" s="59" t="s">
        <v>156</v>
      </c>
      <c r="AB389" s="63"/>
      <c r="AC389" s="66" t="s">
        <v>141</v>
      </c>
      <c r="AD389" s="64">
        <v>60</v>
      </c>
      <c r="AE389" s="72">
        <v>44149</v>
      </c>
      <c r="AF389" s="73">
        <f t="shared" si="37"/>
        <v>45974</v>
      </c>
      <c r="AG389" s="62" t="s">
        <v>82</v>
      </c>
      <c r="AH389" s="62" t="s">
        <v>83</v>
      </c>
      <c r="AI389" s="66" t="s">
        <v>1714</v>
      </c>
      <c r="AJ389" s="62" t="s">
        <v>85</v>
      </c>
      <c r="AK389" s="73" t="str">
        <f t="shared" ca="1" si="34"/>
        <v>поверен</v>
      </c>
      <c r="AL389" s="66"/>
      <c r="AM389" s="66" t="s">
        <v>86</v>
      </c>
      <c r="AN389" s="66" t="s">
        <v>87</v>
      </c>
      <c r="AO389" s="66" t="s">
        <v>88</v>
      </c>
      <c r="AP389" s="63" t="s">
        <v>454</v>
      </c>
      <c r="AQ389" s="74"/>
      <c r="AR389" s="73"/>
      <c r="AS389" s="66" t="s">
        <v>91</v>
      </c>
      <c r="AT389" s="58" t="s">
        <v>385</v>
      </c>
      <c r="AU389" s="58"/>
      <c r="AV389" s="62"/>
      <c r="AW389" s="62"/>
      <c r="AX389" s="58"/>
      <c r="AY389" s="58"/>
      <c r="AZ389" s="58"/>
      <c r="BA389" s="62" t="s">
        <v>221</v>
      </c>
      <c r="BB389" s="62" t="s">
        <v>145</v>
      </c>
      <c r="BC389" s="62" t="s">
        <v>146</v>
      </c>
      <c r="BD389" s="66">
        <v>3001</v>
      </c>
      <c r="BE389" s="62"/>
      <c r="BF389" s="75"/>
      <c r="BG389" s="76"/>
      <c r="BH389" s="77"/>
      <c r="BI389" s="71"/>
      <c r="BJ389" s="71"/>
      <c r="BK389" s="71"/>
    </row>
    <row r="390" s="55" customFormat="1" ht="60" hidden="1" customHeight="1">
      <c r="A390" s="58"/>
      <c r="B390" s="58" t="s">
        <v>62</v>
      </c>
      <c r="C390" s="58" t="s">
        <v>63</v>
      </c>
      <c r="D390" s="59" t="s">
        <v>64</v>
      </c>
      <c r="E390" s="59">
        <v>215</v>
      </c>
      <c r="F390" s="62" t="s">
        <v>1655</v>
      </c>
      <c r="G390" s="62" t="s">
        <v>1715</v>
      </c>
      <c r="H390" s="59" t="s">
        <v>1716</v>
      </c>
      <c r="I390" s="63" t="s">
        <v>171</v>
      </c>
      <c r="J390" s="62" t="s">
        <v>172</v>
      </c>
      <c r="K390" s="64" t="s">
        <v>131</v>
      </c>
      <c r="L390" s="79" t="s">
        <v>151</v>
      </c>
      <c r="M390" s="62" t="s">
        <v>173</v>
      </c>
      <c r="N390" s="64" t="s">
        <v>1717</v>
      </c>
      <c r="O390" s="58" t="s">
        <v>75</v>
      </c>
      <c r="P390" s="58" t="s">
        <v>76</v>
      </c>
      <c r="Q390" s="66" t="s">
        <v>137</v>
      </c>
      <c r="R390" s="115">
        <v>42718</v>
      </c>
      <c r="S390" s="68">
        <v>12</v>
      </c>
      <c r="T390" s="69">
        <f t="shared" si="33"/>
        <v>47100.400000000001</v>
      </c>
      <c r="U390" s="59" t="s">
        <v>100</v>
      </c>
      <c r="V390" s="71" t="str">
        <f t="shared" si="36"/>
        <v>М</v>
      </c>
      <c r="W390" s="71" t="str">
        <f t="shared" si="35"/>
        <v>Па</v>
      </c>
      <c r="X390" s="63">
        <v>0.59999999999999998</v>
      </c>
      <c r="Y390" s="63" t="s">
        <v>138</v>
      </c>
      <c r="Z390" s="66" t="s">
        <v>139</v>
      </c>
      <c r="AA390" s="59" t="s">
        <v>156</v>
      </c>
      <c r="AB390" s="63"/>
      <c r="AC390" s="66" t="s">
        <v>141</v>
      </c>
      <c r="AD390" s="64">
        <v>60</v>
      </c>
      <c r="AE390" s="72">
        <v>44149</v>
      </c>
      <c r="AF390" s="73">
        <f t="shared" si="37"/>
        <v>45974</v>
      </c>
      <c r="AG390" s="62" t="s">
        <v>82</v>
      </c>
      <c r="AH390" s="62" t="s">
        <v>83</v>
      </c>
      <c r="AI390" s="66" t="s">
        <v>1718</v>
      </c>
      <c r="AJ390" s="62" t="s">
        <v>85</v>
      </c>
      <c r="AK390" s="73" t="str">
        <f t="shared" ca="1" si="34"/>
        <v>поверен</v>
      </c>
      <c r="AL390" s="66"/>
      <c r="AM390" s="66" t="s">
        <v>86</v>
      </c>
      <c r="AN390" s="66" t="s">
        <v>87</v>
      </c>
      <c r="AO390" s="66" t="s">
        <v>88</v>
      </c>
      <c r="AP390" s="63" t="s">
        <v>477</v>
      </c>
      <c r="AQ390" s="74"/>
      <c r="AR390" s="73"/>
      <c r="AS390" s="66" t="s">
        <v>91</v>
      </c>
      <c r="AT390" s="58" t="s">
        <v>385</v>
      </c>
      <c r="AU390" s="58"/>
      <c r="AV390" s="62"/>
      <c r="AW390" s="62"/>
      <c r="AX390" s="58"/>
      <c r="AY390" s="58"/>
      <c r="AZ390" s="58"/>
      <c r="BA390" s="62" t="s">
        <v>221</v>
      </c>
      <c r="BB390" s="62" t="s">
        <v>145</v>
      </c>
      <c r="BC390" s="62" t="s">
        <v>146</v>
      </c>
      <c r="BD390" s="66">
        <v>3001</v>
      </c>
      <c r="BE390" s="62"/>
      <c r="BF390" s="75"/>
      <c r="BG390" s="76"/>
      <c r="BH390" s="77"/>
      <c r="BI390" s="71"/>
      <c r="BJ390" s="71"/>
      <c r="BK390" s="71"/>
    </row>
    <row r="391" s="55" customFormat="1" ht="60" hidden="1" customHeight="1">
      <c r="A391" s="58"/>
      <c r="B391" s="58" t="s">
        <v>62</v>
      </c>
      <c r="C391" s="58" t="s">
        <v>63</v>
      </c>
      <c r="D391" s="59" t="s">
        <v>64</v>
      </c>
      <c r="E391" s="59">
        <v>215</v>
      </c>
      <c r="F391" s="62" t="s">
        <v>1655</v>
      </c>
      <c r="G391" s="62" t="s">
        <v>1719</v>
      </c>
      <c r="H391" s="59" t="s">
        <v>1720</v>
      </c>
      <c r="I391" s="63" t="s">
        <v>171</v>
      </c>
      <c r="J391" s="62" t="s">
        <v>172</v>
      </c>
      <c r="K391" s="64" t="s">
        <v>131</v>
      </c>
      <c r="L391" s="79" t="s">
        <v>151</v>
      </c>
      <c r="M391" s="62" t="s">
        <v>173</v>
      </c>
      <c r="N391" s="64" t="s">
        <v>1721</v>
      </c>
      <c r="O391" s="58" t="s">
        <v>75</v>
      </c>
      <c r="P391" s="58" t="s">
        <v>76</v>
      </c>
      <c r="Q391" s="66" t="s">
        <v>137</v>
      </c>
      <c r="R391" s="115">
        <v>42718</v>
      </c>
      <c r="S391" s="68">
        <v>12</v>
      </c>
      <c r="T391" s="69">
        <f t="shared" si="33"/>
        <v>47100.400000000001</v>
      </c>
      <c r="U391" s="59" t="s">
        <v>100</v>
      </c>
      <c r="V391" s="71" t="str">
        <f t="shared" si="36"/>
        <v>М</v>
      </c>
      <c r="W391" s="71" t="str">
        <f t="shared" si="35"/>
        <v>Па</v>
      </c>
      <c r="X391" s="63">
        <v>0.59999999999999998</v>
      </c>
      <c r="Y391" s="63" t="s">
        <v>138</v>
      </c>
      <c r="Z391" s="66" t="s">
        <v>139</v>
      </c>
      <c r="AA391" s="59" t="s">
        <v>156</v>
      </c>
      <c r="AB391" s="63"/>
      <c r="AC391" s="66" t="s">
        <v>141</v>
      </c>
      <c r="AD391" s="64">
        <v>60</v>
      </c>
      <c r="AE391" s="72">
        <v>44149</v>
      </c>
      <c r="AF391" s="73">
        <f t="shared" si="37"/>
        <v>45974</v>
      </c>
      <c r="AG391" s="62" t="s">
        <v>82</v>
      </c>
      <c r="AH391" s="62" t="s">
        <v>83</v>
      </c>
      <c r="AI391" s="66" t="s">
        <v>1722</v>
      </c>
      <c r="AJ391" s="62" t="s">
        <v>85</v>
      </c>
      <c r="AK391" s="73" t="str">
        <f t="shared" ca="1" si="34"/>
        <v>поверен</v>
      </c>
      <c r="AL391" s="66"/>
      <c r="AM391" s="66" t="s">
        <v>86</v>
      </c>
      <c r="AN391" s="66" t="s">
        <v>87</v>
      </c>
      <c r="AO391" s="66" t="s">
        <v>88</v>
      </c>
      <c r="AP391" s="63" t="s">
        <v>487</v>
      </c>
      <c r="AQ391" s="74">
        <v>2016</v>
      </c>
      <c r="AR391" s="73"/>
      <c r="AS391" s="66" t="s">
        <v>91</v>
      </c>
      <c r="AT391" s="58" t="s">
        <v>385</v>
      </c>
      <c r="AU391" s="58"/>
      <c r="AV391" s="62"/>
      <c r="AW391" s="62"/>
      <c r="AX391" s="58"/>
      <c r="AY391" s="58"/>
      <c r="AZ391" s="58"/>
      <c r="BA391" s="62" t="s">
        <v>221</v>
      </c>
      <c r="BB391" s="62" t="s">
        <v>145</v>
      </c>
      <c r="BC391" s="62" t="s">
        <v>146</v>
      </c>
      <c r="BD391" s="66">
        <v>3001</v>
      </c>
      <c r="BE391" s="62"/>
      <c r="BF391" s="75"/>
      <c r="BG391" s="76"/>
      <c r="BH391" s="77"/>
      <c r="BI391" s="71"/>
      <c r="BJ391" s="71"/>
      <c r="BK391" s="71"/>
    </row>
    <row r="392" s="95" customFormat="1" ht="60" hidden="1" customHeight="1">
      <c r="A392" s="58"/>
      <c r="B392" s="58" t="s">
        <v>62</v>
      </c>
      <c r="C392" s="58" t="s">
        <v>63</v>
      </c>
      <c r="D392" s="59" t="s">
        <v>64</v>
      </c>
      <c r="E392" s="59">
        <v>215</v>
      </c>
      <c r="F392" s="62" t="s">
        <v>1655</v>
      </c>
      <c r="G392" s="62" t="s">
        <v>1723</v>
      </c>
      <c r="H392" s="59" t="s">
        <v>1724</v>
      </c>
      <c r="I392" s="63" t="s">
        <v>316</v>
      </c>
      <c r="J392" s="62" t="s">
        <v>317</v>
      </c>
      <c r="K392" s="64" t="s">
        <v>318</v>
      </c>
      <c r="L392" s="64" t="s">
        <v>319</v>
      </c>
      <c r="M392" s="66" t="s">
        <v>1725</v>
      </c>
      <c r="N392" s="64" t="s">
        <v>1726</v>
      </c>
      <c r="O392" s="58" t="s">
        <v>322</v>
      </c>
      <c r="P392" s="58" t="s">
        <v>154</v>
      </c>
      <c r="Q392" s="66" t="s">
        <v>289</v>
      </c>
      <c r="R392" s="116" t="s">
        <v>1727</v>
      </c>
      <c r="S392" s="63">
        <v>12</v>
      </c>
      <c r="T392" s="69" t="e">
        <f t="shared" si="33"/>
        <v>#VALUE!</v>
      </c>
      <c r="U392" s="59" t="s">
        <v>1728</v>
      </c>
      <c r="V392" s="58" t="str">
        <f t="shared" si="36"/>
        <v/>
      </c>
      <c r="W392" s="58" t="str">
        <f t="shared" si="35"/>
        <v>м</v>
      </c>
      <c r="X392" s="63">
        <v>3.3999999999999999</v>
      </c>
      <c r="Y392" s="63"/>
      <c r="Z392" s="66" t="s">
        <v>325</v>
      </c>
      <c r="AA392" s="59" t="s">
        <v>326</v>
      </c>
      <c r="AB392" s="63" t="s">
        <v>325</v>
      </c>
      <c r="AC392" s="66" t="s">
        <v>325</v>
      </c>
      <c r="AD392" s="64">
        <v>48</v>
      </c>
      <c r="AE392" s="72">
        <v>45034</v>
      </c>
      <c r="AF392" s="73">
        <f t="shared" si="37"/>
        <v>46494</v>
      </c>
      <c r="AG392" s="62" t="s">
        <v>82</v>
      </c>
      <c r="AH392" s="62" t="s">
        <v>83</v>
      </c>
      <c r="AI392" s="66" t="s">
        <v>1729</v>
      </c>
      <c r="AJ392" s="62" t="s">
        <v>143</v>
      </c>
      <c r="AK392" s="73" t="str">
        <f t="shared" ca="1" si="34"/>
        <v>поверен</v>
      </c>
      <c r="AL392" s="66"/>
      <c r="AM392" s="66" t="s">
        <v>86</v>
      </c>
      <c r="AN392" s="66" t="s">
        <v>87</v>
      </c>
      <c r="AO392" s="66" t="s">
        <v>88</v>
      </c>
      <c r="AP392" s="63" t="s">
        <v>454</v>
      </c>
      <c r="AQ392" s="74"/>
      <c r="AR392" s="73"/>
      <c r="AS392" s="66" t="s">
        <v>91</v>
      </c>
      <c r="AT392" s="58" t="s">
        <v>385</v>
      </c>
      <c r="AU392" s="58"/>
      <c r="AV392" s="62"/>
      <c r="AW392" s="62"/>
      <c r="AX392" s="58"/>
      <c r="AY392" s="58"/>
      <c r="AZ392" s="58"/>
      <c r="BA392" s="62" t="s">
        <v>221</v>
      </c>
      <c r="BB392" s="62" t="s">
        <v>329</v>
      </c>
      <c r="BC392" s="62" t="s">
        <v>298</v>
      </c>
      <c r="BD392" s="66">
        <v>2971</v>
      </c>
      <c r="BE392" s="62"/>
      <c r="BF392" s="75"/>
      <c r="BG392" s="127" t="s">
        <v>1170</v>
      </c>
      <c r="BH392" s="128"/>
      <c r="BI392" s="58"/>
      <c r="BJ392" s="58"/>
      <c r="BK392" s="58"/>
    </row>
    <row r="393" s="95" customFormat="1" ht="60" hidden="1" customHeight="1">
      <c r="A393" s="58"/>
      <c r="B393" s="58" t="s">
        <v>62</v>
      </c>
      <c r="C393" s="58" t="s">
        <v>63</v>
      </c>
      <c r="D393" s="59" t="s">
        <v>64</v>
      </c>
      <c r="E393" s="59">
        <v>215</v>
      </c>
      <c r="F393" s="62" t="s">
        <v>1655</v>
      </c>
      <c r="G393" s="62" t="s">
        <v>1730</v>
      </c>
      <c r="H393" s="59" t="s">
        <v>1731</v>
      </c>
      <c r="I393" s="63" t="s">
        <v>316</v>
      </c>
      <c r="J393" s="62" t="s">
        <v>317</v>
      </c>
      <c r="K393" s="64" t="s">
        <v>318</v>
      </c>
      <c r="L393" s="64" t="s">
        <v>319</v>
      </c>
      <c r="M393" s="66" t="s">
        <v>1725</v>
      </c>
      <c r="N393" s="64" t="s">
        <v>1732</v>
      </c>
      <c r="O393" s="58" t="s">
        <v>322</v>
      </c>
      <c r="P393" s="58" t="s">
        <v>154</v>
      </c>
      <c r="Q393" s="66" t="s">
        <v>289</v>
      </c>
      <c r="R393" s="116" t="s">
        <v>1727</v>
      </c>
      <c r="S393" s="63">
        <v>12</v>
      </c>
      <c r="T393" s="69" t="e">
        <f t="shared" si="33"/>
        <v>#VALUE!</v>
      </c>
      <c r="U393" s="59" t="s">
        <v>1728</v>
      </c>
      <c r="V393" s="58" t="str">
        <f t="shared" si="36"/>
        <v/>
      </c>
      <c r="W393" s="58" t="str">
        <f t="shared" si="35"/>
        <v>м</v>
      </c>
      <c r="X393" s="63">
        <v>3.3999999999999999</v>
      </c>
      <c r="Y393" s="63"/>
      <c r="Z393" s="66" t="s">
        <v>325</v>
      </c>
      <c r="AA393" s="59" t="s">
        <v>326</v>
      </c>
      <c r="AB393" s="63" t="s">
        <v>325</v>
      </c>
      <c r="AC393" s="66" t="s">
        <v>325</v>
      </c>
      <c r="AD393" s="64">
        <v>48</v>
      </c>
      <c r="AE393" s="72">
        <v>45034</v>
      </c>
      <c r="AF393" s="73">
        <f t="shared" si="37"/>
        <v>46494</v>
      </c>
      <c r="AG393" s="62" t="s">
        <v>82</v>
      </c>
      <c r="AH393" s="62" t="s">
        <v>83</v>
      </c>
      <c r="AI393" s="66" t="s">
        <v>1733</v>
      </c>
      <c r="AJ393" s="62" t="s">
        <v>143</v>
      </c>
      <c r="AK393" s="73" t="str">
        <f t="shared" ca="1" si="34"/>
        <v>поверен</v>
      </c>
      <c r="AL393" s="66"/>
      <c r="AM393" s="66" t="s">
        <v>86</v>
      </c>
      <c r="AN393" s="66" t="s">
        <v>87</v>
      </c>
      <c r="AO393" s="66" t="s">
        <v>88</v>
      </c>
      <c r="AP393" s="63" t="s">
        <v>454</v>
      </c>
      <c r="AQ393" s="74"/>
      <c r="AR393" s="73"/>
      <c r="AS393" s="66" t="s">
        <v>91</v>
      </c>
      <c r="AT393" s="58" t="s">
        <v>385</v>
      </c>
      <c r="AU393" s="58"/>
      <c r="AV393" s="62"/>
      <c r="AW393" s="62"/>
      <c r="AX393" s="58"/>
      <c r="AY393" s="58"/>
      <c r="AZ393" s="58"/>
      <c r="BA393" s="62" t="s">
        <v>221</v>
      </c>
      <c r="BB393" s="62" t="s">
        <v>329</v>
      </c>
      <c r="BC393" s="62" t="s">
        <v>298</v>
      </c>
      <c r="BD393" s="66">
        <v>2971</v>
      </c>
      <c r="BE393" s="62"/>
      <c r="BF393" s="75"/>
      <c r="BG393" s="127" t="s">
        <v>1170</v>
      </c>
      <c r="BH393" s="128"/>
      <c r="BI393" s="58"/>
      <c r="BJ393" s="58"/>
      <c r="BK393" s="58"/>
    </row>
    <row r="394" s="95" customFormat="1" ht="60" hidden="1" customHeight="1">
      <c r="A394" s="58"/>
      <c r="B394" s="58" t="s">
        <v>62</v>
      </c>
      <c r="C394" s="58" t="s">
        <v>63</v>
      </c>
      <c r="D394" s="59" t="s">
        <v>64</v>
      </c>
      <c r="E394" s="59">
        <v>215</v>
      </c>
      <c r="F394" s="62" t="s">
        <v>1655</v>
      </c>
      <c r="G394" s="62" t="s">
        <v>1734</v>
      </c>
      <c r="H394" s="59" t="s">
        <v>1735</v>
      </c>
      <c r="I394" s="63" t="s">
        <v>316</v>
      </c>
      <c r="J394" s="62" t="s">
        <v>317</v>
      </c>
      <c r="K394" s="64" t="s">
        <v>318</v>
      </c>
      <c r="L394" s="64" t="s">
        <v>319</v>
      </c>
      <c r="M394" s="66" t="s">
        <v>1725</v>
      </c>
      <c r="N394" s="64" t="s">
        <v>1736</v>
      </c>
      <c r="O394" s="58" t="s">
        <v>322</v>
      </c>
      <c r="P394" s="58" t="s">
        <v>154</v>
      </c>
      <c r="Q394" s="66" t="s">
        <v>289</v>
      </c>
      <c r="R394" s="116" t="s">
        <v>1727</v>
      </c>
      <c r="S394" s="63">
        <v>12</v>
      </c>
      <c r="T394" s="69" t="e">
        <f t="shared" si="33"/>
        <v>#VALUE!</v>
      </c>
      <c r="U394" s="59" t="s">
        <v>1728</v>
      </c>
      <c r="V394" s="58" t="str">
        <f t="shared" si="36"/>
        <v/>
      </c>
      <c r="W394" s="58" t="str">
        <f t="shared" si="35"/>
        <v>м</v>
      </c>
      <c r="X394" s="63">
        <v>3.3999999999999999</v>
      </c>
      <c r="Y394" s="63"/>
      <c r="Z394" s="66" t="s">
        <v>325</v>
      </c>
      <c r="AA394" s="59" t="s">
        <v>326</v>
      </c>
      <c r="AB394" s="63" t="s">
        <v>325</v>
      </c>
      <c r="AC394" s="66" t="s">
        <v>325</v>
      </c>
      <c r="AD394" s="64">
        <v>48</v>
      </c>
      <c r="AE394" s="72">
        <v>45034</v>
      </c>
      <c r="AF394" s="73">
        <f t="shared" si="37"/>
        <v>46494</v>
      </c>
      <c r="AG394" s="62" t="s">
        <v>82</v>
      </c>
      <c r="AH394" s="62" t="s">
        <v>83</v>
      </c>
      <c r="AI394" s="66" t="s">
        <v>1737</v>
      </c>
      <c r="AJ394" s="62" t="s">
        <v>143</v>
      </c>
      <c r="AK394" s="73" t="str">
        <f t="shared" ca="1" si="34"/>
        <v>поверен</v>
      </c>
      <c r="AL394" s="66"/>
      <c r="AM394" s="66" t="s">
        <v>86</v>
      </c>
      <c r="AN394" s="66" t="s">
        <v>87</v>
      </c>
      <c r="AO394" s="66" t="s">
        <v>88</v>
      </c>
      <c r="AP394" s="63" t="s">
        <v>1738</v>
      </c>
      <c r="AQ394" s="74"/>
      <c r="AR394" s="73"/>
      <c r="AS394" s="66" t="s">
        <v>91</v>
      </c>
      <c r="AT394" s="58" t="s">
        <v>385</v>
      </c>
      <c r="AU394" s="58"/>
      <c r="AV394" s="62"/>
      <c r="AW394" s="62"/>
      <c r="AX394" s="58"/>
      <c r="AY394" s="58"/>
      <c r="AZ394" s="58"/>
      <c r="BA394" s="62" t="s">
        <v>221</v>
      </c>
      <c r="BB394" s="62" t="s">
        <v>329</v>
      </c>
      <c r="BC394" s="62" t="s">
        <v>298</v>
      </c>
      <c r="BD394" s="66">
        <v>2971</v>
      </c>
      <c r="BE394" s="62"/>
      <c r="BF394" s="75"/>
      <c r="BG394" s="127" t="s">
        <v>1170</v>
      </c>
      <c r="BH394" s="128"/>
      <c r="BI394" s="58"/>
      <c r="BJ394" s="58"/>
      <c r="BK394" s="58"/>
    </row>
    <row r="395" s="95" customFormat="1" ht="60" hidden="1" customHeight="1">
      <c r="A395" s="58"/>
      <c r="B395" s="58" t="s">
        <v>62</v>
      </c>
      <c r="C395" s="58" t="s">
        <v>63</v>
      </c>
      <c r="D395" s="59" t="s">
        <v>64</v>
      </c>
      <c r="E395" s="59">
        <v>215</v>
      </c>
      <c r="F395" s="62" t="s">
        <v>1655</v>
      </c>
      <c r="G395" s="62" t="s">
        <v>1739</v>
      </c>
      <c r="H395" s="59" t="s">
        <v>1740</v>
      </c>
      <c r="I395" s="63" t="s">
        <v>316</v>
      </c>
      <c r="J395" s="62" t="s">
        <v>317</v>
      </c>
      <c r="K395" s="64" t="s">
        <v>318</v>
      </c>
      <c r="L395" s="64" t="s">
        <v>319</v>
      </c>
      <c r="M395" s="66" t="s">
        <v>1725</v>
      </c>
      <c r="N395" s="64" t="s">
        <v>1741</v>
      </c>
      <c r="O395" s="58" t="s">
        <v>322</v>
      </c>
      <c r="P395" s="58" t="s">
        <v>154</v>
      </c>
      <c r="Q395" s="66" t="s">
        <v>289</v>
      </c>
      <c r="R395" s="116" t="s">
        <v>1727</v>
      </c>
      <c r="S395" s="63">
        <v>12</v>
      </c>
      <c r="T395" s="69" t="e">
        <f t="shared" si="33"/>
        <v>#VALUE!</v>
      </c>
      <c r="U395" s="59" t="s">
        <v>1728</v>
      </c>
      <c r="V395" s="58" t="str">
        <f t="shared" si="36"/>
        <v/>
      </c>
      <c r="W395" s="58" t="str">
        <f t="shared" si="35"/>
        <v>м</v>
      </c>
      <c r="X395" s="63">
        <v>3.3999999999999999</v>
      </c>
      <c r="Y395" s="63"/>
      <c r="Z395" s="66" t="s">
        <v>325</v>
      </c>
      <c r="AA395" s="59" t="s">
        <v>326</v>
      </c>
      <c r="AB395" s="63" t="s">
        <v>325</v>
      </c>
      <c r="AC395" s="66" t="s">
        <v>325</v>
      </c>
      <c r="AD395" s="64">
        <v>48</v>
      </c>
      <c r="AE395" s="72">
        <v>45034</v>
      </c>
      <c r="AF395" s="73">
        <f t="shared" si="37"/>
        <v>46494</v>
      </c>
      <c r="AG395" s="62" t="s">
        <v>82</v>
      </c>
      <c r="AH395" s="62" t="s">
        <v>83</v>
      </c>
      <c r="AI395" s="66" t="s">
        <v>1742</v>
      </c>
      <c r="AJ395" s="62" t="s">
        <v>143</v>
      </c>
      <c r="AK395" s="73" t="str">
        <f t="shared" ca="1" si="34"/>
        <v>поверен</v>
      </c>
      <c r="AL395" s="66"/>
      <c r="AM395" s="66" t="s">
        <v>86</v>
      </c>
      <c r="AN395" s="66" t="s">
        <v>87</v>
      </c>
      <c r="AO395" s="66" t="s">
        <v>88</v>
      </c>
      <c r="AP395" s="63" t="s">
        <v>477</v>
      </c>
      <c r="AQ395" s="74">
        <v>2016</v>
      </c>
      <c r="AR395" s="73"/>
      <c r="AS395" s="66" t="s">
        <v>91</v>
      </c>
      <c r="AT395" s="58" t="s">
        <v>385</v>
      </c>
      <c r="AU395" s="58"/>
      <c r="AV395" s="62"/>
      <c r="AW395" s="62"/>
      <c r="AX395" s="58"/>
      <c r="AY395" s="58"/>
      <c r="AZ395" s="58"/>
      <c r="BA395" s="62" t="s">
        <v>221</v>
      </c>
      <c r="BB395" s="62" t="s">
        <v>329</v>
      </c>
      <c r="BC395" s="62" t="s">
        <v>298</v>
      </c>
      <c r="BD395" s="66">
        <v>2971</v>
      </c>
      <c r="BE395" s="62"/>
      <c r="BF395" s="75"/>
      <c r="BG395" s="127" t="s">
        <v>1170</v>
      </c>
      <c r="BH395" s="128"/>
      <c r="BI395" s="58"/>
      <c r="BJ395" s="58"/>
      <c r="BK395" s="58"/>
    </row>
    <row r="396" s="55" customFormat="1" ht="60" hidden="1" customHeight="1">
      <c r="A396" s="58"/>
      <c r="B396" s="58" t="s">
        <v>62</v>
      </c>
      <c r="C396" s="58" t="s">
        <v>63</v>
      </c>
      <c r="D396" s="104" t="s">
        <v>64</v>
      </c>
      <c r="E396" s="104">
        <v>215</v>
      </c>
      <c r="F396" s="105" t="s">
        <v>1655</v>
      </c>
      <c r="G396" s="105" t="s">
        <v>1743</v>
      </c>
      <c r="H396" s="104" t="s">
        <v>1744</v>
      </c>
      <c r="I396" s="106" t="s">
        <v>316</v>
      </c>
      <c r="J396" s="105" t="s">
        <v>317</v>
      </c>
      <c r="K396" s="107" t="s">
        <v>318</v>
      </c>
      <c r="L396" s="64" t="s">
        <v>319</v>
      </c>
      <c r="M396" s="108" t="s">
        <v>1725</v>
      </c>
      <c r="N396" s="107" t="s">
        <v>1745</v>
      </c>
      <c r="O396" s="71" t="s">
        <v>322</v>
      </c>
      <c r="P396" s="71" t="s">
        <v>154</v>
      </c>
      <c r="Q396" s="108" t="s">
        <v>289</v>
      </c>
      <c r="R396" s="115" t="s">
        <v>1727</v>
      </c>
      <c r="S396" s="106">
        <v>12</v>
      </c>
      <c r="T396" s="109" t="e">
        <f t="shared" si="33"/>
        <v>#VALUE!</v>
      </c>
      <c r="U396" s="104" t="s">
        <v>1728</v>
      </c>
      <c r="V396" s="71" t="str">
        <f t="shared" si="36"/>
        <v/>
      </c>
      <c r="W396" s="71" t="str">
        <f t="shared" si="35"/>
        <v>м</v>
      </c>
      <c r="X396" s="106">
        <v>3.3999999999999999</v>
      </c>
      <c r="Y396" s="106"/>
      <c r="Z396" s="108" t="s">
        <v>325</v>
      </c>
      <c r="AA396" s="104" t="s">
        <v>326</v>
      </c>
      <c r="AB396" s="106" t="s">
        <v>325</v>
      </c>
      <c r="AC396" s="108" t="s">
        <v>325</v>
      </c>
      <c r="AD396" s="107">
        <v>48</v>
      </c>
      <c r="AE396" s="67">
        <v>45034</v>
      </c>
      <c r="AF396" s="111">
        <f t="shared" si="37"/>
        <v>46494</v>
      </c>
      <c r="AG396" s="105" t="s">
        <v>82</v>
      </c>
      <c r="AH396" s="105" t="s">
        <v>83</v>
      </c>
      <c r="AI396" s="108" t="s">
        <v>1746</v>
      </c>
      <c r="AJ396" s="105" t="s">
        <v>143</v>
      </c>
      <c r="AK396" s="73" t="str">
        <f t="shared" ca="1" si="34"/>
        <v>поверен</v>
      </c>
      <c r="AL396" s="108"/>
      <c r="AM396" s="108" t="s">
        <v>86</v>
      </c>
      <c r="AN396" s="108" t="s">
        <v>87</v>
      </c>
      <c r="AO396" s="108" t="s">
        <v>88</v>
      </c>
      <c r="AP396" s="106" t="s">
        <v>477</v>
      </c>
      <c r="AQ396" s="60">
        <v>2016</v>
      </c>
      <c r="AR396" s="111"/>
      <c r="AS396" s="108" t="s">
        <v>91</v>
      </c>
      <c r="AT396" s="71" t="s">
        <v>385</v>
      </c>
      <c r="AU396" s="71"/>
      <c r="AV396" s="105"/>
      <c r="AW396" s="105"/>
      <c r="AX396" s="71"/>
      <c r="AY396" s="71"/>
      <c r="AZ396" s="71"/>
      <c r="BA396" s="105" t="s">
        <v>221</v>
      </c>
      <c r="BB396" s="105" t="s">
        <v>329</v>
      </c>
      <c r="BC396" s="105" t="s">
        <v>298</v>
      </c>
      <c r="BD396" s="108">
        <v>2971</v>
      </c>
      <c r="BE396" s="105"/>
      <c r="BF396" s="112"/>
      <c r="BG396" s="76" t="s">
        <v>1170</v>
      </c>
      <c r="BH396" s="77"/>
      <c r="BI396" s="71"/>
      <c r="BJ396" s="71"/>
      <c r="BK396" s="71"/>
    </row>
    <row r="397" s="95" customFormat="1" ht="60" hidden="1" customHeight="1">
      <c r="A397" s="58"/>
      <c r="B397" s="58" t="s">
        <v>62</v>
      </c>
      <c r="C397" s="58" t="s">
        <v>63</v>
      </c>
      <c r="D397" s="59" t="s">
        <v>64</v>
      </c>
      <c r="E397" s="59">
        <v>215</v>
      </c>
      <c r="F397" s="62" t="s">
        <v>1655</v>
      </c>
      <c r="G397" s="62" t="s">
        <v>1747</v>
      </c>
      <c r="H397" s="59" t="s">
        <v>1748</v>
      </c>
      <c r="I397" s="63" t="s">
        <v>316</v>
      </c>
      <c r="J397" s="62" t="s">
        <v>317</v>
      </c>
      <c r="K397" s="64" t="s">
        <v>318</v>
      </c>
      <c r="L397" s="64" t="s">
        <v>319</v>
      </c>
      <c r="M397" s="66" t="s">
        <v>1725</v>
      </c>
      <c r="N397" s="64" t="s">
        <v>1749</v>
      </c>
      <c r="O397" s="58" t="s">
        <v>322</v>
      </c>
      <c r="P397" s="58" t="s">
        <v>154</v>
      </c>
      <c r="Q397" s="66" t="s">
        <v>289</v>
      </c>
      <c r="R397" s="116" t="s">
        <v>1727</v>
      </c>
      <c r="S397" s="63">
        <v>12</v>
      </c>
      <c r="T397" s="69" t="e">
        <f t="shared" si="33"/>
        <v>#VALUE!</v>
      </c>
      <c r="U397" s="59" t="s">
        <v>1728</v>
      </c>
      <c r="V397" s="58" t="str">
        <f t="shared" si="36"/>
        <v/>
      </c>
      <c r="W397" s="58" t="str">
        <f t="shared" si="35"/>
        <v>м</v>
      </c>
      <c r="X397" s="63">
        <v>3.3999999999999999</v>
      </c>
      <c r="Y397" s="63"/>
      <c r="Z397" s="66" t="s">
        <v>325</v>
      </c>
      <c r="AA397" s="59" t="s">
        <v>326</v>
      </c>
      <c r="AB397" s="63" t="s">
        <v>325</v>
      </c>
      <c r="AC397" s="66" t="s">
        <v>325</v>
      </c>
      <c r="AD397" s="64">
        <v>48</v>
      </c>
      <c r="AE397" s="72">
        <v>45034</v>
      </c>
      <c r="AF397" s="73">
        <f t="shared" si="37"/>
        <v>46494</v>
      </c>
      <c r="AG397" s="62" t="s">
        <v>82</v>
      </c>
      <c r="AH397" s="62" t="s">
        <v>83</v>
      </c>
      <c r="AI397" s="66" t="s">
        <v>1750</v>
      </c>
      <c r="AJ397" s="62" t="s">
        <v>143</v>
      </c>
      <c r="AK397" s="73" t="str">
        <f t="shared" ca="1" si="34"/>
        <v>поверен</v>
      </c>
      <c r="AL397" s="66"/>
      <c r="AM397" s="66" t="s">
        <v>86</v>
      </c>
      <c r="AN397" s="66" t="s">
        <v>87</v>
      </c>
      <c r="AO397" s="66" t="s">
        <v>88</v>
      </c>
      <c r="AP397" s="63" t="s">
        <v>487</v>
      </c>
      <c r="AQ397" s="74">
        <v>2016</v>
      </c>
      <c r="AR397" s="73"/>
      <c r="AS397" s="66" t="s">
        <v>91</v>
      </c>
      <c r="AT397" s="58" t="s">
        <v>385</v>
      </c>
      <c r="AU397" s="58"/>
      <c r="AV397" s="62"/>
      <c r="AW397" s="62"/>
      <c r="AX397" s="58"/>
      <c r="AY397" s="58"/>
      <c r="AZ397" s="58"/>
      <c r="BA397" s="62" t="s">
        <v>221</v>
      </c>
      <c r="BB397" s="62" t="s">
        <v>329</v>
      </c>
      <c r="BC397" s="62" t="s">
        <v>298</v>
      </c>
      <c r="BD397" s="66">
        <v>2971</v>
      </c>
      <c r="BE397" s="62"/>
      <c r="BF397" s="75"/>
      <c r="BG397" s="127" t="s">
        <v>1170</v>
      </c>
      <c r="BH397" s="128"/>
      <c r="BI397" s="58"/>
      <c r="BJ397" s="58"/>
      <c r="BK397" s="58"/>
    </row>
    <row r="398" s="88" customFormat="1" ht="60" hidden="1" customHeight="1">
      <c r="A398" s="37"/>
      <c r="B398" s="37" t="s">
        <v>62</v>
      </c>
      <c r="C398" s="80" t="s">
        <v>63</v>
      </c>
      <c r="D398" s="56" t="s">
        <v>64</v>
      </c>
      <c r="E398" s="81">
        <v>215</v>
      </c>
      <c r="F398" s="40" t="s">
        <v>1655</v>
      </c>
      <c r="G398" s="82" t="s">
        <v>857</v>
      </c>
      <c r="H398" s="56" t="s">
        <v>1751</v>
      </c>
      <c r="I398" s="362" t="s">
        <v>688</v>
      </c>
      <c r="J398" s="363" t="s">
        <v>689</v>
      </c>
      <c r="K398" s="290" t="s">
        <v>579</v>
      </c>
      <c r="L398" s="364" t="s">
        <v>690</v>
      </c>
      <c r="M398" s="290" t="s">
        <v>691</v>
      </c>
      <c r="N398" s="290">
        <v>9523550</v>
      </c>
      <c r="O398" s="365" t="s">
        <v>692</v>
      </c>
      <c r="P398" s="365" t="s">
        <v>76</v>
      </c>
      <c r="Q398" s="366" t="s">
        <v>398</v>
      </c>
      <c r="R398" s="367">
        <v>45383</v>
      </c>
      <c r="S398" s="48">
        <v>10</v>
      </c>
      <c r="T398" s="363">
        <f t="shared" si="33"/>
        <v>49035</v>
      </c>
      <c r="U398" s="368" t="s">
        <v>100</v>
      </c>
      <c r="V398" s="369" t="str">
        <f t="shared" si="36"/>
        <v/>
      </c>
      <c r="W398" s="369" t="str">
        <f t="shared" si="35"/>
        <v>%НКПР</v>
      </c>
      <c r="X398" s="362">
        <v>100</v>
      </c>
      <c r="Y398" s="362"/>
      <c r="Z398" s="366" t="s">
        <v>399</v>
      </c>
      <c r="AA398" s="368" t="s">
        <v>400</v>
      </c>
      <c r="AB398" s="362"/>
      <c r="AC398" s="366" t="s">
        <v>399</v>
      </c>
      <c r="AD398" s="290">
        <v>36</v>
      </c>
      <c r="AE398" s="370">
        <v>45414</v>
      </c>
      <c r="AF398" s="51">
        <f t="shared" si="37"/>
        <v>46508</v>
      </c>
      <c r="AG398" s="363" t="s">
        <v>82</v>
      </c>
      <c r="AH398" s="363" t="s">
        <v>83</v>
      </c>
      <c r="AI398" s="362" t="s">
        <v>1752</v>
      </c>
      <c r="AJ398" s="363" t="s">
        <v>694</v>
      </c>
      <c r="AK398" s="51" t="str">
        <f t="shared" ca="1" si="34"/>
        <v>поверен</v>
      </c>
      <c r="AL398" s="366"/>
      <c r="AM398" s="366" t="s">
        <v>86</v>
      </c>
      <c r="AN398" s="366" t="s">
        <v>87</v>
      </c>
      <c r="AO398" s="366" t="s">
        <v>88</v>
      </c>
      <c r="AP398" s="362" t="s">
        <v>695</v>
      </c>
      <c r="AQ398" s="371" t="s">
        <v>1753</v>
      </c>
      <c r="AR398" s="51"/>
      <c r="AS398" s="366" t="s">
        <v>91</v>
      </c>
      <c r="AT398" s="365" t="s">
        <v>385</v>
      </c>
      <c r="AU398" s="365"/>
      <c r="AV398" s="366" t="s">
        <v>1754</v>
      </c>
      <c r="AW398" s="363"/>
      <c r="AX398" s="365"/>
      <c r="AY398" s="365"/>
      <c r="AZ398" s="365"/>
      <c r="BA398" s="363" t="s">
        <v>343</v>
      </c>
      <c r="BB398" s="363" t="s">
        <v>403</v>
      </c>
      <c r="BC398" s="363" t="s">
        <v>404</v>
      </c>
      <c r="BD398" s="366">
        <v>3160</v>
      </c>
      <c r="BE398" s="363"/>
      <c r="BF398" s="363"/>
      <c r="BG398" s="363"/>
      <c r="BH398" s="369"/>
      <c r="BI398" s="369"/>
      <c r="BJ398" s="372" t="s">
        <v>1513</v>
      </c>
      <c r="BK398" s="373" t="s">
        <v>698</v>
      </c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</row>
    <row r="399" s="125" customFormat="1" ht="60" hidden="1" customHeight="1">
      <c r="A399" s="58"/>
      <c r="B399" s="58" t="s">
        <v>62</v>
      </c>
      <c r="C399" s="58" t="s">
        <v>63</v>
      </c>
      <c r="D399" s="59" t="s">
        <v>64</v>
      </c>
      <c r="E399" s="59">
        <v>215</v>
      </c>
      <c r="F399" s="62" t="s">
        <v>1655</v>
      </c>
      <c r="G399" s="62" t="s">
        <v>857</v>
      </c>
      <c r="H399" s="59" t="s">
        <v>1755</v>
      </c>
      <c r="I399" s="63" t="s">
        <v>688</v>
      </c>
      <c r="J399" s="62" t="s">
        <v>689</v>
      </c>
      <c r="K399" s="64" t="s">
        <v>579</v>
      </c>
      <c r="L399" s="79" t="s">
        <v>690</v>
      </c>
      <c r="M399" s="64" t="s">
        <v>691</v>
      </c>
      <c r="N399" s="64">
        <v>9521807</v>
      </c>
      <c r="O399" s="129" t="s">
        <v>692</v>
      </c>
      <c r="P399" s="129" t="s">
        <v>76</v>
      </c>
      <c r="Q399" s="130" t="s">
        <v>398</v>
      </c>
      <c r="R399" s="131">
        <v>45192</v>
      </c>
      <c r="S399" s="132">
        <v>15</v>
      </c>
      <c r="T399" s="133">
        <f t="shared" si="33"/>
        <v>50670</v>
      </c>
      <c r="U399" s="134" t="s">
        <v>100</v>
      </c>
      <c r="V399" s="135" t="str">
        <f t="shared" si="36"/>
        <v/>
      </c>
      <c r="W399" s="135" t="str">
        <f t="shared" si="35"/>
        <v>%НКПР</v>
      </c>
      <c r="X399" s="132">
        <v>100</v>
      </c>
      <c r="Y399" s="132"/>
      <c r="Z399" s="130" t="s">
        <v>399</v>
      </c>
      <c r="AA399" s="134" t="s">
        <v>400</v>
      </c>
      <c r="AB399" s="132"/>
      <c r="AC399" s="130" t="s">
        <v>399</v>
      </c>
      <c r="AD399" s="136">
        <v>36</v>
      </c>
      <c r="AE399" s="137">
        <v>45202</v>
      </c>
      <c r="AF399" s="138">
        <f t="shared" si="37"/>
        <v>46297</v>
      </c>
      <c r="AG399" s="139" t="s">
        <v>82</v>
      </c>
      <c r="AH399" s="139" t="s">
        <v>83</v>
      </c>
      <c r="AI399" s="130" t="s">
        <v>1756</v>
      </c>
      <c r="AJ399" s="129" t="s">
        <v>694</v>
      </c>
      <c r="AK399" s="138" t="str">
        <f t="shared" ca="1" si="34"/>
        <v>поверен</v>
      </c>
      <c r="AL399" s="130"/>
      <c r="AM399" s="130" t="s">
        <v>86</v>
      </c>
      <c r="AN399" s="130" t="s">
        <v>87</v>
      </c>
      <c r="AO399" s="130" t="s">
        <v>88</v>
      </c>
      <c r="AP399" s="132" t="s">
        <v>695</v>
      </c>
      <c r="AQ399" s="140" t="s">
        <v>696</v>
      </c>
      <c r="AR399" s="138"/>
      <c r="AS399" s="130" t="s">
        <v>91</v>
      </c>
      <c r="AT399" s="129" t="s">
        <v>92</v>
      </c>
      <c r="AU399" s="129"/>
      <c r="AV399" s="140" t="s">
        <v>696</v>
      </c>
      <c r="AW399" s="139"/>
      <c r="AX399" s="129"/>
      <c r="AY399" s="129"/>
      <c r="AZ399" s="129"/>
      <c r="BA399" s="139"/>
      <c r="BB399" s="139" t="s">
        <v>403</v>
      </c>
      <c r="BC399" s="139" t="s">
        <v>404</v>
      </c>
      <c r="BD399" s="130">
        <v>3160</v>
      </c>
      <c r="BE399" s="139"/>
      <c r="BF399" s="141"/>
      <c r="BG399" s="142"/>
      <c r="BH399" s="143"/>
      <c r="BI399" s="144" t="s">
        <v>406</v>
      </c>
      <c r="BJ399" s="144" t="s">
        <v>697</v>
      </c>
      <c r="BK399" s="145" t="s">
        <v>698</v>
      </c>
    </row>
    <row r="400" s="160" customFormat="1" ht="60" hidden="1" customHeight="1">
      <c r="A400" s="37"/>
      <c r="B400" s="37" t="s">
        <v>62</v>
      </c>
      <c r="C400" s="37" t="s">
        <v>63</v>
      </c>
      <c r="D400" s="56" t="s">
        <v>64</v>
      </c>
      <c r="E400" s="56" t="s">
        <v>1757</v>
      </c>
      <c r="F400" s="40" t="s">
        <v>574</v>
      </c>
      <c r="G400" s="40" t="s">
        <v>857</v>
      </c>
      <c r="H400" s="56" t="s">
        <v>1758</v>
      </c>
      <c r="I400" s="117" t="s">
        <v>590</v>
      </c>
      <c r="J400" s="118" t="s">
        <v>591</v>
      </c>
      <c r="K400" s="49" t="s">
        <v>592</v>
      </c>
      <c r="L400" s="119" t="s">
        <v>593</v>
      </c>
      <c r="M400" s="40" t="s">
        <v>594</v>
      </c>
      <c r="N400" s="49">
        <v>221754</v>
      </c>
      <c r="O400" s="47" t="s">
        <v>595</v>
      </c>
      <c r="P400" s="47" t="s">
        <v>76</v>
      </c>
      <c r="Q400" s="120" t="s">
        <v>398</v>
      </c>
      <c r="R400" s="96">
        <v>44883</v>
      </c>
      <c r="S400" s="117">
        <v>10</v>
      </c>
      <c r="T400" s="121">
        <f t="shared" si="33"/>
        <v>48535</v>
      </c>
      <c r="U400" s="78" t="s">
        <v>100</v>
      </c>
      <c r="V400" s="47" t="str">
        <f t="shared" si="36"/>
        <v/>
      </c>
      <c r="W400" s="47" t="str">
        <f t="shared" si="35"/>
        <v>%НКПР</v>
      </c>
      <c r="X400" s="117">
        <v>100</v>
      </c>
      <c r="Y400" s="48"/>
      <c r="Z400" s="120" t="s">
        <v>399</v>
      </c>
      <c r="AA400" s="78" t="s">
        <v>596</v>
      </c>
      <c r="AB400" s="48"/>
      <c r="AC400" s="120" t="s">
        <v>399</v>
      </c>
      <c r="AD400" s="119">
        <v>36</v>
      </c>
      <c r="AE400" s="50">
        <v>44887</v>
      </c>
      <c r="AF400" s="51">
        <f t="shared" si="37"/>
        <v>45982</v>
      </c>
      <c r="AG400" s="118" t="s">
        <v>82</v>
      </c>
      <c r="AH400" s="118" t="s">
        <v>83</v>
      </c>
      <c r="AI400" s="42" t="s">
        <v>1759</v>
      </c>
      <c r="AJ400" s="47" t="s">
        <v>598</v>
      </c>
      <c r="AK400" s="51" t="str">
        <f t="shared" ca="1" si="34"/>
        <v>поверен</v>
      </c>
      <c r="AL400" s="42"/>
      <c r="AM400" s="120" t="s">
        <v>86</v>
      </c>
      <c r="AN400" s="120" t="s">
        <v>87</v>
      </c>
      <c r="AO400" s="120" t="s">
        <v>88</v>
      </c>
      <c r="AP400" s="47" t="s">
        <v>599</v>
      </c>
      <c r="AQ400" s="41" t="s">
        <v>1760</v>
      </c>
      <c r="AR400" s="51"/>
      <c r="AS400" s="120" t="s">
        <v>91</v>
      </c>
      <c r="AT400" s="47" t="s">
        <v>385</v>
      </c>
      <c r="AU400" s="37"/>
      <c r="AV400" s="41" t="s">
        <v>1760</v>
      </c>
      <c r="AW400" s="40"/>
      <c r="AX400" s="37"/>
      <c r="AY400" s="37"/>
      <c r="AZ400" s="37"/>
      <c r="BA400" s="40"/>
      <c r="BB400" s="118" t="s">
        <v>403</v>
      </c>
      <c r="BC400" s="118" t="s">
        <v>404</v>
      </c>
      <c r="BD400" s="120">
        <v>3160</v>
      </c>
      <c r="BE400" s="40"/>
      <c r="BF400" s="52"/>
      <c r="BG400" s="53"/>
      <c r="BH400" s="54"/>
      <c r="BI400" s="47" t="s">
        <v>406</v>
      </c>
      <c r="BJ400" s="38" t="s">
        <v>1305</v>
      </c>
      <c r="BK400" s="47" t="s">
        <v>915</v>
      </c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</row>
    <row r="401" s="235" customFormat="1" ht="60" hidden="1" customHeight="1">
      <c r="A401" s="236"/>
      <c r="B401" s="236" t="s">
        <v>62</v>
      </c>
      <c r="C401" s="236" t="s">
        <v>63</v>
      </c>
      <c r="D401" s="237" t="s">
        <v>64</v>
      </c>
      <c r="E401" s="237">
        <v>215</v>
      </c>
      <c r="F401" s="238" t="s">
        <v>1655</v>
      </c>
      <c r="G401" s="238" t="s">
        <v>857</v>
      </c>
      <c r="H401" s="237" t="s">
        <v>1761</v>
      </c>
      <c r="I401" s="239" t="s">
        <v>577</v>
      </c>
      <c r="J401" s="238" t="s">
        <v>578</v>
      </c>
      <c r="K401" s="240" t="s">
        <v>579</v>
      </c>
      <c r="L401" s="241" t="s">
        <v>580</v>
      </c>
      <c r="M401" s="240" t="s">
        <v>581</v>
      </c>
      <c r="N401" s="240" t="s">
        <v>1762</v>
      </c>
      <c r="O401" s="236" t="s">
        <v>397</v>
      </c>
      <c r="P401" s="236" t="s">
        <v>76</v>
      </c>
      <c r="Q401" s="242" t="s">
        <v>398</v>
      </c>
      <c r="R401" s="243">
        <v>44418</v>
      </c>
      <c r="S401" s="239">
        <v>15</v>
      </c>
      <c r="T401" s="244">
        <f t="shared" si="33"/>
        <v>49896</v>
      </c>
      <c r="U401" s="237" t="s">
        <v>100</v>
      </c>
      <c r="V401" s="245" t="str">
        <f t="shared" si="36"/>
        <v/>
      </c>
      <c r="W401" s="245" t="str">
        <f t="shared" si="35"/>
        <v>%НКПР</v>
      </c>
      <c r="X401" s="239">
        <v>100</v>
      </c>
      <c r="Y401" s="239"/>
      <c r="Z401" s="242" t="s">
        <v>399</v>
      </c>
      <c r="AA401" s="237" t="s">
        <v>400</v>
      </c>
      <c r="AB401" s="239"/>
      <c r="AC401" s="242" t="s">
        <v>399</v>
      </c>
      <c r="AD401" s="374">
        <v>24</v>
      </c>
      <c r="AE401" s="375">
        <v>45735</v>
      </c>
      <c r="AF401" s="248">
        <f t="shared" si="37"/>
        <v>46464</v>
      </c>
      <c r="AG401" s="235" t="s">
        <v>82</v>
      </c>
      <c r="AH401" s="238" t="s">
        <v>83</v>
      </c>
      <c r="AI401" s="238" t="s">
        <v>1763</v>
      </c>
      <c r="AJ401" s="236" t="s">
        <v>109</v>
      </c>
      <c r="AK401" s="248" t="str">
        <f t="shared" ca="1" si="34"/>
        <v>поверен</v>
      </c>
      <c r="AL401" s="242"/>
      <c r="AM401" s="242" t="s">
        <v>86</v>
      </c>
      <c r="AN401" s="242" t="s">
        <v>87</v>
      </c>
      <c r="AO401" s="242" t="s">
        <v>88</v>
      </c>
      <c r="AP401" s="239" t="s">
        <v>584</v>
      </c>
      <c r="AQ401" s="250"/>
      <c r="AR401" s="248"/>
      <c r="AS401" s="242" t="s">
        <v>91</v>
      </c>
      <c r="AT401" s="236" t="s">
        <v>385</v>
      </c>
      <c r="AU401" s="236"/>
      <c r="AV401" s="238"/>
      <c r="AW401" s="238"/>
      <c r="AX401" s="236"/>
      <c r="AY401" s="236"/>
      <c r="AZ401" s="236"/>
      <c r="BA401" s="238" t="s">
        <v>343</v>
      </c>
      <c r="BB401" s="238" t="s">
        <v>403</v>
      </c>
      <c r="BC401" s="238" t="s">
        <v>404</v>
      </c>
      <c r="BD401" s="242">
        <v>3160</v>
      </c>
      <c r="BE401" s="238"/>
      <c r="BF401" s="251"/>
      <c r="BG401" s="238" t="s">
        <v>1027</v>
      </c>
      <c r="BH401" s="245"/>
      <c r="BI401" s="245"/>
      <c r="BJ401" s="252" t="s">
        <v>407</v>
      </c>
      <c r="BK401" s="245" t="s">
        <v>588</v>
      </c>
      <c r="BL401" s="125"/>
      <c r="BM401" s="125"/>
      <c r="BN401" s="125"/>
      <c r="BO401" s="125"/>
      <c r="BP401" s="125"/>
      <c r="BQ401" s="125"/>
      <c r="BR401" s="125"/>
      <c r="BS401" s="125"/>
      <c r="BT401" s="125"/>
      <c r="BU401" s="125"/>
      <c r="BV401" s="125"/>
      <c r="BW401" s="125"/>
      <c r="BX401" s="125"/>
      <c r="BY401" s="125"/>
      <c r="BZ401" s="125"/>
      <c r="CA401" s="125"/>
      <c r="CB401" s="125"/>
      <c r="CC401" s="125"/>
      <c r="CD401" s="125"/>
      <c r="CE401" s="125"/>
      <c r="CF401" s="125"/>
      <c r="CG401" s="125"/>
      <c r="CH401" s="125"/>
      <c r="CI401" s="125"/>
      <c r="CJ401" s="125"/>
      <c r="CK401" s="125"/>
      <c r="CL401" s="125"/>
      <c r="CM401" s="125"/>
      <c r="CN401" s="125"/>
      <c r="CO401" s="125"/>
      <c r="CP401" s="125"/>
      <c r="CQ401" s="125"/>
      <c r="CR401" s="125"/>
      <c r="CS401" s="125"/>
      <c r="CT401" s="125"/>
      <c r="CU401" s="125"/>
      <c r="CV401" s="125"/>
      <c r="CW401" s="125"/>
      <c r="CX401" s="125"/>
      <c r="CY401" s="125"/>
      <c r="CZ401" s="125"/>
      <c r="DA401" s="125"/>
      <c r="DB401" s="125"/>
      <c r="DC401" s="125"/>
      <c r="DD401" s="125"/>
      <c r="DE401" s="125"/>
      <c r="DF401" s="125"/>
      <c r="DG401" s="125"/>
      <c r="DH401" s="125"/>
      <c r="DI401" s="125"/>
      <c r="DJ401" s="125"/>
      <c r="DK401" s="125"/>
      <c r="DL401" s="125"/>
      <c r="DM401" s="125"/>
      <c r="DN401" s="125"/>
      <c r="DO401" s="125"/>
      <c r="DP401" s="125"/>
      <c r="DQ401" s="125"/>
      <c r="DR401" s="125"/>
      <c r="DS401" s="125"/>
      <c r="DT401" s="125"/>
      <c r="DU401" s="125"/>
      <c r="DV401" s="125"/>
      <c r="DW401" s="125"/>
      <c r="DX401" s="125"/>
      <c r="DY401" s="125"/>
      <c r="DZ401" s="125"/>
      <c r="EA401" s="125"/>
      <c r="EB401" s="125"/>
      <c r="EC401" s="125"/>
      <c r="ED401" s="125"/>
      <c r="EE401" s="125"/>
      <c r="EF401" s="125"/>
      <c r="EG401" s="125"/>
      <c r="EH401" s="125"/>
      <c r="EI401" s="125"/>
      <c r="EJ401" s="125"/>
      <c r="EK401" s="125"/>
      <c r="EL401" s="125"/>
      <c r="EM401" s="125"/>
      <c r="EN401" s="125"/>
      <c r="EO401" s="125"/>
      <c r="EP401" s="125"/>
      <c r="EQ401" s="125"/>
      <c r="ER401" s="125"/>
      <c r="ES401" s="125"/>
      <c r="ET401" s="125"/>
      <c r="EU401" s="125"/>
      <c r="EV401" s="125"/>
      <c r="EW401" s="125"/>
      <c r="EX401" s="125"/>
      <c r="EY401" s="125"/>
      <c r="EZ401" s="125"/>
      <c r="FA401" s="125"/>
      <c r="FB401" s="125"/>
      <c r="FC401" s="125"/>
      <c r="FD401" s="125"/>
      <c r="FE401" s="125"/>
      <c r="FF401" s="125"/>
      <c r="FG401" s="125"/>
      <c r="FH401" s="125"/>
      <c r="FI401" s="125"/>
      <c r="FJ401" s="125"/>
      <c r="FK401" s="125"/>
      <c r="FL401" s="125"/>
      <c r="FM401" s="125"/>
      <c r="FN401" s="125"/>
      <c r="FO401" s="125"/>
      <c r="FP401" s="125"/>
      <c r="FQ401" s="125"/>
      <c r="FR401" s="125"/>
      <c r="FS401" s="125"/>
      <c r="FT401" s="125"/>
      <c r="FU401" s="125"/>
      <c r="FV401" s="125"/>
      <c r="FW401" s="125"/>
      <c r="FX401" s="125"/>
      <c r="FY401" s="125"/>
      <c r="FZ401" s="125"/>
      <c r="GA401" s="125"/>
      <c r="GB401" s="125"/>
      <c r="GC401" s="125"/>
      <c r="GD401" s="125"/>
      <c r="GE401" s="125"/>
      <c r="GF401" s="125"/>
      <c r="GG401" s="125"/>
      <c r="GH401" s="125"/>
      <c r="GI401" s="125"/>
      <c r="GJ401" s="125"/>
      <c r="GK401" s="125"/>
      <c r="GL401" s="125"/>
      <c r="GM401" s="125"/>
      <c r="GN401" s="125"/>
      <c r="GO401" s="125"/>
      <c r="GP401" s="125"/>
      <c r="GQ401" s="125"/>
      <c r="GR401" s="125"/>
      <c r="GS401" s="125"/>
      <c r="GT401" s="125"/>
      <c r="GU401" s="125"/>
      <c r="GV401" s="125"/>
      <c r="GW401" s="125"/>
      <c r="GX401" s="125"/>
      <c r="GY401" s="125"/>
      <c r="GZ401" s="125"/>
      <c r="HA401" s="125"/>
      <c r="HB401" s="125"/>
      <c r="HC401" s="125"/>
      <c r="HD401" s="125"/>
      <c r="HE401" s="125"/>
      <c r="HF401" s="125"/>
      <c r="HG401" s="125"/>
      <c r="HH401" s="125"/>
      <c r="HI401" s="125"/>
      <c r="HJ401" s="125"/>
      <c r="HK401" s="125"/>
      <c r="HL401" s="125"/>
      <c r="HM401" s="125"/>
      <c r="HN401" s="125"/>
      <c r="HO401" s="125"/>
      <c r="HP401" s="125"/>
      <c r="HQ401" s="125"/>
      <c r="HR401" s="125"/>
      <c r="HS401" s="125"/>
      <c r="HT401" s="125"/>
      <c r="HU401" s="125"/>
      <c r="HV401" s="125"/>
      <c r="HW401" s="125"/>
      <c r="HX401" s="125"/>
      <c r="HY401" s="125"/>
      <c r="HZ401" s="125"/>
      <c r="IA401" s="125"/>
      <c r="IB401" s="125"/>
      <c r="IC401" s="125"/>
      <c r="ID401" s="125"/>
      <c r="IE401" s="125"/>
    </row>
    <row r="402" s="235" customFormat="1" ht="60" hidden="1" customHeight="1">
      <c r="A402" s="236"/>
      <c r="B402" s="236" t="s">
        <v>62</v>
      </c>
      <c r="C402" s="236" t="s">
        <v>63</v>
      </c>
      <c r="D402" s="237" t="s">
        <v>64</v>
      </c>
      <c r="E402" s="237">
        <v>215</v>
      </c>
      <c r="F402" s="238" t="s">
        <v>1655</v>
      </c>
      <c r="G402" s="238" t="s">
        <v>857</v>
      </c>
      <c r="H402" s="237" t="s">
        <v>1764</v>
      </c>
      <c r="I402" s="239" t="s">
        <v>577</v>
      </c>
      <c r="J402" s="238" t="s">
        <v>578</v>
      </c>
      <c r="K402" s="240" t="s">
        <v>579</v>
      </c>
      <c r="L402" s="241" t="s">
        <v>580</v>
      </c>
      <c r="M402" s="240" t="s">
        <v>581</v>
      </c>
      <c r="N402" s="240" t="s">
        <v>1765</v>
      </c>
      <c r="O402" s="236" t="s">
        <v>397</v>
      </c>
      <c r="P402" s="236" t="s">
        <v>76</v>
      </c>
      <c r="Q402" s="242" t="s">
        <v>398</v>
      </c>
      <c r="R402" s="243">
        <v>44418</v>
      </c>
      <c r="S402" s="239">
        <v>15</v>
      </c>
      <c r="T402" s="244">
        <f t="shared" si="33"/>
        <v>49896</v>
      </c>
      <c r="U402" s="237" t="s">
        <v>100</v>
      </c>
      <c r="V402" s="245" t="str">
        <f t="shared" si="36"/>
        <v/>
      </c>
      <c r="W402" s="245" t="str">
        <f t="shared" si="35"/>
        <v>%НКПР</v>
      </c>
      <c r="X402" s="239">
        <v>100</v>
      </c>
      <c r="Y402" s="239"/>
      <c r="Z402" s="242" t="s">
        <v>399</v>
      </c>
      <c r="AA402" s="237" t="s">
        <v>400</v>
      </c>
      <c r="AB402" s="239"/>
      <c r="AC402" s="242" t="s">
        <v>399</v>
      </c>
      <c r="AD402" s="374">
        <v>24</v>
      </c>
      <c r="AE402" s="375">
        <v>45735</v>
      </c>
      <c r="AF402" s="248">
        <f t="shared" si="37"/>
        <v>46464</v>
      </c>
      <c r="AG402" s="235" t="s">
        <v>82</v>
      </c>
      <c r="AH402" s="238" t="s">
        <v>83</v>
      </c>
      <c r="AI402" s="238" t="s">
        <v>1766</v>
      </c>
      <c r="AJ402" s="236" t="s">
        <v>109</v>
      </c>
      <c r="AK402" s="248" t="str">
        <f t="shared" ca="1" si="34"/>
        <v>поверен</v>
      </c>
      <c r="AL402" s="242"/>
      <c r="AM402" s="242" t="s">
        <v>86</v>
      </c>
      <c r="AN402" s="242" t="s">
        <v>87</v>
      </c>
      <c r="AO402" s="242" t="s">
        <v>88</v>
      </c>
      <c r="AP402" s="239" t="s">
        <v>584</v>
      </c>
      <c r="AQ402" s="250"/>
      <c r="AR402" s="248"/>
      <c r="AS402" s="242" t="s">
        <v>91</v>
      </c>
      <c r="AT402" s="236" t="s">
        <v>385</v>
      </c>
      <c r="AU402" s="236"/>
      <c r="AV402" s="238"/>
      <c r="AW402" s="238"/>
      <c r="AX402" s="236"/>
      <c r="AY402" s="236"/>
      <c r="AZ402" s="236"/>
      <c r="BA402" s="238" t="s">
        <v>343</v>
      </c>
      <c r="BB402" s="238" t="s">
        <v>403</v>
      </c>
      <c r="BC402" s="238" t="s">
        <v>404</v>
      </c>
      <c r="BD402" s="242">
        <v>3160</v>
      </c>
      <c r="BE402" s="238"/>
      <c r="BF402" s="251"/>
      <c r="BG402" s="238" t="s">
        <v>1027</v>
      </c>
      <c r="BH402" s="245"/>
      <c r="BI402" s="245"/>
      <c r="BJ402" s="252" t="s">
        <v>407</v>
      </c>
      <c r="BK402" s="245" t="s">
        <v>588</v>
      </c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</row>
    <row r="403" s="235" customFormat="1" ht="60" hidden="1" customHeight="1">
      <c r="A403" s="236"/>
      <c r="B403" s="236" t="s">
        <v>62</v>
      </c>
      <c r="C403" s="236" t="s">
        <v>63</v>
      </c>
      <c r="D403" s="237" t="s">
        <v>64</v>
      </c>
      <c r="E403" s="237">
        <v>215</v>
      </c>
      <c r="F403" s="238" t="s">
        <v>1655</v>
      </c>
      <c r="G403" s="238" t="s">
        <v>857</v>
      </c>
      <c r="H403" s="237" t="s">
        <v>1767</v>
      </c>
      <c r="I403" s="239" t="s">
        <v>577</v>
      </c>
      <c r="J403" s="238" t="s">
        <v>578</v>
      </c>
      <c r="K403" s="240" t="s">
        <v>579</v>
      </c>
      <c r="L403" s="241" t="s">
        <v>580</v>
      </c>
      <c r="M403" s="240" t="s">
        <v>581</v>
      </c>
      <c r="N403" s="240" t="s">
        <v>1768</v>
      </c>
      <c r="O403" s="236" t="s">
        <v>397</v>
      </c>
      <c r="P403" s="236" t="s">
        <v>76</v>
      </c>
      <c r="Q403" s="242" t="s">
        <v>398</v>
      </c>
      <c r="R403" s="243">
        <v>44418</v>
      </c>
      <c r="S403" s="239">
        <v>15</v>
      </c>
      <c r="T403" s="244">
        <f t="shared" si="33"/>
        <v>49896</v>
      </c>
      <c r="U403" s="237" t="s">
        <v>100</v>
      </c>
      <c r="V403" s="245" t="str">
        <f t="shared" si="36"/>
        <v/>
      </c>
      <c r="W403" s="245" t="str">
        <f t="shared" si="35"/>
        <v>%НКПР</v>
      </c>
      <c r="X403" s="239">
        <v>100</v>
      </c>
      <c r="Y403" s="239"/>
      <c r="Z403" s="242" t="s">
        <v>399</v>
      </c>
      <c r="AA403" s="237" t="s">
        <v>400</v>
      </c>
      <c r="AB403" s="239"/>
      <c r="AC403" s="242" t="s">
        <v>399</v>
      </c>
      <c r="AD403" s="374">
        <v>24</v>
      </c>
      <c r="AE403" s="375">
        <v>45735</v>
      </c>
      <c r="AF403" s="248">
        <f t="shared" si="37"/>
        <v>46464</v>
      </c>
      <c r="AG403" s="235" t="s">
        <v>82</v>
      </c>
      <c r="AH403" s="238" t="s">
        <v>83</v>
      </c>
      <c r="AI403" s="238" t="s">
        <v>1769</v>
      </c>
      <c r="AJ403" s="236" t="s">
        <v>109</v>
      </c>
      <c r="AK403" s="248" t="str">
        <f t="shared" ca="1" si="34"/>
        <v>поверен</v>
      </c>
      <c r="AL403" s="242"/>
      <c r="AM403" s="242" t="s">
        <v>86</v>
      </c>
      <c r="AN403" s="242" t="s">
        <v>87</v>
      </c>
      <c r="AO403" s="242" t="s">
        <v>88</v>
      </c>
      <c r="AP403" s="239" t="s">
        <v>584</v>
      </c>
      <c r="AQ403" s="250"/>
      <c r="AR403" s="248"/>
      <c r="AS403" s="242" t="s">
        <v>91</v>
      </c>
      <c r="AT403" s="236" t="s">
        <v>385</v>
      </c>
      <c r="AU403" s="236"/>
      <c r="AV403" s="238"/>
      <c r="AW403" s="238"/>
      <c r="AX403" s="236"/>
      <c r="AY403" s="236"/>
      <c r="AZ403" s="236"/>
      <c r="BA403" s="238" t="s">
        <v>343</v>
      </c>
      <c r="BB403" s="238" t="s">
        <v>403</v>
      </c>
      <c r="BC403" s="238" t="s">
        <v>404</v>
      </c>
      <c r="BD403" s="242">
        <v>3160</v>
      </c>
      <c r="BE403" s="238"/>
      <c r="BF403" s="251"/>
      <c r="BG403" s="238" t="s">
        <v>1027</v>
      </c>
      <c r="BH403" s="245"/>
      <c r="BI403" s="245"/>
      <c r="BJ403" s="252" t="s">
        <v>407</v>
      </c>
      <c r="BK403" s="245" t="s">
        <v>588</v>
      </c>
      <c r="BL403" s="125"/>
      <c r="BM403" s="125"/>
      <c r="BN403" s="125"/>
      <c r="BO403" s="125"/>
      <c r="BP403" s="125"/>
      <c r="BQ403" s="125"/>
      <c r="BR403" s="125"/>
      <c r="BS403" s="125"/>
      <c r="BT403" s="125"/>
      <c r="BU403" s="125"/>
      <c r="BV403" s="125"/>
      <c r="BW403" s="125"/>
      <c r="BX403" s="125"/>
      <c r="BY403" s="125"/>
      <c r="BZ403" s="125"/>
      <c r="CA403" s="125"/>
      <c r="CB403" s="125"/>
      <c r="CC403" s="125"/>
      <c r="CD403" s="125"/>
      <c r="CE403" s="125"/>
      <c r="CF403" s="125"/>
      <c r="CG403" s="125"/>
      <c r="CH403" s="125"/>
      <c r="CI403" s="125"/>
      <c r="CJ403" s="125"/>
      <c r="CK403" s="125"/>
      <c r="CL403" s="125"/>
      <c r="CM403" s="125"/>
      <c r="CN403" s="125"/>
      <c r="CO403" s="125"/>
      <c r="CP403" s="125"/>
      <c r="CQ403" s="125"/>
      <c r="CR403" s="125"/>
      <c r="CS403" s="125"/>
      <c r="CT403" s="125"/>
      <c r="CU403" s="125"/>
      <c r="CV403" s="125"/>
      <c r="CW403" s="125"/>
      <c r="CX403" s="125"/>
      <c r="CY403" s="125"/>
      <c r="CZ403" s="125"/>
      <c r="DA403" s="125"/>
      <c r="DB403" s="125"/>
      <c r="DC403" s="125"/>
      <c r="DD403" s="125"/>
      <c r="DE403" s="125"/>
      <c r="DF403" s="125"/>
      <c r="DG403" s="125"/>
      <c r="DH403" s="125"/>
      <c r="DI403" s="125"/>
      <c r="DJ403" s="125"/>
      <c r="DK403" s="125"/>
      <c r="DL403" s="125"/>
      <c r="DM403" s="125"/>
      <c r="DN403" s="125"/>
      <c r="DO403" s="125"/>
      <c r="DP403" s="125"/>
      <c r="DQ403" s="125"/>
      <c r="DR403" s="125"/>
      <c r="DS403" s="125"/>
      <c r="DT403" s="125"/>
      <c r="DU403" s="125"/>
      <c r="DV403" s="125"/>
      <c r="DW403" s="125"/>
      <c r="DX403" s="125"/>
      <c r="DY403" s="125"/>
      <c r="DZ403" s="125"/>
      <c r="EA403" s="125"/>
      <c r="EB403" s="125"/>
      <c r="EC403" s="125"/>
      <c r="ED403" s="125"/>
      <c r="EE403" s="125"/>
      <c r="EF403" s="125"/>
      <c r="EG403" s="125"/>
      <c r="EH403" s="125"/>
      <c r="EI403" s="125"/>
      <c r="EJ403" s="125"/>
      <c r="EK403" s="125"/>
      <c r="EL403" s="125"/>
      <c r="EM403" s="125"/>
      <c r="EN403" s="125"/>
      <c r="EO403" s="125"/>
      <c r="EP403" s="125"/>
      <c r="EQ403" s="125"/>
      <c r="ER403" s="125"/>
      <c r="ES403" s="125"/>
      <c r="ET403" s="125"/>
      <c r="EU403" s="125"/>
      <c r="EV403" s="125"/>
      <c r="EW403" s="125"/>
      <c r="EX403" s="125"/>
      <c r="EY403" s="125"/>
      <c r="EZ403" s="125"/>
      <c r="FA403" s="125"/>
      <c r="FB403" s="125"/>
      <c r="FC403" s="125"/>
      <c r="FD403" s="125"/>
      <c r="FE403" s="125"/>
      <c r="FF403" s="125"/>
      <c r="FG403" s="125"/>
      <c r="FH403" s="125"/>
      <c r="FI403" s="125"/>
      <c r="FJ403" s="125"/>
      <c r="FK403" s="125"/>
      <c r="FL403" s="125"/>
      <c r="FM403" s="125"/>
      <c r="FN403" s="125"/>
      <c r="FO403" s="125"/>
      <c r="FP403" s="125"/>
      <c r="FQ403" s="125"/>
      <c r="FR403" s="125"/>
      <c r="FS403" s="125"/>
      <c r="FT403" s="125"/>
      <c r="FU403" s="125"/>
      <c r="FV403" s="125"/>
      <c r="FW403" s="125"/>
      <c r="FX403" s="125"/>
      <c r="FY403" s="125"/>
      <c r="FZ403" s="125"/>
      <c r="GA403" s="125"/>
      <c r="GB403" s="125"/>
      <c r="GC403" s="125"/>
      <c r="GD403" s="125"/>
      <c r="GE403" s="125"/>
      <c r="GF403" s="125"/>
      <c r="GG403" s="125"/>
      <c r="GH403" s="125"/>
      <c r="GI403" s="125"/>
      <c r="GJ403" s="125"/>
      <c r="GK403" s="125"/>
      <c r="GL403" s="125"/>
      <c r="GM403" s="125"/>
      <c r="GN403" s="125"/>
      <c r="GO403" s="125"/>
      <c r="GP403" s="125"/>
      <c r="GQ403" s="125"/>
      <c r="GR403" s="125"/>
      <c r="GS403" s="125"/>
      <c r="GT403" s="125"/>
      <c r="GU403" s="125"/>
      <c r="GV403" s="125"/>
      <c r="GW403" s="125"/>
      <c r="GX403" s="125"/>
      <c r="GY403" s="125"/>
      <c r="GZ403" s="125"/>
      <c r="HA403" s="125"/>
      <c r="HB403" s="125"/>
      <c r="HC403" s="125"/>
      <c r="HD403" s="125"/>
      <c r="HE403" s="125"/>
      <c r="HF403" s="125"/>
      <c r="HG403" s="125"/>
      <c r="HH403" s="125"/>
      <c r="HI403" s="125"/>
      <c r="HJ403" s="125"/>
      <c r="HK403" s="125"/>
      <c r="HL403" s="125"/>
      <c r="HM403" s="125"/>
      <c r="HN403" s="125"/>
      <c r="HO403" s="125"/>
      <c r="HP403" s="125"/>
      <c r="HQ403" s="125"/>
      <c r="HR403" s="125"/>
      <c r="HS403" s="125"/>
      <c r="HT403" s="125"/>
      <c r="HU403" s="125"/>
      <c r="HV403" s="125"/>
      <c r="HW403" s="125"/>
      <c r="HX403" s="125"/>
      <c r="HY403" s="125"/>
      <c r="HZ403" s="125"/>
      <c r="IA403" s="125"/>
      <c r="IB403" s="125"/>
      <c r="IC403" s="125"/>
      <c r="ID403" s="125"/>
      <c r="IE403" s="125"/>
    </row>
    <row r="404" s="235" customFormat="1" ht="60" hidden="1" customHeight="1">
      <c r="A404" s="236"/>
      <c r="B404" s="236" t="s">
        <v>62</v>
      </c>
      <c r="C404" s="236" t="s">
        <v>63</v>
      </c>
      <c r="D404" s="237" t="s">
        <v>64</v>
      </c>
      <c r="E404" s="237">
        <v>215</v>
      </c>
      <c r="F404" s="238" t="s">
        <v>1655</v>
      </c>
      <c r="G404" s="238" t="s">
        <v>857</v>
      </c>
      <c r="H404" s="237" t="s">
        <v>1770</v>
      </c>
      <c r="I404" s="239" t="s">
        <v>577</v>
      </c>
      <c r="J404" s="238" t="s">
        <v>578</v>
      </c>
      <c r="K404" s="240" t="s">
        <v>579</v>
      </c>
      <c r="L404" s="241" t="s">
        <v>580</v>
      </c>
      <c r="M404" s="240" t="s">
        <v>581</v>
      </c>
      <c r="N404" s="240" t="s">
        <v>1771</v>
      </c>
      <c r="O404" s="236" t="s">
        <v>397</v>
      </c>
      <c r="P404" s="236" t="s">
        <v>76</v>
      </c>
      <c r="Q404" s="242" t="s">
        <v>398</v>
      </c>
      <c r="R404" s="243">
        <v>44418</v>
      </c>
      <c r="S404" s="239">
        <v>15</v>
      </c>
      <c r="T404" s="244">
        <f t="shared" si="33"/>
        <v>49896</v>
      </c>
      <c r="U404" s="237" t="s">
        <v>100</v>
      </c>
      <c r="V404" s="245" t="str">
        <f t="shared" si="36"/>
        <v/>
      </c>
      <c r="W404" s="245" t="str">
        <f t="shared" si="35"/>
        <v>%НКПР</v>
      </c>
      <c r="X404" s="239">
        <v>100</v>
      </c>
      <c r="Y404" s="239"/>
      <c r="Z404" s="242" t="s">
        <v>399</v>
      </c>
      <c r="AA404" s="237" t="s">
        <v>400</v>
      </c>
      <c r="AB404" s="239"/>
      <c r="AC404" s="242" t="s">
        <v>399</v>
      </c>
      <c r="AD404" s="374">
        <v>24</v>
      </c>
      <c r="AE404" s="375">
        <v>45735</v>
      </c>
      <c r="AF404" s="248">
        <f t="shared" si="37"/>
        <v>46464</v>
      </c>
      <c r="AG404" s="235" t="s">
        <v>82</v>
      </c>
      <c r="AH404" s="238" t="s">
        <v>83</v>
      </c>
      <c r="AI404" s="238" t="s">
        <v>1772</v>
      </c>
      <c r="AJ404" s="236" t="s">
        <v>109</v>
      </c>
      <c r="AK404" s="248" t="str">
        <f t="shared" ca="1" si="34"/>
        <v>поверен</v>
      </c>
      <c r="AL404" s="242"/>
      <c r="AM404" s="242" t="s">
        <v>86</v>
      </c>
      <c r="AN404" s="242" t="s">
        <v>87</v>
      </c>
      <c r="AO404" s="242" t="s">
        <v>88</v>
      </c>
      <c r="AP404" s="239" t="s">
        <v>584</v>
      </c>
      <c r="AQ404" s="250"/>
      <c r="AR404" s="248"/>
      <c r="AS404" s="242" t="s">
        <v>91</v>
      </c>
      <c r="AT404" s="236" t="s">
        <v>385</v>
      </c>
      <c r="AU404" s="236"/>
      <c r="AV404" s="238"/>
      <c r="AW404" s="238"/>
      <c r="AX404" s="236"/>
      <c r="AY404" s="236"/>
      <c r="AZ404" s="236"/>
      <c r="BA404" s="238" t="s">
        <v>343</v>
      </c>
      <c r="BB404" s="238" t="s">
        <v>403</v>
      </c>
      <c r="BC404" s="238" t="s">
        <v>404</v>
      </c>
      <c r="BD404" s="242">
        <v>3160</v>
      </c>
      <c r="BE404" s="238"/>
      <c r="BF404" s="251"/>
      <c r="BG404" s="238" t="s">
        <v>1027</v>
      </c>
      <c r="BH404" s="245"/>
      <c r="BI404" s="245"/>
      <c r="BJ404" s="252" t="s">
        <v>407</v>
      </c>
      <c r="BK404" s="245" t="s">
        <v>588</v>
      </c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</row>
    <row r="405" s="36" customFormat="1" ht="60" hidden="1" customHeight="1">
      <c r="A405" s="37"/>
      <c r="B405" s="37" t="s">
        <v>62</v>
      </c>
      <c r="C405" s="37" t="s">
        <v>63</v>
      </c>
      <c r="D405" s="56" t="s">
        <v>64</v>
      </c>
      <c r="E405" s="56">
        <v>219</v>
      </c>
      <c r="F405" s="40" t="s">
        <v>1773</v>
      </c>
      <c r="G405" s="40" t="s">
        <v>1774</v>
      </c>
      <c r="H405" s="56" t="s">
        <v>1775</v>
      </c>
      <c r="I405" s="48" t="s">
        <v>171</v>
      </c>
      <c r="J405" s="40" t="s">
        <v>172</v>
      </c>
      <c r="K405" s="49" t="s">
        <v>131</v>
      </c>
      <c r="L405" s="57" t="s">
        <v>151</v>
      </c>
      <c r="M405" s="40" t="s">
        <v>1776</v>
      </c>
      <c r="N405" s="49" t="s">
        <v>1777</v>
      </c>
      <c r="O405" s="37" t="s">
        <v>75</v>
      </c>
      <c r="P405" s="37" t="s">
        <v>76</v>
      </c>
      <c r="Q405" s="42" t="s">
        <v>137</v>
      </c>
      <c r="R405" s="96">
        <v>42705</v>
      </c>
      <c r="S405" s="44">
        <v>12</v>
      </c>
      <c r="T405" s="45">
        <f t="shared" si="33"/>
        <v>47087.400000000001</v>
      </c>
      <c r="U405" s="56" t="s">
        <v>100</v>
      </c>
      <c r="V405" s="47" t="str">
        <f t="shared" si="36"/>
        <v>М</v>
      </c>
      <c r="W405" s="47" t="str">
        <f t="shared" si="35"/>
        <v>Па</v>
      </c>
      <c r="X405" s="48">
        <v>0.80000000000000004</v>
      </c>
      <c r="Y405" s="48" t="s">
        <v>138</v>
      </c>
      <c r="Z405" s="42" t="s">
        <v>139</v>
      </c>
      <c r="AA405" s="56" t="s">
        <v>156</v>
      </c>
      <c r="AB405" s="48"/>
      <c r="AC405" s="42" t="s">
        <v>141</v>
      </c>
      <c r="AD405" s="49">
        <v>60</v>
      </c>
      <c r="AE405" s="50">
        <v>43997</v>
      </c>
      <c r="AF405" s="51">
        <f t="shared" si="37"/>
        <v>45822</v>
      </c>
      <c r="AG405" s="40" t="s">
        <v>82</v>
      </c>
      <c r="AH405" s="40" t="s">
        <v>83</v>
      </c>
      <c r="AI405" s="42" t="s">
        <v>1778</v>
      </c>
      <c r="AJ405" s="40" t="s">
        <v>773</v>
      </c>
      <c r="AK405" s="51" t="str">
        <f t="shared" ca="1" si="34"/>
        <v>ЗАМЕНИТЬ</v>
      </c>
      <c r="AL405" s="42"/>
      <c r="AM405" s="42" t="s">
        <v>86</v>
      </c>
      <c r="AN405" s="42" t="s">
        <v>87</v>
      </c>
      <c r="AO405" s="42" t="s">
        <v>88</v>
      </c>
      <c r="AP405" s="48"/>
      <c r="AQ405" s="41"/>
      <c r="AR405" s="51"/>
      <c r="AS405" s="42" t="s">
        <v>91</v>
      </c>
      <c r="AT405" s="37" t="s">
        <v>385</v>
      </c>
      <c r="AU405" s="37"/>
      <c r="AV405" s="40"/>
      <c r="AW405" s="40"/>
      <c r="AX405" s="37"/>
      <c r="AY405" s="37"/>
      <c r="AZ405" s="37"/>
      <c r="BA405" s="40" t="s">
        <v>221</v>
      </c>
      <c r="BB405" s="40" t="s">
        <v>145</v>
      </c>
      <c r="BC405" s="40" t="s">
        <v>146</v>
      </c>
      <c r="BD405" s="42">
        <v>3001</v>
      </c>
      <c r="BE405" s="40"/>
      <c r="BF405" s="52"/>
      <c r="BG405" s="53" t="s">
        <v>1779</v>
      </c>
      <c r="BH405" s="54"/>
      <c r="BI405" s="47"/>
      <c r="BJ405" s="47"/>
      <c r="BK405" s="47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</row>
    <row r="406" s="92" customFormat="1" ht="60" hidden="1" customHeight="1">
      <c r="A406" s="37"/>
      <c r="B406" s="37" t="s">
        <v>62</v>
      </c>
      <c r="C406" s="37" t="s">
        <v>63</v>
      </c>
      <c r="D406" s="56" t="s">
        <v>64</v>
      </c>
      <c r="E406" s="56">
        <v>219</v>
      </c>
      <c r="F406" s="40" t="s">
        <v>1773</v>
      </c>
      <c r="G406" s="40" t="s">
        <v>1780</v>
      </c>
      <c r="H406" s="56" t="s">
        <v>1781</v>
      </c>
      <c r="I406" s="48" t="s">
        <v>1782</v>
      </c>
      <c r="J406" s="40" t="s">
        <v>1783</v>
      </c>
      <c r="K406" s="49" t="s">
        <v>1784</v>
      </c>
      <c r="L406" s="49" t="s">
        <v>1785</v>
      </c>
      <c r="M406" s="40" t="s">
        <v>1786</v>
      </c>
      <c r="N406" s="49" t="s">
        <v>1787</v>
      </c>
      <c r="O406" s="37" t="s">
        <v>1788</v>
      </c>
      <c r="P406" s="37" t="s">
        <v>76</v>
      </c>
      <c r="Q406" s="42" t="s">
        <v>289</v>
      </c>
      <c r="R406" s="91">
        <v>42370</v>
      </c>
      <c r="S406" s="48">
        <v>14</v>
      </c>
      <c r="T406" s="45">
        <f t="shared" si="33"/>
        <v>47482.800000000003</v>
      </c>
      <c r="U406" s="56" t="s">
        <v>1789</v>
      </c>
      <c r="V406" s="37" t="str">
        <f t="shared" si="36"/>
        <v/>
      </c>
      <c r="W406" s="37" t="str">
        <f t="shared" si="35"/>
        <v>м</v>
      </c>
      <c r="X406" s="48" t="s">
        <v>1790</v>
      </c>
      <c r="Y406" s="48"/>
      <c r="Z406" s="42" t="s">
        <v>325</v>
      </c>
      <c r="AA406" s="56" t="s">
        <v>326</v>
      </c>
      <c r="AB406" s="48" t="s">
        <v>325</v>
      </c>
      <c r="AC406" s="42" t="s">
        <v>325</v>
      </c>
      <c r="AD406" s="49">
        <v>24</v>
      </c>
      <c r="AE406" s="50">
        <v>45870</v>
      </c>
      <c r="AF406" s="51">
        <f t="shared" si="37"/>
        <v>46599</v>
      </c>
      <c r="AG406" s="51" t="s">
        <v>1480</v>
      </c>
      <c r="AH406" s="51" t="s">
        <v>83</v>
      </c>
      <c r="AI406" s="42" t="s">
        <v>1791</v>
      </c>
      <c r="AJ406" s="40" t="s">
        <v>109</v>
      </c>
      <c r="AK406" s="51" t="str">
        <f t="shared" ca="1" si="34"/>
        <v>поверен</v>
      </c>
      <c r="AL406" s="42"/>
      <c r="AM406" s="42" t="s">
        <v>86</v>
      </c>
      <c r="AN406" s="42" t="s">
        <v>87</v>
      </c>
      <c r="AO406" s="42" t="s">
        <v>88</v>
      </c>
      <c r="AP406" s="48"/>
      <c r="AQ406" s="41"/>
      <c r="AR406" s="51"/>
      <c r="AS406" s="42" t="s">
        <v>91</v>
      </c>
      <c r="AT406" s="37" t="s">
        <v>385</v>
      </c>
      <c r="AU406" s="37"/>
      <c r="AV406" s="40"/>
      <c r="AW406" s="40"/>
      <c r="AX406" s="37"/>
      <c r="AY406" s="37"/>
      <c r="AZ406" s="37"/>
      <c r="BA406" s="40" t="s">
        <v>221</v>
      </c>
      <c r="BB406" s="40" t="s">
        <v>329</v>
      </c>
      <c r="BC406" s="40" t="s">
        <v>298</v>
      </c>
      <c r="BD406" s="42">
        <v>2971</v>
      </c>
      <c r="BE406" s="40"/>
      <c r="BF406" s="52"/>
      <c r="BG406" s="93" t="s">
        <v>1170</v>
      </c>
      <c r="BH406" s="94"/>
      <c r="BI406" s="41" t="s">
        <v>1792</v>
      </c>
      <c r="BJ406" s="41" t="s">
        <v>1344</v>
      </c>
      <c r="BK406" s="41" t="s">
        <v>302</v>
      </c>
      <c r="BL406" s="95"/>
      <c r="BM406" s="95"/>
      <c r="BN406" s="95"/>
      <c r="BO406" s="95"/>
      <c r="BP406" s="95"/>
      <c r="BQ406" s="95"/>
      <c r="BR406" s="95"/>
      <c r="BS406" s="95"/>
      <c r="BT406" s="95"/>
      <c r="BU406" s="95"/>
      <c r="BV406" s="95"/>
      <c r="BW406" s="95"/>
      <c r="BX406" s="95"/>
      <c r="BY406" s="95"/>
      <c r="BZ406" s="95"/>
      <c r="CA406" s="95"/>
      <c r="CB406" s="95"/>
      <c r="CC406" s="95"/>
      <c r="CD406" s="95"/>
      <c r="CE406" s="95"/>
      <c r="CF406" s="95"/>
      <c r="CG406" s="95"/>
      <c r="CH406" s="95"/>
      <c r="CI406" s="95"/>
      <c r="CJ406" s="95"/>
      <c r="CK406" s="95"/>
      <c r="CL406" s="95"/>
      <c r="CM406" s="95"/>
      <c r="CN406" s="95"/>
      <c r="CO406" s="95"/>
      <c r="CP406" s="95"/>
      <c r="CQ406" s="95"/>
      <c r="CR406" s="95"/>
      <c r="CS406" s="95"/>
      <c r="CT406" s="95"/>
      <c r="CU406" s="95"/>
      <c r="CV406" s="95"/>
      <c r="CW406" s="95"/>
      <c r="CX406" s="95"/>
      <c r="CY406" s="95"/>
      <c r="CZ406" s="95"/>
      <c r="DA406" s="95"/>
      <c r="DB406" s="95"/>
      <c r="DC406" s="95"/>
      <c r="DD406" s="95"/>
      <c r="DE406" s="95"/>
      <c r="DF406" s="95"/>
      <c r="DG406" s="95"/>
      <c r="DH406" s="95"/>
      <c r="DI406" s="95"/>
      <c r="DJ406" s="95"/>
      <c r="DK406" s="95"/>
      <c r="DL406" s="95"/>
      <c r="DM406" s="95"/>
      <c r="DN406" s="95"/>
      <c r="DO406" s="95"/>
      <c r="DP406" s="95"/>
      <c r="DQ406" s="95"/>
      <c r="DR406" s="95"/>
      <c r="DS406" s="95"/>
      <c r="DT406" s="95"/>
      <c r="DU406" s="95"/>
      <c r="DV406" s="95"/>
      <c r="DW406" s="95"/>
      <c r="DX406" s="95"/>
      <c r="DY406" s="95"/>
      <c r="DZ406" s="95"/>
      <c r="EA406" s="95"/>
      <c r="EB406" s="95"/>
      <c r="EC406" s="95"/>
      <c r="ED406" s="95"/>
      <c r="EE406" s="95"/>
      <c r="EF406" s="95"/>
      <c r="EG406" s="95"/>
      <c r="EH406" s="95"/>
      <c r="EI406" s="95"/>
      <c r="EJ406" s="95"/>
      <c r="EK406" s="95"/>
      <c r="EL406" s="95"/>
      <c r="EM406" s="95"/>
      <c r="EN406" s="95"/>
      <c r="EO406" s="95"/>
      <c r="EP406" s="95"/>
      <c r="EQ406" s="95"/>
      <c r="ER406" s="95"/>
      <c r="ES406" s="95"/>
      <c r="ET406" s="95"/>
      <c r="EU406" s="95"/>
      <c r="EV406" s="95"/>
      <c r="EW406" s="95"/>
      <c r="EX406" s="95"/>
      <c r="EY406" s="95"/>
      <c r="EZ406" s="95"/>
      <c r="FA406" s="95"/>
      <c r="FB406" s="95"/>
      <c r="FC406" s="95"/>
      <c r="FD406" s="95"/>
      <c r="FE406" s="95"/>
      <c r="FF406" s="95"/>
      <c r="FG406" s="95"/>
      <c r="FH406" s="95"/>
      <c r="FI406" s="95"/>
      <c r="FJ406" s="95"/>
      <c r="FK406" s="95"/>
      <c r="FL406" s="95"/>
      <c r="FM406" s="95"/>
      <c r="FN406" s="95"/>
      <c r="FO406" s="95"/>
      <c r="FP406" s="95"/>
      <c r="FQ406" s="95"/>
      <c r="FR406" s="95"/>
      <c r="FS406" s="95"/>
      <c r="FT406" s="95"/>
      <c r="FU406" s="95"/>
      <c r="FV406" s="95"/>
      <c r="FW406" s="95"/>
      <c r="FX406" s="95"/>
      <c r="FY406" s="95"/>
      <c r="FZ406" s="95"/>
      <c r="GA406" s="95"/>
      <c r="GB406" s="95"/>
      <c r="GC406" s="95"/>
      <c r="GD406" s="95"/>
      <c r="GE406" s="95"/>
      <c r="GF406" s="95"/>
      <c r="GG406" s="95"/>
      <c r="GH406" s="95"/>
      <c r="GI406" s="95"/>
      <c r="GJ406" s="95"/>
      <c r="GK406" s="95"/>
      <c r="GL406" s="95"/>
      <c r="GM406" s="95"/>
      <c r="GN406" s="95"/>
      <c r="GO406" s="95"/>
      <c r="GP406" s="95"/>
      <c r="GQ406" s="95"/>
      <c r="GR406" s="95"/>
      <c r="GS406" s="95"/>
      <c r="GT406" s="95"/>
      <c r="GU406" s="95"/>
      <c r="GV406" s="95"/>
      <c r="GW406" s="95"/>
      <c r="GX406" s="95"/>
      <c r="GY406" s="95"/>
      <c r="GZ406" s="95"/>
      <c r="HA406" s="95"/>
      <c r="HB406" s="95"/>
      <c r="HC406" s="95"/>
      <c r="HD406" s="95"/>
      <c r="HE406" s="95"/>
      <c r="HF406" s="95"/>
      <c r="HG406" s="95"/>
      <c r="HH406" s="95"/>
      <c r="HI406" s="95"/>
      <c r="HJ406" s="95"/>
      <c r="HK406" s="95"/>
      <c r="HL406" s="95"/>
      <c r="HM406" s="95"/>
      <c r="HN406" s="95"/>
      <c r="HO406" s="95"/>
      <c r="HP406" s="95"/>
      <c r="HQ406" s="95"/>
      <c r="HR406" s="95"/>
      <c r="HS406" s="95"/>
      <c r="HT406" s="95"/>
      <c r="HU406" s="95"/>
      <c r="HV406" s="95"/>
      <c r="HW406" s="95"/>
      <c r="HX406" s="95"/>
      <c r="HY406" s="95"/>
      <c r="HZ406" s="95"/>
      <c r="IA406" s="95"/>
      <c r="IB406" s="95"/>
      <c r="IC406" s="95"/>
      <c r="ID406" s="95"/>
      <c r="IE406" s="95"/>
    </row>
    <row r="407" s="55" customFormat="1" ht="60" hidden="1" customHeight="1">
      <c r="A407" s="71"/>
      <c r="B407" s="58" t="s">
        <v>62</v>
      </c>
      <c r="C407" s="58" t="s">
        <v>63</v>
      </c>
      <c r="D407" s="104" t="s">
        <v>64</v>
      </c>
      <c r="E407" s="104">
        <v>219</v>
      </c>
      <c r="F407" s="105" t="s">
        <v>1773</v>
      </c>
      <c r="G407" s="105" t="s">
        <v>1793</v>
      </c>
      <c r="H407" s="104" t="s">
        <v>1794</v>
      </c>
      <c r="I407" s="106" t="s">
        <v>577</v>
      </c>
      <c r="J407" s="105" t="s">
        <v>578</v>
      </c>
      <c r="K407" s="107" t="s">
        <v>579</v>
      </c>
      <c r="L407" s="177" t="s">
        <v>580</v>
      </c>
      <c r="M407" s="107" t="s">
        <v>581</v>
      </c>
      <c r="N407" s="107" t="s">
        <v>1795</v>
      </c>
      <c r="O407" s="71" t="s">
        <v>397</v>
      </c>
      <c r="P407" s="71" t="s">
        <v>76</v>
      </c>
      <c r="Q407" s="108" t="s">
        <v>398</v>
      </c>
      <c r="R407" s="115">
        <v>42592</v>
      </c>
      <c r="S407" s="106">
        <v>15</v>
      </c>
      <c r="T407" s="109">
        <f t="shared" si="33"/>
        <v>48070</v>
      </c>
      <c r="U407" s="104" t="s">
        <v>100</v>
      </c>
      <c r="V407" s="71" t="str">
        <f t="shared" si="36"/>
        <v/>
      </c>
      <c r="W407" s="71" t="str">
        <f t="shared" si="35"/>
        <v>%НКПР</v>
      </c>
      <c r="X407" s="106">
        <v>100</v>
      </c>
      <c r="Y407" s="106"/>
      <c r="Z407" s="108" t="s">
        <v>399</v>
      </c>
      <c r="AA407" s="104" t="s">
        <v>400</v>
      </c>
      <c r="AB407" s="106"/>
      <c r="AC407" s="108" t="s">
        <v>399</v>
      </c>
      <c r="AD407" s="107">
        <v>24</v>
      </c>
      <c r="AE407" s="67">
        <v>45880</v>
      </c>
      <c r="AF407" s="111">
        <f t="shared" si="37"/>
        <v>46609</v>
      </c>
      <c r="AG407" s="105" t="s">
        <v>82</v>
      </c>
      <c r="AH407" s="105" t="s">
        <v>83</v>
      </c>
      <c r="AI407" s="71" t="s">
        <v>1796</v>
      </c>
      <c r="AJ407" s="105" t="s">
        <v>109</v>
      </c>
      <c r="AK407" s="111" t="str">
        <f t="shared" ca="1" si="34"/>
        <v>поверен</v>
      </c>
      <c r="AL407" s="108"/>
      <c r="AM407" s="108" t="s">
        <v>86</v>
      </c>
      <c r="AN407" s="108" t="s">
        <v>87</v>
      </c>
      <c r="AO407" s="108" t="s">
        <v>88</v>
      </c>
      <c r="AP407" s="106" t="s">
        <v>584</v>
      </c>
      <c r="AQ407" s="60"/>
      <c r="AR407" s="111"/>
      <c r="AS407" s="108" t="s">
        <v>91</v>
      </c>
      <c r="AT407" s="71" t="s">
        <v>385</v>
      </c>
      <c r="AU407" s="71"/>
      <c r="AV407" s="105"/>
      <c r="AW407" s="105"/>
      <c r="AX407" s="71"/>
      <c r="AY407" s="71"/>
      <c r="AZ407" s="71"/>
      <c r="BA407" s="105" t="s">
        <v>343</v>
      </c>
      <c r="BB407" s="105" t="s">
        <v>403</v>
      </c>
      <c r="BC407" s="105" t="s">
        <v>404</v>
      </c>
      <c r="BD407" s="108">
        <v>3160</v>
      </c>
      <c r="BE407" s="105"/>
      <c r="BF407" s="112"/>
      <c r="BG407" s="76" t="s">
        <v>455</v>
      </c>
      <c r="BH407" s="77"/>
      <c r="BI407" s="71"/>
      <c r="BJ407" s="60" t="s">
        <v>407</v>
      </c>
      <c r="BK407" s="71" t="s">
        <v>588</v>
      </c>
    </row>
    <row r="408" s="95" customFormat="1" ht="60" hidden="1" customHeight="1">
      <c r="A408" s="58"/>
      <c r="B408" s="58" t="s">
        <v>62</v>
      </c>
      <c r="C408" s="58" t="s">
        <v>63</v>
      </c>
      <c r="D408" s="59" t="s">
        <v>64</v>
      </c>
      <c r="E408" s="59">
        <v>219</v>
      </c>
      <c r="F408" s="62" t="s">
        <v>1773</v>
      </c>
      <c r="G408" s="62" t="s">
        <v>1797</v>
      </c>
      <c r="H408" s="59" t="s">
        <v>1798</v>
      </c>
      <c r="I408" s="63" t="s">
        <v>1051</v>
      </c>
      <c r="J408" s="62" t="s">
        <v>1799</v>
      </c>
      <c r="K408" s="64" t="s">
        <v>579</v>
      </c>
      <c r="L408" s="64" t="s">
        <v>1053</v>
      </c>
      <c r="M408" s="64" t="s">
        <v>1053</v>
      </c>
      <c r="N408" s="64">
        <v>21166</v>
      </c>
      <c r="O408" s="58" t="s">
        <v>1055</v>
      </c>
      <c r="P408" s="58" t="s">
        <v>76</v>
      </c>
      <c r="Q408" s="66" t="s">
        <v>398</v>
      </c>
      <c r="R408" s="116">
        <v>44306</v>
      </c>
      <c r="S408" s="63">
        <v>15</v>
      </c>
      <c r="T408" s="69">
        <v>49784</v>
      </c>
      <c r="U408" s="59" t="s">
        <v>100</v>
      </c>
      <c r="V408" s="58" t="str">
        <f t="shared" si="36"/>
        <v/>
      </c>
      <c r="W408" s="58" t="str">
        <f t="shared" si="35"/>
        <v>%НКПР</v>
      </c>
      <c r="X408" s="63">
        <v>100</v>
      </c>
      <c r="Y408" s="63"/>
      <c r="Z408" s="66" t="s">
        <v>399</v>
      </c>
      <c r="AA408" s="59" t="s">
        <v>400</v>
      </c>
      <c r="AB408" s="63"/>
      <c r="AC408" s="66" t="s">
        <v>399</v>
      </c>
      <c r="AD408" s="64">
        <v>24</v>
      </c>
      <c r="AE408" s="72">
        <v>45769</v>
      </c>
      <c r="AF408" s="73">
        <f t="shared" si="37"/>
        <v>46498</v>
      </c>
      <c r="AG408" s="62" t="s">
        <v>82</v>
      </c>
      <c r="AH408" s="62" t="s">
        <v>83</v>
      </c>
      <c r="AI408" s="66" t="s">
        <v>1800</v>
      </c>
      <c r="AJ408" s="62" t="s">
        <v>109</v>
      </c>
      <c r="AK408" s="73" t="str">
        <f t="shared" ca="1" si="34"/>
        <v>поверен</v>
      </c>
      <c r="AL408" s="66"/>
      <c r="AM408" s="66" t="s">
        <v>86</v>
      </c>
      <c r="AN408" s="66" t="s">
        <v>87</v>
      </c>
      <c r="AO408" s="66" t="s">
        <v>88</v>
      </c>
      <c r="AP408" s="63" t="s">
        <v>1801</v>
      </c>
      <c r="AQ408" s="62">
        <v>44845</v>
      </c>
      <c r="AR408" s="73"/>
      <c r="AS408" s="66" t="s">
        <v>91</v>
      </c>
      <c r="AT408" s="58" t="s">
        <v>385</v>
      </c>
      <c r="AU408" s="58"/>
      <c r="AV408" s="62">
        <v>44845</v>
      </c>
      <c r="AW408" s="62" t="s">
        <v>1454</v>
      </c>
      <c r="AX408" s="58"/>
      <c r="AY408" s="58"/>
      <c r="AZ408" s="58"/>
      <c r="BA408" s="62" t="s">
        <v>343</v>
      </c>
      <c r="BB408" s="62" t="s">
        <v>403</v>
      </c>
      <c r="BC408" s="62" t="s">
        <v>404</v>
      </c>
      <c r="BD408" s="66">
        <v>3160</v>
      </c>
      <c r="BE408" s="62"/>
      <c r="BF408" s="75"/>
      <c r="BG408" s="127" t="s">
        <v>1170</v>
      </c>
      <c r="BH408" s="128"/>
      <c r="BI408" s="58"/>
      <c r="BJ408" s="60" t="s">
        <v>1802</v>
      </c>
      <c r="BK408" s="60" t="s">
        <v>302</v>
      </c>
    </row>
    <row r="409" s="95" customFormat="1" ht="60" hidden="1" customHeight="1">
      <c r="A409" s="58"/>
      <c r="B409" s="58" t="s">
        <v>62</v>
      </c>
      <c r="C409" s="58" t="s">
        <v>63</v>
      </c>
      <c r="D409" s="59" t="s">
        <v>64</v>
      </c>
      <c r="E409" s="59">
        <v>219</v>
      </c>
      <c r="F409" s="62" t="s">
        <v>1773</v>
      </c>
      <c r="G409" s="62" t="s">
        <v>1803</v>
      </c>
      <c r="H409" s="59" t="s">
        <v>1804</v>
      </c>
      <c r="I409" s="63" t="s">
        <v>577</v>
      </c>
      <c r="J409" s="62" t="s">
        <v>578</v>
      </c>
      <c r="K409" s="64" t="s">
        <v>579</v>
      </c>
      <c r="L409" s="79" t="s">
        <v>1419</v>
      </c>
      <c r="M409" s="64" t="s">
        <v>1420</v>
      </c>
      <c r="N409" s="64" t="s">
        <v>1805</v>
      </c>
      <c r="O409" s="58" t="s">
        <v>397</v>
      </c>
      <c r="P409" s="58" t="s">
        <v>76</v>
      </c>
      <c r="Q409" s="66" t="s">
        <v>398</v>
      </c>
      <c r="R409" s="116">
        <v>42592</v>
      </c>
      <c r="S409" s="63">
        <v>15</v>
      </c>
      <c r="T409" s="69">
        <f t="shared" si="33"/>
        <v>48070</v>
      </c>
      <c r="U409" s="59" t="s">
        <v>100</v>
      </c>
      <c r="V409" s="58" t="str">
        <f t="shared" si="36"/>
        <v/>
      </c>
      <c r="W409" s="58" t="str">
        <f t="shared" si="35"/>
        <v>%НКПР</v>
      </c>
      <c r="X409" s="63">
        <v>100</v>
      </c>
      <c r="Y409" s="63"/>
      <c r="Z409" s="66" t="s">
        <v>399</v>
      </c>
      <c r="AA409" s="59" t="s">
        <v>400</v>
      </c>
      <c r="AB409" s="63"/>
      <c r="AC409" s="66" t="s">
        <v>399</v>
      </c>
      <c r="AD409" s="64">
        <v>24</v>
      </c>
      <c r="AE409" s="72">
        <v>45034</v>
      </c>
      <c r="AF409" s="73">
        <f t="shared" si="37"/>
        <v>45764</v>
      </c>
      <c r="AG409" s="62" t="s">
        <v>82</v>
      </c>
      <c r="AH409" s="62" t="s">
        <v>83</v>
      </c>
      <c r="AI409" s="66" t="s">
        <v>1806</v>
      </c>
      <c r="AJ409" s="62" t="s">
        <v>1338</v>
      </c>
      <c r="AK409" s="73" t="str">
        <f t="shared" ca="1" si="34"/>
        <v>ЗАМЕНИТЬ</v>
      </c>
      <c r="AL409" s="66"/>
      <c r="AM409" s="66" t="s">
        <v>86</v>
      </c>
      <c r="AN409" s="66" t="s">
        <v>87</v>
      </c>
      <c r="AO409" s="66" t="s">
        <v>88</v>
      </c>
      <c r="AP409" s="63" t="s">
        <v>584</v>
      </c>
      <c r="AQ409" s="74"/>
      <c r="AR409" s="73"/>
      <c r="AS409" s="66" t="s">
        <v>91</v>
      </c>
      <c r="AT409" s="58" t="s">
        <v>385</v>
      </c>
      <c r="AU409" s="58"/>
      <c r="AV409" s="62"/>
      <c r="AW409" s="62"/>
      <c r="AX409" s="58"/>
      <c r="AY409" s="58"/>
      <c r="AZ409" s="58"/>
      <c r="BA409" s="62" t="s">
        <v>343</v>
      </c>
      <c r="BB409" s="62" t="s">
        <v>403</v>
      </c>
      <c r="BC409" s="62" t="s">
        <v>404</v>
      </c>
      <c r="BD409" s="66">
        <v>3160</v>
      </c>
      <c r="BE409" s="62"/>
      <c r="BF409" s="75"/>
      <c r="BG409" s="127" t="s">
        <v>1170</v>
      </c>
      <c r="BH409" s="128"/>
      <c r="BI409" s="58"/>
      <c r="BJ409" s="60" t="s">
        <v>407</v>
      </c>
      <c r="BK409" s="71" t="s">
        <v>588</v>
      </c>
    </row>
    <row r="410" s="55" customFormat="1" ht="60" hidden="1" customHeight="1">
      <c r="A410" s="58"/>
      <c r="B410" s="58" t="s">
        <v>62</v>
      </c>
      <c r="C410" s="58" t="s">
        <v>63</v>
      </c>
      <c r="D410" s="59" t="s">
        <v>64</v>
      </c>
      <c r="E410" s="59">
        <v>220</v>
      </c>
      <c r="F410" s="62" t="s">
        <v>1807</v>
      </c>
      <c r="G410" s="62" t="s">
        <v>1808</v>
      </c>
      <c r="H410" s="59" t="s">
        <v>1809</v>
      </c>
      <c r="I410" s="63" t="s">
        <v>639</v>
      </c>
      <c r="J410" s="62" t="s">
        <v>640</v>
      </c>
      <c r="K410" s="64" t="s">
        <v>463</v>
      </c>
      <c r="L410" s="64" t="s">
        <v>641</v>
      </c>
      <c r="M410" s="64" t="s">
        <v>1810</v>
      </c>
      <c r="N410" s="64">
        <v>1491</v>
      </c>
      <c r="O410" s="58" t="s">
        <v>644</v>
      </c>
      <c r="P410" s="58" t="s">
        <v>76</v>
      </c>
      <c r="Q410" s="66" t="s">
        <v>137</v>
      </c>
      <c r="R410" s="115">
        <v>42552</v>
      </c>
      <c r="S410" s="63">
        <v>12</v>
      </c>
      <c r="T410" s="69">
        <f t="shared" si="33"/>
        <v>46934.400000000001</v>
      </c>
      <c r="U410" s="59" t="s">
        <v>1811</v>
      </c>
      <c r="V410" s="71" t="str">
        <f t="shared" si="36"/>
        <v>к</v>
      </c>
      <c r="W410" s="71" t="str">
        <f t="shared" si="35"/>
        <v>Па</v>
      </c>
      <c r="X410" s="63">
        <v>5</v>
      </c>
      <c r="Y410" s="63" t="s">
        <v>215</v>
      </c>
      <c r="Z410" s="66" t="s">
        <v>139</v>
      </c>
      <c r="AA410" s="59" t="s">
        <v>948</v>
      </c>
      <c r="AB410" s="63"/>
      <c r="AC410" s="66" t="s">
        <v>141</v>
      </c>
      <c r="AD410" s="64">
        <v>36</v>
      </c>
      <c r="AE410" s="72">
        <v>45090</v>
      </c>
      <c r="AF410" s="73">
        <f t="shared" si="37"/>
        <v>46185</v>
      </c>
      <c r="AG410" s="62" t="s">
        <v>82</v>
      </c>
      <c r="AH410" s="62" t="s">
        <v>83</v>
      </c>
      <c r="AI410" s="66" t="s">
        <v>1812</v>
      </c>
      <c r="AJ410" s="62" t="s">
        <v>143</v>
      </c>
      <c r="AK410" s="73" t="str">
        <f t="shared" ca="1" si="34"/>
        <v>поверен</v>
      </c>
      <c r="AL410" s="66"/>
      <c r="AM410" s="66" t="s">
        <v>86</v>
      </c>
      <c r="AN410" s="66" t="s">
        <v>87</v>
      </c>
      <c r="AO410" s="66" t="s">
        <v>88</v>
      </c>
      <c r="AP410" s="63"/>
      <c r="AQ410" s="74"/>
      <c r="AR410" s="73"/>
      <c r="AS410" s="66" t="s">
        <v>91</v>
      </c>
      <c r="AT410" s="58" t="s">
        <v>385</v>
      </c>
      <c r="AU410" s="58"/>
      <c r="AV410" s="62"/>
      <c r="AW410" s="62"/>
      <c r="AX410" s="58"/>
      <c r="AY410" s="58"/>
      <c r="AZ410" s="58"/>
      <c r="BA410" s="62" t="s">
        <v>221</v>
      </c>
      <c r="BB410" s="62" t="s">
        <v>145</v>
      </c>
      <c r="BC410" s="62" t="s">
        <v>146</v>
      </c>
      <c r="BD410" s="66"/>
      <c r="BE410" s="62"/>
      <c r="BF410" s="75"/>
      <c r="BG410" s="76"/>
      <c r="BH410" s="77"/>
      <c r="BI410" s="71"/>
      <c r="BJ410" s="71"/>
      <c r="BK410" s="71"/>
      <c r="BL410" s="55"/>
    </row>
    <row r="411" s="55" customFormat="1" ht="60" hidden="1" customHeight="1">
      <c r="A411" s="58"/>
      <c r="B411" s="58" t="s">
        <v>62</v>
      </c>
      <c r="C411" s="58" t="s">
        <v>63</v>
      </c>
      <c r="D411" s="59" t="s">
        <v>64</v>
      </c>
      <c r="E411" s="59">
        <v>220</v>
      </c>
      <c r="F411" s="62" t="s">
        <v>1807</v>
      </c>
      <c r="G411" s="62" t="s">
        <v>1808</v>
      </c>
      <c r="H411" s="59" t="s">
        <v>1813</v>
      </c>
      <c r="I411" s="63" t="s">
        <v>639</v>
      </c>
      <c r="J411" s="62" t="s">
        <v>640</v>
      </c>
      <c r="K411" s="64" t="s">
        <v>463</v>
      </c>
      <c r="L411" s="64" t="s">
        <v>641</v>
      </c>
      <c r="M411" s="64" t="s">
        <v>1810</v>
      </c>
      <c r="N411" s="64" t="s">
        <v>1814</v>
      </c>
      <c r="O411" s="58" t="s">
        <v>644</v>
      </c>
      <c r="P411" s="58" t="s">
        <v>76</v>
      </c>
      <c r="Q411" s="66" t="s">
        <v>137</v>
      </c>
      <c r="R411" s="115">
        <v>42552</v>
      </c>
      <c r="S411" s="63">
        <v>12</v>
      </c>
      <c r="T411" s="69">
        <f t="shared" si="33"/>
        <v>46934.400000000001</v>
      </c>
      <c r="U411" s="59" t="s">
        <v>1811</v>
      </c>
      <c r="V411" s="71" t="str">
        <f t="shared" si="36"/>
        <v>к</v>
      </c>
      <c r="W411" s="71" t="str">
        <f t="shared" si="35"/>
        <v>Па</v>
      </c>
      <c r="X411" s="63">
        <v>5</v>
      </c>
      <c r="Y411" s="63" t="s">
        <v>215</v>
      </c>
      <c r="Z411" s="66" t="s">
        <v>139</v>
      </c>
      <c r="AA411" s="59" t="s">
        <v>948</v>
      </c>
      <c r="AB411" s="63"/>
      <c r="AC411" s="66" t="s">
        <v>141</v>
      </c>
      <c r="AD411" s="64">
        <v>36</v>
      </c>
      <c r="AE411" s="72">
        <v>45090</v>
      </c>
      <c r="AF411" s="73">
        <f t="shared" si="37"/>
        <v>46185</v>
      </c>
      <c r="AG411" s="62" t="s">
        <v>82</v>
      </c>
      <c r="AH411" s="62" t="s">
        <v>83</v>
      </c>
      <c r="AI411" s="66" t="s">
        <v>1815</v>
      </c>
      <c r="AJ411" s="62" t="s">
        <v>143</v>
      </c>
      <c r="AK411" s="73" t="str">
        <f t="shared" ca="1" si="34"/>
        <v>поверен</v>
      </c>
      <c r="AL411" s="66"/>
      <c r="AM411" s="66" t="s">
        <v>86</v>
      </c>
      <c r="AN411" s="66" t="s">
        <v>87</v>
      </c>
      <c r="AO411" s="66" t="s">
        <v>88</v>
      </c>
      <c r="AP411" s="63"/>
      <c r="AQ411" s="74"/>
      <c r="AR411" s="73"/>
      <c r="AS411" s="66" t="s">
        <v>91</v>
      </c>
      <c r="AT411" s="58" t="s">
        <v>385</v>
      </c>
      <c r="AU411" s="58"/>
      <c r="AV411" s="62"/>
      <c r="AW411" s="62"/>
      <c r="AX411" s="58"/>
      <c r="AY411" s="58"/>
      <c r="AZ411" s="58"/>
      <c r="BA411" s="62" t="s">
        <v>221</v>
      </c>
      <c r="BB411" s="62" t="s">
        <v>145</v>
      </c>
      <c r="BC411" s="62" t="s">
        <v>146</v>
      </c>
      <c r="BD411" s="66"/>
      <c r="BE411" s="62"/>
      <c r="BF411" s="75"/>
      <c r="BG411" s="76"/>
      <c r="BH411" s="77"/>
      <c r="BI411" s="71"/>
      <c r="BJ411" s="71"/>
      <c r="BK411" s="71"/>
      <c r="BL411" s="55"/>
    </row>
    <row r="412" s="55" customFormat="1" ht="60" hidden="1" customHeight="1">
      <c r="A412" s="58"/>
      <c r="B412" s="58" t="s">
        <v>62</v>
      </c>
      <c r="C412" s="58" t="s">
        <v>63</v>
      </c>
      <c r="D412" s="59" t="s">
        <v>64</v>
      </c>
      <c r="E412" s="59">
        <v>220</v>
      </c>
      <c r="F412" s="62" t="s">
        <v>1807</v>
      </c>
      <c r="G412" s="62" t="s">
        <v>1816</v>
      </c>
      <c r="H412" s="59" t="s">
        <v>1817</v>
      </c>
      <c r="I412" s="63" t="s">
        <v>1782</v>
      </c>
      <c r="J412" s="62" t="s">
        <v>1783</v>
      </c>
      <c r="K412" s="64" t="s">
        <v>1784</v>
      </c>
      <c r="L412" s="64" t="s">
        <v>1785</v>
      </c>
      <c r="M412" s="62" t="s">
        <v>1818</v>
      </c>
      <c r="N412" s="64" t="s">
        <v>1819</v>
      </c>
      <c r="O412" s="58" t="s">
        <v>1788</v>
      </c>
      <c r="P412" s="58" t="s">
        <v>76</v>
      </c>
      <c r="Q412" s="66" t="s">
        <v>289</v>
      </c>
      <c r="R412" s="116">
        <v>42370</v>
      </c>
      <c r="S412" s="63">
        <v>14</v>
      </c>
      <c r="T412" s="69">
        <f t="shared" si="33"/>
        <v>47482.800000000003</v>
      </c>
      <c r="U412" s="59" t="s">
        <v>1789</v>
      </c>
      <c r="V412" s="71" t="str">
        <f t="shared" si="36"/>
        <v/>
      </c>
      <c r="W412" s="71" t="str">
        <f t="shared" si="35"/>
        <v>м</v>
      </c>
      <c r="X412" s="63" t="s">
        <v>1820</v>
      </c>
      <c r="Y412" s="63"/>
      <c r="Z412" s="66" t="s">
        <v>325</v>
      </c>
      <c r="AA412" s="59" t="s">
        <v>326</v>
      </c>
      <c r="AB412" s="63" t="s">
        <v>325</v>
      </c>
      <c r="AC412" s="66" t="s">
        <v>325</v>
      </c>
      <c r="AD412" s="64">
        <v>24</v>
      </c>
      <c r="AE412" s="72">
        <v>45863</v>
      </c>
      <c r="AF412" s="73">
        <f t="shared" si="37"/>
        <v>46592</v>
      </c>
      <c r="AG412" s="73" t="s">
        <v>1480</v>
      </c>
      <c r="AH412" s="73" t="s">
        <v>83</v>
      </c>
      <c r="AI412" s="66" t="s">
        <v>1821</v>
      </c>
      <c r="AJ412" s="62" t="s">
        <v>109</v>
      </c>
      <c r="AK412" s="73" t="str">
        <f t="shared" ca="1" si="34"/>
        <v>поверен</v>
      </c>
      <c r="AL412" s="66"/>
      <c r="AM412" s="66" t="s">
        <v>86</v>
      </c>
      <c r="AN412" s="66" t="s">
        <v>87</v>
      </c>
      <c r="AO412" s="66" t="s">
        <v>88</v>
      </c>
      <c r="AP412" s="63"/>
      <c r="AQ412" s="74"/>
      <c r="AR412" s="73"/>
      <c r="AS412" s="66" t="s">
        <v>91</v>
      </c>
      <c r="AT412" s="58" t="s">
        <v>385</v>
      </c>
      <c r="AU412" s="58"/>
      <c r="AV412" s="62"/>
      <c r="AW412" s="62"/>
      <c r="AX412" s="58"/>
      <c r="AY412" s="58"/>
      <c r="AZ412" s="58"/>
      <c r="BA412" s="62" t="s">
        <v>221</v>
      </c>
      <c r="BB412" s="62" t="s">
        <v>329</v>
      </c>
      <c r="BC412" s="62" t="s">
        <v>298</v>
      </c>
      <c r="BD412" s="66">
        <v>2971</v>
      </c>
      <c r="BE412" s="62"/>
      <c r="BF412" s="75"/>
      <c r="BG412" s="76" t="s">
        <v>1822</v>
      </c>
      <c r="BH412" s="77"/>
      <c r="BI412" s="74" t="s">
        <v>1792</v>
      </c>
      <c r="BJ412" s="74" t="s">
        <v>1344</v>
      </c>
      <c r="BK412" s="74" t="s">
        <v>302</v>
      </c>
    </row>
    <row r="413" s="55" customFormat="1" ht="60" hidden="1" customHeight="1">
      <c r="A413" s="58"/>
      <c r="B413" s="58" t="s">
        <v>62</v>
      </c>
      <c r="C413" s="58" t="s">
        <v>63</v>
      </c>
      <c r="D413" s="59" t="s">
        <v>64</v>
      </c>
      <c r="E413" s="59">
        <v>220</v>
      </c>
      <c r="F413" s="62" t="s">
        <v>1807</v>
      </c>
      <c r="G413" s="62" t="s">
        <v>1823</v>
      </c>
      <c r="H413" s="59" t="s">
        <v>1824</v>
      </c>
      <c r="I413" s="63" t="s">
        <v>1825</v>
      </c>
      <c r="J413" s="62" t="s">
        <v>1826</v>
      </c>
      <c r="K413" s="64" t="s">
        <v>318</v>
      </c>
      <c r="L413" s="64" t="s">
        <v>1827</v>
      </c>
      <c r="M413" s="64" t="s">
        <v>1828</v>
      </c>
      <c r="N413" s="64" t="s">
        <v>1829</v>
      </c>
      <c r="O413" s="58" t="s">
        <v>1830</v>
      </c>
      <c r="P413" s="58" t="s">
        <v>76</v>
      </c>
      <c r="Q413" s="66" t="s">
        <v>289</v>
      </c>
      <c r="R413" s="115">
        <v>42601</v>
      </c>
      <c r="S413" s="63">
        <v>25</v>
      </c>
      <c r="T413" s="69">
        <f t="shared" si="33"/>
        <v>51731</v>
      </c>
      <c r="U413" s="59" t="s">
        <v>1831</v>
      </c>
      <c r="V413" s="71" t="str">
        <f t="shared" si="36"/>
        <v>м</v>
      </c>
      <c r="W413" s="71" t="str">
        <f t="shared" si="35"/>
        <v>м</v>
      </c>
      <c r="X413" s="63">
        <v>11920</v>
      </c>
      <c r="Y413" s="63" t="s">
        <v>325</v>
      </c>
      <c r="Z413" s="66" t="s">
        <v>325</v>
      </c>
      <c r="AA413" s="59" t="s">
        <v>1832</v>
      </c>
      <c r="AB413" s="63"/>
      <c r="AC413" s="66" t="s">
        <v>141</v>
      </c>
      <c r="AD413" s="64">
        <v>48</v>
      </c>
      <c r="AE413" s="72">
        <v>45524</v>
      </c>
      <c r="AF413" s="73">
        <f t="shared" si="37"/>
        <v>46984</v>
      </c>
      <c r="AG413" s="62" t="s">
        <v>82</v>
      </c>
      <c r="AH413" s="62" t="s">
        <v>83</v>
      </c>
      <c r="AI413" s="66" t="s">
        <v>1833</v>
      </c>
      <c r="AJ413" s="62" t="s">
        <v>143</v>
      </c>
      <c r="AK413" s="73" t="str">
        <f t="shared" ca="1" si="34"/>
        <v>поверен</v>
      </c>
      <c r="AL413" s="66"/>
      <c r="AM413" s="66" t="s">
        <v>86</v>
      </c>
      <c r="AN413" s="66" t="s">
        <v>87</v>
      </c>
      <c r="AO413" s="66" t="s">
        <v>88</v>
      </c>
      <c r="AP413" s="63"/>
      <c r="AQ413" s="74"/>
      <c r="AR413" s="73"/>
      <c r="AS413" s="66" t="s">
        <v>91</v>
      </c>
      <c r="AT413" s="58" t="s">
        <v>385</v>
      </c>
      <c r="AU413" s="58"/>
      <c r="AV413" s="62"/>
      <c r="AW413" s="62"/>
      <c r="AX413" s="58"/>
      <c r="AY413" s="58"/>
      <c r="AZ413" s="58"/>
      <c r="BA413" s="62" t="s">
        <v>221</v>
      </c>
      <c r="BB413" s="62" t="s">
        <v>329</v>
      </c>
      <c r="BC413" s="62" t="s">
        <v>298</v>
      </c>
      <c r="BD413" s="66">
        <v>2971</v>
      </c>
      <c r="BE413" s="62"/>
      <c r="BF413" s="75"/>
      <c r="BG413" s="76"/>
      <c r="BH413" s="77"/>
      <c r="BI413" s="71"/>
      <c r="BJ413" s="71"/>
      <c r="BK413" s="71"/>
    </row>
    <row r="414" s="36" customFormat="1" ht="60" hidden="1" customHeight="1">
      <c r="A414" s="37"/>
      <c r="B414" s="37" t="s">
        <v>62</v>
      </c>
      <c r="C414" s="37" t="s">
        <v>63</v>
      </c>
      <c r="D414" s="56" t="s">
        <v>64</v>
      </c>
      <c r="E414" s="56">
        <v>220</v>
      </c>
      <c r="F414" s="40" t="s">
        <v>1834</v>
      </c>
      <c r="G414" s="40" t="s">
        <v>857</v>
      </c>
      <c r="H414" s="56" t="s">
        <v>1835</v>
      </c>
      <c r="I414" s="48" t="s">
        <v>577</v>
      </c>
      <c r="J414" s="40" t="s">
        <v>578</v>
      </c>
      <c r="K414" s="49" t="s">
        <v>579</v>
      </c>
      <c r="L414" s="57" t="s">
        <v>580</v>
      </c>
      <c r="M414" s="49" t="s">
        <v>581</v>
      </c>
      <c r="N414" s="49" t="s">
        <v>1836</v>
      </c>
      <c r="O414" s="37" t="s">
        <v>397</v>
      </c>
      <c r="P414" s="37" t="s">
        <v>76</v>
      </c>
      <c r="Q414" s="42" t="s">
        <v>398</v>
      </c>
      <c r="R414" s="91">
        <v>42559</v>
      </c>
      <c r="S414" s="48">
        <v>15</v>
      </c>
      <c r="T414" s="45">
        <f t="shared" si="33"/>
        <v>48037</v>
      </c>
      <c r="U414" s="56" t="s">
        <v>100</v>
      </c>
      <c r="V414" s="47" t="str">
        <f t="shared" si="36"/>
        <v/>
      </c>
      <c r="W414" s="47" t="str">
        <f t="shared" si="35"/>
        <v>%НКПР</v>
      </c>
      <c r="X414" s="48">
        <v>100</v>
      </c>
      <c r="Y414" s="48"/>
      <c r="Z414" s="42" t="s">
        <v>399</v>
      </c>
      <c r="AA414" s="56" t="s">
        <v>400</v>
      </c>
      <c r="AB414" s="48"/>
      <c r="AC414" s="42" t="s">
        <v>399</v>
      </c>
      <c r="AD414" s="49">
        <v>24</v>
      </c>
      <c r="AE414" s="50">
        <v>45332</v>
      </c>
      <c r="AF414" s="51">
        <f t="shared" si="37"/>
        <v>46062</v>
      </c>
      <c r="AG414" s="40" t="s">
        <v>82</v>
      </c>
      <c r="AH414" s="40" t="s">
        <v>83</v>
      </c>
      <c r="AI414" s="42" t="s">
        <v>1837</v>
      </c>
      <c r="AJ414" s="40" t="s">
        <v>143</v>
      </c>
      <c r="AK414" s="51" t="str">
        <f t="shared" ca="1" si="34"/>
        <v>поверен</v>
      </c>
      <c r="AL414" s="42"/>
      <c r="AM414" s="42" t="s">
        <v>86</v>
      </c>
      <c r="AN414" s="42" t="s">
        <v>87</v>
      </c>
      <c r="AO414" s="42" t="s">
        <v>88</v>
      </c>
      <c r="AP414" s="48" t="s">
        <v>584</v>
      </c>
      <c r="AQ414" s="41" t="s">
        <v>1838</v>
      </c>
      <c r="AR414" s="51"/>
      <c r="AS414" s="42" t="s">
        <v>91</v>
      </c>
      <c r="AT414" s="37" t="s">
        <v>385</v>
      </c>
      <c r="AU414" s="37"/>
      <c r="AV414" s="40"/>
      <c r="AW414" s="40"/>
      <c r="AX414" s="37"/>
      <c r="AY414" s="37"/>
      <c r="AZ414" s="37"/>
      <c r="BA414" s="40" t="s">
        <v>343</v>
      </c>
      <c r="BB414" s="40" t="s">
        <v>403</v>
      </c>
      <c r="BC414" s="40" t="s">
        <v>404</v>
      </c>
      <c r="BD414" s="42">
        <v>3160</v>
      </c>
      <c r="BE414" s="40"/>
      <c r="BF414" s="52"/>
      <c r="BG414" s="53" t="s">
        <v>362</v>
      </c>
      <c r="BH414" s="54"/>
      <c r="BI414" s="47"/>
      <c r="BJ414" s="38" t="s">
        <v>407</v>
      </c>
      <c r="BK414" s="47" t="s">
        <v>588</v>
      </c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</row>
    <row r="415" s="88" customFormat="1" ht="60" hidden="1" customHeight="1">
      <c r="A415" s="37"/>
      <c r="B415" s="37" t="s">
        <v>62</v>
      </c>
      <c r="C415" s="37" t="s">
        <v>63</v>
      </c>
      <c r="D415" s="56" t="s">
        <v>64</v>
      </c>
      <c r="E415" s="56">
        <v>220</v>
      </c>
      <c r="F415" s="40" t="s">
        <v>1834</v>
      </c>
      <c r="G415" s="40" t="s">
        <v>857</v>
      </c>
      <c r="H415" s="56" t="s">
        <v>1839</v>
      </c>
      <c r="I415" s="48" t="s">
        <v>577</v>
      </c>
      <c r="J415" s="40" t="s">
        <v>578</v>
      </c>
      <c r="K415" s="49" t="s">
        <v>579</v>
      </c>
      <c r="L415" s="57" t="s">
        <v>580</v>
      </c>
      <c r="M415" s="49" t="s">
        <v>581</v>
      </c>
      <c r="N415" s="49" t="s">
        <v>1840</v>
      </c>
      <c r="O415" s="37" t="s">
        <v>397</v>
      </c>
      <c r="P415" s="37" t="s">
        <v>76</v>
      </c>
      <c r="Q415" s="42" t="s">
        <v>398</v>
      </c>
      <c r="R415" s="91">
        <v>42559</v>
      </c>
      <c r="S415" s="48">
        <v>15</v>
      </c>
      <c r="T415" s="45">
        <f t="shared" si="33"/>
        <v>48037</v>
      </c>
      <c r="U415" s="56" t="s">
        <v>100</v>
      </c>
      <c r="V415" s="47" t="str">
        <f t="shared" si="36"/>
        <v/>
      </c>
      <c r="W415" s="47" t="str">
        <f t="shared" si="35"/>
        <v>%НКПР</v>
      </c>
      <c r="X415" s="48">
        <v>100</v>
      </c>
      <c r="Y415" s="48"/>
      <c r="Z415" s="42" t="s">
        <v>399</v>
      </c>
      <c r="AA415" s="56" t="s">
        <v>400</v>
      </c>
      <c r="AB415" s="48"/>
      <c r="AC415" s="42" t="s">
        <v>399</v>
      </c>
      <c r="AD415" s="49">
        <v>24</v>
      </c>
      <c r="AE415" s="376">
        <v>45736</v>
      </c>
      <c r="AF415" s="91">
        <v>46465</v>
      </c>
      <c r="AG415" s="377" t="s">
        <v>82</v>
      </c>
      <c r="AH415" s="40" t="s">
        <v>83</v>
      </c>
      <c r="AI415" s="82" t="s">
        <v>1841</v>
      </c>
      <c r="AJ415" s="40" t="s">
        <v>1623</v>
      </c>
      <c r="AK415" s="51" t="str">
        <f t="shared" ca="1" si="34"/>
        <v>поверен</v>
      </c>
      <c r="AL415" s="42"/>
      <c r="AM415" s="42" t="s">
        <v>86</v>
      </c>
      <c r="AN415" s="42" t="s">
        <v>87</v>
      </c>
      <c r="AO415" s="42" t="s">
        <v>88</v>
      </c>
      <c r="AP415" s="48" t="s">
        <v>584</v>
      </c>
      <c r="AQ415" s="41" t="s">
        <v>1838</v>
      </c>
      <c r="AR415" s="51"/>
      <c r="AS415" s="42" t="s">
        <v>91</v>
      </c>
      <c r="AT415" s="37" t="s">
        <v>385</v>
      </c>
      <c r="AU415" s="37"/>
      <c r="AV415" s="40"/>
      <c r="AW415" s="40"/>
      <c r="AX415" s="37"/>
      <c r="AY415" s="37"/>
      <c r="AZ415" s="37"/>
      <c r="BA415" s="40" t="s">
        <v>343</v>
      </c>
      <c r="BB415" s="40" t="s">
        <v>403</v>
      </c>
      <c r="BC415" s="40" t="s">
        <v>404</v>
      </c>
      <c r="BD415" s="42">
        <v>3160</v>
      </c>
      <c r="BE415" s="40"/>
      <c r="BF415" s="52"/>
      <c r="BG415" s="40" t="s">
        <v>1027</v>
      </c>
      <c r="BH415" s="47"/>
      <c r="BI415" s="47"/>
      <c r="BJ415" s="38" t="s">
        <v>407</v>
      </c>
      <c r="BK415" s="47" t="s">
        <v>588</v>
      </c>
      <c r="BL415" s="125"/>
      <c r="BM415" s="125"/>
      <c r="BN415" s="125"/>
      <c r="BO415" s="125"/>
      <c r="BP415" s="125"/>
      <c r="BQ415" s="125"/>
      <c r="BR415" s="125"/>
      <c r="BS415" s="125"/>
      <c r="BT415" s="125"/>
      <c r="BU415" s="125"/>
      <c r="BV415" s="125"/>
      <c r="BW415" s="125"/>
      <c r="BX415" s="125"/>
      <c r="BY415" s="125"/>
      <c r="BZ415" s="125"/>
      <c r="CA415" s="125"/>
      <c r="CB415" s="125"/>
      <c r="CC415" s="125"/>
      <c r="CD415" s="125"/>
      <c r="CE415" s="125"/>
      <c r="CF415" s="125"/>
      <c r="CG415" s="125"/>
      <c r="CH415" s="125"/>
      <c r="CI415" s="125"/>
      <c r="CJ415" s="125"/>
      <c r="CK415" s="125"/>
      <c r="CL415" s="125"/>
      <c r="CM415" s="125"/>
      <c r="CN415" s="125"/>
      <c r="CO415" s="125"/>
      <c r="CP415" s="125"/>
      <c r="CQ415" s="125"/>
      <c r="CR415" s="125"/>
      <c r="CS415" s="125"/>
      <c r="CT415" s="125"/>
      <c r="CU415" s="125"/>
      <c r="CV415" s="125"/>
      <c r="CW415" s="125"/>
      <c r="CX415" s="125"/>
      <c r="CY415" s="125"/>
      <c r="CZ415" s="125"/>
      <c r="DA415" s="125"/>
      <c r="DB415" s="125"/>
      <c r="DC415" s="125"/>
      <c r="DD415" s="125"/>
      <c r="DE415" s="125"/>
      <c r="DF415" s="125"/>
      <c r="DG415" s="125"/>
      <c r="DH415" s="125"/>
      <c r="DI415" s="125"/>
      <c r="DJ415" s="125"/>
      <c r="DK415" s="125"/>
      <c r="DL415" s="125"/>
      <c r="DM415" s="125"/>
      <c r="DN415" s="125"/>
      <c r="DO415" s="125"/>
      <c r="DP415" s="125"/>
      <c r="DQ415" s="125"/>
      <c r="DR415" s="125"/>
      <c r="DS415" s="125"/>
      <c r="DT415" s="125"/>
      <c r="DU415" s="125"/>
      <c r="DV415" s="125"/>
      <c r="DW415" s="125"/>
      <c r="DX415" s="125"/>
      <c r="DY415" s="125"/>
      <c r="DZ415" s="125"/>
      <c r="EA415" s="125"/>
      <c r="EB415" s="125"/>
      <c r="EC415" s="125"/>
      <c r="ED415" s="125"/>
      <c r="EE415" s="125"/>
      <c r="EF415" s="125"/>
      <c r="EG415" s="125"/>
      <c r="EH415" s="125"/>
      <c r="EI415" s="125"/>
      <c r="EJ415" s="125"/>
      <c r="EK415" s="125"/>
      <c r="EL415" s="125"/>
      <c r="EM415" s="125"/>
      <c r="EN415" s="125"/>
      <c r="EO415" s="125"/>
      <c r="EP415" s="125"/>
      <c r="EQ415" s="125"/>
      <c r="ER415" s="125"/>
      <c r="ES415" s="125"/>
      <c r="ET415" s="125"/>
      <c r="EU415" s="125"/>
      <c r="EV415" s="125"/>
      <c r="EW415" s="125"/>
      <c r="EX415" s="125"/>
      <c r="EY415" s="125"/>
      <c r="EZ415" s="125"/>
      <c r="FA415" s="125"/>
      <c r="FB415" s="125"/>
      <c r="FC415" s="125"/>
      <c r="FD415" s="125"/>
      <c r="FE415" s="125"/>
      <c r="FF415" s="125"/>
      <c r="FG415" s="125"/>
      <c r="FH415" s="125"/>
      <c r="FI415" s="125"/>
      <c r="FJ415" s="125"/>
      <c r="FK415" s="125"/>
      <c r="FL415" s="125"/>
      <c r="FM415" s="125"/>
      <c r="FN415" s="125"/>
      <c r="FO415" s="125"/>
      <c r="FP415" s="125"/>
      <c r="FQ415" s="125"/>
      <c r="FR415" s="125"/>
      <c r="FS415" s="125"/>
      <c r="FT415" s="125"/>
      <c r="FU415" s="125"/>
      <c r="FV415" s="125"/>
      <c r="FW415" s="125"/>
      <c r="FX415" s="125"/>
      <c r="FY415" s="125"/>
      <c r="FZ415" s="125"/>
      <c r="GA415" s="125"/>
      <c r="GB415" s="125"/>
      <c r="GC415" s="125"/>
      <c r="GD415" s="125"/>
      <c r="GE415" s="125"/>
      <c r="GF415" s="125"/>
      <c r="GG415" s="125"/>
      <c r="GH415" s="125"/>
      <c r="GI415" s="125"/>
      <c r="GJ415" s="125"/>
      <c r="GK415" s="125"/>
      <c r="GL415" s="125"/>
      <c r="GM415" s="125"/>
      <c r="GN415" s="125"/>
      <c r="GO415" s="125"/>
      <c r="GP415" s="125"/>
      <c r="GQ415" s="125"/>
      <c r="GR415" s="125"/>
      <c r="GS415" s="125"/>
      <c r="GT415" s="125"/>
      <c r="GU415" s="125"/>
      <c r="GV415" s="125"/>
      <c r="GW415" s="125"/>
      <c r="GX415" s="125"/>
      <c r="GY415" s="125"/>
      <c r="GZ415" s="125"/>
      <c r="HA415" s="125"/>
      <c r="HB415" s="125"/>
      <c r="HC415" s="125"/>
      <c r="HD415" s="125"/>
      <c r="HE415" s="125"/>
      <c r="HF415" s="125"/>
      <c r="HG415" s="125"/>
      <c r="HH415" s="125"/>
      <c r="HI415" s="125"/>
      <c r="HJ415" s="125"/>
      <c r="HK415" s="125"/>
      <c r="HL415" s="125"/>
      <c r="HM415" s="125"/>
      <c r="HN415" s="125"/>
      <c r="HO415" s="125"/>
      <c r="HP415" s="125"/>
      <c r="HQ415" s="125"/>
      <c r="HR415" s="125"/>
      <c r="HS415" s="125"/>
      <c r="HT415" s="125"/>
      <c r="HU415" s="125"/>
      <c r="HV415" s="125"/>
      <c r="HW415" s="125"/>
      <c r="HX415" s="125"/>
      <c r="HY415" s="125"/>
      <c r="HZ415" s="125"/>
      <c r="IA415" s="125"/>
      <c r="IB415" s="125"/>
      <c r="IC415" s="125"/>
      <c r="ID415" s="125"/>
      <c r="IE415" s="125"/>
    </row>
    <row r="416" s="378" customFormat="1" ht="60" hidden="1" customHeight="1">
      <c r="A416" s="236"/>
      <c r="B416" s="236" t="s">
        <v>62</v>
      </c>
      <c r="C416" s="236" t="s">
        <v>63</v>
      </c>
      <c r="D416" s="237" t="s">
        <v>64</v>
      </c>
      <c r="E416" s="237">
        <v>220</v>
      </c>
      <c r="F416" s="238" t="s">
        <v>1842</v>
      </c>
      <c r="G416" s="238" t="s">
        <v>857</v>
      </c>
      <c r="H416" s="237" t="s">
        <v>1843</v>
      </c>
      <c r="I416" s="239" t="s">
        <v>577</v>
      </c>
      <c r="J416" s="238" t="s">
        <v>578</v>
      </c>
      <c r="K416" s="240" t="s">
        <v>579</v>
      </c>
      <c r="L416" s="241" t="s">
        <v>580</v>
      </c>
      <c r="M416" s="240" t="s">
        <v>581</v>
      </c>
      <c r="N416" s="240" t="s">
        <v>1844</v>
      </c>
      <c r="O416" s="236" t="s">
        <v>397</v>
      </c>
      <c r="P416" s="236" t="s">
        <v>76</v>
      </c>
      <c r="Q416" s="242" t="s">
        <v>398</v>
      </c>
      <c r="R416" s="273">
        <v>42591</v>
      </c>
      <c r="S416" s="239">
        <v>15</v>
      </c>
      <c r="T416" s="244">
        <f t="shared" si="33"/>
        <v>48069</v>
      </c>
      <c r="U416" s="237" t="s">
        <v>100</v>
      </c>
      <c r="V416" s="245" t="str">
        <f t="shared" si="36"/>
        <v/>
      </c>
      <c r="W416" s="245" t="str">
        <f t="shared" si="35"/>
        <v>%НКПР</v>
      </c>
      <c r="X416" s="239">
        <v>100</v>
      </c>
      <c r="Y416" s="239"/>
      <c r="Z416" s="242" t="s">
        <v>399</v>
      </c>
      <c r="AA416" s="237" t="s">
        <v>400</v>
      </c>
      <c r="AB416" s="239"/>
      <c r="AC416" s="242" t="s">
        <v>399</v>
      </c>
      <c r="AD416" s="374">
        <v>24</v>
      </c>
      <c r="AE416" s="375">
        <v>45735</v>
      </c>
      <c r="AF416" s="248">
        <f t="shared" si="37"/>
        <v>46464</v>
      </c>
      <c r="AG416" s="379" t="s">
        <v>82</v>
      </c>
      <c r="AH416" s="238" t="s">
        <v>83</v>
      </c>
      <c r="AI416" s="238" t="s">
        <v>1845</v>
      </c>
      <c r="AJ416" s="236" t="s">
        <v>109</v>
      </c>
      <c r="AK416" s="248" t="str">
        <f t="shared" ca="1" si="34"/>
        <v>поверен</v>
      </c>
      <c r="AL416" s="242"/>
      <c r="AM416" s="242" t="s">
        <v>86</v>
      </c>
      <c r="AN416" s="242" t="s">
        <v>87</v>
      </c>
      <c r="AO416" s="242" t="s">
        <v>88</v>
      </c>
      <c r="AP416" s="239" t="s">
        <v>584</v>
      </c>
      <c r="AQ416" s="250" t="s">
        <v>1846</v>
      </c>
      <c r="AR416" s="248"/>
      <c r="AS416" s="242" t="s">
        <v>91</v>
      </c>
      <c r="AT416" s="236" t="s">
        <v>385</v>
      </c>
      <c r="AU416" s="236"/>
      <c r="AV416" s="250" t="s">
        <v>1846</v>
      </c>
      <c r="AW416" s="238"/>
      <c r="AX416" s="236"/>
      <c r="AY416" s="236"/>
      <c r="AZ416" s="236"/>
      <c r="BA416" s="238" t="s">
        <v>343</v>
      </c>
      <c r="BB416" s="238" t="s">
        <v>403</v>
      </c>
      <c r="BC416" s="238" t="s">
        <v>404</v>
      </c>
      <c r="BD416" s="242">
        <v>3160</v>
      </c>
      <c r="BE416" s="238"/>
      <c r="BF416" s="251"/>
      <c r="BG416" s="238" t="s">
        <v>1027</v>
      </c>
      <c r="BH416" s="245"/>
      <c r="BI416" s="245"/>
      <c r="BJ416" s="252" t="s">
        <v>407</v>
      </c>
      <c r="BK416" s="245" t="s">
        <v>588</v>
      </c>
      <c r="BL416" s="125"/>
      <c r="BM416" s="125"/>
      <c r="BN416" s="125"/>
      <c r="BO416" s="125"/>
      <c r="BP416" s="125"/>
      <c r="BQ416" s="125"/>
      <c r="BR416" s="125"/>
      <c r="BS416" s="125"/>
      <c r="BT416" s="125"/>
      <c r="BU416" s="125"/>
      <c r="BV416" s="125"/>
      <c r="BW416" s="125"/>
      <c r="BX416" s="125"/>
      <c r="BY416" s="125"/>
      <c r="BZ416" s="125"/>
      <c r="CA416" s="125"/>
      <c r="CB416" s="125"/>
      <c r="CC416" s="125"/>
      <c r="CD416" s="125"/>
      <c r="CE416" s="125"/>
      <c r="CF416" s="125"/>
      <c r="CG416" s="125"/>
      <c r="CH416" s="125"/>
      <c r="CI416" s="125"/>
      <c r="CJ416" s="125"/>
      <c r="CK416" s="125"/>
      <c r="CL416" s="125"/>
      <c r="CM416" s="125"/>
      <c r="CN416" s="125"/>
      <c r="CO416" s="125"/>
      <c r="CP416" s="125"/>
      <c r="CQ416" s="125"/>
      <c r="CR416" s="125"/>
      <c r="CS416" s="125"/>
      <c r="CT416" s="125"/>
      <c r="CU416" s="125"/>
      <c r="CV416" s="125"/>
      <c r="CW416" s="125"/>
      <c r="CX416" s="125"/>
      <c r="CY416" s="125"/>
      <c r="CZ416" s="125"/>
      <c r="DA416" s="125"/>
      <c r="DB416" s="125"/>
      <c r="DC416" s="125"/>
      <c r="DD416" s="125"/>
      <c r="DE416" s="125"/>
      <c r="DF416" s="125"/>
      <c r="DG416" s="125"/>
      <c r="DH416" s="125"/>
      <c r="DI416" s="125"/>
      <c r="DJ416" s="125"/>
      <c r="DK416" s="125"/>
      <c r="DL416" s="125"/>
      <c r="DM416" s="125"/>
      <c r="DN416" s="125"/>
      <c r="DO416" s="125"/>
      <c r="DP416" s="125"/>
      <c r="DQ416" s="125"/>
      <c r="DR416" s="125"/>
      <c r="DS416" s="125"/>
      <c r="DT416" s="125"/>
      <c r="DU416" s="125"/>
      <c r="DV416" s="125"/>
      <c r="DW416" s="125"/>
      <c r="DX416" s="125"/>
      <c r="DY416" s="125"/>
      <c r="DZ416" s="125"/>
      <c r="EA416" s="125"/>
      <c r="EB416" s="125"/>
      <c r="EC416" s="125"/>
      <c r="ED416" s="125"/>
      <c r="EE416" s="125"/>
      <c r="EF416" s="125"/>
      <c r="EG416" s="125"/>
      <c r="EH416" s="125"/>
      <c r="EI416" s="125"/>
      <c r="EJ416" s="125"/>
      <c r="EK416" s="125"/>
      <c r="EL416" s="125"/>
      <c r="EM416" s="125"/>
      <c r="EN416" s="125"/>
      <c r="EO416" s="125"/>
      <c r="EP416" s="125"/>
      <c r="EQ416" s="125"/>
      <c r="ER416" s="125"/>
      <c r="ES416" s="125"/>
      <c r="ET416" s="125"/>
      <c r="EU416" s="125"/>
      <c r="EV416" s="125"/>
      <c r="EW416" s="125"/>
      <c r="EX416" s="125"/>
      <c r="EY416" s="125"/>
      <c r="EZ416" s="125"/>
      <c r="FA416" s="125"/>
      <c r="FB416" s="125"/>
      <c r="FC416" s="125"/>
      <c r="FD416" s="125"/>
      <c r="FE416" s="125"/>
      <c r="FF416" s="125"/>
      <c r="FG416" s="125"/>
      <c r="FH416" s="125"/>
      <c r="FI416" s="125"/>
      <c r="FJ416" s="125"/>
      <c r="FK416" s="125"/>
      <c r="FL416" s="125"/>
      <c r="FM416" s="125"/>
      <c r="FN416" s="125"/>
      <c r="FO416" s="125"/>
      <c r="FP416" s="125"/>
      <c r="FQ416" s="125"/>
      <c r="FR416" s="125"/>
      <c r="FS416" s="125"/>
      <c r="FT416" s="125"/>
      <c r="FU416" s="125"/>
      <c r="FV416" s="125"/>
      <c r="FW416" s="125"/>
      <c r="FX416" s="125"/>
      <c r="FY416" s="125"/>
      <c r="FZ416" s="125"/>
      <c r="GA416" s="125"/>
      <c r="GB416" s="125"/>
      <c r="GC416" s="125"/>
      <c r="GD416" s="125"/>
      <c r="GE416" s="125"/>
      <c r="GF416" s="125"/>
      <c r="GG416" s="125"/>
      <c r="GH416" s="125"/>
      <c r="GI416" s="125"/>
      <c r="GJ416" s="125"/>
      <c r="GK416" s="125"/>
      <c r="GL416" s="125"/>
      <c r="GM416" s="125"/>
      <c r="GN416" s="125"/>
      <c r="GO416" s="125"/>
      <c r="GP416" s="125"/>
      <c r="GQ416" s="125"/>
      <c r="GR416" s="125"/>
      <c r="GS416" s="125"/>
      <c r="GT416" s="125"/>
      <c r="GU416" s="125"/>
      <c r="GV416" s="125"/>
      <c r="GW416" s="125"/>
      <c r="GX416" s="125"/>
      <c r="GY416" s="125"/>
      <c r="GZ416" s="125"/>
      <c r="HA416" s="125"/>
      <c r="HB416" s="125"/>
      <c r="HC416" s="125"/>
      <c r="HD416" s="125"/>
      <c r="HE416" s="125"/>
      <c r="HF416" s="125"/>
      <c r="HG416" s="125"/>
      <c r="HH416" s="125"/>
      <c r="HI416" s="125"/>
      <c r="HJ416" s="125"/>
      <c r="HK416" s="125"/>
      <c r="HL416" s="125"/>
      <c r="HM416" s="125"/>
      <c r="HN416" s="125"/>
      <c r="HO416" s="125"/>
      <c r="HP416" s="125"/>
      <c r="HQ416" s="125"/>
      <c r="HR416" s="125"/>
      <c r="HS416" s="125"/>
      <c r="HT416" s="125"/>
      <c r="HU416" s="125"/>
      <c r="HV416" s="125"/>
      <c r="HW416" s="125"/>
      <c r="HX416" s="125"/>
      <c r="HY416" s="125"/>
      <c r="HZ416" s="125"/>
      <c r="IA416" s="125"/>
      <c r="IB416" s="125"/>
      <c r="IC416" s="125"/>
      <c r="ID416" s="125"/>
      <c r="IE416" s="125"/>
    </row>
    <row r="417" s="88" customFormat="1" ht="60" hidden="1" customHeight="1">
      <c r="A417" s="37">
        <f ca="1">IF(ROW()=2,1,INDIRECT("A"&amp;ROW()-1)+1)</f>
        <v>1</v>
      </c>
      <c r="B417" s="37" t="s">
        <v>62</v>
      </c>
      <c r="C417" s="37" t="s">
        <v>63</v>
      </c>
      <c r="D417" s="56" t="s">
        <v>64</v>
      </c>
      <c r="E417" s="56">
        <v>220</v>
      </c>
      <c r="F417" s="40" t="s">
        <v>1842</v>
      </c>
      <c r="G417" s="40" t="s">
        <v>857</v>
      </c>
      <c r="H417" s="56" t="s">
        <v>1847</v>
      </c>
      <c r="I417" s="48" t="s">
        <v>590</v>
      </c>
      <c r="J417" s="118" t="s">
        <v>908</v>
      </c>
      <c r="K417" s="49" t="s">
        <v>592</v>
      </c>
      <c r="L417" s="119" t="s">
        <v>593</v>
      </c>
      <c r="M417" s="119" t="s">
        <v>909</v>
      </c>
      <c r="N417" s="49">
        <v>222437</v>
      </c>
      <c r="O417" s="47" t="s">
        <v>595</v>
      </c>
      <c r="P417" s="37" t="s">
        <v>76</v>
      </c>
      <c r="Q417" s="42" t="s">
        <v>398</v>
      </c>
      <c r="R417" s="91">
        <v>44893</v>
      </c>
      <c r="S417" s="117">
        <v>10</v>
      </c>
      <c r="T417" s="91">
        <v>48546</v>
      </c>
      <c r="U417" s="56" t="s">
        <v>100</v>
      </c>
      <c r="V417" s="37" t="str">
        <f t="shared" si="36"/>
        <v/>
      </c>
      <c r="W417" s="37" t="str">
        <f t="shared" si="35"/>
        <v>%НКПР</v>
      </c>
      <c r="X417" s="48">
        <v>100</v>
      </c>
      <c r="Y417" s="48"/>
      <c r="Z417" s="42" t="s">
        <v>399</v>
      </c>
      <c r="AA417" s="56" t="s">
        <v>596</v>
      </c>
      <c r="AB417" s="48"/>
      <c r="AC417" s="42" t="s">
        <v>399</v>
      </c>
      <c r="AD417" s="119">
        <v>36</v>
      </c>
      <c r="AE417" s="91">
        <v>44893</v>
      </c>
      <c r="AF417" s="51">
        <f t="shared" si="37"/>
        <v>45988</v>
      </c>
      <c r="AG417" s="118" t="s">
        <v>82</v>
      </c>
      <c r="AH417" s="118" t="s">
        <v>83</v>
      </c>
      <c r="AI417" s="37" t="s">
        <v>1848</v>
      </c>
      <c r="AJ417" s="47" t="s">
        <v>598</v>
      </c>
      <c r="AK417" s="51" t="str">
        <f t="shared" ca="1" si="34"/>
        <v>поверен</v>
      </c>
      <c r="AL417" s="42"/>
      <c r="AM417" s="120" t="s">
        <v>86</v>
      </c>
      <c r="AN417" s="120" t="s">
        <v>87</v>
      </c>
      <c r="AO417" s="120" t="s">
        <v>88</v>
      </c>
      <c r="AP417" s="47" t="s">
        <v>599</v>
      </c>
      <c r="AQ417" s="41" t="s">
        <v>1849</v>
      </c>
      <c r="AR417" s="51"/>
      <c r="AS417" s="120" t="s">
        <v>91</v>
      </c>
      <c r="AT417" s="47" t="s">
        <v>385</v>
      </c>
      <c r="AU417" s="37"/>
      <c r="AV417" s="41" t="s">
        <v>1849</v>
      </c>
      <c r="AW417" s="40"/>
      <c r="AX417" s="37"/>
      <c r="AY417" s="37"/>
      <c r="AZ417" s="37"/>
      <c r="BA417" s="40"/>
      <c r="BB417" s="40" t="s">
        <v>403</v>
      </c>
      <c r="BC417" s="40" t="s">
        <v>404</v>
      </c>
      <c r="BD417" s="42"/>
      <c r="BE417" s="40"/>
      <c r="BF417" s="52"/>
      <c r="BG417" s="40"/>
      <c r="BH417" s="47"/>
      <c r="BI417" s="47" t="s">
        <v>406</v>
      </c>
      <c r="BJ417" s="38" t="s">
        <v>1305</v>
      </c>
      <c r="BK417" s="47" t="s">
        <v>915</v>
      </c>
      <c r="BL417" s="125"/>
      <c r="BM417" s="125"/>
      <c r="BN417" s="125"/>
      <c r="BO417" s="125"/>
      <c r="BP417" s="125"/>
      <c r="BQ417" s="125"/>
      <c r="BR417" s="125"/>
      <c r="BS417" s="125"/>
      <c r="BT417" s="125"/>
      <c r="BU417" s="125"/>
      <c r="BV417" s="125"/>
      <c r="BW417" s="125"/>
      <c r="BX417" s="125"/>
      <c r="BY417" s="125"/>
      <c r="BZ417" s="125"/>
      <c r="CA417" s="125"/>
      <c r="CB417" s="125"/>
      <c r="CC417" s="125"/>
      <c r="CD417" s="125"/>
      <c r="CE417" s="125"/>
      <c r="CF417" s="125"/>
      <c r="CG417" s="125"/>
      <c r="CH417" s="125"/>
      <c r="CI417" s="125"/>
      <c r="CJ417" s="125"/>
      <c r="CK417" s="125"/>
      <c r="CL417" s="125"/>
      <c r="CM417" s="125"/>
      <c r="CN417" s="125"/>
      <c r="CO417" s="125"/>
      <c r="CP417" s="125"/>
      <c r="CQ417" s="125"/>
      <c r="CR417" s="125"/>
      <c r="CS417" s="125"/>
      <c r="CT417" s="125"/>
      <c r="CU417" s="125"/>
      <c r="CV417" s="125"/>
      <c r="CW417" s="125"/>
      <c r="CX417" s="125"/>
      <c r="CY417" s="125"/>
      <c r="CZ417" s="125"/>
      <c r="DA417" s="125"/>
      <c r="DB417" s="125"/>
      <c r="DC417" s="125"/>
      <c r="DD417" s="125"/>
      <c r="DE417" s="125"/>
      <c r="DF417" s="125"/>
      <c r="DG417" s="125"/>
      <c r="DH417" s="125"/>
      <c r="DI417" s="125"/>
      <c r="DJ417" s="125"/>
      <c r="DK417" s="125"/>
      <c r="DL417" s="125"/>
      <c r="DM417" s="125"/>
      <c r="DN417" s="125"/>
      <c r="DO417" s="125"/>
      <c r="DP417" s="125"/>
      <c r="DQ417" s="125"/>
      <c r="DR417" s="125"/>
      <c r="DS417" s="125"/>
      <c r="DT417" s="125"/>
      <c r="DU417" s="125"/>
      <c r="DV417" s="125"/>
      <c r="DW417" s="125"/>
      <c r="DX417" s="125"/>
      <c r="DY417" s="125"/>
      <c r="DZ417" s="125"/>
      <c r="EA417" s="125"/>
      <c r="EB417" s="125"/>
      <c r="EC417" s="125"/>
      <c r="ED417" s="125"/>
      <c r="EE417" s="125"/>
      <c r="EF417" s="125"/>
      <c r="EG417" s="125"/>
      <c r="EH417" s="125"/>
      <c r="EI417" s="125"/>
      <c r="EJ417" s="125"/>
      <c r="EK417" s="125"/>
      <c r="EL417" s="125"/>
      <c r="EM417" s="125"/>
      <c r="EN417" s="125"/>
      <c r="EO417" s="125"/>
      <c r="EP417" s="125"/>
      <c r="EQ417" s="125"/>
      <c r="ER417" s="125"/>
      <c r="ES417" s="125"/>
      <c r="ET417" s="125"/>
      <c r="EU417" s="125"/>
      <c r="EV417" s="125"/>
      <c r="EW417" s="125"/>
      <c r="EX417" s="125"/>
      <c r="EY417" s="125"/>
      <c r="EZ417" s="125"/>
      <c r="FA417" s="125"/>
      <c r="FB417" s="125"/>
      <c r="FC417" s="125"/>
      <c r="FD417" s="125"/>
      <c r="FE417" s="125"/>
      <c r="FF417" s="125"/>
      <c r="FG417" s="125"/>
      <c r="FH417" s="125"/>
      <c r="FI417" s="125"/>
      <c r="FJ417" s="125"/>
      <c r="FK417" s="125"/>
      <c r="FL417" s="125"/>
      <c r="FM417" s="125"/>
      <c r="FN417" s="125"/>
      <c r="FO417" s="125"/>
      <c r="FP417" s="125"/>
      <c r="FQ417" s="125"/>
      <c r="FR417" s="125"/>
      <c r="FS417" s="125"/>
      <c r="FT417" s="125"/>
      <c r="FU417" s="125"/>
      <c r="FV417" s="125"/>
      <c r="FW417" s="125"/>
      <c r="FX417" s="125"/>
      <c r="FY417" s="125"/>
      <c r="FZ417" s="125"/>
      <c r="GA417" s="125"/>
      <c r="GB417" s="125"/>
      <c r="GC417" s="125"/>
      <c r="GD417" s="125"/>
      <c r="GE417" s="125"/>
      <c r="GF417" s="125"/>
      <c r="GG417" s="125"/>
      <c r="GH417" s="125"/>
      <c r="GI417" s="125"/>
      <c r="GJ417" s="125"/>
      <c r="GK417" s="125"/>
      <c r="GL417" s="125"/>
      <c r="GM417" s="125"/>
      <c r="GN417" s="125"/>
      <c r="GO417" s="125"/>
      <c r="GP417" s="125"/>
      <c r="GQ417" s="125"/>
      <c r="GR417" s="125"/>
      <c r="GS417" s="125"/>
      <c r="GT417" s="125"/>
      <c r="GU417" s="125"/>
      <c r="GV417" s="125"/>
      <c r="GW417" s="125"/>
      <c r="GX417" s="125"/>
      <c r="GY417" s="125"/>
      <c r="GZ417" s="125"/>
      <c r="HA417" s="125"/>
      <c r="HB417" s="125"/>
      <c r="HC417" s="125"/>
      <c r="HD417" s="125"/>
      <c r="HE417" s="125"/>
      <c r="HF417" s="125"/>
      <c r="HG417" s="125"/>
      <c r="HH417" s="125"/>
      <c r="HI417" s="125"/>
      <c r="HJ417" s="125"/>
      <c r="HK417" s="125"/>
      <c r="HL417" s="125"/>
      <c r="HM417" s="125"/>
      <c r="HN417" s="125"/>
      <c r="HO417" s="125"/>
      <c r="HP417" s="125"/>
      <c r="HQ417" s="125"/>
      <c r="HR417" s="125"/>
      <c r="HS417" s="125"/>
      <c r="HT417" s="125"/>
      <c r="HU417" s="125"/>
      <c r="HV417" s="125"/>
      <c r="HW417" s="125"/>
      <c r="HX417" s="125"/>
      <c r="HY417" s="125"/>
      <c r="HZ417" s="125"/>
      <c r="IA417" s="125"/>
      <c r="IB417" s="125"/>
      <c r="IC417" s="125"/>
      <c r="ID417" s="125"/>
      <c r="IE417" s="125"/>
    </row>
    <row r="418" s="378" customFormat="1" ht="60" hidden="1" customHeight="1">
      <c r="A418" s="236"/>
      <c r="B418" s="236" t="s">
        <v>62</v>
      </c>
      <c r="C418" s="236" t="s">
        <v>63</v>
      </c>
      <c r="D418" s="237" t="s">
        <v>64</v>
      </c>
      <c r="E418" s="237">
        <v>220</v>
      </c>
      <c r="F418" s="238" t="s">
        <v>1842</v>
      </c>
      <c r="G418" s="238" t="s">
        <v>857</v>
      </c>
      <c r="H418" s="237" t="s">
        <v>1850</v>
      </c>
      <c r="I418" s="239" t="s">
        <v>577</v>
      </c>
      <c r="J418" s="238" t="s">
        <v>578</v>
      </c>
      <c r="K418" s="240" t="s">
        <v>579</v>
      </c>
      <c r="L418" s="241" t="s">
        <v>580</v>
      </c>
      <c r="M418" s="240" t="s">
        <v>581</v>
      </c>
      <c r="N418" s="240" t="s">
        <v>1851</v>
      </c>
      <c r="O418" s="236" t="s">
        <v>397</v>
      </c>
      <c r="P418" s="236" t="s">
        <v>76</v>
      </c>
      <c r="Q418" s="242" t="s">
        <v>398</v>
      </c>
      <c r="R418" s="273">
        <v>42591</v>
      </c>
      <c r="S418" s="239">
        <v>15</v>
      </c>
      <c r="T418" s="244">
        <f t="shared" si="33"/>
        <v>48069</v>
      </c>
      <c r="U418" s="237" t="s">
        <v>100</v>
      </c>
      <c r="V418" s="245" t="str">
        <f t="shared" si="36"/>
        <v/>
      </c>
      <c r="W418" s="245" t="str">
        <f t="shared" si="35"/>
        <v>%НКПР</v>
      </c>
      <c r="X418" s="239">
        <v>100</v>
      </c>
      <c r="Y418" s="239"/>
      <c r="Z418" s="242" t="s">
        <v>399</v>
      </c>
      <c r="AA418" s="237" t="s">
        <v>400</v>
      </c>
      <c r="AB418" s="239"/>
      <c r="AC418" s="242" t="s">
        <v>399</v>
      </c>
      <c r="AD418" s="374">
        <v>24</v>
      </c>
      <c r="AE418" s="375">
        <v>45735</v>
      </c>
      <c r="AF418" s="248">
        <f t="shared" si="37"/>
        <v>46464</v>
      </c>
      <c r="AG418" s="380" t="s">
        <v>82</v>
      </c>
      <c r="AH418" s="238" t="s">
        <v>83</v>
      </c>
      <c r="AI418" s="238" t="s">
        <v>1852</v>
      </c>
      <c r="AJ418" s="236" t="s">
        <v>109</v>
      </c>
      <c r="AK418" s="248" t="str">
        <f t="shared" ca="1" si="34"/>
        <v>поверен</v>
      </c>
      <c r="AL418" s="242"/>
      <c r="AM418" s="242" t="s">
        <v>86</v>
      </c>
      <c r="AN418" s="242" t="s">
        <v>87</v>
      </c>
      <c r="AO418" s="242" t="s">
        <v>88</v>
      </c>
      <c r="AP418" s="239" t="s">
        <v>584</v>
      </c>
      <c r="AQ418" s="250" t="s">
        <v>1846</v>
      </c>
      <c r="AR418" s="248"/>
      <c r="AS418" s="242" t="s">
        <v>91</v>
      </c>
      <c r="AT418" s="236" t="s">
        <v>385</v>
      </c>
      <c r="AU418" s="236"/>
      <c r="AV418" s="250" t="s">
        <v>1846</v>
      </c>
      <c r="AW418" s="238"/>
      <c r="AX418" s="236"/>
      <c r="AY418" s="236"/>
      <c r="AZ418" s="236"/>
      <c r="BA418" s="238" t="s">
        <v>343</v>
      </c>
      <c r="BB418" s="238" t="s">
        <v>403</v>
      </c>
      <c r="BC418" s="238" t="s">
        <v>404</v>
      </c>
      <c r="BD418" s="242">
        <v>3160</v>
      </c>
      <c r="BE418" s="238"/>
      <c r="BF418" s="251"/>
      <c r="BG418" s="238" t="s">
        <v>1027</v>
      </c>
      <c r="BH418" s="245"/>
      <c r="BI418" s="245"/>
      <c r="BJ418" s="252" t="s">
        <v>407</v>
      </c>
      <c r="BK418" s="245" t="s">
        <v>588</v>
      </c>
      <c r="BL418" s="125"/>
      <c r="BM418" s="125"/>
      <c r="BN418" s="125"/>
      <c r="BO418" s="125"/>
      <c r="BP418" s="125"/>
      <c r="BQ418" s="125"/>
      <c r="BR418" s="125"/>
      <c r="BS418" s="125"/>
      <c r="BT418" s="125"/>
      <c r="BU418" s="125"/>
      <c r="BV418" s="125"/>
      <c r="BW418" s="125"/>
      <c r="BX418" s="125"/>
      <c r="BY418" s="125"/>
      <c r="BZ418" s="125"/>
      <c r="CA418" s="125"/>
      <c r="CB418" s="125"/>
      <c r="CC418" s="125"/>
      <c r="CD418" s="125"/>
      <c r="CE418" s="125"/>
      <c r="CF418" s="125"/>
      <c r="CG418" s="125"/>
      <c r="CH418" s="125"/>
      <c r="CI418" s="125"/>
      <c r="CJ418" s="125"/>
      <c r="CK418" s="125"/>
      <c r="CL418" s="125"/>
      <c r="CM418" s="125"/>
      <c r="CN418" s="125"/>
      <c r="CO418" s="125"/>
      <c r="CP418" s="125"/>
      <c r="CQ418" s="125"/>
      <c r="CR418" s="125"/>
      <c r="CS418" s="125"/>
      <c r="CT418" s="125"/>
      <c r="CU418" s="125"/>
      <c r="CV418" s="125"/>
      <c r="CW418" s="125"/>
      <c r="CX418" s="125"/>
      <c r="CY418" s="125"/>
      <c r="CZ418" s="125"/>
      <c r="DA418" s="125"/>
      <c r="DB418" s="125"/>
      <c r="DC418" s="125"/>
      <c r="DD418" s="125"/>
      <c r="DE418" s="125"/>
      <c r="DF418" s="125"/>
      <c r="DG418" s="125"/>
      <c r="DH418" s="125"/>
      <c r="DI418" s="125"/>
      <c r="DJ418" s="125"/>
      <c r="DK418" s="125"/>
      <c r="DL418" s="125"/>
      <c r="DM418" s="125"/>
      <c r="DN418" s="125"/>
      <c r="DO418" s="125"/>
      <c r="DP418" s="125"/>
      <c r="DQ418" s="125"/>
      <c r="DR418" s="125"/>
      <c r="DS418" s="125"/>
      <c r="DT418" s="125"/>
      <c r="DU418" s="125"/>
      <c r="DV418" s="125"/>
      <c r="DW418" s="125"/>
      <c r="DX418" s="125"/>
      <c r="DY418" s="125"/>
      <c r="DZ418" s="125"/>
      <c r="EA418" s="125"/>
      <c r="EB418" s="125"/>
      <c r="EC418" s="125"/>
      <c r="ED418" s="125"/>
      <c r="EE418" s="125"/>
      <c r="EF418" s="125"/>
      <c r="EG418" s="125"/>
      <c r="EH418" s="125"/>
      <c r="EI418" s="125"/>
      <c r="EJ418" s="125"/>
      <c r="EK418" s="125"/>
      <c r="EL418" s="125"/>
      <c r="EM418" s="125"/>
      <c r="EN418" s="125"/>
      <c r="EO418" s="125"/>
      <c r="EP418" s="125"/>
      <c r="EQ418" s="125"/>
      <c r="ER418" s="125"/>
      <c r="ES418" s="125"/>
      <c r="ET418" s="125"/>
      <c r="EU418" s="125"/>
      <c r="EV418" s="125"/>
      <c r="EW418" s="125"/>
      <c r="EX418" s="125"/>
      <c r="EY418" s="125"/>
      <c r="EZ418" s="125"/>
      <c r="FA418" s="125"/>
      <c r="FB418" s="125"/>
      <c r="FC418" s="125"/>
      <c r="FD418" s="125"/>
      <c r="FE418" s="125"/>
      <c r="FF418" s="125"/>
      <c r="FG418" s="125"/>
      <c r="FH418" s="125"/>
      <c r="FI418" s="125"/>
      <c r="FJ418" s="125"/>
      <c r="FK418" s="125"/>
      <c r="FL418" s="125"/>
      <c r="FM418" s="125"/>
      <c r="FN418" s="125"/>
      <c r="FO418" s="125"/>
      <c r="FP418" s="125"/>
      <c r="FQ418" s="125"/>
      <c r="FR418" s="125"/>
      <c r="FS418" s="125"/>
      <c r="FT418" s="125"/>
      <c r="FU418" s="125"/>
      <c r="FV418" s="125"/>
      <c r="FW418" s="125"/>
      <c r="FX418" s="125"/>
      <c r="FY418" s="125"/>
      <c r="FZ418" s="125"/>
      <c r="GA418" s="125"/>
      <c r="GB418" s="125"/>
      <c r="GC418" s="125"/>
      <c r="GD418" s="125"/>
      <c r="GE418" s="125"/>
      <c r="GF418" s="125"/>
      <c r="GG418" s="125"/>
      <c r="GH418" s="125"/>
      <c r="GI418" s="125"/>
      <c r="GJ418" s="125"/>
      <c r="GK418" s="125"/>
      <c r="GL418" s="125"/>
      <c r="GM418" s="125"/>
      <c r="GN418" s="125"/>
      <c r="GO418" s="125"/>
      <c r="GP418" s="125"/>
      <c r="GQ418" s="125"/>
      <c r="GR418" s="125"/>
      <c r="GS418" s="125"/>
      <c r="GT418" s="125"/>
      <c r="GU418" s="125"/>
      <c r="GV418" s="125"/>
      <c r="GW418" s="125"/>
      <c r="GX418" s="125"/>
      <c r="GY418" s="125"/>
      <c r="GZ418" s="125"/>
      <c r="HA418" s="125"/>
      <c r="HB418" s="125"/>
      <c r="HC418" s="125"/>
      <c r="HD418" s="125"/>
      <c r="HE418" s="125"/>
      <c r="HF418" s="125"/>
      <c r="HG418" s="125"/>
      <c r="HH418" s="125"/>
      <c r="HI418" s="125"/>
      <c r="HJ418" s="125"/>
      <c r="HK418" s="125"/>
      <c r="HL418" s="125"/>
      <c r="HM418" s="125"/>
      <c r="HN418" s="125"/>
      <c r="HO418" s="125"/>
      <c r="HP418" s="125"/>
      <c r="HQ418" s="125"/>
      <c r="HR418" s="125"/>
      <c r="HS418" s="125"/>
      <c r="HT418" s="125"/>
      <c r="HU418" s="125"/>
      <c r="HV418" s="125"/>
      <c r="HW418" s="125"/>
      <c r="HX418" s="125"/>
      <c r="HY418" s="125"/>
      <c r="HZ418" s="125"/>
      <c r="IA418" s="125"/>
      <c r="IB418" s="125"/>
      <c r="IC418" s="125"/>
      <c r="ID418" s="125"/>
      <c r="IE418" s="125"/>
    </row>
    <row r="419" s="378" customFormat="1" ht="60" hidden="1" customHeight="1">
      <c r="A419" s="236"/>
      <c r="B419" s="236" t="s">
        <v>62</v>
      </c>
      <c r="C419" s="236" t="s">
        <v>63</v>
      </c>
      <c r="D419" s="237" t="s">
        <v>64</v>
      </c>
      <c r="E419" s="237">
        <v>220</v>
      </c>
      <c r="F419" s="238" t="s">
        <v>1842</v>
      </c>
      <c r="G419" s="238" t="s">
        <v>857</v>
      </c>
      <c r="H419" s="237" t="s">
        <v>1853</v>
      </c>
      <c r="I419" s="239" t="s">
        <v>577</v>
      </c>
      <c r="J419" s="238" t="s">
        <v>578</v>
      </c>
      <c r="K419" s="240" t="s">
        <v>579</v>
      </c>
      <c r="L419" s="241" t="s">
        <v>580</v>
      </c>
      <c r="M419" s="240" t="s">
        <v>581</v>
      </c>
      <c r="N419" s="240" t="s">
        <v>1854</v>
      </c>
      <c r="O419" s="236" t="s">
        <v>397</v>
      </c>
      <c r="P419" s="236" t="s">
        <v>76</v>
      </c>
      <c r="Q419" s="242" t="s">
        <v>398</v>
      </c>
      <c r="R419" s="273">
        <v>42591</v>
      </c>
      <c r="S419" s="239">
        <v>15</v>
      </c>
      <c r="T419" s="244">
        <f t="shared" si="33"/>
        <v>48069</v>
      </c>
      <c r="U419" s="237" t="s">
        <v>100</v>
      </c>
      <c r="V419" s="245" t="str">
        <f t="shared" si="36"/>
        <v/>
      </c>
      <c r="W419" s="245" t="str">
        <f t="shared" si="35"/>
        <v>%НКПР</v>
      </c>
      <c r="X419" s="239">
        <v>100</v>
      </c>
      <c r="Y419" s="239"/>
      <c r="Z419" s="242" t="s">
        <v>399</v>
      </c>
      <c r="AA419" s="237" t="s">
        <v>400</v>
      </c>
      <c r="AB419" s="239"/>
      <c r="AC419" s="242" t="s">
        <v>399</v>
      </c>
      <c r="AD419" s="374">
        <v>24</v>
      </c>
      <c r="AE419" s="375">
        <v>45735</v>
      </c>
      <c r="AF419" s="248">
        <f t="shared" si="37"/>
        <v>46464</v>
      </c>
      <c r="AG419" s="380" t="s">
        <v>82</v>
      </c>
      <c r="AH419" s="238" t="s">
        <v>83</v>
      </c>
      <c r="AI419" s="238" t="s">
        <v>1855</v>
      </c>
      <c r="AJ419" s="236" t="s">
        <v>109</v>
      </c>
      <c r="AK419" s="248" t="str">
        <f t="shared" ca="1" si="34"/>
        <v>поверен</v>
      </c>
      <c r="AL419" s="242"/>
      <c r="AM419" s="242" t="s">
        <v>86</v>
      </c>
      <c r="AN419" s="242" t="s">
        <v>87</v>
      </c>
      <c r="AO419" s="242" t="s">
        <v>88</v>
      </c>
      <c r="AP419" s="239" t="s">
        <v>584</v>
      </c>
      <c r="AQ419" s="250" t="s">
        <v>1846</v>
      </c>
      <c r="AR419" s="248"/>
      <c r="AS419" s="242" t="s">
        <v>91</v>
      </c>
      <c r="AT419" s="236" t="s">
        <v>385</v>
      </c>
      <c r="AU419" s="236"/>
      <c r="AV419" s="250" t="s">
        <v>1846</v>
      </c>
      <c r="AW419" s="238"/>
      <c r="AX419" s="236"/>
      <c r="AY419" s="236"/>
      <c r="AZ419" s="236"/>
      <c r="BA419" s="238" t="s">
        <v>343</v>
      </c>
      <c r="BB419" s="238" t="s">
        <v>403</v>
      </c>
      <c r="BC419" s="238" t="s">
        <v>404</v>
      </c>
      <c r="BD419" s="242">
        <v>3160</v>
      </c>
      <c r="BE419" s="238"/>
      <c r="BF419" s="251"/>
      <c r="BG419" s="238" t="s">
        <v>1027</v>
      </c>
      <c r="BH419" s="245"/>
      <c r="BI419" s="245"/>
      <c r="BJ419" s="252" t="s">
        <v>407</v>
      </c>
      <c r="BK419" s="245" t="s">
        <v>588</v>
      </c>
      <c r="BL419" s="125"/>
      <c r="BM419" s="125"/>
      <c r="BN419" s="125"/>
      <c r="BO419" s="125"/>
      <c r="BP419" s="125"/>
      <c r="BQ419" s="125"/>
      <c r="BR419" s="125"/>
      <c r="BS419" s="125"/>
      <c r="BT419" s="125"/>
      <c r="BU419" s="125"/>
      <c r="BV419" s="125"/>
      <c r="BW419" s="125"/>
      <c r="BX419" s="125"/>
      <c r="BY419" s="125"/>
      <c r="BZ419" s="125"/>
      <c r="CA419" s="125"/>
      <c r="CB419" s="125"/>
      <c r="CC419" s="125"/>
      <c r="CD419" s="125"/>
      <c r="CE419" s="125"/>
      <c r="CF419" s="125"/>
      <c r="CG419" s="125"/>
      <c r="CH419" s="125"/>
      <c r="CI419" s="125"/>
      <c r="CJ419" s="125"/>
      <c r="CK419" s="125"/>
      <c r="CL419" s="125"/>
      <c r="CM419" s="125"/>
      <c r="CN419" s="125"/>
      <c r="CO419" s="125"/>
      <c r="CP419" s="125"/>
      <c r="CQ419" s="125"/>
      <c r="CR419" s="125"/>
      <c r="CS419" s="125"/>
      <c r="CT419" s="125"/>
      <c r="CU419" s="125"/>
      <c r="CV419" s="125"/>
      <c r="CW419" s="125"/>
      <c r="CX419" s="125"/>
      <c r="CY419" s="125"/>
      <c r="CZ419" s="125"/>
      <c r="DA419" s="125"/>
      <c r="DB419" s="125"/>
      <c r="DC419" s="125"/>
      <c r="DD419" s="125"/>
      <c r="DE419" s="125"/>
      <c r="DF419" s="125"/>
      <c r="DG419" s="125"/>
      <c r="DH419" s="125"/>
      <c r="DI419" s="125"/>
      <c r="DJ419" s="125"/>
      <c r="DK419" s="125"/>
      <c r="DL419" s="125"/>
      <c r="DM419" s="125"/>
      <c r="DN419" s="125"/>
      <c r="DO419" s="125"/>
      <c r="DP419" s="125"/>
      <c r="DQ419" s="125"/>
      <c r="DR419" s="125"/>
      <c r="DS419" s="125"/>
      <c r="DT419" s="125"/>
      <c r="DU419" s="125"/>
      <c r="DV419" s="125"/>
      <c r="DW419" s="125"/>
      <c r="DX419" s="125"/>
      <c r="DY419" s="125"/>
      <c r="DZ419" s="125"/>
      <c r="EA419" s="125"/>
      <c r="EB419" s="125"/>
      <c r="EC419" s="125"/>
      <c r="ED419" s="125"/>
      <c r="EE419" s="125"/>
      <c r="EF419" s="125"/>
      <c r="EG419" s="125"/>
      <c r="EH419" s="125"/>
      <c r="EI419" s="125"/>
      <c r="EJ419" s="125"/>
      <c r="EK419" s="125"/>
      <c r="EL419" s="125"/>
      <c r="EM419" s="125"/>
      <c r="EN419" s="125"/>
      <c r="EO419" s="125"/>
      <c r="EP419" s="125"/>
      <c r="EQ419" s="125"/>
      <c r="ER419" s="125"/>
      <c r="ES419" s="125"/>
      <c r="ET419" s="125"/>
      <c r="EU419" s="125"/>
      <c r="EV419" s="125"/>
      <c r="EW419" s="125"/>
      <c r="EX419" s="125"/>
      <c r="EY419" s="125"/>
      <c r="EZ419" s="125"/>
      <c r="FA419" s="125"/>
      <c r="FB419" s="125"/>
      <c r="FC419" s="125"/>
      <c r="FD419" s="125"/>
      <c r="FE419" s="125"/>
      <c r="FF419" s="125"/>
      <c r="FG419" s="125"/>
      <c r="FH419" s="125"/>
      <c r="FI419" s="125"/>
      <c r="FJ419" s="125"/>
      <c r="FK419" s="125"/>
      <c r="FL419" s="125"/>
      <c r="FM419" s="125"/>
      <c r="FN419" s="125"/>
      <c r="FO419" s="125"/>
      <c r="FP419" s="125"/>
      <c r="FQ419" s="125"/>
      <c r="FR419" s="125"/>
      <c r="FS419" s="125"/>
      <c r="FT419" s="125"/>
      <c r="FU419" s="125"/>
      <c r="FV419" s="125"/>
      <c r="FW419" s="125"/>
      <c r="FX419" s="125"/>
      <c r="FY419" s="125"/>
      <c r="FZ419" s="125"/>
      <c r="GA419" s="125"/>
      <c r="GB419" s="125"/>
      <c r="GC419" s="125"/>
      <c r="GD419" s="125"/>
      <c r="GE419" s="125"/>
      <c r="GF419" s="125"/>
      <c r="GG419" s="125"/>
      <c r="GH419" s="125"/>
      <c r="GI419" s="125"/>
      <c r="GJ419" s="125"/>
      <c r="GK419" s="125"/>
      <c r="GL419" s="125"/>
      <c r="GM419" s="125"/>
      <c r="GN419" s="125"/>
      <c r="GO419" s="125"/>
      <c r="GP419" s="125"/>
      <c r="GQ419" s="125"/>
      <c r="GR419" s="125"/>
      <c r="GS419" s="125"/>
      <c r="GT419" s="125"/>
      <c r="GU419" s="125"/>
      <c r="GV419" s="125"/>
      <c r="GW419" s="125"/>
      <c r="GX419" s="125"/>
      <c r="GY419" s="125"/>
      <c r="GZ419" s="125"/>
      <c r="HA419" s="125"/>
      <c r="HB419" s="125"/>
      <c r="HC419" s="125"/>
      <c r="HD419" s="125"/>
      <c r="HE419" s="125"/>
      <c r="HF419" s="125"/>
      <c r="HG419" s="125"/>
      <c r="HH419" s="125"/>
      <c r="HI419" s="125"/>
      <c r="HJ419" s="125"/>
      <c r="HK419" s="125"/>
      <c r="HL419" s="125"/>
      <c r="HM419" s="125"/>
      <c r="HN419" s="125"/>
      <c r="HO419" s="125"/>
      <c r="HP419" s="125"/>
      <c r="HQ419" s="125"/>
      <c r="HR419" s="125"/>
      <c r="HS419" s="125"/>
      <c r="HT419" s="125"/>
      <c r="HU419" s="125"/>
      <c r="HV419" s="125"/>
      <c r="HW419" s="125"/>
      <c r="HX419" s="125"/>
      <c r="HY419" s="125"/>
      <c r="HZ419" s="125"/>
      <c r="IA419" s="125"/>
      <c r="IB419" s="125"/>
      <c r="IC419" s="125"/>
      <c r="ID419" s="125"/>
      <c r="IE419" s="125"/>
    </row>
    <row r="420" s="88" customFormat="1" ht="60" hidden="1" customHeight="1">
      <c r="A420" s="37"/>
      <c r="B420" s="37" t="s">
        <v>62</v>
      </c>
      <c r="C420" s="80" t="s">
        <v>63</v>
      </c>
      <c r="D420" s="56" t="s">
        <v>64</v>
      </c>
      <c r="E420" s="81">
        <v>220</v>
      </c>
      <c r="F420" s="40" t="s">
        <v>1842</v>
      </c>
      <c r="G420" s="82" t="s">
        <v>857</v>
      </c>
      <c r="H420" s="56" t="s">
        <v>1856</v>
      </c>
      <c r="I420" s="381" t="s">
        <v>688</v>
      </c>
      <c r="J420" s="82" t="s">
        <v>689</v>
      </c>
      <c r="K420" s="49" t="s">
        <v>579</v>
      </c>
      <c r="L420" s="85" t="s">
        <v>690</v>
      </c>
      <c r="M420" s="49" t="s">
        <v>691</v>
      </c>
      <c r="N420" s="84">
        <v>9521820</v>
      </c>
      <c r="O420" s="382" t="s">
        <v>692</v>
      </c>
      <c r="P420" s="80" t="s">
        <v>76</v>
      </c>
      <c r="Q420" s="42" t="s">
        <v>398</v>
      </c>
      <c r="R420" s="383">
        <v>45170</v>
      </c>
      <c r="S420" s="48">
        <v>10</v>
      </c>
      <c r="T420" s="82">
        <f t="shared" si="33"/>
        <v>48822</v>
      </c>
      <c r="U420" s="56" t="s">
        <v>100</v>
      </c>
      <c r="V420" s="88" t="str">
        <f t="shared" si="36"/>
        <v/>
      </c>
      <c r="W420" s="47" t="str">
        <f t="shared" si="35"/>
        <v>%НКПР</v>
      </c>
      <c r="X420" s="83">
        <v>100</v>
      </c>
      <c r="Y420" s="48"/>
      <c r="Z420" s="87" t="s">
        <v>399</v>
      </c>
      <c r="AA420" s="56" t="s">
        <v>400</v>
      </c>
      <c r="AB420" s="83"/>
      <c r="AC420" s="42" t="s">
        <v>399</v>
      </c>
      <c r="AD420" s="84">
        <v>36</v>
      </c>
      <c r="AE420" s="384">
        <v>45201</v>
      </c>
      <c r="AF420" s="51">
        <f t="shared" si="37"/>
        <v>46296</v>
      </c>
      <c r="AG420" s="82" t="s">
        <v>82</v>
      </c>
      <c r="AH420" s="40" t="s">
        <v>83</v>
      </c>
      <c r="AI420" s="382" t="s">
        <v>1857</v>
      </c>
      <c r="AJ420" s="82" t="s">
        <v>694</v>
      </c>
      <c r="AK420" s="51" t="str">
        <f t="shared" ca="1" si="34"/>
        <v>поверен</v>
      </c>
      <c r="AL420" s="87"/>
      <c r="AM420" s="42" t="s">
        <v>86</v>
      </c>
      <c r="AN420" s="87" t="s">
        <v>87</v>
      </c>
      <c r="AO420" s="42" t="s">
        <v>88</v>
      </c>
      <c r="AP420" s="381" t="s">
        <v>695</v>
      </c>
      <c r="AQ420" s="202" t="s">
        <v>1858</v>
      </c>
      <c r="AR420" s="51"/>
      <c r="AS420" s="87" t="s">
        <v>91</v>
      </c>
      <c r="AT420" s="37" t="s">
        <v>385</v>
      </c>
      <c r="AU420" s="80"/>
      <c r="AV420" s="41" t="s">
        <v>1859</v>
      </c>
      <c r="AW420" s="82"/>
      <c r="AX420" s="37"/>
      <c r="AY420" s="80"/>
      <c r="AZ420" s="37"/>
      <c r="BA420" s="82" t="s">
        <v>343</v>
      </c>
      <c r="BB420" s="40" t="s">
        <v>403</v>
      </c>
      <c r="BC420" s="82" t="s">
        <v>404</v>
      </c>
      <c r="BD420" s="42">
        <v>3160</v>
      </c>
      <c r="BE420" s="82"/>
      <c r="BF420" s="40"/>
      <c r="BG420" s="82" t="s">
        <v>1027</v>
      </c>
      <c r="BH420" s="47"/>
      <c r="BJ420" s="385" t="s">
        <v>1513</v>
      </c>
      <c r="BK420" s="47" t="s">
        <v>1529</v>
      </c>
      <c r="BL420" s="125"/>
      <c r="BM420" s="125"/>
      <c r="BN420" s="125"/>
      <c r="BO420" s="125"/>
      <c r="BP420" s="125"/>
      <c r="BQ420" s="125"/>
      <c r="BR420" s="125"/>
      <c r="BS420" s="125"/>
      <c r="BT420" s="125"/>
      <c r="BU420" s="125"/>
      <c r="BV420" s="125"/>
      <c r="BW420" s="125"/>
      <c r="BX420" s="125"/>
      <c r="BY420" s="125"/>
      <c r="BZ420" s="125"/>
      <c r="CA420" s="125"/>
      <c r="CB420" s="125"/>
      <c r="CC420" s="125"/>
      <c r="CD420" s="125"/>
      <c r="CE420" s="125"/>
      <c r="CF420" s="125"/>
      <c r="CG420" s="125"/>
      <c r="CH420" s="125"/>
      <c r="CI420" s="125"/>
      <c r="CJ420" s="125"/>
      <c r="CK420" s="125"/>
      <c r="CL420" s="125"/>
      <c r="CM420" s="125"/>
      <c r="CN420" s="125"/>
      <c r="CO420" s="125"/>
      <c r="CP420" s="125"/>
      <c r="CQ420" s="125"/>
      <c r="CR420" s="125"/>
      <c r="CS420" s="125"/>
      <c r="CT420" s="125"/>
      <c r="CU420" s="125"/>
      <c r="CV420" s="125"/>
      <c r="CW420" s="125"/>
      <c r="CX420" s="125"/>
      <c r="CY420" s="125"/>
      <c r="CZ420" s="125"/>
      <c r="DA420" s="125"/>
      <c r="DB420" s="125"/>
      <c r="DC420" s="125"/>
      <c r="DD420" s="125"/>
      <c r="DE420" s="125"/>
      <c r="DF420" s="125"/>
      <c r="DG420" s="125"/>
      <c r="DH420" s="125"/>
      <c r="DI420" s="125"/>
      <c r="DJ420" s="125"/>
      <c r="DK420" s="125"/>
      <c r="DL420" s="125"/>
      <c r="DM420" s="125"/>
      <c r="DN420" s="125"/>
      <c r="DO420" s="125"/>
      <c r="DP420" s="125"/>
      <c r="DQ420" s="125"/>
      <c r="DR420" s="125"/>
      <c r="DS420" s="125"/>
      <c r="DT420" s="125"/>
      <c r="DU420" s="125"/>
      <c r="DV420" s="125"/>
      <c r="DW420" s="125"/>
      <c r="DX420" s="125"/>
      <c r="DY420" s="125"/>
      <c r="DZ420" s="125"/>
      <c r="EA420" s="125"/>
      <c r="EB420" s="125"/>
      <c r="EC420" s="125"/>
      <c r="ED420" s="125"/>
      <c r="EE420" s="125"/>
      <c r="EF420" s="125"/>
      <c r="EG420" s="125"/>
      <c r="EH420" s="125"/>
      <c r="EI420" s="125"/>
      <c r="EJ420" s="125"/>
      <c r="EK420" s="125"/>
      <c r="EL420" s="125"/>
      <c r="EM420" s="125"/>
      <c r="EN420" s="125"/>
      <c r="EO420" s="125"/>
      <c r="EP420" s="125"/>
      <c r="EQ420" s="125"/>
      <c r="ER420" s="125"/>
      <c r="ES420" s="125"/>
      <c r="ET420" s="125"/>
      <c r="EU420" s="125"/>
      <c r="EV420" s="125"/>
      <c r="EW420" s="125"/>
      <c r="EX420" s="125"/>
      <c r="EY420" s="125"/>
      <c r="EZ420" s="125"/>
      <c r="FA420" s="125"/>
      <c r="FB420" s="125"/>
      <c r="FC420" s="125"/>
      <c r="FD420" s="125"/>
      <c r="FE420" s="125"/>
      <c r="FF420" s="125"/>
      <c r="FG420" s="125"/>
      <c r="FH420" s="125"/>
      <c r="FI420" s="125"/>
      <c r="FJ420" s="125"/>
      <c r="FK420" s="125"/>
      <c r="FL420" s="125"/>
      <c r="FM420" s="125"/>
      <c r="FN420" s="125"/>
      <c r="FO420" s="125"/>
      <c r="FP420" s="125"/>
      <c r="FQ420" s="125"/>
      <c r="FR420" s="125"/>
      <c r="FS420" s="125"/>
      <c r="FT420" s="125"/>
      <c r="FU420" s="125"/>
      <c r="FV420" s="125"/>
      <c r="FW420" s="125"/>
      <c r="FX420" s="125"/>
      <c r="FY420" s="125"/>
      <c r="FZ420" s="125"/>
      <c r="GA420" s="125"/>
      <c r="GB420" s="125"/>
      <c r="GC420" s="125"/>
      <c r="GD420" s="125"/>
      <c r="GE420" s="125"/>
      <c r="GF420" s="125"/>
      <c r="GG420" s="125"/>
      <c r="GH420" s="125"/>
      <c r="GI420" s="125"/>
      <c r="GJ420" s="125"/>
      <c r="GK420" s="125"/>
      <c r="GL420" s="125"/>
      <c r="GM420" s="125"/>
      <c r="GN420" s="125"/>
      <c r="GO420" s="125"/>
      <c r="GP420" s="125"/>
      <c r="GQ420" s="125"/>
      <c r="GR420" s="125"/>
      <c r="GS420" s="125"/>
      <c r="GT420" s="125"/>
      <c r="GU420" s="125"/>
      <c r="GV420" s="125"/>
      <c r="GW420" s="125"/>
      <c r="GX420" s="125"/>
      <c r="GY420" s="125"/>
      <c r="GZ420" s="125"/>
      <c r="HA420" s="125"/>
      <c r="HB420" s="125"/>
      <c r="HC420" s="125"/>
      <c r="HD420" s="125"/>
      <c r="HE420" s="125"/>
      <c r="HF420" s="125"/>
      <c r="HG420" s="125"/>
      <c r="HH420" s="125"/>
      <c r="HI420" s="125"/>
      <c r="HJ420" s="125"/>
      <c r="HK420" s="125"/>
      <c r="HL420" s="125"/>
      <c r="HM420" s="125"/>
      <c r="HN420" s="125"/>
      <c r="HO420" s="125"/>
      <c r="HP420" s="125"/>
      <c r="HQ420" s="125"/>
      <c r="HR420" s="125"/>
      <c r="HS420" s="125"/>
      <c r="HT420" s="125"/>
      <c r="HU420" s="125"/>
      <c r="HV420" s="125"/>
      <c r="HW420" s="125"/>
      <c r="HX420" s="125"/>
      <c r="HY420" s="125"/>
      <c r="HZ420" s="125"/>
      <c r="IA420" s="125"/>
      <c r="IB420" s="125"/>
      <c r="IC420" s="125"/>
      <c r="ID420" s="125"/>
      <c r="IE420" s="125"/>
    </row>
    <row r="421" s="88" customFormat="1" ht="60" hidden="1" customHeight="1">
      <c r="A421" s="37">
        <f ca="1">IF(ROW()=2,1,INDIRECT("A"&amp;ROW()-1)+1)</f>
        <v>1</v>
      </c>
      <c r="B421" s="37" t="s">
        <v>62</v>
      </c>
      <c r="C421" s="37" t="s">
        <v>63</v>
      </c>
      <c r="D421" s="56" t="s">
        <v>64</v>
      </c>
      <c r="E421" s="56">
        <v>220</v>
      </c>
      <c r="F421" s="40" t="s">
        <v>1842</v>
      </c>
      <c r="G421" s="40" t="s">
        <v>857</v>
      </c>
      <c r="H421" s="56" t="s">
        <v>1860</v>
      </c>
      <c r="I421" s="48" t="s">
        <v>590</v>
      </c>
      <c r="J421" s="118" t="s">
        <v>908</v>
      </c>
      <c r="K421" s="49" t="s">
        <v>592</v>
      </c>
      <c r="L421" s="119" t="s">
        <v>593</v>
      </c>
      <c r="M421" s="119" t="s">
        <v>909</v>
      </c>
      <c r="N421" s="49">
        <v>222468</v>
      </c>
      <c r="O421" s="47" t="s">
        <v>595</v>
      </c>
      <c r="P421" s="37" t="s">
        <v>76</v>
      </c>
      <c r="Q421" s="42" t="s">
        <v>398</v>
      </c>
      <c r="R421" s="91">
        <v>44893</v>
      </c>
      <c r="S421" s="117">
        <v>10</v>
      </c>
      <c r="T421" s="91">
        <v>48546</v>
      </c>
      <c r="U421" s="56" t="s">
        <v>100</v>
      </c>
      <c r="V421" s="37" t="str">
        <f t="shared" si="36"/>
        <v/>
      </c>
      <c r="W421" s="37" t="str">
        <f t="shared" si="35"/>
        <v>%НКПР</v>
      </c>
      <c r="X421" s="48">
        <v>100</v>
      </c>
      <c r="Y421" s="48"/>
      <c r="Z421" s="42" t="s">
        <v>399</v>
      </c>
      <c r="AA421" s="56" t="s">
        <v>596</v>
      </c>
      <c r="AB421" s="48"/>
      <c r="AC421" s="42" t="s">
        <v>399</v>
      </c>
      <c r="AD421" s="119">
        <v>36</v>
      </c>
      <c r="AE421" s="91">
        <v>44893</v>
      </c>
      <c r="AF421" s="51">
        <f t="shared" si="37"/>
        <v>45988</v>
      </c>
      <c r="AG421" s="118" t="s">
        <v>82</v>
      </c>
      <c r="AH421" s="118" t="s">
        <v>83</v>
      </c>
      <c r="AI421" s="37" t="s">
        <v>1848</v>
      </c>
      <c r="AJ421" s="47" t="s">
        <v>598</v>
      </c>
      <c r="AK421" s="51" t="str">
        <f t="shared" ca="1" si="34"/>
        <v>поверен</v>
      </c>
      <c r="AL421" s="42"/>
      <c r="AM421" s="120" t="s">
        <v>86</v>
      </c>
      <c r="AN421" s="120" t="s">
        <v>87</v>
      </c>
      <c r="AO421" s="120" t="s">
        <v>88</v>
      </c>
      <c r="AP421" s="47" t="s">
        <v>599</v>
      </c>
      <c r="AQ421" s="41" t="s">
        <v>1310</v>
      </c>
      <c r="AR421" s="51"/>
      <c r="AS421" s="120" t="s">
        <v>91</v>
      </c>
      <c r="AT421" s="47" t="s">
        <v>385</v>
      </c>
      <c r="AU421" s="37"/>
      <c r="AV421" s="41" t="s">
        <v>1310</v>
      </c>
      <c r="AW421" s="40"/>
      <c r="AX421" s="37"/>
      <c r="AY421" s="37"/>
      <c r="AZ421" s="37"/>
      <c r="BA421" s="40"/>
      <c r="BB421" s="40" t="s">
        <v>403</v>
      </c>
      <c r="BC421" s="40" t="s">
        <v>404</v>
      </c>
      <c r="BD421" s="42"/>
      <c r="BE421" s="40"/>
      <c r="BF421" s="52"/>
      <c r="BG421" s="40"/>
      <c r="BH421" s="47"/>
      <c r="BI421" s="47" t="s">
        <v>406</v>
      </c>
      <c r="BJ421" s="38" t="s">
        <v>1305</v>
      </c>
      <c r="BK421" s="47" t="s">
        <v>915</v>
      </c>
      <c r="BL421" s="125"/>
      <c r="BM421" s="125"/>
      <c r="BN421" s="125"/>
      <c r="BO421" s="125"/>
      <c r="BP421" s="125"/>
      <c r="BQ421" s="125"/>
      <c r="BR421" s="125"/>
      <c r="BS421" s="125"/>
      <c r="BT421" s="125"/>
      <c r="BU421" s="125"/>
      <c r="BV421" s="125"/>
      <c r="BW421" s="125"/>
      <c r="BX421" s="125"/>
      <c r="BY421" s="125"/>
      <c r="BZ421" s="125"/>
      <c r="CA421" s="125"/>
      <c r="CB421" s="125"/>
      <c r="CC421" s="125"/>
      <c r="CD421" s="125"/>
      <c r="CE421" s="125"/>
      <c r="CF421" s="125"/>
      <c r="CG421" s="125"/>
      <c r="CH421" s="125"/>
      <c r="CI421" s="125"/>
      <c r="CJ421" s="125"/>
      <c r="CK421" s="125"/>
      <c r="CL421" s="125"/>
      <c r="CM421" s="125"/>
      <c r="CN421" s="125"/>
      <c r="CO421" s="125"/>
      <c r="CP421" s="125"/>
      <c r="CQ421" s="125"/>
      <c r="CR421" s="125"/>
      <c r="CS421" s="125"/>
      <c r="CT421" s="125"/>
      <c r="CU421" s="125"/>
      <c r="CV421" s="125"/>
      <c r="CW421" s="125"/>
      <c r="CX421" s="125"/>
      <c r="CY421" s="125"/>
      <c r="CZ421" s="125"/>
      <c r="DA421" s="125"/>
      <c r="DB421" s="125"/>
      <c r="DC421" s="125"/>
      <c r="DD421" s="125"/>
      <c r="DE421" s="125"/>
      <c r="DF421" s="125"/>
      <c r="DG421" s="125"/>
      <c r="DH421" s="125"/>
      <c r="DI421" s="125"/>
      <c r="DJ421" s="125"/>
      <c r="DK421" s="125"/>
      <c r="DL421" s="125"/>
      <c r="DM421" s="125"/>
      <c r="DN421" s="125"/>
      <c r="DO421" s="125"/>
      <c r="DP421" s="125"/>
      <c r="DQ421" s="125"/>
      <c r="DR421" s="125"/>
      <c r="DS421" s="125"/>
      <c r="DT421" s="125"/>
      <c r="DU421" s="125"/>
      <c r="DV421" s="125"/>
      <c r="DW421" s="125"/>
      <c r="DX421" s="125"/>
      <c r="DY421" s="125"/>
      <c r="DZ421" s="125"/>
      <c r="EA421" s="125"/>
      <c r="EB421" s="125"/>
      <c r="EC421" s="125"/>
      <c r="ED421" s="125"/>
      <c r="EE421" s="125"/>
      <c r="EF421" s="125"/>
      <c r="EG421" s="125"/>
      <c r="EH421" s="125"/>
      <c r="EI421" s="125"/>
      <c r="EJ421" s="125"/>
      <c r="EK421" s="125"/>
      <c r="EL421" s="125"/>
      <c r="EM421" s="125"/>
      <c r="EN421" s="125"/>
      <c r="EO421" s="125"/>
      <c r="EP421" s="125"/>
      <c r="EQ421" s="125"/>
      <c r="ER421" s="125"/>
      <c r="ES421" s="125"/>
      <c r="ET421" s="125"/>
      <c r="EU421" s="125"/>
      <c r="EV421" s="125"/>
      <c r="EW421" s="125"/>
      <c r="EX421" s="125"/>
      <c r="EY421" s="125"/>
      <c r="EZ421" s="125"/>
      <c r="FA421" s="125"/>
      <c r="FB421" s="125"/>
      <c r="FC421" s="125"/>
      <c r="FD421" s="125"/>
      <c r="FE421" s="125"/>
      <c r="FF421" s="125"/>
      <c r="FG421" s="125"/>
      <c r="FH421" s="125"/>
      <c r="FI421" s="125"/>
      <c r="FJ421" s="125"/>
      <c r="FK421" s="125"/>
      <c r="FL421" s="125"/>
      <c r="FM421" s="125"/>
      <c r="FN421" s="125"/>
      <c r="FO421" s="125"/>
      <c r="FP421" s="125"/>
      <c r="FQ421" s="125"/>
      <c r="FR421" s="125"/>
      <c r="FS421" s="125"/>
      <c r="FT421" s="125"/>
      <c r="FU421" s="125"/>
      <c r="FV421" s="125"/>
      <c r="FW421" s="125"/>
      <c r="FX421" s="125"/>
      <c r="FY421" s="125"/>
      <c r="FZ421" s="125"/>
      <c r="GA421" s="125"/>
      <c r="GB421" s="125"/>
      <c r="GC421" s="125"/>
      <c r="GD421" s="125"/>
      <c r="GE421" s="125"/>
      <c r="GF421" s="125"/>
      <c r="GG421" s="125"/>
      <c r="GH421" s="125"/>
      <c r="GI421" s="125"/>
      <c r="GJ421" s="125"/>
      <c r="GK421" s="125"/>
      <c r="GL421" s="125"/>
      <c r="GM421" s="125"/>
      <c r="GN421" s="125"/>
      <c r="GO421" s="125"/>
      <c r="GP421" s="125"/>
      <c r="GQ421" s="125"/>
      <c r="GR421" s="125"/>
      <c r="GS421" s="125"/>
      <c r="GT421" s="125"/>
      <c r="GU421" s="125"/>
      <c r="GV421" s="125"/>
      <c r="GW421" s="125"/>
      <c r="GX421" s="125"/>
      <c r="GY421" s="125"/>
      <c r="GZ421" s="125"/>
      <c r="HA421" s="125"/>
      <c r="HB421" s="125"/>
      <c r="HC421" s="125"/>
      <c r="HD421" s="125"/>
      <c r="HE421" s="125"/>
      <c r="HF421" s="125"/>
      <c r="HG421" s="125"/>
      <c r="HH421" s="125"/>
      <c r="HI421" s="125"/>
      <c r="HJ421" s="125"/>
      <c r="HK421" s="125"/>
      <c r="HL421" s="125"/>
      <c r="HM421" s="125"/>
      <c r="HN421" s="125"/>
      <c r="HO421" s="125"/>
      <c r="HP421" s="125"/>
      <c r="HQ421" s="125"/>
      <c r="HR421" s="125"/>
      <c r="HS421" s="125"/>
      <c r="HT421" s="125"/>
      <c r="HU421" s="125"/>
      <c r="HV421" s="125"/>
      <c r="HW421" s="125"/>
      <c r="HX421" s="125"/>
      <c r="HY421" s="125"/>
      <c r="HZ421" s="125"/>
      <c r="IA421" s="125"/>
      <c r="IB421" s="125"/>
      <c r="IC421" s="125"/>
      <c r="ID421" s="125"/>
      <c r="IE421" s="125"/>
    </row>
    <row r="422" s="88" customFormat="1" ht="60" hidden="1" customHeight="1">
      <c r="A422" s="37"/>
      <c r="B422" s="37" t="s">
        <v>62</v>
      </c>
      <c r="C422" s="37" t="s">
        <v>63</v>
      </c>
      <c r="D422" s="56" t="s">
        <v>64</v>
      </c>
      <c r="E422" s="56">
        <v>220</v>
      </c>
      <c r="F422" s="40" t="s">
        <v>1842</v>
      </c>
      <c r="G422" s="40" t="s">
        <v>857</v>
      </c>
      <c r="H422" s="56" t="s">
        <v>1861</v>
      </c>
      <c r="I422" s="48" t="s">
        <v>688</v>
      </c>
      <c r="J422" s="40" t="s">
        <v>689</v>
      </c>
      <c r="K422" s="49" t="s">
        <v>579</v>
      </c>
      <c r="L422" s="57" t="s">
        <v>690</v>
      </c>
      <c r="M422" s="49" t="s">
        <v>691</v>
      </c>
      <c r="N422" s="49">
        <v>9521812</v>
      </c>
      <c r="O422" s="37" t="s">
        <v>692</v>
      </c>
      <c r="P422" s="37" t="s">
        <v>76</v>
      </c>
      <c r="Q422" s="42" t="s">
        <v>398</v>
      </c>
      <c r="R422" s="96">
        <v>45170</v>
      </c>
      <c r="S422" s="48">
        <v>15</v>
      </c>
      <c r="T422" s="45">
        <f t="shared" si="33"/>
        <v>50648</v>
      </c>
      <c r="U422" s="56" t="s">
        <v>100</v>
      </c>
      <c r="V422" s="47" t="str">
        <f t="shared" si="36"/>
        <v/>
      </c>
      <c r="W422" s="47" t="str">
        <f t="shared" si="35"/>
        <v>%НКПР</v>
      </c>
      <c r="X422" s="48">
        <v>100</v>
      </c>
      <c r="Y422" s="48"/>
      <c r="Z422" s="42" t="s">
        <v>399</v>
      </c>
      <c r="AA422" s="56" t="s">
        <v>400</v>
      </c>
      <c r="AB422" s="48"/>
      <c r="AC422" s="42" t="s">
        <v>399</v>
      </c>
      <c r="AD422" s="49">
        <v>36</v>
      </c>
      <c r="AE422" s="91">
        <v>45201</v>
      </c>
      <c r="AF422" s="51">
        <f t="shared" si="37"/>
        <v>46296</v>
      </c>
      <c r="AG422" s="40" t="s">
        <v>82</v>
      </c>
      <c r="AH422" s="40" t="s">
        <v>83</v>
      </c>
      <c r="AI422" s="37" t="s">
        <v>1862</v>
      </c>
      <c r="AJ422" s="40" t="s">
        <v>694</v>
      </c>
      <c r="AK422" s="51" t="str">
        <f t="shared" ca="1" si="34"/>
        <v>поверен</v>
      </c>
      <c r="AL422" s="42"/>
      <c r="AM422" s="42" t="s">
        <v>86</v>
      </c>
      <c r="AN422" s="42" t="s">
        <v>87</v>
      </c>
      <c r="AO422" s="42" t="s">
        <v>88</v>
      </c>
      <c r="AP422" s="48" t="s">
        <v>695</v>
      </c>
      <c r="AQ422" s="41" t="s">
        <v>1863</v>
      </c>
      <c r="AR422" s="51"/>
      <c r="AS422" s="42" t="s">
        <v>91</v>
      </c>
      <c r="AT422" s="37" t="s">
        <v>385</v>
      </c>
      <c r="AU422" s="37"/>
      <c r="AV422" s="41" t="s">
        <v>1863</v>
      </c>
      <c r="AW422" s="40"/>
      <c r="AX422" s="37"/>
      <c r="AY422" s="37"/>
      <c r="AZ422" s="37"/>
      <c r="BA422" s="40" t="s">
        <v>343</v>
      </c>
      <c r="BB422" s="40" t="s">
        <v>403</v>
      </c>
      <c r="BC422" s="40" t="s">
        <v>404</v>
      </c>
      <c r="BD422" s="42">
        <v>3160</v>
      </c>
      <c r="BE422" s="40"/>
      <c r="BF422" s="52"/>
      <c r="BG422" s="40" t="s">
        <v>1027</v>
      </c>
      <c r="BH422" s="47"/>
      <c r="BI422" s="47"/>
      <c r="BJ422" s="38" t="s">
        <v>407</v>
      </c>
      <c r="BK422" s="47" t="s">
        <v>588</v>
      </c>
      <c r="BL422" s="125"/>
      <c r="BM422" s="125"/>
      <c r="BN422" s="125"/>
      <c r="BO422" s="125"/>
      <c r="BP422" s="125"/>
      <c r="BQ422" s="125"/>
      <c r="BR422" s="125"/>
      <c r="BS422" s="125"/>
      <c r="BT422" s="125"/>
      <c r="BU422" s="125"/>
      <c r="BV422" s="125"/>
      <c r="BW422" s="125"/>
      <c r="BX422" s="125"/>
      <c r="BY422" s="125"/>
      <c r="BZ422" s="125"/>
      <c r="CA422" s="125"/>
      <c r="CB422" s="125"/>
      <c r="CC422" s="125"/>
      <c r="CD422" s="125"/>
      <c r="CE422" s="125"/>
      <c r="CF422" s="125"/>
      <c r="CG422" s="125"/>
      <c r="CH422" s="125"/>
      <c r="CI422" s="125"/>
      <c r="CJ422" s="125"/>
      <c r="CK422" s="125"/>
      <c r="CL422" s="125"/>
      <c r="CM422" s="125"/>
      <c r="CN422" s="125"/>
      <c r="CO422" s="125"/>
      <c r="CP422" s="125"/>
      <c r="CQ422" s="125"/>
      <c r="CR422" s="125"/>
      <c r="CS422" s="125"/>
      <c r="CT422" s="125"/>
      <c r="CU422" s="125"/>
      <c r="CV422" s="125"/>
      <c r="CW422" s="125"/>
      <c r="CX422" s="125"/>
      <c r="CY422" s="125"/>
      <c r="CZ422" s="125"/>
      <c r="DA422" s="125"/>
      <c r="DB422" s="125"/>
      <c r="DC422" s="125"/>
      <c r="DD422" s="125"/>
      <c r="DE422" s="125"/>
      <c r="DF422" s="125"/>
      <c r="DG422" s="125"/>
      <c r="DH422" s="125"/>
      <c r="DI422" s="125"/>
      <c r="DJ422" s="125"/>
      <c r="DK422" s="125"/>
      <c r="DL422" s="125"/>
      <c r="DM422" s="125"/>
      <c r="DN422" s="125"/>
      <c r="DO422" s="125"/>
      <c r="DP422" s="125"/>
      <c r="DQ422" s="125"/>
      <c r="DR422" s="125"/>
      <c r="DS422" s="125"/>
      <c r="DT422" s="125"/>
      <c r="DU422" s="125"/>
      <c r="DV422" s="125"/>
      <c r="DW422" s="125"/>
      <c r="DX422" s="125"/>
      <c r="DY422" s="125"/>
      <c r="DZ422" s="125"/>
      <c r="EA422" s="125"/>
      <c r="EB422" s="125"/>
      <c r="EC422" s="125"/>
      <c r="ED422" s="125"/>
      <c r="EE422" s="125"/>
      <c r="EF422" s="125"/>
      <c r="EG422" s="125"/>
      <c r="EH422" s="125"/>
      <c r="EI422" s="125"/>
      <c r="EJ422" s="125"/>
      <c r="EK422" s="125"/>
      <c r="EL422" s="125"/>
      <c r="EM422" s="125"/>
      <c r="EN422" s="125"/>
      <c r="EO422" s="125"/>
      <c r="EP422" s="125"/>
      <c r="EQ422" s="125"/>
      <c r="ER422" s="125"/>
      <c r="ES422" s="125"/>
      <c r="ET422" s="125"/>
      <c r="EU422" s="125"/>
      <c r="EV422" s="125"/>
      <c r="EW422" s="125"/>
      <c r="EX422" s="125"/>
      <c r="EY422" s="125"/>
      <c r="EZ422" s="125"/>
      <c r="FA422" s="125"/>
      <c r="FB422" s="125"/>
      <c r="FC422" s="125"/>
      <c r="FD422" s="125"/>
      <c r="FE422" s="125"/>
      <c r="FF422" s="125"/>
      <c r="FG422" s="125"/>
      <c r="FH422" s="125"/>
      <c r="FI422" s="125"/>
      <c r="FJ422" s="125"/>
      <c r="FK422" s="125"/>
      <c r="FL422" s="125"/>
      <c r="FM422" s="125"/>
      <c r="FN422" s="125"/>
      <c r="FO422" s="125"/>
      <c r="FP422" s="125"/>
      <c r="FQ422" s="125"/>
      <c r="FR422" s="125"/>
      <c r="FS422" s="125"/>
      <c r="FT422" s="125"/>
      <c r="FU422" s="125"/>
      <c r="FV422" s="125"/>
      <c r="FW422" s="125"/>
      <c r="FX422" s="125"/>
      <c r="FY422" s="125"/>
      <c r="FZ422" s="125"/>
      <c r="GA422" s="125"/>
      <c r="GB422" s="125"/>
      <c r="GC422" s="125"/>
      <c r="GD422" s="125"/>
      <c r="GE422" s="125"/>
      <c r="GF422" s="125"/>
      <c r="GG422" s="125"/>
      <c r="GH422" s="125"/>
      <c r="GI422" s="125"/>
      <c r="GJ422" s="125"/>
      <c r="GK422" s="125"/>
      <c r="GL422" s="125"/>
      <c r="GM422" s="125"/>
      <c r="GN422" s="125"/>
      <c r="GO422" s="125"/>
      <c r="GP422" s="125"/>
      <c r="GQ422" s="125"/>
      <c r="GR422" s="125"/>
      <c r="GS422" s="125"/>
      <c r="GT422" s="125"/>
      <c r="GU422" s="125"/>
      <c r="GV422" s="125"/>
      <c r="GW422" s="125"/>
      <c r="GX422" s="125"/>
      <c r="GY422" s="125"/>
      <c r="GZ422" s="125"/>
      <c r="HA422" s="125"/>
      <c r="HB422" s="125"/>
      <c r="HC422" s="125"/>
      <c r="HD422" s="125"/>
      <c r="HE422" s="125"/>
      <c r="HF422" s="125"/>
      <c r="HG422" s="125"/>
      <c r="HH422" s="125"/>
      <c r="HI422" s="125"/>
      <c r="HJ422" s="125"/>
      <c r="HK422" s="125"/>
      <c r="HL422" s="125"/>
      <c r="HM422" s="125"/>
      <c r="HN422" s="125"/>
      <c r="HO422" s="125"/>
      <c r="HP422" s="125"/>
      <c r="HQ422" s="125"/>
      <c r="HR422" s="125"/>
      <c r="HS422" s="125"/>
      <c r="HT422" s="125"/>
      <c r="HU422" s="125"/>
      <c r="HV422" s="125"/>
      <c r="HW422" s="125"/>
      <c r="HX422" s="125"/>
      <c r="HY422" s="125"/>
      <c r="HZ422" s="125"/>
      <c r="IA422" s="125"/>
      <c r="IB422" s="125"/>
      <c r="IC422" s="125"/>
      <c r="ID422" s="125"/>
      <c r="IE422" s="125"/>
    </row>
    <row r="423" s="378" customFormat="1" ht="60" hidden="1" customHeight="1">
      <c r="A423" s="236"/>
      <c r="B423" s="236" t="s">
        <v>62</v>
      </c>
      <c r="C423" s="236" t="s">
        <v>63</v>
      </c>
      <c r="D423" s="237" t="s">
        <v>64</v>
      </c>
      <c r="E423" s="237">
        <v>220</v>
      </c>
      <c r="F423" s="238" t="s">
        <v>1842</v>
      </c>
      <c r="G423" s="238" t="s">
        <v>857</v>
      </c>
      <c r="H423" s="237" t="s">
        <v>1864</v>
      </c>
      <c r="I423" s="239" t="s">
        <v>577</v>
      </c>
      <c r="J423" s="238" t="s">
        <v>578</v>
      </c>
      <c r="K423" s="240" t="s">
        <v>579</v>
      </c>
      <c r="L423" s="241" t="s">
        <v>580</v>
      </c>
      <c r="M423" s="240" t="s">
        <v>581</v>
      </c>
      <c r="N423" s="240" t="s">
        <v>1865</v>
      </c>
      <c r="O423" s="236" t="s">
        <v>397</v>
      </c>
      <c r="P423" s="236" t="s">
        <v>76</v>
      </c>
      <c r="Q423" s="242" t="s">
        <v>398</v>
      </c>
      <c r="R423" s="273">
        <v>42591</v>
      </c>
      <c r="S423" s="239">
        <v>15</v>
      </c>
      <c r="T423" s="244">
        <f t="shared" si="33"/>
        <v>48069</v>
      </c>
      <c r="U423" s="237" t="s">
        <v>100</v>
      </c>
      <c r="V423" s="245" t="str">
        <f t="shared" si="36"/>
        <v/>
      </c>
      <c r="W423" s="245" t="str">
        <f t="shared" si="35"/>
        <v>%НКПР</v>
      </c>
      <c r="X423" s="239">
        <v>100</v>
      </c>
      <c r="Y423" s="239"/>
      <c r="Z423" s="242" t="s">
        <v>399</v>
      </c>
      <c r="AA423" s="237" t="s">
        <v>400</v>
      </c>
      <c r="AB423" s="239"/>
      <c r="AC423" s="242" t="s">
        <v>399</v>
      </c>
      <c r="AD423" s="374">
        <v>24</v>
      </c>
      <c r="AE423" s="375">
        <v>45735</v>
      </c>
      <c r="AF423" s="248">
        <f t="shared" si="37"/>
        <v>46464</v>
      </c>
      <c r="AG423" s="386" t="s">
        <v>82</v>
      </c>
      <c r="AH423" s="238" t="s">
        <v>83</v>
      </c>
      <c r="AI423" s="238" t="s">
        <v>1866</v>
      </c>
      <c r="AJ423" s="236" t="s">
        <v>109</v>
      </c>
      <c r="AK423" s="248" t="str">
        <f t="shared" ca="1" si="34"/>
        <v>поверен</v>
      </c>
      <c r="AL423" s="242"/>
      <c r="AM423" s="242" t="s">
        <v>86</v>
      </c>
      <c r="AN423" s="242" t="s">
        <v>87</v>
      </c>
      <c r="AO423" s="242" t="s">
        <v>88</v>
      </c>
      <c r="AP423" s="239" t="s">
        <v>584</v>
      </c>
      <c r="AQ423" s="250" t="s">
        <v>1846</v>
      </c>
      <c r="AR423" s="248"/>
      <c r="AS423" s="242" t="s">
        <v>91</v>
      </c>
      <c r="AT423" s="236" t="s">
        <v>385</v>
      </c>
      <c r="AU423" s="236"/>
      <c r="AV423" s="250" t="s">
        <v>1846</v>
      </c>
      <c r="AW423" s="238"/>
      <c r="AX423" s="236"/>
      <c r="AY423" s="236"/>
      <c r="AZ423" s="236"/>
      <c r="BA423" s="238" t="s">
        <v>343</v>
      </c>
      <c r="BB423" s="238" t="s">
        <v>403</v>
      </c>
      <c r="BC423" s="238" t="s">
        <v>404</v>
      </c>
      <c r="BD423" s="242">
        <v>3160</v>
      </c>
      <c r="BE423" s="238"/>
      <c r="BF423" s="251"/>
      <c r="BG423" s="238" t="s">
        <v>1027</v>
      </c>
      <c r="BH423" s="245"/>
      <c r="BI423" s="245"/>
      <c r="BJ423" s="252" t="s">
        <v>407</v>
      </c>
      <c r="BK423" s="245" t="s">
        <v>588</v>
      </c>
      <c r="BL423" s="125"/>
      <c r="BM423" s="125"/>
      <c r="BN423" s="125"/>
      <c r="BO423" s="125"/>
      <c r="BP423" s="125"/>
      <c r="BQ423" s="125"/>
      <c r="BR423" s="125"/>
      <c r="BS423" s="125"/>
      <c r="BT423" s="125"/>
      <c r="BU423" s="125"/>
      <c r="BV423" s="125"/>
      <c r="BW423" s="125"/>
      <c r="BX423" s="125"/>
      <c r="BY423" s="125"/>
      <c r="BZ423" s="125"/>
      <c r="CA423" s="125"/>
      <c r="CB423" s="125"/>
      <c r="CC423" s="125"/>
      <c r="CD423" s="125"/>
      <c r="CE423" s="125"/>
      <c r="CF423" s="125"/>
      <c r="CG423" s="125"/>
      <c r="CH423" s="125"/>
      <c r="CI423" s="125"/>
      <c r="CJ423" s="125"/>
      <c r="CK423" s="125"/>
      <c r="CL423" s="125"/>
      <c r="CM423" s="125"/>
      <c r="CN423" s="125"/>
      <c r="CO423" s="125"/>
      <c r="CP423" s="125"/>
      <c r="CQ423" s="125"/>
      <c r="CR423" s="125"/>
      <c r="CS423" s="125"/>
      <c r="CT423" s="125"/>
      <c r="CU423" s="125"/>
      <c r="CV423" s="125"/>
      <c r="CW423" s="125"/>
      <c r="CX423" s="125"/>
      <c r="CY423" s="125"/>
      <c r="CZ423" s="125"/>
      <c r="DA423" s="125"/>
      <c r="DB423" s="125"/>
      <c r="DC423" s="125"/>
      <c r="DD423" s="125"/>
      <c r="DE423" s="125"/>
      <c r="DF423" s="125"/>
      <c r="DG423" s="125"/>
      <c r="DH423" s="125"/>
      <c r="DI423" s="125"/>
      <c r="DJ423" s="125"/>
      <c r="DK423" s="125"/>
      <c r="DL423" s="125"/>
      <c r="DM423" s="125"/>
      <c r="DN423" s="125"/>
      <c r="DO423" s="125"/>
      <c r="DP423" s="125"/>
      <c r="DQ423" s="125"/>
      <c r="DR423" s="125"/>
      <c r="DS423" s="125"/>
      <c r="DT423" s="125"/>
      <c r="DU423" s="125"/>
      <c r="DV423" s="125"/>
      <c r="DW423" s="125"/>
      <c r="DX423" s="125"/>
      <c r="DY423" s="125"/>
      <c r="DZ423" s="125"/>
      <c r="EA423" s="125"/>
      <c r="EB423" s="125"/>
      <c r="EC423" s="125"/>
      <c r="ED423" s="125"/>
      <c r="EE423" s="125"/>
      <c r="EF423" s="125"/>
      <c r="EG423" s="125"/>
      <c r="EH423" s="125"/>
      <c r="EI423" s="125"/>
      <c r="EJ423" s="125"/>
      <c r="EK423" s="125"/>
      <c r="EL423" s="125"/>
      <c r="EM423" s="125"/>
      <c r="EN423" s="125"/>
      <c r="EO423" s="125"/>
      <c r="EP423" s="125"/>
      <c r="EQ423" s="125"/>
      <c r="ER423" s="125"/>
      <c r="ES423" s="125"/>
      <c r="ET423" s="125"/>
      <c r="EU423" s="125"/>
      <c r="EV423" s="125"/>
      <c r="EW423" s="125"/>
      <c r="EX423" s="125"/>
      <c r="EY423" s="125"/>
      <c r="EZ423" s="125"/>
      <c r="FA423" s="125"/>
      <c r="FB423" s="125"/>
      <c r="FC423" s="125"/>
      <c r="FD423" s="125"/>
      <c r="FE423" s="125"/>
      <c r="FF423" s="125"/>
      <c r="FG423" s="125"/>
      <c r="FH423" s="125"/>
      <c r="FI423" s="125"/>
      <c r="FJ423" s="125"/>
      <c r="FK423" s="125"/>
      <c r="FL423" s="125"/>
      <c r="FM423" s="125"/>
      <c r="FN423" s="125"/>
      <c r="FO423" s="125"/>
      <c r="FP423" s="125"/>
      <c r="FQ423" s="125"/>
      <c r="FR423" s="125"/>
      <c r="FS423" s="125"/>
      <c r="FT423" s="125"/>
      <c r="FU423" s="125"/>
      <c r="FV423" s="125"/>
      <c r="FW423" s="125"/>
      <c r="FX423" s="125"/>
      <c r="FY423" s="125"/>
      <c r="FZ423" s="125"/>
      <c r="GA423" s="125"/>
      <c r="GB423" s="125"/>
      <c r="GC423" s="125"/>
      <c r="GD423" s="125"/>
      <c r="GE423" s="125"/>
      <c r="GF423" s="125"/>
      <c r="GG423" s="125"/>
      <c r="GH423" s="125"/>
      <c r="GI423" s="125"/>
      <c r="GJ423" s="125"/>
      <c r="GK423" s="125"/>
      <c r="GL423" s="125"/>
      <c r="GM423" s="125"/>
      <c r="GN423" s="125"/>
      <c r="GO423" s="125"/>
      <c r="GP423" s="125"/>
      <c r="GQ423" s="125"/>
      <c r="GR423" s="125"/>
      <c r="GS423" s="125"/>
      <c r="GT423" s="125"/>
      <c r="GU423" s="125"/>
      <c r="GV423" s="125"/>
      <c r="GW423" s="125"/>
      <c r="GX423" s="125"/>
      <c r="GY423" s="125"/>
      <c r="GZ423" s="125"/>
      <c r="HA423" s="125"/>
      <c r="HB423" s="125"/>
      <c r="HC423" s="125"/>
      <c r="HD423" s="125"/>
      <c r="HE423" s="125"/>
      <c r="HF423" s="125"/>
      <c r="HG423" s="125"/>
      <c r="HH423" s="125"/>
      <c r="HI423" s="125"/>
      <c r="HJ423" s="125"/>
      <c r="HK423" s="125"/>
      <c r="HL423" s="125"/>
      <c r="HM423" s="125"/>
      <c r="HN423" s="125"/>
      <c r="HO423" s="125"/>
      <c r="HP423" s="125"/>
      <c r="HQ423" s="125"/>
      <c r="HR423" s="125"/>
      <c r="HS423" s="125"/>
      <c r="HT423" s="125"/>
      <c r="HU423" s="125"/>
      <c r="HV423" s="125"/>
      <c r="HW423" s="125"/>
      <c r="HX423" s="125"/>
      <c r="HY423" s="125"/>
      <c r="HZ423" s="125"/>
      <c r="IA423" s="125"/>
      <c r="IB423" s="125"/>
      <c r="IC423" s="125"/>
      <c r="ID423" s="125"/>
      <c r="IE423" s="125"/>
    </row>
    <row r="424" s="2" customFormat="1" ht="60" hidden="1" customHeight="1">
      <c r="A424" s="58"/>
      <c r="B424" s="58" t="s">
        <v>62</v>
      </c>
      <c r="C424" s="58" t="s">
        <v>63</v>
      </c>
      <c r="D424" s="59" t="s">
        <v>64</v>
      </c>
      <c r="E424" s="59">
        <v>220</v>
      </c>
      <c r="F424" s="62" t="s">
        <v>1807</v>
      </c>
      <c r="G424" s="62" t="s">
        <v>1808</v>
      </c>
      <c r="H424" s="59" t="s">
        <v>1867</v>
      </c>
      <c r="I424" s="63" t="s">
        <v>461</v>
      </c>
      <c r="J424" s="62" t="s">
        <v>726</v>
      </c>
      <c r="K424" s="64" t="s">
        <v>463</v>
      </c>
      <c r="L424" s="64" t="s">
        <v>1868</v>
      </c>
      <c r="M424" s="64" t="s">
        <v>1869</v>
      </c>
      <c r="N424" s="64">
        <v>1718275</v>
      </c>
      <c r="O424" s="58" t="s">
        <v>75</v>
      </c>
      <c r="P424" s="58" t="s">
        <v>76</v>
      </c>
      <c r="Q424" s="66" t="s">
        <v>137</v>
      </c>
      <c r="R424" s="115">
        <v>44378</v>
      </c>
      <c r="S424" s="63">
        <v>20</v>
      </c>
      <c r="T424" s="69">
        <f t="shared" ref="T424:T487" si="38">R424+S424*365.2</f>
        <v>51682</v>
      </c>
      <c r="U424" s="59" t="s">
        <v>1870</v>
      </c>
      <c r="V424" s="71" t="str">
        <f t="shared" si="36"/>
        <v>к</v>
      </c>
      <c r="W424" s="71" t="str">
        <f t="shared" si="35"/>
        <v>Па</v>
      </c>
      <c r="X424" s="63">
        <v>20</v>
      </c>
      <c r="Y424" s="63" t="s">
        <v>215</v>
      </c>
      <c r="Z424" s="66" t="s">
        <v>139</v>
      </c>
      <c r="AA424" s="59" t="s">
        <v>176</v>
      </c>
      <c r="AB424" s="63"/>
      <c r="AC424" s="66" t="s">
        <v>141</v>
      </c>
      <c r="AD424" s="64">
        <v>60</v>
      </c>
      <c r="AE424" s="72">
        <v>44397</v>
      </c>
      <c r="AF424" s="73">
        <f t="shared" si="37"/>
        <v>46222</v>
      </c>
      <c r="AG424" s="62" t="s">
        <v>82</v>
      </c>
      <c r="AH424" s="62" t="s">
        <v>83</v>
      </c>
      <c r="AI424" s="66" t="s">
        <v>1871</v>
      </c>
      <c r="AJ424" s="62" t="s">
        <v>75</v>
      </c>
      <c r="AK424" s="73" t="str">
        <f t="shared" ca="1" si="34"/>
        <v>поверен</v>
      </c>
      <c r="AM424" s="66" t="s">
        <v>86</v>
      </c>
      <c r="AN424" s="66" t="s">
        <v>87</v>
      </c>
      <c r="AO424" s="66" t="s">
        <v>88</v>
      </c>
      <c r="AP424" s="63" t="s">
        <v>502</v>
      </c>
      <c r="AQ424" s="62">
        <v>44668</v>
      </c>
      <c r="AR424" s="73"/>
      <c r="AS424" s="66" t="s">
        <v>91</v>
      </c>
      <c r="AT424" s="58" t="s">
        <v>385</v>
      </c>
      <c r="AU424" s="58"/>
      <c r="AV424" s="62">
        <v>44668</v>
      </c>
      <c r="AW424" s="62" t="s">
        <v>1872</v>
      </c>
      <c r="AX424" s="58"/>
      <c r="AY424" s="58"/>
      <c r="AZ424" s="58"/>
      <c r="BA424" s="62" t="s">
        <v>221</v>
      </c>
      <c r="BB424" s="62" t="s">
        <v>145</v>
      </c>
      <c r="BC424" s="62" t="s">
        <v>146</v>
      </c>
      <c r="BD424" s="62"/>
      <c r="BE424" s="62"/>
      <c r="BF424" s="75"/>
      <c r="BG424" s="71"/>
      <c r="BH424" s="123"/>
      <c r="BI424" s="71"/>
      <c r="BJ424" s="71"/>
      <c r="BK424" s="71"/>
    </row>
    <row r="425" s="55" customFormat="1" ht="60" hidden="1" customHeight="1">
      <c r="A425" s="58"/>
      <c r="B425" s="58" t="s">
        <v>62</v>
      </c>
      <c r="C425" s="58" t="s">
        <v>63</v>
      </c>
      <c r="D425" s="59" t="s">
        <v>64</v>
      </c>
      <c r="E425" s="59">
        <v>221</v>
      </c>
      <c r="F425" s="62" t="s">
        <v>1807</v>
      </c>
      <c r="G425" s="62" t="s">
        <v>1873</v>
      </c>
      <c r="H425" s="59" t="s">
        <v>1874</v>
      </c>
      <c r="I425" s="63" t="s">
        <v>639</v>
      </c>
      <c r="J425" s="62" t="s">
        <v>640</v>
      </c>
      <c r="K425" s="64" t="s">
        <v>463</v>
      </c>
      <c r="L425" s="64" t="s">
        <v>641</v>
      </c>
      <c r="M425" s="64" t="s">
        <v>1810</v>
      </c>
      <c r="N425" s="59" t="s">
        <v>1875</v>
      </c>
      <c r="O425" s="58" t="s">
        <v>644</v>
      </c>
      <c r="P425" s="58" t="s">
        <v>76</v>
      </c>
      <c r="Q425" s="66" t="s">
        <v>137</v>
      </c>
      <c r="R425" s="115">
        <v>42552</v>
      </c>
      <c r="S425" s="63">
        <v>12</v>
      </c>
      <c r="T425" s="69">
        <f t="shared" si="38"/>
        <v>46934.400000000001</v>
      </c>
      <c r="U425" s="59" t="s">
        <v>1811</v>
      </c>
      <c r="V425" s="71" t="str">
        <f t="shared" si="36"/>
        <v>к</v>
      </c>
      <c r="W425" s="71" t="str">
        <f t="shared" si="35"/>
        <v>Па</v>
      </c>
      <c r="X425" s="63">
        <v>5</v>
      </c>
      <c r="Y425" s="63" t="s">
        <v>215</v>
      </c>
      <c r="Z425" s="66" t="s">
        <v>139</v>
      </c>
      <c r="AA425" s="59" t="s">
        <v>948</v>
      </c>
      <c r="AB425" s="63"/>
      <c r="AC425" s="66" t="s">
        <v>141</v>
      </c>
      <c r="AD425" s="64">
        <v>36</v>
      </c>
      <c r="AE425" s="72">
        <v>45090</v>
      </c>
      <c r="AF425" s="73">
        <f t="shared" si="37"/>
        <v>46185</v>
      </c>
      <c r="AG425" s="62" t="s">
        <v>82</v>
      </c>
      <c r="AH425" s="62" t="s">
        <v>83</v>
      </c>
      <c r="AI425" s="66" t="s">
        <v>1876</v>
      </c>
      <c r="AJ425" s="62" t="s">
        <v>143</v>
      </c>
      <c r="AK425" s="73" t="str">
        <f t="shared" ca="1" si="34"/>
        <v>поверен</v>
      </c>
      <c r="AL425" s="66"/>
      <c r="AM425" s="66" t="s">
        <v>86</v>
      </c>
      <c r="AN425" s="66" t="s">
        <v>87</v>
      </c>
      <c r="AO425" s="66" t="s">
        <v>88</v>
      </c>
      <c r="AP425" s="63"/>
      <c r="AQ425" s="74"/>
      <c r="AR425" s="73"/>
      <c r="AS425" s="66" t="s">
        <v>91</v>
      </c>
      <c r="AT425" s="58" t="s">
        <v>385</v>
      </c>
      <c r="AU425" s="58"/>
      <c r="AV425" s="62"/>
      <c r="AW425" s="62"/>
      <c r="AX425" s="58"/>
      <c r="AY425" s="58"/>
      <c r="AZ425" s="58"/>
      <c r="BA425" s="62" t="s">
        <v>221</v>
      </c>
      <c r="BB425" s="62" t="s">
        <v>145</v>
      </c>
      <c r="BC425" s="62" t="s">
        <v>146</v>
      </c>
      <c r="BD425" s="66"/>
      <c r="BE425" s="62"/>
      <c r="BF425" s="75"/>
      <c r="BG425" s="76"/>
      <c r="BH425" s="77"/>
      <c r="BI425" s="71"/>
      <c r="BJ425" s="71"/>
      <c r="BK425" s="71"/>
      <c r="BL425" s="55"/>
    </row>
    <row r="426" s="55" customFormat="1" ht="60" hidden="1" customHeight="1">
      <c r="A426" s="58"/>
      <c r="B426" s="58" t="s">
        <v>62</v>
      </c>
      <c r="C426" s="58" t="s">
        <v>63</v>
      </c>
      <c r="D426" s="59" t="s">
        <v>64</v>
      </c>
      <c r="E426" s="59">
        <v>221</v>
      </c>
      <c r="F426" s="62" t="s">
        <v>1807</v>
      </c>
      <c r="G426" s="62" t="s">
        <v>1873</v>
      </c>
      <c r="H426" s="59" t="s">
        <v>1877</v>
      </c>
      <c r="I426" s="63" t="s">
        <v>639</v>
      </c>
      <c r="J426" s="62" t="s">
        <v>640</v>
      </c>
      <c r="K426" s="64" t="s">
        <v>463</v>
      </c>
      <c r="L426" s="64" t="s">
        <v>641</v>
      </c>
      <c r="M426" s="64" t="s">
        <v>1810</v>
      </c>
      <c r="N426" s="59" t="s">
        <v>1878</v>
      </c>
      <c r="O426" s="58" t="s">
        <v>644</v>
      </c>
      <c r="P426" s="58" t="s">
        <v>76</v>
      </c>
      <c r="Q426" s="66" t="s">
        <v>137</v>
      </c>
      <c r="R426" s="115">
        <v>42552</v>
      </c>
      <c r="S426" s="63">
        <v>12</v>
      </c>
      <c r="T426" s="69">
        <f t="shared" si="38"/>
        <v>46934.400000000001</v>
      </c>
      <c r="U426" s="59" t="s">
        <v>1811</v>
      </c>
      <c r="V426" s="71" t="str">
        <f t="shared" si="36"/>
        <v>к</v>
      </c>
      <c r="W426" s="71" t="str">
        <f t="shared" si="35"/>
        <v>Па</v>
      </c>
      <c r="X426" s="63">
        <v>5</v>
      </c>
      <c r="Y426" s="63" t="s">
        <v>215</v>
      </c>
      <c r="Z426" s="66" t="s">
        <v>139</v>
      </c>
      <c r="AA426" s="59" t="s">
        <v>948</v>
      </c>
      <c r="AB426" s="63"/>
      <c r="AC426" s="66" t="s">
        <v>141</v>
      </c>
      <c r="AD426" s="64">
        <v>36</v>
      </c>
      <c r="AE426" s="72">
        <v>45090</v>
      </c>
      <c r="AF426" s="73">
        <f t="shared" si="37"/>
        <v>46185</v>
      </c>
      <c r="AG426" s="62" t="s">
        <v>82</v>
      </c>
      <c r="AH426" s="62" t="s">
        <v>83</v>
      </c>
      <c r="AI426" s="66" t="s">
        <v>1879</v>
      </c>
      <c r="AJ426" s="62" t="s">
        <v>143</v>
      </c>
      <c r="AK426" s="73" t="str">
        <f t="shared" ref="AK426:AK489" ca="1" si="39">IF(AE426=0,"нет данных",IF(TODAY()&lt;AF426-30,"поверен",IF(TODAY()&gt;AF426,"ЗАМЕНИТЬ","ПРОСРОЧЕН")))</f>
        <v>поверен</v>
      </c>
      <c r="AL426" s="66"/>
      <c r="AM426" s="66" t="s">
        <v>86</v>
      </c>
      <c r="AN426" s="66" t="s">
        <v>87</v>
      </c>
      <c r="AO426" s="66" t="s">
        <v>88</v>
      </c>
      <c r="AP426" s="63"/>
      <c r="AQ426" s="74"/>
      <c r="AR426" s="73"/>
      <c r="AS426" s="66" t="s">
        <v>91</v>
      </c>
      <c r="AT426" s="58" t="s">
        <v>385</v>
      </c>
      <c r="AU426" s="58"/>
      <c r="AV426" s="62"/>
      <c r="AW426" s="62"/>
      <c r="AX426" s="58"/>
      <c r="AY426" s="58"/>
      <c r="AZ426" s="58"/>
      <c r="BA426" s="62"/>
      <c r="BB426" s="62" t="s">
        <v>145</v>
      </c>
      <c r="BC426" s="62" t="s">
        <v>146</v>
      </c>
      <c r="BD426" s="66"/>
      <c r="BE426" s="62"/>
      <c r="BF426" s="75"/>
      <c r="BG426" s="76"/>
      <c r="BH426" s="77"/>
      <c r="BI426" s="71"/>
      <c r="BJ426" s="71"/>
      <c r="BK426" s="71"/>
      <c r="BL426" s="55"/>
    </row>
    <row r="427" s="55" customFormat="1" ht="60" hidden="1" customHeight="1">
      <c r="A427" s="58"/>
      <c r="B427" s="58" t="s">
        <v>62</v>
      </c>
      <c r="C427" s="58" t="s">
        <v>63</v>
      </c>
      <c r="D427" s="59" t="s">
        <v>64</v>
      </c>
      <c r="E427" s="59">
        <v>221</v>
      </c>
      <c r="F427" s="62" t="s">
        <v>1807</v>
      </c>
      <c r="G427" s="62" t="s">
        <v>1873</v>
      </c>
      <c r="H427" s="59" t="s">
        <v>1880</v>
      </c>
      <c r="I427" s="63" t="s">
        <v>639</v>
      </c>
      <c r="J427" s="62" t="s">
        <v>640</v>
      </c>
      <c r="K427" s="64" t="s">
        <v>463</v>
      </c>
      <c r="L427" s="64" t="s">
        <v>641</v>
      </c>
      <c r="M427" s="64" t="s">
        <v>1810</v>
      </c>
      <c r="N427" s="59" t="s">
        <v>1881</v>
      </c>
      <c r="O427" s="58" t="s">
        <v>644</v>
      </c>
      <c r="P427" s="58" t="s">
        <v>76</v>
      </c>
      <c r="Q427" s="66" t="s">
        <v>137</v>
      </c>
      <c r="R427" s="115">
        <v>42552</v>
      </c>
      <c r="S427" s="63">
        <v>12</v>
      </c>
      <c r="T427" s="69">
        <f t="shared" si="38"/>
        <v>46934.400000000001</v>
      </c>
      <c r="U427" s="59" t="s">
        <v>1811</v>
      </c>
      <c r="V427" s="71" t="str">
        <f t="shared" si="36"/>
        <v>к</v>
      </c>
      <c r="W427" s="71" t="str">
        <f t="shared" si="35"/>
        <v>Па</v>
      </c>
      <c r="X427" s="63">
        <v>5</v>
      </c>
      <c r="Y427" s="63" t="s">
        <v>215</v>
      </c>
      <c r="Z427" s="66" t="s">
        <v>139</v>
      </c>
      <c r="AA427" s="59" t="s">
        <v>948</v>
      </c>
      <c r="AB427" s="63"/>
      <c r="AC427" s="66" t="s">
        <v>141</v>
      </c>
      <c r="AD427" s="64">
        <v>36</v>
      </c>
      <c r="AE427" s="72">
        <v>45090</v>
      </c>
      <c r="AF427" s="73">
        <f t="shared" si="37"/>
        <v>46185</v>
      </c>
      <c r="AG427" s="62" t="s">
        <v>82</v>
      </c>
      <c r="AH427" s="62" t="s">
        <v>83</v>
      </c>
      <c r="AI427" s="66" t="s">
        <v>1882</v>
      </c>
      <c r="AJ427" s="62" t="s">
        <v>143</v>
      </c>
      <c r="AK427" s="73" t="str">
        <f t="shared" ca="1" si="39"/>
        <v>поверен</v>
      </c>
      <c r="AL427" s="66"/>
      <c r="AM427" s="66" t="s">
        <v>86</v>
      </c>
      <c r="AN427" s="66" t="s">
        <v>87</v>
      </c>
      <c r="AO427" s="66" t="s">
        <v>88</v>
      </c>
      <c r="AP427" s="63"/>
      <c r="AQ427" s="74"/>
      <c r="AR427" s="73"/>
      <c r="AS427" s="66" t="s">
        <v>91</v>
      </c>
      <c r="AT427" s="58" t="s">
        <v>385</v>
      </c>
      <c r="AU427" s="58"/>
      <c r="AV427" s="62"/>
      <c r="AW427" s="62"/>
      <c r="AX427" s="58"/>
      <c r="AY427" s="58"/>
      <c r="AZ427" s="58"/>
      <c r="BA427" s="62" t="s">
        <v>221</v>
      </c>
      <c r="BB427" s="62" t="s">
        <v>145</v>
      </c>
      <c r="BC427" s="62" t="s">
        <v>146</v>
      </c>
      <c r="BD427" s="66"/>
      <c r="BE427" s="62"/>
      <c r="BF427" s="75"/>
      <c r="BG427" s="76"/>
      <c r="BH427" s="77"/>
      <c r="BI427" s="71"/>
      <c r="BJ427" s="71"/>
      <c r="BK427" s="71"/>
      <c r="BL427" s="55"/>
    </row>
    <row r="428" s="55" customFormat="1" ht="60" hidden="1" customHeight="1">
      <c r="A428" s="58"/>
      <c r="B428" s="58" t="s">
        <v>62</v>
      </c>
      <c r="C428" s="58" t="s">
        <v>63</v>
      </c>
      <c r="D428" s="59" t="s">
        <v>64</v>
      </c>
      <c r="E428" s="59">
        <v>221</v>
      </c>
      <c r="F428" s="62" t="s">
        <v>1807</v>
      </c>
      <c r="G428" s="62" t="s">
        <v>1883</v>
      </c>
      <c r="H428" s="59" t="s">
        <v>1884</v>
      </c>
      <c r="I428" s="63" t="s">
        <v>1825</v>
      </c>
      <c r="J428" s="62" t="s">
        <v>1826</v>
      </c>
      <c r="K428" s="64" t="s">
        <v>318</v>
      </c>
      <c r="L428" s="64" t="s">
        <v>1827</v>
      </c>
      <c r="M428" s="64" t="s">
        <v>1828</v>
      </c>
      <c r="N428" s="59" t="s">
        <v>1885</v>
      </c>
      <c r="O428" s="58" t="s">
        <v>1830</v>
      </c>
      <c r="P428" s="58" t="s">
        <v>76</v>
      </c>
      <c r="Q428" s="66" t="s">
        <v>289</v>
      </c>
      <c r="R428" s="115">
        <v>42583</v>
      </c>
      <c r="S428" s="63">
        <v>25</v>
      </c>
      <c r="T428" s="69">
        <f t="shared" si="38"/>
        <v>51713</v>
      </c>
      <c r="U428" s="59" t="s">
        <v>1831</v>
      </c>
      <c r="V428" s="71" t="str">
        <f t="shared" si="36"/>
        <v>м</v>
      </c>
      <c r="W428" s="71" t="str">
        <f t="shared" si="35"/>
        <v>м</v>
      </c>
      <c r="X428" s="63">
        <v>11920</v>
      </c>
      <c r="Y428" s="63" t="s">
        <v>325</v>
      </c>
      <c r="Z428" s="66" t="s">
        <v>325</v>
      </c>
      <c r="AA428" s="59" t="s">
        <v>1832</v>
      </c>
      <c r="AB428" s="63"/>
      <c r="AC428" s="66" t="s">
        <v>141</v>
      </c>
      <c r="AD428" s="64">
        <v>48</v>
      </c>
      <c r="AE428" s="72">
        <v>45524</v>
      </c>
      <c r="AF428" s="73">
        <f t="shared" si="37"/>
        <v>46984</v>
      </c>
      <c r="AG428" s="62" t="s">
        <v>82</v>
      </c>
      <c r="AH428" s="62" t="s">
        <v>83</v>
      </c>
      <c r="AI428" s="66" t="s">
        <v>1886</v>
      </c>
      <c r="AJ428" s="62" t="s">
        <v>143</v>
      </c>
      <c r="AK428" s="73" t="str">
        <f t="shared" ca="1" si="39"/>
        <v>поверен</v>
      </c>
      <c r="AL428" s="66"/>
      <c r="AM428" s="66" t="s">
        <v>86</v>
      </c>
      <c r="AN428" s="66" t="s">
        <v>87</v>
      </c>
      <c r="AO428" s="66" t="s">
        <v>88</v>
      </c>
      <c r="AP428" s="63"/>
      <c r="AQ428" s="74"/>
      <c r="AR428" s="73"/>
      <c r="AS428" s="66" t="s">
        <v>91</v>
      </c>
      <c r="AT428" s="58" t="s">
        <v>385</v>
      </c>
      <c r="AU428" s="58"/>
      <c r="AV428" s="62"/>
      <c r="AW428" s="62"/>
      <c r="AX428" s="58"/>
      <c r="AY428" s="58"/>
      <c r="AZ428" s="58"/>
      <c r="BA428" s="62" t="s">
        <v>221</v>
      </c>
      <c r="BB428" s="62" t="s">
        <v>329</v>
      </c>
      <c r="BC428" s="62" t="s">
        <v>298</v>
      </c>
      <c r="BD428" s="66">
        <v>2971</v>
      </c>
      <c r="BE428" s="62"/>
      <c r="BF428" s="75"/>
      <c r="BG428" s="76"/>
      <c r="BH428" s="77"/>
      <c r="BI428" s="71"/>
      <c r="BJ428" s="71"/>
      <c r="BK428" s="71"/>
    </row>
    <row r="429" s="55" customFormat="1" ht="60" hidden="1" customHeight="1">
      <c r="A429" s="58"/>
      <c r="B429" s="58" t="s">
        <v>62</v>
      </c>
      <c r="C429" s="58" t="s">
        <v>63</v>
      </c>
      <c r="D429" s="59" t="s">
        <v>64</v>
      </c>
      <c r="E429" s="59">
        <v>221</v>
      </c>
      <c r="F429" s="62" t="s">
        <v>1807</v>
      </c>
      <c r="G429" s="62" t="s">
        <v>1887</v>
      </c>
      <c r="H429" s="59" t="s">
        <v>1888</v>
      </c>
      <c r="I429" s="63" t="s">
        <v>1782</v>
      </c>
      <c r="J429" s="62" t="s">
        <v>1783</v>
      </c>
      <c r="K429" s="64" t="s">
        <v>1784</v>
      </c>
      <c r="L429" s="64" t="s">
        <v>1785</v>
      </c>
      <c r="M429" s="62" t="s">
        <v>1818</v>
      </c>
      <c r="N429" s="59" t="s">
        <v>1889</v>
      </c>
      <c r="O429" s="58" t="s">
        <v>1788</v>
      </c>
      <c r="P429" s="58" t="s">
        <v>76</v>
      </c>
      <c r="Q429" s="66" t="s">
        <v>289</v>
      </c>
      <c r="R429" s="115" t="s">
        <v>1890</v>
      </c>
      <c r="S429" s="63">
        <v>14</v>
      </c>
      <c r="T429" s="69">
        <f t="shared" si="38"/>
        <v>47767.800000000003</v>
      </c>
      <c r="U429" s="59" t="s">
        <v>1789</v>
      </c>
      <c r="V429" s="71" t="str">
        <f t="shared" si="36"/>
        <v/>
      </c>
      <c r="W429" s="71" t="str">
        <f t="shared" si="35"/>
        <v>м</v>
      </c>
      <c r="X429" s="63" t="s">
        <v>1820</v>
      </c>
      <c r="Y429" s="63"/>
      <c r="Z429" s="66" t="s">
        <v>325</v>
      </c>
      <c r="AA429" s="59" t="s">
        <v>326</v>
      </c>
      <c r="AB429" s="63" t="s">
        <v>325</v>
      </c>
      <c r="AC429" s="66" t="s">
        <v>325</v>
      </c>
      <c r="AD429" s="64">
        <v>24</v>
      </c>
      <c r="AE429" s="72">
        <v>45863</v>
      </c>
      <c r="AF429" s="73">
        <f t="shared" si="37"/>
        <v>46592</v>
      </c>
      <c r="AG429" s="73" t="s">
        <v>1480</v>
      </c>
      <c r="AH429" s="73" t="s">
        <v>83</v>
      </c>
      <c r="AI429" s="66" t="s">
        <v>1891</v>
      </c>
      <c r="AJ429" s="62" t="s">
        <v>109</v>
      </c>
      <c r="AK429" s="73" t="str">
        <f t="shared" ca="1" si="39"/>
        <v>поверен</v>
      </c>
      <c r="AL429" s="66"/>
      <c r="AM429" s="66" t="s">
        <v>86</v>
      </c>
      <c r="AN429" s="66" t="s">
        <v>87</v>
      </c>
      <c r="AO429" s="66" t="s">
        <v>88</v>
      </c>
      <c r="AP429" s="63"/>
      <c r="AQ429" s="74"/>
      <c r="AR429" s="73"/>
      <c r="AS429" s="66" t="s">
        <v>91</v>
      </c>
      <c r="AT429" s="58" t="s">
        <v>385</v>
      </c>
      <c r="AU429" s="58"/>
      <c r="AV429" s="62"/>
      <c r="AW429" s="62"/>
      <c r="AX429" s="58"/>
      <c r="AY429" s="58"/>
      <c r="AZ429" s="58"/>
      <c r="BA429" s="62" t="s">
        <v>221</v>
      </c>
      <c r="BB429" s="62" t="s">
        <v>329</v>
      </c>
      <c r="BC429" s="62" t="s">
        <v>298</v>
      </c>
      <c r="BD429" s="66">
        <v>2971</v>
      </c>
      <c r="BE429" s="62"/>
      <c r="BF429" s="75"/>
      <c r="BG429" s="76" t="s">
        <v>1822</v>
      </c>
      <c r="BH429" s="77"/>
      <c r="BI429" s="74" t="s">
        <v>1792</v>
      </c>
      <c r="BJ429" s="74" t="s">
        <v>1344</v>
      </c>
      <c r="BK429" s="74" t="s">
        <v>302</v>
      </c>
    </row>
    <row r="430" s="215" customFormat="1" ht="60" hidden="1" customHeight="1">
      <c r="A430" s="236"/>
      <c r="B430" s="236" t="s">
        <v>62</v>
      </c>
      <c r="C430" s="236" t="s">
        <v>63</v>
      </c>
      <c r="D430" s="237" t="s">
        <v>64</v>
      </c>
      <c r="E430" s="237">
        <v>221</v>
      </c>
      <c r="F430" s="238" t="s">
        <v>1807</v>
      </c>
      <c r="G430" s="238" t="s">
        <v>857</v>
      </c>
      <c r="H430" s="237" t="s">
        <v>1892</v>
      </c>
      <c r="I430" s="239" t="s">
        <v>577</v>
      </c>
      <c r="J430" s="238" t="s">
        <v>578</v>
      </c>
      <c r="K430" s="240" t="s">
        <v>579</v>
      </c>
      <c r="L430" s="241" t="s">
        <v>580</v>
      </c>
      <c r="M430" s="240" t="s">
        <v>581</v>
      </c>
      <c r="N430" s="237" t="s">
        <v>1893</v>
      </c>
      <c r="O430" s="236" t="s">
        <v>397</v>
      </c>
      <c r="P430" s="236" t="s">
        <v>76</v>
      </c>
      <c r="Q430" s="242" t="s">
        <v>398</v>
      </c>
      <c r="R430" s="273">
        <v>42591</v>
      </c>
      <c r="S430" s="239">
        <v>15</v>
      </c>
      <c r="T430" s="244">
        <f t="shared" si="38"/>
        <v>48069</v>
      </c>
      <c r="U430" s="237" t="s">
        <v>100</v>
      </c>
      <c r="V430" s="245" t="str">
        <f t="shared" si="36"/>
        <v/>
      </c>
      <c r="W430" s="245" t="str">
        <f t="shared" si="35"/>
        <v>%НКПР</v>
      </c>
      <c r="X430" s="239">
        <v>100</v>
      </c>
      <c r="Y430" s="239"/>
      <c r="Z430" s="242" t="s">
        <v>399</v>
      </c>
      <c r="AA430" s="237" t="s">
        <v>400</v>
      </c>
      <c r="AB430" s="239"/>
      <c r="AC430" s="242" t="s">
        <v>399</v>
      </c>
      <c r="AD430" s="374">
        <v>24</v>
      </c>
      <c r="AE430" s="375">
        <v>45735</v>
      </c>
      <c r="AF430" s="248">
        <f t="shared" si="37"/>
        <v>46464</v>
      </c>
      <c r="AG430" s="219" t="s">
        <v>1480</v>
      </c>
      <c r="AH430" s="238" t="s">
        <v>83</v>
      </c>
      <c r="AI430" s="238" t="s">
        <v>1894</v>
      </c>
      <c r="AJ430" s="236" t="s">
        <v>109</v>
      </c>
      <c r="AK430" s="248" t="str">
        <f t="shared" ca="1" si="39"/>
        <v>поверен</v>
      </c>
      <c r="AL430" s="242"/>
      <c r="AM430" s="242" t="s">
        <v>86</v>
      </c>
      <c r="AN430" s="242" t="s">
        <v>87</v>
      </c>
      <c r="AO430" s="242" t="s">
        <v>88</v>
      </c>
      <c r="AP430" s="239" t="s">
        <v>584</v>
      </c>
      <c r="AQ430" s="250"/>
      <c r="AR430" s="248"/>
      <c r="AS430" s="242" t="s">
        <v>91</v>
      </c>
      <c r="AT430" s="236" t="s">
        <v>385</v>
      </c>
      <c r="AU430" s="236"/>
      <c r="AV430" s="238"/>
      <c r="AW430" s="238"/>
      <c r="AX430" s="236"/>
      <c r="AY430" s="236"/>
      <c r="AZ430" s="236"/>
      <c r="BA430" s="238" t="s">
        <v>343</v>
      </c>
      <c r="BB430" s="238" t="s">
        <v>403</v>
      </c>
      <c r="BC430" s="238" t="s">
        <v>404</v>
      </c>
      <c r="BD430" s="242">
        <v>3160</v>
      </c>
      <c r="BE430" s="238"/>
      <c r="BF430" s="251"/>
      <c r="BG430" s="238" t="s">
        <v>1027</v>
      </c>
      <c r="BH430" s="245"/>
      <c r="BI430" s="245"/>
      <c r="BJ430" s="252" t="s">
        <v>407</v>
      </c>
      <c r="BK430" s="245" t="s">
        <v>588</v>
      </c>
      <c r="BL430" s="125"/>
      <c r="BM430" s="125"/>
      <c r="BN430" s="125"/>
      <c r="BO430" s="125"/>
      <c r="BP430" s="125"/>
      <c r="BQ430" s="125"/>
      <c r="BR430" s="125"/>
      <c r="BS430" s="125"/>
      <c r="BT430" s="125"/>
      <c r="BU430" s="125"/>
      <c r="BV430" s="125"/>
      <c r="BW430" s="125"/>
      <c r="BX430" s="125"/>
      <c r="BY430" s="125"/>
      <c r="BZ430" s="125"/>
      <c r="CA430" s="125"/>
      <c r="CB430" s="125"/>
      <c r="CC430" s="125"/>
      <c r="CD430" s="125"/>
      <c r="CE430" s="125"/>
      <c r="CF430" s="125"/>
      <c r="CG430" s="125"/>
      <c r="CH430" s="125"/>
      <c r="CI430" s="125"/>
      <c r="CJ430" s="125"/>
      <c r="CK430" s="125"/>
      <c r="CL430" s="125"/>
      <c r="CM430" s="125"/>
      <c r="CN430" s="125"/>
      <c r="CO430" s="125"/>
      <c r="CP430" s="125"/>
      <c r="CQ430" s="125"/>
      <c r="CR430" s="125"/>
      <c r="CS430" s="125"/>
      <c r="CT430" s="125"/>
      <c r="CU430" s="125"/>
      <c r="CV430" s="125"/>
      <c r="CW430" s="125"/>
      <c r="CX430" s="125"/>
      <c r="CY430" s="125"/>
      <c r="CZ430" s="125"/>
      <c r="DA430" s="125"/>
      <c r="DB430" s="125"/>
      <c r="DC430" s="125"/>
      <c r="DD430" s="125"/>
      <c r="DE430" s="125"/>
      <c r="DF430" s="125"/>
      <c r="DG430" s="125"/>
      <c r="DH430" s="125"/>
      <c r="DI430" s="125"/>
      <c r="DJ430" s="125"/>
      <c r="DK430" s="125"/>
      <c r="DL430" s="125"/>
      <c r="DM430" s="125"/>
      <c r="DN430" s="125"/>
      <c r="DO430" s="125"/>
      <c r="DP430" s="125"/>
      <c r="DQ430" s="125"/>
      <c r="DR430" s="125"/>
      <c r="DS430" s="125"/>
      <c r="DT430" s="125"/>
      <c r="DU430" s="125"/>
      <c r="DV430" s="125"/>
      <c r="DW430" s="125"/>
      <c r="DX430" s="125"/>
      <c r="DY430" s="125"/>
      <c r="DZ430" s="125"/>
      <c r="EA430" s="125"/>
      <c r="EB430" s="125"/>
      <c r="EC430" s="125"/>
      <c r="ED430" s="125"/>
      <c r="EE430" s="125"/>
      <c r="EF430" s="125"/>
      <c r="EG430" s="125"/>
      <c r="EH430" s="125"/>
      <c r="EI430" s="125"/>
      <c r="EJ430" s="125"/>
      <c r="EK430" s="125"/>
      <c r="EL430" s="125"/>
      <c r="EM430" s="125"/>
      <c r="EN430" s="125"/>
      <c r="EO430" s="125"/>
      <c r="EP430" s="125"/>
      <c r="EQ430" s="125"/>
      <c r="ER430" s="125"/>
      <c r="ES430" s="125"/>
      <c r="ET430" s="125"/>
      <c r="EU430" s="125"/>
      <c r="EV430" s="125"/>
      <c r="EW430" s="125"/>
      <c r="EX430" s="125"/>
      <c r="EY430" s="125"/>
      <c r="EZ430" s="125"/>
      <c r="FA430" s="125"/>
      <c r="FB430" s="125"/>
      <c r="FC430" s="125"/>
      <c r="FD430" s="125"/>
      <c r="FE430" s="125"/>
      <c r="FF430" s="125"/>
      <c r="FG430" s="125"/>
      <c r="FH430" s="125"/>
      <c r="FI430" s="125"/>
      <c r="FJ430" s="125"/>
      <c r="FK430" s="125"/>
      <c r="FL430" s="125"/>
      <c r="FM430" s="125"/>
      <c r="FN430" s="125"/>
      <c r="FO430" s="125"/>
      <c r="FP430" s="125"/>
      <c r="FQ430" s="125"/>
      <c r="FR430" s="125"/>
      <c r="FS430" s="125"/>
      <c r="FT430" s="125"/>
      <c r="FU430" s="125"/>
      <c r="FV430" s="125"/>
      <c r="FW430" s="125"/>
      <c r="FX430" s="125"/>
      <c r="FY430" s="125"/>
      <c r="FZ430" s="125"/>
      <c r="GA430" s="125"/>
      <c r="GB430" s="125"/>
      <c r="GC430" s="125"/>
      <c r="GD430" s="125"/>
      <c r="GE430" s="125"/>
      <c r="GF430" s="125"/>
      <c r="GG430" s="125"/>
      <c r="GH430" s="125"/>
      <c r="GI430" s="125"/>
      <c r="GJ430" s="125"/>
      <c r="GK430" s="125"/>
      <c r="GL430" s="125"/>
      <c r="GM430" s="125"/>
      <c r="GN430" s="125"/>
      <c r="GO430" s="125"/>
      <c r="GP430" s="125"/>
      <c r="GQ430" s="125"/>
      <c r="GR430" s="125"/>
      <c r="GS430" s="125"/>
      <c r="GT430" s="125"/>
      <c r="GU430" s="125"/>
      <c r="GV430" s="125"/>
      <c r="GW430" s="125"/>
      <c r="GX430" s="125"/>
      <c r="GY430" s="125"/>
      <c r="GZ430" s="125"/>
      <c r="HA430" s="125"/>
      <c r="HB430" s="125"/>
      <c r="HC430" s="125"/>
      <c r="HD430" s="125"/>
      <c r="HE430" s="125"/>
      <c r="HF430" s="125"/>
      <c r="HG430" s="125"/>
      <c r="HH430" s="125"/>
      <c r="HI430" s="125"/>
      <c r="HJ430" s="125"/>
      <c r="HK430" s="125"/>
      <c r="HL430" s="125"/>
      <c r="HM430" s="125"/>
      <c r="HN430" s="125"/>
      <c r="HO430" s="125"/>
      <c r="HP430" s="125"/>
      <c r="HQ430" s="125"/>
      <c r="HR430" s="125"/>
      <c r="HS430" s="125"/>
      <c r="HT430" s="125"/>
      <c r="HU430" s="125"/>
      <c r="HV430" s="125"/>
      <c r="HW430" s="125"/>
      <c r="HX430" s="125"/>
      <c r="HY430" s="125"/>
      <c r="HZ430" s="125"/>
      <c r="IA430" s="125"/>
      <c r="IB430" s="125"/>
      <c r="IC430" s="125"/>
      <c r="ID430" s="125"/>
      <c r="IE430" s="125"/>
    </row>
    <row r="431" s="215" customFormat="1" ht="60" hidden="1" customHeight="1">
      <c r="A431" s="236"/>
      <c r="B431" s="236" t="s">
        <v>62</v>
      </c>
      <c r="C431" s="236" t="s">
        <v>63</v>
      </c>
      <c r="D431" s="237" t="s">
        <v>64</v>
      </c>
      <c r="E431" s="237">
        <v>221</v>
      </c>
      <c r="F431" s="238" t="s">
        <v>1807</v>
      </c>
      <c r="G431" s="238" t="s">
        <v>857</v>
      </c>
      <c r="H431" s="237" t="s">
        <v>1895</v>
      </c>
      <c r="I431" s="239" t="s">
        <v>577</v>
      </c>
      <c r="J431" s="238" t="s">
        <v>578</v>
      </c>
      <c r="K431" s="240" t="s">
        <v>579</v>
      </c>
      <c r="L431" s="241" t="s">
        <v>580</v>
      </c>
      <c r="M431" s="240" t="s">
        <v>581</v>
      </c>
      <c r="N431" s="237" t="s">
        <v>1896</v>
      </c>
      <c r="O431" s="236" t="s">
        <v>397</v>
      </c>
      <c r="P431" s="236" t="s">
        <v>76</v>
      </c>
      <c r="Q431" s="242" t="s">
        <v>398</v>
      </c>
      <c r="R431" s="273">
        <v>42591</v>
      </c>
      <c r="S431" s="239">
        <v>15</v>
      </c>
      <c r="T431" s="244">
        <f t="shared" si="38"/>
        <v>48069</v>
      </c>
      <c r="U431" s="237" t="s">
        <v>100</v>
      </c>
      <c r="V431" s="245" t="str">
        <f t="shared" si="36"/>
        <v/>
      </c>
      <c r="W431" s="245" t="str">
        <f t="shared" si="35"/>
        <v>%НКПР</v>
      </c>
      <c r="X431" s="239">
        <v>100</v>
      </c>
      <c r="Y431" s="239"/>
      <c r="Z431" s="242" t="s">
        <v>399</v>
      </c>
      <c r="AA431" s="237" t="s">
        <v>400</v>
      </c>
      <c r="AB431" s="239"/>
      <c r="AC431" s="242" t="s">
        <v>399</v>
      </c>
      <c r="AD431" s="374">
        <v>24</v>
      </c>
      <c r="AE431" s="375">
        <v>45735</v>
      </c>
      <c r="AF431" s="248">
        <f t="shared" si="37"/>
        <v>46464</v>
      </c>
      <c r="AG431" s="219" t="s">
        <v>1480</v>
      </c>
      <c r="AH431" s="238" t="s">
        <v>83</v>
      </c>
      <c r="AI431" s="238" t="s">
        <v>1897</v>
      </c>
      <c r="AJ431" s="236" t="s">
        <v>109</v>
      </c>
      <c r="AK431" s="248" t="str">
        <f t="shared" ca="1" si="39"/>
        <v>поверен</v>
      </c>
      <c r="AL431" s="242"/>
      <c r="AM431" s="242" t="s">
        <v>86</v>
      </c>
      <c r="AN431" s="242" t="s">
        <v>87</v>
      </c>
      <c r="AO431" s="242" t="s">
        <v>88</v>
      </c>
      <c r="AP431" s="239" t="s">
        <v>584</v>
      </c>
      <c r="AQ431" s="250"/>
      <c r="AR431" s="248"/>
      <c r="AS431" s="242" t="s">
        <v>91</v>
      </c>
      <c r="AT431" s="236" t="s">
        <v>385</v>
      </c>
      <c r="AU431" s="236"/>
      <c r="AV431" s="238"/>
      <c r="AW431" s="238"/>
      <c r="AX431" s="236"/>
      <c r="AY431" s="236"/>
      <c r="AZ431" s="236"/>
      <c r="BA431" s="238" t="s">
        <v>343</v>
      </c>
      <c r="BB431" s="238" t="s">
        <v>403</v>
      </c>
      <c r="BC431" s="238" t="s">
        <v>404</v>
      </c>
      <c r="BD431" s="242">
        <v>3160</v>
      </c>
      <c r="BE431" s="238"/>
      <c r="BF431" s="251"/>
      <c r="BG431" s="238" t="s">
        <v>1027</v>
      </c>
      <c r="BH431" s="245"/>
      <c r="BI431" s="245"/>
      <c r="BJ431" s="252" t="s">
        <v>407</v>
      </c>
      <c r="BK431" s="245" t="s">
        <v>588</v>
      </c>
      <c r="BL431" s="125"/>
      <c r="BM431" s="125"/>
      <c r="BN431" s="125"/>
      <c r="BO431" s="125"/>
      <c r="BP431" s="125"/>
      <c r="BQ431" s="125"/>
      <c r="BR431" s="125"/>
      <c r="BS431" s="125"/>
      <c r="BT431" s="125"/>
      <c r="BU431" s="125"/>
      <c r="BV431" s="125"/>
      <c r="BW431" s="125"/>
      <c r="BX431" s="125"/>
      <c r="BY431" s="125"/>
      <c r="BZ431" s="125"/>
      <c r="CA431" s="125"/>
      <c r="CB431" s="125"/>
      <c r="CC431" s="125"/>
      <c r="CD431" s="125"/>
      <c r="CE431" s="125"/>
      <c r="CF431" s="125"/>
      <c r="CG431" s="125"/>
      <c r="CH431" s="125"/>
      <c r="CI431" s="125"/>
      <c r="CJ431" s="125"/>
      <c r="CK431" s="125"/>
      <c r="CL431" s="125"/>
      <c r="CM431" s="125"/>
      <c r="CN431" s="125"/>
      <c r="CO431" s="125"/>
      <c r="CP431" s="125"/>
      <c r="CQ431" s="125"/>
      <c r="CR431" s="125"/>
      <c r="CS431" s="125"/>
      <c r="CT431" s="125"/>
      <c r="CU431" s="125"/>
      <c r="CV431" s="125"/>
      <c r="CW431" s="125"/>
      <c r="CX431" s="125"/>
      <c r="CY431" s="125"/>
      <c r="CZ431" s="125"/>
      <c r="DA431" s="125"/>
      <c r="DB431" s="125"/>
      <c r="DC431" s="125"/>
      <c r="DD431" s="125"/>
      <c r="DE431" s="125"/>
      <c r="DF431" s="125"/>
      <c r="DG431" s="125"/>
      <c r="DH431" s="125"/>
      <c r="DI431" s="125"/>
      <c r="DJ431" s="125"/>
      <c r="DK431" s="125"/>
      <c r="DL431" s="125"/>
      <c r="DM431" s="125"/>
      <c r="DN431" s="125"/>
      <c r="DO431" s="125"/>
      <c r="DP431" s="125"/>
      <c r="DQ431" s="125"/>
      <c r="DR431" s="125"/>
      <c r="DS431" s="125"/>
      <c r="DT431" s="125"/>
      <c r="DU431" s="125"/>
      <c r="DV431" s="125"/>
      <c r="DW431" s="125"/>
      <c r="DX431" s="125"/>
      <c r="DY431" s="125"/>
      <c r="DZ431" s="125"/>
      <c r="EA431" s="125"/>
      <c r="EB431" s="125"/>
      <c r="EC431" s="125"/>
      <c r="ED431" s="125"/>
      <c r="EE431" s="125"/>
      <c r="EF431" s="125"/>
      <c r="EG431" s="125"/>
      <c r="EH431" s="125"/>
      <c r="EI431" s="125"/>
      <c r="EJ431" s="125"/>
      <c r="EK431" s="125"/>
      <c r="EL431" s="125"/>
      <c r="EM431" s="125"/>
      <c r="EN431" s="125"/>
      <c r="EO431" s="125"/>
      <c r="EP431" s="125"/>
      <c r="EQ431" s="125"/>
      <c r="ER431" s="125"/>
      <c r="ES431" s="125"/>
      <c r="ET431" s="125"/>
      <c r="EU431" s="125"/>
      <c r="EV431" s="125"/>
      <c r="EW431" s="125"/>
      <c r="EX431" s="125"/>
      <c r="EY431" s="125"/>
      <c r="EZ431" s="125"/>
      <c r="FA431" s="125"/>
      <c r="FB431" s="125"/>
      <c r="FC431" s="125"/>
      <c r="FD431" s="125"/>
      <c r="FE431" s="125"/>
      <c r="FF431" s="125"/>
      <c r="FG431" s="125"/>
      <c r="FH431" s="125"/>
      <c r="FI431" s="125"/>
      <c r="FJ431" s="125"/>
      <c r="FK431" s="125"/>
      <c r="FL431" s="125"/>
      <c r="FM431" s="125"/>
      <c r="FN431" s="125"/>
      <c r="FO431" s="125"/>
      <c r="FP431" s="125"/>
      <c r="FQ431" s="125"/>
      <c r="FR431" s="125"/>
      <c r="FS431" s="125"/>
      <c r="FT431" s="125"/>
      <c r="FU431" s="125"/>
      <c r="FV431" s="125"/>
      <c r="FW431" s="125"/>
      <c r="FX431" s="125"/>
      <c r="FY431" s="125"/>
      <c r="FZ431" s="125"/>
      <c r="GA431" s="125"/>
      <c r="GB431" s="125"/>
      <c r="GC431" s="125"/>
      <c r="GD431" s="125"/>
      <c r="GE431" s="125"/>
      <c r="GF431" s="125"/>
      <c r="GG431" s="125"/>
      <c r="GH431" s="125"/>
      <c r="GI431" s="125"/>
      <c r="GJ431" s="125"/>
      <c r="GK431" s="125"/>
      <c r="GL431" s="125"/>
      <c r="GM431" s="125"/>
      <c r="GN431" s="125"/>
      <c r="GO431" s="125"/>
      <c r="GP431" s="125"/>
      <c r="GQ431" s="125"/>
      <c r="GR431" s="125"/>
      <c r="GS431" s="125"/>
      <c r="GT431" s="125"/>
      <c r="GU431" s="125"/>
      <c r="GV431" s="125"/>
      <c r="GW431" s="125"/>
      <c r="GX431" s="125"/>
      <c r="GY431" s="125"/>
      <c r="GZ431" s="125"/>
      <c r="HA431" s="125"/>
      <c r="HB431" s="125"/>
      <c r="HC431" s="125"/>
      <c r="HD431" s="125"/>
      <c r="HE431" s="125"/>
      <c r="HF431" s="125"/>
      <c r="HG431" s="125"/>
      <c r="HH431" s="125"/>
      <c r="HI431" s="125"/>
      <c r="HJ431" s="125"/>
      <c r="HK431" s="125"/>
      <c r="HL431" s="125"/>
      <c r="HM431" s="125"/>
      <c r="HN431" s="125"/>
      <c r="HO431" s="125"/>
      <c r="HP431" s="125"/>
      <c r="HQ431" s="125"/>
      <c r="HR431" s="125"/>
      <c r="HS431" s="125"/>
      <c r="HT431" s="125"/>
      <c r="HU431" s="125"/>
      <c r="HV431" s="125"/>
      <c r="HW431" s="125"/>
      <c r="HX431" s="125"/>
      <c r="HY431" s="125"/>
      <c r="HZ431" s="125"/>
      <c r="IA431" s="125"/>
      <c r="IB431" s="125"/>
      <c r="IC431" s="125"/>
      <c r="ID431" s="125"/>
      <c r="IE431" s="125"/>
    </row>
    <row r="432" s="36" customFormat="1" ht="60" hidden="1" customHeight="1">
      <c r="A432" s="37"/>
      <c r="B432" s="37" t="s">
        <v>62</v>
      </c>
      <c r="C432" s="37" t="s">
        <v>63</v>
      </c>
      <c r="D432" s="56" t="s">
        <v>64</v>
      </c>
      <c r="E432" s="56">
        <v>221</v>
      </c>
      <c r="F432" s="40" t="s">
        <v>1807</v>
      </c>
      <c r="G432" s="40" t="s">
        <v>857</v>
      </c>
      <c r="H432" s="56" t="s">
        <v>1898</v>
      </c>
      <c r="I432" s="48" t="s">
        <v>688</v>
      </c>
      <c r="J432" s="40" t="s">
        <v>689</v>
      </c>
      <c r="K432" s="49" t="s">
        <v>579</v>
      </c>
      <c r="L432" s="57" t="s">
        <v>690</v>
      </c>
      <c r="M432" s="49" t="s">
        <v>691</v>
      </c>
      <c r="N432" s="56" t="s">
        <v>1899</v>
      </c>
      <c r="O432" s="37" t="s">
        <v>692</v>
      </c>
      <c r="P432" s="37" t="s">
        <v>76</v>
      </c>
      <c r="Q432" s="42" t="s">
        <v>398</v>
      </c>
      <c r="R432" s="96">
        <v>44826</v>
      </c>
      <c r="S432" s="48">
        <v>10</v>
      </c>
      <c r="T432" s="45">
        <f t="shared" si="38"/>
        <v>48478</v>
      </c>
      <c r="U432" s="56" t="s">
        <v>100</v>
      </c>
      <c r="V432" s="47" t="str">
        <f t="shared" si="36"/>
        <v/>
      </c>
      <c r="W432" s="47" t="str">
        <f t="shared" si="35"/>
        <v>%НКПР</v>
      </c>
      <c r="X432" s="48">
        <v>100</v>
      </c>
      <c r="Y432" s="48"/>
      <c r="Z432" s="42" t="s">
        <v>399</v>
      </c>
      <c r="AA432" s="56" t="s">
        <v>400</v>
      </c>
      <c r="AB432" s="48"/>
      <c r="AC432" s="42" t="s">
        <v>399</v>
      </c>
      <c r="AD432" s="49">
        <v>36</v>
      </c>
      <c r="AE432" s="50">
        <v>45889</v>
      </c>
      <c r="AF432" s="51">
        <f t="shared" si="37"/>
        <v>46984</v>
      </c>
      <c r="AG432" s="118" t="s">
        <v>82</v>
      </c>
      <c r="AH432" s="118" t="s">
        <v>83</v>
      </c>
      <c r="AI432" s="42" t="s">
        <v>1900</v>
      </c>
      <c r="AJ432" s="37" t="s">
        <v>109</v>
      </c>
      <c r="AK432" s="51" t="str">
        <f t="shared" ca="1" si="39"/>
        <v>поверен</v>
      </c>
      <c r="AL432" s="42"/>
      <c r="AM432" s="42" t="s">
        <v>86</v>
      </c>
      <c r="AN432" s="42" t="s">
        <v>87</v>
      </c>
      <c r="AO432" s="42" t="s">
        <v>88</v>
      </c>
      <c r="AP432" s="48" t="s">
        <v>695</v>
      </c>
      <c r="AQ432" s="41" t="s">
        <v>1652</v>
      </c>
      <c r="AR432" s="51"/>
      <c r="AS432" s="42" t="s">
        <v>91</v>
      </c>
      <c r="AT432" s="37" t="s">
        <v>92</v>
      </c>
      <c r="AU432" s="37"/>
      <c r="AV432" s="40">
        <v>44913</v>
      </c>
      <c r="AW432" s="40"/>
      <c r="AX432" s="37"/>
      <c r="AY432" s="37"/>
      <c r="AZ432" s="37"/>
      <c r="BA432" s="40" t="s">
        <v>343</v>
      </c>
      <c r="BB432" s="40" t="s">
        <v>403</v>
      </c>
      <c r="BC432" s="40" t="s">
        <v>404</v>
      </c>
      <c r="BD432" s="42">
        <v>3160</v>
      </c>
      <c r="BE432" s="40"/>
      <c r="BF432" s="52"/>
      <c r="BG432" s="53"/>
      <c r="BH432" s="54"/>
      <c r="BI432" s="38" t="s">
        <v>406</v>
      </c>
      <c r="BJ432" s="38" t="s">
        <v>697</v>
      </c>
      <c r="BK432" s="38" t="s">
        <v>698</v>
      </c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</row>
    <row r="433" s="88" customFormat="1" ht="60" hidden="1" customHeight="1">
      <c r="A433" s="37">
        <f ca="1">IF(ROW()=2,1,INDIRECT("A"&amp;ROW()-1)+1)</f>
        <v>1</v>
      </c>
      <c r="B433" s="37" t="s">
        <v>62</v>
      </c>
      <c r="C433" s="37" t="s">
        <v>63</v>
      </c>
      <c r="D433" s="56" t="s">
        <v>64</v>
      </c>
      <c r="E433" s="56">
        <v>221</v>
      </c>
      <c r="F433" s="40" t="s">
        <v>1807</v>
      </c>
      <c r="G433" s="40" t="s">
        <v>857</v>
      </c>
      <c r="H433" s="56" t="s">
        <v>1901</v>
      </c>
      <c r="I433" s="48" t="s">
        <v>590</v>
      </c>
      <c r="J433" s="118" t="s">
        <v>908</v>
      </c>
      <c r="K433" s="49" t="s">
        <v>592</v>
      </c>
      <c r="L433" s="119" t="s">
        <v>593</v>
      </c>
      <c r="M433" s="119" t="s">
        <v>909</v>
      </c>
      <c r="N433" s="56">
        <v>222111</v>
      </c>
      <c r="O433" s="47" t="s">
        <v>595</v>
      </c>
      <c r="P433" s="37" t="s">
        <v>76</v>
      </c>
      <c r="Q433" s="42" t="s">
        <v>398</v>
      </c>
      <c r="R433" s="96">
        <v>44889</v>
      </c>
      <c r="S433" s="117">
        <v>10</v>
      </c>
      <c r="T433" s="45">
        <f t="shared" si="38"/>
        <v>48541</v>
      </c>
      <c r="U433" s="56" t="s">
        <v>100</v>
      </c>
      <c r="V433" s="37" t="str">
        <f t="shared" si="36"/>
        <v/>
      </c>
      <c r="W433" s="37" t="str">
        <f t="shared" si="35"/>
        <v>%НКПР</v>
      </c>
      <c r="X433" s="48">
        <v>100</v>
      </c>
      <c r="Y433" s="48"/>
      <c r="Z433" s="42" t="s">
        <v>399</v>
      </c>
      <c r="AA433" s="56" t="s">
        <v>596</v>
      </c>
      <c r="AB433" s="48"/>
      <c r="AC433" s="42" t="s">
        <v>399</v>
      </c>
      <c r="AD433" s="119">
        <v>36</v>
      </c>
      <c r="AE433" s="91">
        <v>44889</v>
      </c>
      <c r="AF433" s="51">
        <f t="shared" si="37"/>
        <v>45984</v>
      </c>
      <c r="AG433" s="40" t="s">
        <v>82</v>
      </c>
      <c r="AH433" s="40" t="s">
        <v>83</v>
      </c>
      <c r="AI433" s="37" t="s">
        <v>1902</v>
      </c>
      <c r="AJ433" s="47" t="s">
        <v>598</v>
      </c>
      <c r="AK433" s="51" t="str">
        <f t="shared" ca="1" si="39"/>
        <v>поверен</v>
      </c>
      <c r="AL433" s="42"/>
      <c r="AM433" s="42" t="s">
        <v>86</v>
      </c>
      <c r="AN433" s="42" t="s">
        <v>87</v>
      </c>
      <c r="AO433" s="42" t="s">
        <v>88</v>
      </c>
      <c r="AP433" s="47" t="s">
        <v>599</v>
      </c>
      <c r="AQ433" s="40">
        <v>45337</v>
      </c>
      <c r="AR433" s="51"/>
      <c r="AS433" s="42" t="s">
        <v>91</v>
      </c>
      <c r="AT433" s="37" t="s">
        <v>385</v>
      </c>
      <c r="AU433" s="37"/>
      <c r="AV433" s="40">
        <v>45337</v>
      </c>
      <c r="AW433" s="40"/>
      <c r="AX433" s="37"/>
      <c r="AY433" s="37"/>
      <c r="AZ433" s="37"/>
      <c r="BA433" s="40"/>
      <c r="BB433" s="40" t="s">
        <v>403</v>
      </c>
      <c r="BC433" s="40" t="s">
        <v>404</v>
      </c>
      <c r="BD433" s="42"/>
      <c r="BE433" s="40"/>
      <c r="BF433" s="52"/>
      <c r="BG433" s="40"/>
      <c r="BH433" s="47"/>
      <c r="BI433" s="47" t="s">
        <v>406</v>
      </c>
      <c r="BJ433" s="38" t="s">
        <v>914</v>
      </c>
      <c r="BK433" s="47" t="s">
        <v>915</v>
      </c>
      <c r="BL433" s="125"/>
      <c r="BM433" s="125"/>
      <c r="BN433" s="125"/>
      <c r="BO433" s="125"/>
      <c r="BP433" s="125"/>
      <c r="BQ433" s="125"/>
      <c r="BR433" s="125"/>
      <c r="BS433" s="125"/>
      <c r="BT433" s="125"/>
      <c r="BU433" s="125"/>
      <c r="BV433" s="125"/>
      <c r="BW433" s="125"/>
      <c r="BX433" s="125"/>
      <c r="BY433" s="125"/>
      <c r="BZ433" s="125"/>
      <c r="CA433" s="125"/>
      <c r="CB433" s="125"/>
      <c r="CC433" s="125"/>
      <c r="CD433" s="125"/>
      <c r="CE433" s="125"/>
      <c r="CF433" s="125"/>
      <c r="CG433" s="125"/>
      <c r="CH433" s="125"/>
      <c r="CI433" s="125"/>
      <c r="CJ433" s="125"/>
      <c r="CK433" s="125"/>
      <c r="CL433" s="125"/>
      <c r="CM433" s="125"/>
      <c r="CN433" s="125"/>
      <c r="CO433" s="125"/>
      <c r="CP433" s="125"/>
      <c r="CQ433" s="125"/>
      <c r="CR433" s="125"/>
      <c r="CS433" s="125"/>
      <c r="CT433" s="125"/>
      <c r="CU433" s="125"/>
      <c r="CV433" s="125"/>
      <c r="CW433" s="125"/>
      <c r="CX433" s="125"/>
      <c r="CY433" s="125"/>
      <c r="CZ433" s="125"/>
      <c r="DA433" s="125"/>
      <c r="DB433" s="125"/>
      <c r="DC433" s="125"/>
      <c r="DD433" s="125"/>
      <c r="DE433" s="125"/>
      <c r="DF433" s="125"/>
      <c r="DG433" s="125"/>
      <c r="DH433" s="125"/>
      <c r="DI433" s="125"/>
      <c r="DJ433" s="125"/>
      <c r="DK433" s="125"/>
      <c r="DL433" s="125"/>
      <c r="DM433" s="125"/>
      <c r="DN433" s="125"/>
      <c r="DO433" s="125"/>
      <c r="DP433" s="125"/>
      <c r="DQ433" s="125"/>
      <c r="DR433" s="125"/>
      <c r="DS433" s="125"/>
      <c r="DT433" s="125"/>
      <c r="DU433" s="125"/>
      <c r="DV433" s="125"/>
      <c r="DW433" s="125"/>
      <c r="DX433" s="125"/>
      <c r="DY433" s="125"/>
      <c r="DZ433" s="125"/>
      <c r="EA433" s="125"/>
      <c r="EB433" s="125"/>
      <c r="EC433" s="125"/>
      <c r="ED433" s="125"/>
      <c r="EE433" s="125"/>
      <c r="EF433" s="125"/>
      <c r="EG433" s="125"/>
      <c r="EH433" s="125"/>
      <c r="EI433" s="125"/>
      <c r="EJ433" s="125"/>
      <c r="EK433" s="125"/>
      <c r="EL433" s="125"/>
      <c r="EM433" s="125"/>
      <c r="EN433" s="125"/>
      <c r="EO433" s="125"/>
      <c r="EP433" s="125"/>
      <c r="EQ433" s="125"/>
      <c r="ER433" s="125"/>
      <c r="ES433" s="125"/>
      <c r="ET433" s="125"/>
      <c r="EU433" s="125"/>
      <c r="EV433" s="125"/>
      <c r="EW433" s="125"/>
      <c r="EX433" s="125"/>
      <c r="EY433" s="125"/>
      <c r="EZ433" s="125"/>
      <c r="FA433" s="125"/>
      <c r="FB433" s="125"/>
      <c r="FC433" s="125"/>
      <c r="FD433" s="125"/>
      <c r="FE433" s="125"/>
      <c r="FF433" s="125"/>
      <c r="FG433" s="125"/>
      <c r="FH433" s="125"/>
      <c r="FI433" s="125"/>
      <c r="FJ433" s="125"/>
      <c r="FK433" s="125"/>
      <c r="FL433" s="125"/>
      <c r="FM433" s="125"/>
      <c r="FN433" s="125"/>
      <c r="FO433" s="125"/>
      <c r="FP433" s="125"/>
      <c r="FQ433" s="125"/>
      <c r="FR433" s="125"/>
      <c r="FS433" s="125"/>
      <c r="FT433" s="125"/>
      <c r="FU433" s="125"/>
      <c r="FV433" s="125"/>
      <c r="FW433" s="125"/>
      <c r="FX433" s="125"/>
      <c r="FY433" s="125"/>
      <c r="FZ433" s="125"/>
      <c r="GA433" s="125"/>
      <c r="GB433" s="125"/>
      <c r="GC433" s="125"/>
      <c r="GD433" s="125"/>
      <c r="GE433" s="125"/>
      <c r="GF433" s="125"/>
      <c r="GG433" s="125"/>
      <c r="GH433" s="125"/>
      <c r="GI433" s="125"/>
      <c r="GJ433" s="125"/>
      <c r="GK433" s="125"/>
      <c r="GL433" s="125"/>
      <c r="GM433" s="125"/>
      <c r="GN433" s="125"/>
      <c r="GO433" s="125"/>
      <c r="GP433" s="125"/>
      <c r="GQ433" s="125"/>
      <c r="GR433" s="125"/>
      <c r="GS433" s="125"/>
      <c r="GT433" s="125"/>
      <c r="GU433" s="125"/>
      <c r="GV433" s="125"/>
      <c r="GW433" s="125"/>
      <c r="GX433" s="125"/>
      <c r="GY433" s="125"/>
      <c r="GZ433" s="125"/>
      <c r="HA433" s="125"/>
      <c r="HB433" s="125"/>
      <c r="HC433" s="125"/>
      <c r="HD433" s="125"/>
      <c r="HE433" s="125"/>
      <c r="HF433" s="125"/>
      <c r="HG433" s="125"/>
      <c r="HH433" s="125"/>
      <c r="HI433" s="125"/>
      <c r="HJ433" s="125"/>
      <c r="HK433" s="125"/>
      <c r="HL433" s="125"/>
      <c r="HM433" s="125"/>
      <c r="HN433" s="125"/>
      <c r="HO433" s="125"/>
      <c r="HP433" s="125"/>
      <c r="HQ433" s="125"/>
      <c r="HR433" s="125"/>
      <c r="HS433" s="125"/>
      <c r="HT433" s="125"/>
      <c r="HU433" s="125"/>
      <c r="HV433" s="125"/>
      <c r="HW433" s="125"/>
      <c r="HX433" s="125"/>
      <c r="HY433" s="125"/>
      <c r="HZ433" s="125"/>
      <c r="IA433" s="125"/>
      <c r="IB433" s="125"/>
      <c r="IC433" s="125"/>
      <c r="ID433" s="125"/>
      <c r="IE433" s="125"/>
    </row>
    <row r="434" s="215" customFormat="1" ht="60" hidden="1" customHeight="1">
      <c r="A434" s="236"/>
      <c r="B434" s="236" t="s">
        <v>62</v>
      </c>
      <c r="C434" s="236" t="s">
        <v>63</v>
      </c>
      <c r="D434" s="237" t="s">
        <v>64</v>
      </c>
      <c r="E434" s="237">
        <v>221</v>
      </c>
      <c r="F434" s="238" t="s">
        <v>1807</v>
      </c>
      <c r="G434" s="238" t="s">
        <v>857</v>
      </c>
      <c r="H434" s="237" t="s">
        <v>1903</v>
      </c>
      <c r="I434" s="239" t="s">
        <v>577</v>
      </c>
      <c r="J434" s="238" t="s">
        <v>578</v>
      </c>
      <c r="K434" s="240" t="s">
        <v>579</v>
      </c>
      <c r="L434" s="241" t="s">
        <v>580</v>
      </c>
      <c r="M434" s="240" t="s">
        <v>581</v>
      </c>
      <c r="N434" s="237" t="s">
        <v>1904</v>
      </c>
      <c r="O434" s="236" t="s">
        <v>397</v>
      </c>
      <c r="P434" s="236" t="s">
        <v>76</v>
      </c>
      <c r="Q434" s="242" t="s">
        <v>398</v>
      </c>
      <c r="R434" s="273">
        <v>42591</v>
      </c>
      <c r="S434" s="239">
        <v>15</v>
      </c>
      <c r="T434" s="244">
        <f t="shared" si="38"/>
        <v>48069</v>
      </c>
      <c r="U434" s="237" t="s">
        <v>100</v>
      </c>
      <c r="V434" s="245" t="str">
        <f t="shared" si="36"/>
        <v/>
      </c>
      <c r="W434" s="245" t="str">
        <f t="shared" si="35"/>
        <v>%НКПР</v>
      </c>
      <c r="X434" s="239">
        <v>100</v>
      </c>
      <c r="Y434" s="239"/>
      <c r="Z434" s="242" t="s">
        <v>399</v>
      </c>
      <c r="AA434" s="237" t="s">
        <v>400</v>
      </c>
      <c r="AB434" s="239"/>
      <c r="AC434" s="242" t="s">
        <v>399</v>
      </c>
      <c r="AD434" s="374">
        <v>24</v>
      </c>
      <c r="AE434" s="375">
        <v>45735</v>
      </c>
      <c r="AF434" s="248">
        <f t="shared" si="37"/>
        <v>46464</v>
      </c>
      <c r="AG434" s="386" t="s">
        <v>82</v>
      </c>
      <c r="AH434" s="238" t="s">
        <v>83</v>
      </c>
      <c r="AI434" s="238" t="s">
        <v>1905</v>
      </c>
      <c r="AJ434" s="236" t="s">
        <v>109</v>
      </c>
      <c r="AK434" s="248" t="str">
        <f t="shared" ca="1" si="39"/>
        <v>поверен</v>
      </c>
      <c r="AL434" s="242"/>
      <c r="AM434" s="242" t="s">
        <v>86</v>
      </c>
      <c r="AN434" s="242" t="s">
        <v>87</v>
      </c>
      <c r="AO434" s="242" t="s">
        <v>88</v>
      </c>
      <c r="AP434" s="239" t="s">
        <v>584</v>
      </c>
      <c r="AQ434" s="250"/>
      <c r="AR434" s="248"/>
      <c r="AS434" s="242" t="s">
        <v>91</v>
      </c>
      <c r="AT434" s="236" t="s">
        <v>385</v>
      </c>
      <c r="AU434" s="236"/>
      <c r="AV434" s="238"/>
      <c r="AW434" s="238"/>
      <c r="AX434" s="236"/>
      <c r="AY434" s="236"/>
      <c r="AZ434" s="236"/>
      <c r="BA434" s="238" t="s">
        <v>343</v>
      </c>
      <c r="BB434" s="238" t="s">
        <v>403</v>
      </c>
      <c r="BC434" s="238" t="s">
        <v>404</v>
      </c>
      <c r="BD434" s="242">
        <v>3160</v>
      </c>
      <c r="BE434" s="238"/>
      <c r="BF434" s="251"/>
      <c r="BG434" s="238" t="s">
        <v>1027</v>
      </c>
      <c r="BH434" s="245"/>
      <c r="BI434" s="245"/>
      <c r="BJ434" s="252" t="s">
        <v>407</v>
      </c>
      <c r="BK434" s="245" t="s">
        <v>588</v>
      </c>
      <c r="BL434" s="125"/>
      <c r="BM434" s="125"/>
      <c r="BN434" s="125"/>
      <c r="BO434" s="125"/>
      <c r="BP434" s="125"/>
      <c r="BQ434" s="125"/>
      <c r="BR434" s="125"/>
      <c r="BS434" s="125"/>
      <c r="BT434" s="125"/>
      <c r="BU434" s="125"/>
      <c r="BV434" s="125"/>
      <c r="BW434" s="125"/>
      <c r="BX434" s="125"/>
      <c r="BY434" s="125"/>
      <c r="BZ434" s="125"/>
      <c r="CA434" s="125"/>
      <c r="CB434" s="125"/>
      <c r="CC434" s="125"/>
      <c r="CD434" s="125"/>
      <c r="CE434" s="125"/>
      <c r="CF434" s="125"/>
      <c r="CG434" s="125"/>
      <c r="CH434" s="125"/>
      <c r="CI434" s="125"/>
      <c r="CJ434" s="125"/>
      <c r="CK434" s="125"/>
      <c r="CL434" s="125"/>
      <c r="CM434" s="125"/>
      <c r="CN434" s="125"/>
      <c r="CO434" s="125"/>
      <c r="CP434" s="125"/>
      <c r="CQ434" s="125"/>
      <c r="CR434" s="125"/>
      <c r="CS434" s="125"/>
      <c r="CT434" s="125"/>
      <c r="CU434" s="125"/>
      <c r="CV434" s="125"/>
      <c r="CW434" s="125"/>
      <c r="CX434" s="125"/>
      <c r="CY434" s="125"/>
      <c r="CZ434" s="125"/>
      <c r="DA434" s="125"/>
      <c r="DB434" s="125"/>
      <c r="DC434" s="125"/>
      <c r="DD434" s="125"/>
      <c r="DE434" s="125"/>
      <c r="DF434" s="125"/>
      <c r="DG434" s="125"/>
      <c r="DH434" s="125"/>
      <c r="DI434" s="125"/>
      <c r="DJ434" s="125"/>
      <c r="DK434" s="125"/>
      <c r="DL434" s="125"/>
      <c r="DM434" s="125"/>
      <c r="DN434" s="125"/>
      <c r="DO434" s="125"/>
      <c r="DP434" s="125"/>
      <c r="DQ434" s="125"/>
      <c r="DR434" s="125"/>
      <c r="DS434" s="125"/>
      <c r="DT434" s="125"/>
      <c r="DU434" s="125"/>
      <c r="DV434" s="125"/>
      <c r="DW434" s="125"/>
      <c r="DX434" s="125"/>
      <c r="DY434" s="125"/>
      <c r="DZ434" s="125"/>
      <c r="EA434" s="125"/>
      <c r="EB434" s="125"/>
      <c r="EC434" s="125"/>
      <c r="ED434" s="125"/>
      <c r="EE434" s="125"/>
      <c r="EF434" s="125"/>
      <c r="EG434" s="125"/>
      <c r="EH434" s="125"/>
      <c r="EI434" s="125"/>
      <c r="EJ434" s="125"/>
      <c r="EK434" s="125"/>
      <c r="EL434" s="125"/>
      <c r="EM434" s="125"/>
      <c r="EN434" s="125"/>
      <c r="EO434" s="125"/>
      <c r="EP434" s="125"/>
      <c r="EQ434" s="125"/>
      <c r="ER434" s="125"/>
      <c r="ES434" s="125"/>
      <c r="ET434" s="125"/>
      <c r="EU434" s="125"/>
      <c r="EV434" s="125"/>
      <c r="EW434" s="125"/>
      <c r="EX434" s="125"/>
      <c r="EY434" s="125"/>
      <c r="EZ434" s="125"/>
      <c r="FA434" s="125"/>
      <c r="FB434" s="125"/>
      <c r="FC434" s="125"/>
      <c r="FD434" s="125"/>
      <c r="FE434" s="125"/>
      <c r="FF434" s="125"/>
      <c r="FG434" s="125"/>
      <c r="FH434" s="125"/>
      <c r="FI434" s="125"/>
      <c r="FJ434" s="125"/>
      <c r="FK434" s="125"/>
      <c r="FL434" s="125"/>
      <c r="FM434" s="125"/>
      <c r="FN434" s="125"/>
      <c r="FO434" s="125"/>
      <c r="FP434" s="125"/>
      <c r="FQ434" s="125"/>
      <c r="FR434" s="125"/>
      <c r="FS434" s="125"/>
      <c r="FT434" s="125"/>
      <c r="FU434" s="125"/>
      <c r="FV434" s="125"/>
      <c r="FW434" s="125"/>
      <c r="FX434" s="125"/>
      <c r="FY434" s="125"/>
      <c r="FZ434" s="125"/>
      <c r="GA434" s="125"/>
      <c r="GB434" s="125"/>
      <c r="GC434" s="125"/>
      <c r="GD434" s="125"/>
      <c r="GE434" s="125"/>
      <c r="GF434" s="125"/>
      <c r="GG434" s="125"/>
      <c r="GH434" s="125"/>
      <c r="GI434" s="125"/>
      <c r="GJ434" s="125"/>
      <c r="GK434" s="125"/>
      <c r="GL434" s="125"/>
      <c r="GM434" s="125"/>
      <c r="GN434" s="125"/>
      <c r="GO434" s="125"/>
      <c r="GP434" s="125"/>
      <c r="GQ434" s="125"/>
      <c r="GR434" s="125"/>
      <c r="GS434" s="125"/>
      <c r="GT434" s="125"/>
      <c r="GU434" s="125"/>
      <c r="GV434" s="125"/>
      <c r="GW434" s="125"/>
      <c r="GX434" s="125"/>
      <c r="GY434" s="125"/>
      <c r="GZ434" s="125"/>
      <c r="HA434" s="125"/>
      <c r="HB434" s="125"/>
      <c r="HC434" s="125"/>
      <c r="HD434" s="125"/>
      <c r="HE434" s="125"/>
      <c r="HF434" s="125"/>
      <c r="HG434" s="125"/>
      <c r="HH434" s="125"/>
      <c r="HI434" s="125"/>
      <c r="HJ434" s="125"/>
      <c r="HK434" s="125"/>
      <c r="HL434" s="125"/>
      <c r="HM434" s="125"/>
      <c r="HN434" s="125"/>
      <c r="HO434" s="125"/>
      <c r="HP434" s="125"/>
      <c r="HQ434" s="125"/>
      <c r="HR434" s="125"/>
      <c r="HS434" s="125"/>
      <c r="HT434" s="125"/>
      <c r="HU434" s="125"/>
      <c r="HV434" s="125"/>
      <c r="HW434" s="125"/>
      <c r="HX434" s="125"/>
      <c r="HY434" s="125"/>
      <c r="HZ434" s="125"/>
      <c r="IA434" s="125"/>
      <c r="IB434" s="125"/>
      <c r="IC434" s="125"/>
      <c r="ID434" s="125"/>
      <c r="IE434" s="125"/>
    </row>
    <row r="435" s="88" customFormat="1" ht="60" hidden="1" customHeight="1">
      <c r="A435" s="37"/>
      <c r="B435" s="37" t="s">
        <v>62</v>
      </c>
      <c r="C435" s="37" t="s">
        <v>63</v>
      </c>
      <c r="D435" s="56" t="s">
        <v>64</v>
      </c>
      <c r="E435" s="56">
        <v>221</v>
      </c>
      <c r="F435" s="40" t="s">
        <v>1807</v>
      </c>
      <c r="G435" s="40" t="s">
        <v>857</v>
      </c>
      <c r="H435" s="56" t="s">
        <v>1906</v>
      </c>
      <c r="I435" s="48" t="s">
        <v>590</v>
      </c>
      <c r="J435" s="118" t="s">
        <v>908</v>
      </c>
      <c r="K435" s="49" t="s">
        <v>592</v>
      </c>
      <c r="L435" s="119" t="s">
        <v>593</v>
      </c>
      <c r="M435" s="119" t="s">
        <v>909</v>
      </c>
      <c r="N435" s="56">
        <v>222022</v>
      </c>
      <c r="O435" s="47" t="s">
        <v>595</v>
      </c>
      <c r="P435" s="37" t="s">
        <v>76</v>
      </c>
      <c r="Q435" s="42" t="s">
        <v>398</v>
      </c>
      <c r="R435" s="96">
        <v>44889</v>
      </c>
      <c r="S435" s="117">
        <v>10</v>
      </c>
      <c r="T435" s="45">
        <f t="shared" si="38"/>
        <v>48541</v>
      </c>
      <c r="U435" s="56" t="s">
        <v>100</v>
      </c>
      <c r="V435" s="37" t="str">
        <f t="shared" si="36"/>
        <v/>
      </c>
      <c r="W435" s="37" t="str">
        <f t="shared" si="35"/>
        <v>%НКПР</v>
      </c>
      <c r="X435" s="48">
        <v>100</v>
      </c>
      <c r="Y435" s="48"/>
      <c r="Z435" s="42" t="s">
        <v>399</v>
      </c>
      <c r="AA435" s="56" t="s">
        <v>596</v>
      </c>
      <c r="AB435" s="48"/>
      <c r="AC435" s="42" t="s">
        <v>399</v>
      </c>
      <c r="AD435" s="119">
        <v>36</v>
      </c>
      <c r="AE435" s="91">
        <v>44889</v>
      </c>
      <c r="AF435" s="51">
        <f t="shared" si="37"/>
        <v>45984</v>
      </c>
      <c r="AG435" s="40" t="s">
        <v>82</v>
      </c>
      <c r="AH435" s="118" t="s">
        <v>83</v>
      </c>
      <c r="AI435" s="37" t="s">
        <v>1907</v>
      </c>
      <c r="AJ435" s="47" t="s">
        <v>598</v>
      </c>
      <c r="AK435" s="51" t="str">
        <f t="shared" ca="1" si="39"/>
        <v>поверен</v>
      </c>
      <c r="AL435" s="120"/>
      <c r="AM435" s="42" t="s">
        <v>86</v>
      </c>
      <c r="AN435" s="42" t="s">
        <v>87</v>
      </c>
      <c r="AO435" s="42" t="s">
        <v>88</v>
      </c>
      <c r="AP435" s="47" t="s">
        <v>599</v>
      </c>
      <c r="AQ435" s="41" t="s">
        <v>1908</v>
      </c>
      <c r="AR435" s="51"/>
      <c r="AS435" s="42" t="s">
        <v>91</v>
      </c>
      <c r="AT435" s="37" t="s">
        <v>385</v>
      </c>
      <c r="AU435" s="37"/>
      <c r="AV435" s="41" t="s">
        <v>1908</v>
      </c>
      <c r="AW435" s="40"/>
      <c r="AX435" s="37"/>
      <c r="AY435" s="37"/>
      <c r="AZ435" s="37"/>
      <c r="BA435" s="40"/>
      <c r="BB435" s="40" t="s">
        <v>403</v>
      </c>
      <c r="BC435" s="40" t="s">
        <v>404</v>
      </c>
      <c r="BD435" s="42"/>
      <c r="BE435" s="40"/>
      <c r="BF435" s="52"/>
      <c r="BG435" s="40"/>
      <c r="BH435" s="47"/>
      <c r="BI435" s="47" t="s">
        <v>406</v>
      </c>
      <c r="BJ435" s="38" t="s">
        <v>914</v>
      </c>
      <c r="BK435" s="47" t="s">
        <v>915</v>
      </c>
      <c r="BL435" s="125"/>
      <c r="BM435" s="125"/>
      <c r="BN435" s="125"/>
      <c r="BO435" s="125"/>
      <c r="BP435" s="125"/>
      <c r="BQ435" s="125"/>
      <c r="BR435" s="125"/>
      <c r="BS435" s="125"/>
      <c r="BT435" s="125"/>
      <c r="BU435" s="125"/>
      <c r="BV435" s="125"/>
      <c r="BW435" s="125"/>
      <c r="BX435" s="125"/>
      <c r="BY435" s="125"/>
      <c r="BZ435" s="125"/>
      <c r="CA435" s="125"/>
      <c r="CB435" s="125"/>
      <c r="CC435" s="125"/>
      <c r="CD435" s="125"/>
      <c r="CE435" s="125"/>
      <c r="CF435" s="125"/>
      <c r="CG435" s="125"/>
      <c r="CH435" s="125"/>
      <c r="CI435" s="125"/>
      <c r="CJ435" s="125"/>
      <c r="CK435" s="125"/>
      <c r="CL435" s="125"/>
      <c r="CM435" s="125"/>
      <c r="CN435" s="125"/>
      <c r="CO435" s="125"/>
      <c r="CP435" s="125"/>
      <c r="CQ435" s="125"/>
      <c r="CR435" s="125"/>
      <c r="CS435" s="125"/>
      <c r="CT435" s="125"/>
      <c r="CU435" s="125"/>
      <c r="CV435" s="125"/>
      <c r="CW435" s="125"/>
      <c r="CX435" s="125"/>
      <c r="CY435" s="125"/>
      <c r="CZ435" s="125"/>
      <c r="DA435" s="125"/>
      <c r="DB435" s="125"/>
      <c r="DC435" s="125"/>
      <c r="DD435" s="125"/>
      <c r="DE435" s="125"/>
      <c r="DF435" s="125"/>
      <c r="DG435" s="125"/>
      <c r="DH435" s="125"/>
      <c r="DI435" s="125"/>
      <c r="DJ435" s="125"/>
      <c r="DK435" s="125"/>
      <c r="DL435" s="125"/>
      <c r="DM435" s="125"/>
      <c r="DN435" s="125"/>
      <c r="DO435" s="125"/>
      <c r="DP435" s="125"/>
      <c r="DQ435" s="125"/>
      <c r="DR435" s="125"/>
      <c r="DS435" s="125"/>
      <c r="DT435" s="125"/>
      <c r="DU435" s="125"/>
      <c r="DV435" s="125"/>
      <c r="DW435" s="125"/>
      <c r="DX435" s="125"/>
      <c r="DY435" s="125"/>
      <c r="DZ435" s="125"/>
      <c r="EA435" s="125"/>
      <c r="EB435" s="125"/>
      <c r="EC435" s="125"/>
      <c r="ED435" s="125"/>
      <c r="EE435" s="125"/>
      <c r="EF435" s="125"/>
      <c r="EG435" s="125"/>
      <c r="EH435" s="125"/>
      <c r="EI435" s="125"/>
      <c r="EJ435" s="125"/>
      <c r="EK435" s="125"/>
      <c r="EL435" s="125"/>
      <c r="EM435" s="125"/>
      <c r="EN435" s="125"/>
      <c r="EO435" s="125"/>
      <c r="EP435" s="125"/>
      <c r="EQ435" s="125"/>
      <c r="ER435" s="125"/>
      <c r="ES435" s="125"/>
      <c r="ET435" s="125"/>
      <c r="EU435" s="125"/>
      <c r="EV435" s="125"/>
      <c r="EW435" s="125"/>
      <c r="EX435" s="125"/>
      <c r="EY435" s="125"/>
      <c r="EZ435" s="125"/>
      <c r="FA435" s="125"/>
      <c r="FB435" s="125"/>
      <c r="FC435" s="125"/>
      <c r="FD435" s="125"/>
      <c r="FE435" s="125"/>
      <c r="FF435" s="125"/>
      <c r="FG435" s="125"/>
      <c r="FH435" s="125"/>
      <c r="FI435" s="125"/>
      <c r="FJ435" s="125"/>
      <c r="FK435" s="125"/>
      <c r="FL435" s="125"/>
      <c r="FM435" s="125"/>
      <c r="FN435" s="125"/>
      <c r="FO435" s="125"/>
      <c r="FP435" s="125"/>
      <c r="FQ435" s="125"/>
      <c r="FR435" s="125"/>
      <c r="FS435" s="125"/>
      <c r="FT435" s="125"/>
      <c r="FU435" s="125"/>
      <c r="FV435" s="125"/>
      <c r="FW435" s="125"/>
      <c r="FX435" s="125"/>
      <c r="FY435" s="125"/>
      <c r="FZ435" s="125"/>
      <c r="GA435" s="125"/>
      <c r="GB435" s="125"/>
      <c r="GC435" s="125"/>
      <c r="GD435" s="125"/>
      <c r="GE435" s="125"/>
      <c r="GF435" s="125"/>
      <c r="GG435" s="125"/>
      <c r="GH435" s="125"/>
      <c r="GI435" s="125"/>
      <c r="GJ435" s="125"/>
      <c r="GK435" s="125"/>
      <c r="GL435" s="125"/>
      <c r="GM435" s="125"/>
      <c r="GN435" s="125"/>
      <c r="GO435" s="125"/>
      <c r="GP435" s="125"/>
      <c r="GQ435" s="125"/>
      <c r="GR435" s="125"/>
      <c r="GS435" s="125"/>
      <c r="GT435" s="125"/>
      <c r="GU435" s="125"/>
      <c r="GV435" s="125"/>
      <c r="GW435" s="125"/>
      <c r="GX435" s="125"/>
      <c r="GY435" s="125"/>
      <c r="GZ435" s="125"/>
      <c r="HA435" s="125"/>
      <c r="HB435" s="125"/>
      <c r="HC435" s="125"/>
      <c r="HD435" s="125"/>
      <c r="HE435" s="125"/>
      <c r="HF435" s="125"/>
      <c r="HG435" s="125"/>
      <c r="HH435" s="125"/>
      <c r="HI435" s="125"/>
      <c r="HJ435" s="125"/>
      <c r="HK435" s="125"/>
      <c r="HL435" s="125"/>
      <c r="HM435" s="125"/>
      <c r="HN435" s="125"/>
      <c r="HO435" s="125"/>
      <c r="HP435" s="125"/>
      <c r="HQ435" s="125"/>
      <c r="HR435" s="125"/>
      <c r="HS435" s="125"/>
      <c r="HT435" s="125"/>
      <c r="HU435" s="125"/>
      <c r="HV435" s="125"/>
      <c r="HW435" s="125"/>
      <c r="HX435" s="125"/>
      <c r="HY435" s="125"/>
      <c r="HZ435" s="125"/>
      <c r="IA435" s="125"/>
      <c r="IB435" s="125"/>
      <c r="IC435" s="125"/>
      <c r="ID435" s="125"/>
      <c r="IE435" s="125"/>
    </row>
    <row r="436" s="160" customFormat="1" ht="60" hidden="1" customHeight="1">
      <c r="A436" s="33"/>
      <c r="B436" s="33" t="s">
        <v>62</v>
      </c>
      <c r="C436" s="33" t="s">
        <v>63</v>
      </c>
      <c r="D436" s="315" t="s">
        <v>64</v>
      </c>
      <c r="E436" s="315">
        <v>221</v>
      </c>
      <c r="F436" s="316" t="s">
        <v>1807</v>
      </c>
      <c r="G436" s="325" t="s">
        <v>857</v>
      </c>
      <c r="H436" s="387" t="s">
        <v>1909</v>
      </c>
      <c r="I436" s="388" t="s">
        <v>688</v>
      </c>
      <c r="J436" s="389" t="s">
        <v>689</v>
      </c>
      <c r="K436" s="390" t="s">
        <v>579</v>
      </c>
      <c r="L436" s="391" t="s">
        <v>690</v>
      </c>
      <c r="M436" s="390" t="s">
        <v>691</v>
      </c>
      <c r="N436" s="387" t="s">
        <v>1910</v>
      </c>
      <c r="O436" s="392" t="s">
        <v>692</v>
      </c>
      <c r="P436" s="392" t="s">
        <v>76</v>
      </c>
      <c r="Q436" s="393" t="s">
        <v>398</v>
      </c>
      <c r="R436" s="394">
        <v>45179</v>
      </c>
      <c r="S436" s="388">
        <v>10</v>
      </c>
      <c r="T436" s="389">
        <f t="shared" si="38"/>
        <v>48831</v>
      </c>
      <c r="U436" s="387" t="s">
        <v>100</v>
      </c>
      <c r="V436" s="395" t="str">
        <f t="shared" si="36"/>
        <v/>
      </c>
      <c r="W436" s="396" t="str">
        <f t="shared" si="35"/>
        <v>%НКПР</v>
      </c>
      <c r="X436" s="317">
        <v>100</v>
      </c>
      <c r="Y436" s="317"/>
      <c r="Z436" s="320" t="s">
        <v>399</v>
      </c>
      <c r="AA436" s="315" t="s">
        <v>400</v>
      </c>
      <c r="AB436" s="317"/>
      <c r="AC436" s="320" t="s">
        <v>399</v>
      </c>
      <c r="AD436" s="318">
        <v>36</v>
      </c>
      <c r="AE436" s="321">
        <v>45201</v>
      </c>
      <c r="AF436" s="323">
        <f t="shared" si="37"/>
        <v>46296</v>
      </c>
      <c r="AG436" s="316" t="s">
        <v>82</v>
      </c>
      <c r="AH436" s="316" t="s">
        <v>83</v>
      </c>
      <c r="AI436" s="333" t="s">
        <v>1911</v>
      </c>
      <c r="AJ436" s="316" t="s">
        <v>694</v>
      </c>
      <c r="AK436" s="323" t="str">
        <f t="shared" ca="1" si="39"/>
        <v>поверен</v>
      </c>
      <c r="AL436" s="320"/>
      <c r="AM436" s="320" t="s">
        <v>86</v>
      </c>
      <c r="AN436" s="397" t="s">
        <v>87</v>
      </c>
      <c r="AO436" s="393" t="s">
        <v>88</v>
      </c>
      <c r="AP436" s="388" t="s">
        <v>695</v>
      </c>
      <c r="AQ436" s="398" t="s">
        <v>1512</v>
      </c>
      <c r="AR436" s="399"/>
      <c r="AS436" s="320" t="s">
        <v>91</v>
      </c>
      <c r="AT436" s="33" t="s">
        <v>385</v>
      </c>
      <c r="AU436" s="33"/>
      <c r="AV436" s="316"/>
      <c r="AW436" s="316"/>
      <c r="AX436" s="33"/>
      <c r="AY436" s="33"/>
      <c r="AZ436" s="33"/>
      <c r="BA436" s="316" t="s">
        <v>343</v>
      </c>
      <c r="BB436" s="316" t="s">
        <v>403</v>
      </c>
      <c r="BC436" s="316" t="s">
        <v>404</v>
      </c>
      <c r="BD436" s="320">
        <v>3160</v>
      </c>
      <c r="BE436" s="316"/>
      <c r="BF436" s="325"/>
      <c r="BG436" s="316" t="s">
        <v>1027</v>
      </c>
      <c r="BH436" s="153"/>
      <c r="BI436" s="400"/>
      <c r="BJ436" s="401" t="s">
        <v>1513</v>
      </c>
      <c r="BK436" s="395" t="s">
        <v>698</v>
      </c>
      <c r="BL436" s="125"/>
      <c r="BM436" s="125"/>
      <c r="BN436" s="125"/>
      <c r="BO436" s="125"/>
      <c r="BP436" s="125"/>
      <c r="BQ436" s="125"/>
      <c r="BR436" s="125"/>
      <c r="BS436" s="125"/>
      <c r="BT436" s="125"/>
      <c r="BU436" s="125"/>
      <c r="BV436" s="125"/>
      <c r="BW436" s="125"/>
      <c r="BX436" s="125"/>
      <c r="BY436" s="125"/>
      <c r="BZ436" s="125"/>
      <c r="CA436" s="125"/>
      <c r="CB436" s="125"/>
      <c r="CC436" s="125"/>
      <c r="CD436" s="125"/>
      <c r="CE436" s="125"/>
      <c r="CF436" s="125"/>
      <c r="CG436" s="125"/>
      <c r="CH436" s="125"/>
      <c r="CI436" s="125"/>
      <c r="CJ436" s="125"/>
      <c r="CK436" s="125"/>
      <c r="CL436" s="125"/>
      <c r="CM436" s="125"/>
      <c r="CN436" s="125"/>
      <c r="CO436" s="125"/>
      <c r="CP436" s="125"/>
      <c r="CQ436" s="125"/>
      <c r="CR436" s="125"/>
      <c r="CS436" s="125"/>
      <c r="CT436" s="125"/>
      <c r="CU436" s="125"/>
      <c r="CV436" s="125"/>
      <c r="CW436" s="125"/>
      <c r="CX436" s="125"/>
      <c r="CY436" s="125"/>
      <c r="CZ436" s="125"/>
      <c r="DA436" s="125"/>
      <c r="DB436" s="125"/>
      <c r="DC436" s="125"/>
      <c r="DD436" s="125"/>
      <c r="DE436" s="125"/>
      <c r="DF436" s="125"/>
      <c r="DG436" s="125"/>
      <c r="DH436" s="125"/>
      <c r="DI436" s="125"/>
      <c r="DJ436" s="125"/>
      <c r="DK436" s="125"/>
      <c r="DL436" s="125"/>
      <c r="DM436" s="125"/>
      <c r="DN436" s="125"/>
      <c r="DO436" s="125"/>
      <c r="DP436" s="125"/>
      <c r="DQ436" s="125"/>
      <c r="DR436" s="125"/>
      <c r="DS436" s="125"/>
      <c r="DT436" s="125"/>
      <c r="DU436" s="125"/>
      <c r="DV436" s="125"/>
      <c r="DW436" s="125"/>
      <c r="DX436" s="125"/>
      <c r="DY436" s="125"/>
      <c r="DZ436" s="125"/>
      <c r="EA436" s="125"/>
      <c r="EB436" s="125"/>
      <c r="EC436" s="125"/>
      <c r="ED436" s="125"/>
      <c r="EE436" s="125"/>
      <c r="EF436" s="125"/>
      <c r="EG436" s="125"/>
      <c r="EH436" s="125"/>
      <c r="EI436" s="125"/>
      <c r="EJ436" s="125"/>
      <c r="EK436" s="125"/>
      <c r="EL436" s="125"/>
      <c r="EM436" s="125"/>
      <c r="EN436" s="125"/>
      <c r="EO436" s="125"/>
      <c r="EP436" s="125"/>
      <c r="EQ436" s="125"/>
      <c r="ER436" s="125"/>
      <c r="ES436" s="125"/>
      <c r="ET436" s="125"/>
      <c r="EU436" s="125"/>
      <c r="EV436" s="125"/>
      <c r="EW436" s="125"/>
      <c r="EX436" s="125"/>
      <c r="EY436" s="125"/>
      <c r="EZ436" s="125"/>
      <c r="FA436" s="125"/>
      <c r="FB436" s="125"/>
      <c r="FC436" s="125"/>
      <c r="FD436" s="125"/>
      <c r="FE436" s="125"/>
      <c r="FF436" s="125"/>
      <c r="FG436" s="125"/>
      <c r="FH436" s="125"/>
      <c r="FI436" s="125"/>
      <c r="FJ436" s="125"/>
      <c r="FK436" s="125"/>
      <c r="FL436" s="125"/>
      <c r="FM436" s="125"/>
      <c r="FN436" s="125"/>
      <c r="FO436" s="125"/>
      <c r="FP436" s="125"/>
      <c r="FQ436" s="125"/>
      <c r="FR436" s="125"/>
      <c r="FS436" s="125"/>
      <c r="FT436" s="125"/>
      <c r="FU436" s="125"/>
      <c r="FV436" s="125"/>
      <c r="FW436" s="125"/>
      <c r="FX436" s="125"/>
      <c r="FY436" s="125"/>
      <c r="FZ436" s="125"/>
      <c r="GA436" s="125"/>
      <c r="GB436" s="125"/>
      <c r="GC436" s="125"/>
      <c r="GD436" s="125"/>
      <c r="GE436" s="125"/>
      <c r="GF436" s="125"/>
      <c r="GG436" s="125"/>
      <c r="GH436" s="125"/>
      <c r="GI436" s="125"/>
      <c r="GJ436" s="125"/>
      <c r="GK436" s="125"/>
      <c r="GL436" s="125"/>
      <c r="GM436" s="125"/>
      <c r="GN436" s="125"/>
      <c r="GO436" s="125"/>
      <c r="GP436" s="125"/>
      <c r="GQ436" s="125"/>
      <c r="GR436" s="125"/>
      <c r="GS436" s="125"/>
      <c r="GT436" s="125"/>
      <c r="GU436" s="125"/>
      <c r="GV436" s="125"/>
      <c r="GW436" s="125"/>
      <c r="GX436" s="125"/>
      <c r="GY436" s="125"/>
      <c r="GZ436" s="125"/>
      <c r="HA436" s="125"/>
      <c r="HB436" s="125"/>
      <c r="HC436" s="125"/>
      <c r="HD436" s="125"/>
      <c r="HE436" s="125"/>
      <c r="HF436" s="125"/>
      <c r="HG436" s="125"/>
      <c r="HH436" s="125"/>
      <c r="HI436" s="125"/>
      <c r="HJ436" s="125"/>
      <c r="HK436" s="125"/>
      <c r="HL436" s="125"/>
      <c r="HM436" s="125"/>
      <c r="HN436" s="125"/>
      <c r="HO436" s="125"/>
      <c r="HP436" s="125"/>
      <c r="HQ436" s="125"/>
      <c r="HR436" s="125"/>
      <c r="HS436" s="125"/>
      <c r="HT436" s="125"/>
      <c r="HU436" s="125"/>
      <c r="HV436" s="125"/>
      <c r="HW436" s="125"/>
      <c r="HX436" s="125"/>
      <c r="HY436" s="125"/>
      <c r="HZ436" s="125"/>
      <c r="IA436" s="125"/>
      <c r="IB436" s="125"/>
      <c r="IC436" s="125"/>
      <c r="ID436" s="125"/>
      <c r="IE436" s="125"/>
    </row>
    <row r="437" s="378" customFormat="1" ht="60" hidden="1" customHeight="1">
      <c r="A437" s="236"/>
      <c r="B437" s="236" t="s">
        <v>62</v>
      </c>
      <c r="C437" s="236" t="s">
        <v>63</v>
      </c>
      <c r="D437" s="237" t="s">
        <v>64</v>
      </c>
      <c r="E437" s="237">
        <v>221</v>
      </c>
      <c r="F437" s="238" t="s">
        <v>1807</v>
      </c>
      <c r="G437" s="238" t="s">
        <v>857</v>
      </c>
      <c r="H437" s="237" t="s">
        <v>1912</v>
      </c>
      <c r="I437" s="239" t="s">
        <v>577</v>
      </c>
      <c r="J437" s="238" t="s">
        <v>578</v>
      </c>
      <c r="K437" s="240" t="s">
        <v>579</v>
      </c>
      <c r="L437" s="241" t="s">
        <v>580</v>
      </c>
      <c r="M437" s="240" t="s">
        <v>581</v>
      </c>
      <c r="N437" s="237" t="s">
        <v>1913</v>
      </c>
      <c r="O437" s="236" t="s">
        <v>397</v>
      </c>
      <c r="P437" s="236" t="s">
        <v>76</v>
      </c>
      <c r="Q437" s="242" t="s">
        <v>398</v>
      </c>
      <c r="R437" s="273">
        <v>42591</v>
      </c>
      <c r="S437" s="239">
        <v>15</v>
      </c>
      <c r="T437" s="244">
        <f t="shared" si="38"/>
        <v>48069</v>
      </c>
      <c r="U437" s="237" t="s">
        <v>100</v>
      </c>
      <c r="V437" s="245" t="str">
        <f t="shared" si="36"/>
        <v/>
      </c>
      <c r="W437" s="245" t="str">
        <f t="shared" si="35"/>
        <v>%НКПР</v>
      </c>
      <c r="X437" s="239">
        <v>100</v>
      </c>
      <c r="Y437" s="239"/>
      <c r="Z437" s="242" t="s">
        <v>399</v>
      </c>
      <c r="AA437" s="237" t="s">
        <v>400</v>
      </c>
      <c r="AB437" s="239"/>
      <c r="AC437" s="242" t="s">
        <v>399</v>
      </c>
      <c r="AD437" s="374">
        <v>24</v>
      </c>
      <c r="AE437" s="375">
        <v>45735</v>
      </c>
      <c r="AF437" s="248">
        <f t="shared" si="37"/>
        <v>46464</v>
      </c>
      <c r="AG437" s="402" t="s">
        <v>82</v>
      </c>
      <c r="AH437" s="238" t="s">
        <v>83</v>
      </c>
      <c r="AI437" s="238" t="s">
        <v>1914</v>
      </c>
      <c r="AJ437" s="236" t="s">
        <v>109</v>
      </c>
      <c r="AK437" s="248" t="str">
        <f t="shared" ca="1" si="39"/>
        <v>поверен</v>
      </c>
      <c r="AL437" s="242"/>
      <c r="AM437" s="242" t="s">
        <v>86</v>
      </c>
      <c r="AN437" s="242" t="s">
        <v>87</v>
      </c>
      <c r="AO437" s="242" t="s">
        <v>88</v>
      </c>
      <c r="AP437" s="239" t="s">
        <v>584</v>
      </c>
      <c r="AQ437" s="250"/>
      <c r="AR437" s="248"/>
      <c r="AS437" s="242" t="s">
        <v>91</v>
      </c>
      <c r="AT437" s="236" t="s">
        <v>385</v>
      </c>
      <c r="AU437" s="236"/>
      <c r="AV437" s="238"/>
      <c r="AW437" s="238"/>
      <c r="AX437" s="236"/>
      <c r="AY437" s="236"/>
      <c r="AZ437" s="236"/>
      <c r="BA437" s="238" t="s">
        <v>343</v>
      </c>
      <c r="BB437" s="238" t="s">
        <v>403</v>
      </c>
      <c r="BC437" s="238" t="s">
        <v>404</v>
      </c>
      <c r="BD437" s="242">
        <v>3160</v>
      </c>
      <c r="BE437" s="238"/>
      <c r="BF437" s="251"/>
      <c r="BG437" s="238" t="s">
        <v>1027</v>
      </c>
      <c r="BH437" s="245"/>
      <c r="BI437" s="245"/>
      <c r="BJ437" s="252" t="s">
        <v>407</v>
      </c>
      <c r="BK437" s="245" t="s">
        <v>588</v>
      </c>
      <c r="BL437" s="125"/>
      <c r="BM437" s="125"/>
      <c r="BN437" s="125"/>
      <c r="BO437" s="125"/>
      <c r="BP437" s="125"/>
      <c r="BQ437" s="125"/>
      <c r="BR437" s="125"/>
      <c r="BS437" s="125"/>
      <c r="BT437" s="125"/>
      <c r="BU437" s="125"/>
      <c r="BV437" s="125"/>
      <c r="BW437" s="125"/>
      <c r="BX437" s="125"/>
      <c r="BY437" s="125"/>
      <c r="BZ437" s="125"/>
      <c r="CA437" s="125"/>
      <c r="CB437" s="125"/>
      <c r="CC437" s="125"/>
      <c r="CD437" s="125"/>
      <c r="CE437" s="125"/>
      <c r="CF437" s="125"/>
      <c r="CG437" s="125"/>
      <c r="CH437" s="125"/>
      <c r="CI437" s="125"/>
      <c r="CJ437" s="125"/>
      <c r="CK437" s="125"/>
      <c r="CL437" s="125"/>
      <c r="CM437" s="125"/>
      <c r="CN437" s="125"/>
      <c r="CO437" s="125"/>
      <c r="CP437" s="125"/>
      <c r="CQ437" s="125"/>
      <c r="CR437" s="125"/>
      <c r="CS437" s="125"/>
      <c r="CT437" s="125"/>
      <c r="CU437" s="125"/>
      <c r="CV437" s="125"/>
      <c r="CW437" s="125"/>
      <c r="CX437" s="125"/>
      <c r="CY437" s="125"/>
      <c r="CZ437" s="125"/>
      <c r="DA437" s="125"/>
      <c r="DB437" s="125"/>
      <c r="DC437" s="125"/>
      <c r="DD437" s="125"/>
      <c r="DE437" s="125"/>
      <c r="DF437" s="125"/>
      <c r="DG437" s="125"/>
      <c r="DH437" s="125"/>
      <c r="DI437" s="125"/>
      <c r="DJ437" s="125"/>
      <c r="DK437" s="125"/>
      <c r="DL437" s="125"/>
      <c r="DM437" s="125"/>
      <c r="DN437" s="125"/>
      <c r="DO437" s="125"/>
      <c r="DP437" s="125"/>
      <c r="DQ437" s="125"/>
      <c r="DR437" s="125"/>
      <c r="DS437" s="125"/>
      <c r="DT437" s="125"/>
      <c r="DU437" s="125"/>
      <c r="DV437" s="125"/>
      <c r="DW437" s="125"/>
      <c r="DX437" s="125"/>
      <c r="DY437" s="125"/>
      <c r="DZ437" s="125"/>
      <c r="EA437" s="125"/>
      <c r="EB437" s="125"/>
      <c r="EC437" s="125"/>
      <c r="ED437" s="125"/>
      <c r="EE437" s="125"/>
      <c r="EF437" s="125"/>
      <c r="EG437" s="125"/>
      <c r="EH437" s="125"/>
      <c r="EI437" s="125"/>
      <c r="EJ437" s="125"/>
      <c r="EK437" s="125"/>
      <c r="EL437" s="125"/>
      <c r="EM437" s="125"/>
      <c r="EN437" s="125"/>
      <c r="EO437" s="125"/>
      <c r="EP437" s="125"/>
      <c r="EQ437" s="125"/>
      <c r="ER437" s="125"/>
      <c r="ES437" s="125"/>
      <c r="ET437" s="125"/>
      <c r="EU437" s="125"/>
      <c r="EV437" s="125"/>
      <c r="EW437" s="125"/>
      <c r="EX437" s="125"/>
      <c r="EY437" s="125"/>
      <c r="EZ437" s="125"/>
      <c r="FA437" s="125"/>
      <c r="FB437" s="125"/>
      <c r="FC437" s="125"/>
      <c r="FD437" s="125"/>
      <c r="FE437" s="125"/>
      <c r="FF437" s="125"/>
      <c r="FG437" s="125"/>
      <c r="FH437" s="125"/>
      <c r="FI437" s="125"/>
      <c r="FJ437" s="125"/>
      <c r="FK437" s="125"/>
      <c r="FL437" s="125"/>
      <c r="FM437" s="125"/>
      <c r="FN437" s="125"/>
      <c r="FO437" s="125"/>
      <c r="FP437" s="125"/>
      <c r="FQ437" s="125"/>
      <c r="FR437" s="125"/>
      <c r="FS437" s="125"/>
      <c r="FT437" s="125"/>
      <c r="FU437" s="125"/>
      <c r="FV437" s="125"/>
      <c r="FW437" s="125"/>
      <c r="FX437" s="125"/>
      <c r="FY437" s="125"/>
      <c r="FZ437" s="125"/>
      <c r="GA437" s="125"/>
      <c r="GB437" s="125"/>
      <c r="GC437" s="125"/>
      <c r="GD437" s="125"/>
      <c r="GE437" s="125"/>
      <c r="GF437" s="125"/>
      <c r="GG437" s="125"/>
      <c r="GH437" s="125"/>
      <c r="GI437" s="125"/>
      <c r="GJ437" s="125"/>
      <c r="GK437" s="125"/>
      <c r="GL437" s="125"/>
      <c r="GM437" s="125"/>
      <c r="GN437" s="125"/>
      <c r="GO437" s="125"/>
      <c r="GP437" s="125"/>
      <c r="GQ437" s="125"/>
      <c r="GR437" s="125"/>
      <c r="GS437" s="125"/>
      <c r="GT437" s="125"/>
      <c r="GU437" s="125"/>
      <c r="GV437" s="125"/>
      <c r="GW437" s="125"/>
      <c r="GX437" s="125"/>
      <c r="GY437" s="125"/>
      <c r="GZ437" s="125"/>
      <c r="HA437" s="125"/>
      <c r="HB437" s="125"/>
      <c r="HC437" s="125"/>
      <c r="HD437" s="125"/>
      <c r="HE437" s="125"/>
      <c r="HF437" s="125"/>
      <c r="HG437" s="125"/>
      <c r="HH437" s="125"/>
      <c r="HI437" s="125"/>
      <c r="HJ437" s="125"/>
      <c r="HK437" s="125"/>
      <c r="HL437" s="125"/>
      <c r="HM437" s="125"/>
      <c r="HN437" s="125"/>
      <c r="HO437" s="125"/>
      <c r="HP437" s="125"/>
      <c r="HQ437" s="125"/>
      <c r="HR437" s="125"/>
      <c r="HS437" s="125"/>
      <c r="HT437" s="125"/>
      <c r="HU437" s="125"/>
      <c r="HV437" s="125"/>
      <c r="HW437" s="125"/>
      <c r="HX437" s="125"/>
      <c r="HY437" s="125"/>
      <c r="HZ437" s="125"/>
      <c r="IA437" s="125"/>
      <c r="IB437" s="125"/>
      <c r="IC437" s="125"/>
      <c r="ID437" s="125"/>
      <c r="IE437" s="125"/>
    </row>
    <row r="438" s="88" customFormat="1" ht="60" hidden="1" customHeight="1">
      <c r="A438" s="365"/>
      <c r="B438" s="365" t="s">
        <v>62</v>
      </c>
      <c r="C438" s="365" t="s">
        <v>63</v>
      </c>
      <c r="D438" s="368" t="s">
        <v>64</v>
      </c>
      <c r="E438" s="368">
        <v>221</v>
      </c>
      <c r="F438" s="363" t="s">
        <v>1807</v>
      </c>
      <c r="G438" s="363" t="s">
        <v>857</v>
      </c>
      <c r="H438" s="368" t="s">
        <v>1915</v>
      </c>
      <c r="I438" s="362" t="s">
        <v>590</v>
      </c>
      <c r="J438" s="403" t="s">
        <v>908</v>
      </c>
      <c r="K438" s="290" t="s">
        <v>592</v>
      </c>
      <c r="L438" s="404" t="s">
        <v>593</v>
      </c>
      <c r="M438" s="404" t="s">
        <v>909</v>
      </c>
      <c r="N438" s="368">
        <v>222083</v>
      </c>
      <c r="O438" s="369" t="s">
        <v>595</v>
      </c>
      <c r="P438" s="365" t="s">
        <v>76</v>
      </c>
      <c r="Q438" s="366" t="s">
        <v>398</v>
      </c>
      <c r="R438" s="367">
        <v>44890</v>
      </c>
      <c r="S438" s="405">
        <v>10</v>
      </c>
      <c r="T438" s="406">
        <f t="shared" si="38"/>
        <v>48542</v>
      </c>
      <c r="U438" s="368" t="s">
        <v>100</v>
      </c>
      <c r="V438" s="365" t="str">
        <f t="shared" si="36"/>
        <v/>
      </c>
      <c r="W438" s="365" t="str">
        <f t="shared" si="35"/>
        <v>%НКПР</v>
      </c>
      <c r="X438" s="362">
        <v>100</v>
      </c>
      <c r="Y438" s="362"/>
      <c r="Z438" s="366" t="s">
        <v>399</v>
      </c>
      <c r="AA438" s="368" t="s">
        <v>596</v>
      </c>
      <c r="AB438" s="362"/>
      <c r="AC438" s="366" t="s">
        <v>399</v>
      </c>
      <c r="AD438" s="404">
        <v>36</v>
      </c>
      <c r="AE438" s="370">
        <v>44889</v>
      </c>
      <c r="AF438" s="407">
        <f t="shared" si="37"/>
        <v>45984</v>
      </c>
      <c r="AG438" s="363" t="s">
        <v>82</v>
      </c>
      <c r="AH438" s="403" t="s">
        <v>83</v>
      </c>
      <c r="AI438" s="365" t="s">
        <v>1916</v>
      </c>
      <c r="AJ438" s="369" t="s">
        <v>598</v>
      </c>
      <c r="AK438" s="407" t="str">
        <f t="shared" ca="1" si="39"/>
        <v>поверен</v>
      </c>
      <c r="AL438" s="408"/>
      <c r="AM438" s="366" t="s">
        <v>86</v>
      </c>
      <c r="AN438" s="366" t="s">
        <v>87</v>
      </c>
      <c r="AO438" s="366" t="s">
        <v>88</v>
      </c>
      <c r="AP438" s="369" t="s">
        <v>599</v>
      </c>
      <c r="AQ438" s="371" t="s">
        <v>1310</v>
      </c>
      <c r="AR438" s="407"/>
      <c r="AS438" s="366" t="s">
        <v>91</v>
      </c>
      <c r="AT438" s="365" t="s">
        <v>385</v>
      </c>
      <c r="AU438" s="365"/>
      <c r="AV438" s="371" t="s">
        <v>1310</v>
      </c>
      <c r="AW438" s="363"/>
      <c r="AX438" s="365"/>
      <c r="AY438" s="365"/>
      <c r="AZ438" s="365"/>
      <c r="BA438" s="363"/>
      <c r="BB438" s="363" t="s">
        <v>403</v>
      </c>
      <c r="BC438" s="363" t="s">
        <v>404</v>
      </c>
      <c r="BD438" s="366"/>
      <c r="BE438" s="363"/>
      <c r="BF438" s="409"/>
      <c r="BG438" s="363"/>
      <c r="BH438" s="369"/>
      <c r="BI438" s="369" t="s">
        <v>406</v>
      </c>
      <c r="BJ438" s="372" t="s">
        <v>914</v>
      </c>
      <c r="BK438" s="369" t="s">
        <v>915</v>
      </c>
      <c r="BL438" s="125"/>
      <c r="BM438" s="125"/>
      <c r="BN438" s="125"/>
      <c r="BO438" s="125"/>
      <c r="BP438" s="125"/>
      <c r="BQ438" s="125"/>
      <c r="BR438" s="125"/>
      <c r="BS438" s="125"/>
      <c r="BT438" s="125"/>
      <c r="BU438" s="125"/>
      <c r="BV438" s="125"/>
      <c r="BW438" s="125"/>
      <c r="BX438" s="125"/>
      <c r="BY438" s="125"/>
      <c r="BZ438" s="125"/>
      <c r="CA438" s="125"/>
      <c r="CB438" s="125"/>
      <c r="CC438" s="125"/>
      <c r="CD438" s="125"/>
      <c r="CE438" s="125"/>
      <c r="CF438" s="125"/>
      <c r="CG438" s="125"/>
      <c r="CH438" s="125"/>
      <c r="CI438" s="125"/>
      <c r="CJ438" s="125"/>
      <c r="CK438" s="125"/>
      <c r="CL438" s="125"/>
      <c r="CM438" s="125"/>
      <c r="CN438" s="125"/>
      <c r="CO438" s="125"/>
      <c r="CP438" s="125"/>
      <c r="CQ438" s="125"/>
      <c r="CR438" s="125"/>
      <c r="CS438" s="125"/>
      <c r="CT438" s="125"/>
      <c r="CU438" s="125"/>
      <c r="CV438" s="125"/>
      <c r="CW438" s="125"/>
      <c r="CX438" s="125"/>
      <c r="CY438" s="125"/>
      <c r="CZ438" s="125"/>
      <c r="DA438" s="125"/>
      <c r="DB438" s="125"/>
      <c r="DC438" s="125"/>
      <c r="DD438" s="125"/>
      <c r="DE438" s="125"/>
      <c r="DF438" s="125"/>
      <c r="DG438" s="125"/>
      <c r="DH438" s="125"/>
      <c r="DI438" s="125"/>
      <c r="DJ438" s="125"/>
      <c r="DK438" s="125"/>
      <c r="DL438" s="125"/>
      <c r="DM438" s="125"/>
      <c r="DN438" s="125"/>
      <c r="DO438" s="125"/>
      <c r="DP438" s="125"/>
      <c r="DQ438" s="125"/>
      <c r="DR438" s="125"/>
      <c r="DS438" s="125"/>
      <c r="DT438" s="125"/>
      <c r="DU438" s="125"/>
      <c r="DV438" s="125"/>
      <c r="DW438" s="125"/>
      <c r="DX438" s="125"/>
      <c r="DY438" s="125"/>
      <c r="DZ438" s="125"/>
      <c r="EA438" s="125"/>
      <c r="EB438" s="125"/>
      <c r="EC438" s="125"/>
      <c r="ED438" s="125"/>
      <c r="EE438" s="125"/>
      <c r="EF438" s="125"/>
      <c r="EG438" s="125"/>
      <c r="EH438" s="125"/>
      <c r="EI438" s="125"/>
      <c r="EJ438" s="125"/>
      <c r="EK438" s="125"/>
      <c r="EL438" s="125"/>
      <c r="EM438" s="125"/>
      <c r="EN438" s="125"/>
      <c r="EO438" s="125"/>
      <c r="EP438" s="125"/>
      <c r="EQ438" s="125"/>
      <c r="ER438" s="125"/>
      <c r="ES438" s="125"/>
      <c r="ET438" s="125"/>
      <c r="EU438" s="125"/>
      <c r="EV438" s="125"/>
      <c r="EW438" s="125"/>
      <c r="EX438" s="125"/>
      <c r="EY438" s="125"/>
      <c r="EZ438" s="125"/>
      <c r="FA438" s="125"/>
      <c r="FB438" s="125"/>
      <c r="FC438" s="125"/>
      <c r="FD438" s="125"/>
      <c r="FE438" s="125"/>
      <c r="FF438" s="125"/>
      <c r="FG438" s="125"/>
      <c r="FH438" s="125"/>
      <c r="FI438" s="125"/>
      <c r="FJ438" s="125"/>
      <c r="FK438" s="125"/>
      <c r="FL438" s="125"/>
      <c r="FM438" s="125"/>
      <c r="FN438" s="125"/>
      <c r="FO438" s="125"/>
      <c r="FP438" s="125"/>
      <c r="FQ438" s="125"/>
      <c r="FR438" s="125"/>
      <c r="FS438" s="125"/>
      <c r="FT438" s="125"/>
      <c r="FU438" s="125"/>
      <c r="FV438" s="125"/>
      <c r="FW438" s="125"/>
      <c r="FX438" s="125"/>
      <c r="FY438" s="125"/>
      <c r="FZ438" s="125"/>
      <c r="GA438" s="125"/>
      <c r="GB438" s="125"/>
      <c r="GC438" s="125"/>
      <c r="GD438" s="125"/>
      <c r="GE438" s="125"/>
      <c r="GF438" s="125"/>
      <c r="GG438" s="125"/>
      <c r="GH438" s="125"/>
      <c r="GI438" s="125"/>
      <c r="GJ438" s="125"/>
      <c r="GK438" s="125"/>
      <c r="GL438" s="125"/>
      <c r="GM438" s="125"/>
      <c r="GN438" s="125"/>
      <c r="GO438" s="125"/>
      <c r="GP438" s="125"/>
      <c r="GQ438" s="125"/>
      <c r="GR438" s="125"/>
      <c r="GS438" s="125"/>
      <c r="GT438" s="125"/>
      <c r="GU438" s="125"/>
      <c r="GV438" s="125"/>
      <c r="GW438" s="125"/>
      <c r="GX438" s="125"/>
      <c r="GY438" s="125"/>
      <c r="GZ438" s="125"/>
      <c r="HA438" s="125"/>
      <c r="HB438" s="125"/>
      <c r="HC438" s="125"/>
      <c r="HD438" s="125"/>
      <c r="HE438" s="125"/>
      <c r="HF438" s="125"/>
      <c r="HG438" s="125"/>
      <c r="HH438" s="125"/>
      <c r="HI438" s="125"/>
      <c r="HJ438" s="125"/>
      <c r="HK438" s="125"/>
      <c r="HL438" s="125"/>
      <c r="HM438" s="125"/>
      <c r="HN438" s="125"/>
      <c r="HO438" s="125"/>
      <c r="HP438" s="125"/>
      <c r="HQ438" s="125"/>
      <c r="HR438" s="125"/>
      <c r="HS438" s="125"/>
      <c r="HT438" s="125"/>
      <c r="HU438" s="125"/>
      <c r="HV438" s="125"/>
      <c r="HW438" s="125"/>
      <c r="HX438" s="125"/>
      <c r="HY438" s="125"/>
      <c r="HZ438" s="125"/>
      <c r="IA438" s="125"/>
      <c r="IB438" s="125"/>
      <c r="IC438" s="125"/>
      <c r="ID438" s="125"/>
      <c r="IE438" s="125"/>
    </row>
    <row r="439" s="88" customFormat="1" ht="60" hidden="1" customHeight="1">
      <c r="A439" s="410"/>
      <c r="B439" s="411" t="s">
        <v>62</v>
      </c>
      <c r="C439" s="412" t="s">
        <v>63</v>
      </c>
      <c r="D439" s="413" t="s">
        <v>64</v>
      </c>
      <c r="E439" s="414">
        <v>221</v>
      </c>
      <c r="F439" s="415" t="s">
        <v>1807</v>
      </c>
      <c r="G439" s="416" t="s">
        <v>857</v>
      </c>
      <c r="H439" s="193" t="s">
        <v>1917</v>
      </c>
      <c r="I439" s="189" t="s">
        <v>688</v>
      </c>
      <c r="J439" s="257" t="s">
        <v>689</v>
      </c>
      <c r="K439" s="191" t="s">
        <v>579</v>
      </c>
      <c r="L439" s="191" t="s">
        <v>690</v>
      </c>
      <c r="M439" s="191" t="s">
        <v>691</v>
      </c>
      <c r="N439" s="193" t="s">
        <v>1918</v>
      </c>
      <c r="O439" s="254" t="s">
        <v>692</v>
      </c>
      <c r="P439" s="254" t="s">
        <v>76</v>
      </c>
      <c r="Q439" s="417" t="s">
        <v>398</v>
      </c>
      <c r="R439" s="418">
        <v>45200</v>
      </c>
      <c r="S439" s="189">
        <v>10</v>
      </c>
      <c r="T439" s="257">
        <f t="shared" si="38"/>
        <v>48852</v>
      </c>
      <c r="U439" s="193" t="s">
        <v>100</v>
      </c>
      <c r="V439" s="253" t="str">
        <f t="shared" si="36"/>
        <v/>
      </c>
      <c r="W439" s="419" t="str">
        <f t="shared" si="35"/>
        <v>%НКПР</v>
      </c>
      <c r="X439" s="420">
        <v>100</v>
      </c>
      <c r="Y439" s="421"/>
      <c r="Z439" s="422" t="s">
        <v>399</v>
      </c>
      <c r="AA439" s="414" t="s">
        <v>400</v>
      </c>
      <c r="AB439" s="420"/>
      <c r="AC439" s="423" t="s">
        <v>399</v>
      </c>
      <c r="AD439" s="424">
        <v>36</v>
      </c>
      <c r="AE439" s="425">
        <v>45201</v>
      </c>
      <c r="AF439" s="426">
        <f t="shared" si="37"/>
        <v>46296</v>
      </c>
      <c r="AG439" s="427" t="s">
        <v>82</v>
      </c>
      <c r="AH439" s="415" t="s">
        <v>83</v>
      </c>
      <c r="AI439" s="422" t="s">
        <v>1919</v>
      </c>
      <c r="AJ439" s="427" t="s">
        <v>694</v>
      </c>
      <c r="AK439" s="426" t="str">
        <f t="shared" ca="1" si="39"/>
        <v>поверен</v>
      </c>
      <c r="AL439" s="423"/>
      <c r="AM439" s="422" t="s">
        <v>86</v>
      </c>
      <c r="AN439" s="428" t="s">
        <v>87</v>
      </c>
      <c r="AO439" s="417" t="s">
        <v>88</v>
      </c>
      <c r="AP439" s="189" t="s">
        <v>695</v>
      </c>
      <c r="AQ439" s="429" t="s">
        <v>1920</v>
      </c>
      <c r="AR439" s="430"/>
      <c r="AS439" s="423" t="s">
        <v>91</v>
      </c>
      <c r="AT439" s="411" t="s">
        <v>385</v>
      </c>
      <c r="AU439" s="412"/>
      <c r="AV439" s="417" t="s">
        <v>1920</v>
      </c>
      <c r="AW439" s="427"/>
      <c r="AX439" s="411"/>
      <c r="AY439" s="412"/>
      <c r="AZ439" s="411"/>
      <c r="BA439" s="427" t="s">
        <v>343</v>
      </c>
      <c r="BB439" s="415" t="s">
        <v>403</v>
      </c>
      <c r="BC439" s="427" t="s">
        <v>404</v>
      </c>
      <c r="BD439" s="422">
        <v>3160</v>
      </c>
      <c r="BE439" s="427"/>
      <c r="BF439" s="415"/>
      <c r="BG439" s="427"/>
      <c r="BH439" s="431"/>
      <c r="BI439" s="432"/>
      <c r="BJ439" s="265" t="s">
        <v>1513</v>
      </c>
      <c r="BK439" s="253" t="s">
        <v>698</v>
      </c>
      <c r="BL439" s="125"/>
      <c r="BM439" s="125"/>
      <c r="BN439" s="125"/>
      <c r="BO439" s="125"/>
      <c r="BP439" s="125"/>
      <c r="BQ439" s="125"/>
      <c r="BR439" s="125"/>
      <c r="BS439" s="125"/>
      <c r="BT439" s="125"/>
      <c r="BU439" s="125"/>
      <c r="BV439" s="125"/>
      <c r="BW439" s="125"/>
      <c r="BX439" s="125"/>
      <c r="BY439" s="125"/>
      <c r="BZ439" s="125"/>
      <c r="CA439" s="125"/>
      <c r="CB439" s="125"/>
      <c r="CC439" s="125"/>
      <c r="CD439" s="125"/>
      <c r="CE439" s="125"/>
      <c r="CF439" s="125"/>
      <c r="CG439" s="125"/>
      <c r="CH439" s="125"/>
      <c r="CI439" s="125"/>
      <c r="CJ439" s="125"/>
      <c r="CK439" s="125"/>
      <c r="CL439" s="125"/>
      <c r="CM439" s="125"/>
      <c r="CN439" s="125"/>
      <c r="CO439" s="125"/>
      <c r="CP439" s="125"/>
      <c r="CQ439" s="125"/>
      <c r="CR439" s="125"/>
      <c r="CS439" s="125"/>
      <c r="CT439" s="125"/>
      <c r="CU439" s="125"/>
      <c r="CV439" s="125"/>
      <c r="CW439" s="125"/>
      <c r="CX439" s="125"/>
      <c r="CY439" s="125"/>
      <c r="CZ439" s="125"/>
      <c r="DA439" s="125"/>
      <c r="DB439" s="125"/>
      <c r="DC439" s="125"/>
      <c r="DD439" s="125"/>
      <c r="DE439" s="125"/>
      <c r="DF439" s="125"/>
      <c r="DG439" s="125"/>
      <c r="DH439" s="125"/>
      <c r="DI439" s="125"/>
      <c r="DJ439" s="125"/>
      <c r="DK439" s="125"/>
      <c r="DL439" s="125"/>
      <c r="DM439" s="125"/>
      <c r="DN439" s="125"/>
      <c r="DO439" s="125"/>
      <c r="DP439" s="125"/>
      <c r="DQ439" s="125"/>
      <c r="DR439" s="125"/>
      <c r="DS439" s="125"/>
      <c r="DT439" s="125"/>
      <c r="DU439" s="125"/>
      <c r="DV439" s="125"/>
      <c r="DW439" s="125"/>
      <c r="DX439" s="125"/>
      <c r="DY439" s="125"/>
      <c r="DZ439" s="125"/>
      <c r="EA439" s="125"/>
      <c r="EB439" s="125"/>
      <c r="EC439" s="125"/>
      <c r="ED439" s="125"/>
      <c r="EE439" s="125"/>
      <c r="EF439" s="125"/>
      <c r="EG439" s="125"/>
      <c r="EH439" s="125"/>
      <c r="EI439" s="125"/>
      <c r="EJ439" s="125"/>
      <c r="EK439" s="125"/>
      <c r="EL439" s="125"/>
      <c r="EM439" s="125"/>
      <c r="EN439" s="125"/>
      <c r="EO439" s="125"/>
      <c r="EP439" s="125"/>
      <c r="EQ439" s="125"/>
      <c r="ER439" s="125"/>
      <c r="ES439" s="125"/>
      <c r="ET439" s="125"/>
      <c r="EU439" s="125"/>
      <c r="EV439" s="125"/>
      <c r="EW439" s="125"/>
      <c r="EX439" s="125"/>
      <c r="EY439" s="125"/>
      <c r="EZ439" s="125"/>
      <c r="FA439" s="125"/>
      <c r="FB439" s="125"/>
      <c r="FC439" s="125"/>
      <c r="FD439" s="125"/>
      <c r="FE439" s="125"/>
      <c r="FF439" s="125"/>
      <c r="FG439" s="125"/>
      <c r="FH439" s="125"/>
      <c r="FI439" s="125"/>
      <c r="FJ439" s="125"/>
      <c r="FK439" s="125"/>
      <c r="FL439" s="125"/>
      <c r="FM439" s="125"/>
      <c r="FN439" s="125"/>
      <c r="FO439" s="125"/>
      <c r="FP439" s="125"/>
      <c r="FQ439" s="125"/>
      <c r="FR439" s="125"/>
      <c r="FS439" s="125"/>
      <c r="FT439" s="125"/>
      <c r="FU439" s="125"/>
      <c r="FV439" s="125"/>
      <c r="FW439" s="125"/>
      <c r="FX439" s="125"/>
      <c r="FY439" s="125"/>
      <c r="FZ439" s="125"/>
      <c r="GA439" s="125"/>
      <c r="GB439" s="125"/>
      <c r="GC439" s="125"/>
      <c r="GD439" s="125"/>
      <c r="GE439" s="125"/>
      <c r="GF439" s="125"/>
      <c r="GG439" s="125"/>
      <c r="GH439" s="125"/>
      <c r="GI439" s="125"/>
      <c r="GJ439" s="125"/>
      <c r="GK439" s="125"/>
      <c r="GL439" s="125"/>
      <c r="GM439" s="125"/>
      <c r="GN439" s="125"/>
      <c r="GO439" s="125"/>
      <c r="GP439" s="125"/>
      <c r="GQ439" s="125"/>
      <c r="GR439" s="125"/>
      <c r="GS439" s="125"/>
      <c r="GT439" s="125"/>
      <c r="GU439" s="125"/>
      <c r="GV439" s="125"/>
      <c r="GW439" s="125"/>
      <c r="GX439" s="125"/>
      <c r="GY439" s="125"/>
      <c r="GZ439" s="125"/>
      <c r="HA439" s="125"/>
      <c r="HB439" s="125"/>
      <c r="HC439" s="125"/>
      <c r="HD439" s="125"/>
      <c r="HE439" s="125"/>
      <c r="HF439" s="125"/>
      <c r="HG439" s="125"/>
      <c r="HH439" s="125"/>
      <c r="HI439" s="125"/>
      <c r="HJ439" s="125"/>
      <c r="HK439" s="125"/>
      <c r="HL439" s="125"/>
      <c r="HM439" s="125"/>
      <c r="HN439" s="125"/>
      <c r="HO439" s="125"/>
      <c r="HP439" s="125"/>
      <c r="HQ439" s="125"/>
      <c r="HR439" s="125"/>
      <c r="HS439" s="125"/>
      <c r="HT439" s="125"/>
      <c r="HU439" s="125"/>
      <c r="HV439" s="125"/>
      <c r="HW439" s="125"/>
      <c r="HX439" s="125"/>
      <c r="HY439" s="125"/>
      <c r="HZ439" s="125"/>
      <c r="IA439" s="125"/>
      <c r="IB439" s="125"/>
      <c r="IC439" s="125"/>
      <c r="ID439" s="125"/>
      <c r="IE439" s="125"/>
    </row>
    <row r="440" s="88" customFormat="1" ht="60" hidden="1" customHeight="1">
      <c r="A440" s="37"/>
      <c r="B440" s="37" t="s">
        <v>62</v>
      </c>
      <c r="C440" s="37" t="s">
        <v>63</v>
      </c>
      <c r="D440" s="56" t="s">
        <v>64</v>
      </c>
      <c r="E440" s="56">
        <v>222</v>
      </c>
      <c r="F440" s="40" t="s">
        <v>1807</v>
      </c>
      <c r="G440" s="40" t="s">
        <v>857</v>
      </c>
      <c r="H440" s="433" t="s">
        <v>1921</v>
      </c>
      <c r="I440" s="434" t="s">
        <v>577</v>
      </c>
      <c r="J440" s="435" t="s">
        <v>578</v>
      </c>
      <c r="K440" s="296" t="s">
        <v>579</v>
      </c>
      <c r="L440" s="85" t="s">
        <v>690</v>
      </c>
      <c r="M440" s="436" t="s">
        <v>691</v>
      </c>
      <c r="N440" s="193" t="s">
        <v>1922</v>
      </c>
      <c r="O440" s="437" t="s">
        <v>692</v>
      </c>
      <c r="P440" s="80" t="s">
        <v>76</v>
      </c>
      <c r="Q440" s="438" t="s">
        <v>398</v>
      </c>
      <c r="R440" s="293">
        <v>45201</v>
      </c>
      <c r="S440" s="434">
        <v>10</v>
      </c>
      <c r="T440" s="439">
        <f t="shared" si="38"/>
        <v>48853</v>
      </c>
      <c r="U440" s="433" t="s">
        <v>100</v>
      </c>
      <c r="V440" s="440" t="str">
        <f t="shared" si="36"/>
        <v/>
      </c>
      <c r="W440" s="47" t="str">
        <f t="shared" si="35"/>
        <v>%НКПР</v>
      </c>
      <c r="X440" s="48">
        <v>100</v>
      </c>
      <c r="Y440" s="48"/>
      <c r="Z440" s="42" t="s">
        <v>399</v>
      </c>
      <c r="AA440" s="56" t="s">
        <v>400</v>
      </c>
      <c r="AB440" s="48"/>
      <c r="AC440" s="42" t="s">
        <v>399</v>
      </c>
      <c r="AD440" s="200">
        <v>36</v>
      </c>
      <c r="AE440" s="91">
        <v>45201</v>
      </c>
      <c r="AF440" s="51">
        <f t="shared" si="37"/>
        <v>46296</v>
      </c>
      <c r="AG440" s="40" t="s">
        <v>82</v>
      </c>
      <c r="AH440" s="40" t="s">
        <v>83</v>
      </c>
      <c r="AI440" s="87" t="s">
        <v>1923</v>
      </c>
      <c r="AJ440" s="48" t="s">
        <v>898</v>
      </c>
      <c r="AK440" s="51" t="str">
        <f t="shared" ca="1" si="39"/>
        <v>поверен</v>
      </c>
      <c r="AL440" s="42"/>
      <c r="AM440" s="42" t="s">
        <v>86</v>
      </c>
      <c r="AN440" s="42" t="s">
        <v>87</v>
      </c>
      <c r="AO440" s="438" t="s">
        <v>88</v>
      </c>
      <c r="AP440" s="83" t="s">
        <v>695</v>
      </c>
      <c r="AQ440" s="82">
        <v>45844</v>
      </c>
      <c r="AR440" s="51"/>
      <c r="AS440" s="42" t="s">
        <v>91</v>
      </c>
      <c r="AT440" s="37" t="s">
        <v>385</v>
      </c>
      <c r="AU440" s="37"/>
      <c r="AV440" s="435">
        <v>45844</v>
      </c>
      <c r="AW440" s="40"/>
      <c r="AX440" s="37"/>
      <c r="AY440" s="37"/>
      <c r="AZ440" s="37"/>
      <c r="BA440" s="40" t="s">
        <v>343</v>
      </c>
      <c r="BB440" s="40" t="s">
        <v>403</v>
      </c>
      <c r="BC440" s="40" t="s">
        <v>404</v>
      </c>
      <c r="BD440" s="42">
        <v>3160</v>
      </c>
      <c r="BE440" s="40"/>
      <c r="BF440" s="52"/>
      <c r="BG440" s="40" t="s">
        <v>1924</v>
      </c>
      <c r="BH440" s="47"/>
      <c r="BI440" s="47"/>
      <c r="BJ440" s="294" t="s">
        <v>407</v>
      </c>
      <c r="BK440" s="441" t="s">
        <v>698</v>
      </c>
      <c r="BL440" s="125"/>
      <c r="BM440" s="125"/>
      <c r="BN440" s="125"/>
      <c r="BO440" s="125"/>
      <c r="BP440" s="125"/>
      <c r="BQ440" s="125"/>
      <c r="BR440" s="125"/>
      <c r="BS440" s="125"/>
      <c r="BT440" s="125"/>
      <c r="BU440" s="125"/>
      <c r="BV440" s="125"/>
      <c r="BW440" s="125"/>
      <c r="BX440" s="125"/>
      <c r="BY440" s="125"/>
      <c r="BZ440" s="125"/>
      <c r="CA440" s="125"/>
      <c r="CB440" s="125"/>
      <c r="CC440" s="125"/>
      <c r="CD440" s="125"/>
      <c r="CE440" s="125"/>
      <c r="CF440" s="125"/>
      <c r="CG440" s="125"/>
      <c r="CH440" s="125"/>
      <c r="CI440" s="125"/>
      <c r="CJ440" s="125"/>
      <c r="CK440" s="125"/>
      <c r="CL440" s="125"/>
      <c r="CM440" s="125"/>
      <c r="CN440" s="125"/>
      <c r="CO440" s="125"/>
      <c r="CP440" s="125"/>
      <c r="CQ440" s="125"/>
      <c r="CR440" s="125"/>
      <c r="CS440" s="125"/>
      <c r="CT440" s="125"/>
      <c r="CU440" s="125"/>
      <c r="CV440" s="125"/>
      <c r="CW440" s="125"/>
      <c r="CX440" s="125"/>
      <c r="CY440" s="125"/>
      <c r="CZ440" s="125"/>
      <c r="DA440" s="125"/>
      <c r="DB440" s="125"/>
      <c r="DC440" s="125"/>
      <c r="DD440" s="125"/>
      <c r="DE440" s="125"/>
      <c r="DF440" s="125"/>
      <c r="DG440" s="125"/>
      <c r="DH440" s="125"/>
      <c r="DI440" s="125"/>
      <c r="DJ440" s="125"/>
      <c r="DK440" s="125"/>
      <c r="DL440" s="125"/>
      <c r="DM440" s="125"/>
      <c r="DN440" s="125"/>
      <c r="DO440" s="125"/>
      <c r="DP440" s="125"/>
      <c r="DQ440" s="125"/>
      <c r="DR440" s="125"/>
      <c r="DS440" s="125"/>
      <c r="DT440" s="125"/>
      <c r="DU440" s="125"/>
      <c r="DV440" s="125"/>
      <c r="DW440" s="125"/>
      <c r="DX440" s="125"/>
      <c r="DY440" s="125"/>
      <c r="DZ440" s="125"/>
      <c r="EA440" s="125"/>
      <c r="EB440" s="125"/>
      <c r="EC440" s="125"/>
      <c r="ED440" s="125"/>
      <c r="EE440" s="125"/>
      <c r="EF440" s="125"/>
      <c r="EG440" s="125"/>
      <c r="EH440" s="125"/>
      <c r="EI440" s="125"/>
      <c r="EJ440" s="125"/>
      <c r="EK440" s="125"/>
      <c r="EL440" s="125"/>
      <c r="EM440" s="125"/>
      <c r="EN440" s="125"/>
      <c r="EO440" s="125"/>
      <c r="EP440" s="125"/>
      <c r="EQ440" s="125"/>
      <c r="ER440" s="125"/>
      <c r="ES440" s="125"/>
      <c r="ET440" s="125"/>
      <c r="EU440" s="125"/>
      <c r="EV440" s="125"/>
      <c r="EW440" s="125"/>
      <c r="EX440" s="125"/>
      <c r="EY440" s="125"/>
      <c r="EZ440" s="125"/>
      <c r="FA440" s="125"/>
      <c r="FB440" s="125"/>
      <c r="FC440" s="125"/>
      <c r="FD440" s="125"/>
      <c r="FE440" s="125"/>
      <c r="FF440" s="125"/>
      <c r="FG440" s="125"/>
      <c r="FH440" s="125"/>
      <c r="FI440" s="125"/>
      <c r="FJ440" s="125"/>
      <c r="FK440" s="125"/>
      <c r="FL440" s="125"/>
      <c r="FM440" s="125"/>
      <c r="FN440" s="125"/>
      <c r="FO440" s="125"/>
      <c r="FP440" s="125"/>
      <c r="FQ440" s="125"/>
      <c r="FR440" s="125"/>
      <c r="FS440" s="125"/>
      <c r="FT440" s="125"/>
      <c r="FU440" s="125"/>
      <c r="FV440" s="125"/>
      <c r="FW440" s="125"/>
      <c r="FX440" s="125"/>
      <c r="FY440" s="125"/>
      <c r="FZ440" s="125"/>
      <c r="GA440" s="125"/>
      <c r="GB440" s="125"/>
      <c r="GC440" s="125"/>
      <c r="GD440" s="125"/>
      <c r="GE440" s="125"/>
      <c r="GF440" s="125"/>
      <c r="GG440" s="125"/>
      <c r="GH440" s="125"/>
      <c r="GI440" s="125"/>
      <c r="GJ440" s="125"/>
      <c r="GK440" s="125"/>
      <c r="GL440" s="125"/>
      <c r="GM440" s="125"/>
      <c r="GN440" s="125"/>
      <c r="GO440" s="125"/>
      <c r="GP440" s="125"/>
      <c r="GQ440" s="125"/>
      <c r="GR440" s="125"/>
      <c r="GS440" s="125"/>
      <c r="GT440" s="125"/>
      <c r="GU440" s="125"/>
      <c r="GV440" s="125"/>
      <c r="GW440" s="125"/>
      <c r="GX440" s="125"/>
      <c r="GY440" s="125"/>
      <c r="GZ440" s="125"/>
      <c r="HA440" s="125"/>
      <c r="HB440" s="125"/>
      <c r="HC440" s="125"/>
      <c r="HD440" s="125"/>
      <c r="HE440" s="125"/>
      <c r="HF440" s="125"/>
      <c r="HG440" s="125"/>
      <c r="HH440" s="125"/>
      <c r="HI440" s="125"/>
      <c r="HJ440" s="125"/>
      <c r="HK440" s="125"/>
      <c r="HL440" s="125"/>
      <c r="HM440" s="125"/>
      <c r="HN440" s="125"/>
      <c r="HO440" s="125"/>
      <c r="HP440" s="125"/>
      <c r="HQ440" s="125"/>
      <c r="HR440" s="125"/>
      <c r="HS440" s="125"/>
      <c r="HT440" s="125"/>
      <c r="HU440" s="125"/>
      <c r="HV440" s="125"/>
      <c r="HW440" s="125"/>
      <c r="HX440" s="125"/>
      <c r="HY440" s="125"/>
      <c r="HZ440" s="125"/>
      <c r="IA440" s="125"/>
      <c r="IB440" s="125"/>
      <c r="IC440" s="125"/>
      <c r="ID440" s="125"/>
      <c r="IE440" s="125"/>
    </row>
    <row r="441" s="55" customFormat="1" ht="60" hidden="1" customHeight="1">
      <c r="A441" s="58"/>
      <c r="B441" s="58" t="s">
        <v>62</v>
      </c>
      <c r="C441" s="58" t="s">
        <v>63</v>
      </c>
      <c r="D441" s="59" t="s">
        <v>64</v>
      </c>
      <c r="E441" s="59">
        <v>222</v>
      </c>
      <c r="F441" s="62" t="s">
        <v>1807</v>
      </c>
      <c r="G441" s="62" t="s">
        <v>857</v>
      </c>
      <c r="H441" s="59" t="s">
        <v>1925</v>
      </c>
      <c r="I441" s="63" t="s">
        <v>1051</v>
      </c>
      <c r="J441" s="62" t="s">
        <v>1799</v>
      </c>
      <c r="K441" s="64" t="s">
        <v>579</v>
      </c>
      <c r="L441" s="64" t="s">
        <v>1053</v>
      </c>
      <c r="M441" s="64" t="s">
        <v>1053</v>
      </c>
      <c r="N441" s="64">
        <v>21169</v>
      </c>
      <c r="O441" s="58" t="s">
        <v>1055</v>
      </c>
      <c r="P441" s="58" t="s">
        <v>76</v>
      </c>
      <c r="Q441" s="66" t="s">
        <v>398</v>
      </c>
      <c r="R441" s="115">
        <v>44306</v>
      </c>
      <c r="S441" s="63">
        <v>15</v>
      </c>
      <c r="T441" s="69">
        <v>49784</v>
      </c>
      <c r="U441" s="59" t="s">
        <v>100</v>
      </c>
      <c r="V441" s="71" t="str">
        <f t="shared" si="36"/>
        <v/>
      </c>
      <c r="W441" s="71" t="str">
        <f t="shared" si="35"/>
        <v>%НКПР</v>
      </c>
      <c r="X441" s="63">
        <v>100</v>
      </c>
      <c r="Y441" s="63"/>
      <c r="Z441" s="66" t="s">
        <v>399</v>
      </c>
      <c r="AA441" s="59" t="s">
        <v>400</v>
      </c>
      <c r="AB441" s="63"/>
      <c r="AC441" s="66" t="s">
        <v>399</v>
      </c>
      <c r="AD441" s="64">
        <v>24</v>
      </c>
      <c r="AE441" s="72">
        <v>45769</v>
      </c>
      <c r="AF441" s="73">
        <f t="shared" si="37"/>
        <v>46498</v>
      </c>
      <c r="AG441" s="62" t="s">
        <v>82</v>
      </c>
      <c r="AH441" s="62" t="s">
        <v>83</v>
      </c>
      <c r="AI441" s="66" t="s">
        <v>1926</v>
      </c>
      <c r="AJ441" s="62" t="s">
        <v>109</v>
      </c>
      <c r="AK441" s="73" t="str">
        <f t="shared" ca="1" si="39"/>
        <v>поверен</v>
      </c>
      <c r="AL441" s="66"/>
      <c r="AM441" s="66" t="s">
        <v>86</v>
      </c>
      <c r="AN441" s="66" t="s">
        <v>87</v>
      </c>
      <c r="AO441" s="66" t="s">
        <v>88</v>
      </c>
      <c r="AP441" s="63" t="s">
        <v>1801</v>
      </c>
      <c r="AQ441" s="62">
        <v>44845</v>
      </c>
      <c r="AR441" s="73"/>
      <c r="AS441" s="66" t="s">
        <v>91</v>
      </c>
      <c r="AT441" s="58" t="s">
        <v>385</v>
      </c>
      <c r="AU441" s="58"/>
      <c r="AV441" s="62">
        <v>44845</v>
      </c>
      <c r="AW441" s="62" t="s">
        <v>1454</v>
      </c>
      <c r="AX441" s="58"/>
      <c r="AY441" s="58"/>
      <c r="AZ441" s="58"/>
      <c r="BA441" s="62" t="s">
        <v>343</v>
      </c>
      <c r="BB441" s="62" t="s">
        <v>403</v>
      </c>
      <c r="BC441" s="62" t="s">
        <v>404</v>
      </c>
      <c r="BD441" s="66">
        <v>3160</v>
      </c>
      <c r="BE441" s="62"/>
      <c r="BF441" s="75"/>
      <c r="BG441" s="76" t="s">
        <v>1170</v>
      </c>
      <c r="BH441" s="77"/>
      <c r="BI441" s="71"/>
      <c r="BJ441" s="60" t="s">
        <v>1802</v>
      </c>
      <c r="BK441" s="60" t="s">
        <v>302</v>
      </c>
    </row>
    <row r="442" s="215" customFormat="1" ht="60" hidden="1" customHeight="1">
      <c r="A442" s="236"/>
      <c r="B442" s="236" t="s">
        <v>62</v>
      </c>
      <c r="C442" s="236" t="s">
        <v>63</v>
      </c>
      <c r="D442" s="237" t="s">
        <v>64</v>
      </c>
      <c r="E442" s="237">
        <v>222</v>
      </c>
      <c r="F442" s="238" t="s">
        <v>1807</v>
      </c>
      <c r="G442" s="238" t="s">
        <v>857</v>
      </c>
      <c r="H442" s="237" t="s">
        <v>1927</v>
      </c>
      <c r="I442" s="239" t="s">
        <v>577</v>
      </c>
      <c r="J442" s="238" t="s">
        <v>578</v>
      </c>
      <c r="K442" s="240" t="s">
        <v>579</v>
      </c>
      <c r="L442" s="241" t="s">
        <v>580</v>
      </c>
      <c r="M442" s="240" t="s">
        <v>581</v>
      </c>
      <c r="N442" s="240" t="s">
        <v>1928</v>
      </c>
      <c r="O442" s="236" t="s">
        <v>397</v>
      </c>
      <c r="P442" s="236" t="s">
        <v>76</v>
      </c>
      <c r="Q442" s="242" t="s">
        <v>398</v>
      </c>
      <c r="R442" s="273">
        <v>42591</v>
      </c>
      <c r="S442" s="239">
        <v>15</v>
      </c>
      <c r="T442" s="244">
        <f t="shared" si="38"/>
        <v>48069</v>
      </c>
      <c r="U442" s="237" t="s">
        <v>100</v>
      </c>
      <c r="V442" s="245" t="str">
        <f t="shared" si="36"/>
        <v/>
      </c>
      <c r="W442" s="245" t="str">
        <f t="shared" ref="W442:W505" si="40">IF(Z442="","",Z442)</f>
        <v>%НКПР</v>
      </c>
      <c r="X442" s="239">
        <v>100</v>
      </c>
      <c r="Y442" s="239"/>
      <c r="Z442" s="242" t="s">
        <v>399</v>
      </c>
      <c r="AA442" s="237" t="s">
        <v>400</v>
      </c>
      <c r="AB442" s="239"/>
      <c r="AC442" s="242" t="s">
        <v>399</v>
      </c>
      <c r="AD442" s="374">
        <v>24</v>
      </c>
      <c r="AE442" s="375">
        <v>45735</v>
      </c>
      <c r="AF442" s="248">
        <f t="shared" si="37"/>
        <v>46464</v>
      </c>
      <c r="AG442" s="206" t="s">
        <v>82</v>
      </c>
      <c r="AH442" s="238" t="s">
        <v>83</v>
      </c>
      <c r="AI442" s="238" t="s">
        <v>1929</v>
      </c>
      <c r="AJ442" s="236" t="s">
        <v>109</v>
      </c>
      <c r="AK442" s="248" t="str">
        <f t="shared" ca="1" si="39"/>
        <v>поверен</v>
      </c>
      <c r="AL442" s="242"/>
      <c r="AM442" s="242" t="s">
        <v>86</v>
      </c>
      <c r="AN442" s="242" t="s">
        <v>87</v>
      </c>
      <c r="AO442" s="242" t="s">
        <v>88</v>
      </c>
      <c r="AP442" s="239" t="s">
        <v>584</v>
      </c>
      <c r="AQ442" s="250"/>
      <c r="AR442" s="248"/>
      <c r="AS442" s="242" t="s">
        <v>91</v>
      </c>
      <c r="AT442" s="236" t="s">
        <v>385</v>
      </c>
      <c r="AU442" s="236"/>
      <c r="AV442" s="238"/>
      <c r="AW442" s="238"/>
      <c r="AX442" s="236"/>
      <c r="AY442" s="236"/>
      <c r="AZ442" s="236"/>
      <c r="BA442" s="238" t="s">
        <v>343</v>
      </c>
      <c r="BB442" s="238" t="s">
        <v>403</v>
      </c>
      <c r="BC442" s="238" t="s">
        <v>404</v>
      </c>
      <c r="BD442" s="242">
        <v>3160</v>
      </c>
      <c r="BE442" s="238"/>
      <c r="BF442" s="251"/>
      <c r="BG442" s="238" t="s">
        <v>1027</v>
      </c>
      <c r="BH442" s="245"/>
      <c r="BI442" s="245"/>
      <c r="BJ442" s="252" t="s">
        <v>407</v>
      </c>
      <c r="BK442" s="245" t="s">
        <v>588</v>
      </c>
      <c r="BL442" s="125"/>
      <c r="BM442" s="125"/>
      <c r="BN442" s="125"/>
      <c r="BO442" s="125"/>
      <c r="BP442" s="125"/>
      <c r="BQ442" s="125"/>
      <c r="BR442" s="125"/>
      <c r="BS442" s="125"/>
      <c r="BT442" s="125"/>
      <c r="BU442" s="125"/>
      <c r="BV442" s="125"/>
      <c r="BW442" s="125"/>
      <c r="BX442" s="125"/>
      <c r="BY442" s="125"/>
      <c r="BZ442" s="125"/>
      <c r="CA442" s="125"/>
      <c r="CB442" s="125"/>
      <c r="CC442" s="125"/>
      <c r="CD442" s="125"/>
      <c r="CE442" s="125"/>
      <c r="CF442" s="125"/>
      <c r="CG442" s="125"/>
      <c r="CH442" s="125"/>
      <c r="CI442" s="125"/>
      <c r="CJ442" s="125"/>
      <c r="CK442" s="125"/>
      <c r="CL442" s="125"/>
      <c r="CM442" s="125"/>
      <c r="CN442" s="125"/>
      <c r="CO442" s="125"/>
      <c r="CP442" s="125"/>
      <c r="CQ442" s="125"/>
      <c r="CR442" s="125"/>
      <c r="CS442" s="125"/>
      <c r="CT442" s="125"/>
      <c r="CU442" s="125"/>
      <c r="CV442" s="125"/>
      <c r="CW442" s="125"/>
      <c r="CX442" s="125"/>
      <c r="CY442" s="125"/>
      <c r="CZ442" s="125"/>
      <c r="DA442" s="125"/>
      <c r="DB442" s="125"/>
      <c r="DC442" s="125"/>
      <c r="DD442" s="125"/>
      <c r="DE442" s="125"/>
      <c r="DF442" s="125"/>
      <c r="DG442" s="125"/>
      <c r="DH442" s="125"/>
      <c r="DI442" s="125"/>
      <c r="DJ442" s="125"/>
      <c r="DK442" s="125"/>
      <c r="DL442" s="125"/>
      <c r="DM442" s="125"/>
      <c r="DN442" s="125"/>
      <c r="DO442" s="125"/>
      <c r="DP442" s="125"/>
      <c r="DQ442" s="125"/>
      <c r="DR442" s="125"/>
      <c r="DS442" s="125"/>
      <c r="DT442" s="125"/>
      <c r="DU442" s="125"/>
      <c r="DV442" s="125"/>
      <c r="DW442" s="125"/>
      <c r="DX442" s="125"/>
      <c r="DY442" s="125"/>
      <c r="DZ442" s="125"/>
      <c r="EA442" s="125"/>
      <c r="EB442" s="125"/>
      <c r="EC442" s="125"/>
      <c r="ED442" s="125"/>
      <c r="EE442" s="125"/>
      <c r="EF442" s="125"/>
      <c r="EG442" s="125"/>
      <c r="EH442" s="125"/>
      <c r="EI442" s="125"/>
      <c r="EJ442" s="125"/>
      <c r="EK442" s="125"/>
      <c r="EL442" s="125"/>
      <c r="EM442" s="125"/>
      <c r="EN442" s="125"/>
      <c r="EO442" s="125"/>
      <c r="EP442" s="125"/>
      <c r="EQ442" s="125"/>
      <c r="ER442" s="125"/>
      <c r="ES442" s="125"/>
      <c r="ET442" s="125"/>
      <c r="EU442" s="125"/>
      <c r="EV442" s="125"/>
      <c r="EW442" s="125"/>
      <c r="EX442" s="125"/>
      <c r="EY442" s="125"/>
      <c r="EZ442" s="125"/>
      <c r="FA442" s="125"/>
      <c r="FB442" s="125"/>
      <c r="FC442" s="125"/>
      <c r="FD442" s="125"/>
      <c r="FE442" s="125"/>
      <c r="FF442" s="125"/>
      <c r="FG442" s="125"/>
      <c r="FH442" s="125"/>
      <c r="FI442" s="125"/>
      <c r="FJ442" s="125"/>
      <c r="FK442" s="125"/>
      <c r="FL442" s="125"/>
      <c r="FM442" s="125"/>
      <c r="FN442" s="125"/>
      <c r="FO442" s="125"/>
      <c r="FP442" s="125"/>
      <c r="FQ442" s="125"/>
      <c r="FR442" s="125"/>
      <c r="FS442" s="125"/>
      <c r="FT442" s="125"/>
      <c r="FU442" s="125"/>
      <c r="FV442" s="125"/>
      <c r="FW442" s="125"/>
      <c r="FX442" s="125"/>
      <c r="FY442" s="125"/>
      <c r="FZ442" s="125"/>
      <c r="GA442" s="125"/>
      <c r="GB442" s="125"/>
      <c r="GC442" s="125"/>
      <c r="GD442" s="125"/>
      <c r="GE442" s="125"/>
      <c r="GF442" s="125"/>
      <c r="GG442" s="125"/>
      <c r="GH442" s="125"/>
      <c r="GI442" s="125"/>
      <c r="GJ442" s="125"/>
      <c r="GK442" s="125"/>
      <c r="GL442" s="125"/>
      <c r="GM442" s="125"/>
      <c r="GN442" s="125"/>
      <c r="GO442" s="125"/>
      <c r="GP442" s="125"/>
      <c r="GQ442" s="125"/>
      <c r="GR442" s="125"/>
      <c r="GS442" s="125"/>
      <c r="GT442" s="125"/>
      <c r="GU442" s="125"/>
      <c r="GV442" s="125"/>
      <c r="GW442" s="125"/>
      <c r="GX442" s="125"/>
      <c r="GY442" s="125"/>
      <c r="GZ442" s="125"/>
      <c r="HA442" s="125"/>
      <c r="HB442" s="125"/>
      <c r="HC442" s="125"/>
      <c r="HD442" s="125"/>
      <c r="HE442" s="125"/>
      <c r="HF442" s="125"/>
      <c r="HG442" s="125"/>
      <c r="HH442" s="125"/>
      <c r="HI442" s="125"/>
      <c r="HJ442" s="125"/>
      <c r="HK442" s="125"/>
      <c r="HL442" s="125"/>
      <c r="HM442" s="125"/>
      <c r="HN442" s="125"/>
      <c r="HO442" s="125"/>
      <c r="HP442" s="125"/>
      <c r="HQ442" s="125"/>
      <c r="HR442" s="125"/>
      <c r="HS442" s="125"/>
      <c r="HT442" s="125"/>
      <c r="HU442" s="125"/>
      <c r="HV442" s="125"/>
      <c r="HW442" s="125"/>
      <c r="HX442" s="125"/>
      <c r="HY442" s="125"/>
      <c r="HZ442" s="125"/>
      <c r="IA442" s="125"/>
      <c r="IB442" s="125"/>
      <c r="IC442" s="125"/>
      <c r="ID442" s="125"/>
      <c r="IE442" s="125"/>
    </row>
    <row r="443" s="36" customFormat="1" ht="60" hidden="1" customHeight="1">
      <c r="A443" s="37"/>
      <c r="B443" s="37" t="s">
        <v>62</v>
      </c>
      <c r="C443" s="37" t="s">
        <v>63</v>
      </c>
      <c r="D443" s="56" t="s">
        <v>64</v>
      </c>
      <c r="E443" s="56" t="s">
        <v>1930</v>
      </c>
      <c r="F443" s="40" t="s">
        <v>1931</v>
      </c>
      <c r="G443" s="118" t="s">
        <v>857</v>
      </c>
      <c r="H443" s="56" t="s">
        <v>1932</v>
      </c>
      <c r="I443" s="48" t="s">
        <v>590</v>
      </c>
      <c r="J443" s="40" t="s">
        <v>908</v>
      </c>
      <c r="K443" s="49" t="s">
        <v>592</v>
      </c>
      <c r="L443" s="49" t="s">
        <v>593</v>
      </c>
      <c r="M443" s="119" t="s">
        <v>909</v>
      </c>
      <c r="N443" s="119">
        <v>222110</v>
      </c>
      <c r="O443" s="47" t="s">
        <v>595</v>
      </c>
      <c r="P443" s="37" t="s">
        <v>76</v>
      </c>
      <c r="Q443" s="42" t="s">
        <v>398</v>
      </c>
      <c r="R443" s="96">
        <v>44890</v>
      </c>
      <c r="S443" s="117">
        <v>10</v>
      </c>
      <c r="T443" s="45">
        <f t="shared" si="38"/>
        <v>48542</v>
      </c>
      <c r="U443" s="56" t="s">
        <v>100</v>
      </c>
      <c r="V443" s="37" t="str">
        <f t="shared" si="36"/>
        <v/>
      </c>
      <c r="W443" s="37" t="str">
        <f t="shared" si="40"/>
        <v>%НКПР</v>
      </c>
      <c r="X443" s="48">
        <v>100</v>
      </c>
      <c r="Y443" s="48"/>
      <c r="Z443" s="42" t="s">
        <v>399</v>
      </c>
      <c r="AA443" s="56" t="s">
        <v>596</v>
      </c>
      <c r="AB443" s="117"/>
      <c r="AC443" s="42" t="s">
        <v>399</v>
      </c>
      <c r="AD443" s="442">
        <v>36</v>
      </c>
      <c r="AE443" s="96">
        <v>44890</v>
      </c>
      <c r="AF443" s="51">
        <f t="shared" si="37"/>
        <v>45985</v>
      </c>
      <c r="AG443" s="40" t="s">
        <v>82</v>
      </c>
      <c r="AH443" s="118" t="s">
        <v>83</v>
      </c>
      <c r="AI443" s="120" t="s">
        <v>1933</v>
      </c>
      <c r="AJ443" s="47" t="s">
        <v>598</v>
      </c>
      <c r="AK443" s="51" t="str">
        <f t="shared" ca="1" si="39"/>
        <v>поверен</v>
      </c>
      <c r="AL443" s="120"/>
      <c r="AM443" s="42" t="s">
        <v>86</v>
      </c>
      <c r="AN443" s="42" t="s">
        <v>87</v>
      </c>
      <c r="AO443" s="42" t="s">
        <v>88</v>
      </c>
      <c r="AP443" s="47" t="s">
        <v>599</v>
      </c>
      <c r="AQ443" s="38" t="s">
        <v>1934</v>
      </c>
      <c r="AR443" s="148"/>
      <c r="AS443" s="42" t="s">
        <v>91</v>
      </c>
      <c r="AT443" s="37" t="s">
        <v>385</v>
      </c>
      <c r="AU443" s="47"/>
      <c r="AV443" s="38" t="s">
        <v>1934</v>
      </c>
      <c r="AW443" s="118"/>
      <c r="AX443" s="47"/>
      <c r="AY443" s="47"/>
      <c r="AZ443" s="47"/>
      <c r="BA443" s="118"/>
      <c r="BB443" s="40" t="s">
        <v>403</v>
      </c>
      <c r="BC443" s="40" t="s">
        <v>404</v>
      </c>
      <c r="BD443" s="42">
        <v>3160</v>
      </c>
      <c r="BE443" s="118"/>
      <c r="BF443" s="149"/>
      <c r="BG443" s="53"/>
      <c r="BH443" s="54"/>
      <c r="BI443" s="47" t="s">
        <v>406</v>
      </c>
      <c r="BJ443" s="38" t="s">
        <v>914</v>
      </c>
      <c r="BK443" s="47" t="s">
        <v>915</v>
      </c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</row>
    <row r="444" s="235" customFormat="1" ht="60" hidden="1" customHeight="1">
      <c r="A444" s="236"/>
      <c r="B444" s="236" t="s">
        <v>62</v>
      </c>
      <c r="C444" s="236" t="s">
        <v>63</v>
      </c>
      <c r="D444" s="237" t="s">
        <v>64</v>
      </c>
      <c r="E444" s="237">
        <v>222</v>
      </c>
      <c r="F444" s="238" t="s">
        <v>1807</v>
      </c>
      <c r="G444" s="238" t="s">
        <v>857</v>
      </c>
      <c r="H444" s="237" t="s">
        <v>1935</v>
      </c>
      <c r="I444" s="239" t="s">
        <v>577</v>
      </c>
      <c r="J444" s="238" t="s">
        <v>578</v>
      </c>
      <c r="K444" s="240" t="s">
        <v>579</v>
      </c>
      <c r="L444" s="241" t="s">
        <v>580</v>
      </c>
      <c r="M444" s="240" t="s">
        <v>581</v>
      </c>
      <c r="N444" s="240" t="s">
        <v>1936</v>
      </c>
      <c r="O444" s="236" t="s">
        <v>397</v>
      </c>
      <c r="P444" s="236" t="s">
        <v>76</v>
      </c>
      <c r="Q444" s="242" t="s">
        <v>398</v>
      </c>
      <c r="R444" s="273">
        <v>42591</v>
      </c>
      <c r="S444" s="239">
        <v>15</v>
      </c>
      <c r="T444" s="244">
        <f t="shared" si="38"/>
        <v>48069</v>
      </c>
      <c r="U444" s="237" t="s">
        <v>100</v>
      </c>
      <c r="V444" s="245" t="str">
        <f t="shared" si="36"/>
        <v/>
      </c>
      <c r="W444" s="245" t="str">
        <f t="shared" si="40"/>
        <v>%НКПР</v>
      </c>
      <c r="X444" s="239">
        <v>100</v>
      </c>
      <c r="Y444" s="239"/>
      <c r="Z444" s="242" t="s">
        <v>399</v>
      </c>
      <c r="AA444" s="237" t="s">
        <v>400</v>
      </c>
      <c r="AB444" s="239"/>
      <c r="AC444" s="242" t="s">
        <v>399</v>
      </c>
      <c r="AD444" s="374">
        <v>24</v>
      </c>
      <c r="AE444" s="375">
        <v>45735</v>
      </c>
      <c r="AF444" s="248">
        <f t="shared" si="37"/>
        <v>46464</v>
      </c>
      <c r="AG444" s="386" t="s">
        <v>82</v>
      </c>
      <c r="AH444" s="238" t="s">
        <v>83</v>
      </c>
      <c r="AI444" s="238" t="s">
        <v>1937</v>
      </c>
      <c r="AJ444" s="236" t="s">
        <v>109</v>
      </c>
      <c r="AK444" s="248" t="str">
        <f t="shared" ca="1" si="39"/>
        <v>поверен</v>
      </c>
      <c r="AL444" s="242"/>
      <c r="AM444" s="242" t="s">
        <v>86</v>
      </c>
      <c r="AN444" s="242" t="s">
        <v>87</v>
      </c>
      <c r="AO444" s="242" t="s">
        <v>88</v>
      </c>
      <c r="AP444" s="239" t="s">
        <v>584</v>
      </c>
      <c r="AQ444" s="250"/>
      <c r="AR444" s="248"/>
      <c r="AS444" s="242" t="s">
        <v>91</v>
      </c>
      <c r="AT444" s="236" t="s">
        <v>385</v>
      </c>
      <c r="AU444" s="236"/>
      <c r="AV444" s="238"/>
      <c r="AW444" s="238"/>
      <c r="AX444" s="236"/>
      <c r="AY444" s="236"/>
      <c r="AZ444" s="236"/>
      <c r="BA444" s="238" t="s">
        <v>343</v>
      </c>
      <c r="BB444" s="238" t="s">
        <v>403</v>
      </c>
      <c r="BC444" s="238" t="s">
        <v>404</v>
      </c>
      <c r="BD444" s="242">
        <v>3160</v>
      </c>
      <c r="BE444" s="238"/>
      <c r="BF444" s="251"/>
      <c r="BG444" s="238" t="s">
        <v>1027</v>
      </c>
      <c r="BH444" s="245"/>
      <c r="BI444" s="245"/>
      <c r="BJ444" s="252" t="s">
        <v>407</v>
      </c>
      <c r="BK444" s="245" t="s">
        <v>588</v>
      </c>
      <c r="BL444" s="125"/>
      <c r="BM444" s="125"/>
      <c r="BN444" s="125"/>
      <c r="BO444" s="125"/>
      <c r="BP444" s="125"/>
      <c r="BQ444" s="125"/>
      <c r="BR444" s="125"/>
      <c r="BS444" s="125"/>
      <c r="BT444" s="125"/>
      <c r="BU444" s="125"/>
      <c r="BV444" s="125"/>
      <c r="BW444" s="125"/>
      <c r="BX444" s="125"/>
      <c r="BY444" s="125"/>
      <c r="BZ444" s="125"/>
      <c r="CA444" s="125"/>
      <c r="CB444" s="125"/>
      <c r="CC444" s="125"/>
      <c r="CD444" s="125"/>
      <c r="CE444" s="125"/>
      <c r="CF444" s="125"/>
      <c r="CG444" s="125"/>
      <c r="CH444" s="125"/>
      <c r="CI444" s="125"/>
      <c r="CJ444" s="125"/>
      <c r="CK444" s="125"/>
      <c r="CL444" s="125"/>
      <c r="CM444" s="125"/>
      <c r="CN444" s="125"/>
      <c r="CO444" s="125"/>
      <c r="CP444" s="125"/>
      <c r="CQ444" s="125"/>
      <c r="CR444" s="125"/>
      <c r="CS444" s="125"/>
      <c r="CT444" s="125"/>
      <c r="CU444" s="125"/>
      <c r="CV444" s="125"/>
      <c r="CW444" s="125"/>
      <c r="CX444" s="125"/>
      <c r="CY444" s="125"/>
      <c r="CZ444" s="125"/>
      <c r="DA444" s="125"/>
      <c r="DB444" s="125"/>
      <c r="DC444" s="125"/>
      <c r="DD444" s="125"/>
      <c r="DE444" s="125"/>
      <c r="DF444" s="125"/>
      <c r="DG444" s="125"/>
      <c r="DH444" s="125"/>
      <c r="DI444" s="125"/>
      <c r="DJ444" s="125"/>
      <c r="DK444" s="125"/>
      <c r="DL444" s="125"/>
      <c r="DM444" s="125"/>
      <c r="DN444" s="125"/>
      <c r="DO444" s="125"/>
      <c r="DP444" s="125"/>
      <c r="DQ444" s="125"/>
      <c r="DR444" s="125"/>
      <c r="DS444" s="125"/>
      <c r="DT444" s="125"/>
      <c r="DU444" s="125"/>
      <c r="DV444" s="125"/>
      <c r="DW444" s="125"/>
      <c r="DX444" s="125"/>
      <c r="DY444" s="125"/>
      <c r="DZ444" s="125"/>
      <c r="EA444" s="125"/>
      <c r="EB444" s="125"/>
      <c r="EC444" s="125"/>
      <c r="ED444" s="125"/>
      <c r="EE444" s="125"/>
      <c r="EF444" s="125"/>
      <c r="EG444" s="125"/>
      <c r="EH444" s="125"/>
      <c r="EI444" s="125"/>
      <c r="EJ444" s="125"/>
      <c r="EK444" s="125"/>
      <c r="EL444" s="125"/>
      <c r="EM444" s="125"/>
      <c r="EN444" s="125"/>
      <c r="EO444" s="125"/>
      <c r="EP444" s="125"/>
      <c r="EQ444" s="125"/>
      <c r="ER444" s="125"/>
      <c r="ES444" s="125"/>
      <c r="ET444" s="125"/>
      <c r="EU444" s="125"/>
      <c r="EV444" s="125"/>
      <c r="EW444" s="125"/>
      <c r="EX444" s="125"/>
      <c r="EY444" s="125"/>
      <c r="EZ444" s="125"/>
      <c r="FA444" s="125"/>
      <c r="FB444" s="125"/>
      <c r="FC444" s="125"/>
      <c r="FD444" s="125"/>
      <c r="FE444" s="125"/>
      <c r="FF444" s="125"/>
      <c r="FG444" s="125"/>
      <c r="FH444" s="125"/>
      <c r="FI444" s="125"/>
      <c r="FJ444" s="125"/>
      <c r="FK444" s="125"/>
      <c r="FL444" s="125"/>
      <c r="FM444" s="125"/>
      <c r="FN444" s="125"/>
      <c r="FO444" s="125"/>
      <c r="FP444" s="125"/>
      <c r="FQ444" s="125"/>
      <c r="FR444" s="125"/>
      <c r="FS444" s="125"/>
      <c r="FT444" s="125"/>
      <c r="FU444" s="125"/>
      <c r="FV444" s="125"/>
      <c r="FW444" s="125"/>
      <c r="FX444" s="125"/>
      <c r="FY444" s="125"/>
      <c r="FZ444" s="125"/>
      <c r="GA444" s="125"/>
      <c r="GB444" s="125"/>
      <c r="GC444" s="125"/>
      <c r="GD444" s="125"/>
      <c r="GE444" s="125"/>
      <c r="GF444" s="125"/>
      <c r="GG444" s="125"/>
      <c r="GH444" s="125"/>
      <c r="GI444" s="125"/>
      <c r="GJ444" s="125"/>
      <c r="GK444" s="125"/>
      <c r="GL444" s="125"/>
      <c r="GM444" s="125"/>
      <c r="GN444" s="125"/>
      <c r="GO444" s="125"/>
      <c r="GP444" s="125"/>
      <c r="GQ444" s="125"/>
      <c r="GR444" s="125"/>
      <c r="GS444" s="125"/>
      <c r="GT444" s="125"/>
      <c r="GU444" s="125"/>
      <c r="GV444" s="125"/>
      <c r="GW444" s="125"/>
      <c r="GX444" s="125"/>
      <c r="GY444" s="125"/>
      <c r="GZ444" s="125"/>
      <c r="HA444" s="125"/>
      <c r="HB444" s="125"/>
      <c r="HC444" s="125"/>
      <c r="HD444" s="125"/>
      <c r="HE444" s="125"/>
      <c r="HF444" s="125"/>
      <c r="HG444" s="125"/>
      <c r="HH444" s="125"/>
      <c r="HI444" s="125"/>
      <c r="HJ444" s="125"/>
      <c r="HK444" s="125"/>
      <c r="HL444" s="125"/>
      <c r="HM444" s="125"/>
      <c r="HN444" s="125"/>
      <c r="HO444" s="125"/>
      <c r="HP444" s="125"/>
      <c r="HQ444" s="125"/>
      <c r="HR444" s="125"/>
      <c r="HS444" s="125"/>
      <c r="HT444" s="125"/>
      <c r="HU444" s="125"/>
      <c r="HV444" s="125"/>
      <c r="HW444" s="125"/>
      <c r="HX444" s="125"/>
      <c r="HY444" s="125"/>
      <c r="HZ444" s="125"/>
      <c r="IA444" s="125"/>
      <c r="IB444" s="125"/>
      <c r="IC444" s="125"/>
      <c r="ID444" s="125"/>
      <c r="IE444" s="125"/>
    </row>
    <row r="445" s="235" customFormat="1" ht="60" hidden="1" customHeight="1">
      <c r="A445" s="236"/>
      <c r="B445" s="236" t="s">
        <v>62</v>
      </c>
      <c r="C445" s="236" t="s">
        <v>63</v>
      </c>
      <c r="D445" s="237" t="s">
        <v>64</v>
      </c>
      <c r="E445" s="237">
        <v>222</v>
      </c>
      <c r="F445" s="238" t="s">
        <v>1938</v>
      </c>
      <c r="G445" s="238" t="s">
        <v>857</v>
      </c>
      <c r="H445" s="237" t="s">
        <v>1939</v>
      </c>
      <c r="I445" s="239" t="s">
        <v>577</v>
      </c>
      <c r="J445" s="238" t="s">
        <v>578</v>
      </c>
      <c r="K445" s="240" t="s">
        <v>579</v>
      </c>
      <c r="L445" s="241" t="s">
        <v>580</v>
      </c>
      <c r="M445" s="240" t="s">
        <v>581</v>
      </c>
      <c r="N445" s="240" t="s">
        <v>1940</v>
      </c>
      <c r="O445" s="236" t="s">
        <v>397</v>
      </c>
      <c r="P445" s="236" t="s">
        <v>76</v>
      </c>
      <c r="Q445" s="242" t="s">
        <v>398</v>
      </c>
      <c r="R445" s="273">
        <v>42591</v>
      </c>
      <c r="S445" s="239">
        <v>15</v>
      </c>
      <c r="T445" s="244">
        <f t="shared" si="38"/>
        <v>48069</v>
      </c>
      <c r="U445" s="237" t="s">
        <v>100</v>
      </c>
      <c r="V445" s="245" t="str">
        <f t="shared" si="36"/>
        <v/>
      </c>
      <c r="W445" s="245" t="str">
        <f t="shared" si="40"/>
        <v>%НКПР</v>
      </c>
      <c r="X445" s="239">
        <v>100</v>
      </c>
      <c r="Y445" s="239"/>
      <c r="Z445" s="242" t="s">
        <v>399</v>
      </c>
      <c r="AA445" s="237" t="s">
        <v>400</v>
      </c>
      <c r="AB445" s="239"/>
      <c r="AC445" s="242" t="s">
        <v>399</v>
      </c>
      <c r="AD445" s="374">
        <v>24</v>
      </c>
      <c r="AE445" s="375">
        <v>45735</v>
      </c>
      <c r="AF445" s="248">
        <f t="shared" si="37"/>
        <v>46464</v>
      </c>
      <c r="AG445" s="386" t="s">
        <v>82</v>
      </c>
      <c r="AH445" s="238" t="s">
        <v>83</v>
      </c>
      <c r="AI445" s="238" t="s">
        <v>1941</v>
      </c>
      <c r="AJ445" s="236" t="s">
        <v>109</v>
      </c>
      <c r="AK445" s="248" t="str">
        <f t="shared" ca="1" si="39"/>
        <v>поверен</v>
      </c>
      <c r="AL445" s="242"/>
      <c r="AM445" s="242" t="s">
        <v>86</v>
      </c>
      <c r="AN445" s="242" t="s">
        <v>87</v>
      </c>
      <c r="AO445" s="242" t="s">
        <v>88</v>
      </c>
      <c r="AP445" s="239" t="s">
        <v>584</v>
      </c>
      <c r="AQ445" s="250"/>
      <c r="AR445" s="248"/>
      <c r="AS445" s="242" t="s">
        <v>91</v>
      </c>
      <c r="AT445" s="236" t="s">
        <v>385</v>
      </c>
      <c r="AU445" s="236"/>
      <c r="AV445" s="238"/>
      <c r="AW445" s="238"/>
      <c r="AX445" s="236"/>
      <c r="AY445" s="236"/>
      <c r="AZ445" s="236"/>
      <c r="BA445" s="238" t="s">
        <v>343</v>
      </c>
      <c r="BB445" s="238" t="s">
        <v>403</v>
      </c>
      <c r="BC445" s="238" t="s">
        <v>404</v>
      </c>
      <c r="BD445" s="242">
        <v>3160</v>
      </c>
      <c r="BE445" s="238"/>
      <c r="BF445" s="251"/>
      <c r="BG445" s="238" t="s">
        <v>1027</v>
      </c>
      <c r="BH445" s="245"/>
      <c r="BI445" s="245"/>
      <c r="BJ445" s="252" t="s">
        <v>407</v>
      </c>
      <c r="BK445" s="245" t="s">
        <v>588</v>
      </c>
      <c r="BL445" s="125"/>
      <c r="BM445" s="125"/>
      <c r="BN445" s="125"/>
      <c r="BO445" s="125"/>
      <c r="BP445" s="125"/>
      <c r="BQ445" s="125"/>
      <c r="BR445" s="125"/>
      <c r="BS445" s="125"/>
      <c r="BT445" s="125"/>
      <c r="BU445" s="125"/>
      <c r="BV445" s="125"/>
      <c r="BW445" s="125"/>
      <c r="BX445" s="125"/>
      <c r="BY445" s="125"/>
      <c r="BZ445" s="125"/>
      <c r="CA445" s="125"/>
      <c r="CB445" s="125"/>
      <c r="CC445" s="125"/>
      <c r="CD445" s="125"/>
      <c r="CE445" s="125"/>
      <c r="CF445" s="125"/>
      <c r="CG445" s="125"/>
      <c r="CH445" s="125"/>
      <c r="CI445" s="125"/>
      <c r="CJ445" s="125"/>
      <c r="CK445" s="125"/>
      <c r="CL445" s="125"/>
      <c r="CM445" s="125"/>
      <c r="CN445" s="125"/>
      <c r="CO445" s="125"/>
      <c r="CP445" s="125"/>
      <c r="CQ445" s="125"/>
      <c r="CR445" s="125"/>
      <c r="CS445" s="125"/>
      <c r="CT445" s="125"/>
      <c r="CU445" s="125"/>
      <c r="CV445" s="125"/>
      <c r="CW445" s="125"/>
      <c r="CX445" s="125"/>
      <c r="CY445" s="125"/>
      <c r="CZ445" s="125"/>
      <c r="DA445" s="125"/>
      <c r="DB445" s="125"/>
      <c r="DC445" s="125"/>
      <c r="DD445" s="125"/>
      <c r="DE445" s="125"/>
      <c r="DF445" s="125"/>
      <c r="DG445" s="125"/>
      <c r="DH445" s="125"/>
      <c r="DI445" s="125"/>
      <c r="DJ445" s="125"/>
      <c r="DK445" s="125"/>
      <c r="DL445" s="125"/>
      <c r="DM445" s="125"/>
      <c r="DN445" s="125"/>
      <c r="DO445" s="125"/>
      <c r="DP445" s="125"/>
      <c r="DQ445" s="125"/>
      <c r="DR445" s="125"/>
      <c r="DS445" s="125"/>
      <c r="DT445" s="125"/>
      <c r="DU445" s="125"/>
      <c r="DV445" s="125"/>
      <c r="DW445" s="125"/>
      <c r="DX445" s="125"/>
      <c r="DY445" s="125"/>
      <c r="DZ445" s="125"/>
      <c r="EA445" s="125"/>
      <c r="EB445" s="125"/>
      <c r="EC445" s="125"/>
      <c r="ED445" s="125"/>
      <c r="EE445" s="125"/>
      <c r="EF445" s="125"/>
      <c r="EG445" s="125"/>
      <c r="EH445" s="125"/>
      <c r="EI445" s="125"/>
      <c r="EJ445" s="125"/>
      <c r="EK445" s="125"/>
      <c r="EL445" s="125"/>
      <c r="EM445" s="125"/>
      <c r="EN445" s="125"/>
      <c r="EO445" s="125"/>
      <c r="EP445" s="125"/>
      <c r="EQ445" s="125"/>
      <c r="ER445" s="125"/>
      <c r="ES445" s="125"/>
      <c r="ET445" s="125"/>
      <c r="EU445" s="125"/>
      <c r="EV445" s="125"/>
      <c r="EW445" s="125"/>
      <c r="EX445" s="125"/>
      <c r="EY445" s="125"/>
      <c r="EZ445" s="125"/>
      <c r="FA445" s="125"/>
      <c r="FB445" s="125"/>
      <c r="FC445" s="125"/>
      <c r="FD445" s="125"/>
      <c r="FE445" s="125"/>
      <c r="FF445" s="125"/>
      <c r="FG445" s="125"/>
      <c r="FH445" s="125"/>
      <c r="FI445" s="125"/>
      <c r="FJ445" s="125"/>
      <c r="FK445" s="125"/>
      <c r="FL445" s="125"/>
      <c r="FM445" s="125"/>
      <c r="FN445" s="125"/>
      <c r="FO445" s="125"/>
      <c r="FP445" s="125"/>
      <c r="FQ445" s="125"/>
      <c r="FR445" s="125"/>
      <c r="FS445" s="125"/>
      <c r="FT445" s="125"/>
      <c r="FU445" s="125"/>
      <c r="FV445" s="125"/>
      <c r="FW445" s="125"/>
      <c r="FX445" s="125"/>
      <c r="FY445" s="125"/>
      <c r="FZ445" s="125"/>
      <c r="GA445" s="125"/>
      <c r="GB445" s="125"/>
      <c r="GC445" s="125"/>
      <c r="GD445" s="125"/>
      <c r="GE445" s="125"/>
      <c r="GF445" s="125"/>
      <c r="GG445" s="125"/>
      <c r="GH445" s="125"/>
      <c r="GI445" s="125"/>
      <c r="GJ445" s="125"/>
      <c r="GK445" s="125"/>
      <c r="GL445" s="125"/>
      <c r="GM445" s="125"/>
      <c r="GN445" s="125"/>
      <c r="GO445" s="125"/>
      <c r="GP445" s="125"/>
      <c r="GQ445" s="125"/>
      <c r="GR445" s="125"/>
      <c r="GS445" s="125"/>
      <c r="GT445" s="125"/>
      <c r="GU445" s="125"/>
      <c r="GV445" s="125"/>
      <c r="GW445" s="125"/>
      <c r="GX445" s="125"/>
      <c r="GY445" s="125"/>
      <c r="GZ445" s="125"/>
      <c r="HA445" s="125"/>
      <c r="HB445" s="125"/>
      <c r="HC445" s="125"/>
      <c r="HD445" s="125"/>
      <c r="HE445" s="125"/>
      <c r="HF445" s="125"/>
      <c r="HG445" s="125"/>
      <c r="HH445" s="125"/>
      <c r="HI445" s="125"/>
      <c r="HJ445" s="125"/>
      <c r="HK445" s="125"/>
      <c r="HL445" s="125"/>
      <c r="HM445" s="125"/>
      <c r="HN445" s="125"/>
      <c r="HO445" s="125"/>
      <c r="HP445" s="125"/>
      <c r="HQ445" s="125"/>
      <c r="HR445" s="125"/>
      <c r="HS445" s="125"/>
      <c r="HT445" s="125"/>
      <c r="HU445" s="125"/>
      <c r="HV445" s="125"/>
      <c r="HW445" s="125"/>
      <c r="HX445" s="125"/>
      <c r="HY445" s="125"/>
      <c r="HZ445" s="125"/>
      <c r="IA445" s="125"/>
      <c r="IB445" s="125"/>
      <c r="IC445" s="125"/>
      <c r="ID445" s="125"/>
      <c r="IE445" s="125"/>
    </row>
    <row r="446" s="125" customFormat="1" ht="60" hidden="1" customHeight="1">
      <c r="A446" s="37"/>
      <c r="B446" s="37" t="s">
        <v>62</v>
      </c>
      <c r="C446" s="80" t="s">
        <v>63</v>
      </c>
      <c r="D446" s="56" t="s">
        <v>64</v>
      </c>
      <c r="E446" s="81">
        <v>222</v>
      </c>
      <c r="F446" s="40" t="s">
        <v>1938</v>
      </c>
      <c r="G446" s="82" t="s">
        <v>857</v>
      </c>
      <c r="H446" s="56" t="s">
        <v>1942</v>
      </c>
      <c r="I446" s="381" t="s">
        <v>688</v>
      </c>
      <c r="J446" s="443" t="s">
        <v>689</v>
      </c>
      <c r="K446" s="84" t="s">
        <v>579</v>
      </c>
      <c r="L446" s="57" t="s">
        <v>690</v>
      </c>
      <c r="M446" s="84" t="s">
        <v>691</v>
      </c>
      <c r="N446" s="49">
        <v>9521816</v>
      </c>
      <c r="O446" s="382" t="s">
        <v>692</v>
      </c>
      <c r="P446" s="382" t="s">
        <v>76</v>
      </c>
      <c r="Q446" s="444" t="s">
        <v>398</v>
      </c>
      <c r="R446" s="383">
        <v>45170</v>
      </c>
      <c r="S446" s="48">
        <v>10</v>
      </c>
      <c r="T446" s="443">
        <f t="shared" si="38"/>
        <v>48822</v>
      </c>
      <c r="U446" s="81" t="s">
        <v>100</v>
      </c>
      <c r="V446" s="445" t="str">
        <f t="shared" si="36"/>
        <v/>
      </c>
      <c r="W446" s="446" t="str">
        <f t="shared" si="40"/>
        <v>%НКПР</v>
      </c>
      <c r="X446" s="381">
        <v>100</v>
      </c>
      <c r="Y446" s="381"/>
      <c r="Z446" s="444" t="s">
        <v>399</v>
      </c>
      <c r="AA446" s="81" t="s">
        <v>400</v>
      </c>
      <c r="AB446" s="381"/>
      <c r="AC446" s="444" t="s">
        <v>399</v>
      </c>
      <c r="AD446" s="84">
        <v>36</v>
      </c>
      <c r="AE446" s="384">
        <v>45201</v>
      </c>
      <c r="AF446" s="51">
        <f t="shared" si="37"/>
        <v>46296</v>
      </c>
      <c r="AG446" s="443" t="s">
        <v>82</v>
      </c>
      <c r="AH446" s="443" t="s">
        <v>83</v>
      </c>
      <c r="AI446" s="381" t="s">
        <v>1943</v>
      </c>
      <c r="AJ446" s="443" t="s">
        <v>694</v>
      </c>
      <c r="AK446" s="51" t="str">
        <f t="shared" ca="1" si="39"/>
        <v>поверен</v>
      </c>
      <c r="AL446" s="444"/>
      <c r="AM446" s="444" t="s">
        <v>86</v>
      </c>
      <c r="AN446" s="444" t="s">
        <v>87</v>
      </c>
      <c r="AO446" s="444" t="s">
        <v>88</v>
      </c>
      <c r="AP446" s="381" t="s">
        <v>695</v>
      </c>
      <c r="AQ446" s="447" t="s">
        <v>1944</v>
      </c>
      <c r="AR446" s="51"/>
      <c r="AS446" s="444" t="s">
        <v>91</v>
      </c>
      <c r="AT446" s="382" t="s">
        <v>385</v>
      </c>
      <c r="AU446" s="382"/>
      <c r="AV446" s="444" t="s">
        <v>1945</v>
      </c>
      <c r="AW446" s="443"/>
      <c r="AX446" s="382"/>
      <c r="AY446" s="382"/>
      <c r="AZ446" s="382"/>
      <c r="BA446" s="443" t="s">
        <v>343</v>
      </c>
      <c r="BB446" s="443" t="s">
        <v>403</v>
      </c>
      <c r="BC446" s="443" t="s">
        <v>404</v>
      </c>
      <c r="BD446" s="444">
        <v>3160</v>
      </c>
      <c r="BE446" s="443"/>
      <c r="BF446" s="443"/>
      <c r="BG446" s="443"/>
      <c r="BH446" s="445"/>
      <c r="BI446" s="445"/>
      <c r="BJ446" s="385" t="s">
        <v>1513</v>
      </c>
      <c r="BK446" s="47" t="s">
        <v>1529</v>
      </c>
      <c r="BL446" s="125"/>
      <c r="BM446" s="125"/>
      <c r="BN446" s="125"/>
    </row>
    <row r="447" s="235" customFormat="1" ht="60" hidden="1" customHeight="1">
      <c r="A447" s="236"/>
      <c r="B447" s="236" t="s">
        <v>62</v>
      </c>
      <c r="C447" s="236" t="s">
        <v>63</v>
      </c>
      <c r="D447" s="237" t="s">
        <v>64</v>
      </c>
      <c r="E447" s="237">
        <v>222</v>
      </c>
      <c r="F447" s="238" t="s">
        <v>1807</v>
      </c>
      <c r="G447" s="238" t="s">
        <v>857</v>
      </c>
      <c r="H447" s="237" t="s">
        <v>1946</v>
      </c>
      <c r="I447" s="239" t="s">
        <v>577</v>
      </c>
      <c r="J447" s="238" t="s">
        <v>578</v>
      </c>
      <c r="K447" s="240" t="s">
        <v>579</v>
      </c>
      <c r="L447" s="241" t="s">
        <v>580</v>
      </c>
      <c r="M447" s="240" t="s">
        <v>581</v>
      </c>
      <c r="N447" s="240" t="s">
        <v>1947</v>
      </c>
      <c r="O447" s="236" t="s">
        <v>397</v>
      </c>
      <c r="P447" s="236" t="s">
        <v>76</v>
      </c>
      <c r="Q447" s="242" t="s">
        <v>398</v>
      </c>
      <c r="R447" s="273">
        <v>42591</v>
      </c>
      <c r="S447" s="239">
        <v>15</v>
      </c>
      <c r="T447" s="244">
        <f t="shared" si="38"/>
        <v>48069</v>
      </c>
      <c r="U447" s="237" t="s">
        <v>100</v>
      </c>
      <c r="V447" s="245" t="str">
        <f t="shared" si="36"/>
        <v/>
      </c>
      <c r="W447" s="245" t="str">
        <f t="shared" si="40"/>
        <v>%НКПР</v>
      </c>
      <c r="X447" s="239">
        <v>100</v>
      </c>
      <c r="Y447" s="239"/>
      <c r="Z447" s="242" t="s">
        <v>399</v>
      </c>
      <c r="AA447" s="237" t="s">
        <v>400</v>
      </c>
      <c r="AB447" s="239"/>
      <c r="AC447" s="242" t="s">
        <v>399</v>
      </c>
      <c r="AD447" s="374">
        <v>24</v>
      </c>
      <c r="AE447" s="375">
        <v>45735</v>
      </c>
      <c r="AF447" s="248">
        <f t="shared" si="37"/>
        <v>46464</v>
      </c>
      <c r="AG447" s="448" t="s">
        <v>82</v>
      </c>
      <c r="AH447" s="238" t="s">
        <v>83</v>
      </c>
      <c r="AI447" s="238" t="s">
        <v>1948</v>
      </c>
      <c r="AJ447" s="236" t="s">
        <v>109</v>
      </c>
      <c r="AK447" s="248" t="str">
        <f t="shared" ca="1" si="39"/>
        <v>поверен</v>
      </c>
      <c r="AL447" s="242"/>
      <c r="AM447" s="242" t="s">
        <v>86</v>
      </c>
      <c r="AN447" s="242" t="s">
        <v>87</v>
      </c>
      <c r="AO447" s="242" t="s">
        <v>88</v>
      </c>
      <c r="AP447" s="239" t="s">
        <v>584</v>
      </c>
      <c r="AQ447" s="250"/>
      <c r="AR447" s="248"/>
      <c r="AS447" s="242" t="s">
        <v>91</v>
      </c>
      <c r="AT447" s="236" t="s">
        <v>385</v>
      </c>
      <c r="AU447" s="236"/>
      <c r="AV447" s="238"/>
      <c r="AW447" s="238"/>
      <c r="AX447" s="236"/>
      <c r="AY447" s="236"/>
      <c r="AZ447" s="236"/>
      <c r="BA447" s="238" t="s">
        <v>343</v>
      </c>
      <c r="BB447" s="238" t="s">
        <v>403</v>
      </c>
      <c r="BC447" s="238" t="s">
        <v>404</v>
      </c>
      <c r="BD447" s="242">
        <v>3160</v>
      </c>
      <c r="BE447" s="238"/>
      <c r="BF447" s="251"/>
      <c r="BG447" s="238" t="s">
        <v>1027</v>
      </c>
      <c r="BH447" s="245"/>
      <c r="BI447" s="245"/>
      <c r="BJ447" s="252" t="s">
        <v>407</v>
      </c>
      <c r="BK447" s="245" t="s">
        <v>588</v>
      </c>
      <c r="BL447" s="125"/>
      <c r="BM447" s="125"/>
      <c r="BN447" s="125"/>
      <c r="BO447" s="125"/>
      <c r="BP447" s="125"/>
      <c r="BQ447" s="125"/>
      <c r="BR447" s="125"/>
      <c r="BS447" s="125"/>
      <c r="BT447" s="125"/>
      <c r="BU447" s="125"/>
      <c r="BV447" s="125"/>
      <c r="BW447" s="125"/>
      <c r="BX447" s="125"/>
      <c r="BY447" s="125"/>
      <c r="BZ447" s="125"/>
      <c r="CA447" s="125"/>
      <c r="CB447" s="125"/>
      <c r="CC447" s="125"/>
      <c r="CD447" s="125"/>
      <c r="CE447" s="125"/>
      <c r="CF447" s="125"/>
      <c r="CG447" s="125"/>
      <c r="CH447" s="125"/>
      <c r="CI447" s="125"/>
      <c r="CJ447" s="125"/>
      <c r="CK447" s="125"/>
      <c r="CL447" s="125"/>
      <c r="CM447" s="125"/>
      <c r="CN447" s="125"/>
      <c r="CO447" s="125"/>
      <c r="CP447" s="125"/>
      <c r="CQ447" s="125"/>
      <c r="CR447" s="125"/>
      <c r="CS447" s="125"/>
      <c r="CT447" s="125"/>
      <c r="CU447" s="125"/>
      <c r="CV447" s="125"/>
      <c r="CW447" s="125"/>
      <c r="CX447" s="125"/>
      <c r="CY447" s="125"/>
      <c r="CZ447" s="125"/>
      <c r="DA447" s="125"/>
      <c r="DB447" s="125"/>
      <c r="DC447" s="125"/>
      <c r="DD447" s="125"/>
      <c r="DE447" s="125"/>
      <c r="DF447" s="125"/>
      <c r="DG447" s="125"/>
      <c r="DH447" s="125"/>
      <c r="DI447" s="125"/>
      <c r="DJ447" s="125"/>
      <c r="DK447" s="125"/>
      <c r="DL447" s="125"/>
      <c r="DM447" s="125"/>
      <c r="DN447" s="125"/>
      <c r="DO447" s="125"/>
      <c r="DP447" s="125"/>
      <c r="DQ447" s="125"/>
      <c r="DR447" s="125"/>
      <c r="DS447" s="125"/>
      <c r="DT447" s="125"/>
      <c r="DU447" s="125"/>
      <c r="DV447" s="125"/>
      <c r="DW447" s="125"/>
      <c r="DX447" s="125"/>
      <c r="DY447" s="125"/>
      <c r="DZ447" s="125"/>
      <c r="EA447" s="125"/>
      <c r="EB447" s="125"/>
      <c r="EC447" s="125"/>
      <c r="ED447" s="125"/>
      <c r="EE447" s="125"/>
      <c r="EF447" s="125"/>
      <c r="EG447" s="125"/>
      <c r="EH447" s="125"/>
      <c r="EI447" s="125"/>
      <c r="EJ447" s="125"/>
      <c r="EK447" s="125"/>
      <c r="EL447" s="125"/>
      <c r="EM447" s="125"/>
      <c r="EN447" s="125"/>
      <c r="EO447" s="125"/>
      <c r="EP447" s="125"/>
      <c r="EQ447" s="125"/>
      <c r="ER447" s="125"/>
      <c r="ES447" s="125"/>
      <c r="ET447" s="125"/>
      <c r="EU447" s="125"/>
      <c r="EV447" s="125"/>
      <c r="EW447" s="125"/>
      <c r="EX447" s="125"/>
      <c r="EY447" s="125"/>
      <c r="EZ447" s="125"/>
      <c r="FA447" s="125"/>
      <c r="FB447" s="125"/>
      <c r="FC447" s="125"/>
      <c r="FD447" s="125"/>
      <c r="FE447" s="125"/>
      <c r="FF447" s="125"/>
      <c r="FG447" s="125"/>
      <c r="FH447" s="125"/>
      <c r="FI447" s="125"/>
      <c r="FJ447" s="125"/>
      <c r="FK447" s="125"/>
      <c r="FL447" s="125"/>
      <c r="FM447" s="125"/>
      <c r="FN447" s="125"/>
      <c r="FO447" s="125"/>
      <c r="FP447" s="125"/>
      <c r="FQ447" s="125"/>
      <c r="FR447" s="125"/>
      <c r="FS447" s="125"/>
      <c r="FT447" s="125"/>
      <c r="FU447" s="125"/>
      <c r="FV447" s="125"/>
      <c r="FW447" s="125"/>
      <c r="FX447" s="125"/>
      <c r="FY447" s="125"/>
      <c r="FZ447" s="125"/>
      <c r="GA447" s="125"/>
      <c r="GB447" s="125"/>
      <c r="GC447" s="125"/>
      <c r="GD447" s="125"/>
      <c r="GE447" s="125"/>
      <c r="GF447" s="125"/>
      <c r="GG447" s="125"/>
      <c r="GH447" s="125"/>
      <c r="GI447" s="125"/>
      <c r="GJ447" s="125"/>
      <c r="GK447" s="125"/>
      <c r="GL447" s="125"/>
      <c r="GM447" s="125"/>
      <c r="GN447" s="125"/>
      <c r="GO447" s="125"/>
      <c r="GP447" s="125"/>
      <c r="GQ447" s="125"/>
      <c r="GR447" s="125"/>
      <c r="GS447" s="125"/>
      <c r="GT447" s="125"/>
      <c r="GU447" s="125"/>
      <c r="GV447" s="125"/>
      <c r="GW447" s="125"/>
      <c r="GX447" s="125"/>
      <c r="GY447" s="125"/>
      <c r="GZ447" s="125"/>
      <c r="HA447" s="125"/>
      <c r="HB447" s="125"/>
      <c r="HC447" s="125"/>
      <c r="HD447" s="125"/>
      <c r="HE447" s="125"/>
      <c r="HF447" s="125"/>
      <c r="HG447" s="125"/>
      <c r="HH447" s="125"/>
      <c r="HI447" s="125"/>
      <c r="HJ447" s="125"/>
      <c r="HK447" s="125"/>
      <c r="HL447" s="125"/>
      <c r="HM447" s="125"/>
      <c r="HN447" s="125"/>
      <c r="HO447" s="125"/>
      <c r="HP447" s="125"/>
      <c r="HQ447" s="125"/>
      <c r="HR447" s="125"/>
      <c r="HS447" s="125"/>
      <c r="HT447" s="125"/>
      <c r="HU447" s="125"/>
      <c r="HV447" s="125"/>
      <c r="HW447" s="125"/>
      <c r="HX447" s="125"/>
      <c r="HY447" s="125"/>
      <c r="HZ447" s="125"/>
      <c r="IA447" s="125"/>
      <c r="IB447" s="125"/>
      <c r="IC447" s="125"/>
      <c r="ID447" s="125"/>
      <c r="IE447" s="125"/>
    </row>
    <row r="448" s="36" customFormat="1" ht="60" hidden="1" customHeight="1">
      <c r="A448" s="37"/>
      <c r="B448" s="37" t="s">
        <v>62</v>
      </c>
      <c r="C448" s="37" t="s">
        <v>63</v>
      </c>
      <c r="D448" s="56" t="s">
        <v>64</v>
      </c>
      <c r="E448" s="56">
        <v>223</v>
      </c>
      <c r="F448" s="40" t="s">
        <v>1807</v>
      </c>
      <c r="G448" s="40" t="s">
        <v>1949</v>
      </c>
      <c r="H448" s="56" t="s">
        <v>1950</v>
      </c>
      <c r="I448" s="48" t="s">
        <v>639</v>
      </c>
      <c r="J448" s="40" t="s">
        <v>640</v>
      </c>
      <c r="K448" s="49" t="s">
        <v>463</v>
      </c>
      <c r="L448" s="49" t="s">
        <v>641</v>
      </c>
      <c r="M448" s="49" t="s">
        <v>1810</v>
      </c>
      <c r="N448" s="49" t="s">
        <v>1951</v>
      </c>
      <c r="O448" s="37" t="s">
        <v>644</v>
      </c>
      <c r="P448" s="37" t="s">
        <v>76</v>
      </c>
      <c r="Q448" s="42" t="s">
        <v>137</v>
      </c>
      <c r="R448" s="96">
        <v>42552</v>
      </c>
      <c r="S448" s="48">
        <v>12</v>
      </c>
      <c r="T448" s="45">
        <f t="shared" si="38"/>
        <v>46934.400000000001</v>
      </c>
      <c r="U448" s="56" t="s">
        <v>1811</v>
      </c>
      <c r="V448" s="47" t="str">
        <f t="shared" ref="V448:V511" si="41">IF(Y448="","",Y448)</f>
        <v>к</v>
      </c>
      <c r="W448" s="47" t="str">
        <f t="shared" si="40"/>
        <v>Па</v>
      </c>
      <c r="X448" s="48">
        <v>5</v>
      </c>
      <c r="Y448" s="48" t="s">
        <v>215</v>
      </c>
      <c r="Z448" s="42" t="s">
        <v>139</v>
      </c>
      <c r="AA448" s="56" t="s">
        <v>948</v>
      </c>
      <c r="AB448" s="48"/>
      <c r="AC448" s="42" t="s">
        <v>141</v>
      </c>
      <c r="AD448" s="49">
        <v>36</v>
      </c>
      <c r="AE448" s="50">
        <v>45090</v>
      </c>
      <c r="AF448" s="51">
        <f t="shared" si="37"/>
        <v>46185</v>
      </c>
      <c r="AG448" s="40" t="s">
        <v>82</v>
      </c>
      <c r="AH448" s="40" t="s">
        <v>83</v>
      </c>
      <c r="AI448" s="42" t="s">
        <v>1952</v>
      </c>
      <c r="AJ448" s="40" t="s">
        <v>143</v>
      </c>
      <c r="AK448" s="51" t="str">
        <f t="shared" ca="1" si="39"/>
        <v>поверен</v>
      </c>
      <c r="AL448" s="42"/>
      <c r="AM448" s="42" t="s">
        <v>86</v>
      </c>
      <c r="AN448" s="42" t="s">
        <v>87</v>
      </c>
      <c r="AO448" s="42" t="s">
        <v>88</v>
      </c>
      <c r="AP448" s="48" t="s">
        <v>573</v>
      </c>
      <c r="AQ448" s="41"/>
      <c r="AR448" s="51"/>
      <c r="AS448" s="42" t="s">
        <v>91</v>
      </c>
      <c r="AT448" s="37" t="s">
        <v>385</v>
      </c>
      <c r="AU448" s="37"/>
      <c r="AV448" s="40"/>
      <c r="AW448" s="54"/>
      <c r="AX448" s="37"/>
      <c r="AY448" s="37"/>
      <c r="AZ448" s="37"/>
      <c r="BA448" s="40" t="s">
        <v>122</v>
      </c>
      <c r="BB448" s="40" t="s">
        <v>145</v>
      </c>
      <c r="BC448" s="40" t="s">
        <v>146</v>
      </c>
      <c r="BD448" s="42"/>
      <c r="BE448" s="40"/>
      <c r="BF448" s="52"/>
      <c r="BG448" s="53"/>
      <c r="BH448" s="54"/>
      <c r="BI448" s="47"/>
      <c r="BJ448" s="47"/>
      <c r="BK448" s="47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</row>
    <row r="449" s="36" customFormat="1" ht="60" hidden="1" customHeight="1">
      <c r="A449" s="37"/>
      <c r="B449" s="37" t="s">
        <v>62</v>
      </c>
      <c r="C449" s="37" t="s">
        <v>63</v>
      </c>
      <c r="D449" s="56" t="s">
        <v>64</v>
      </c>
      <c r="E449" s="56">
        <v>223</v>
      </c>
      <c r="F449" s="40" t="s">
        <v>1807</v>
      </c>
      <c r="G449" s="40" t="s">
        <v>1949</v>
      </c>
      <c r="H449" s="56" t="s">
        <v>1953</v>
      </c>
      <c r="I449" s="48" t="s">
        <v>639</v>
      </c>
      <c r="J449" s="40" t="s">
        <v>640</v>
      </c>
      <c r="K449" s="49" t="s">
        <v>463</v>
      </c>
      <c r="L449" s="49" t="s">
        <v>641</v>
      </c>
      <c r="M449" s="49" t="s">
        <v>1810</v>
      </c>
      <c r="N449" s="49" t="s">
        <v>1954</v>
      </c>
      <c r="O449" s="37" t="s">
        <v>644</v>
      </c>
      <c r="P449" s="37" t="s">
        <v>76</v>
      </c>
      <c r="Q449" s="42" t="s">
        <v>137</v>
      </c>
      <c r="R449" s="96">
        <v>42552</v>
      </c>
      <c r="S449" s="48">
        <v>12</v>
      </c>
      <c r="T449" s="45">
        <f t="shared" si="38"/>
        <v>46934.400000000001</v>
      </c>
      <c r="U449" s="56" t="s">
        <v>1811</v>
      </c>
      <c r="V449" s="47" t="str">
        <f t="shared" si="41"/>
        <v>к</v>
      </c>
      <c r="W449" s="47" t="str">
        <f t="shared" si="40"/>
        <v>Па</v>
      </c>
      <c r="X449" s="48">
        <v>5</v>
      </c>
      <c r="Y449" s="48" t="s">
        <v>215</v>
      </c>
      <c r="Z449" s="42" t="s">
        <v>139</v>
      </c>
      <c r="AA449" s="56" t="s">
        <v>948</v>
      </c>
      <c r="AB449" s="48"/>
      <c r="AC449" s="42" t="s">
        <v>141</v>
      </c>
      <c r="AD449" s="49">
        <v>36</v>
      </c>
      <c r="AE449" s="50">
        <v>45090</v>
      </c>
      <c r="AF449" s="51">
        <f t="shared" si="37"/>
        <v>46185</v>
      </c>
      <c r="AG449" s="40" t="s">
        <v>82</v>
      </c>
      <c r="AH449" s="40" t="s">
        <v>83</v>
      </c>
      <c r="AI449" s="42" t="s">
        <v>1955</v>
      </c>
      <c r="AJ449" s="40" t="s">
        <v>143</v>
      </c>
      <c r="AK449" s="51" t="str">
        <f t="shared" ca="1" si="39"/>
        <v>поверен</v>
      </c>
      <c r="AL449" s="42"/>
      <c r="AM449" s="42" t="s">
        <v>86</v>
      </c>
      <c r="AN449" s="42" t="s">
        <v>87</v>
      </c>
      <c r="AO449" s="42" t="s">
        <v>88</v>
      </c>
      <c r="AP449" s="48" t="s">
        <v>573</v>
      </c>
      <c r="AQ449" s="41"/>
      <c r="AR449" s="51"/>
      <c r="AS449" s="42" t="s">
        <v>91</v>
      </c>
      <c r="AT449" s="37" t="s">
        <v>385</v>
      </c>
      <c r="AU449" s="37"/>
      <c r="AV449" s="40"/>
      <c r="AW449" s="54"/>
      <c r="AX449" s="37"/>
      <c r="AY449" s="37"/>
      <c r="AZ449" s="37"/>
      <c r="BA449" s="40" t="s">
        <v>221</v>
      </c>
      <c r="BB449" s="40" t="s">
        <v>145</v>
      </c>
      <c r="BC449" s="40" t="s">
        <v>146</v>
      </c>
      <c r="BD449" s="42"/>
      <c r="BE449" s="40"/>
      <c r="BF449" s="52"/>
      <c r="BG449" s="53"/>
      <c r="BH449" s="54"/>
      <c r="BI449" s="47"/>
      <c r="BJ449" s="47"/>
      <c r="BK449" s="47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</row>
    <row r="450" s="36" customFormat="1" ht="60" hidden="1" customHeight="1">
      <c r="A450" s="37"/>
      <c r="B450" s="37" t="s">
        <v>62</v>
      </c>
      <c r="C450" s="37" t="s">
        <v>63</v>
      </c>
      <c r="D450" s="56" t="s">
        <v>64</v>
      </c>
      <c r="E450" s="56">
        <v>223</v>
      </c>
      <c r="F450" s="40" t="s">
        <v>1807</v>
      </c>
      <c r="G450" s="40" t="s">
        <v>1949</v>
      </c>
      <c r="H450" s="56" t="s">
        <v>1956</v>
      </c>
      <c r="I450" s="48" t="s">
        <v>639</v>
      </c>
      <c r="J450" s="40" t="s">
        <v>640</v>
      </c>
      <c r="K450" s="49" t="s">
        <v>463</v>
      </c>
      <c r="L450" s="49" t="s">
        <v>641</v>
      </c>
      <c r="M450" s="49" t="s">
        <v>1810</v>
      </c>
      <c r="N450" s="49" t="s">
        <v>1957</v>
      </c>
      <c r="O450" s="37" t="s">
        <v>644</v>
      </c>
      <c r="P450" s="37" t="s">
        <v>76</v>
      </c>
      <c r="Q450" s="42" t="s">
        <v>137</v>
      </c>
      <c r="R450" s="96">
        <v>42552</v>
      </c>
      <c r="S450" s="48">
        <v>12</v>
      </c>
      <c r="T450" s="45">
        <f t="shared" si="38"/>
        <v>46934.400000000001</v>
      </c>
      <c r="U450" s="56" t="s">
        <v>1811</v>
      </c>
      <c r="V450" s="47" t="str">
        <f t="shared" si="41"/>
        <v>к</v>
      </c>
      <c r="W450" s="47" t="str">
        <f t="shared" si="40"/>
        <v>Па</v>
      </c>
      <c r="X450" s="48">
        <v>5</v>
      </c>
      <c r="Y450" s="48" t="s">
        <v>215</v>
      </c>
      <c r="Z450" s="42" t="s">
        <v>139</v>
      </c>
      <c r="AA450" s="56" t="s">
        <v>948</v>
      </c>
      <c r="AB450" s="48"/>
      <c r="AC450" s="42" t="s">
        <v>141</v>
      </c>
      <c r="AD450" s="49">
        <v>36</v>
      </c>
      <c r="AE450" s="50">
        <v>45090</v>
      </c>
      <c r="AF450" s="51">
        <f t="shared" ref="AF450:AF513" si="42">IF(AD450=0,0,IF(AE450="","",EDATE(AE450,AD450)-DAY(1)))</f>
        <v>46185</v>
      </c>
      <c r="AG450" s="40" t="s">
        <v>82</v>
      </c>
      <c r="AH450" s="40" t="s">
        <v>83</v>
      </c>
      <c r="AI450" s="42" t="s">
        <v>1958</v>
      </c>
      <c r="AJ450" s="40" t="s">
        <v>143</v>
      </c>
      <c r="AK450" s="51" t="str">
        <f t="shared" ca="1" si="39"/>
        <v>поверен</v>
      </c>
      <c r="AL450" s="42"/>
      <c r="AM450" s="42" t="s">
        <v>86</v>
      </c>
      <c r="AN450" s="42" t="s">
        <v>87</v>
      </c>
      <c r="AO450" s="42" t="s">
        <v>88</v>
      </c>
      <c r="AP450" s="48" t="s">
        <v>573</v>
      </c>
      <c r="AQ450" s="41"/>
      <c r="AR450" s="51"/>
      <c r="AS450" s="42" t="s">
        <v>91</v>
      </c>
      <c r="AT450" s="37" t="s">
        <v>385</v>
      </c>
      <c r="AU450" s="37"/>
      <c r="AV450" s="40"/>
      <c r="AW450" s="54"/>
      <c r="AX450" s="37"/>
      <c r="AY450" s="37"/>
      <c r="AZ450" s="37"/>
      <c r="BA450" s="40" t="s">
        <v>221</v>
      </c>
      <c r="BB450" s="40" t="s">
        <v>145</v>
      </c>
      <c r="BC450" s="40" t="s">
        <v>146</v>
      </c>
      <c r="BD450" s="42"/>
      <c r="BE450" s="40"/>
      <c r="BF450" s="52"/>
      <c r="BG450" s="53"/>
      <c r="BH450" s="54"/>
      <c r="BI450" s="47"/>
      <c r="BJ450" s="47"/>
      <c r="BK450" s="47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</row>
    <row r="451" s="92" customFormat="1" ht="60" hidden="1" customHeight="1">
      <c r="A451" s="37"/>
      <c r="B451" s="37" t="s">
        <v>62</v>
      </c>
      <c r="C451" s="37" t="s">
        <v>63</v>
      </c>
      <c r="D451" s="56" t="s">
        <v>64</v>
      </c>
      <c r="E451" s="56">
        <v>223</v>
      </c>
      <c r="F451" s="40" t="s">
        <v>1807</v>
      </c>
      <c r="G451" s="40" t="s">
        <v>1959</v>
      </c>
      <c r="H451" s="56" t="s">
        <v>1960</v>
      </c>
      <c r="I451" s="48" t="s">
        <v>1961</v>
      </c>
      <c r="J451" s="40" t="s">
        <v>1826</v>
      </c>
      <c r="K451" s="49" t="s">
        <v>318</v>
      </c>
      <c r="L451" s="49" t="s">
        <v>1827</v>
      </c>
      <c r="M451" s="40" t="s">
        <v>1962</v>
      </c>
      <c r="N451" s="49" t="s">
        <v>1963</v>
      </c>
      <c r="O451" s="49" t="s">
        <v>1964</v>
      </c>
      <c r="P451" s="37" t="s">
        <v>1965</v>
      </c>
      <c r="Q451" s="42" t="s">
        <v>289</v>
      </c>
      <c r="R451" s="91">
        <v>42583</v>
      </c>
      <c r="S451" s="48">
        <v>25</v>
      </c>
      <c r="T451" s="45">
        <f t="shared" si="38"/>
        <v>51713</v>
      </c>
      <c r="U451" s="56" t="s">
        <v>1831</v>
      </c>
      <c r="V451" s="37" t="str">
        <f t="shared" si="41"/>
        <v>м</v>
      </c>
      <c r="W451" s="37" t="str">
        <f t="shared" si="40"/>
        <v>м</v>
      </c>
      <c r="X451" s="48">
        <v>11920</v>
      </c>
      <c r="Y451" s="48" t="s">
        <v>325</v>
      </c>
      <c r="Z451" s="42" t="s">
        <v>325</v>
      </c>
      <c r="AA451" s="56" t="s">
        <v>1832</v>
      </c>
      <c r="AB451" s="48"/>
      <c r="AC451" s="42" t="s">
        <v>141</v>
      </c>
      <c r="AD451" s="49">
        <v>48</v>
      </c>
      <c r="AE451" s="50">
        <v>45034</v>
      </c>
      <c r="AF451" s="51">
        <f t="shared" si="42"/>
        <v>46494</v>
      </c>
      <c r="AG451" s="40" t="s">
        <v>82</v>
      </c>
      <c r="AH451" s="40" t="s">
        <v>83</v>
      </c>
      <c r="AI451" s="42" t="s">
        <v>1966</v>
      </c>
      <c r="AJ451" s="40" t="s">
        <v>143</v>
      </c>
      <c r="AK451" s="51" t="str">
        <f t="shared" ca="1" si="39"/>
        <v>поверен</v>
      </c>
      <c r="AL451" s="42"/>
      <c r="AM451" s="42" t="s">
        <v>86</v>
      </c>
      <c r="AN451" s="42" t="s">
        <v>87</v>
      </c>
      <c r="AO451" s="42" t="s">
        <v>88</v>
      </c>
      <c r="AP451" s="48"/>
      <c r="AQ451" s="41"/>
      <c r="AR451" s="51"/>
      <c r="AS451" s="42" t="s">
        <v>91</v>
      </c>
      <c r="AT451" s="37" t="s">
        <v>385</v>
      </c>
      <c r="AU451" s="37"/>
      <c r="AV451" s="40"/>
      <c r="AW451" s="40"/>
      <c r="AX451" s="37"/>
      <c r="AY451" s="37"/>
      <c r="AZ451" s="37"/>
      <c r="BA451" s="40" t="s">
        <v>221</v>
      </c>
      <c r="BB451" s="40" t="s">
        <v>329</v>
      </c>
      <c r="BC451" s="40" t="s">
        <v>298</v>
      </c>
      <c r="BD451" s="42">
        <v>2971</v>
      </c>
      <c r="BE451" s="40"/>
      <c r="BF451" s="52"/>
      <c r="BG451" s="93" t="s">
        <v>1170</v>
      </c>
      <c r="BH451" s="94"/>
      <c r="BI451" s="37"/>
      <c r="BJ451" s="37"/>
      <c r="BK451" s="37"/>
      <c r="BL451" s="95"/>
      <c r="BM451" s="95"/>
      <c r="BN451" s="95"/>
      <c r="BO451" s="95"/>
      <c r="BP451" s="95"/>
      <c r="BQ451" s="95"/>
      <c r="BR451" s="95"/>
      <c r="BS451" s="95"/>
      <c r="BT451" s="95"/>
      <c r="BU451" s="95"/>
      <c r="BV451" s="95"/>
      <c r="BW451" s="95"/>
      <c r="BX451" s="95"/>
      <c r="BY451" s="95"/>
      <c r="BZ451" s="95"/>
      <c r="CA451" s="95"/>
      <c r="CB451" s="95"/>
      <c r="CC451" s="95"/>
      <c r="CD451" s="95"/>
      <c r="CE451" s="95"/>
      <c r="CF451" s="95"/>
      <c r="CG451" s="95"/>
      <c r="CH451" s="95"/>
      <c r="CI451" s="95"/>
      <c r="CJ451" s="95"/>
      <c r="CK451" s="95"/>
      <c r="CL451" s="95"/>
      <c r="CM451" s="95"/>
      <c r="CN451" s="95"/>
      <c r="CO451" s="95"/>
      <c r="CP451" s="95"/>
      <c r="CQ451" s="95"/>
      <c r="CR451" s="95"/>
      <c r="CS451" s="95"/>
      <c r="CT451" s="95"/>
      <c r="CU451" s="95"/>
      <c r="CV451" s="95"/>
      <c r="CW451" s="95"/>
      <c r="CX451" s="95"/>
      <c r="CY451" s="95"/>
      <c r="CZ451" s="95"/>
      <c r="DA451" s="95"/>
      <c r="DB451" s="95"/>
      <c r="DC451" s="95"/>
      <c r="DD451" s="95"/>
      <c r="DE451" s="95"/>
      <c r="DF451" s="95"/>
      <c r="DG451" s="95"/>
      <c r="DH451" s="95"/>
      <c r="DI451" s="95"/>
      <c r="DJ451" s="95"/>
      <c r="DK451" s="95"/>
      <c r="DL451" s="95"/>
      <c r="DM451" s="95"/>
      <c r="DN451" s="95"/>
      <c r="DO451" s="95"/>
      <c r="DP451" s="95"/>
      <c r="DQ451" s="95"/>
      <c r="DR451" s="95"/>
      <c r="DS451" s="95"/>
      <c r="DT451" s="95"/>
      <c r="DU451" s="95"/>
      <c r="DV451" s="95"/>
      <c r="DW451" s="95"/>
      <c r="DX451" s="95"/>
      <c r="DY451" s="95"/>
      <c r="DZ451" s="95"/>
      <c r="EA451" s="95"/>
      <c r="EB451" s="95"/>
      <c r="EC451" s="95"/>
      <c r="ED451" s="95"/>
      <c r="EE451" s="95"/>
      <c r="EF451" s="95"/>
      <c r="EG451" s="95"/>
      <c r="EH451" s="95"/>
      <c r="EI451" s="95"/>
      <c r="EJ451" s="95"/>
      <c r="EK451" s="95"/>
      <c r="EL451" s="95"/>
      <c r="EM451" s="95"/>
      <c r="EN451" s="95"/>
      <c r="EO451" s="95"/>
      <c r="EP451" s="95"/>
      <c r="EQ451" s="95"/>
      <c r="ER451" s="95"/>
      <c r="ES451" s="95"/>
      <c r="ET451" s="95"/>
      <c r="EU451" s="95"/>
      <c r="EV451" s="95"/>
      <c r="EW451" s="95"/>
      <c r="EX451" s="95"/>
      <c r="EY451" s="95"/>
      <c r="EZ451" s="95"/>
      <c r="FA451" s="95"/>
      <c r="FB451" s="95"/>
      <c r="FC451" s="95"/>
      <c r="FD451" s="95"/>
      <c r="FE451" s="95"/>
      <c r="FF451" s="95"/>
      <c r="FG451" s="95"/>
      <c r="FH451" s="95"/>
      <c r="FI451" s="95"/>
      <c r="FJ451" s="95"/>
      <c r="FK451" s="95"/>
      <c r="FL451" s="95"/>
      <c r="FM451" s="95"/>
      <c r="FN451" s="95"/>
      <c r="FO451" s="95"/>
      <c r="FP451" s="95"/>
      <c r="FQ451" s="95"/>
      <c r="FR451" s="95"/>
      <c r="FS451" s="95"/>
      <c r="FT451" s="95"/>
      <c r="FU451" s="95"/>
      <c r="FV451" s="95"/>
      <c r="FW451" s="95"/>
      <c r="FX451" s="95"/>
      <c r="FY451" s="95"/>
      <c r="FZ451" s="95"/>
      <c r="GA451" s="95"/>
      <c r="GB451" s="95"/>
      <c r="GC451" s="95"/>
      <c r="GD451" s="95"/>
      <c r="GE451" s="95"/>
      <c r="GF451" s="95"/>
      <c r="GG451" s="95"/>
      <c r="GH451" s="95"/>
      <c r="GI451" s="95"/>
      <c r="GJ451" s="95"/>
      <c r="GK451" s="95"/>
      <c r="GL451" s="95"/>
      <c r="GM451" s="95"/>
      <c r="GN451" s="95"/>
      <c r="GO451" s="95"/>
      <c r="GP451" s="95"/>
      <c r="GQ451" s="95"/>
      <c r="GR451" s="95"/>
      <c r="GS451" s="95"/>
      <c r="GT451" s="95"/>
      <c r="GU451" s="95"/>
      <c r="GV451" s="95"/>
      <c r="GW451" s="95"/>
      <c r="GX451" s="95"/>
      <c r="GY451" s="95"/>
      <c r="GZ451" s="95"/>
      <c r="HA451" s="95"/>
      <c r="HB451" s="95"/>
      <c r="HC451" s="95"/>
      <c r="HD451" s="95"/>
      <c r="HE451" s="95"/>
      <c r="HF451" s="95"/>
      <c r="HG451" s="95"/>
      <c r="HH451" s="95"/>
      <c r="HI451" s="95"/>
      <c r="HJ451" s="95"/>
      <c r="HK451" s="95"/>
      <c r="HL451" s="95"/>
      <c r="HM451" s="95"/>
      <c r="HN451" s="95"/>
      <c r="HO451" s="95"/>
      <c r="HP451" s="95"/>
      <c r="HQ451" s="95"/>
      <c r="HR451" s="95"/>
      <c r="HS451" s="95"/>
      <c r="HT451" s="95"/>
      <c r="HU451" s="95"/>
      <c r="HV451" s="95"/>
      <c r="HW451" s="95"/>
      <c r="HX451" s="95"/>
      <c r="HY451" s="95"/>
      <c r="HZ451" s="95"/>
      <c r="IA451" s="95"/>
      <c r="IB451" s="95"/>
      <c r="IC451" s="95"/>
      <c r="ID451" s="95"/>
      <c r="IE451" s="95"/>
    </row>
    <row r="452" s="36" customFormat="1" ht="60" hidden="1" customHeight="1">
      <c r="A452" s="37"/>
      <c r="B452" s="37" t="s">
        <v>62</v>
      </c>
      <c r="C452" s="37" t="s">
        <v>63</v>
      </c>
      <c r="D452" s="56" t="s">
        <v>64</v>
      </c>
      <c r="E452" s="56">
        <v>223</v>
      </c>
      <c r="F452" s="40" t="s">
        <v>1807</v>
      </c>
      <c r="G452" s="40" t="s">
        <v>1967</v>
      </c>
      <c r="H452" s="56" t="s">
        <v>1968</v>
      </c>
      <c r="I452" s="48" t="s">
        <v>1825</v>
      </c>
      <c r="J452" s="40" t="s">
        <v>1826</v>
      </c>
      <c r="K452" s="49" t="s">
        <v>318</v>
      </c>
      <c r="L452" s="49" t="s">
        <v>1827</v>
      </c>
      <c r="M452" s="40" t="s">
        <v>1962</v>
      </c>
      <c r="N452" s="49" t="s">
        <v>1969</v>
      </c>
      <c r="O452" s="37" t="s">
        <v>1830</v>
      </c>
      <c r="P452" s="37" t="s">
        <v>76</v>
      </c>
      <c r="Q452" s="42" t="s">
        <v>289</v>
      </c>
      <c r="R452" s="96">
        <v>42583</v>
      </c>
      <c r="S452" s="48">
        <v>25</v>
      </c>
      <c r="T452" s="45">
        <f t="shared" si="38"/>
        <v>51713</v>
      </c>
      <c r="U452" s="56" t="s">
        <v>993</v>
      </c>
      <c r="V452" s="47" t="str">
        <f t="shared" si="41"/>
        <v>м</v>
      </c>
      <c r="W452" s="47" t="str">
        <f t="shared" si="40"/>
        <v>м</v>
      </c>
      <c r="X452" s="48">
        <v>12000</v>
      </c>
      <c r="Y452" s="48" t="s">
        <v>325</v>
      </c>
      <c r="Z452" s="42" t="s">
        <v>325</v>
      </c>
      <c r="AA452" s="56" t="s">
        <v>1832</v>
      </c>
      <c r="AB452" s="48"/>
      <c r="AC452" s="42" t="s">
        <v>141</v>
      </c>
      <c r="AD452" s="49">
        <v>48</v>
      </c>
      <c r="AE452" s="50">
        <v>45612</v>
      </c>
      <c r="AF452" s="51">
        <f t="shared" si="42"/>
        <v>47072</v>
      </c>
      <c r="AG452" s="40" t="s">
        <v>82</v>
      </c>
      <c r="AH452" s="40" t="s">
        <v>83</v>
      </c>
      <c r="AI452" s="42" t="s">
        <v>1970</v>
      </c>
      <c r="AJ452" s="40" t="s">
        <v>143</v>
      </c>
      <c r="AK452" s="51" t="str">
        <f t="shared" ca="1" si="39"/>
        <v>поверен</v>
      </c>
      <c r="AL452" s="42"/>
      <c r="AM452" s="42" t="s">
        <v>86</v>
      </c>
      <c r="AN452" s="42" t="s">
        <v>87</v>
      </c>
      <c r="AO452" s="42" t="s">
        <v>88</v>
      </c>
      <c r="AP452" s="48"/>
      <c r="AQ452" s="41"/>
      <c r="AR452" s="51"/>
      <c r="AS452" s="42" t="s">
        <v>91</v>
      </c>
      <c r="AT452" s="37" t="s">
        <v>385</v>
      </c>
      <c r="AU452" s="37"/>
      <c r="AV452" s="40"/>
      <c r="AW452" s="40"/>
      <c r="AX452" s="37"/>
      <c r="AY452" s="37"/>
      <c r="AZ452" s="37"/>
      <c r="BA452" s="40" t="s">
        <v>221</v>
      </c>
      <c r="BB452" s="40" t="s">
        <v>329</v>
      </c>
      <c r="BC452" s="40" t="s">
        <v>298</v>
      </c>
      <c r="BD452" s="42">
        <v>2971</v>
      </c>
      <c r="BE452" s="40"/>
      <c r="BF452" s="52"/>
      <c r="BG452" s="53"/>
      <c r="BH452" s="54"/>
      <c r="BI452" s="47"/>
      <c r="BJ452" s="47"/>
      <c r="BK452" s="47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</row>
    <row r="453" s="235" customFormat="1" ht="60" hidden="1" customHeight="1">
      <c r="A453" s="236"/>
      <c r="B453" s="236" t="s">
        <v>62</v>
      </c>
      <c r="C453" s="236" t="s">
        <v>63</v>
      </c>
      <c r="D453" s="237" t="s">
        <v>64</v>
      </c>
      <c r="E453" s="237">
        <v>223</v>
      </c>
      <c r="F453" s="238" t="s">
        <v>1807</v>
      </c>
      <c r="G453" s="238" t="s">
        <v>1971</v>
      </c>
      <c r="H453" s="237" t="s">
        <v>1972</v>
      </c>
      <c r="I453" s="239" t="s">
        <v>577</v>
      </c>
      <c r="J453" s="238" t="s">
        <v>578</v>
      </c>
      <c r="K453" s="240" t="s">
        <v>579</v>
      </c>
      <c r="L453" s="240" t="s">
        <v>580</v>
      </c>
      <c r="M453" s="240" t="s">
        <v>581</v>
      </c>
      <c r="N453" s="240" t="s">
        <v>1973</v>
      </c>
      <c r="O453" s="236" t="s">
        <v>397</v>
      </c>
      <c r="P453" s="236" t="s">
        <v>76</v>
      </c>
      <c r="Q453" s="242" t="s">
        <v>398</v>
      </c>
      <c r="R453" s="273">
        <v>42591</v>
      </c>
      <c r="S453" s="239">
        <v>15</v>
      </c>
      <c r="T453" s="244">
        <f t="shared" si="38"/>
        <v>48069</v>
      </c>
      <c r="U453" s="237" t="s">
        <v>100</v>
      </c>
      <c r="V453" s="245" t="str">
        <f t="shared" si="41"/>
        <v/>
      </c>
      <c r="W453" s="245" t="str">
        <f t="shared" si="40"/>
        <v>%НКПР</v>
      </c>
      <c r="X453" s="239">
        <v>100</v>
      </c>
      <c r="Y453" s="239"/>
      <c r="Z453" s="242" t="s">
        <v>399</v>
      </c>
      <c r="AA453" s="237" t="s">
        <v>400</v>
      </c>
      <c r="AB453" s="239"/>
      <c r="AC453" s="242" t="s">
        <v>399</v>
      </c>
      <c r="AD453" s="374">
        <v>24</v>
      </c>
      <c r="AE453" s="375">
        <v>45735</v>
      </c>
      <c r="AF453" s="248">
        <f t="shared" si="42"/>
        <v>46464</v>
      </c>
      <c r="AG453" s="386" t="s">
        <v>82</v>
      </c>
      <c r="AH453" s="238" t="s">
        <v>83</v>
      </c>
      <c r="AI453" s="238" t="s">
        <v>1974</v>
      </c>
      <c r="AJ453" s="236" t="s">
        <v>109</v>
      </c>
      <c r="AK453" s="248" t="str">
        <f t="shared" ca="1" si="39"/>
        <v>поверен</v>
      </c>
      <c r="AL453" s="242"/>
      <c r="AM453" s="242" t="s">
        <v>86</v>
      </c>
      <c r="AN453" s="242" t="s">
        <v>87</v>
      </c>
      <c r="AO453" s="242" t="s">
        <v>88</v>
      </c>
      <c r="AP453" s="239" t="s">
        <v>584</v>
      </c>
      <c r="AQ453" s="250"/>
      <c r="AR453" s="248"/>
      <c r="AS453" s="242" t="s">
        <v>91</v>
      </c>
      <c r="AT453" s="236" t="s">
        <v>385</v>
      </c>
      <c r="AU453" s="236"/>
      <c r="AV453" s="238"/>
      <c r="AW453" s="238"/>
      <c r="AX453" s="236"/>
      <c r="AY453" s="236"/>
      <c r="AZ453" s="236"/>
      <c r="BA453" s="238" t="s">
        <v>343</v>
      </c>
      <c r="BB453" s="238" t="s">
        <v>403</v>
      </c>
      <c r="BC453" s="238" t="s">
        <v>404</v>
      </c>
      <c r="BD453" s="242">
        <v>3160</v>
      </c>
      <c r="BE453" s="238"/>
      <c r="BF453" s="251"/>
      <c r="BG453" s="238" t="s">
        <v>1027</v>
      </c>
      <c r="BH453" s="245"/>
      <c r="BI453" s="245"/>
      <c r="BJ453" s="252" t="s">
        <v>407</v>
      </c>
      <c r="BK453" s="245" t="s">
        <v>588</v>
      </c>
      <c r="BL453" s="125"/>
      <c r="BM453" s="125"/>
      <c r="BN453" s="125"/>
      <c r="BO453" s="125"/>
      <c r="BP453" s="125"/>
      <c r="BQ453" s="125"/>
      <c r="BR453" s="125"/>
      <c r="BS453" s="125"/>
      <c r="BT453" s="125"/>
      <c r="BU453" s="125"/>
      <c r="BV453" s="125"/>
      <c r="BW453" s="125"/>
      <c r="BX453" s="125"/>
      <c r="BY453" s="125"/>
      <c r="BZ453" s="125"/>
      <c r="CA453" s="125"/>
      <c r="CB453" s="125"/>
      <c r="CC453" s="125"/>
      <c r="CD453" s="125"/>
      <c r="CE453" s="125"/>
      <c r="CF453" s="125"/>
      <c r="CG453" s="125"/>
      <c r="CH453" s="125"/>
      <c r="CI453" s="125"/>
      <c r="CJ453" s="125"/>
      <c r="CK453" s="125"/>
      <c r="CL453" s="125"/>
      <c r="CM453" s="125"/>
      <c r="CN453" s="125"/>
      <c r="CO453" s="125"/>
      <c r="CP453" s="125"/>
      <c r="CQ453" s="125"/>
      <c r="CR453" s="125"/>
      <c r="CS453" s="125"/>
      <c r="CT453" s="125"/>
      <c r="CU453" s="125"/>
      <c r="CV453" s="125"/>
      <c r="CW453" s="125"/>
      <c r="CX453" s="125"/>
      <c r="CY453" s="125"/>
      <c r="CZ453" s="125"/>
      <c r="DA453" s="125"/>
      <c r="DB453" s="125"/>
      <c r="DC453" s="125"/>
      <c r="DD453" s="125"/>
      <c r="DE453" s="125"/>
      <c r="DF453" s="125"/>
      <c r="DG453" s="125"/>
      <c r="DH453" s="125"/>
      <c r="DI453" s="125"/>
      <c r="DJ453" s="125"/>
      <c r="DK453" s="125"/>
      <c r="DL453" s="125"/>
      <c r="DM453" s="125"/>
      <c r="DN453" s="125"/>
      <c r="DO453" s="125"/>
      <c r="DP453" s="125"/>
      <c r="DQ453" s="125"/>
      <c r="DR453" s="125"/>
      <c r="DS453" s="125"/>
      <c r="DT453" s="125"/>
      <c r="DU453" s="125"/>
      <c r="DV453" s="125"/>
      <c r="DW453" s="125"/>
      <c r="DX453" s="125"/>
      <c r="DY453" s="125"/>
      <c r="DZ453" s="125"/>
      <c r="EA453" s="125"/>
      <c r="EB453" s="125"/>
      <c r="EC453" s="125"/>
      <c r="ED453" s="125"/>
      <c r="EE453" s="125"/>
      <c r="EF453" s="125"/>
      <c r="EG453" s="125"/>
      <c r="EH453" s="125"/>
      <c r="EI453" s="125"/>
      <c r="EJ453" s="125"/>
      <c r="EK453" s="125"/>
      <c r="EL453" s="125"/>
      <c r="EM453" s="125"/>
      <c r="EN453" s="125"/>
      <c r="EO453" s="125"/>
      <c r="EP453" s="125"/>
      <c r="EQ453" s="125"/>
      <c r="ER453" s="125"/>
      <c r="ES453" s="125"/>
      <c r="ET453" s="125"/>
      <c r="EU453" s="125"/>
      <c r="EV453" s="125"/>
      <c r="EW453" s="125"/>
      <c r="EX453" s="125"/>
      <c r="EY453" s="125"/>
      <c r="EZ453" s="125"/>
      <c r="FA453" s="125"/>
      <c r="FB453" s="125"/>
      <c r="FC453" s="125"/>
      <c r="FD453" s="125"/>
      <c r="FE453" s="125"/>
      <c r="FF453" s="125"/>
      <c r="FG453" s="125"/>
      <c r="FH453" s="125"/>
      <c r="FI453" s="125"/>
      <c r="FJ453" s="125"/>
      <c r="FK453" s="125"/>
      <c r="FL453" s="125"/>
      <c r="FM453" s="125"/>
      <c r="FN453" s="125"/>
      <c r="FO453" s="125"/>
      <c r="FP453" s="125"/>
      <c r="FQ453" s="125"/>
      <c r="FR453" s="125"/>
      <c r="FS453" s="125"/>
      <c r="FT453" s="125"/>
      <c r="FU453" s="125"/>
      <c r="FV453" s="125"/>
      <c r="FW453" s="125"/>
      <c r="FX453" s="125"/>
      <c r="FY453" s="125"/>
      <c r="FZ453" s="125"/>
      <c r="GA453" s="125"/>
      <c r="GB453" s="125"/>
      <c r="GC453" s="125"/>
      <c r="GD453" s="125"/>
      <c r="GE453" s="125"/>
      <c r="GF453" s="125"/>
      <c r="GG453" s="125"/>
      <c r="GH453" s="125"/>
      <c r="GI453" s="125"/>
      <c r="GJ453" s="125"/>
      <c r="GK453" s="125"/>
      <c r="GL453" s="125"/>
      <c r="GM453" s="125"/>
      <c r="GN453" s="125"/>
      <c r="GO453" s="125"/>
      <c r="GP453" s="125"/>
      <c r="GQ453" s="125"/>
      <c r="GR453" s="125"/>
      <c r="GS453" s="125"/>
      <c r="GT453" s="125"/>
      <c r="GU453" s="125"/>
      <c r="GV453" s="125"/>
      <c r="GW453" s="125"/>
      <c r="GX453" s="125"/>
      <c r="GY453" s="125"/>
      <c r="GZ453" s="125"/>
      <c r="HA453" s="125"/>
      <c r="HB453" s="125"/>
      <c r="HC453" s="125"/>
      <c r="HD453" s="125"/>
      <c r="HE453" s="125"/>
      <c r="HF453" s="125"/>
      <c r="HG453" s="125"/>
      <c r="HH453" s="125"/>
      <c r="HI453" s="125"/>
      <c r="HJ453" s="125"/>
      <c r="HK453" s="125"/>
      <c r="HL453" s="125"/>
      <c r="HM453" s="125"/>
      <c r="HN453" s="125"/>
      <c r="HO453" s="125"/>
      <c r="HP453" s="125"/>
      <c r="HQ453" s="125"/>
      <c r="HR453" s="125"/>
      <c r="HS453" s="125"/>
      <c r="HT453" s="125"/>
      <c r="HU453" s="125"/>
      <c r="HV453" s="125"/>
      <c r="HW453" s="125"/>
      <c r="HX453" s="125"/>
      <c r="HY453" s="125"/>
      <c r="HZ453" s="125"/>
      <c r="IA453" s="125"/>
      <c r="IB453" s="125"/>
      <c r="IC453" s="125"/>
      <c r="ID453" s="125"/>
      <c r="IE453" s="125"/>
    </row>
    <row r="454" s="449" customFormat="1" ht="60" hidden="1" customHeight="1">
      <c r="A454" s="450"/>
      <c r="B454" s="450" t="s">
        <v>62</v>
      </c>
      <c r="C454" s="450" t="s">
        <v>63</v>
      </c>
      <c r="D454" s="451" t="s">
        <v>64</v>
      </c>
      <c r="E454" s="451" t="s">
        <v>1975</v>
      </c>
      <c r="F454" s="386" t="s">
        <v>1976</v>
      </c>
      <c r="G454" s="380" t="s">
        <v>1977</v>
      </c>
      <c r="H454" s="451" t="s">
        <v>1978</v>
      </c>
      <c r="I454" s="452" t="s">
        <v>590</v>
      </c>
      <c r="J454" s="386" t="s">
        <v>908</v>
      </c>
      <c r="K454" s="453" t="s">
        <v>592</v>
      </c>
      <c r="L454" s="453" t="s">
        <v>593</v>
      </c>
      <c r="M454" s="454" t="s">
        <v>909</v>
      </c>
      <c r="N454" s="454">
        <v>222093</v>
      </c>
      <c r="O454" s="455" t="s">
        <v>595</v>
      </c>
      <c r="P454" s="450" t="s">
        <v>76</v>
      </c>
      <c r="Q454" s="456" t="s">
        <v>398</v>
      </c>
      <c r="R454" s="457">
        <v>44889</v>
      </c>
      <c r="S454" s="458">
        <v>10</v>
      </c>
      <c r="T454" s="459">
        <f t="shared" si="38"/>
        <v>48541</v>
      </c>
      <c r="U454" s="451" t="s">
        <v>100</v>
      </c>
      <c r="V454" s="450" t="str">
        <f t="shared" si="41"/>
        <v/>
      </c>
      <c r="W454" s="450" t="str">
        <f t="shared" si="40"/>
        <v>%НКПР</v>
      </c>
      <c r="X454" s="452">
        <v>100</v>
      </c>
      <c r="Y454" s="452"/>
      <c r="Z454" s="456" t="s">
        <v>399</v>
      </c>
      <c r="AA454" s="451" t="s">
        <v>596</v>
      </c>
      <c r="AB454" s="458"/>
      <c r="AC454" s="456" t="s">
        <v>399</v>
      </c>
      <c r="AD454" s="460">
        <v>36</v>
      </c>
      <c r="AE454" s="457">
        <v>44889</v>
      </c>
      <c r="AF454" s="249">
        <f t="shared" si="42"/>
        <v>45984</v>
      </c>
      <c r="AG454" s="386" t="s">
        <v>82</v>
      </c>
      <c r="AH454" s="380" t="s">
        <v>83</v>
      </c>
      <c r="AI454" s="461" t="s">
        <v>1979</v>
      </c>
      <c r="AJ454" s="455" t="s">
        <v>598</v>
      </c>
      <c r="AK454" s="249" t="str">
        <f t="shared" ca="1" si="39"/>
        <v>поверен</v>
      </c>
      <c r="AL454" s="461"/>
      <c r="AM454" s="456" t="s">
        <v>86</v>
      </c>
      <c r="AN454" s="456" t="s">
        <v>87</v>
      </c>
      <c r="AO454" s="456" t="s">
        <v>88</v>
      </c>
      <c r="AP454" s="455" t="s">
        <v>599</v>
      </c>
      <c r="AQ454" s="462" t="s">
        <v>1934</v>
      </c>
      <c r="AR454" s="463"/>
      <c r="AS454" s="456" t="s">
        <v>91</v>
      </c>
      <c r="AT454" s="450" t="s">
        <v>385</v>
      </c>
      <c r="AU454" s="455"/>
      <c r="AV454" s="462" t="s">
        <v>1934</v>
      </c>
      <c r="AW454" s="380"/>
      <c r="AX454" s="455"/>
      <c r="AY454" s="455"/>
      <c r="AZ454" s="455"/>
      <c r="BA454" s="380"/>
      <c r="BB454" s="386" t="s">
        <v>403</v>
      </c>
      <c r="BC454" s="386" t="s">
        <v>404</v>
      </c>
      <c r="BD454" s="456">
        <v>3160</v>
      </c>
      <c r="BE454" s="380"/>
      <c r="BF454" s="464"/>
      <c r="BG454" s="465"/>
      <c r="BH454" s="466"/>
      <c r="BI454" s="455" t="s">
        <v>406</v>
      </c>
      <c r="BJ454" s="462" t="s">
        <v>914</v>
      </c>
      <c r="BK454" s="455" t="s">
        <v>915</v>
      </c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</row>
    <row r="455" s="235" customFormat="1" ht="60" hidden="1" customHeight="1">
      <c r="A455" s="236"/>
      <c r="B455" s="236" t="s">
        <v>62</v>
      </c>
      <c r="C455" s="236" t="s">
        <v>63</v>
      </c>
      <c r="D455" s="237" t="s">
        <v>64</v>
      </c>
      <c r="E455" s="237">
        <v>223</v>
      </c>
      <c r="F455" s="238" t="s">
        <v>1807</v>
      </c>
      <c r="G455" s="238" t="s">
        <v>1971</v>
      </c>
      <c r="H455" s="237" t="s">
        <v>1980</v>
      </c>
      <c r="I455" s="467" t="s">
        <v>577</v>
      </c>
      <c r="J455" s="468" t="s">
        <v>578</v>
      </c>
      <c r="K455" s="469" t="s">
        <v>579</v>
      </c>
      <c r="L455" s="469" t="s">
        <v>580</v>
      </c>
      <c r="M455" s="469" t="s">
        <v>581</v>
      </c>
      <c r="N455" s="469" t="s">
        <v>1981</v>
      </c>
      <c r="O455" s="470" t="s">
        <v>397</v>
      </c>
      <c r="P455" s="236" t="s">
        <v>76</v>
      </c>
      <c r="Q455" s="242" t="s">
        <v>398</v>
      </c>
      <c r="R455" s="471">
        <v>42591</v>
      </c>
      <c r="S455" s="239">
        <v>15</v>
      </c>
      <c r="T455" s="244">
        <f t="shared" si="38"/>
        <v>48069</v>
      </c>
      <c r="U455" s="237" t="s">
        <v>100</v>
      </c>
      <c r="V455" s="245" t="str">
        <f t="shared" si="41"/>
        <v/>
      </c>
      <c r="W455" s="245" t="str">
        <f t="shared" si="40"/>
        <v>%НКПР</v>
      </c>
      <c r="X455" s="239">
        <v>100</v>
      </c>
      <c r="Y455" s="239"/>
      <c r="Z455" s="242" t="s">
        <v>399</v>
      </c>
      <c r="AA455" s="237" t="s">
        <v>400</v>
      </c>
      <c r="AB455" s="239"/>
      <c r="AC455" s="242" t="s">
        <v>399</v>
      </c>
      <c r="AD455" s="374">
        <v>24</v>
      </c>
      <c r="AE455" s="375">
        <v>45735</v>
      </c>
      <c r="AF455" s="248">
        <f t="shared" si="42"/>
        <v>46464</v>
      </c>
      <c r="AG455" s="386" t="s">
        <v>82</v>
      </c>
      <c r="AH455" s="238" t="s">
        <v>83</v>
      </c>
      <c r="AI455" s="238" t="s">
        <v>1982</v>
      </c>
      <c r="AJ455" s="470" t="s">
        <v>109</v>
      </c>
      <c r="AK455" s="248" t="str">
        <f t="shared" ca="1" si="39"/>
        <v>поверен</v>
      </c>
      <c r="AL455" s="242"/>
      <c r="AM455" s="242" t="s">
        <v>86</v>
      </c>
      <c r="AN455" s="242" t="s">
        <v>87</v>
      </c>
      <c r="AO455" s="242" t="s">
        <v>88</v>
      </c>
      <c r="AP455" s="239" t="s">
        <v>584</v>
      </c>
      <c r="AQ455" s="472"/>
      <c r="AR455" s="248"/>
      <c r="AS455" s="242" t="s">
        <v>91</v>
      </c>
      <c r="AT455" s="236" t="s">
        <v>385</v>
      </c>
      <c r="AU455" s="236"/>
      <c r="AV455" s="468"/>
      <c r="AW455" s="238"/>
      <c r="AX455" s="236"/>
      <c r="AY455" s="236"/>
      <c r="AZ455" s="236"/>
      <c r="BA455" s="238" t="s">
        <v>343</v>
      </c>
      <c r="BB455" s="238" t="s">
        <v>403</v>
      </c>
      <c r="BC455" s="238" t="s">
        <v>404</v>
      </c>
      <c r="BD455" s="242">
        <v>3160</v>
      </c>
      <c r="BE455" s="238"/>
      <c r="BF455" s="251"/>
      <c r="BG455" s="238" t="s">
        <v>1027</v>
      </c>
      <c r="BH455" s="245"/>
      <c r="BI455" s="245"/>
      <c r="BJ455" s="252" t="s">
        <v>407</v>
      </c>
      <c r="BK455" s="245" t="s">
        <v>588</v>
      </c>
      <c r="BL455" s="125"/>
      <c r="BM455" s="125"/>
      <c r="BN455" s="125"/>
      <c r="BO455" s="125"/>
      <c r="BP455" s="125"/>
      <c r="BQ455" s="125"/>
      <c r="BR455" s="125"/>
      <c r="BS455" s="125"/>
      <c r="BT455" s="125"/>
      <c r="BU455" s="125"/>
      <c r="BV455" s="125"/>
      <c r="BW455" s="125"/>
      <c r="BX455" s="125"/>
      <c r="BY455" s="125"/>
      <c r="BZ455" s="125"/>
      <c r="CA455" s="125"/>
      <c r="CB455" s="125"/>
      <c r="CC455" s="125"/>
      <c r="CD455" s="125"/>
      <c r="CE455" s="125"/>
      <c r="CF455" s="125"/>
      <c r="CG455" s="125"/>
      <c r="CH455" s="125"/>
      <c r="CI455" s="125"/>
      <c r="CJ455" s="125"/>
      <c r="CK455" s="125"/>
      <c r="CL455" s="125"/>
      <c r="CM455" s="125"/>
      <c r="CN455" s="125"/>
      <c r="CO455" s="125"/>
      <c r="CP455" s="125"/>
      <c r="CQ455" s="125"/>
      <c r="CR455" s="125"/>
      <c r="CS455" s="125"/>
      <c r="CT455" s="125"/>
      <c r="CU455" s="125"/>
      <c r="CV455" s="125"/>
      <c r="CW455" s="125"/>
      <c r="CX455" s="125"/>
      <c r="CY455" s="125"/>
      <c r="CZ455" s="125"/>
      <c r="DA455" s="125"/>
      <c r="DB455" s="125"/>
      <c r="DC455" s="125"/>
      <c r="DD455" s="125"/>
      <c r="DE455" s="125"/>
      <c r="DF455" s="125"/>
      <c r="DG455" s="125"/>
      <c r="DH455" s="125"/>
      <c r="DI455" s="125"/>
      <c r="DJ455" s="125"/>
      <c r="DK455" s="125"/>
      <c r="DL455" s="125"/>
      <c r="DM455" s="125"/>
      <c r="DN455" s="125"/>
      <c r="DO455" s="125"/>
      <c r="DP455" s="125"/>
      <c r="DQ455" s="125"/>
      <c r="DR455" s="125"/>
      <c r="DS455" s="125"/>
      <c r="DT455" s="125"/>
      <c r="DU455" s="125"/>
      <c r="DV455" s="125"/>
      <c r="DW455" s="125"/>
      <c r="DX455" s="125"/>
      <c r="DY455" s="125"/>
      <c r="DZ455" s="125"/>
      <c r="EA455" s="125"/>
      <c r="EB455" s="125"/>
      <c r="EC455" s="125"/>
      <c r="ED455" s="125"/>
      <c r="EE455" s="125"/>
      <c r="EF455" s="125"/>
      <c r="EG455" s="125"/>
      <c r="EH455" s="125"/>
      <c r="EI455" s="125"/>
      <c r="EJ455" s="125"/>
      <c r="EK455" s="125"/>
      <c r="EL455" s="125"/>
      <c r="EM455" s="125"/>
      <c r="EN455" s="125"/>
      <c r="EO455" s="125"/>
      <c r="EP455" s="125"/>
      <c r="EQ455" s="125"/>
      <c r="ER455" s="125"/>
      <c r="ES455" s="125"/>
      <c r="ET455" s="125"/>
      <c r="EU455" s="125"/>
      <c r="EV455" s="125"/>
      <c r="EW455" s="125"/>
      <c r="EX455" s="125"/>
      <c r="EY455" s="125"/>
      <c r="EZ455" s="125"/>
      <c r="FA455" s="125"/>
      <c r="FB455" s="125"/>
      <c r="FC455" s="125"/>
      <c r="FD455" s="125"/>
      <c r="FE455" s="125"/>
      <c r="FF455" s="125"/>
      <c r="FG455" s="125"/>
      <c r="FH455" s="125"/>
      <c r="FI455" s="125"/>
      <c r="FJ455" s="125"/>
      <c r="FK455" s="125"/>
      <c r="FL455" s="125"/>
      <c r="FM455" s="125"/>
      <c r="FN455" s="125"/>
      <c r="FO455" s="125"/>
      <c r="FP455" s="125"/>
      <c r="FQ455" s="125"/>
      <c r="FR455" s="125"/>
      <c r="FS455" s="125"/>
      <c r="FT455" s="125"/>
      <c r="FU455" s="125"/>
      <c r="FV455" s="125"/>
      <c r="FW455" s="125"/>
      <c r="FX455" s="125"/>
      <c r="FY455" s="125"/>
      <c r="FZ455" s="125"/>
      <c r="GA455" s="125"/>
      <c r="GB455" s="125"/>
      <c r="GC455" s="125"/>
      <c r="GD455" s="125"/>
      <c r="GE455" s="125"/>
      <c r="GF455" s="125"/>
      <c r="GG455" s="125"/>
      <c r="GH455" s="125"/>
      <c r="GI455" s="125"/>
      <c r="GJ455" s="125"/>
      <c r="GK455" s="125"/>
      <c r="GL455" s="125"/>
      <c r="GM455" s="125"/>
      <c r="GN455" s="125"/>
      <c r="GO455" s="125"/>
      <c r="GP455" s="125"/>
      <c r="GQ455" s="125"/>
      <c r="GR455" s="125"/>
      <c r="GS455" s="125"/>
      <c r="GT455" s="125"/>
      <c r="GU455" s="125"/>
      <c r="GV455" s="125"/>
      <c r="GW455" s="125"/>
      <c r="GX455" s="125"/>
      <c r="GY455" s="125"/>
      <c r="GZ455" s="125"/>
      <c r="HA455" s="125"/>
      <c r="HB455" s="125"/>
      <c r="HC455" s="125"/>
      <c r="HD455" s="125"/>
      <c r="HE455" s="125"/>
      <c r="HF455" s="125"/>
      <c r="HG455" s="125"/>
      <c r="HH455" s="125"/>
      <c r="HI455" s="125"/>
      <c r="HJ455" s="125"/>
      <c r="HK455" s="125"/>
      <c r="HL455" s="125"/>
      <c r="HM455" s="125"/>
      <c r="HN455" s="125"/>
      <c r="HO455" s="125"/>
      <c r="HP455" s="125"/>
      <c r="HQ455" s="125"/>
      <c r="HR455" s="125"/>
      <c r="HS455" s="125"/>
      <c r="HT455" s="125"/>
      <c r="HU455" s="125"/>
      <c r="HV455" s="125"/>
      <c r="HW455" s="125"/>
      <c r="HX455" s="125"/>
      <c r="HY455" s="125"/>
      <c r="HZ455" s="125"/>
      <c r="IA455" s="125"/>
      <c r="IB455" s="125"/>
      <c r="IC455" s="125"/>
      <c r="ID455" s="125"/>
      <c r="IE455" s="125"/>
    </row>
    <row r="456" s="88" customFormat="1" ht="60" hidden="1" customHeight="1">
      <c r="A456" s="37"/>
      <c r="B456" s="37" t="s">
        <v>62</v>
      </c>
      <c r="C456" s="37" t="s">
        <v>63</v>
      </c>
      <c r="D456" s="56" t="s">
        <v>64</v>
      </c>
      <c r="E456" s="56">
        <v>223</v>
      </c>
      <c r="F456" s="40" t="s">
        <v>1807</v>
      </c>
      <c r="G456" s="40" t="s">
        <v>1971</v>
      </c>
      <c r="H456" s="188" t="s">
        <v>1983</v>
      </c>
      <c r="I456" s="189" t="s">
        <v>688</v>
      </c>
      <c r="J456" s="257" t="s">
        <v>689</v>
      </c>
      <c r="K456" s="191" t="s">
        <v>579</v>
      </c>
      <c r="L456" s="191" t="s">
        <v>690</v>
      </c>
      <c r="M456" s="191" t="s">
        <v>691</v>
      </c>
      <c r="N456" s="191">
        <v>9521881</v>
      </c>
      <c r="O456" s="254" t="s">
        <v>692</v>
      </c>
      <c r="P456" s="194" t="s">
        <v>76</v>
      </c>
      <c r="Q456" s="473" t="s">
        <v>398</v>
      </c>
      <c r="R456" s="262">
        <v>45200</v>
      </c>
      <c r="S456" s="474">
        <v>10</v>
      </c>
      <c r="T456" s="45">
        <f t="shared" si="38"/>
        <v>48852</v>
      </c>
      <c r="U456" s="56" t="s">
        <v>100</v>
      </c>
      <c r="V456" s="47" t="str">
        <f t="shared" si="41"/>
        <v/>
      </c>
      <c r="W456" s="47" t="str">
        <f t="shared" si="40"/>
        <v>%НКПР</v>
      </c>
      <c r="X456" s="48">
        <v>100</v>
      </c>
      <c r="Y456" s="48"/>
      <c r="Z456" s="42" t="s">
        <v>399</v>
      </c>
      <c r="AA456" s="56" t="s">
        <v>400</v>
      </c>
      <c r="AB456" s="48"/>
      <c r="AC456" s="42" t="s">
        <v>399</v>
      </c>
      <c r="AD456" s="475">
        <v>36</v>
      </c>
      <c r="AE456" s="91">
        <v>45201</v>
      </c>
      <c r="AF456" s="51">
        <f t="shared" si="42"/>
        <v>46296</v>
      </c>
      <c r="AG456" s="40" t="s">
        <v>82</v>
      </c>
      <c r="AH456" s="40" t="s">
        <v>83</v>
      </c>
      <c r="AI456" s="52" t="s">
        <v>1984</v>
      </c>
      <c r="AJ456" s="257" t="s">
        <v>694</v>
      </c>
      <c r="AK456" s="476" t="str">
        <f t="shared" ca="1" si="39"/>
        <v>поверен</v>
      </c>
      <c r="AL456" s="42"/>
      <c r="AM456" s="42" t="s">
        <v>86</v>
      </c>
      <c r="AN456" s="42" t="s">
        <v>87</v>
      </c>
      <c r="AO456" s="42" t="s">
        <v>88</v>
      </c>
      <c r="AP456" s="477" t="s">
        <v>695</v>
      </c>
      <c r="AQ456" s="429" t="s">
        <v>1985</v>
      </c>
      <c r="AR456" s="476"/>
      <c r="AS456" s="42" t="s">
        <v>91</v>
      </c>
      <c r="AT456" s="37" t="s">
        <v>385</v>
      </c>
      <c r="AU456" s="478"/>
      <c r="AV456" s="417" t="s">
        <v>1985</v>
      </c>
      <c r="AW456" s="45"/>
      <c r="AX456" s="37"/>
      <c r="AY456" s="37"/>
      <c r="AZ456" s="37"/>
      <c r="BA456" s="40" t="s">
        <v>343</v>
      </c>
      <c r="BB456" s="40" t="s">
        <v>403</v>
      </c>
      <c r="BC456" s="40" t="s">
        <v>404</v>
      </c>
      <c r="BD456" s="42">
        <v>3160</v>
      </c>
      <c r="BE456" s="40"/>
      <c r="BF456" s="52"/>
      <c r="BG456" s="479" t="s">
        <v>1986</v>
      </c>
      <c r="BH456" s="47"/>
      <c r="BI456" s="47"/>
      <c r="BJ456" s="38" t="s">
        <v>1513</v>
      </c>
      <c r="BK456" s="47" t="s">
        <v>1529</v>
      </c>
      <c r="BL456" s="125"/>
      <c r="BM456" s="125"/>
      <c r="BN456" s="125"/>
      <c r="BO456" s="125"/>
      <c r="BP456" s="125"/>
      <c r="BQ456" s="125"/>
      <c r="BR456" s="125"/>
      <c r="BS456" s="125"/>
      <c r="BT456" s="125"/>
      <c r="BU456" s="125"/>
      <c r="BV456" s="125"/>
      <c r="BW456" s="125"/>
      <c r="BX456" s="125"/>
      <c r="BY456" s="125"/>
      <c r="BZ456" s="125"/>
      <c r="CA456" s="125"/>
      <c r="CB456" s="125"/>
      <c r="CC456" s="125"/>
      <c r="CD456" s="125"/>
      <c r="CE456" s="125"/>
      <c r="CF456" s="125"/>
      <c r="CG456" s="125"/>
      <c r="CH456" s="125"/>
      <c r="CI456" s="125"/>
      <c r="CJ456" s="125"/>
      <c r="CK456" s="125"/>
      <c r="CL456" s="125"/>
      <c r="CM456" s="125"/>
      <c r="CN456" s="125"/>
      <c r="CO456" s="125"/>
      <c r="CP456" s="125"/>
      <c r="CQ456" s="125"/>
      <c r="CR456" s="125"/>
      <c r="CS456" s="125"/>
      <c r="CT456" s="125"/>
      <c r="CU456" s="125"/>
      <c r="CV456" s="125"/>
      <c r="CW456" s="125"/>
      <c r="CX456" s="125"/>
      <c r="CY456" s="125"/>
      <c r="CZ456" s="125"/>
      <c r="DA456" s="125"/>
      <c r="DB456" s="125"/>
      <c r="DC456" s="125"/>
      <c r="DD456" s="125"/>
      <c r="DE456" s="125"/>
      <c r="DF456" s="125"/>
      <c r="DG456" s="125"/>
      <c r="DH456" s="125"/>
      <c r="DI456" s="125"/>
      <c r="DJ456" s="125"/>
      <c r="DK456" s="125"/>
      <c r="DL456" s="125"/>
      <c r="DM456" s="125"/>
      <c r="DN456" s="125"/>
      <c r="DO456" s="125"/>
      <c r="DP456" s="125"/>
      <c r="DQ456" s="125"/>
      <c r="DR456" s="125"/>
      <c r="DS456" s="125"/>
      <c r="DT456" s="125"/>
      <c r="DU456" s="125"/>
      <c r="DV456" s="125"/>
      <c r="DW456" s="125"/>
      <c r="DX456" s="125"/>
      <c r="DY456" s="125"/>
      <c r="DZ456" s="125"/>
      <c r="EA456" s="125"/>
      <c r="EB456" s="125"/>
      <c r="EC456" s="125"/>
      <c r="ED456" s="125"/>
      <c r="EE456" s="125"/>
      <c r="EF456" s="125"/>
      <c r="EG456" s="125"/>
      <c r="EH456" s="125"/>
      <c r="EI456" s="125"/>
      <c r="EJ456" s="125"/>
      <c r="EK456" s="125"/>
      <c r="EL456" s="125"/>
      <c r="EM456" s="125"/>
      <c r="EN456" s="125"/>
      <c r="EO456" s="125"/>
      <c r="EP456" s="125"/>
      <c r="EQ456" s="125"/>
      <c r="ER456" s="125"/>
      <c r="ES456" s="125"/>
      <c r="ET456" s="125"/>
      <c r="EU456" s="125"/>
      <c r="EV456" s="125"/>
      <c r="EW456" s="125"/>
      <c r="EX456" s="125"/>
      <c r="EY456" s="125"/>
      <c r="EZ456" s="125"/>
      <c r="FA456" s="125"/>
      <c r="FB456" s="125"/>
      <c r="FC456" s="125"/>
      <c r="FD456" s="125"/>
      <c r="FE456" s="125"/>
      <c r="FF456" s="125"/>
      <c r="FG456" s="125"/>
      <c r="FH456" s="125"/>
      <c r="FI456" s="125"/>
      <c r="FJ456" s="125"/>
      <c r="FK456" s="125"/>
      <c r="FL456" s="125"/>
      <c r="FM456" s="125"/>
      <c r="FN456" s="125"/>
      <c r="FO456" s="125"/>
      <c r="FP456" s="125"/>
      <c r="FQ456" s="125"/>
      <c r="FR456" s="125"/>
      <c r="FS456" s="125"/>
      <c r="FT456" s="125"/>
      <c r="FU456" s="125"/>
      <c r="FV456" s="125"/>
      <c r="FW456" s="125"/>
      <c r="FX456" s="125"/>
      <c r="FY456" s="125"/>
      <c r="FZ456" s="125"/>
      <c r="GA456" s="125"/>
      <c r="GB456" s="125"/>
      <c r="GC456" s="125"/>
      <c r="GD456" s="125"/>
      <c r="GE456" s="125"/>
      <c r="GF456" s="125"/>
      <c r="GG456" s="125"/>
      <c r="GH456" s="125"/>
      <c r="GI456" s="125"/>
      <c r="GJ456" s="125"/>
      <c r="GK456" s="125"/>
      <c r="GL456" s="125"/>
      <c r="GM456" s="125"/>
      <c r="GN456" s="125"/>
      <c r="GO456" s="125"/>
      <c r="GP456" s="125"/>
      <c r="GQ456" s="125"/>
      <c r="GR456" s="125"/>
      <c r="GS456" s="125"/>
      <c r="GT456" s="125"/>
      <c r="GU456" s="125"/>
      <c r="GV456" s="125"/>
      <c r="GW456" s="125"/>
      <c r="GX456" s="125"/>
      <c r="GY456" s="125"/>
      <c r="GZ456" s="125"/>
      <c r="HA456" s="125"/>
      <c r="HB456" s="125"/>
      <c r="HC456" s="125"/>
      <c r="HD456" s="125"/>
      <c r="HE456" s="125"/>
      <c r="HF456" s="125"/>
      <c r="HG456" s="125"/>
      <c r="HH456" s="125"/>
      <c r="HI456" s="125"/>
      <c r="HJ456" s="125"/>
      <c r="HK456" s="125"/>
      <c r="HL456" s="125"/>
      <c r="HM456" s="125"/>
      <c r="HN456" s="125"/>
      <c r="HO456" s="125"/>
      <c r="HP456" s="125"/>
      <c r="HQ456" s="125"/>
      <c r="HR456" s="125"/>
      <c r="HS456" s="125"/>
      <c r="HT456" s="125"/>
      <c r="HU456" s="125"/>
      <c r="HV456" s="125"/>
      <c r="HW456" s="125"/>
      <c r="HX456" s="125"/>
      <c r="HY456" s="125"/>
      <c r="HZ456" s="125"/>
      <c r="IA456" s="125"/>
      <c r="IB456" s="125"/>
      <c r="IC456" s="125"/>
      <c r="ID456" s="125"/>
      <c r="IE456" s="125"/>
    </row>
    <row r="457" s="88" customFormat="1" ht="60" hidden="1" customHeight="1">
      <c r="A457" s="37"/>
      <c r="B457" s="37" t="s">
        <v>62</v>
      </c>
      <c r="C457" s="80" t="s">
        <v>63</v>
      </c>
      <c r="D457" s="56" t="s">
        <v>64</v>
      </c>
      <c r="E457" s="81">
        <v>223</v>
      </c>
      <c r="F457" s="40" t="s">
        <v>1807</v>
      </c>
      <c r="G457" s="82" t="s">
        <v>1971</v>
      </c>
      <c r="H457" s="56" t="s">
        <v>1987</v>
      </c>
      <c r="I457" s="434" t="s">
        <v>688</v>
      </c>
      <c r="J457" s="443" t="s">
        <v>689</v>
      </c>
      <c r="K457" s="480" t="s">
        <v>579</v>
      </c>
      <c r="L457" s="296" t="s">
        <v>690</v>
      </c>
      <c r="M457" s="480" t="s">
        <v>691</v>
      </c>
      <c r="N457" s="296">
        <v>9521819</v>
      </c>
      <c r="O457" s="382" t="s">
        <v>692</v>
      </c>
      <c r="P457" s="382" t="s">
        <v>76</v>
      </c>
      <c r="Q457" s="444" t="s">
        <v>398</v>
      </c>
      <c r="R457" s="383">
        <v>45170</v>
      </c>
      <c r="S457" s="48">
        <v>10</v>
      </c>
      <c r="T457" s="443">
        <f t="shared" si="38"/>
        <v>48822</v>
      </c>
      <c r="U457" s="481" t="s">
        <v>100</v>
      </c>
      <c r="V457" s="445" t="str">
        <f t="shared" si="41"/>
        <v/>
      </c>
      <c r="W457" s="446" t="str">
        <f t="shared" si="40"/>
        <v>%НКПР</v>
      </c>
      <c r="X457" s="381">
        <v>100</v>
      </c>
      <c r="Y457" s="381"/>
      <c r="Z457" s="444" t="s">
        <v>399</v>
      </c>
      <c r="AA457" s="481" t="s">
        <v>400</v>
      </c>
      <c r="AB457" s="381"/>
      <c r="AC457" s="444" t="s">
        <v>399</v>
      </c>
      <c r="AD457" s="482">
        <v>36</v>
      </c>
      <c r="AE457" s="384">
        <v>45201</v>
      </c>
      <c r="AF457" s="51">
        <f t="shared" si="42"/>
        <v>46296</v>
      </c>
      <c r="AG457" s="443" t="s">
        <v>82</v>
      </c>
      <c r="AH457" s="443" t="s">
        <v>83</v>
      </c>
      <c r="AI457" s="381" t="s">
        <v>1988</v>
      </c>
      <c r="AJ457" s="443" t="s">
        <v>694</v>
      </c>
      <c r="AK457" s="51" t="str">
        <f t="shared" ca="1" si="39"/>
        <v>поверен</v>
      </c>
      <c r="AL457" s="444"/>
      <c r="AM457" s="444" t="s">
        <v>86</v>
      </c>
      <c r="AN457" s="444" t="s">
        <v>87</v>
      </c>
      <c r="AO457" s="444" t="s">
        <v>88</v>
      </c>
      <c r="AP457" s="381" t="s">
        <v>695</v>
      </c>
      <c r="AQ457" s="447" t="s">
        <v>1944</v>
      </c>
      <c r="AR457" s="51"/>
      <c r="AS457" s="444" t="s">
        <v>91</v>
      </c>
      <c r="AT457" s="382" t="s">
        <v>385</v>
      </c>
      <c r="AU457" s="382"/>
      <c r="AV457" s="444" t="s">
        <v>1945</v>
      </c>
      <c r="AW457" s="443"/>
      <c r="AX457" s="382"/>
      <c r="AY457" s="382"/>
      <c r="AZ457" s="382"/>
      <c r="BA457" s="443" t="s">
        <v>343</v>
      </c>
      <c r="BB457" s="443" t="s">
        <v>403</v>
      </c>
      <c r="BC457" s="443" t="s">
        <v>404</v>
      </c>
      <c r="BD457" s="444">
        <v>3160</v>
      </c>
      <c r="BE457" s="443"/>
      <c r="BF457" s="443"/>
      <c r="BG457" s="443"/>
      <c r="BH457" s="445"/>
      <c r="BI457" s="445"/>
      <c r="BJ457" s="385" t="s">
        <v>1513</v>
      </c>
      <c r="BK457" s="47" t="s">
        <v>1529</v>
      </c>
      <c r="BL457" s="125"/>
      <c r="BM457" s="125"/>
      <c r="BN457" s="125"/>
      <c r="BO457" s="125"/>
      <c r="BP457" s="125"/>
      <c r="BQ457" s="125"/>
      <c r="BR457" s="125"/>
      <c r="BS457" s="125"/>
      <c r="BT457" s="125"/>
      <c r="BU457" s="125"/>
      <c r="BV457" s="125"/>
      <c r="BW457" s="125"/>
      <c r="BX457" s="125"/>
      <c r="BY457" s="125"/>
      <c r="BZ457" s="125"/>
      <c r="CA457" s="125"/>
      <c r="CB457" s="125"/>
      <c r="CC457" s="125"/>
      <c r="CD457" s="125"/>
      <c r="CE457" s="125"/>
      <c r="CF457" s="125"/>
      <c r="CG457" s="125"/>
      <c r="CH457" s="125"/>
      <c r="CI457" s="125"/>
      <c r="CJ457" s="125"/>
      <c r="CK457" s="125"/>
      <c r="CL457" s="125"/>
      <c r="CM457" s="125"/>
      <c r="CN457" s="125"/>
      <c r="CO457" s="125"/>
      <c r="CP457" s="125"/>
      <c r="CQ457" s="125"/>
      <c r="CR457" s="125"/>
      <c r="CS457" s="125"/>
      <c r="CT457" s="125"/>
      <c r="CU457" s="125"/>
      <c r="CV457" s="125"/>
      <c r="CW457" s="125"/>
      <c r="CX457" s="125"/>
      <c r="CY457" s="125"/>
      <c r="CZ457" s="125"/>
      <c r="DA457" s="125"/>
      <c r="DB457" s="125"/>
      <c r="DC457" s="125"/>
      <c r="DD457" s="125"/>
      <c r="DE457" s="125"/>
      <c r="DF457" s="125"/>
      <c r="DG457" s="125"/>
      <c r="DH457" s="125"/>
      <c r="DI457" s="125"/>
      <c r="DJ457" s="125"/>
      <c r="DK457" s="125"/>
      <c r="DL457" s="125"/>
      <c r="DM457" s="125"/>
      <c r="DN457" s="125"/>
      <c r="DO457" s="125"/>
      <c r="DP457" s="125"/>
      <c r="DQ457" s="125"/>
      <c r="DR457" s="125"/>
      <c r="DS457" s="125"/>
      <c r="DT457" s="125"/>
      <c r="DU457" s="125"/>
      <c r="DV457" s="125"/>
      <c r="DW457" s="125"/>
      <c r="DX457" s="125"/>
      <c r="DY457" s="125"/>
      <c r="DZ457" s="125"/>
      <c r="EA457" s="125"/>
      <c r="EB457" s="125"/>
      <c r="EC457" s="125"/>
      <c r="ED457" s="125"/>
      <c r="EE457" s="125"/>
      <c r="EF457" s="125"/>
      <c r="EG457" s="125"/>
      <c r="EH457" s="125"/>
      <c r="EI457" s="125"/>
      <c r="EJ457" s="125"/>
      <c r="EK457" s="125"/>
      <c r="EL457" s="125"/>
      <c r="EM457" s="125"/>
      <c r="EN457" s="125"/>
      <c r="EO457" s="125"/>
      <c r="EP457" s="125"/>
      <c r="EQ457" s="125"/>
      <c r="ER457" s="125"/>
      <c r="ES457" s="125"/>
      <c r="ET457" s="125"/>
      <c r="EU457" s="125"/>
      <c r="EV457" s="125"/>
      <c r="EW457" s="125"/>
      <c r="EX457" s="125"/>
      <c r="EY457" s="125"/>
      <c r="EZ457" s="125"/>
      <c r="FA457" s="125"/>
      <c r="FB457" s="125"/>
      <c r="FC457" s="125"/>
      <c r="FD457" s="125"/>
      <c r="FE457" s="125"/>
      <c r="FF457" s="125"/>
      <c r="FG457" s="125"/>
      <c r="FH457" s="125"/>
      <c r="FI457" s="125"/>
      <c r="FJ457" s="125"/>
      <c r="FK457" s="125"/>
      <c r="FL457" s="125"/>
      <c r="FM457" s="125"/>
      <c r="FN457" s="125"/>
      <c r="FO457" s="125"/>
      <c r="FP457" s="125"/>
      <c r="FQ457" s="125"/>
      <c r="FR457" s="125"/>
      <c r="FS457" s="125"/>
      <c r="FT457" s="125"/>
      <c r="FU457" s="125"/>
      <c r="FV457" s="125"/>
      <c r="FW457" s="125"/>
      <c r="FX457" s="125"/>
      <c r="FY457" s="125"/>
      <c r="FZ457" s="125"/>
      <c r="GA457" s="125"/>
      <c r="GB457" s="125"/>
      <c r="GC457" s="125"/>
      <c r="GD457" s="125"/>
      <c r="GE457" s="125"/>
      <c r="GF457" s="125"/>
      <c r="GG457" s="125"/>
      <c r="GH457" s="125"/>
      <c r="GI457" s="125"/>
      <c r="GJ457" s="125"/>
      <c r="GK457" s="125"/>
      <c r="GL457" s="125"/>
      <c r="GM457" s="125"/>
      <c r="GN457" s="125"/>
      <c r="GO457" s="125"/>
      <c r="GP457" s="125"/>
      <c r="GQ457" s="125"/>
      <c r="GR457" s="125"/>
      <c r="GS457" s="125"/>
      <c r="GT457" s="125"/>
      <c r="GU457" s="125"/>
      <c r="GV457" s="125"/>
      <c r="GW457" s="125"/>
      <c r="GX457" s="125"/>
      <c r="GY457" s="125"/>
      <c r="GZ457" s="125"/>
      <c r="HA457" s="125"/>
      <c r="HB457" s="125"/>
      <c r="HC457" s="125"/>
      <c r="HD457" s="125"/>
      <c r="HE457" s="125"/>
      <c r="HF457" s="125"/>
      <c r="HG457" s="125"/>
      <c r="HH457" s="125"/>
      <c r="HI457" s="125"/>
      <c r="HJ457" s="125"/>
      <c r="HK457" s="125"/>
      <c r="HL457" s="125"/>
      <c r="HM457" s="125"/>
      <c r="HN457" s="125"/>
      <c r="HO457" s="125"/>
      <c r="HP457" s="125"/>
      <c r="HQ457" s="125"/>
      <c r="HR457" s="125"/>
      <c r="HS457" s="125"/>
      <c r="HT457" s="125"/>
      <c r="HU457" s="125"/>
      <c r="HV457" s="125"/>
      <c r="HW457" s="125"/>
      <c r="HX457" s="125"/>
      <c r="HY457" s="125"/>
      <c r="HZ457" s="125"/>
      <c r="IA457" s="125"/>
      <c r="IB457" s="125"/>
      <c r="IC457" s="125"/>
      <c r="ID457" s="125"/>
      <c r="IE457" s="125"/>
    </row>
    <row r="458" s="92" customFormat="1" ht="60" hidden="1" customHeight="1">
      <c r="A458" s="37"/>
      <c r="B458" s="37" t="s">
        <v>62</v>
      </c>
      <c r="C458" s="37" t="s">
        <v>63</v>
      </c>
      <c r="D458" s="56" t="s">
        <v>64</v>
      </c>
      <c r="E458" s="56">
        <v>223</v>
      </c>
      <c r="F458" s="40" t="s">
        <v>1807</v>
      </c>
      <c r="G458" s="40" t="s">
        <v>1971</v>
      </c>
      <c r="H458" s="56" t="s">
        <v>1989</v>
      </c>
      <c r="I458" s="48" t="s">
        <v>577</v>
      </c>
      <c r="J458" s="40" t="s">
        <v>578</v>
      </c>
      <c r="K458" s="49" t="s">
        <v>579</v>
      </c>
      <c r="L458" s="57" t="s">
        <v>1419</v>
      </c>
      <c r="M458" s="49" t="s">
        <v>1420</v>
      </c>
      <c r="N458" s="49" t="s">
        <v>1990</v>
      </c>
      <c r="O458" s="37" t="s">
        <v>397</v>
      </c>
      <c r="P458" s="37" t="s">
        <v>76</v>
      </c>
      <c r="Q458" s="42" t="s">
        <v>398</v>
      </c>
      <c r="R458" s="91">
        <v>42591</v>
      </c>
      <c r="S458" s="48">
        <v>15</v>
      </c>
      <c r="T458" s="45">
        <f t="shared" si="38"/>
        <v>48069</v>
      </c>
      <c r="U458" s="56" t="s">
        <v>100</v>
      </c>
      <c r="V458" s="37" t="str">
        <f t="shared" si="41"/>
        <v/>
      </c>
      <c r="W458" s="37" t="str">
        <f t="shared" si="40"/>
        <v>%НКПР</v>
      </c>
      <c r="X458" s="48">
        <v>100</v>
      </c>
      <c r="Y458" s="48"/>
      <c r="Z458" s="42" t="s">
        <v>399</v>
      </c>
      <c r="AA458" s="56" t="s">
        <v>400</v>
      </c>
      <c r="AB458" s="48"/>
      <c r="AC458" s="42" t="s">
        <v>399</v>
      </c>
      <c r="AD458" s="49">
        <v>24</v>
      </c>
      <c r="AE458" s="50">
        <v>45769</v>
      </c>
      <c r="AF458" s="51">
        <f t="shared" si="42"/>
        <v>46498</v>
      </c>
      <c r="AG458" s="40" t="s">
        <v>82</v>
      </c>
      <c r="AH458" s="40" t="s">
        <v>83</v>
      </c>
      <c r="AI458" s="42" t="s">
        <v>1991</v>
      </c>
      <c r="AJ458" s="40" t="s">
        <v>109</v>
      </c>
      <c r="AK458" s="51" t="str">
        <f t="shared" ca="1" si="39"/>
        <v>поверен</v>
      </c>
      <c r="AL458" s="42"/>
      <c r="AM458" s="42" t="s">
        <v>86</v>
      </c>
      <c r="AN458" s="42" t="s">
        <v>87</v>
      </c>
      <c r="AO458" s="42" t="s">
        <v>88</v>
      </c>
      <c r="AP458" s="48" t="s">
        <v>584</v>
      </c>
      <c r="AQ458" s="41"/>
      <c r="AR458" s="51"/>
      <c r="AS458" s="42" t="s">
        <v>91</v>
      </c>
      <c r="AT458" s="37" t="s">
        <v>385</v>
      </c>
      <c r="AU458" s="37"/>
      <c r="AV458" s="40"/>
      <c r="AW458" s="40"/>
      <c r="AX458" s="37"/>
      <c r="AY458" s="37"/>
      <c r="AZ458" s="37"/>
      <c r="BA458" s="40" t="s">
        <v>343</v>
      </c>
      <c r="BB458" s="40" t="s">
        <v>403</v>
      </c>
      <c r="BC458" s="40" t="s">
        <v>404</v>
      </c>
      <c r="BD458" s="42">
        <v>3160</v>
      </c>
      <c r="BE458" s="40"/>
      <c r="BF458" s="52"/>
      <c r="BG458" s="93" t="s">
        <v>1170</v>
      </c>
      <c r="BH458" s="94"/>
      <c r="BI458" s="37"/>
      <c r="BJ458" s="38" t="s">
        <v>407</v>
      </c>
      <c r="BK458" s="47" t="s">
        <v>588</v>
      </c>
      <c r="BL458" s="95"/>
      <c r="BM458" s="95"/>
      <c r="BN458" s="95"/>
      <c r="BO458" s="95"/>
      <c r="BP458" s="95"/>
      <c r="BQ458" s="95"/>
      <c r="BR458" s="95"/>
      <c r="BS458" s="95"/>
      <c r="BT458" s="95"/>
      <c r="BU458" s="95"/>
      <c r="BV458" s="95"/>
      <c r="BW458" s="95"/>
      <c r="BX458" s="95"/>
      <c r="BY458" s="95"/>
      <c r="BZ458" s="95"/>
      <c r="CA458" s="95"/>
      <c r="CB458" s="95"/>
      <c r="CC458" s="95"/>
      <c r="CD458" s="95"/>
      <c r="CE458" s="95"/>
      <c r="CF458" s="95"/>
      <c r="CG458" s="95"/>
      <c r="CH458" s="95"/>
      <c r="CI458" s="95"/>
      <c r="CJ458" s="95"/>
      <c r="CK458" s="95"/>
      <c r="CL458" s="95"/>
      <c r="CM458" s="95"/>
      <c r="CN458" s="95"/>
      <c r="CO458" s="95"/>
      <c r="CP458" s="95"/>
      <c r="CQ458" s="95"/>
      <c r="CR458" s="95"/>
      <c r="CS458" s="95"/>
      <c r="CT458" s="95"/>
      <c r="CU458" s="95"/>
      <c r="CV458" s="95"/>
      <c r="CW458" s="95"/>
      <c r="CX458" s="95"/>
      <c r="CY458" s="95"/>
      <c r="CZ458" s="95"/>
      <c r="DA458" s="95"/>
      <c r="DB458" s="95"/>
      <c r="DC458" s="95"/>
      <c r="DD458" s="95"/>
      <c r="DE458" s="95"/>
      <c r="DF458" s="95"/>
      <c r="DG458" s="95"/>
      <c r="DH458" s="95"/>
      <c r="DI458" s="95"/>
      <c r="DJ458" s="95"/>
      <c r="DK458" s="95"/>
      <c r="DL458" s="95"/>
      <c r="DM458" s="95"/>
      <c r="DN458" s="95"/>
      <c r="DO458" s="95"/>
      <c r="DP458" s="95"/>
      <c r="DQ458" s="95"/>
      <c r="DR458" s="95"/>
      <c r="DS458" s="95"/>
      <c r="DT458" s="95"/>
      <c r="DU458" s="95"/>
      <c r="DV458" s="95"/>
      <c r="DW458" s="95"/>
      <c r="DX458" s="95"/>
      <c r="DY458" s="95"/>
      <c r="DZ458" s="95"/>
      <c r="EA458" s="95"/>
      <c r="EB458" s="95"/>
      <c r="EC458" s="95"/>
      <c r="ED458" s="95"/>
      <c r="EE458" s="95"/>
      <c r="EF458" s="95"/>
      <c r="EG458" s="95"/>
      <c r="EH458" s="95"/>
      <c r="EI458" s="95"/>
      <c r="EJ458" s="95"/>
      <c r="EK458" s="95"/>
      <c r="EL458" s="95"/>
      <c r="EM458" s="95"/>
      <c r="EN458" s="95"/>
      <c r="EO458" s="95"/>
      <c r="EP458" s="95"/>
      <c r="EQ458" s="95"/>
      <c r="ER458" s="95"/>
      <c r="ES458" s="95"/>
      <c r="ET458" s="95"/>
      <c r="EU458" s="95"/>
      <c r="EV458" s="95"/>
      <c r="EW458" s="95"/>
      <c r="EX458" s="95"/>
      <c r="EY458" s="95"/>
      <c r="EZ458" s="95"/>
      <c r="FA458" s="95"/>
      <c r="FB458" s="95"/>
      <c r="FC458" s="95"/>
      <c r="FD458" s="95"/>
      <c r="FE458" s="95"/>
      <c r="FF458" s="95"/>
      <c r="FG458" s="95"/>
      <c r="FH458" s="95"/>
      <c r="FI458" s="95"/>
      <c r="FJ458" s="95"/>
      <c r="FK458" s="95"/>
      <c r="FL458" s="95"/>
      <c r="FM458" s="95"/>
      <c r="FN458" s="95"/>
      <c r="FO458" s="95"/>
      <c r="FP458" s="95"/>
      <c r="FQ458" s="95"/>
      <c r="FR458" s="95"/>
      <c r="FS458" s="95"/>
      <c r="FT458" s="95"/>
      <c r="FU458" s="95"/>
      <c r="FV458" s="95"/>
      <c r="FW458" s="95"/>
      <c r="FX458" s="95"/>
      <c r="FY458" s="95"/>
      <c r="FZ458" s="95"/>
      <c r="GA458" s="95"/>
      <c r="GB458" s="95"/>
      <c r="GC458" s="95"/>
      <c r="GD458" s="95"/>
      <c r="GE458" s="95"/>
      <c r="GF458" s="95"/>
      <c r="GG458" s="95"/>
      <c r="GH458" s="95"/>
      <c r="GI458" s="95"/>
      <c r="GJ458" s="95"/>
      <c r="GK458" s="95"/>
      <c r="GL458" s="95"/>
      <c r="GM458" s="95"/>
      <c r="GN458" s="95"/>
      <c r="GO458" s="95"/>
      <c r="GP458" s="95"/>
      <c r="GQ458" s="95"/>
      <c r="GR458" s="95"/>
      <c r="GS458" s="95"/>
      <c r="GT458" s="95"/>
      <c r="GU458" s="95"/>
      <c r="GV458" s="95"/>
      <c r="GW458" s="95"/>
      <c r="GX458" s="95"/>
      <c r="GY458" s="95"/>
      <c r="GZ458" s="95"/>
      <c r="HA458" s="95"/>
      <c r="HB458" s="95"/>
      <c r="HC458" s="95"/>
      <c r="HD458" s="95"/>
      <c r="HE458" s="95"/>
      <c r="HF458" s="95"/>
      <c r="HG458" s="95"/>
      <c r="HH458" s="95"/>
      <c r="HI458" s="95"/>
      <c r="HJ458" s="95"/>
      <c r="HK458" s="95"/>
      <c r="HL458" s="95"/>
      <c r="HM458" s="95"/>
      <c r="HN458" s="95"/>
      <c r="HO458" s="95"/>
      <c r="HP458" s="95"/>
      <c r="HQ458" s="95"/>
      <c r="HR458" s="95"/>
      <c r="HS458" s="95"/>
      <c r="HT458" s="95"/>
      <c r="HU458" s="95"/>
      <c r="HV458" s="95"/>
      <c r="HW458" s="95"/>
      <c r="HX458" s="95"/>
      <c r="HY458" s="95"/>
      <c r="HZ458" s="95"/>
      <c r="IA458" s="95"/>
      <c r="IB458" s="95"/>
      <c r="IC458" s="95"/>
      <c r="ID458" s="95"/>
      <c r="IE458" s="95"/>
    </row>
    <row r="459" s="36" customFormat="1" ht="60" hidden="1" customHeight="1">
      <c r="A459" s="37"/>
      <c r="B459" s="37" t="s">
        <v>62</v>
      </c>
      <c r="C459" s="37" t="s">
        <v>63</v>
      </c>
      <c r="D459" s="56" t="s">
        <v>64</v>
      </c>
      <c r="E459" s="56" t="s">
        <v>1975</v>
      </c>
      <c r="F459" s="40" t="s">
        <v>1807</v>
      </c>
      <c r="G459" s="40" t="s">
        <v>1992</v>
      </c>
      <c r="H459" s="56" t="s">
        <v>1993</v>
      </c>
      <c r="I459" s="48" t="s">
        <v>590</v>
      </c>
      <c r="J459" s="40" t="s">
        <v>908</v>
      </c>
      <c r="K459" s="49" t="s">
        <v>592</v>
      </c>
      <c r="L459" s="49" t="s">
        <v>593</v>
      </c>
      <c r="M459" s="119" t="s">
        <v>909</v>
      </c>
      <c r="N459" s="119">
        <v>222403</v>
      </c>
      <c r="O459" s="47" t="s">
        <v>595</v>
      </c>
      <c r="P459" s="37" t="s">
        <v>76</v>
      </c>
      <c r="Q459" s="42" t="s">
        <v>398</v>
      </c>
      <c r="R459" s="96">
        <v>44893</v>
      </c>
      <c r="S459" s="117">
        <v>10</v>
      </c>
      <c r="T459" s="45">
        <f t="shared" si="38"/>
        <v>48545</v>
      </c>
      <c r="U459" s="56" t="s">
        <v>100</v>
      </c>
      <c r="V459" s="37" t="str">
        <f t="shared" si="41"/>
        <v/>
      </c>
      <c r="W459" s="37" t="str">
        <f t="shared" si="40"/>
        <v>%НКПР</v>
      </c>
      <c r="X459" s="48">
        <v>100</v>
      </c>
      <c r="Y459" s="48"/>
      <c r="Z459" s="42" t="s">
        <v>399</v>
      </c>
      <c r="AA459" s="56" t="s">
        <v>596</v>
      </c>
      <c r="AB459" s="117"/>
      <c r="AC459" s="42" t="s">
        <v>399</v>
      </c>
      <c r="AD459" s="119">
        <v>36</v>
      </c>
      <c r="AE459" s="96">
        <v>44890</v>
      </c>
      <c r="AF459" s="51">
        <f t="shared" si="42"/>
        <v>45985</v>
      </c>
      <c r="AG459" s="40" t="s">
        <v>82</v>
      </c>
      <c r="AH459" s="118" t="s">
        <v>83</v>
      </c>
      <c r="AI459" s="120" t="s">
        <v>1994</v>
      </c>
      <c r="AJ459" s="47" t="s">
        <v>598</v>
      </c>
      <c r="AK459" s="51" t="str">
        <f t="shared" ca="1" si="39"/>
        <v>поверен</v>
      </c>
      <c r="AL459" s="120"/>
      <c r="AM459" s="42" t="s">
        <v>86</v>
      </c>
      <c r="AN459" s="42" t="s">
        <v>87</v>
      </c>
      <c r="AO459" s="42" t="s">
        <v>88</v>
      </c>
      <c r="AP459" s="47" t="s">
        <v>599</v>
      </c>
      <c r="AQ459" s="38" t="s">
        <v>1995</v>
      </c>
      <c r="AR459" s="148"/>
      <c r="AS459" s="42" t="s">
        <v>91</v>
      </c>
      <c r="AT459" s="37" t="s">
        <v>385</v>
      </c>
      <c r="AU459" s="47"/>
      <c r="AV459" s="38" t="s">
        <v>1995</v>
      </c>
      <c r="AW459" s="118"/>
      <c r="AX459" s="47"/>
      <c r="AY459" s="47"/>
      <c r="AZ459" s="47"/>
      <c r="BA459" s="118"/>
      <c r="BB459" s="40" t="s">
        <v>403</v>
      </c>
      <c r="BC459" s="40" t="s">
        <v>404</v>
      </c>
      <c r="BD459" s="42">
        <v>3160</v>
      </c>
      <c r="BE459" s="118"/>
      <c r="BF459" s="149"/>
      <c r="BG459" s="53"/>
      <c r="BH459" s="54"/>
      <c r="BI459" s="47" t="s">
        <v>406</v>
      </c>
      <c r="BJ459" s="38" t="s">
        <v>914</v>
      </c>
      <c r="BK459" s="47" t="s">
        <v>915</v>
      </c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</row>
    <row r="460" s="235" customFormat="1" ht="60" hidden="1" customHeight="1">
      <c r="A460" s="236"/>
      <c r="B460" s="236" t="s">
        <v>62</v>
      </c>
      <c r="C460" s="236" t="s">
        <v>63</v>
      </c>
      <c r="D460" s="237" t="s">
        <v>64</v>
      </c>
      <c r="E460" s="237">
        <v>223</v>
      </c>
      <c r="F460" s="238" t="s">
        <v>1807</v>
      </c>
      <c r="G460" s="238" t="s">
        <v>1992</v>
      </c>
      <c r="H460" s="237" t="s">
        <v>1996</v>
      </c>
      <c r="I460" s="239" t="s">
        <v>577</v>
      </c>
      <c r="J460" s="238" t="s">
        <v>578</v>
      </c>
      <c r="K460" s="240" t="s">
        <v>579</v>
      </c>
      <c r="L460" s="240" t="s">
        <v>580</v>
      </c>
      <c r="M460" s="240" t="s">
        <v>581</v>
      </c>
      <c r="N460" s="240" t="s">
        <v>1997</v>
      </c>
      <c r="O460" s="236" t="s">
        <v>397</v>
      </c>
      <c r="P460" s="236" t="s">
        <v>76</v>
      </c>
      <c r="Q460" s="242" t="s">
        <v>398</v>
      </c>
      <c r="R460" s="273">
        <v>42591</v>
      </c>
      <c r="S460" s="239">
        <v>15</v>
      </c>
      <c r="T460" s="244">
        <f t="shared" si="38"/>
        <v>48069</v>
      </c>
      <c r="U460" s="237" t="s">
        <v>100</v>
      </c>
      <c r="V460" s="245" t="str">
        <f t="shared" si="41"/>
        <v/>
      </c>
      <c r="W460" s="245" t="str">
        <f t="shared" si="40"/>
        <v>%НКПР</v>
      </c>
      <c r="X460" s="239">
        <v>100</v>
      </c>
      <c r="Y460" s="239"/>
      <c r="Z460" s="242" t="s">
        <v>399</v>
      </c>
      <c r="AA460" s="237" t="s">
        <v>400</v>
      </c>
      <c r="AB460" s="239"/>
      <c r="AC460" s="242" t="s">
        <v>399</v>
      </c>
      <c r="AD460" s="374">
        <v>24</v>
      </c>
      <c r="AE460" s="375">
        <v>45735</v>
      </c>
      <c r="AF460" s="248">
        <f t="shared" si="42"/>
        <v>46464</v>
      </c>
      <c r="AG460" s="386" t="s">
        <v>82</v>
      </c>
      <c r="AH460" s="238" t="s">
        <v>83</v>
      </c>
      <c r="AI460" s="238" t="s">
        <v>1998</v>
      </c>
      <c r="AJ460" s="236" t="s">
        <v>109</v>
      </c>
      <c r="AK460" s="248" t="str">
        <f t="shared" ca="1" si="39"/>
        <v>поверен</v>
      </c>
      <c r="AL460" s="242"/>
      <c r="AM460" s="242" t="s">
        <v>86</v>
      </c>
      <c r="AN460" s="242" t="s">
        <v>87</v>
      </c>
      <c r="AO460" s="242" t="s">
        <v>88</v>
      </c>
      <c r="AP460" s="239" t="s">
        <v>584</v>
      </c>
      <c r="AQ460" s="250"/>
      <c r="AR460" s="248"/>
      <c r="AS460" s="242" t="s">
        <v>91</v>
      </c>
      <c r="AT460" s="236" t="s">
        <v>385</v>
      </c>
      <c r="AU460" s="236"/>
      <c r="AV460" s="238"/>
      <c r="AW460" s="238" t="s">
        <v>1454</v>
      </c>
      <c r="AX460" s="236"/>
      <c r="AY460" s="236"/>
      <c r="AZ460" s="236"/>
      <c r="BA460" s="238"/>
      <c r="BB460" s="238"/>
      <c r="BC460" s="238"/>
      <c r="BD460" s="242"/>
      <c r="BE460" s="238"/>
      <c r="BF460" s="251"/>
      <c r="BG460" s="238" t="s">
        <v>1027</v>
      </c>
      <c r="BH460" s="245"/>
      <c r="BI460" s="245"/>
      <c r="BJ460" s="252" t="s">
        <v>407</v>
      </c>
      <c r="BK460" s="245" t="s">
        <v>588</v>
      </c>
      <c r="BL460" s="125"/>
      <c r="BM460" s="125"/>
      <c r="BN460" s="125"/>
      <c r="BO460" s="125"/>
      <c r="BP460" s="125"/>
      <c r="BQ460" s="125"/>
      <c r="BR460" s="125"/>
      <c r="BS460" s="125"/>
      <c r="BT460" s="125"/>
      <c r="BU460" s="125"/>
      <c r="BV460" s="125"/>
      <c r="BW460" s="125"/>
      <c r="BX460" s="125"/>
      <c r="BY460" s="125"/>
      <c r="BZ460" s="125"/>
      <c r="CA460" s="125"/>
      <c r="CB460" s="125"/>
      <c r="CC460" s="125"/>
      <c r="CD460" s="125"/>
      <c r="CE460" s="125"/>
      <c r="CF460" s="125"/>
      <c r="CG460" s="125"/>
      <c r="CH460" s="125"/>
      <c r="CI460" s="125"/>
      <c r="CJ460" s="125"/>
      <c r="CK460" s="125"/>
      <c r="CL460" s="125"/>
      <c r="CM460" s="125"/>
      <c r="CN460" s="125"/>
      <c r="CO460" s="125"/>
      <c r="CP460" s="125"/>
      <c r="CQ460" s="125"/>
      <c r="CR460" s="125"/>
      <c r="CS460" s="125"/>
      <c r="CT460" s="125"/>
      <c r="CU460" s="125"/>
      <c r="CV460" s="125"/>
      <c r="CW460" s="125"/>
      <c r="CX460" s="125"/>
      <c r="CY460" s="125"/>
      <c r="CZ460" s="125"/>
      <c r="DA460" s="125"/>
      <c r="DB460" s="125"/>
      <c r="DC460" s="125"/>
      <c r="DD460" s="125"/>
      <c r="DE460" s="125"/>
      <c r="DF460" s="125"/>
      <c r="DG460" s="125"/>
      <c r="DH460" s="125"/>
      <c r="DI460" s="125"/>
      <c r="DJ460" s="125"/>
      <c r="DK460" s="125"/>
      <c r="DL460" s="125"/>
      <c r="DM460" s="125"/>
      <c r="DN460" s="125"/>
      <c r="DO460" s="125"/>
      <c r="DP460" s="125"/>
      <c r="DQ460" s="125"/>
      <c r="DR460" s="125"/>
      <c r="DS460" s="125"/>
      <c r="DT460" s="125"/>
      <c r="DU460" s="125"/>
      <c r="DV460" s="125"/>
      <c r="DW460" s="125"/>
      <c r="DX460" s="125"/>
      <c r="DY460" s="125"/>
      <c r="DZ460" s="125"/>
      <c r="EA460" s="125"/>
      <c r="EB460" s="125"/>
      <c r="EC460" s="125"/>
      <c r="ED460" s="125"/>
      <c r="EE460" s="125"/>
      <c r="EF460" s="125"/>
      <c r="EG460" s="125"/>
      <c r="EH460" s="125"/>
      <c r="EI460" s="125"/>
      <c r="EJ460" s="125"/>
      <c r="EK460" s="125"/>
      <c r="EL460" s="125"/>
      <c r="EM460" s="125"/>
      <c r="EN460" s="125"/>
      <c r="EO460" s="125"/>
      <c r="EP460" s="125"/>
      <c r="EQ460" s="125"/>
      <c r="ER460" s="125"/>
      <c r="ES460" s="125"/>
      <c r="ET460" s="125"/>
      <c r="EU460" s="125"/>
      <c r="EV460" s="125"/>
      <c r="EW460" s="125"/>
      <c r="EX460" s="125"/>
      <c r="EY460" s="125"/>
      <c r="EZ460" s="125"/>
      <c r="FA460" s="125"/>
      <c r="FB460" s="125"/>
      <c r="FC460" s="125"/>
      <c r="FD460" s="125"/>
      <c r="FE460" s="125"/>
      <c r="FF460" s="125"/>
      <c r="FG460" s="125"/>
      <c r="FH460" s="125"/>
      <c r="FI460" s="125"/>
      <c r="FJ460" s="125"/>
      <c r="FK460" s="125"/>
      <c r="FL460" s="125"/>
      <c r="FM460" s="125"/>
      <c r="FN460" s="125"/>
      <c r="FO460" s="125"/>
      <c r="FP460" s="125"/>
      <c r="FQ460" s="125"/>
      <c r="FR460" s="125"/>
      <c r="FS460" s="125"/>
      <c r="FT460" s="125"/>
      <c r="FU460" s="125"/>
      <c r="FV460" s="125"/>
      <c r="FW460" s="125"/>
      <c r="FX460" s="125"/>
      <c r="FY460" s="125"/>
      <c r="FZ460" s="125"/>
      <c r="GA460" s="125"/>
      <c r="GB460" s="125"/>
      <c r="GC460" s="125"/>
      <c r="GD460" s="125"/>
      <c r="GE460" s="125"/>
      <c r="GF460" s="125"/>
      <c r="GG460" s="125"/>
      <c r="GH460" s="125"/>
      <c r="GI460" s="125"/>
      <c r="GJ460" s="125"/>
      <c r="GK460" s="125"/>
      <c r="GL460" s="125"/>
      <c r="GM460" s="125"/>
      <c r="GN460" s="125"/>
      <c r="GO460" s="125"/>
      <c r="GP460" s="125"/>
      <c r="GQ460" s="125"/>
      <c r="GR460" s="125"/>
      <c r="GS460" s="125"/>
      <c r="GT460" s="125"/>
      <c r="GU460" s="125"/>
      <c r="GV460" s="125"/>
      <c r="GW460" s="125"/>
      <c r="GX460" s="125"/>
      <c r="GY460" s="125"/>
      <c r="GZ460" s="125"/>
      <c r="HA460" s="125"/>
      <c r="HB460" s="125"/>
      <c r="HC460" s="125"/>
      <c r="HD460" s="125"/>
      <c r="HE460" s="125"/>
      <c r="HF460" s="125"/>
      <c r="HG460" s="125"/>
      <c r="HH460" s="125"/>
      <c r="HI460" s="125"/>
      <c r="HJ460" s="125"/>
      <c r="HK460" s="125"/>
      <c r="HL460" s="125"/>
      <c r="HM460" s="125"/>
      <c r="HN460" s="125"/>
      <c r="HO460" s="125"/>
      <c r="HP460" s="125"/>
      <c r="HQ460" s="125"/>
      <c r="HR460" s="125"/>
      <c r="HS460" s="125"/>
      <c r="HT460" s="125"/>
      <c r="HU460" s="125"/>
      <c r="HV460" s="125"/>
      <c r="HW460" s="125"/>
      <c r="HX460" s="125"/>
      <c r="HY460" s="125"/>
      <c r="HZ460" s="125"/>
      <c r="IA460" s="125"/>
      <c r="IB460" s="125"/>
      <c r="IC460" s="125"/>
      <c r="ID460" s="125"/>
      <c r="IE460" s="125"/>
    </row>
    <row r="461" s="55" customFormat="1" ht="60" hidden="1" customHeight="1">
      <c r="A461" s="58"/>
      <c r="B461" s="58" t="s">
        <v>62</v>
      </c>
      <c r="C461" s="58" t="s">
        <v>63</v>
      </c>
      <c r="D461" s="59" t="s">
        <v>64</v>
      </c>
      <c r="E461" s="59">
        <v>224</v>
      </c>
      <c r="F461" s="62" t="s">
        <v>1807</v>
      </c>
      <c r="G461" s="62" t="s">
        <v>1999</v>
      </c>
      <c r="H461" s="59" t="s">
        <v>2000</v>
      </c>
      <c r="I461" s="63" t="s">
        <v>639</v>
      </c>
      <c r="J461" s="62" t="s">
        <v>640</v>
      </c>
      <c r="K461" s="64" t="s">
        <v>463</v>
      </c>
      <c r="L461" s="64" t="s">
        <v>641</v>
      </c>
      <c r="M461" s="64" t="s">
        <v>1810</v>
      </c>
      <c r="N461" s="64" t="s">
        <v>2001</v>
      </c>
      <c r="O461" s="58" t="s">
        <v>644</v>
      </c>
      <c r="P461" s="58" t="s">
        <v>76</v>
      </c>
      <c r="Q461" s="66" t="s">
        <v>137</v>
      </c>
      <c r="R461" s="115">
        <v>42552</v>
      </c>
      <c r="S461" s="63">
        <v>12</v>
      </c>
      <c r="T461" s="69">
        <f t="shared" si="38"/>
        <v>46934.400000000001</v>
      </c>
      <c r="U461" s="59" t="s">
        <v>1811</v>
      </c>
      <c r="V461" s="71" t="str">
        <f t="shared" si="41"/>
        <v>к</v>
      </c>
      <c r="W461" s="71" t="str">
        <f t="shared" si="40"/>
        <v>Па</v>
      </c>
      <c r="X461" s="63">
        <v>5</v>
      </c>
      <c r="Y461" s="63" t="s">
        <v>215</v>
      </c>
      <c r="Z461" s="66" t="s">
        <v>139</v>
      </c>
      <c r="AA461" s="59" t="s">
        <v>948</v>
      </c>
      <c r="AB461" s="63"/>
      <c r="AC461" s="66" t="s">
        <v>141</v>
      </c>
      <c r="AD461" s="64">
        <v>36</v>
      </c>
      <c r="AE461" s="72">
        <v>45090</v>
      </c>
      <c r="AF461" s="73">
        <f t="shared" si="42"/>
        <v>46185</v>
      </c>
      <c r="AG461" s="62" t="s">
        <v>82</v>
      </c>
      <c r="AH461" s="62" t="s">
        <v>83</v>
      </c>
      <c r="AI461" s="66" t="s">
        <v>2002</v>
      </c>
      <c r="AJ461" s="62" t="s">
        <v>143</v>
      </c>
      <c r="AK461" s="73" t="str">
        <f t="shared" ca="1" si="39"/>
        <v>поверен</v>
      </c>
      <c r="AL461" s="66"/>
      <c r="AM461" s="66" t="s">
        <v>86</v>
      </c>
      <c r="AN461" s="66" t="s">
        <v>87</v>
      </c>
      <c r="AO461" s="66" t="s">
        <v>88</v>
      </c>
      <c r="AP461" s="63" t="s">
        <v>573</v>
      </c>
      <c r="AQ461" s="74"/>
      <c r="AR461" s="73"/>
      <c r="AS461" s="66" t="s">
        <v>91</v>
      </c>
      <c r="AT461" s="58" t="s">
        <v>385</v>
      </c>
      <c r="AU461" s="58"/>
      <c r="AV461" s="62"/>
      <c r="AW461" s="62"/>
      <c r="AX461" s="58"/>
      <c r="AY461" s="58"/>
      <c r="AZ461" s="58"/>
      <c r="BA461" s="62" t="s">
        <v>122</v>
      </c>
      <c r="BB461" s="62" t="s">
        <v>145</v>
      </c>
      <c r="BC461" s="62" t="s">
        <v>146</v>
      </c>
      <c r="BD461" s="66"/>
      <c r="BE461" s="62"/>
      <c r="BF461" s="75"/>
      <c r="BG461" s="76"/>
      <c r="BH461" s="77"/>
      <c r="BI461" s="71"/>
      <c r="BJ461" s="71"/>
      <c r="BK461" s="71"/>
      <c r="BL461" s="55"/>
    </row>
    <row r="462" s="55" customFormat="1" ht="60" hidden="1" customHeight="1">
      <c r="A462" s="58"/>
      <c r="B462" s="58" t="s">
        <v>62</v>
      </c>
      <c r="C462" s="58" t="s">
        <v>63</v>
      </c>
      <c r="D462" s="59" t="s">
        <v>64</v>
      </c>
      <c r="E462" s="59">
        <v>224</v>
      </c>
      <c r="F462" s="62" t="s">
        <v>1807</v>
      </c>
      <c r="G462" s="62" t="s">
        <v>1999</v>
      </c>
      <c r="H462" s="59" t="s">
        <v>2003</v>
      </c>
      <c r="I462" s="63" t="s">
        <v>639</v>
      </c>
      <c r="J462" s="62" t="s">
        <v>640</v>
      </c>
      <c r="K462" s="64" t="s">
        <v>463</v>
      </c>
      <c r="L462" s="64" t="s">
        <v>641</v>
      </c>
      <c r="M462" s="64" t="s">
        <v>1810</v>
      </c>
      <c r="N462" s="64" t="s">
        <v>2004</v>
      </c>
      <c r="O462" s="58" t="s">
        <v>644</v>
      </c>
      <c r="P462" s="58" t="s">
        <v>76</v>
      </c>
      <c r="Q462" s="66" t="s">
        <v>137</v>
      </c>
      <c r="R462" s="115">
        <v>42552</v>
      </c>
      <c r="S462" s="63">
        <v>12</v>
      </c>
      <c r="T462" s="69">
        <f t="shared" si="38"/>
        <v>46934.400000000001</v>
      </c>
      <c r="U462" s="59" t="s">
        <v>1811</v>
      </c>
      <c r="V462" s="71" t="str">
        <f t="shared" si="41"/>
        <v>к</v>
      </c>
      <c r="W462" s="71" t="str">
        <f t="shared" si="40"/>
        <v>Па</v>
      </c>
      <c r="X462" s="63">
        <v>5</v>
      </c>
      <c r="Y462" s="63" t="s">
        <v>215</v>
      </c>
      <c r="Z462" s="66" t="s">
        <v>139</v>
      </c>
      <c r="AA462" s="59" t="s">
        <v>948</v>
      </c>
      <c r="AB462" s="63"/>
      <c r="AC462" s="66" t="s">
        <v>141</v>
      </c>
      <c r="AD462" s="64">
        <v>36</v>
      </c>
      <c r="AE462" s="72">
        <v>45090</v>
      </c>
      <c r="AF462" s="73">
        <f t="shared" si="42"/>
        <v>46185</v>
      </c>
      <c r="AG462" s="62" t="s">
        <v>82</v>
      </c>
      <c r="AH462" s="62" t="s">
        <v>83</v>
      </c>
      <c r="AI462" s="66" t="s">
        <v>2005</v>
      </c>
      <c r="AJ462" s="62" t="s">
        <v>143</v>
      </c>
      <c r="AK462" s="73" t="str">
        <f t="shared" ca="1" si="39"/>
        <v>поверен</v>
      </c>
      <c r="AL462" s="66"/>
      <c r="AM462" s="66" t="s">
        <v>86</v>
      </c>
      <c r="AN462" s="66" t="s">
        <v>87</v>
      </c>
      <c r="AO462" s="66" t="s">
        <v>88</v>
      </c>
      <c r="AP462" s="63" t="s">
        <v>573</v>
      </c>
      <c r="AQ462" s="74"/>
      <c r="AR462" s="73"/>
      <c r="AS462" s="66" t="s">
        <v>91</v>
      </c>
      <c r="AT462" s="58" t="s">
        <v>385</v>
      </c>
      <c r="AU462" s="58"/>
      <c r="AV462" s="62"/>
      <c r="AW462" s="62"/>
      <c r="AX462" s="58"/>
      <c r="AY462" s="58"/>
      <c r="AZ462" s="58"/>
      <c r="BA462" s="62" t="s">
        <v>221</v>
      </c>
      <c r="BB462" s="62" t="s">
        <v>145</v>
      </c>
      <c r="BC462" s="62" t="s">
        <v>146</v>
      </c>
      <c r="BD462" s="66"/>
      <c r="BE462" s="62"/>
      <c r="BF462" s="75"/>
      <c r="BG462" s="76"/>
      <c r="BH462" s="77"/>
      <c r="BI462" s="71"/>
      <c r="BJ462" s="71"/>
      <c r="BK462" s="71"/>
      <c r="BL462" s="55"/>
    </row>
    <row r="463" s="55" customFormat="1" ht="60" hidden="1" customHeight="1">
      <c r="A463" s="58"/>
      <c r="B463" s="58" t="s">
        <v>62</v>
      </c>
      <c r="C463" s="58" t="s">
        <v>63</v>
      </c>
      <c r="D463" s="59" t="s">
        <v>64</v>
      </c>
      <c r="E463" s="59">
        <v>224</v>
      </c>
      <c r="F463" s="62" t="s">
        <v>1807</v>
      </c>
      <c r="G463" s="62" t="s">
        <v>1999</v>
      </c>
      <c r="H463" s="59" t="s">
        <v>2006</v>
      </c>
      <c r="I463" s="63" t="s">
        <v>639</v>
      </c>
      <c r="J463" s="62" t="s">
        <v>640</v>
      </c>
      <c r="K463" s="64" t="s">
        <v>463</v>
      </c>
      <c r="L463" s="64" t="s">
        <v>641</v>
      </c>
      <c r="M463" s="64" t="s">
        <v>1810</v>
      </c>
      <c r="N463" s="64" t="s">
        <v>2007</v>
      </c>
      <c r="O463" s="58" t="s">
        <v>644</v>
      </c>
      <c r="P463" s="58" t="s">
        <v>76</v>
      </c>
      <c r="Q463" s="66" t="s">
        <v>137</v>
      </c>
      <c r="R463" s="115">
        <v>42552</v>
      </c>
      <c r="S463" s="63">
        <v>12</v>
      </c>
      <c r="T463" s="69">
        <f t="shared" si="38"/>
        <v>46934.400000000001</v>
      </c>
      <c r="U463" s="59" t="s">
        <v>1811</v>
      </c>
      <c r="V463" s="71" t="str">
        <f t="shared" si="41"/>
        <v>М</v>
      </c>
      <c r="W463" s="71" t="str">
        <f t="shared" si="40"/>
        <v>Па</v>
      </c>
      <c r="X463" s="63">
        <v>5</v>
      </c>
      <c r="Y463" s="63" t="s">
        <v>138</v>
      </c>
      <c r="Z463" s="66" t="s">
        <v>139</v>
      </c>
      <c r="AA463" s="59" t="s">
        <v>948</v>
      </c>
      <c r="AB463" s="63"/>
      <c r="AC463" s="66" t="s">
        <v>141</v>
      </c>
      <c r="AD463" s="64">
        <v>36</v>
      </c>
      <c r="AE463" s="72">
        <v>45090</v>
      </c>
      <c r="AF463" s="73">
        <f t="shared" si="42"/>
        <v>46185</v>
      </c>
      <c r="AG463" s="62" t="s">
        <v>82</v>
      </c>
      <c r="AH463" s="62" t="s">
        <v>83</v>
      </c>
      <c r="AI463" s="66" t="s">
        <v>2008</v>
      </c>
      <c r="AJ463" s="62" t="s">
        <v>143</v>
      </c>
      <c r="AK463" s="73" t="str">
        <f t="shared" ca="1" si="39"/>
        <v>поверен</v>
      </c>
      <c r="AL463" s="66"/>
      <c r="AM463" s="66" t="s">
        <v>86</v>
      </c>
      <c r="AN463" s="66" t="s">
        <v>87</v>
      </c>
      <c r="AO463" s="66" t="s">
        <v>88</v>
      </c>
      <c r="AP463" s="63" t="s">
        <v>573</v>
      </c>
      <c r="AQ463" s="74"/>
      <c r="AR463" s="73"/>
      <c r="AS463" s="66" t="s">
        <v>91</v>
      </c>
      <c r="AT463" s="58" t="s">
        <v>385</v>
      </c>
      <c r="AU463" s="58"/>
      <c r="AV463" s="62"/>
      <c r="AW463" s="62"/>
      <c r="AX463" s="58"/>
      <c r="AY463" s="58"/>
      <c r="AZ463" s="58"/>
      <c r="BA463" s="62" t="s">
        <v>221</v>
      </c>
      <c r="BB463" s="62" t="s">
        <v>145</v>
      </c>
      <c r="BC463" s="62" t="s">
        <v>146</v>
      </c>
      <c r="BD463" s="66"/>
      <c r="BE463" s="62"/>
      <c r="BF463" s="75"/>
      <c r="BG463" s="76"/>
      <c r="BH463" s="77"/>
      <c r="BI463" s="71"/>
      <c r="BJ463" s="71"/>
      <c r="BK463" s="71"/>
      <c r="BL463" s="55"/>
    </row>
    <row r="464" s="55" customFormat="1" ht="60" hidden="1" customHeight="1">
      <c r="A464" s="58"/>
      <c r="B464" s="58" t="s">
        <v>62</v>
      </c>
      <c r="C464" s="58" t="s">
        <v>63</v>
      </c>
      <c r="D464" s="59" t="s">
        <v>64</v>
      </c>
      <c r="E464" s="59">
        <v>224</v>
      </c>
      <c r="F464" s="62" t="s">
        <v>1807</v>
      </c>
      <c r="G464" s="62" t="s">
        <v>2009</v>
      </c>
      <c r="H464" s="59" t="s">
        <v>2010</v>
      </c>
      <c r="I464" s="63" t="s">
        <v>1825</v>
      </c>
      <c r="J464" s="62" t="s">
        <v>1826</v>
      </c>
      <c r="K464" s="64" t="s">
        <v>318</v>
      </c>
      <c r="L464" s="64" t="s">
        <v>1827</v>
      </c>
      <c r="M464" s="62" t="s">
        <v>1962</v>
      </c>
      <c r="N464" s="64" t="s">
        <v>2011</v>
      </c>
      <c r="O464" s="58" t="s">
        <v>1830</v>
      </c>
      <c r="P464" s="58" t="s">
        <v>76</v>
      </c>
      <c r="Q464" s="66" t="s">
        <v>289</v>
      </c>
      <c r="R464" s="115">
        <v>42583</v>
      </c>
      <c r="S464" s="63">
        <v>25</v>
      </c>
      <c r="T464" s="69">
        <f t="shared" si="38"/>
        <v>51713</v>
      </c>
      <c r="U464" s="59" t="s">
        <v>993</v>
      </c>
      <c r="V464" s="71" t="str">
        <f t="shared" si="41"/>
        <v>м</v>
      </c>
      <c r="W464" s="71" t="str">
        <f t="shared" si="40"/>
        <v>м</v>
      </c>
      <c r="X464" s="63">
        <v>12000</v>
      </c>
      <c r="Y464" s="63" t="s">
        <v>325</v>
      </c>
      <c r="Z464" s="66" t="s">
        <v>325</v>
      </c>
      <c r="AA464" s="59" t="s">
        <v>1832</v>
      </c>
      <c r="AB464" s="63"/>
      <c r="AC464" s="66" t="s">
        <v>141</v>
      </c>
      <c r="AD464" s="64">
        <v>48</v>
      </c>
      <c r="AE464" s="50">
        <v>45612</v>
      </c>
      <c r="AF464" s="73">
        <f t="shared" si="42"/>
        <v>47072</v>
      </c>
      <c r="AG464" s="62" t="s">
        <v>82</v>
      </c>
      <c r="AH464" s="62" t="s">
        <v>83</v>
      </c>
      <c r="AI464" s="66" t="s">
        <v>2012</v>
      </c>
      <c r="AJ464" s="40" t="s">
        <v>143</v>
      </c>
      <c r="AK464" s="73" t="str">
        <f t="shared" ca="1" si="39"/>
        <v>поверен</v>
      </c>
      <c r="AL464" s="66"/>
      <c r="AM464" s="66" t="s">
        <v>86</v>
      </c>
      <c r="AN464" s="66" t="s">
        <v>87</v>
      </c>
      <c r="AO464" s="66" t="s">
        <v>88</v>
      </c>
      <c r="AP464" s="63"/>
      <c r="AQ464" s="74"/>
      <c r="AR464" s="73"/>
      <c r="AS464" s="66" t="s">
        <v>91</v>
      </c>
      <c r="AT464" s="58" t="s">
        <v>385</v>
      </c>
      <c r="AU464" s="58"/>
      <c r="AV464" s="62"/>
      <c r="AW464" s="62"/>
      <c r="AX464" s="58"/>
      <c r="AY464" s="58"/>
      <c r="AZ464" s="58"/>
      <c r="BA464" s="62" t="s">
        <v>221</v>
      </c>
      <c r="BB464" s="62" t="s">
        <v>329</v>
      </c>
      <c r="BC464" s="62" t="s">
        <v>298</v>
      </c>
      <c r="BD464" s="66">
        <v>2971</v>
      </c>
      <c r="BE464" s="62"/>
      <c r="BF464" s="75"/>
      <c r="BG464" s="76"/>
      <c r="BH464" s="77"/>
      <c r="BI464" s="71"/>
      <c r="BJ464" s="71"/>
      <c r="BK464" s="71"/>
    </row>
    <row r="465" s="55" customFormat="1" ht="60" hidden="1" customHeight="1">
      <c r="A465" s="58"/>
      <c r="B465" s="58" t="s">
        <v>62</v>
      </c>
      <c r="C465" s="58" t="s">
        <v>63</v>
      </c>
      <c r="D465" s="59" t="s">
        <v>64</v>
      </c>
      <c r="E465" s="59">
        <v>224</v>
      </c>
      <c r="F465" s="62" t="s">
        <v>1807</v>
      </c>
      <c r="G465" s="62" t="s">
        <v>2013</v>
      </c>
      <c r="H465" s="59" t="s">
        <v>2014</v>
      </c>
      <c r="I465" s="63" t="s">
        <v>1825</v>
      </c>
      <c r="J465" s="62" t="s">
        <v>1826</v>
      </c>
      <c r="K465" s="64" t="s">
        <v>318</v>
      </c>
      <c r="L465" s="64" t="s">
        <v>1827</v>
      </c>
      <c r="M465" s="62" t="s">
        <v>1962</v>
      </c>
      <c r="N465" s="64" t="s">
        <v>2015</v>
      </c>
      <c r="O465" s="58" t="s">
        <v>1830</v>
      </c>
      <c r="P465" s="58" t="s">
        <v>76</v>
      </c>
      <c r="Q465" s="66" t="s">
        <v>289</v>
      </c>
      <c r="R465" s="115">
        <v>42583</v>
      </c>
      <c r="S465" s="63">
        <v>25</v>
      </c>
      <c r="T465" s="69">
        <f t="shared" si="38"/>
        <v>51713</v>
      </c>
      <c r="U465" s="59" t="s">
        <v>993</v>
      </c>
      <c r="V465" s="71" t="str">
        <f t="shared" si="41"/>
        <v>м</v>
      </c>
      <c r="W465" s="71" t="str">
        <f t="shared" si="40"/>
        <v>м</v>
      </c>
      <c r="X465" s="63">
        <v>12000</v>
      </c>
      <c r="Y465" s="63" t="s">
        <v>325</v>
      </c>
      <c r="Z465" s="66" t="s">
        <v>325</v>
      </c>
      <c r="AA465" s="59" t="s">
        <v>1832</v>
      </c>
      <c r="AB465" s="63"/>
      <c r="AC465" s="66" t="s">
        <v>141</v>
      </c>
      <c r="AD465" s="64">
        <v>48</v>
      </c>
      <c r="AE465" s="50">
        <v>45612</v>
      </c>
      <c r="AF465" s="73">
        <f t="shared" si="42"/>
        <v>47072</v>
      </c>
      <c r="AG465" s="62" t="s">
        <v>82</v>
      </c>
      <c r="AH465" s="62" t="s">
        <v>83</v>
      </c>
      <c r="AI465" s="66" t="s">
        <v>2016</v>
      </c>
      <c r="AJ465" s="40" t="s">
        <v>143</v>
      </c>
      <c r="AK465" s="73" t="str">
        <f t="shared" ca="1" si="39"/>
        <v>поверен</v>
      </c>
      <c r="AL465" s="66"/>
      <c r="AM465" s="66" t="s">
        <v>86</v>
      </c>
      <c r="AN465" s="66" t="s">
        <v>87</v>
      </c>
      <c r="AO465" s="66" t="s">
        <v>88</v>
      </c>
      <c r="AP465" s="63"/>
      <c r="AQ465" s="74"/>
      <c r="AR465" s="73"/>
      <c r="AS465" s="66" t="s">
        <v>91</v>
      </c>
      <c r="AT465" s="58" t="s">
        <v>385</v>
      </c>
      <c r="AU465" s="58"/>
      <c r="AV465" s="62"/>
      <c r="AW465" s="62"/>
      <c r="AX465" s="58"/>
      <c r="AY465" s="58"/>
      <c r="AZ465" s="58"/>
      <c r="BA465" s="62" t="s">
        <v>221</v>
      </c>
      <c r="BB465" s="62" t="s">
        <v>329</v>
      </c>
      <c r="BC465" s="62" t="s">
        <v>298</v>
      </c>
      <c r="BD465" s="66">
        <v>2971</v>
      </c>
      <c r="BE465" s="62"/>
      <c r="BF465" s="75"/>
      <c r="BG465" s="76"/>
      <c r="BH465" s="77"/>
      <c r="BI465" s="71"/>
      <c r="BJ465" s="71"/>
      <c r="BK465" s="71"/>
    </row>
    <row r="466" s="235" customFormat="1" ht="60" hidden="1" customHeight="1">
      <c r="A466" s="204"/>
      <c r="B466" s="204" t="s">
        <v>62</v>
      </c>
      <c r="C466" s="210" t="s">
        <v>63</v>
      </c>
      <c r="D466" s="227" t="s">
        <v>64</v>
      </c>
      <c r="E466" s="483">
        <v>224</v>
      </c>
      <c r="F466" s="279" t="s">
        <v>1807</v>
      </c>
      <c r="G466" s="484" t="s">
        <v>857</v>
      </c>
      <c r="H466" s="227" t="s">
        <v>2017</v>
      </c>
      <c r="I466" s="208" t="s">
        <v>688</v>
      </c>
      <c r="J466" s="279" t="s">
        <v>689</v>
      </c>
      <c r="K466" s="350" t="s">
        <v>579</v>
      </c>
      <c r="L466" s="351" t="s">
        <v>690</v>
      </c>
      <c r="M466" s="350" t="s">
        <v>2018</v>
      </c>
      <c r="N466" s="226">
        <v>9521872</v>
      </c>
      <c r="O466" s="210" t="s">
        <v>692</v>
      </c>
      <c r="P466" s="211" t="s">
        <v>76</v>
      </c>
      <c r="Q466" s="485" t="s">
        <v>398</v>
      </c>
      <c r="R466" s="352">
        <v>45200</v>
      </c>
      <c r="S466" s="214">
        <v>15</v>
      </c>
      <c r="T466" s="484">
        <f t="shared" si="38"/>
        <v>50678</v>
      </c>
      <c r="U466" s="227" t="s">
        <v>100</v>
      </c>
      <c r="V466" s="210"/>
      <c r="W466" s="211" t="str">
        <f t="shared" si="40"/>
        <v>%НКПР</v>
      </c>
      <c r="X466" s="208">
        <v>100</v>
      </c>
      <c r="Z466" s="485" t="s">
        <v>399</v>
      </c>
      <c r="AA466" s="486" t="s">
        <v>400</v>
      </c>
      <c r="AC466" s="218" t="s">
        <v>399</v>
      </c>
      <c r="AD466" s="487">
        <v>36</v>
      </c>
      <c r="AE466" s="488">
        <v>45201</v>
      </c>
      <c r="AF466" s="489">
        <f t="shared" si="42"/>
        <v>46296</v>
      </c>
      <c r="AG466" s="484" t="s">
        <v>82</v>
      </c>
      <c r="AH466" s="279" t="s">
        <v>83</v>
      </c>
      <c r="AI466" s="485" t="s">
        <v>2019</v>
      </c>
      <c r="AJ466" s="279" t="s">
        <v>694</v>
      </c>
      <c r="AM466" s="218" t="s">
        <v>86</v>
      </c>
      <c r="AN466" s="485" t="s">
        <v>87</v>
      </c>
      <c r="AO466" s="218" t="s">
        <v>88</v>
      </c>
      <c r="AP466" s="208" t="s">
        <v>695</v>
      </c>
      <c r="AS466" s="485" t="s">
        <v>91</v>
      </c>
      <c r="AT466" s="211" t="s">
        <v>385</v>
      </c>
      <c r="AU466" s="484"/>
      <c r="AV466" s="217"/>
      <c r="AW466" s="208"/>
      <c r="AX466" s="211"/>
      <c r="BA466" s="484" t="s">
        <v>343</v>
      </c>
      <c r="BB466" s="279" t="s">
        <v>403</v>
      </c>
      <c r="BC466" s="484" t="s">
        <v>404</v>
      </c>
      <c r="BD466" s="218">
        <v>3160</v>
      </c>
      <c r="BE466" s="490"/>
      <c r="BF466" s="357"/>
      <c r="BG466" s="208"/>
      <c r="BJ466" s="232" t="s">
        <v>407</v>
      </c>
      <c r="BK466" s="216" t="s">
        <v>588</v>
      </c>
      <c r="BL466" s="125"/>
      <c r="BM466" s="125"/>
      <c r="BN466" s="125"/>
      <c r="BO466" s="125"/>
      <c r="BP466" s="125"/>
      <c r="BQ466" s="125"/>
      <c r="BR466" s="125"/>
      <c r="BS466" s="125"/>
      <c r="BT466" s="125"/>
      <c r="BU466" s="125"/>
      <c r="BV466" s="125"/>
      <c r="BW466" s="125"/>
      <c r="BX466" s="125"/>
      <c r="BY466" s="125"/>
      <c r="BZ466" s="125"/>
      <c r="CA466" s="125"/>
      <c r="CB466" s="125"/>
      <c r="CC466" s="125"/>
      <c r="CD466" s="125"/>
      <c r="CE466" s="125"/>
      <c r="CF466" s="125"/>
      <c r="CG466" s="125"/>
      <c r="CH466" s="125"/>
      <c r="CI466" s="125"/>
      <c r="CJ466" s="125"/>
      <c r="CK466" s="125"/>
      <c r="CL466" s="125"/>
      <c r="CM466" s="125"/>
      <c r="CN466" s="125"/>
      <c r="CO466" s="125"/>
      <c r="CP466" s="125"/>
      <c r="CQ466" s="125"/>
      <c r="CR466" s="125"/>
      <c r="CS466" s="125"/>
      <c r="CT466" s="125"/>
      <c r="CU466" s="125"/>
      <c r="CV466" s="125"/>
      <c r="CW466" s="125"/>
      <c r="CX466" s="125"/>
      <c r="CY466" s="125"/>
      <c r="CZ466" s="125"/>
      <c r="DA466" s="125"/>
      <c r="DB466" s="125"/>
      <c r="DC466" s="125"/>
      <c r="DD466" s="125"/>
      <c r="DE466" s="125"/>
      <c r="DF466" s="125"/>
      <c r="DG466" s="125"/>
      <c r="DH466" s="125"/>
      <c r="DI466" s="125"/>
      <c r="DJ466" s="125"/>
      <c r="DK466" s="125"/>
      <c r="DL466" s="125"/>
      <c r="DM466" s="125"/>
      <c r="DN466" s="125"/>
      <c r="DO466" s="125"/>
      <c r="DP466" s="125"/>
      <c r="DQ466" s="125"/>
      <c r="DR466" s="125"/>
      <c r="DS466" s="125"/>
      <c r="DT466" s="125"/>
      <c r="DU466" s="125"/>
      <c r="DV466" s="125"/>
      <c r="DW466" s="125"/>
      <c r="DX466" s="125"/>
      <c r="DY466" s="125"/>
      <c r="DZ466" s="125"/>
      <c r="EA466" s="125"/>
      <c r="EB466" s="125"/>
      <c r="EC466" s="125"/>
      <c r="ED466" s="125"/>
      <c r="EE466" s="125"/>
      <c r="EF466" s="125"/>
      <c r="EG466" s="125"/>
      <c r="EH466" s="125"/>
      <c r="EI466" s="125"/>
      <c r="EJ466" s="125"/>
      <c r="EK466" s="125"/>
      <c r="EL466" s="125"/>
      <c r="EM466" s="125"/>
      <c r="EN466" s="125"/>
      <c r="EO466" s="125"/>
      <c r="EP466" s="125"/>
      <c r="EQ466" s="125"/>
      <c r="ER466" s="125"/>
      <c r="ES466" s="125"/>
      <c r="ET466" s="125"/>
      <c r="EU466" s="125"/>
      <c r="EV466" s="125"/>
      <c r="EW466" s="125"/>
      <c r="EX466" s="125"/>
      <c r="EY466" s="125"/>
      <c r="EZ466" s="125"/>
      <c r="FA466" s="125"/>
      <c r="FB466" s="125"/>
      <c r="FC466" s="125"/>
      <c r="FD466" s="125"/>
      <c r="FE466" s="125"/>
      <c r="FF466" s="125"/>
      <c r="FG466" s="125"/>
      <c r="FH466" s="125"/>
      <c r="FI466" s="125"/>
      <c r="FJ466" s="125"/>
      <c r="FK466" s="125"/>
      <c r="FL466" s="125"/>
      <c r="FM466" s="125"/>
      <c r="FN466" s="125"/>
      <c r="FO466" s="125"/>
      <c r="FP466" s="125"/>
      <c r="FQ466" s="125"/>
      <c r="FR466" s="125"/>
      <c r="FS466" s="125"/>
      <c r="FT466" s="125"/>
      <c r="FU466" s="125"/>
      <c r="FV466" s="125"/>
      <c r="FW466" s="125"/>
      <c r="FX466" s="125"/>
      <c r="FY466" s="125"/>
      <c r="FZ466" s="125"/>
      <c r="GA466" s="125"/>
      <c r="GB466" s="125"/>
      <c r="GC466" s="125"/>
      <c r="GD466" s="125"/>
      <c r="GE466" s="125"/>
      <c r="GF466" s="125"/>
      <c r="GG466" s="125"/>
      <c r="GH466" s="125"/>
      <c r="GI466" s="125"/>
      <c r="GJ466" s="125"/>
      <c r="GK466" s="125"/>
      <c r="GL466" s="125"/>
      <c r="GM466" s="125"/>
      <c r="GN466" s="125"/>
      <c r="GO466" s="125"/>
      <c r="GP466" s="125"/>
      <c r="GQ466" s="125"/>
      <c r="GR466" s="125"/>
      <c r="GS466" s="125"/>
      <c r="GT466" s="125"/>
      <c r="GU466" s="125"/>
      <c r="GV466" s="125"/>
      <c r="GW466" s="125"/>
      <c r="GX466" s="125"/>
      <c r="GY466" s="125"/>
      <c r="GZ466" s="125"/>
      <c r="HA466" s="125"/>
      <c r="HB466" s="125"/>
      <c r="HC466" s="125"/>
      <c r="HD466" s="125"/>
      <c r="HE466" s="125"/>
      <c r="HF466" s="125"/>
      <c r="HG466" s="125"/>
      <c r="HH466" s="125"/>
      <c r="HI466" s="125"/>
      <c r="HJ466" s="125"/>
      <c r="HK466" s="125"/>
      <c r="HL466" s="125"/>
      <c r="HM466" s="125"/>
      <c r="HN466" s="125"/>
      <c r="HO466" s="125"/>
      <c r="HP466" s="125"/>
      <c r="HQ466" s="125"/>
      <c r="HR466" s="125"/>
      <c r="HS466" s="125"/>
      <c r="HT466" s="125"/>
      <c r="HU466" s="125"/>
      <c r="HV466" s="125"/>
      <c r="HW466" s="125"/>
      <c r="HX466" s="125"/>
      <c r="HY466" s="125"/>
      <c r="HZ466" s="125"/>
      <c r="IA466" s="125"/>
      <c r="IB466" s="125"/>
      <c r="IC466" s="125"/>
      <c r="ID466" s="125"/>
      <c r="IE466" s="125"/>
    </row>
    <row r="467" s="235" customFormat="1" ht="60" hidden="1" customHeight="1">
      <c r="A467" s="236"/>
      <c r="B467" s="236" t="s">
        <v>62</v>
      </c>
      <c r="C467" s="236" t="s">
        <v>63</v>
      </c>
      <c r="D467" s="237" t="s">
        <v>64</v>
      </c>
      <c r="E467" s="237">
        <v>224</v>
      </c>
      <c r="F467" s="238" t="s">
        <v>1807</v>
      </c>
      <c r="G467" s="238" t="s">
        <v>857</v>
      </c>
      <c r="H467" s="237" t="s">
        <v>2020</v>
      </c>
      <c r="I467" s="239" t="s">
        <v>577</v>
      </c>
      <c r="J467" s="238" t="s">
        <v>578</v>
      </c>
      <c r="K467" s="240" t="s">
        <v>579</v>
      </c>
      <c r="L467" s="241" t="s">
        <v>580</v>
      </c>
      <c r="M467" s="240" t="s">
        <v>581</v>
      </c>
      <c r="N467" s="240" t="s">
        <v>2021</v>
      </c>
      <c r="O467" s="236" t="s">
        <v>397</v>
      </c>
      <c r="P467" s="236" t="s">
        <v>76</v>
      </c>
      <c r="Q467" s="242" t="s">
        <v>398</v>
      </c>
      <c r="R467" s="273">
        <v>42591</v>
      </c>
      <c r="S467" s="239">
        <v>15</v>
      </c>
      <c r="T467" s="244">
        <f t="shared" si="38"/>
        <v>48069</v>
      </c>
      <c r="U467" s="237" t="s">
        <v>100</v>
      </c>
      <c r="V467" s="245" t="str">
        <f t="shared" si="41"/>
        <v/>
      </c>
      <c r="W467" s="245" t="str">
        <f t="shared" si="40"/>
        <v>%НКПР</v>
      </c>
      <c r="X467" s="239">
        <v>100</v>
      </c>
      <c r="Y467" s="239"/>
      <c r="Z467" s="242" t="s">
        <v>399</v>
      </c>
      <c r="AA467" s="237" t="s">
        <v>400</v>
      </c>
      <c r="AB467" s="239"/>
      <c r="AC467" s="242" t="s">
        <v>399</v>
      </c>
      <c r="AD467" s="374">
        <v>24</v>
      </c>
      <c r="AE467" s="375">
        <v>45735</v>
      </c>
      <c r="AF467" s="248">
        <f t="shared" si="42"/>
        <v>46464</v>
      </c>
      <c r="AG467" s="484" t="s">
        <v>82</v>
      </c>
      <c r="AH467" s="238" t="s">
        <v>83</v>
      </c>
      <c r="AI467" s="238" t="s">
        <v>2022</v>
      </c>
      <c r="AJ467" s="236" t="s">
        <v>109</v>
      </c>
      <c r="AK467" s="248" t="str">
        <f t="shared" ca="1" si="39"/>
        <v>поверен</v>
      </c>
      <c r="AL467" s="242"/>
      <c r="AM467" s="242" t="s">
        <v>86</v>
      </c>
      <c r="AN467" s="242" t="s">
        <v>87</v>
      </c>
      <c r="AO467" s="242" t="s">
        <v>88</v>
      </c>
      <c r="AP467" s="239" t="s">
        <v>584</v>
      </c>
      <c r="AQ467" s="250"/>
      <c r="AR467" s="248"/>
      <c r="AS467" s="242" t="s">
        <v>91</v>
      </c>
      <c r="AT467" s="236" t="s">
        <v>385</v>
      </c>
      <c r="AU467" s="236"/>
      <c r="AV467" s="238"/>
      <c r="AW467" s="238"/>
      <c r="AX467" s="236"/>
      <c r="AY467" s="236"/>
      <c r="AZ467" s="236"/>
      <c r="BA467" s="238" t="s">
        <v>343</v>
      </c>
      <c r="BB467" s="238" t="s">
        <v>403</v>
      </c>
      <c r="BC467" s="238" t="s">
        <v>404</v>
      </c>
      <c r="BD467" s="242">
        <v>3160</v>
      </c>
      <c r="BE467" s="238"/>
      <c r="BF467" s="251"/>
      <c r="BG467" s="238" t="s">
        <v>1027</v>
      </c>
      <c r="BH467" s="245"/>
      <c r="BI467" s="245"/>
      <c r="BJ467" s="252" t="s">
        <v>407</v>
      </c>
      <c r="BK467" s="245" t="s">
        <v>588</v>
      </c>
      <c r="BL467" s="125"/>
      <c r="BM467" s="125"/>
      <c r="BN467" s="125"/>
      <c r="BO467" s="125"/>
      <c r="BP467" s="125"/>
      <c r="BQ467" s="125"/>
      <c r="BR467" s="125"/>
      <c r="BS467" s="125"/>
      <c r="BT467" s="125"/>
      <c r="BU467" s="125"/>
      <c r="BV467" s="125"/>
      <c r="BW467" s="125"/>
      <c r="BX467" s="125"/>
      <c r="BY467" s="125"/>
      <c r="BZ467" s="125"/>
      <c r="CA467" s="125"/>
      <c r="CB467" s="125"/>
      <c r="CC467" s="125"/>
      <c r="CD467" s="125"/>
      <c r="CE467" s="125"/>
      <c r="CF467" s="125"/>
      <c r="CG467" s="125"/>
      <c r="CH467" s="125"/>
      <c r="CI467" s="125"/>
      <c r="CJ467" s="125"/>
      <c r="CK467" s="125"/>
      <c r="CL467" s="125"/>
      <c r="CM467" s="125"/>
      <c r="CN467" s="125"/>
      <c r="CO467" s="125"/>
      <c r="CP467" s="125"/>
      <c r="CQ467" s="125"/>
      <c r="CR467" s="125"/>
      <c r="CS467" s="125"/>
      <c r="CT467" s="125"/>
      <c r="CU467" s="125"/>
      <c r="CV467" s="125"/>
      <c r="CW467" s="125"/>
      <c r="CX467" s="125"/>
      <c r="CY467" s="125"/>
      <c r="CZ467" s="125"/>
      <c r="DA467" s="125"/>
      <c r="DB467" s="125"/>
      <c r="DC467" s="125"/>
      <c r="DD467" s="125"/>
      <c r="DE467" s="125"/>
      <c r="DF467" s="125"/>
      <c r="DG467" s="125"/>
      <c r="DH467" s="125"/>
      <c r="DI467" s="125"/>
      <c r="DJ467" s="125"/>
      <c r="DK467" s="125"/>
      <c r="DL467" s="125"/>
      <c r="DM467" s="125"/>
      <c r="DN467" s="125"/>
      <c r="DO467" s="125"/>
      <c r="DP467" s="125"/>
      <c r="DQ467" s="125"/>
      <c r="DR467" s="125"/>
      <c r="DS467" s="125"/>
      <c r="DT467" s="125"/>
      <c r="DU467" s="125"/>
      <c r="DV467" s="125"/>
      <c r="DW467" s="125"/>
      <c r="DX467" s="125"/>
      <c r="DY467" s="125"/>
      <c r="DZ467" s="125"/>
      <c r="EA467" s="125"/>
      <c r="EB467" s="125"/>
      <c r="EC467" s="125"/>
      <c r="ED467" s="125"/>
      <c r="EE467" s="125"/>
      <c r="EF467" s="125"/>
      <c r="EG467" s="125"/>
      <c r="EH467" s="125"/>
      <c r="EI467" s="125"/>
      <c r="EJ467" s="125"/>
      <c r="EK467" s="125"/>
      <c r="EL467" s="125"/>
      <c r="EM467" s="125"/>
      <c r="EN467" s="125"/>
      <c r="EO467" s="125"/>
      <c r="EP467" s="125"/>
      <c r="EQ467" s="125"/>
      <c r="ER467" s="125"/>
      <c r="ES467" s="125"/>
      <c r="ET467" s="125"/>
      <c r="EU467" s="125"/>
      <c r="EV467" s="125"/>
      <c r="EW467" s="125"/>
      <c r="EX467" s="125"/>
      <c r="EY467" s="125"/>
      <c r="EZ467" s="125"/>
      <c r="FA467" s="125"/>
      <c r="FB467" s="125"/>
      <c r="FC467" s="125"/>
      <c r="FD467" s="125"/>
      <c r="FE467" s="125"/>
      <c r="FF467" s="125"/>
      <c r="FG467" s="125"/>
      <c r="FH467" s="125"/>
      <c r="FI467" s="125"/>
      <c r="FJ467" s="125"/>
      <c r="FK467" s="125"/>
      <c r="FL467" s="125"/>
      <c r="FM467" s="125"/>
      <c r="FN467" s="125"/>
      <c r="FO467" s="125"/>
      <c r="FP467" s="125"/>
      <c r="FQ467" s="125"/>
      <c r="FR467" s="125"/>
      <c r="FS467" s="125"/>
      <c r="FT467" s="125"/>
      <c r="FU467" s="125"/>
      <c r="FV467" s="125"/>
      <c r="FW467" s="125"/>
      <c r="FX467" s="125"/>
      <c r="FY467" s="125"/>
      <c r="FZ467" s="125"/>
      <c r="GA467" s="125"/>
      <c r="GB467" s="125"/>
      <c r="GC467" s="125"/>
      <c r="GD467" s="125"/>
      <c r="GE467" s="125"/>
      <c r="GF467" s="125"/>
      <c r="GG467" s="125"/>
      <c r="GH467" s="125"/>
      <c r="GI467" s="125"/>
      <c r="GJ467" s="125"/>
      <c r="GK467" s="125"/>
      <c r="GL467" s="125"/>
      <c r="GM467" s="125"/>
      <c r="GN467" s="125"/>
      <c r="GO467" s="125"/>
      <c r="GP467" s="125"/>
      <c r="GQ467" s="125"/>
      <c r="GR467" s="125"/>
      <c r="GS467" s="125"/>
      <c r="GT467" s="125"/>
      <c r="GU467" s="125"/>
      <c r="GV467" s="125"/>
      <c r="GW467" s="125"/>
      <c r="GX467" s="125"/>
      <c r="GY467" s="125"/>
      <c r="GZ467" s="125"/>
      <c r="HA467" s="125"/>
      <c r="HB467" s="125"/>
      <c r="HC467" s="125"/>
      <c r="HD467" s="125"/>
      <c r="HE467" s="125"/>
      <c r="HF467" s="125"/>
      <c r="HG467" s="125"/>
      <c r="HH467" s="125"/>
      <c r="HI467" s="125"/>
      <c r="HJ467" s="125"/>
      <c r="HK467" s="125"/>
      <c r="HL467" s="125"/>
      <c r="HM467" s="125"/>
      <c r="HN467" s="125"/>
      <c r="HO467" s="125"/>
      <c r="HP467" s="125"/>
      <c r="HQ467" s="125"/>
      <c r="HR467" s="125"/>
      <c r="HS467" s="125"/>
      <c r="HT467" s="125"/>
      <c r="HU467" s="125"/>
      <c r="HV467" s="125"/>
      <c r="HW467" s="125"/>
      <c r="HX467" s="125"/>
      <c r="HY467" s="125"/>
      <c r="HZ467" s="125"/>
      <c r="IA467" s="125"/>
      <c r="IB467" s="125"/>
      <c r="IC467" s="125"/>
      <c r="ID467" s="125"/>
      <c r="IE467" s="125"/>
    </row>
    <row r="468" s="95" customFormat="1" ht="60" hidden="1" customHeight="1">
      <c r="A468" s="58"/>
      <c r="B468" s="58" t="s">
        <v>62</v>
      </c>
      <c r="C468" s="58" t="s">
        <v>63</v>
      </c>
      <c r="D468" s="59" t="s">
        <v>64</v>
      </c>
      <c r="E468" s="59">
        <v>224</v>
      </c>
      <c r="F468" s="62" t="s">
        <v>1807</v>
      </c>
      <c r="G468" s="62" t="s">
        <v>857</v>
      </c>
      <c r="H468" s="59" t="s">
        <v>2023</v>
      </c>
      <c r="I468" s="63" t="s">
        <v>1051</v>
      </c>
      <c r="J468" s="62" t="s">
        <v>1799</v>
      </c>
      <c r="K468" s="64" t="s">
        <v>579</v>
      </c>
      <c r="L468" s="64" t="s">
        <v>1053</v>
      </c>
      <c r="M468" s="64" t="s">
        <v>1053</v>
      </c>
      <c r="N468" s="64">
        <v>21165</v>
      </c>
      <c r="O468" s="58" t="s">
        <v>2024</v>
      </c>
      <c r="P468" s="58" t="s">
        <v>76</v>
      </c>
      <c r="Q468" s="66" t="s">
        <v>398</v>
      </c>
      <c r="R468" s="116">
        <v>44305</v>
      </c>
      <c r="S468" s="63">
        <v>15</v>
      </c>
      <c r="T468" s="69">
        <f t="shared" si="38"/>
        <v>49783</v>
      </c>
      <c r="U468" s="59" t="s">
        <v>100</v>
      </c>
      <c r="V468" s="58" t="str">
        <f t="shared" si="41"/>
        <v/>
      </c>
      <c r="W468" s="58" t="str">
        <f t="shared" si="40"/>
        <v>%НКПР</v>
      </c>
      <c r="X468" s="63">
        <v>100</v>
      </c>
      <c r="Y468" s="63"/>
      <c r="Z468" s="66" t="s">
        <v>399</v>
      </c>
      <c r="AA468" s="59" t="s">
        <v>400</v>
      </c>
      <c r="AB468" s="63"/>
      <c r="AC468" s="66" t="s">
        <v>399</v>
      </c>
      <c r="AD468" s="64">
        <v>24</v>
      </c>
      <c r="AE468" s="72">
        <v>45769</v>
      </c>
      <c r="AF468" s="73">
        <f t="shared" si="42"/>
        <v>46498</v>
      </c>
      <c r="AG468" s="62" t="s">
        <v>82</v>
      </c>
      <c r="AH468" s="62" t="s">
        <v>83</v>
      </c>
      <c r="AI468" s="66" t="s">
        <v>2025</v>
      </c>
      <c r="AJ468" s="62" t="s">
        <v>109</v>
      </c>
      <c r="AK468" s="73" t="str">
        <f t="shared" ca="1" si="39"/>
        <v>поверен</v>
      </c>
      <c r="AL468" s="66"/>
      <c r="AM468" s="66" t="s">
        <v>86</v>
      </c>
      <c r="AN468" s="66" t="s">
        <v>87</v>
      </c>
      <c r="AO468" s="66" t="s">
        <v>88</v>
      </c>
      <c r="AP468" s="63" t="s">
        <v>584</v>
      </c>
      <c r="AQ468" s="74"/>
      <c r="AR468" s="73"/>
      <c r="AS468" s="66" t="s">
        <v>91</v>
      </c>
      <c r="AT468" s="58" t="s">
        <v>385</v>
      </c>
      <c r="AU468" s="58"/>
      <c r="AV468" s="62"/>
      <c r="AW468" s="62" t="s">
        <v>2026</v>
      </c>
      <c r="AX468" s="58"/>
      <c r="AY468" s="58"/>
      <c r="AZ468" s="58"/>
      <c r="BA468" s="62" t="s">
        <v>343</v>
      </c>
      <c r="BB468" s="62" t="s">
        <v>403</v>
      </c>
      <c r="BC468" s="62" t="s">
        <v>404</v>
      </c>
      <c r="BD468" s="66">
        <v>3160</v>
      </c>
      <c r="BE468" s="62"/>
      <c r="BF468" s="75"/>
      <c r="BG468" s="127" t="s">
        <v>1170</v>
      </c>
      <c r="BH468" s="128"/>
      <c r="BI468" s="58"/>
      <c r="BJ468" s="60" t="s">
        <v>1802</v>
      </c>
      <c r="BK468" s="60" t="s">
        <v>302</v>
      </c>
    </row>
    <row r="469" s="235" customFormat="1" ht="60" hidden="1" customHeight="1">
      <c r="A469" s="204"/>
      <c r="B469" s="204" t="s">
        <v>62</v>
      </c>
      <c r="C469" s="211" t="s">
        <v>63</v>
      </c>
      <c r="D469" s="205" t="s">
        <v>64</v>
      </c>
      <c r="E469" s="227">
        <v>224</v>
      </c>
      <c r="F469" s="278" t="s">
        <v>1807</v>
      </c>
      <c r="G469" s="279" t="s">
        <v>857</v>
      </c>
      <c r="H469" s="205" t="s">
        <v>2027</v>
      </c>
      <c r="I469" s="208" t="s">
        <v>688</v>
      </c>
      <c r="J469" s="484" t="s">
        <v>689</v>
      </c>
      <c r="K469" s="226" t="s">
        <v>579</v>
      </c>
      <c r="L469" s="491" t="s">
        <v>690</v>
      </c>
      <c r="M469" s="350" t="s">
        <v>2018</v>
      </c>
      <c r="N469" s="226" t="s">
        <v>2028</v>
      </c>
      <c r="O469" s="210" t="s">
        <v>692</v>
      </c>
      <c r="P469" s="210" t="s">
        <v>76</v>
      </c>
      <c r="Q469" s="218" t="s">
        <v>398</v>
      </c>
      <c r="R469" s="492">
        <v>45201</v>
      </c>
      <c r="S469" s="214">
        <v>15</v>
      </c>
      <c r="T469" s="279">
        <f t="shared" si="38"/>
        <v>50679</v>
      </c>
      <c r="U469" s="205" t="s">
        <v>100</v>
      </c>
      <c r="V469" s="215"/>
      <c r="W469" s="216" t="str">
        <f t="shared" si="40"/>
        <v>%НКПР</v>
      </c>
      <c r="X469" s="217">
        <v>100</v>
      </c>
      <c r="Z469" s="218" t="s">
        <v>399</v>
      </c>
      <c r="AA469" s="282" t="s">
        <v>400</v>
      </c>
      <c r="AC469" s="212" t="s">
        <v>399</v>
      </c>
      <c r="AD469" s="487">
        <v>36</v>
      </c>
      <c r="AE469" s="279">
        <v>45201</v>
      </c>
      <c r="AF469" s="489">
        <f t="shared" si="42"/>
        <v>46296</v>
      </c>
      <c r="AG469" s="47" t="s">
        <v>82</v>
      </c>
      <c r="AH469" s="493" t="s">
        <v>83</v>
      </c>
      <c r="AI469" s="494" t="s">
        <v>2029</v>
      </c>
      <c r="AJ469" s="279" t="s">
        <v>694</v>
      </c>
      <c r="AK469" s="495" t="str">
        <f t="shared" ca="1" si="39"/>
        <v>поверен</v>
      </c>
      <c r="AM469" s="212" t="s">
        <v>86</v>
      </c>
      <c r="AN469" s="218" t="s">
        <v>87</v>
      </c>
      <c r="AO469" s="212" t="s">
        <v>88</v>
      </c>
      <c r="AP469" s="208" t="s">
        <v>695</v>
      </c>
      <c r="AS469" s="218" t="s">
        <v>91</v>
      </c>
      <c r="AT469" s="204" t="s">
        <v>385</v>
      </c>
      <c r="AU469" s="279"/>
      <c r="AV469" s="214"/>
      <c r="AW469" s="217"/>
      <c r="AX469" s="204"/>
      <c r="BA469" s="279" t="s">
        <v>343</v>
      </c>
      <c r="BB469" s="278" t="s">
        <v>403</v>
      </c>
      <c r="BC469" s="279" t="s">
        <v>404</v>
      </c>
      <c r="BD469" s="212">
        <v>3160</v>
      </c>
      <c r="BF469" s="496"/>
      <c r="BG469" s="279" t="s">
        <v>2030</v>
      </c>
      <c r="BJ469" s="497" t="s">
        <v>407</v>
      </c>
      <c r="BK469" s="215" t="s">
        <v>588</v>
      </c>
      <c r="BL469" s="125"/>
      <c r="BM469" s="125"/>
      <c r="BN469" s="125"/>
      <c r="BO469" s="125"/>
      <c r="BP469" s="125"/>
      <c r="BQ469" s="125"/>
      <c r="BR469" s="125"/>
      <c r="BS469" s="125"/>
      <c r="BT469" s="125"/>
      <c r="BU469" s="125"/>
      <c r="BV469" s="125"/>
      <c r="BW469" s="125"/>
      <c r="BX469" s="125"/>
      <c r="BY469" s="125"/>
      <c r="BZ469" s="125"/>
      <c r="CA469" s="125"/>
      <c r="CB469" s="125"/>
      <c r="CC469" s="125"/>
      <c r="CD469" s="125"/>
      <c r="CE469" s="125"/>
      <c r="CF469" s="125"/>
      <c r="CG469" s="125"/>
      <c r="CH469" s="125"/>
      <c r="CI469" s="125"/>
      <c r="CJ469" s="125"/>
      <c r="CK469" s="125"/>
      <c r="CL469" s="125"/>
      <c r="CM469" s="125"/>
      <c r="CN469" s="125"/>
      <c r="CO469" s="125"/>
      <c r="CP469" s="125"/>
      <c r="CQ469" s="125"/>
      <c r="CR469" s="125"/>
      <c r="CS469" s="125"/>
      <c r="CT469" s="125"/>
      <c r="CU469" s="125"/>
      <c r="CV469" s="125"/>
      <c r="CW469" s="125"/>
      <c r="CX469" s="125"/>
      <c r="CY469" s="125"/>
      <c r="CZ469" s="125"/>
      <c r="DA469" s="125"/>
      <c r="DB469" s="125"/>
      <c r="DC469" s="125"/>
      <c r="DD469" s="125"/>
      <c r="DE469" s="125"/>
      <c r="DF469" s="125"/>
      <c r="DG469" s="125"/>
      <c r="DH469" s="125"/>
      <c r="DI469" s="125"/>
      <c r="DJ469" s="125"/>
      <c r="DK469" s="125"/>
      <c r="DL469" s="125"/>
      <c r="DM469" s="125"/>
      <c r="DN469" s="125"/>
      <c r="DO469" s="125"/>
      <c r="DP469" s="125"/>
      <c r="DQ469" s="125"/>
      <c r="DR469" s="125"/>
      <c r="DS469" s="125"/>
      <c r="DT469" s="125"/>
      <c r="DU469" s="125"/>
      <c r="DV469" s="125"/>
      <c r="DW469" s="125"/>
      <c r="DX469" s="125"/>
      <c r="DY469" s="125"/>
      <c r="DZ469" s="125"/>
      <c r="EA469" s="125"/>
      <c r="EB469" s="125"/>
      <c r="EC469" s="125"/>
      <c r="ED469" s="125"/>
      <c r="EE469" s="125"/>
      <c r="EF469" s="125"/>
      <c r="EG469" s="125"/>
      <c r="EH469" s="125"/>
      <c r="EI469" s="125"/>
      <c r="EJ469" s="125"/>
      <c r="EK469" s="125"/>
      <c r="EL469" s="125"/>
      <c r="EM469" s="125"/>
      <c r="EN469" s="125"/>
      <c r="EO469" s="125"/>
      <c r="EP469" s="125"/>
      <c r="EQ469" s="125"/>
      <c r="ER469" s="125"/>
      <c r="ES469" s="125"/>
      <c r="ET469" s="125"/>
      <c r="EU469" s="125"/>
      <c r="EV469" s="125"/>
      <c r="EW469" s="125"/>
      <c r="EX469" s="125"/>
      <c r="EY469" s="125"/>
      <c r="EZ469" s="125"/>
      <c r="FA469" s="125"/>
      <c r="FB469" s="125"/>
      <c r="FC469" s="125"/>
      <c r="FD469" s="125"/>
      <c r="FE469" s="125"/>
      <c r="FF469" s="125"/>
      <c r="FG469" s="125"/>
      <c r="FH469" s="125"/>
      <c r="FI469" s="125"/>
      <c r="FJ469" s="125"/>
      <c r="FK469" s="125"/>
      <c r="FL469" s="125"/>
      <c r="FM469" s="125"/>
      <c r="FN469" s="125"/>
      <c r="FO469" s="125"/>
      <c r="FP469" s="125"/>
      <c r="FQ469" s="125"/>
      <c r="FR469" s="125"/>
      <c r="FS469" s="125"/>
      <c r="FT469" s="125"/>
      <c r="FU469" s="125"/>
      <c r="FV469" s="125"/>
      <c r="FW469" s="125"/>
      <c r="FX469" s="125"/>
      <c r="FY469" s="125"/>
      <c r="FZ469" s="125"/>
      <c r="GA469" s="125"/>
      <c r="GB469" s="125"/>
      <c r="GC469" s="125"/>
      <c r="GD469" s="125"/>
      <c r="GE469" s="125"/>
      <c r="GF469" s="125"/>
      <c r="GG469" s="125"/>
      <c r="GH469" s="125"/>
      <c r="GI469" s="125"/>
      <c r="GJ469" s="125"/>
      <c r="GK469" s="125"/>
      <c r="GL469" s="125"/>
      <c r="GM469" s="125"/>
      <c r="GN469" s="125"/>
      <c r="GO469" s="125"/>
      <c r="GP469" s="125"/>
      <c r="GQ469" s="125"/>
      <c r="GR469" s="125"/>
      <c r="GS469" s="125"/>
      <c r="GT469" s="125"/>
      <c r="GU469" s="125"/>
      <c r="GV469" s="125"/>
      <c r="GW469" s="125"/>
      <c r="GX469" s="125"/>
      <c r="GY469" s="125"/>
      <c r="GZ469" s="125"/>
      <c r="HA469" s="125"/>
      <c r="HB469" s="125"/>
      <c r="HC469" s="125"/>
      <c r="HD469" s="125"/>
      <c r="HE469" s="125"/>
      <c r="HF469" s="125"/>
      <c r="HG469" s="125"/>
      <c r="HH469" s="125"/>
      <c r="HI469" s="125"/>
      <c r="HJ469" s="125"/>
      <c r="HK469" s="125"/>
      <c r="HL469" s="125"/>
      <c r="HM469" s="125"/>
      <c r="HN469" s="125"/>
      <c r="HO469" s="125"/>
      <c r="HP469" s="125"/>
      <c r="HQ469" s="125"/>
      <c r="HR469" s="125"/>
      <c r="HS469" s="125"/>
      <c r="HT469" s="125"/>
      <c r="HU469" s="125"/>
      <c r="HV469" s="125"/>
      <c r="HW469" s="125"/>
      <c r="HX469" s="125"/>
      <c r="HY469" s="125"/>
      <c r="HZ469" s="125"/>
      <c r="IA469" s="125"/>
      <c r="IB469" s="125"/>
      <c r="IC469" s="125"/>
      <c r="ID469" s="125"/>
      <c r="IE469" s="125"/>
    </row>
    <row r="470" s="235" customFormat="1" ht="57" hidden="1" customHeight="1">
      <c r="A470" s="236"/>
      <c r="B470" s="236" t="s">
        <v>62</v>
      </c>
      <c r="C470" s="236" t="s">
        <v>63</v>
      </c>
      <c r="D470" s="237" t="s">
        <v>64</v>
      </c>
      <c r="E470" s="237">
        <v>224</v>
      </c>
      <c r="F470" s="238" t="s">
        <v>1807</v>
      </c>
      <c r="G470" s="238" t="s">
        <v>857</v>
      </c>
      <c r="H470" s="237" t="s">
        <v>2031</v>
      </c>
      <c r="I470" s="239" t="s">
        <v>577</v>
      </c>
      <c r="J470" s="238" t="s">
        <v>578</v>
      </c>
      <c r="K470" s="240" t="s">
        <v>579</v>
      </c>
      <c r="L470" s="241" t="s">
        <v>580</v>
      </c>
      <c r="M470" s="240" t="s">
        <v>581</v>
      </c>
      <c r="N470" s="240" t="s">
        <v>2032</v>
      </c>
      <c r="O470" s="236" t="s">
        <v>397</v>
      </c>
      <c r="P470" s="236" t="s">
        <v>76</v>
      </c>
      <c r="Q470" s="242" t="s">
        <v>398</v>
      </c>
      <c r="R470" s="273">
        <v>42591</v>
      </c>
      <c r="S470" s="239">
        <v>15</v>
      </c>
      <c r="T470" s="244">
        <f t="shared" si="38"/>
        <v>48069</v>
      </c>
      <c r="U470" s="237" t="s">
        <v>100</v>
      </c>
      <c r="V470" s="245" t="str">
        <f t="shared" si="41"/>
        <v/>
      </c>
      <c r="W470" s="245" t="str">
        <f t="shared" si="40"/>
        <v>%НКПР</v>
      </c>
      <c r="X470" s="239">
        <v>100</v>
      </c>
      <c r="Y470" s="239"/>
      <c r="Z470" s="242" t="s">
        <v>399</v>
      </c>
      <c r="AA470" s="237" t="s">
        <v>400</v>
      </c>
      <c r="AB470" s="239"/>
      <c r="AC470" s="242" t="s">
        <v>399</v>
      </c>
      <c r="AD470" s="374">
        <v>24</v>
      </c>
      <c r="AE470" s="375">
        <v>45735</v>
      </c>
      <c r="AF470" s="248">
        <f t="shared" si="42"/>
        <v>46464</v>
      </c>
      <c r="AG470" s="386" t="s">
        <v>82</v>
      </c>
      <c r="AH470" s="238" t="s">
        <v>83</v>
      </c>
      <c r="AI470" s="238" t="s">
        <v>2033</v>
      </c>
      <c r="AJ470" s="236" t="s">
        <v>109</v>
      </c>
      <c r="AK470" s="248" t="str">
        <f t="shared" ca="1" si="39"/>
        <v>поверен</v>
      </c>
      <c r="AL470" s="242"/>
      <c r="AM470" s="242" t="s">
        <v>86</v>
      </c>
      <c r="AN470" s="242" t="s">
        <v>87</v>
      </c>
      <c r="AO470" s="242" t="s">
        <v>88</v>
      </c>
      <c r="AP470" s="239" t="s">
        <v>584</v>
      </c>
      <c r="AQ470" s="250"/>
      <c r="AR470" s="248"/>
      <c r="AS470" s="242" t="s">
        <v>91</v>
      </c>
      <c r="AT470" s="236" t="s">
        <v>385</v>
      </c>
      <c r="AU470" s="236"/>
      <c r="AV470" s="238"/>
      <c r="AW470" s="238"/>
      <c r="AX470" s="236"/>
      <c r="AY470" s="236"/>
      <c r="AZ470" s="236"/>
      <c r="BA470" s="238" t="s">
        <v>343</v>
      </c>
      <c r="BB470" s="238" t="s">
        <v>403</v>
      </c>
      <c r="BC470" s="238" t="s">
        <v>404</v>
      </c>
      <c r="BD470" s="242">
        <v>3160</v>
      </c>
      <c r="BE470" s="238"/>
      <c r="BF470" s="251"/>
      <c r="BG470" s="238" t="s">
        <v>1027</v>
      </c>
      <c r="BH470" s="245"/>
      <c r="BI470" s="245"/>
      <c r="BJ470" s="252" t="s">
        <v>407</v>
      </c>
      <c r="BK470" s="245" t="s">
        <v>588</v>
      </c>
      <c r="BL470" s="125"/>
      <c r="BM470" s="125"/>
      <c r="BN470" s="125"/>
      <c r="BO470" s="125"/>
      <c r="BP470" s="125"/>
      <c r="BQ470" s="125"/>
      <c r="BR470" s="125"/>
      <c r="BS470" s="125"/>
      <c r="BT470" s="125"/>
      <c r="BU470" s="125"/>
      <c r="BV470" s="125"/>
      <c r="BW470" s="125"/>
      <c r="BX470" s="125"/>
      <c r="BY470" s="125"/>
      <c r="BZ470" s="125"/>
      <c r="CA470" s="125"/>
      <c r="CB470" s="125"/>
      <c r="CC470" s="125"/>
      <c r="CD470" s="125"/>
      <c r="CE470" s="125"/>
      <c r="CF470" s="125"/>
      <c r="CG470" s="125"/>
      <c r="CH470" s="125"/>
      <c r="CI470" s="125"/>
      <c r="CJ470" s="125"/>
      <c r="CK470" s="125"/>
      <c r="CL470" s="125"/>
      <c r="CM470" s="125"/>
      <c r="CN470" s="125"/>
      <c r="CO470" s="125"/>
      <c r="CP470" s="125"/>
      <c r="CQ470" s="125"/>
      <c r="CR470" s="125"/>
      <c r="CS470" s="125"/>
      <c r="CT470" s="125"/>
      <c r="CU470" s="125"/>
      <c r="CV470" s="125"/>
      <c r="CW470" s="125"/>
      <c r="CX470" s="125"/>
      <c r="CY470" s="125"/>
      <c r="CZ470" s="125"/>
      <c r="DA470" s="125"/>
      <c r="DB470" s="125"/>
      <c r="DC470" s="125"/>
      <c r="DD470" s="125"/>
      <c r="DE470" s="125"/>
      <c r="DF470" s="125"/>
      <c r="DG470" s="125"/>
      <c r="DH470" s="125"/>
      <c r="DI470" s="125"/>
      <c r="DJ470" s="125"/>
      <c r="DK470" s="125"/>
      <c r="DL470" s="125"/>
      <c r="DM470" s="125"/>
      <c r="DN470" s="125"/>
      <c r="DO470" s="125"/>
      <c r="DP470" s="125"/>
      <c r="DQ470" s="125"/>
      <c r="DR470" s="125"/>
      <c r="DS470" s="125"/>
      <c r="DT470" s="125"/>
      <c r="DU470" s="125"/>
      <c r="DV470" s="125"/>
      <c r="DW470" s="125"/>
      <c r="DX470" s="125"/>
      <c r="DY470" s="125"/>
      <c r="DZ470" s="125"/>
      <c r="EA470" s="125"/>
      <c r="EB470" s="125"/>
      <c r="EC470" s="125"/>
      <c r="ED470" s="125"/>
      <c r="EE470" s="125"/>
      <c r="EF470" s="125"/>
      <c r="EG470" s="125"/>
      <c r="EH470" s="125"/>
      <c r="EI470" s="125"/>
      <c r="EJ470" s="125"/>
      <c r="EK470" s="125"/>
      <c r="EL470" s="125"/>
      <c r="EM470" s="125"/>
      <c r="EN470" s="125"/>
      <c r="EO470" s="125"/>
      <c r="EP470" s="125"/>
      <c r="EQ470" s="125"/>
      <c r="ER470" s="125"/>
      <c r="ES470" s="125"/>
      <c r="ET470" s="125"/>
      <c r="EU470" s="125"/>
      <c r="EV470" s="125"/>
      <c r="EW470" s="125"/>
      <c r="EX470" s="125"/>
      <c r="EY470" s="125"/>
      <c r="EZ470" s="125"/>
      <c r="FA470" s="125"/>
      <c r="FB470" s="125"/>
      <c r="FC470" s="125"/>
      <c r="FD470" s="125"/>
      <c r="FE470" s="125"/>
      <c r="FF470" s="125"/>
      <c r="FG470" s="125"/>
      <c r="FH470" s="125"/>
      <c r="FI470" s="125"/>
      <c r="FJ470" s="125"/>
      <c r="FK470" s="125"/>
      <c r="FL470" s="125"/>
      <c r="FM470" s="125"/>
      <c r="FN470" s="125"/>
      <c r="FO470" s="125"/>
      <c r="FP470" s="125"/>
      <c r="FQ470" s="125"/>
      <c r="FR470" s="125"/>
      <c r="FS470" s="125"/>
      <c r="FT470" s="125"/>
      <c r="FU470" s="125"/>
      <c r="FV470" s="125"/>
      <c r="FW470" s="125"/>
      <c r="FX470" s="125"/>
      <c r="FY470" s="125"/>
      <c r="FZ470" s="125"/>
      <c r="GA470" s="125"/>
      <c r="GB470" s="125"/>
      <c r="GC470" s="125"/>
      <c r="GD470" s="125"/>
      <c r="GE470" s="125"/>
      <c r="GF470" s="125"/>
      <c r="GG470" s="125"/>
      <c r="GH470" s="125"/>
      <c r="GI470" s="125"/>
      <c r="GJ470" s="125"/>
      <c r="GK470" s="125"/>
      <c r="GL470" s="125"/>
      <c r="GM470" s="125"/>
      <c r="GN470" s="125"/>
      <c r="GO470" s="125"/>
      <c r="GP470" s="125"/>
      <c r="GQ470" s="125"/>
      <c r="GR470" s="125"/>
      <c r="GS470" s="125"/>
      <c r="GT470" s="125"/>
      <c r="GU470" s="125"/>
      <c r="GV470" s="125"/>
      <c r="GW470" s="125"/>
      <c r="GX470" s="125"/>
      <c r="GY470" s="125"/>
      <c r="GZ470" s="125"/>
      <c r="HA470" s="125"/>
      <c r="HB470" s="125"/>
      <c r="HC470" s="125"/>
      <c r="HD470" s="125"/>
      <c r="HE470" s="125"/>
      <c r="HF470" s="125"/>
      <c r="HG470" s="125"/>
      <c r="HH470" s="125"/>
      <c r="HI470" s="125"/>
      <c r="HJ470" s="125"/>
      <c r="HK470" s="125"/>
      <c r="HL470" s="125"/>
      <c r="HM470" s="125"/>
      <c r="HN470" s="125"/>
      <c r="HO470" s="125"/>
      <c r="HP470" s="125"/>
      <c r="HQ470" s="125"/>
      <c r="HR470" s="125"/>
      <c r="HS470" s="125"/>
      <c r="HT470" s="125"/>
      <c r="HU470" s="125"/>
      <c r="HV470" s="125"/>
      <c r="HW470" s="125"/>
      <c r="HX470" s="125"/>
      <c r="HY470" s="125"/>
      <c r="HZ470" s="125"/>
      <c r="IA470" s="125"/>
      <c r="IB470" s="125"/>
      <c r="IC470" s="125"/>
      <c r="ID470" s="125"/>
      <c r="IE470" s="125"/>
    </row>
    <row r="471" s="235" customFormat="1" ht="49.5" hidden="1" customHeight="1">
      <c r="A471" s="236"/>
      <c r="B471" s="236" t="s">
        <v>62</v>
      </c>
      <c r="C471" s="236" t="s">
        <v>63</v>
      </c>
      <c r="D471" s="237" t="s">
        <v>64</v>
      </c>
      <c r="E471" s="237">
        <v>224</v>
      </c>
      <c r="F471" s="238" t="s">
        <v>1807</v>
      </c>
      <c r="G471" s="238" t="s">
        <v>857</v>
      </c>
      <c r="H471" s="237" t="s">
        <v>2034</v>
      </c>
      <c r="I471" s="239" t="s">
        <v>577</v>
      </c>
      <c r="J471" s="238" t="s">
        <v>578</v>
      </c>
      <c r="K471" s="240" t="s">
        <v>579</v>
      </c>
      <c r="L471" s="241" t="s">
        <v>580</v>
      </c>
      <c r="M471" s="240" t="s">
        <v>581</v>
      </c>
      <c r="N471" s="240" t="s">
        <v>2035</v>
      </c>
      <c r="O471" s="236" t="s">
        <v>397</v>
      </c>
      <c r="P471" s="236" t="s">
        <v>76</v>
      </c>
      <c r="Q471" s="242" t="s">
        <v>398</v>
      </c>
      <c r="R471" s="273">
        <v>42591</v>
      </c>
      <c r="S471" s="239">
        <v>15</v>
      </c>
      <c r="T471" s="244">
        <f t="shared" si="38"/>
        <v>48069</v>
      </c>
      <c r="U471" s="237" t="s">
        <v>100</v>
      </c>
      <c r="V471" s="245" t="str">
        <f t="shared" si="41"/>
        <v/>
      </c>
      <c r="W471" s="245" t="str">
        <f t="shared" si="40"/>
        <v>%НКПР</v>
      </c>
      <c r="X471" s="239">
        <v>100</v>
      </c>
      <c r="Y471" s="239"/>
      <c r="Z471" s="242" t="s">
        <v>399</v>
      </c>
      <c r="AA471" s="237" t="s">
        <v>400</v>
      </c>
      <c r="AB471" s="239"/>
      <c r="AC471" s="242" t="s">
        <v>399</v>
      </c>
      <c r="AD471" s="374">
        <v>24</v>
      </c>
      <c r="AE471" s="375">
        <v>45735</v>
      </c>
      <c r="AF471" s="248">
        <f t="shared" si="42"/>
        <v>46464</v>
      </c>
      <c r="AG471" s="386" t="s">
        <v>82</v>
      </c>
      <c r="AH471" s="238" t="s">
        <v>83</v>
      </c>
      <c r="AI471" s="238" t="s">
        <v>2036</v>
      </c>
      <c r="AJ471" s="236" t="s">
        <v>109</v>
      </c>
      <c r="AK471" s="248" t="str">
        <f t="shared" ca="1" si="39"/>
        <v>поверен</v>
      </c>
      <c r="AL471" s="242"/>
      <c r="AM471" s="242" t="s">
        <v>86</v>
      </c>
      <c r="AN471" s="242" t="s">
        <v>87</v>
      </c>
      <c r="AO471" s="242" t="s">
        <v>88</v>
      </c>
      <c r="AP471" s="239" t="s">
        <v>584</v>
      </c>
      <c r="AQ471" s="250"/>
      <c r="AR471" s="248"/>
      <c r="AS471" s="242" t="s">
        <v>91</v>
      </c>
      <c r="AT471" s="236" t="s">
        <v>385</v>
      </c>
      <c r="AU471" s="236"/>
      <c r="AV471" s="238"/>
      <c r="AW471" s="238"/>
      <c r="AX471" s="236"/>
      <c r="AY471" s="236"/>
      <c r="AZ471" s="236"/>
      <c r="BA471" s="238" t="s">
        <v>343</v>
      </c>
      <c r="BB471" s="238" t="s">
        <v>403</v>
      </c>
      <c r="BC471" s="238" t="s">
        <v>404</v>
      </c>
      <c r="BD471" s="242">
        <v>3160</v>
      </c>
      <c r="BE471" s="238"/>
      <c r="BF471" s="251"/>
      <c r="BG471" s="238" t="s">
        <v>1027</v>
      </c>
      <c r="BH471" s="245"/>
      <c r="BI471" s="245"/>
      <c r="BJ471" s="252" t="s">
        <v>407</v>
      </c>
      <c r="BK471" s="245" t="s">
        <v>588</v>
      </c>
      <c r="BL471" s="125"/>
      <c r="BM471" s="125"/>
      <c r="BN471" s="125"/>
      <c r="BO471" s="125"/>
      <c r="BP471" s="125"/>
      <c r="BQ471" s="125"/>
      <c r="BR471" s="125"/>
      <c r="BS471" s="125"/>
      <c r="BT471" s="125"/>
      <c r="BU471" s="125"/>
      <c r="BV471" s="125"/>
      <c r="BW471" s="125"/>
      <c r="BX471" s="125"/>
      <c r="BY471" s="125"/>
      <c r="BZ471" s="125"/>
      <c r="CA471" s="125"/>
      <c r="CB471" s="125"/>
      <c r="CC471" s="125"/>
      <c r="CD471" s="125"/>
      <c r="CE471" s="125"/>
      <c r="CF471" s="125"/>
      <c r="CG471" s="125"/>
      <c r="CH471" s="125"/>
      <c r="CI471" s="125"/>
      <c r="CJ471" s="125"/>
      <c r="CK471" s="125"/>
      <c r="CL471" s="125"/>
      <c r="CM471" s="125"/>
      <c r="CN471" s="125"/>
      <c r="CO471" s="125"/>
      <c r="CP471" s="125"/>
      <c r="CQ471" s="125"/>
      <c r="CR471" s="125"/>
      <c r="CS471" s="125"/>
      <c r="CT471" s="125"/>
      <c r="CU471" s="125"/>
      <c r="CV471" s="125"/>
      <c r="CW471" s="125"/>
      <c r="CX471" s="125"/>
      <c r="CY471" s="125"/>
      <c r="CZ471" s="125"/>
      <c r="DA471" s="125"/>
      <c r="DB471" s="125"/>
      <c r="DC471" s="125"/>
      <c r="DD471" s="125"/>
      <c r="DE471" s="125"/>
      <c r="DF471" s="125"/>
      <c r="DG471" s="125"/>
      <c r="DH471" s="125"/>
      <c r="DI471" s="125"/>
      <c r="DJ471" s="125"/>
      <c r="DK471" s="125"/>
      <c r="DL471" s="125"/>
      <c r="DM471" s="125"/>
      <c r="DN471" s="125"/>
      <c r="DO471" s="125"/>
      <c r="DP471" s="125"/>
      <c r="DQ471" s="125"/>
      <c r="DR471" s="125"/>
      <c r="DS471" s="125"/>
      <c r="DT471" s="125"/>
      <c r="DU471" s="125"/>
      <c r="DV471" s="125"/>
      <c r="DW471" s="125"/>
      <c r="DX471" s="125"/>
      <c r="DY471" s="125"/>
      <c r="DZ471" s="125"/>
      <c r="EA471" s="125"/>
      <c r="EB471" s="125"/>
      <c r="EC471" s="125"/>
      <c r="ED471" s="125"/>
      <c r="EE471" s="125"/>
      <c r="EF471" s="125"/>
      <c r="EG471" s="125"/>
      <c r="EH471" s="125"/>
      <c r="EI471" s="125"/>
      <c r="EJ471" s="125"/>
      <c r="EK471" s="125"/>
      <c r="EL471" s="125"/>
      <c r="EM471" s="125"/>
      <c r="EN471" s="125"/>
      <c r="EO471" s="125"/>
      <c r="EP471" s="125"/>
      <c r="EQ471" s="125"/>
      <c r="ER471" s="125"/>
      <c r="ES471" s="125"/>
      <c r="ET471" s="125"/>
      <c r="EU471" s="125"/>
      <c r="EV471" s="125"/>
      <c r="EW471" s="125"/>
      <c r="EX471" s="125"/>
      <c r="EY471" s="125"/>
      <c r="EZ471" s="125"/>
      <c r="FA471" s="125"/>
      <c r="FB471" s="125"/>
      <c r="FC471" s="125"/>
      <c r="FD471" s="125"/>
      <c r="FE471" s="125"/>
      <c r="FF471" s="125"/>
      <c r="FG471" s="125"/>
      <c r="FH471" s="125"/>
      <c r="FI471" s="125"/>
      <c r="FJ471" s="125"/>
      <c r="FK471" s="125"/>
      <c r="FL471" s="125"/>
      <c r="FM471" s="125"/>
      <c r="FN471" s="125"/>
      <c r="FO471" s="125"/>
      <c r="FP471" s="125"/>
      <c r="FQ471" s="125"/>
      <c r="FR471" s="125"/>
      <c r="FS471" s="125"/>
      <c r="FT471" s="125"/>
      <c r="FU471" s="125"/>
      <c r="FV471" s="125"/>
      <c r="FW471" s="125"/>
      <c r="FX471" s="125"/>
      <c r="FY471" s="125"/>
      <c r="FZ471" s="125"/>
      <c r="GA471" s="125"/>
      <c r="GB471" s="125"/>
      <c r="GC471" s="125"/>
      <c r="GD471" s="125"/>
      <c r="GE471" s="125"/>
      <c r="GF471" s="125"/>
      <c r="GG471" s="125"/>
      <c r="GH471" s="125"/>
      <c r="GI471" s="125"/>
      <c r="GJ471" s="125"/>
      <c r="GK471" s="125"/>
      <c r="GL471" s="125"/>
      <c r="GM471" s="125"/>
      <c r="GN471" s="125"/>
      <c r="GO471" s="125"/>
      <c r="GP471" s="125"/>
      <c r="GQ471" s="125"/>
      <c r="GR471" s="125"/>
      <c r="GS471" s="125"/>
      <c r="GT471" s="125"/>
      <c r="GU471" s="125"/>
      <c r="GV471" s="125"/>
      <c r="GW471" s="125"/>
      <c r="GX471" s="125"/>
      <c r="GY471" s="125"/>
      <c r="GZ471" s="125"/>
      <c r="HA471" s="125"/>
      <c r="HB471" s="125"/>
      <c r="HC471" s="125"/>
      <c r="HD471" s="125"/>
      <c r="HE471" s="125"/>
      <c r="HF471" s="125"/>
      <c r="HG471" s="125"/>
      <c r="HH471" s="125"/>
      <c r="HI471" s="125"/>
      <c r="HJ471" s="125"/>
      <c r="HK471" s="125"/>
      <c r="HL471" s="125"/>
      <c r="HM471" s="125"/>
      <c r="HN471" s="125"/>
      <c r="HO471" s="125"/>
      <c r="HP471" s="125"/>
      <c r="HQ471" s="125"/>
      <c r="HR471" s="125"/>
      <c r="HS471" s="125"/>
      <c r="HT471" s="125"/>
      <c r="HU471" s="125"/>
      <c r="HV471" s="125"/>
      <c r="HW471" s="125"/>
      <c r="HX471" s="125"/>
      <c r="HY471" s="125"/>
      <c r="HZ471" s="125"/>
      <c r="IA471" s="125"/>
      <c r="IB471" s="125"/>
      <c r="IC471" s="125"/>
      <c r="ID471" s="125"/>
      <c r="IE471" s="125"/>
    </row>
    <row r="472" s="92" customFormat="1" ht="60" hidden="1" customHeight="1">
      <c r="A472" s="37"/>
      <c r="B472" s="37" t="s">
        <v>62</v>
      </c>
      <c r="C472" s="37" t="s">
        <v>63</v>
      </c>
      <c r="D472" s="56" t="s">
        <v>64</v>
      </c>
      <c r="E472" s="56">
        <v>224</v>
      </c>
      <c r="F472" s="40" t="s">
        <v>1807</v>
      </c>
      <c r="G472" s="40" t="s">
        <v>857</v>
      </c>
      <c r="H472" s="56" t="s">
        <v>2037</v>
      </c>
      <c r="I472" s="48" t="s">
        <v>688</v>
      </c>
      <c r="J472" s="40" t="s">
        <v>689</v>
      </c>
      <c r="K472" s="49" t="s">
        <v>579</v>
      </c>
      <c r="L472" s="57" t="s">
        <v>690</v>
      </c>
      <c r="M472" s="49" t="s">
        <v>2018</v>
      </c>
      <c r="N472" s="49">
        <v>9521811</v>
      </c>
      <c r="O472" s="37" t="s">
        <v>692</v>
      </c>
      <c r="P472" s="37" t="s">
        <v>76</v>
      </c>
      <c r="Q472" s="42" t="s">
        <v>398</v>
      </c>
      <c r="R472" s="91">
        <v>45170</v>
      </c>
      <c r="S472" s="48">
        <v>15</v>
      </c>
      <c r="T472" s="45">
        <f t="shared" si="38"/>
        <v>50648</v>
      </c>
      <c r="U472" s="56" t="s">
        <v>100</v>
      </c>
      <c r="V472" s="37" t="str">
        <f t="shared" si="41"/>
        <v/>
      </c>
      <c r="W472" s="37" t="str">
        <f t="shared" si="40"/>
        <v>%НКПР</v>
      </c>
      <c r="X472" s="48">
        <v>100</v>
      </c>
      <c r="Y472" s="48"/>
      <c r="Z472" s="42" t="s">
        <v>399</v>
      </c>
      <c r="AA472" s="56" t="s">
        <v>400</v>
      </c>
      <c r="AB472" s="48"/>
      <c r="AC472" s="42" t="s">
        <v>399</v>
      </c>
      <c r="AD472" s="49">
        <v>36</v>
      </c>
      <c r="AE472" s="50">
        <v>44967</v>
      </c>
      <c r="AF472" s="51">
        <f t="shared" si="42"/>
        <v>46062</v>
      </c>
      <c r="AG472" s="40" t="s">
        <v>82</v>
      </c>
      <c r="AH472" s="40" t="s">
        <v>83</v>
      </c>
      <c r="AI472" s="42" t="s">
        <v>2038</v>
      </c>
      <c r="AJ472" s="40" t="s">
        <v>694</v>
      </c>
      <c r="AK472" s="51" t="str">
        <f t="shared" ca="1" si="39"/>
        <v>поверен</v>
      </c>
      <c r="AL472" s="42"/>
      <c r="AM472" s="42" t="s">
        <v>86</v>
      </c>
      <c r="AN472" s="42" t="s">
        <v>87</v>
      </c>
      <c r="AO472" s="42" t="s">
        <v>88</v>
      </c>
      <c r="AP472" s="48" t="s">
        <v>695</v>
      </c>
      <c r="AQ472" s="41" t="s">
        <v>1863</v>
      </c>
      <c r="AR472" s="51"/>
      <c r="AS472" s="42" t="s">
        <v>91</v>
      </c>
      <c r="AT472" s="37" t="s">
        <v>385</v>
      </c>
      <c r="AU472" s="37"/>
      <c r="AV472" s="40">
        <v>45637</v>
      </c>
      <c r="AW472" s="40"/>
      <c r="AX472" s="37"/>
      <c r="AY472" s="37"/>
      <c r="AZ472" s="37"/>
      <c r="BA472" s="40" t="s">
        <v>343</v>
      </c>
      <c r="BB472" s="40" t="s">
        <v>403</v>
      </c>
      <c r="BC472" s="40" t="s">
        <v>404</v>
      </c>
      <c r="BD472" s="42">
        <v>3160</v>
      </c>
      <c r="BE472" s="40"/>
      <c r="BF472" s="52"/>
      <c r="BG472" s="93"/>
      <c r="BH472" s="94"/>
      <c r="BI472" s="37"/>
      <c r="BJ472" s="38" t="s">
        <v>407</v>
      </c>
      <c r="BK472" s="47" t="s">
        <v>588</v>
      </c>
      <c r="BL472" s="95"/>
      <c r="BM472" s="95"/>
      <c r="BN472" s="95"/>
      <c r="BO472" s="95"/>
      <c r="BP472" s="95"/>
      <c r="BQ472" s="95"/>
      <c r="BR472" s="95"/>
      <c r="BS472" s="95"/>
      <c r="BT472" s="95"/>
      <c r="BU472" s="95"/>
      <c r="BV472" s="95"/>
      <c r="BW472" s="95"/>
      <c r="BX472" s="95"/>
      <c r="BY472" s="95"/>
      <c r="BZ472" s="95"/>
      <c r="CA472" s="95"/>
      <c r="CB472" s="95"/>
      <c r="CC472" s="95"/>
      <c r="CD472" s="95"/>
      <c r="CE472" s="95"/>
      <c r="CF472" s="95"/>
      <c r="CG472" s="95"/>
      <c r="CH472" s="95"/>
      <c r="CI472" s="95"/>
      <c r="CJ472" s="95"/>
      <c r="CK472" s="95"/>
      <c r="CL472" s="95"/>
      <c r="CM472" s="95"/>
      <c r="CN472" s="95"/>
      <c r="CO472" s="95"/>
      <c r="CP472" s="95"/>
      <c r="CQ472" s="95"/>
      <c r="CR472" s="95"/>
      <c r="CS472" s="95"/>
      <c r="CT472" s="95"/>
      <c r="CU472" s="95"/>
      <c r="CV472" s="95"/>
      <c r="CW472" s="95"/>
      <c r="CX472" s="95"/>
      <c r="CY472" s="95"/>
      <c r="CZ472" s="95"/>
      <c r="DA472" s="95"/>
      <c r="DB472" s="95"/>
      <c r="DC472" s="95"/>
      <c r="DD472" s="95"/>
      <c r="DE472" s="95"/>
      <c r="DF472" s="95"/>
      <c r="DG472" s="95"/>
      <c r="DH472" s="95"/>
      <c r="DI472" s="95"/>
      <c r="DJ472" s="95"/>
      <c r="DK472" s="95"/>
      <c r="DL472" s="95"/>
      <c r="DM472" s="95"/>
      <c r="DN472" s="95"/>
      <c r="DO472" s="95"/>
      <c r="DP472" s="95"/>
      <c r="DQ472" s="95"/>
      <c r="DR472" s="95"/>
      <c r="DS472" s="95"/>
      <c r="DT472" s="95"/>
      <c r="DU472" s="95"/>
      <c r="DV472" s="95"/>
      <c r="DW472" s="95"/>
      <c r="DX472" s="95"/>
      <c r="DY472" s="95"/>
      <c r="DZ472" s="95"/>
      <c r="EA472" s="95"/>
      <c r="EB472" s="95"/>
      <c r="EC472" s="95"/>
      <c r="ED472" s="95"/>
      <c r="EE472" s="95"/>
      <c r="EF472" s="95"/>
      <c r="EG472" s="95"/>
      <c r="EH472" s="95"/>
      <c r="EI472" s="95"/>
      <c r="EJ472" s="95"/>
      <c r="EK472" s="95"/>
      <c r="EL472" s="95"/>
      <c r="EM472" s="95"/>
      <c r="EN472" s="95"/>
      <c r="EO472" s="95"/>
      <c r="EP472" s="95"/>
      <c r="EQ472" s="95"/>
      <c r="ER472" s="95"/>
      <c r="ES472" s="95"/>
      <c r="ET472" s="95"/>
      <c r="EU472" s="95"/>
      <c r="EV472" s="95"/>
      <c r="EW472" s="95"/>
      <c r="EX472" s="95"/>
      <c r="EY472" s="95"/>
      <c r="EZ472" s="95"/>
      <c r="FA472" s="95"/>
      <c r="FB472" s="95"/>
      <c r="FC472" s="95"/>
      <c r="FD472" s="95"/>
      <c r="FE472" s="95"/>
      <c r="FF472" s="95"/>
      <c r="FG472" s="95"/>
      <c r="FH472" s="95"/>
      <c r="FI472" s="95"/>
      <c r="FJ472" s="95"/>
      <c r="FK472" s="95"/>
      <c r="FL472" s="95"/>
      <c r="FM472" s="95"/>
      <c r="FN472" s="95"/>
      <c r="FO472" s="95"/>
      <c r="FP472" s="95"/>
      <c r="FQ472" s="95"/>
      <c r="FR472" s="95"/>
      <c r="FS472" s="95"/>
      <c r="FT472" s="95"/>
      <c r="FU472" s="95"/>
      <c r="FV472" s="95"/>
      <c r="FW472" s="95"/>
      <c r="FX472" s="95"/>
      <c r="FY472" s="95"/>
      <c r="FZ472" s="95"/>
      <c r="GA472" s="95"/>
      <c r="GB472" s="95"/>
      <c r="GC472" s="95"/>
      <c r="GD472" s="95"/>
      <c r="GE472" s="95"/>
      <c r="GF472" s="95"/>
      <c r="GG472" s="95"/>
      <c r="GH472" s="95"/>
      <c r="GI472" s="95"/>
      <c r="GJ472" s="95"/>
      <c r="GK472" s="95"/>
      <c r="GL472" s="95"/>
      <c r="GM472" s="95"/>
      <c r="GN472" s="95"/>
      <c r="GO472" s="95"/>
      <c r="GP472" s="95"/>
      <c r="GQ472" s="95"/>
      <c r="GR472" s="95"/>
      <c r="GS472" s="95"/>
      <c r="GT472" s="95"/>
      <c r="GU472" s="95"/>
      <c r="GV472" s="95"/>
      <c r="GW472" s="95"/>
      <c r="GX472" s="95"/>
      <c r="GY472" s="95"/>
      <c r="GZ472" s="95"/>
      <c r="HA472" s="95"/>
      <c r="HB472" s="95"/>
      <c r="HC472" s="95"/>
      <c r="HD472" s="95"/>
      <c r="HE472" s="95"/>
      <c r="HF472" s="95"/>
      <c r="HG472" s="95"/>
      <c r="HH472" s="95"/>
      <c r="HI472" s="95"/>
      <c r="HJ472" s="95"/>
      <c r="HK472" s="95"/>
      <c r="HL472" s="95"/>
      <c r="HM472" s="95"/>
      <c r="HN472" s="95"/>
      <c r="HO472" s="95"/>
      <c r="HP472" s="95"/>
      <c r="HQ472" s="95"/>
      <c r="HR472" s="95"/>
      <c r="HS472" s="95"/>
      <c r="HT472" s="95"/>
      <c r="HU472" s="95"/>
      <c r="HV472" s="95"/>
      <c r="HW472" s="95"/>
      <c r="HX472" s="95"/>
      <c r="HY472" s="95"/>
      <c r="HZ472" s="95"/>
      <c r="IA472" s="95"/>
      <c r="IB472" s="95"/>
      <c r="IC472" s="95"/>
      <c r="ID472" s="95"/>
      <c r="IE472" s="95"/>
    </row>
    <row r="473" s="95" customFormat="1" ht="60" hidden="1" customHeight="1">
      <c r="A473" s="58"/>
      <c r="B473" s="58" t="s">
        <v>62</v>
      </c>
      <c r="C473" s="58" t="s">
        <v>63</v>
      </c>
      <c r="D473" s="59" t="s">
        <v>64</v>
      </c>
      <c r="E473" s="59">
        <v>224</v>
      </c>
      <c r="F473" s="62" t="s">
        <v>1807</v>
      </c>
      <c r="G473" s="62" t="s">
        <v>857</v>
      </c>
      <c r="H473" s="59" t="s">
        <v>2039</v>
      </c>
      <c r="I473" s="63" t="s">
        <v>577</v>
      </c>
      <c r="J473" s="62" t="s">
        <v>578</v>
      </c>
      <c r="K473" s="64" t="s">
        <v>579</v>
      </c>
      <c r="L473" s="79" t="s">
        <v>1419</v>
      </c>
      <c r="M473" s="64" t="s">
        <v>1420</v>
      </c>
      <c r="N473" s="64" t="s">
        <v>2040</v>
      </c>
      <c r="O473" s="58" t="s">
        <v>397</v>
      </c>
      <c r="P473" s="58" t="s">
        <v>76</v>
      </c>
      <c r="Q473" s="66" t="s">
        <v>398</v>
      </c>
      <c r="R473" s="116">
        <v>42591</v>
      </c>
      <c r="S473" s="63">
        <v>15</v>
      </c>
      <c r="T473" s="69">
        <f t="shared" si="38"/>
        <v>48069</v>
      </c>
      <c r="U473" s="59" t="s">
        <v>100</v>
      </c>
      <c r="V473" s="58" t="str">
        <f t="shared" si="41"/>
        <v/>
      </c>
      <c r="W473" s="58" t="str">
        <f t="shared" si="40"/>
        <v>%НКПР</v>
      </c>
      <c r="X473" s="63">
        <v>100</v>
      </c>
      <c r="Y473" s="63"/>
      <c r="Z473" s="66" t="s">
        <v>399</v>
      </c>
      <c r="AA473" s="59" t="s">
        <v>400</v>
      </c>
      <c r="AB473" s="63"/>
      <c r="AC473" s="66" t="s">
        <v>399</v>
      </c>
      <c r="AD473" s="64">
        <v>24</v>
      </c>
      <c r="AE473" s="72">
        <v>45769</v>
      </c>
      <c r="AF473" s="73">
        <f t="shared" si="42"/>
        <v>46498</v>
      </c>
      <c r="AG473" s="62" t="s">
        <v>82</v>
      </c>
      <c r="AH473" s="62" t="s">
        <v>83</v>
      </c>
      <c r="AI473" s="66" t="s">
        <v>2041</v>
      </c>
      <c r="AJ473" s="62" t="s">
        <v>109</v>
      </c>
      <c r="AK473" s="73" t="str">
        <f t="shared" ca="1" si="39"/>
        <v>поверен</v>
      </c>
      <c r="AL473" s="66"/>
      <c r="AM473" s="66" t="s">
        <v>86</v>
      </c>
      <c r="AN473" s="66" t="s">
        <v>87</v>
      </c>
      <c r="AO473" s="66" t="s">
        <v>88</v>
      </c>
      <c r="AP473" s="63" t="s">
        <v>584</v>
      </c>
      <c r="AQ473" s="74"/>
      <c r="AR473" s="73"/>
      <c r="AS473" s="66" t="s">
        <v>91</v>
      </c>
      <c r="AT473" s="58" t="s">
        <v>385</v>
      </c>
      <c r="AU473" s="58"/>
      <c r="AV473" s="62"/>
      <c r="AW473" s="62"/>
      <c r="AX473" s="58"/>
      <c r="AY473" s="58"/>
      <c r="AZ473" s="58"/>
      <c r="BA473" s="62" t="s">
        <v>343</v>
      </c>
      <c r="BB473" s="62" t="s">
        <v>403</v>
      </c>
      <c r="BC473" s="62" t="s">
        <v>404</v>
      </c>
      <c r="BD473" s="66">
        <v>3160</v>
      </c>
      <c r="BE473" s="62"/>
      <c r="BF473" s="75"/>
      <c r="BG473" s="127" t="s">
        <v>1170</v>
      </c>
      <c r="BH473" s="128"/>
      <c r="BI473" s="58"/>
      <c r="BJ473" s="60" t="s">
        <v>407</v>
      </c>
      <c r="BK473" s="71" t="s">
        <v>588</v>
      </c>
    </row>
    <row r="474" s="55" customFormat="1" ht="60" hidden="1" customHeight="1">
      <c r="A474" s="58"/>
      <c r="B474" s="58" t="s">
        <v>62</v>
      </c>
      <c r="C474" s="58" t="s">
        <v>63</v>
      </c>
      <c r="D474" s="59" t="s">
        <v>64</v>
      </c>
      <c r="E474" s="59">
        <v>225</v>
      </c>
      <c r="F474" s="62" t="s">
        <v>1807</v>
      </c>
      <c r="G474" s="62" t="s">
        <v>2042</v>
      </c>
      <c r="H474" s="59" t="s">
        <v>2043</v>
      </c>
      <c r="I474" s="63" t="s">
        <v>639</v>
      </c>
      <c r="J474" s="62" t="s">
        <v>640</v>
      </c>
      <c r="K474" s="64" t="s">
        <v>463</v>
      </c>
      <c r="L474" s="64" t="s">
        <v>641</v>
      </c>
      <c r="M474" s="64" t="s">
        <v>1810</v>
      </c>
      <c r="N474" s="64" t="s">
        <v>2044</v>
      </c>
      <c r="O474" s="58" t="s">
        <v>644</v>
      </c>
      <c r="P474" s="58" t="s">
        <v>76</v>
      </c>
      <c r="Q474" s="66" t="s">
        <v>137</v>
      </c>
      <c r="R474" s="115">
        <v>42556</v>
      </c>
      <c r="S474" s="63">
        <v>12</v>
      </c>
      <c r="T474" s="69">
        <f t="shared" si="38"/>
        <v>46938.400000000001</v>
      </c>
      <c r="U474" s="59" t="s">
        <v>1811</v>
      </c>
      <c r="V474" s="71" t="str">
        <f t="shared" si="41"/>
        <v>к</v>
      </c>
      <c r="W474" s="71" t="str">
        <f t="shared" si="40"/>
        <v>Па</v>
      </c>
      <c r="X474" s="63">
        <v>5</v>
      </c>
      <c r="Y474" s="63" t="s">
        <v>215</v>
      </c>
      <c r="Z474" s="66" t="s">
        <v>139</v>
      </c>
      <c r="AA474" s="59" t="s">
        <v>948</v>
      </c>
      <c r="AB474" s="63"/>
      <c r="AC474" s="66" t="s">
        <v>141</v>
      </c>
      <c r="AD474" s="64">
        <v>36</v>
      </c>
      <c r="AE474" s="72">
        <v>45090</v>
      </c>
      <c r="AF474" s="73">
        <f t="shared" si="42"/>
        <v>46185</v>
      </c>
      <c r="AG474" s="62" t="s">
        <v>82</v>
      </c>
      <c r="AH474" s="62" t="s">
        <v>83</v>
      </c>
      <c r="AI474" s="66" t="s">
        <v>2045</v>
      </c>
      <c r="AJ474" s="62" t="s">
        <v>143</v>
      </c>
      <c r="AK474" s="73" t="str">
        <f t="shared" ca="1" si="39"/>
        <v>поверен</v>
      </c>
      <c r="AL474" s="66"/>
      <c r="AM474" s="66" t="s">
        <v>86</v>
      </c>
      <c r="AN474" s="66" t="s">
        <v>87</v>
      </c>
      <c r="AO474" s="66" t="s">
        <v>88</v>
      </c>
      <c r="AP474" s="63" t="s">
        <v>573</v>
      </c>
      <c r="AQ474" s="74"/>
      <c r="AR474" s="73"/>
      <c r="AS474" s="66" t="s">
        <v>91</v>
      </c>
      <c r="AT474" s="58" t="s">
        <v>385</v>
      </c>
      <c r="AU474" s="58"/>
      <c r="AV474" s="62"/>
      <c r="AW474" s="62"/>
      <c r="AX474" s="58"/>
      <c r="AY474" s="58"/>
      <c r="AZ474" s="58"/>
      <c r="BA474" s="62" t="s">
        <v>122</v>
      </c>
      <c r="BB474" s="62" t="s">
        <v>145</v>
      </c>
      <c r="BC474" s="62" t="s">
        <v>146</v>
      </c>
      <c r="BD474" s="66"/>
      <c r="BE474" s="62"/>
      <c r="BF474" s="75"/>
      <c r="BG474" s="76"/>
      <c r="BH474" s="77"/>
      <c r="BI474" s="71"/>
      <c r="BJ474" s="71"/>
      <c r="BK474" s="71"/>
      <c r="BL474" s="55"/>
    </row>
    <row r="475" s="55" customFormat="1" ht="60" hidden="1" customHeight="1">
      <c r="A475" s="58"/>
      <c r="B475" s="58" t="s">
        <v>62</v>
      </c>
      <c r="C475" s="58" t="s">
        <v>63</v>
      </c>
      <c r="D475" s="59" t="s">
        <v>64</v>
      </c>
      <c r="E475" s="59">
        <v>225</v>
      </c>
      <c r="F475" s="62" t="s">
        <v>1807</v>
      </c>
      <c r="G475" s="62" t="s">
        <v>2042</v>
      </c>
      <c r="H475" s="59" t="s">
        <v>2046</v>
      </c>
      <c r="I475" s="63" t="s">
        <v>639</v>
      </c>
      <c r="J475" s="62" t="s">
        <v>640</v>
      </c>
      <c r="K475" s="64" t="s">
        <v>463</v>
      </c>
      <c r="L475" s="64" t="s">
        <v>641</v>
      </c>
      <c r="M475" s="64" t="s">
        <v>1810</v>
      </c>
      <c r="N475" s="64" t="s">
        <v>2047</v>
      </c>
      <c r="O475" s="58" t="s">
        <v>644</v>
      </c>
      <c r="P475" s="58" t="s">
        <v>76</v>
      </c>
      <c r="Q475" s="66" t="s">
        <v>137</v>
      </c>
      <c r="R475" s="115">
        <v>42556</v>
      </c>
      <c r="S475" s="63">
        <v>12</v>
      </c>
      <c r="T475" s="69">
        <f t="shared" si="38"/>
        <v>46938.400000000001</v>
      </c>
      <c r="U475" s="59" t="s">
        <v>1811</v>
      </c>
      <c r="V475" s="71" t="str">
        <f t="shared" si="41"/>
        <v>к</v>
      </c>
      <c r="W475" s="71" t="str">
        <f t="shared" si="40"/>
        <v>Па</v>
      </c>
      <c r="X475" s="63">
        <v>5</v>
      </c>
      <c r="Y475" s="63" t="s">
        <v>215</v>
      </c>
      <c r="Z475" s="66" t="s">
        <v>139</v>
      </c>
      <c r="AA475" s="59" t="s">
        <v>948</v>
      </c>
      <c r="AB475" s="63"/>
      <c r="AC475" s="66" t="s">
        <v>141</v>
      </c>
      <c r="AD475" s="64">
        <v>36</v>
      </c>
      <c r="AE475" s="72">
        <v>45090</v>
      </c>
      <c r="AF475" s="73">
        <f t="shared" si="42"/>
        <v>46185</v>
      </c>
      <c r="AG475" s="62" t="s">
        <v>82</v>
      </c>
      <c r="AH475" s="62" t="s">
        <v>83</v>
      </c>
      <c r="AI475" s="66" t="s">
        <v>2048</v>
      </c>
      <c r="AJ475" s="62" t="s">
        <v>143</v>
      </c>
      <c r="AK475" s="73" t="str">
        <f t="shared" ca="1" si="39"/>
        <v>поверен</v>
      </c>
      <c r="AL475" s="66"/>
      <c r="AM475" s="66" t="s">
        <v>86</v>
      </c>
      <c r="AN475" s="66" t="s">
        <v>87</v>
      </c>
      <c r="AO475" s="66" t="s">
        <v>88</v>
      </c>
      <c r="AP475" s="63" t="s">
        <v>573</v>
      </c>
      <c r="AQ475" s="74"/>
      <c r="AR475" s="73"/>
      <c r="AS475" s="66" t="s">
        <v>91</v>
      </c>
      <c r="AT475" s="58" t="s">
        <v>385</v>
      </c>
      <c r="AU475" s="58"/>
      <c r="AV475" s="62"/>
      <c r="AW475" s="62"/>
      <c r="AX475" s="58"/>
      <c r="AY475" s="58"/>
      <c r="AZ475" s="58"/>
      <c r="BA475" s="62" t="s">
        <v>221</v>
      </c>
      <c r="BB475" s="62" t="s">
        <v>145</v>
      </c>
      <c r="BC475" s="62" t="s">
        <v>146</v>
      </c>
      <c r="BD475" s="66"/>
      <c r="BE475" s="62"/>
      <c r="BF475" s="75"/>
      <c r="BG475" s="76"/>
      <c r="BH475" s="77"/>
      <c r="BI475" s="71"/>
      <c r="BJ475" s="71"/>
      <c r="BK475" s="71"/>
      <c r="BL475" s="55"/>
    </row>
    <row r="476" s="55" customFormat="1" ht="60" hidden="1" customHeight="1">
      <c r="A476" s="58"/>
      <c r="B476" s="58" t="s">
        <v>62</v>
      </c>
      <c r="C476" s="58" t="s">
        <v>63</v>
      </c>
      <c r="D476" s="59" t="s">
        <v>64</v>
      </c>
      <c r="E476" s="59">
        <v>225</v>
      </c>
      <c r="F476" s="62" t="s">
        <v>1807</v>
      </c>
      <c r="G476" s="62" t="s">
        <v>2042</v>
      </c>
      <c r="H476" s="59" t="s">
        <v>2049</v>
      </c>
      <c r="I476" s="63" t="s">
        <v>639</v>
      </c>
      <c r="J476" s="62" t="s">
        <v>640</v>
      </c>
      <c r="K476" s="64" t="s">
        <v>463</v>
      </c>
      <c r="L476" s="64" t="s">
        <v>641</v>
      </c>
      <c r="M476" s="64" t="s">
        <v>1810</v>
      </c>
      <c r="N476" s="64" t="s">
        <v>2050</v>
      </c>
      <c r="O476" s="58" t="s">
        <v>644</v>
      </c>
      <c r="P476" s="58" t="s">
        <v>76</v>
      </c>
      <c r="Q476" s="66" t="s">
        <v>137</v>
      </c>
      <c r="R476" s="115">
        <v>42556</v>
      </c>
      <c r="S476" s="63">
        <v>12</v>
      </c>
      <c r="T476" s="69">
        <f t="shared" si="38"/>
        <v>46938.400000000001</v>
      </c>
      <c r="U476" s="59" t="s">
        <v>1811</v>
      </c>
      <c r="V476" s="71" t="str">
        <f t="shared" si="41"/>
        <v>к</v>
      </c>
      <c r="W476" s="71" t="str">
        <f t="shared" si="40"/>
        <v>Па</v>
      </c>
      <c r="X476" s="63">
        <v>5</v>
      </c>
      <c r="Y476" s="63" t="s">
        <v>215</v>
      </c>
      <c r="Z476" s="66" t="s">
        <v>139</v>
      </c>
      <c r="AA476" s="59" t="s">
        <v>948</v>
      </c>
      <c r="AB476" s="63"/>
      <c r="AC476" s="66" t="s">
        <v>141</v>
      </c>
      <c r="AD476" s="64">
        <v>36</v>
      </c>
      <c r="AE476" s="72">
        <v>45090</v>
      </c>
      <c r="AF476" s="73">
        <f t="shared" si="42"/>
        <v>46185</v>
      </c>
      <c r="AG476" s="62" t="s">
        <v>82</v>
      </c>
      <c r="AH476" s="62" t="s">
        <v>83</v>
      </c>
      <c r="AI476" s="66" t="s">
        <v>2051</v>
      </c>
      <c r="AJ476" s="62" t="s">
        <v>143</v>
      </c>
      <c r="AK476" s="73" t="str">
        <f t="shared" ca="1" si="39"/>
        <v>поверен</v>
      </c>
      <c r="AL476" s="66"/>
      <c r="AM476" s="66" t="s">
        <v>86</v>
      </c>
      <c r="AN476" s="66" t="s">
        <v>87</v>
      </c>
      <c r="AO476" s="66" t="s">
        <v>88</v>
      </c>
      <c r="AP476" s="63" t="s">
        <v>573</v>
      </c>
      <c r="AQ476" s="74"/>
      <c r="AR476" s="73"/>
      <c r="AS476" s="66" t="s">
        <v>91</v>
      </c>
      <c r="AT476" s="58" t="s">
        <v>385</v>
      </c>
      <c r="AU476" s="58"/>
      <c r="AV476" s="62"/>
      <c r="AW476" s="62"/>
      <c r="AX476" s="58"/>
      <c r="AY476" s="58"/>
      <c r="AZ476" s="58"/>
      <c r="BA476" s="62" t="s">
        <v>221</v>
      </c>
      <c r="BB476" s="62" t="s">
        <v>145</v>
      </c>
      <c r="BC476" s="62" t="s">
        <v>146</v>
      </c>
      <c r="BD476" s="66"/>
      <c r="BE476" s="62"/>
      <c r="BF476" s="75"/>
      <c r="BG476" s="76"/>
      <c r="BH476" s="77"/>
      <c r="BI476" s="71"/>
      <c r="BJ476" s="71"/>
      <c r="BK476" s="71"/>
      <c r="BL476" s="55"/>
    </row>
    <row r="477" s="55" customFormat="1" ht="60" hidden="1" customHeight="1">
      <c r="A477" s="58"/>
      <c r="B477" s="58" t="s">
        <v>62</v>
      </c>
      <c r="C477" s="58" t="s">
        <v>63</v>
      </c>
      <c r="D477" s="59" t="s">
        <v>64</v>
      </c>
      <c r="E477" s="59">
        <v>225</v>
      </c>
      <c r="F477" s="62" t="s">
        <v>1807</v>
      </c>
      <c r="G477" s="62" t="s">
        <v>2052</v>
      </c>
      <c r="H477" s="59" t="s">
        <v>2053</v>
      </c>
      <c r="I477" s="63" t="s">
        <v>1825</v>
      </c>
      <c r="J477" s="62" t="s">
        <v>1826</v>
      </c>
      <c r="K477" s="64" t="s">
        <v>318</v>
      </c>
      <c r="L477" s="64" t="s">
        <v>1827</v>
      </c>
      <c r="M477" s="62" t="s">
        <v>1962</v>
      </c>
      <c r="N477" s="64" t="s">
        <v>2054</v>
      </c>
      <c r="O477" s="58" t="s">
        <v>1830</v>
      </c>
      <c r="P477" s="58" t="s">
        <v>76</v>
      </c>
      <c r="Q477" s="66" t="s">
        <v>289</v>
      </c>
      <c r="R477" s="115">
        <v>42583</v>
      </c>
      <c r="S477" s="63">
        <v>25</v>
      </c>
      <c r="T477" s="69">
        <f t="shared" si="38"/>
        <v>51713</v>
      </c>
      <c r="U477" s="59" t="s">
        <v>993</v>
      </c>
      <c r="V477" s="71" t="str">
        <f t="shared" si="41"/>
        <v>м</v>
      </c>
      <c r="W477" s="71" t="str">
        <f t="shared" si="40"/>
        <v>м</v>
      </c>
      <c r="X477" s="63">
        <v>12000</v>
      </c>
      <c r="Y477" s="63" t="s">
        <v>325</v>
      </c>
      <c r="Z477" s="66" t="s">
        <v>325</v>
      </c>
      <c r="AA477" s="59" t="s">
        <v>1832</v>
      </c>
      <c r="AB477" s="63"/>
      <c r="AC477" s="66" t="s">
        <v>141</v>
      </c>
      <c r="AD477" s="64">
        <v>48</v>
      </c>
      <c r="AE477" s="50">
        <v>45612</v>
      </c>
      <c r="AF477" s="73">
        <f t="shared" si="42"/>
        <v>47072</v>
      </c>
      <c r="AG477" s="62" t="s">
        <v>82</v>
      </c>
      <c r="AH477" s="62" t="s">
        <v>83</v>
      </c>
      <c r="AI477" s="66" t="s">
        <v>2055</v>
      </c>
      <c r="AJ477" s="40" t="s">
        <v>143</v>
      </c>
      <c r="AK477" s="73" t="str">
        <f t="shared" ca="1" si="39"/>
        <v>поверен</v>
      </c>
      <c r="AL477" s="66"/>
      <c r="AM477" s="66" t="s">
        <v>86</v>
      </c>
      <c r="AN477" s="66" t="s">
        <v>87</v>
      </c>
      <c r="AO477" s="66" t="s">
        <v>88</v>
      </c>
      <c r="AP477" s="63"/>
      <c r="AQ477" s="74"/>
      <c r="AR477" s="73"/>
      <c r="AS477" s="66" t="s">
        <v>91</v>
      </c>
      <c r="AT477" s="58" t="s">
        <v>385</v>
      </c>
      <c r="AU477" s="58"/>
      <c r="AV477" s="62"/>
      <c r="AW477" s="62"/>
      <c r="AX477" s="58"/>
      <c r="AY477" s="58"/>
      <c r="AZ477" s="58"/>
      <c r="BA477" s="62" t="s">
        <v>221</v>
      </c>
      <c r="BB477" s="62" t="s">
        <v>329</v>
      </c>
      <c r="BC477" s="62" t="s">
        <v>298</v>
      </c>
      <c r="BD477" s="66">
        <v>2971</v>
      </c>
      <c r="BE477" s="62"/>
      <c r="BF477" s="75"/>
      <c r="BG477" s="76"/>
      <c r="BH477" s="77"/>
      <c r="BI477" s="71"/>
      <c r="BJ477" s="71"/>
      <c r="BK477" s="71"/>
    </row>
    <row r="478" s="55" customFormat="1" ht="60" hidden="1" customHeight="1">
      <c r="A478" s="58"/>
      <c r="B478" s="58" t="s">
        <v>62</v>
      </c>
      <c r="C478" s="58" t="s">
        <v>63</v>
      </c>
      <c r="D478" s="59" t="s">
        <v>64</v>
      </c>
      <c r="E478" s="59">
        <v>225</v>
      </c>
      <c r="F478" s="62" t="s">
        <v>1807</v>
      </c>
      <c r="G478" s="62" t="s">
        <v>2056</v>
      </c>
      <c r="H478" s="59" t="s">
        <v>2057</v>
      </c>
      <c r="I478" s="63" t="s">
        <v>1825</v>
      </c>
      <c r="J478" s="62" t="s">
        <v>1826</v>
      </c>
      <c r="K478" s="64" t="s">
        <v>318</v>
      </c>
      <c r="L478" s="64" t="s">
        <v>1827</v>
      </c>
      <c r="M478" s="62" t="s">
        <v>1962</v>
      </c>
      <c r="N478" s="64" t="s">
        <v>2058</v>
      </c>
      <c r="O478" s="58" t="s">
        <v>1830</v>
      </c>
      <c r="P478" s="58" t="s">
        <v>76</v>
      </c>
      <c r="Q478" s="66" t="s">
        <v>289</v>
      </c>
      <c r="R478" s="115">
        <v>42583</v>
      </c>
      <c r="S478" s="63">
        <v>25</v>
      </c>
      <c r="T478" s="69">
        <f t="shared" si="38"/>
        <v>51713</v>
      </c>
      <c r="U478" s="59" t="s">
        <v>993</v>
      </c>
      <c r="V478" s="71" t="str">
        <f t="shared" si="41"/>
        <v>м</v>
      </c>
      <c r="W478" s="71" t="str">
        <f t="shared" si="40"/>
        <v>м</v>
      </c>
      <c r="X478" s="63">
        <v>12000</v>
      </c>
      <c r="Y478" s="63" t="s">
        <v>325</v>
      </c>
      <c r="Z478" s="66" t="s">
        <v>325</v>
      </c>
      <c r="AA478" s="59" t="s">
        <v>1832</v>
      </c>
      <c r="AB478" s="63"/>
      <c r="AC478" s="66" t="s">
        <v>141</v>
      </c>
      <c r="AD478" s="64">
        <v>48</v>
      </c>
      <c r="AE478" s="50">
        <v>45612</v>
      </c>
      <c r="AF478" s="73">
        <f t="shared" si="42"/>
        <v>47072</v>
      </c>
      <c r="AG478" s="62" t="s">
        <v>82</v>
      </c>
      <c r="AH478" s="62" t="s">
        <v>83</v>
      </c>
      <c r="AI478" s="66" t="s">
        <v>2059</v>
      </c>
      <c r="AJ478" s="40" t="s">
        <v>143</v>
      </c>
      <c r="AK478" s="73" t="str">
        <f t="shared" ca="1" si="39"/>
        <v>поверен</v>
      </c>
      <c r="AL478" s="66"/>
      <c r="AM478" s="66" t="s">
        <v>86</v>
      </c>
      <c r="AN478" s="66" t="s">
        <v>87</v>
      </c>
      <c r="AO478" s="66" t="s">
        <v>88</v>
      </c>
      <c r="AP478" s="63"/>
      <c r="AQ478" s="74"/>
      <c r="AR478" s="73"/>
      <c r="AS478" s="66" t="s">
        <v>91</v>
      </c>
      <c r="AT478" s="58" t="s">
        <v>385</v>
      </c>
      <c r="AU478" s="58"/>
      <c r="AV478" s="62"/>
      <c r="AW478" s="62"/>
      <c r="AX478" s="58"/>
      <c r="AY478" s="58"/>
      <c r="AZ478" s="58"/>
      <c r="BA478" s="62" t="s">
        <v>221</v>
      </c>
      <c r="BB478" s="62" t="s">
        <v>329</v>
      </c>
      <c r="BC478" s="62" t="s">
        <v>298</v>
      </c>
      <c r="BD478" s="66">
        <v>2971</v>
      </c>
      <c r="BE478" s="62"/>
      <c r="BF478" s="75"/>
      <c r="BG478" s="76"/>
      <c r="BH478" s="77"/>
      <c r="BI478" s="71"/>
      <c r="BJ478" s="71"/>
      <c r="BK478" s="71"/>
    </row>
    <row r="479" s="125" customFormat="1" ht="60" hidden="1" customHeight="1">
      <c r="A479" s="58"/>
      <c r="B479" s="58" t="s">
        <v>62</v>
      </c>
      <c r="C479" s="58" t="s">
        <v>63</v>
      </c>
      <c r="D479" s="59" t="s">
        <v>64</v>
      </c>
      <c r="E479" s="59">
        <v>225</v>
      </c>
      <c r="F479" s="62" t="s">
        <v>1807</v>
      </c>
      <c r="G479" s="62" t="s">
        <v>857</v>
      </c>
      <c r="H479" s="59" t="s">
        <v>2060</v>
      </c>
      <c r="I479" s="63" t="s">
        <v>577</v>
      </c>
      <c r="J479" s="62" t="s">
        <v>578</v>
      </c>
      <c r="K479" s="64" t="s">
        <v>579</v>
      </c>
      <c r="L479" s="79" t="s">
        <v>580</v>
      </c>
      <c r="M479" s="64" t="s">
        <v>581</v>
      </c>
      <c r="N479" s="64" t="s">
        <v>2061</v>
      </c>
      <c r="O479" s="58" t="s">
        <v>397</v>
      </c>
      <c r="P479" s="58" t="s">
        <v>76</v>
      </c>
      <c r="Q479" s="66" t="s">
        <v>398</v>
      </c>
      <c r="R479" s="115">
        <v>42591</v>
      </c>
      <c r="S479" s="63">
        <v>15</v>
      </c>
      <c r="T479" s="69">
        <f t="shared" si="38"/>
        <v>48069</v>
      </c>
      <c r="U479" s="59" t="s">
        <v>100</v>
      </c>
      <c r="V479" s="71" t="str">
        <f t="shared" si="41"/>
        <v/>
      </c>
      <c r="W479" s="71" t="str">
        <f t="shared" si="40"/>
        <v>%НКПР</v>
      </c>
      <c r="X479" s="63">
        <v>100</v>
      </c>
      <c r="Y479" s="63"/>
      <c r="Z479" s="66" t="s">
        <v>399</v>
      </c>
      <c r="AA479" s="59" t="s">
        <v>400</v>
      </c>
      <c r="AB479" s="63"/>
      <c r="AC479" s="66" t="s">
        <v>399</v>
      </c>
      <c r="AD479" s="498">
        <v>24</v>
      </c>
      <c r="AE479" s="116">
        <v>45735</v>
      </c>
      <c r="AF479" s="73">
        <f t="shared" si="42"/>
        <v>46464</v>
      </c>
      <c r="AG479" s="62" t="s">
        <v>82</v>
      </c>
      <c r="AH479" s="62" t="s">
        <v>83</v>
      </c>
      <c r="AI479" s="62" t="s">
        <v>2062</v>
      </c>
      <c r="AJ479" s="58" t="s">
        <v>109</v>
      </c>
      <c r="AK479" s="73" t="str">
        <f t="shared" ca="1" si="39"/>
        <v>поверен</v>
      </c>
      <c r="AL479" s="66"/>
      <c r="AM479" s="66" t="s">
        <v>86</v>
      </c>
      <c r="AN479" s="66" t="s">
        <v>87</v>
      </c>
      <c r="AO479" s="66" t="s">
        <v>88</v>
      </c>
      <c r="AP479" s="63" t="s">
        <v>584</v>
      </c>
      <c r="AQ479" s="74"/>
      <c r="AR479" s="73"/>
      <c r="AS479" s="66" t="s">
        <v>91</v>
      </c>
      <c r="AT479" s="58" t="s">
        <v>385</v>
      </c>
      <c r="AU479" s="58"/>
      <c r="AV479" s="62"/>
      <c r="AW479" s="62"/>
      <c r="AX479" s="58"/>
      <c r="AY479" s="58"/>
      <c r="AZ479" s="58"/>
      <c r="BA479" s="62" t="s">
        <v>343</v>
      </c>
      <c r="BB479" s="62" t="s">
        <v>403</v>
      </c>
      <c r="BC479" s="62" t="s">
        <v>404</v>
      </c>
      <c r="BD479" s="66">
        <v>3160</v>
      </c>
      <c r="BE479" s="62"/>
      <c r="BF479" s="75"/>
      <c r="BG479" s="62" t="s">
        <v>1027</v>
      </c>
      <c r="BH479" s="71"/>
      <c r="BI479" s="71"/>
      <c r="BJ479" s="60" t="s">
        <v>407</v>
      </c>
      <c r="BK479" s="71" t="s">
        <v>588</v>
      </c>
    </row>
    <row r="480" s="125" customFormat="1" ht="60" hidden="1" customHeight="1">
      <c r="A480" s="37"/>
      <c r="B480" s="37" t="s">
        <v>62</v>
      </c>
      <c r="C480" s="80" t="s">
        <v>63</v>
      </c>
      <c r="D480" s="56" t="s">
        <v>64</v>
      </c>
      <c r="E480" s="81">
        <v>225</v>
      </c>
      <c r="F480" s="40" t="s">
        <v>1807</v>
      </c>
      <c r="G480" s="82" t="s">
        <v>857</v>
      </c>
      <c r="H480" s="56" t="s">
        <v>2063</v>
      </c>
      <c r="I480" s="83" t="s">
        <v>688</v>
      </c>
      <c r="J480" s="40" t="s">
        <v>689</v>
      </c>
      <c r="K480" s="84" t="s">
        <v>579</v>
      </c>
      <c r="L480" s="57" t="s">
        <v>690</v>
      </c>
      <c r="M480" s="84" t="s">
        <v>691</v>
      </c>
      <c r="N480" s="49">
        <v>9521817</v>
      </c>
      <c r="O480" s="80" t="s">
        <v>2064</v>
      </c>
      <c r="P480" s="37" t="s">
        <v>76</v>
      </c>
      <c r="Q480" s="87" t="s">
        <v>398</v>
      </c>
      <c r="R480" s="96">
        <v>45170</v>
      </c>
      <c r="S480" s="48">
        <v>10</v>
      </c>
      <c r="T480" s="82">
        <f t="shared" si="38"/>
        <v>48822</v>
      </c>
      <c r="U480" s="56" t="s">
        <v>100</v>
      </c>
      <c r="V480" s="88" t="str">
        <f t="shared" si="41"/>
        <v/>
      </c>
      <c r="W480" s="47" t="str">
        <f t="shared" si="40"/>
        <v>%НКПР</v>
      </c>
      <c r="X480" s="83">
        <v>100</v>
      </c>
      <c r="Y480" s="48"/>
      <c r="Z480" s="87" t="s">
        <v>399</v>
      </c>
      <c r="AA480" s="56" t="s">
        <v>400</v>
      </c>
      <c r="AB480" s="83"/>
      <c r="AC480" s="42" t="s">
        <v>399</v>
      </c>
      <c r="AD480" s="84">
        <v>36</v>
      </c>
      <c r="AE480" s="91">
        <v>45201</v>
      </c>
      <c r="AF480" s="51">
        <f t="shared" si="42"/>
        <v>46296</v>
      </c>
      <c r="AG480" s="82" t="s">
        <v>82</v>
      </c>
      <c r="AH480" s="40" t="s">
        <v>83</v>
      </c>
      <c r="AI480" s="80" t="s">
        <v>2065</v>
      </c>
      <c r="AJ480" s="40" t="s">
        <v>898</v>
      </c>
      <c r="AK480" s="51" t="str">
        <f t="shared" ca="1" si="39"/>
        <v>поверен</v>
      </c>
      <c r="AL480" s="87"/>
      <c r="AM480" s="42" t="s">
        <v>86</v>
      </c>
      <c r="AN480" s="87" t="s">
        <v>87</v>
      </c>
      <c r="AO480" s="42" t="s">
        <v>88</v>
      </c>
      <c r="AP480" s="83" t="s">
        <v>695</v>
      </c>
      <c r="AQ480" s="41" t="s">
        <v>2066</v>
      </c>
      <c r="AR480" s="51"/>
      <c r="AS480" s="87" t="s">
        <v>91</v>
      </c>
      <c r="AT480" s="37" t="s">
        <v>385</v>
      </c>
      <c r="AU480" s="80"/>
      <c r="AV480" s="40">
        <v>45621</v>
      </c>
      <c r="AW480" s="82"/>
      <c r="AX480" s="37"/>
      <c r="AY480" s="80"/>
      <c r="AZ480" s="37"/>
      <c r="BA480" s="82" t="s">
        <v>343</v>
      </c>
      <c r="BB480" s="40" t="s">
        <v>403</v>
      </c>
      <c r="BC480" s="82" t="s">
        <v>404</v>
      </c>
      <c r="BD480" s="42">
        <v>3160</v>
      </c>
      <c r="BE480" s="82"/>
      <c r="BF480" s="40"/>
      <c r="BG480" s="82" t="s">
        <v>1027</v>
      </c>
      <c r="BH480" s="47"/>
      <c r="BI480" s="88"/>
      <c r="BJ480" s="38" t="s">
        <v>407</v>
      </c>
      <c r="BK480" s="47" t="s">
        <v>588</v>
      </c>
    </row>
    <row r="481" s="88" customFormat="1" ht="60" hidden="1" customHeight="1">
      <c r="A481" s="37"/>
      <c r="B481" s="37" t="s">
        <v>62</v>
      </c>
      <c r="C481" s="37" t="s">
        <v>63</v>
      </c>
      <c r="D481" s="56" t="s">
        <v>64</v>
      </c>
      <c r="E481" s="56">
        <v>225</v>
      </c>
      <c r="F481" s="40" t="s">
        <v>1807</v>
      </c>
      <c r="G481" s="40" t="s">
        <v>857</v>
      </c>
      <c r="H481" s="56" t="s">
        <v>2067</v>
      </c>
      <c r="I481" s="48" t="s">
        <v>688</v>
      </c>
      <c r="J481" s="40" t="s">
        <v>689</v>
      </c>
      <c r="K481" s="49" t="s">
        <v>579</v>
      </c>
      <c r="L481" s="57" t="s">
        <v>690</v>
      </c>
      <c r="M481" s="49" t="s">
        <v>2068</v>
      </c>
      <c r="N481" s="49">
        <v>9521822</v>
      </c>
      <c r="O481" s="37" t="s">
        <v>2064</v>
      </c>
      <c r="P481" s="37" t="s">
        <v>76</v>
      </c>
      <c r="Q481" s="42" t="s">
        <v>398</v>
      </c>
      <c r="R481" s="96">
        <v>45170</v>
      </c>
      <c r="S481" s="48">
        <v>10</v>
      </c>
      <c r="T481" s="45">
        <f t="shared" si="38"/>
        <v>48822</v>
      </c>
      <c r="U481" s="56" t="s">
        <v>100</v>
      </c>
      <c r="V481" s="47" t="str">
        <f t="shared" si="41"/>
        <v/>
      </c>
      <c r="W481" s="47" t="str">
        <f t="shared" si="40"/>
        <v>%НКПР</v>
      </c>
      <c r="X481" s="48">
        <v>100</v>
      </c>
      <c r="Y481" s="48"/>
      <c r="Z481" s="42" t="s">
        <v>399</v>
      </c>
      <c r="AA481" s="56" t="s">
        <v>400</v>
      </c>
      <c r="AB481" s="48"/>
      <c r="AC481" s="42" t="s">
        <v>399</v>
      </c>
      <c r="AD481" s="49">
        <v>36</v>
      </c>
      <c r="AE481" s="91">
        <v>45201</v>
      </c>
      <c r="AF481" s="51">
        <f t="shared" si="42"/>
        <v>46296</v>
      </c>
      <c r="AG481" s="40" t="s">
        <v>82</v>
      </c>
      <c r="AH481" s="40" t="s">
        <v>83</v>
      </c>
      <c r="AI481" s="37" t="s">
        <v>2069</v>
      </c>
      <c r="AJ481" s="40" t="s">
        <v>898</v>
      </c>
      <c r="AK481" s="51" t="str">
        <f t="shared" ca="1" si="39"/>
        <v>поверен</v>
      </c>
      <c r="AL481" s="42"/>
      <c r="AM481" s="42" t="s">
        <v>86</v>
      </c>
      <c r="AN481" s="42" t="s">
        <v>87</v>
      </c>
      <c r="AO481" s="42" t="s">
        <v>88</v>
      </c>
      <c r="AP481" s="48" t="s">
        <v>695</v>
      </c>
      <c r="AQ481" s="41" t="s">
        <v>2070</v>
      </c>
      <c r="AR481" s="51"/>
      <c r="AS481" s="42" t="s">
        <v>91</v>
      </c>
      <c r="AT481" s="37" t="s">
        <v>385</v>
      </c>
      <c r="AU481" s="37"/>
      <c r="AV481" s="40">
        <v>45621</v>
      </c>
      <c r="AW481" s="40"/>
      <c r="AX481" s="37"/>
      <c r="AY481" s="37"/>
      <c r="AZ481" s="37"/>
      <c r="BA481" s="40" t="s">
        <v>343</v>
      </c>
      <c r="BB481" s="40" t="s">
        <v>403</v>
      </c>
      <c r="BC481" s="40" t="s">
        <v>404</v>
      </c>
      <c r="BD481" s="42">
        <v>3160</v>
      </c>
      <c r="BE481" s="40"/>
      <c r="BF481" s="52"/>
      <c r="BG481" s="40" t="s">
        <v>1027</v>
      </c>
      <c r="BH481" s="47"/>
      <c r="BI481" s="47"/>
      <c r="BJ481" s="38" t="s">
        <v>407</v>
      </c>
      <c r="BK481" s="47" t="s">
        <v>588</v>
      </c>
      <c r="BL481" s="125"/>
      <c r="BM481" s="125"/>
      <c r="BN481" s="125"/>
      <c r="BO481" s="125"/>
      <c r="BP481" s="125"/>
      <c r="BQ481" s="125"/>
      <c r="BR481" s="125"/>
      <c r="BS481" s="125"/>
      <c r="BT481" s="125"/>
      <c r="BU481" s="125"/>
      <c r="BV481" s="125"/>
      <c r="BW481" s="125"/>
      <c r="BX481" s="125"/>
      <c r="BY481" s="125"/>
      <c r="BZ481" s="125"/>
      <c r="CA481" s="125"/>
      <c r="CB481" s="125"/>
      <c r="CC481" s="125"/>
      <c r="CD481" s="125"/>
      <c r="CE481" s="125"/>
      <c r="CF481" s="125"/>
      <c r="CG481" s="125"/>
      <c r="CH481" s="125"/>
      <c r="CI481" s="125"/>
      <c r="CJ481" s="125"/>
      <c r="CK481" s="125"/>
      <c r="CL481" s="125"/>
      <c r="CM481" s="125"/>
      <c r="CN481" s="125"/>
      <c r="CO481" s="125"/>
      <c r="CP481" s="125"/>
      <c r="CQ481" s="125"/>
      <c r="CR481" s="125"/>
      <c r="CS481" s="125"/>
      <c r="CT481" s="125"/>
      <c r="CU481" s="125"/>
      <c r="CV481" s="125"/>
      <c r="CW481" s="125"/>
      <c r="CX481" s="125"/>
      <c r="CY481" s="125"/>
      <c r="CZ481" s="125"/>
      <c r="DA481" s="125"/>
      <c r="DB481" s="125"/>
      <c r="DC481" s="125"/>
      <c r="DD481" s="125"/>
      <c r="DE481" s="125"/>
      <c r="DF481" s="125"/>
      <c r="DG481" s="125"/>
      <c r="DH481" s="125"/>
      <c r="DI481" s="125"/>
      <c r="DJ481" s="125"/>
      <c r="DK481" s="125"/>
      <c r="DL481" s="125"/>
      <c r="DM481" s="125"/>
      <c r="DN481" s="125"/>
      <c r="DO481" s="125"/>
      <c r="DP481" s="125"/>
      <c r="DQ481" s="125"/>
      <c r="DR481" s="125"/>
      <c r="DS481" s="125"/>
      <c r="DT481" s="125"/>
      <c r="DU481" s="125"/>
      <c r="DV481" s="125"/>
      <c r="DW481" s="125"/>
      <c r="DX481" s="125"/>
      <c r="DY481" s="125"/>
      <c r="DZ481" s="125"/>
      <c r="EA481" s="125"/>
      <c r="EB481" s="125"/>
      <c r="EC481" s="125"/>
      <c r="ED481" s="125"/>
      <c r="EE481" s="125"/>
      <c r="EF481" s="125"/>
      <c r="EG481" s="125"/>
      <c r="EH481" s="125"/>
      <c r="EI481" s="125"/>
      <c r="EJ481" s="125"/>
      <c r="EK481" s="125"/>
      <c r="EL481" s="125"/>
      <c r="EM481" s="125"/>
      <c r="EN481" s="125"/>
      <c r="EO481" s="125"/>
      <c r="EP481" s="125"/>
      <c r="EQ481" s="125"/>
      <c r="ER481" s="125"/>
      <c r="ES481" s="125"/>
      <c r="ET481" s="125"/>
      <c r="EU481" s="125"/>
      <c r="EV481" s="125"/>
      <c r="EW481" s="125"/>
      <c r="EX481" s="125"/>
      <c r="EY481" s="125"/>
      <c r="EZ481" s="125"/>
      <c r="FA481" s="125"/>
      <c r="FB481" s="125"/>
      <c r="FC481" s="125"/>
      <c r="FD481" s="125"/>
      <c r="FE481" s="125"/>
      <c r="FF481" s="125"/>
      <c r="FG481" s="125"/>
      <c r="FH481" s="125"/>
      <c r="FI481" s="125"/>
      <c r="FJ481" s="125"/>
      <c r="FK481" s="125"/>
      <c r="FL481" s="125"/>
      <c r="FM481" s="125"/>
      <c r="FN481" s="125"/>
      <c r="FO481" s="125"/>
      <c r="FP481" s="125"/>
      <c r="FQ481" s="125"/>
      <c r="FR481" s="125"/>
      <c r="FS481" s="125"/>
      <c r="FT481" s="125"/>
      <c r="FU481" s="125"/>
      <c r="FV481" s="125"/>
      <c r="FW481" s="125"/>
      <c r="FX481" s="125"/>
      <c r="FY481" s="125"/>
      <c r="FZ481" s="125"/>
      <c r="GA481" s="125"/>
      <c r="GB481" s="125"/>
      <c r="GC481" s="125"/>
      <c r="GD481" s="125"/>
      <c r="GE481" s="125"/>
      <c r="GF481" s="125"/>
      <c r="GG481" s="125"/>
      <c r="GH481" s="125"/>
      <c r="GI481" s="125"/>
      <c r="GJ481" s="125"/>
      <c r="GK481" s="125"/>
      <c r="GL481" s="125"/>
      <c r="GM481" s="125"/>
      <c r="GN481" s="125"/>
      <c r="GO481" s="125"/>
      <c r="GP481" s="125"/>
      <c r="GQ481" s="125"/>
      <c r="GR481" s="125"/>
      <c r="GS481" s="125"/>
      <c r="GT481" s="125"/>
      <c r="GU481" s="125"/>
      <c r="GV481" s="125"/>
      <c r="GW481" s="125"/>
      <c r="GX481" s="125"/>
      <c r="GY481" s="125"/>
      <c r="GZ481" s="125"/>
      <c r="HA481" s="125"/>
      <c r="HB481" s="125"/>
      <c r="HC481" s="125"/>
      <c r="HD481" s="125"/>
      <c r="HE481" s="125"/>
      <c r="HF481" s="125"/>
      <c r="HG481" s="125"/>
      <c r="HH481" s="125"/>
      <c r="HI481" s="125"/>
      <c r="HJ481" s="125"/>
      <c r="HK481" s="125"/>
      <c r="HL481" s="125"/>
      <c r="HM481" s="125"/>
      <c r="HN481" s="125"/>
      <c r="HO481" s="125"/>
      <c r="HP481" s="125"/>
      <c r="HQ481" s="125"/>
      <c r="HR481" s="125"/>
      <c r="HS481" s="125"/>
      <c r="HT481" s="125"/>
      <c r="HU481" s="125"/>
      <c r="HV481" s="125"/>
      <c r="HW481" s="125"/>
      <c r="HX481" s="125"/>
      <c r="HY481" s="125"/>
      <c r="HZ481" s="125"/>
      <c r="IA481" s="125"/>
      <c r="IB481" s="125"/>
      <c r="IC481" s="125"/>
      <c r="ID481" s="125"/>
      <c r="IE481" s="125"/>
    </row>
    <row r="482" s="125" customFormat="1" ht="60" hidden="1" customHeight="1">
      <c r="A482" s="58"/>
      <c r="B482" s="58" t="s">
        <v>62</v>
      </c>
      <c r="C482" s="58" t="s">
        <v>63</v>
      </c>
      <c r="D482" s="59" t="s">
        <v>64</v>
      </c>
      <c r="E482" s="59">
        <v>225</v>
      </c>
      <c r="F482" s="62" t="s">
        <v>1807</v>
      </c>
      <c r="G482" s="62" t="s">
        <v>857</v>
      </c>
      <c r="H482" s="59" t="s">
        <v>2071</v>
      </c>
      <c r="I482" s="63" t="s">
        <v>577</v>
      </c>
      <c r="J482" s="62" t="s">
        <v>578</v>
      </c>
      <c r="K482" s="64" t="s">
        <v>579</v>
      </c>
      <c r="L482" s="79" t="s">
        <v>580</v>
      </c>
      <c r="M482" s="64" t="s">
        <v>581</v>
      </c>
      <c r="N482" s="64" t="s">
        <v>2072</v>
      </c>
      <c r="O482" s="58" t="s">
        <v>397</v>
      </c>
      <c r="P482" s="58" t="s">
        <v>76</v>
      </c>
      <c r="Q482" s="66" t="s">
        <v>398</v>
      </c>
      <c r="R482" s="115">
        <v>42591</v>
      </c>
      <c r="S482" s="63">
        <v>15</v>
      </c>
      <c r="T482" s="69">
        <f t="shared" si="38"/>
        <v>48069</v>
      </c>
      <c r="U482" s="59" t="s">
        <v>100</v>
      </c>
      <c r="V482" s="71" t="str">
        <f t="shared" si="41"/>
        <v/>
      </c>
      <c r="W482" s="71" t="str">
        <f t="shared" si="40"/>
        <v>%НКПР</v>
      </c>
      <c r="X482" s="63">
        <v>100</v>
      </c>
      <c r="Y482" s="63"/>
      <c r="Z482" s="66" t="s">
        <v>399</v>
      </c>
      <c r="AA482" s="59" t="s">
        <v>400</v>
      </c>
      <c r="AB482" s="63"/>
      <c r="AC482" s="66" t="s">
        <v>399</v>
      </c>
      <c r="AD482" s="498">
        <v>24</v>
      </c>
      <c r="AE482" s="116">
        <v>45735</v>
      </c>
      <c r="AF482" s="73">
        <f t="shared" si="42"/>
        <v>46464</v>
      </c>
      <c r="AG482" s="62" t="s">
        <v>82</v>
      </c>
      <c r="AH482" s="62" t="s">
        <v>83</v>
      </c>
      <c r="AI482" s="62" t="s">
        <v>2073</v>
      </c>
      <c r="AJ482" s="58" t="s">
        <v>109</v>
      </c>
      <c r="AK482" s="73" t="str">
        <f t="shared" ca="1" si="39"/>
        <v>поверен</v>
      </c>
      <c r="AL482" s="66"/>
      <c r="AM482" s="66" t="s">
        <v>86</v>
      </c>
      <c r="AN482" s="66" t="s">
        <v>87</v>
      </c>
      <c r="AO482" s="66" t="s">
        <v>88</v>
      </c>
      <c r="AP482" s="63" t="s">
        <v>584</v>
      </c>
      <c r="AQ482" s="74"/>
      <c r="AR482" s="73"/>
      <c r="AS482" s="66" t="s">
        <v>91</v>
      </c>
      <c r="AT482" s="58" t="s">
        <v>385</v>
      </c>
      <c r="AU482" s="58"/>
      <c r="AV482" s="62"/>
      <c r="AW482" s="62"/>
      <c r="AX482" s="58"/>
      <c r="AY482" s="58"/>
      <c r="AZ482" s="58"/>
      <c r="BA482" s="62" t="s">
        <v>343</v>
      </c>
      <c r="BB482" s="62" t="s">
        <v>403</v>
      </c>
      <c r="BC482" s="62" t="s">
        <v>404</v>
      </c>
      <c r="BD482" s="66">
        <v>3160</v>
      </c>
      <c r="BE482" s="62"/>
      <c r="BF482" s="75"/>
      <c r="BG482" s="62" t="s">
        <v>1027</v>
      </c>
      <c r="BH482" s="71"/>
      <c r="BI482" s="71"/>
      <c r="BJ482" s="60" t="s">
        <v>407</v>
      </c>
      <c r="BK482" s="71" t="s">
        <v>588</v>
      </c>
    </row>
    <row r="483" s="36" customFormat="1" ht="60" hidden="1" customHeight="1">
      <c r="A483" s="37"/>
      <c r="B483" s="37" t="s">
        <v>62</v>
      </c>
      <c r="C483" s="37" t="s">
        <v>63</v>
      </c>
      <c r="D483" s="56" t="s">
        <v>64</v>
      </c>
      <c r="E483" s="56">
        <v>225</v>
      </c>
      <c r="F483" s="40" t="s">
        <v>1807</v>
      </c>
      <c r="G483" s="40" t="s">
        <v>857</v>
      </c>
      <c r="H483" s="56" t="s">
        <v>2074</v>
      </c>
      <c r="I483" s="48" t="s">
        <v>688</v>
      </c>
      <c r="J483" s="40" t="s">
        <v>689</v>
      </c>
      <c r="K483" s="49" t="s">
        <v>579</v>
      </c>
      <c r="L483" s="49" t="s">
        <v>690</v>
      </c>
      <c r="M483" s="49" t="s">
        <v>691</v>
      </c>
      <c r="N483" s="56" t="s">
        <v>2075</v>
      </c>
      <c r="O483" s="37" t="s">
        <v>2064</v>
      </c>
      <c r="P483" s="37" t="s">
        <v>76</v>
      </c>
      <c r="Q483" s="42" t="s">
        <v>398</v>
      </c>
      <c r="R483" s="96">
        <v>44805</v>
      </c>
      <c r="S483" s="48">
        <v>15</v>
      </c>
      <c r="T483" s="45">
        <f t="shared" si="38"/>
        <v>50283</v>
      </c>
      <c r="U483" s="56" t="s">
        <v>100</v>
      </c>
      <c r="V483" s="47" t="str">
        <f t="shared" si="41"/>
        <v/>
      </c>
      <c r="W483" s="47" t="str">
        <f t="shared" si="40"/>
        <v>%НКПР</v>
      </c>
      <c r="X483" s="48">
        <v>100</v>
      </c>
      <c r="Y483" s="48"/>
      <c r="Z483" s="42" t="s">
        <v>399</v>
      </c>
      <c r="AA483" s="56" t="s">
        <v>400</v>
      </c>
      <c r="AB483" s="48"/>
      <c r="AC483" s="42" t="s">
        <v>399</v>
      </c>
      <c r="AD483" s="49">
        <v>36</v>
      </c>
      <c r="AE483" s="50">
        <v>45889</v>
      </c>
      <c r="AF483" s="51">
        <f t="shared" si="42"/>
        <v>46984</v>
      </c>
      <c r="AG483" s="40" t="s">
        <v>82</v>
      </c>
      <c r="AH483" s="40" t="s">
        <v>83</v>
      </c>
      <c r="AI483" s="42" t="s">
        <v>2076</v>
      </c>
      <c r="AJ483" s="37" t="s">
        <v>109</v>
      </c>
      <c r="AK483" s="51" t="str">
        <f t="shared" ca="1" si="39"/>
        <v>поверен</v>
      </c>
      <c r="AL483" s="42"/>
      <c r="AM483" s="42" t="s">
        <v>86</v>
      </c>
      <c r="AN483" s="42" t="s">
        <v>87</v>
      </c>
      <c r="AO483" s="42" t="s">
        <v>88</v>
      </c>
      <c r="AP483" s="48" t="s">
        <v>695</v>
      </c>
      <c r="AQ483" s="41" t="s">
        <v>2077</v>
      </c>
      <c r="AR483" s="51"/>
      <c r="AS483" s="42" t="s">
        <v>91</v>
      </c>
      <c r="AT483" s="37" t="s">
        <v>385</v>
      </c>
      <c r="AU483" s="37"/>
      <c r="AV483" s="41" t="s">
        <v>2077</v>
      </c>
      <c r="AW483" s="40"/>
      <c r="AX483" s="37"/>
      <c r="AY483" s="37"/>
      <c r="AZ483" s="37"/>
      <c r="BA483" s="40" t="s">
        <v>343</v>
      </c>
      <c r="BB483" s="40" t="s">
        <v>403</v>
      </c>
      <c r="BC483" s="40" t="s">
        <v>404</v>
      </c>
      <c r="BD483" s="42">
        <v>3160</v>
      </c>
      <c r="BE483" s="40"/>
      <c r="BF483" s="52"/>
      <c r="BG483" s="53" t="s">
        <v>2078</v>
      </c>
      <c r="BH483" s="54"/>
      <c r="BI483" s="38" t="s">
        <v>406</v>
      </c>
      <c r="BJ483" s="38" t="s">
        <v>697</v>
      </c>
      <c r="BK483" s="38" t="s">
        <v>698</v>
      </c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</row>
    <row r="484" s="125" customFormat="1" ht="60" hidden="1" customHeight="1">
      <c r="A484" s="58"/>
      <c r="B484" s="58" t="s">
        <v>62</v>
      </c>
      <c r="C484" s="58" t="s">
        <v>63</v>
      </c>
      <c r="D484" s="59" t="s">
        <v>64</v>
      </c>
      <c r="E484" s="59">
        <v>225</v>
      </c>
      <c r="F484" s="62" t="s">
        <v>1807</v>
      </c>
      <c r="G484" s="62" t="s">
        <v>857</v>
      </c>
      <c r="H484" s="59" t="s">
        <v>2079</v>
      </c>
      <c r="I484" s="63" t="s">
        <v>577</v>
      </c>
      <c r="J484" s="62" t="s">
        <v>578</v>
      </c>
      <c r="K484" s="64" t="s">
        <v>579</v>
      </c>
      <c r="L484" s="79" t="s">
        <v>580</v>
      </c>
      <c r="M484" s="64" t="s">
        <v>581</v>
      </c>
      <c r="N484" s="64" t="s">
        <v>2080</v>
      </c>
      <c r="O484" s="58" t="s">
        <v>397</v>
      </c>
      <c r="P484" s="58" t="s">
        <v>76</v>
      </c>
      <c r="Q484" s="66" t="s">
        <v>398</v>
      </c>
      <c r="R484" s="115">
        <v>42591</v>
      </c>
      <c r="S484" s="63">
        <v>15</v>
      </c>
      <c r="T484" s="69">
        <f t="shared" si="38"/>
        <v>48069</v>
      </c>
      <c r="U484" s="59" t="s">
        <v>100</v>
      </c>
      <c r="V484" s="71" t="str">
        <f t="shared" si="41"/>
        <v/>
      </c>
      <c r="W484" s="71" t="str">
        <f t="shared" si="40"/>
        <v>%НКПР</v>
      </c>
      <c r="X484" s="63">
        <v>100</v>
      </c>
      <c r="Y484" s="63"/>
      <c r="Z484" s="66" t="s">
        <v>399</v>
      </c>
      <c r="AA484" s="59" t="s">
        <v>400</v>
      </c>
      <c r="AB484" s="63"/>
      <c r="AC484" s="66" t="s">
        <v>399</v>
      </c>
      <c r="AD484" s="498">
        <v>24</v>
      </c>
      <c r="AE484" s="116">
        <v>45735</v>
      </c>
      <c r="AF484" s="73">
        <f t="shared" si="42"/>
        <v>46464</v>
      </c>
      <c r="AG484" s="62" t="s">
        <v>82</v>
      </c>
      <c r="AH484" s="62" t="s">
        <v>83</v>
      </c>
      <c r="AI484" s="62" t="s">
        <v>2081</v>
      </c>
      <c r="AJ484" s="58" t="s">
        <v>109</v>
      </c>
      <c r="AK484" s="73" t="str">
        <f t="shared" ca="1" si="39"/>
        <v>поверен</v>
      </c>
      <c r="AL484" s="66"/>
      <c r="AM484" s="66" t="s">
        <v>86</v>
      </c>
      <c r="AN484" s="66" t="s">
        <v>87</v>
      </c>
      <c r="AO484" s="66" t="s">
        <v>88</v>
      </c>
      <c r="AP484" s="63" t="s">
        <v>584</v>
      </c>
      <c r="AQ484" s="74"/>
      <c r="AR484" s="73"/>
      <c r="AS484" s="66" t="s">
        <v>91</v>
      </c>
      <c r="AT484" s="58" t="s">
        <v>385</v>
      </c>
      <c r="AU484" s="58"/>
      <c r="AV484" s="62"/>
      <c r="AW484" s="62"/>
      <c r="AX484" s="58"/>
      <c r="AY484" s="58"/>
      <c r="AZ484" s="58"/>
      <c r="BA484" s="62" t="s">
        <v>343</v>
      </c>
      <c r="BB484" s="62" t="s">
        <v>403</v>
      </c>
      <c r="BC484" s="62" t="s">
        <v>404</v>
      </c>
      <c r="BD484" s="66">
        <v>3160</v>
      </c>
      <c r="BE484" s="62"/>
      <c r="BF484" s="75"/>
      <c r="BG484" s="62" t="s">
        <v>1027</v>
      </c>
      <c r="BH484" s="71"/>
      <c r="BI484" s="71"/>
      <c r="BJ484" s="60" t="s">
        <v>407</v>
      </c>
      <c r="BK484" s="71" t="s">
        <v>588</v>
      </c>
    </row>
    <row r="485" s="95" customFormat="1" ht="60" hidden="1" customHeight="1">
      <c r="A485" s="58"/>
      <c r="B485" s="58" t="s">
        <v>62</v>
      </c>
      <c r="C485" s="58" t="s">
        <v>63</v>
      </c>
      <c r="D485" s="59" t="s">
        <v>64</v>
      </c>
      <c r="E485" s="59">
        <v>225</v>
      </c>
      <c r="F485" s="62" t="s">
        <v>1807</v>
      </c>
      <c r="G485" s="62" t="s">
        <v>857</v>
      </c>
      <c r="H485" s="59" t="s">
        <v>2082</v>
      </c>
      <c r="I485" s="63" t="s">
        <v>577</v>
      </c>
      <c r="J485" s="62" t="s">
        <v>578</v>
      </c>
      <c r="K485" s="64" t="s">
        <v>579</v>
      </c>
      <c r="L485" s="79" t="s">
        <v>1419</v>
      </c>
      <c r="M485" s="64" t="s">
        <v>1420</v>
      </c>
      <c r="N485" s="64" t="s">
        <v>2083</v>
      </c>
      <c r="O485" s="58" t="s">
        <v>397</v>
      </c>
      <c r="P485" s="58" t="s">
        <v>76</v>
      </c>
      <c r="Q485" s="66" t="s">
        <v>398</v>
      </c>
      <c r="R485" s="116">
        <v>42591</v>
      </c>
      <c r="S485" s="63">
        <v>15</v>
      </c>
      <c r="T485" s="69">
        <f t="shared" si="38"/>
        <v>48069</v>
      </c>
      <c r="U485" s="59" t="s">
        <v>100</v>
      </c>
      <c r="V485" s="58" t="str">
        <f t="shared" si="41"/>
        <v/>
      </c>
      <c r="W485" s="58" t="str">
        <f t="shared" si="40"/>
        <v>%НКПР</v>
      </c>
      <c r="X485" s="63">
        <v>100</v>
      </c>
      <c r="Y485" s="63"/>
      <c r="Z485" s="66" t="s">
        <v>399</v>
      </c>
      <c r="AA485" s="59" t="s">
        <v>400</v>
      </c>
      <c r="AB485" s="63"/>
      <c r="AC485" s="66" t="s">
        <v>399</v>
      </c>
      <c r="AD485" s="64">
        <v>24</v>
      </c>
      <c r="AE485" s="72">
        <v>45769</v>
      </c>
      <c r="AF485" s="73">
        <f t="shared" si="42"/>
        <v>46498</v>
      </c>
      <c r="AG485" s="62" t="s">
        <v>82</v>
      </c>
      <c r="AH485" s="62" t="s">
        <v>83</v>
      </c>
      <c r="AI485" s="66" t="s">
        <v>2084</v>
      </c>
      <c r="AJ485" s="62" t="s">
        <v>109</v>
      </c>
      <c r="AK485" s="73" t="str">
        <f t="shared" ca="1" si="39"/>
        <v>поверен</v>
      </c>
      <c r="AL485" s="66"/>
      <c r="AM485" s="66" t="s">
        <v>86</v>
      </c>
      <c r="AN485" s="66" t="s">
        <v>87</v>
      </c>
      <c r="AO485" s="66" t="s">
        <v>88</v>
      </c>
      <c r="AP485" s="63" t="s">
        <v>584</v>
      </c>
      <c r="AQ485" s="74"/>
      <c r="AR485" s="73"/>
      <c r="AS485" s="66" t="s">
        <v>91</v>
      </c>
      <c r="AT485" s="58" t="s">
        <v>385</v>
      </c>
      <c r="AU485" s="58"/>
      <c r="AV485" s="62"/>
      <c r="AW485" s="62"/>
      <c r="AX485" s="58"/>
      <c r="AY485" s="58"/>
      <c r="AZ485" s="58"/>
      <c r="BA485" s="62" t="s">
        <v>343</v>
      </c>
      <c r="BB485" s="62" t="s">
        <v>403</v>
      </c>
      <c r="BC485" s="62" t="s">
        <v>404</v>
      </c>
      <c r="BD485" s="66">
        <v>3160</v>
      </c>
      <c r="BE485" s="62"/>
      <c r="BF485" s="75"/>
      <c r="BG485" s="127" t="s">
        <v>1170</v>
      </c>
      <c r="BH485" s="128"/>
      <c r="BI485" s="58"/>
      <c r="BJ485" s="60" t="s">
        <v>407</v>
      </c>
      <c r="BK485" s="71" t="s">
        <v>588</v>
      </c>
    </row>
    <row r="486" s="152" customFormat="1" ht="60" hidden="1" customHeight="1">
      <c r="A486" s="33"/>
      <c r="B486" s="33" t="s">
        <v>62</v>
      </c>
      <c r="C486" s="33" t="s">
        <v>63</v>
      </c>
      <c r="D486" s="315" t="s">
        <v>64</v>
      </c>
      <c r="E486" s="315">
        <v>225</v>
      </c>
      <c r="F486" s="316" t="s">
        <v>1807</v>
      </c>
      <c r="G486" s="62" t="s">
        <v>857</v>
      </c>
      <c r="H486" s="315" t="s">
        <v>2085</v>
      </c>
      <c r="I486" s="317" t="s">
        <v>688</v>
      </c>
      <c r="J486" s="316" t="s">
        <v>689</v>
      </c>
      <c r="K486" s="318" t="s">
        <v>579</v>
      </c>
      <c r="L486" s="318" t="s">
        <v>690</v>
      </c>
      <c r="M486" s="318" t="s">
        <v>2068</v>
      </c>
      <c r="N486" s="315" t="s">
        <v>2086</v>
      </c>
      <c r="O486" s="33" t="s">
        <v>2064</v>
      </c>
      <c r="P486" s="33" t="s">
        <v>76</v>
      </c>
      <c r="Q486" s="320" t="s">
        <v>398</v>
      </c>
      <c r="R486" s="499">
        <v>45170</v>
      </c>
      <c r="S486" s="317">
        <v>10</v>
      </c>
      <c r="T486" s="322">
        <f t="shared" si="38"/>
        <v>48822</v>
      </c>
      <c r="U486" s="315" t="s">
        <v>100</v>
      </c>
      <c r="V486" s="153" t="str">
        <f t="shared" si="41"/>
        <v/>
      </c>
      <c r="W486" s="153" t="str">
        <f t="shared" si="40"/>
        <v>%НКПР</v>
      </c>
      <c r="X486" s="317">
        <v>100</v>
      </c>
      <c r="Y486" s="317"/>
      <c r="Z486" s="320" t="s">
        <v>399</v>
      </c>
      <c r="AA486" s="315" t="s">
        <v>400</v>
      </c>
      <c r="AB486" s="317"/>
      <c r="AC486" s="320" t="s">
        <v>399</v>
      </c>
      <c r="AD486" s="318">
        <v>36</v>
      </c>
      <c r="AE486" s="346">
        <v>45201</v>
      </c>
      <c r="AF486" s="323">
        <f t="shared" si="42"/>
        <v>46296</v>
      </c>
      <c r="AG486" s="316" t="s">
        <v>82</v>
      </c>
      <c r="AH486" s="316" t="s">
        <v>83</v>
      </c>
      <c r="AI486" s="320" t="s">
        <v>2087</v>
      </c>
      <c r="AJ486" s="33" t="s">
        <v>898</v>
      </c>
      <c r="AK486" s="323" t="str">
        <f t="shared" ca="1" si="39"/>
        <v>поверен</v>
      </c>
      <c r="AL486" s="320"/>
      <c r="AM486" s="320" t="s">
        <v>86</v>
      </c>
      <c r="AN486" s="320" t="s">
        <v>87</v>
      </c>
      <c r="AO486" s="320" t="s">
        <v>88</v>
      </c>
      <c r="AP486" s="317" t="s">
        <v>695</v>
      </c>
      <c r="AQ486" s="324" t="s">
        <v>2088</v>
      </c>
      <c r="AR486" s="323"/>
      <c r="AS486" s="320" t="s">
        <v>91</v>
      </c>
      <c r="AT486" s="33" t="s">
        <v>385</v>
      </c>
      <c r="AU486" s="33"/>
      <c r="AV486" s="324" t="s">
        <v>2088</v>
      </c>
      <c r="AW486" s="316"/>
      <c r="AX486" s="33"/>
      <c r="AY486" s="33"/>
      <c r="AZ486" s="33"/>
      <c r="BA486" s="316" t="s">
        <v>343</v>
      </c>
      <c r="BB486" s="316" t="s">
        <v>403</v>
      </c>
      <c r="BC486" s="316" t="s">
        <v>404</v>
      </c>
      <c r="BD486" s="320">
        <v>3160</v>
      </c>
      <c r="BE486" s="316"/>
      <c r="BF486" s="325"/>
      <c r="BG486" s="326"/>
      <c r="BH486" s="173"/>
      <c r="BI486" s="171" t="s">
        <v>406</v>
      </c>
      <c r="BJ486" s="171" t="s">
        <v>697</v>
      </c>
      <c r="BK486" s="171" t="s">
        <v>1529</v>
      </c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</row>
    <row r="487" s="36" customFormat="1" ht="60" hidden="1" customHeight="1">
      <c r="A487" s="37"/>
      <c r="B487" s="37" t="s">
        <v>62</v>
      </c>
      <c r="C487" s="37" t="s">
        <v>63</v>
      </c>
      <c r="D487" s="56" t="s">
        <v>64</v>
      </c>
      <c r="E487" s="56" t="s">
        <v>2089</v>
      </c>
      <c r="F487" s="40" t="s">
        <v>2090</v>
      </c>
      <c r="G487" s="40" t="s">
        <v>2091</v>
      </c>
      <c r="H487" s="56" t="s">
        <v>2092</v>
      </c>
      <c r="I487" s="48" t="s">
        <v>171</v>
      </c>
      <c r="J487" s="40" t="s">
        <v>172</v>
      </c>
      <c r="K487" s="49" t="s">
        <v>131</v>
      </c>
      <c r="L487" s="57" t="s">
        <v>151</v>
      </c>
      <c r="M487" s="40" t="s">
        <v>173</v>
      </c>
      <c r="N487" s="49" t="s">
        <v>2093</v>
      </c>
      <c r="O487" s="37" t="s">
        <v>75</v>
      </c>
      <c r="P487" s="37" t="s">
        <v>76</v>
      </c>
      <c r="Q487" s="42" t="s">
        <v>137</v>
      </c>
      <c r="R487" s="96">
        <v>42430</v>
      </c>
      <c r="S487" s="44">
        <v>12</v>
      </c>
      <c r="T487" s="45">
        <f t="shared" si="38"/>
        <v>46812.400000000001</v>
      </c>
      <c r="U487" s="56" t="s">
        <v>100</v>
      </c>
      <c r="V487" s="47" t="str">
        <f t="shared" si="41"/>
        <v>М</v>
      </c>
      <c r="W487" s="47" t="str">
        <f t="shared" si="40"/>
        <v>Па</v>
      </c>
      <c r="X487" s="48">
        <v>0.80000000000000004</v>
      </c>
      <c r="Y487" s="48" t="s">
        <v>138</v>
      </c>
      <c r="Z487" s="42" t="s">
        <v>139</v>
      </c>
      <c r="AA487" s="56" t="s">
        <v>2094</v>
      </c>
      <c r="AB487" s="48"/>
      <c r="AC487" s="42" t="s">
        <v>141</v>
      </c>
      <c r="AD487" s="49">
        <v>60</v>
      </c>
      <c r="AE487" s="50">
        <v>45495</v>
      </c>
      <c r="AF487" s="51">
        <f t="shared" si="42"/>
        <v>47320</v>
      </c>
      <c r="AG487" s="40" t="s">
        <v>82</v>
      </c>
      <c r="AH487" s="40" t="s">
        <v>83</v>
      </c>
      <c r="AI487" s="42" t="s">
        <v>2095</v>
      </c>
      <c r="AJ487" s="40" t="s">
        <v>143</v>
      </c>
      <c r="AK487" s="51" t="str">
        <f t="shared" ca="1" si="39"/>
        <v>поверен</v>
      </c>
      <c r="AL487" s="42"/>
      <c r="AM487" s="42" t="s">
        <v>86</v>
      </c>
      <c r="AN487" s="42" t="s">
        <v>87</v>
      </c>
      <c r="AO487" s="42" t="s">
        <v>88</v>
      </c>
      <c r="AP487" s="48"/>
      <c r="AQ487" s="41"/>
      <c r="AR487" s="51"/>
      <c r="AS487" s="42" t="s">
        <v>91</v>
      </c>
      <c r="AT487" s="37" t="s">
        <v>385</v>
      </c>
      <c r="AU487" s="37"/>
      <c r="AV487" s="40"/>
      <c r="AW487" s="40"/>
      <c r="AX487" s="37"/>
      <c r="AY487" s="37"/>
      <c r="AZ487" s="37"/>
      <c r="BA487" s="40" t="s">
        <v>221</v>
      </c>
      <c r="BB487" s="40" t="s">
        <v>145</v>
      </c>
      <c r="BC487" s="40" t="s">
        <v>146</v>
      </c>
      <c r="BD487" s="42">
        <v>3001</v>
      </c>
      <c r="BE487" s="40"/>
      <c r="BF487" s="52"/>
      <c r="BG487" s="53"/>
      <c r="BH487" s="54"/>
      <c r="BI487" s="47"/>
      <c r="BJ487" s="47"/>
      <c r="BK487" s="47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</row>
    <row r="488" s="36" customFormat="1" ht="60" hidden="1" customHeight="1">
      <c r="A488" s="37"/>
      <c r="B488" s="37" t="s">
        <v>62</v>
      </c>
      <c r="C488" s="37" t="s">
        <v>63</v>
      </c>
      <c r="D488" s="56" t="s">
        <v>64</v>
      </c>
      <c r="E488" s="56" t="s">
        <v>2096</v>
      </c>
      <c r="F488" s="40" t="s">
        <v>2090</v>
      </c>
      <c r="G488" s="40" t="s">
        <v>2097</v>
      </c>
      <c r="H488" s="56" t="s">
        <v>2098</v>
      </c>
      <c r="I488" s="48" t="s">
        <v>171</v>
      </c>
      <c r="J488" s="40" t="s">
        <v>172</v>
      </c>
      <c r="K488" s="49" t="s">
        <v>131</v>
      </c>
      <c r="L488" s="57" t="s">
        <v>151</v>
      </c>
      <c r="M488" s="40" t="s">
        <v>173</v>
      </c>
      <c r="N488" s="49">
        <v>4029220</v>
      </c>
      <c r="O488" s="37" t="s">
        <v>75</v>
      </c>
      <c r="P488" s="37" t="s">
        <v>76</v>
      </c>
      <c r="Q488" s="42" t="s">
        <v>137</v>
      </c>
      <c r="R488" s="96">
        <v>42430</v>
      </c>
      <c r="S488" s="44">
        <v>12</v>
      </c>
      <c r="T488" s="45">
        <f t="shared" ref="T488:T551" si="43">R488+S488*365.2</f>
        <v>46812.400000000001</v>
      </c>
      <c r="U488" s="56" t="s">
        <v>100</v>
      </c>
      <c r="V488" s="47" t="str">
        <f t="shared" si="41"/>
        <v>М</v>
      </c>
      <c r="W488" s="47" t="str">
        <f t="shared" si="40"/>
        <v>Па</v>
      </c>
      <c r="X488" s="48">
        <v>0.80000000000000004</v>
      </c>
      <c r="Y488" s="48" t="s">
        <v>138</v>
      </c>
      <c r="Z488" s="42" t="s">
        <v>139</v>
      </c>
      <c r="AA488" s="56" t="s">
        <v>2094</v>
      </c>
      <c r="AB488" s="48"/>
      <c r="AC488" s="42" t="s">
        <v>141</v>
      </c>
      <c r="AD488" s="49">
        <v>60</v>
      </c>
      <c r="AE488" s="50"/>
      <c r="AF488" s="51" t="str">
        <f t="shared" si="42"/>
        <v/>
      </c>
      <c r="AG488" s="40" t="s">
        <v>82</v>
      </c>
      <c r="AH488" s="40" t="s">
        <v>83</v>
      </c>
      <c r="AI488" s="42"/>
      <c r="AJ488" s="40"/>
      <c r="AK488" s="51" t="str">
        <f t="shared" ca="1" si="39"/>
        <v xml:space="preserve">нет данных</v>
      </c>
      <c r="AL488" s="42"/>
      <c r="AM488" s="42" t="s">
        <v>86</v>
      </c>
      <c r="AN488" s="42" t="s">
        <v>87</v>
      </c>
      <c r="AO488" s="42" t="s">
        <v>88</v>
      </c>
      <c r="AP488" s="83" t="s">
        <v>2099</v>
      </c>
      <c r="AQ488" s="41" t="s">
        <v>2100</v>
      </c>
      <c r="AR488" s="51"/>
      <c r="AS488" s="42" t="s">
        <v>91</v>
      </c>
      <c r="AT488" s="37" t="s">
        <v>385</v>
      </c>
      <c r="AU488" s="37"/>
      <c r="AV488" s="87" t="s">
        <v>2100</v>
      </c>
      <c r="AW488" s="40"/>
      <c r="AX488" s="37"/>
      <c r="AY488" s="37"/>
      <c r="AZ488" s="37"/>
      <c r="BA488" s="40" t="s">
        <v>221</v>
      </c>
      <c r="BB488" s="40" t="s">
        <v>145</v>
      </c>
      <c r="BC488" s="40" t="s">
        <v>146</v>
      </c>
      <c r="BD488" s="42">
        <v>3001</v>
      </c>
      <c r="BE488" s="40"/>
      <c r="BF488" s="52"/>
      <c r="BG488" s="47" t="s">
        <v>2101</v>
      </c>
      <c r="BH488" s="54"/>
      <c r="BI488" s="88" t="s">
        <v>2102</v>
      </c>
      <c r="BJ488" s="38" t="s">
        <v>2103</v>
      </c>
      <c r="BK488" s="47" t="s">
        <v>1529</v>
      </c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</row>
    <row r="489" s="36" customFormat="1" ht="60" hidden="1" customHeight="1">
      <c r="A489" s="37"/>
      <c r="B489" s="37" t="s">
        <v>62</v>
      </c>
      <c r="C489" s="37" t="s">
        <v>63</v>
      </c>
      <c r="D489" s="56" t="s">
        <v>64</v>
      </c>
      <c r="E489" s="56" t="s">
        <v>2104</v>
      </c>
      <c r="F489" s="40" t="s">
        <v>2090</v>
      </c>
      <c r="G489" s="40" t="s">
        <v>2105</v>
      </c>
      <c r="H489" s="56" t="s">
        <v>2106</v>
      </c>
      <c r="I489" s="48" t="s">
        <v>171</v>
      </c>
      <c r="J489" s="40" t="s">
        <v>172</v>
      </c>
      <c r="K489" s="49" t="s">
        <v>131</v>
      </c>
      <c r="L489" s="57" t="s">
        <v>151</v>
      </c>
      <c r="M489" s="40" t="s">
        <v>173</v>
      </c>
      <c r="N489" s="49" t="s">
        <v>2107</v>
      </c>
      <c r="O489" s="37" t="s">
        <v>75</v>
      </c>
      <c r="P489" s="37" t="s">
        <v>76</v>
      </c>
      <c r="Q489" s="42" t="s">
        <v>137</v>
      </c>
      <c r="R489" s="96">
        <v>42430</v>
      </c>
      <c r="S489" s="44">
        <v>12</v>
      </c>
      <c r="T489" s="45">
        <f t="shared" si="43"/>
        <v>46812.400000000001</v>
      </c>
      <c r="U489" s="56" t="s">
        <v>100</v>
      </c>
      <c r="V489" s="47" t="str">
        <f t="shared" si="41"/>
        <v>М</v>
      </c>
      <c r="W489" s="47" t="str">
        <f t="shared" si="40"/>
        <v>Па</v>
      </c>
      <c r="X489" s="48">
        <v>0.80000000000000004</v>
      </c>
      <c r="Y489" s="48" t="s">
        <v>138</v>
      </c>
      <c r="Z489" s="42" t="s">
        <v>139</v>
      </c>
      <c r="AA489" s="56" t="s">
        <v>966</v>
      </c>
      <c r="AB489" s="48"/>
      <c r="AC489" s="42" t="s">
        <v>141</v>
      </c>
      <c r="AD489" s="49">
        <v>60</v>
      </c>
      <c r="AE489" s="50">
        <v>44149</v>
      </c>
      <c r="AF489" s="51">
        <f t="shared" si="42"/>
        <v>45974</v>
      </c>
      <c r="AG489" s="40" t="s">
        <v>82</v>
      </c>
      <c r="AH489" s="40" t="s">
        <v>83</v>
      </c>
      <c r="AI489" s="42" t="s">
        <v>2108</v>
      </c>
      <c r="AJ489" s="40" t="s">
        <v>85</v>
      </c>
      <c r="AK489" s="51" t="str">
        <f t="shared" ca="1" si="39"/>
        <v>поверен</v>
      </c>
      <c r="AL489" s="42"/>
      <c r="AM489" s="42" t="s">
        <v>86</v>
      </c>
      <c r="AN489" s="42" t="s">
        <v>87</v>
      </c>
      <c r="AO489" s="42" t="s">
        <v>88</v>
      </c>
      <c r="AP489" s="48"/>
      <c r="AQ489" s="41"/>
      <c r="AR489" s="51"/>
      <c r="AS489" s="42" t="s">
        <v>91</v>
      </c>
      <c r="AT489" s="37" t="s">
        <v>385</v>
      </c>
      <c r="AU489" s="37"/>
      <c r="AV489" s="40"/>
      <c r="AW489" s="40"/>
      <c r="AX489" s="37"/>
      <c r="AY489" s="37"/>
      <c r="AZ489" s="37"/>
      <c r="BA489" s="40" t="s">
        <v>221</v>
      </c>
      <c r="BB489" s="40" t="s">
        <v>145</v>
      </c>
      <c r="BC489" s="40" t="s">
        <v>146</v>
      </c>
      <c r="BD489" s="42">
        <v>3001</v>
      </c>
      <c r="BE489" s="40"/>
      <c r="BF489" s="52"/>
      <c r="BG489" s="53"/>
      <c r="BH489" s="54"/>
      <c r="BI489" s="47"/>
      <c r="BJ489" s="47"/>
      <c r="BK489" s="47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</row>
    <row r="490" s="36" customFormat="1" ht="60" hidden="1" customHeight="1">
      <c r="A490" s="37"/>
      <c r="B490" s="37" t="s">
        <v>62</v>
      </c>
      <c r="C490" s="37" t="s">
        <v>63</v>
      </c>
      <c r="D490" s="56" t="s">
        <v>64</v>
      </c>
      <c r="E490" s="56" t="s">
        <v>2109</v>
      </c>
      <c r="F490" s="40" t="s">
        <v>2090</v>
      </c>
      <c r="G490" s="40" t="s">
        <v>2110</v>
      </c>
      <c r="H490" s="56" t="s">
        <v>2111</v>
      </c>
      <c r="I490" s="48" t="s">
        <v>171</v>
      </c>
      <c r="J490" s="40" t="s">
        <v>172</v>
      </c>
      <c r="K490" s="49" t="s">
        <v>131</v>
      </c>
      <c r="L490" s="57" t="s">
        <v>151</v>
      </c>
      <c r="M490" s="40" t="s">
        <v>173</v>
      </c>
      <c r="N490" s="49" t="s">
        <v>2112</v>
      </c>
      <c r="O490" s="37" t="s">
        <v>75</v>
      </c>
      <c r="P490" s="37" t="s">
        <v>76</v>
      </c>
      <c r="Q490" s="42" t="s">
        <v>137</v>
      </c>
      <c r="R490" s="96">
        <v>42430</v>
      </c>
      <c r="S490" s="44">
        <v>12</v>
      </c>
      <c r="T490" s="45">
        <f t="shared" si="43"/>
        <v>46812.400000000001</v>
      </c>
      <c r="U490" s="56" t="s">
        <v>100</v>
      </c>
      <c r="V490" s="47" t="str">
        <f t="shared" si="41"/>
        <v>М</v>
      </c>
      <c r="W490" s="47" t="str">
        <f t="shared" si="40"/>
        <v>Па</v>
      </c>
      <c r="X490" s="48">
        <v>0.80000000000000004</v>
      </c>
      <c r="Y490" s="48" t="s">
        <v>138</v>
      </c>
      <c r="Z490" s="42" t="s">
        <v>139</v>
      </c>
      <c r="AA490" s="56" t="s">
        <v>2094</v>
      </c>
      <c r="AB490" s="48"/>
      <c r="AC490" s="42" t="s">
        <v>141</v>
      </c>
      <c r="AD490" s="49">
        <v>60</v>
      </c>
      <c r="AE490" s="50">
        <v>45495</v>
      </c>
      <c r="AF490" s="51">
        <f t="shared" si="42"/>
        <v>47320</v>
      </c>
      <c r="AG490" s="40" t="s">
        <v>82</v>
      </c>
      <c r="AH490" s="40" t="s">
        <v>83</v>
      </c>
      <c r="AI490" s="42" t="s">
        <v>2113</v>
      </c>
      <c r="AJ490" s="40" t="s">
        <v>143</v>
      </c>
      <c r="AK490" s="51" t="str">
        <f t="shared" ref="AK490:AK553" ca="1" si="44">IF(AE490=0,"нет данных",IF(TODAY()&lt;AF490-30,"поверен",IF(TODAY()&gt;AF490,"ЗАМЕНИТЬ","ПРОСРОЧЕН")))</f>
        <v>поверен</v>
      </c>
      <c r="AL490" s="42"/>
      <c r="AM490" s="42" t="s">
        <v>86</v>
      </c>
      <c r="AN490" s="42" t="s">
        <v>87</v>
      </c>
      <c r="AO490" s="42" t="s">
        <v>88</v>
      </c>
      <c r="AP490" s="48"/>
      <c r="AQ490" s="41"/>
      <c r="AR490" s="51"/>
      <c r="AS490" s="42" t="s">
        <v>91</v>
      </c>
      <c r="AT490" s="37" t="s">
        <v>385</v>
      </c>
      <c r="AU490" s="37"/>
      <c r="AV490" s="40"/>
      <c r="AW490" s="40"/>
      <c r="AX490" s="37"/>
      <c r="AY490" s="37"/>
      <c r="AZ490" s="37"/>
      <c r="BA490" s="40" t="s">
        <v>221</v>
      </c>
      <c r="BB490" s="40" t="s">
        <v>145</v>
      </c>
      <c r="BC490" s="40" t="s">
        <v>146</v>
      </c>
      <c r="BD490" s="42">
        <v>3001</v>
      </c>
      <c r="BE490" s="40"/>
      <c r="BF490" s="52"/>
      <c r="BG490" s="53"/>
      <c r="BH490" s="54"/>
      <c r="BI490" s="47"/>
      <c r="BJ490" s="47"/>
      <c r="BK490" s="47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</row>
    <row r="491" s="36" customFormat="1" ht="60" hidden="1" customHeight="1">
      <c r="A491" s="37"/>
      <c r="B491" s="37" t="s">
        <v>62</v>
      </c>
      <c r="C491" s="37" t="s">
        <v>63</v>
      </c>
      <c r="D491" s="56" t="s">
        <v>64</v>
      </c>
      <c r="E491" s="56" t="s">
        <v>2114</v>
      </c>
      <c r="F491" s="40" t="s">
        <v>2090</v>
      </c>
      <c r="G491" s="40" t="s">
        <v>2115</v>
      </c>
      <c r="H491" s="56" t="s">
        <v>2116</v>
      </c>
      <c r="I491" s="48" t="s">
        <v>171</v>
      </c>
      <c r="J491" s="40" t="s">
        <v>172</v>
      </c>
      <c r="K491" s="49" t="s">
        <v>131</v>
      </c>
      <c r="L491" s="57" t="s">
        <v>151</v>
      </c>
      <c r="M491" s="40" t="s">
        <v>173</v>
      </c>
      <c r="N491" s="49" t="s">
        <v>2117</v>
      </c>
      <c r="O491" s="37" t="s">
        <v>75</v>
      </c>
      <c r="P491" s="37" t="s">
        <v>76</v>
      </c>
      <c r="Q491" s="42" t="s">
        <v>137</v>
      </c>
      <c r="R491" s="96">
        <v>42430</v>
      </c>
      <c r="S491" s="44">
        <v>12</v>
      </c>
      <c r="T491" s="45">
        <f t="shared" si="43"/>
        <v>46812.400000000001</v>
      </c>
      <c r="U491" s="56" t="s">
        <v>100</v>
      </c>
      <c r="V491" s="47" t="str">
        <f t="shared" si="41"/>
        <v>М</v>
      </c>
      <c r="W491" s="47" t="str">
        <f t="shared" si="40"/>
        <v>Па</v>
      </c>
      <c r="X491" s="48">
        <v>0.80000000000000004</v>
      </c>
      <c r="Y491" s="48" t="s">
        <v>138</v>
      </c>
      <c r="Z491" s="42" t="s">
        <v>139</v>
      </c>
      <c r="AA491" s="56" t="s">
        <v>2094</v>
      </c>
      <c r="AB491" s="48"/>
      <c r="AC491" s="42" t="s">
        <v>141</v>
      </c>
      <c r="AD491" s="49">
        <v>60</v>
      </c>
      <c r="AE491" s="50">
        <v>45495</v>
      </c>
      <c r="AF491" s="51">
        <f t="shared" si="42"/>
        <v>47320</v>
      </c>
      <c r="AG491" s="40" t="s">
        <v>82</v>
      </c>
      <c r="AH491" s="40" t="s">
        <v>83</v>
      </c>
      <c r="AI491" s="42" t="s">
        <v>2118</v>
      </c>
      <c r="AJ491" s="40" t="s">
        <v>143</v>
      </c>
      <c r="AK491" s="51" t="str">
        <f t="shared" ca="1" si="44"/>
        <v>поверен</v>
      </c>
      <c r="AL491" s="42"/>
      <c r="AM491" s="42" t="s">
        <v>86</v>
      </c>
      <c r="AN491" s="42" t="s">
        <v>87</v>
      </c>
      <c r="AO491" s="42" t="s">
        <v>88</v>
      </c>
      <c r="AP491" s="48"/>
      <c r="AQ491" s="41"/>
      <c r="AR491" s="51"/>
      <c r="AS491" s="42" t="s">
        <v>91</v>
      </c>
      <c r="AT491" s="37" t="s">
        <v>385</v>
      </c>
      <c r="AU491" s="37"/>
      <c r="AV491" s="40"/>
      <c r="AW491" s="40"/>
      <c r="AX491" s="37"/>
      <c r="AY491" s="37"/>
      <c r="AZ491" s="37"/>
      <c r="BA491" s="40" t="s">
        <v>221</v>
      </c>
      <c r="BB491" s="40" t="s">
        <v>145</v>
      </c>
      <c r="BC491" s="40" t="s">
        <v>146</v>
      </c>
      <c r="BD491" s="42">
        <v>3001</v>
      </c>
      <c r="BE491" s="40"/>
      <c r="BF491" s="52"/>
      <c r="BG491" s="53"/>
      <c r="BH491" s="54"/>
      <c r="BI491" s="47"/>
      <c r="BJ491" s="47"/>
      <c r="BK491" s="47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</row>
    <row r="492" s="36" customFormat="1" ht="60" hidden="1" customHeight="1">
      <c r="A492" s="37"/>
      <c r="B492" s="37" t="s">
        <v>62</v>
      </c>
      <c r="C492" s="37" t="s">
        <v>63</v>
      </c>
      <c r="D492" s="56" t="s">
        <v>64</v>
      </c>
      <c r="E492" s="56" t="s">
        <v>2089</v>
      </c>
      <c r="F492" s="40" t="s">
        <v>2090</v>
      </c>
      <c r="G492" s="40" t="s">
        <v>2119</v>
      </c>
      <c r="H492" s="56" t="s">
        <v>2120</v>
      </c>
      <c r="I492" s="48" t="s">
        <v>1782</v>
      </c>
      <c r="J492" s="40" t="s">
        <v>1783</v>
      </c>
      <c r="K492" s="49" t="s">
        <v>1784</v>
      </c>
      <c r="L492" s="49" t="s">
        <v>1785</v>
      </c>
      <c r="M492" s="40" t="s">
        <v>2121</v>
      </c>
      <c r="N492" s="49">
        <v>1536</v>
      </c>
      <c r="O492" s="37" t="s">
        <v>1788</v>
      </c>
      <c r="P492" s="37" t="s">
        <v>76</v>
      </c>
      <c r="Q492" s="42" t="s">
        <v>289</v>
      </c>
      <c r="R492" s="96">
        <v>44136</v>
      </c>
      <c r="S492" s="48">
        <v>14</v>
      </c>
      <c r="T492" s="45">
        <f t="shared" si="43"/>
        <v>49248.800000000003</v>
      </c>
      <c r="U492" s="56" t="s">
        <v>1789</v>
      </c>
      <c r="V492" s="47" t="str">
        <f t="shared" si="41"/>
        <v/>
      </c>
      <c r="W492" s="47" t="str">
        <f t="shared" si="40"/>
        <v>м</v>
      </c>
      <c r="X492" s="48" t="s">
        <v>2122</v>
      </c>
      <c r="Y492" s="48"/>
      <c r="Z492" s="42" t="s">
        <v>325</v>
      </c>
      <c r="AA492" s="56" t="s">
        <v>326</v>
      </c>
      <c r="AB492" s="48" t="s">
        <v>325</v>
      </c>
      <c r="AC492" s="42" t="s">
        <v>325</v>
      </c>
      <c r="AD492" s="49">
        <v>24</v>
      </c>
      <c r="AE492" s="50">
        <v>45846</v>
      </c>
      <c r="AF492" s="51">
        <f t="shared" si="42"/>
        <v>46575</v>
      </c>
      <c r="AG492" s="51" t="s">
        <v>1480</v>
      </c>
      <c r="AH492" s="51" t="s">
        <v>83</v>
      </c>
      <c r="AI492" s="42" t="s">
        <v>2123</v>
      </c>
      <c r="AJ492" s="40" t="s">
        <v>109</v>
      </c>
      <c r="AK492" s="51" t="str">
        <f t="shared" ca="1" si="44"/>
        <v>поверен</v>
      </c>
      <c r="AL492" s="42"/>
      <c r="AM492" s="42" t="s">
        <v>86</v>
      </c>
      <c r="AN492" s="42" t="s">
        <v>87</v>
      </c>
      <c r="AO492" s="42" t="s">
        <v>88</v>
      </c>
      <c r="AP492" s="500" t="s">
        <v>2124</v>
      </c>
      <c r="AQ492" s="41" t="s">
        <v>2125</v>
      </c>
      <c r="AR492" s="51"/>
      <c r="AS492" s="42" t="s">
        <v>91</v>
      </c>
      <c r="AT492" s="37" t="s">
        <v>385</v>
      </c>
      <c r="AU492" s="37"/>
      <c r="AV492" s="41" t="s">
        <v>2125</v>
      </c>
      <c r="AW492" s="40"/>
      <c r="AX492" s="37"/>
      <c r="AY492" s="37"/>
      <c r="AZ492" s="37"/>
      <c r="BA492" s="40" t="s">
        <v>221</v>
      </c>
      <c r="BB492" s="40" t="s">
        <v>329</v>
      </c>
      <c r="BC492" s="40" t="s">
        <v>298</v>
      </c>
      <c r="BD492" s="42">
        <v>2971</v>
      </c>
      <c r="BE492" s="40"/>
      <c r="BF492" s="52"/>
      <c r="BG492" s="53"/>
      <c r="BH492" s="54"/>
      <c r="BI492" s="41" t="s">
        <v>1792</v>
      </c>
      <c r="BJ492" s="41" t="s">
        <v>1344</v>
      </c>
      <c r="BK492" s="41" t="s">
        <v>302</v>
      </c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</row>
    <row r="493" s="92" customFormat="1" ht="60" hidden="1" customHeight="1">
      <c r="A493" s="37"/>
      <c r="B493" s="37" t="s">
        <v>62</v>
      </c>
      <c r="C493" s="37" t="s">
        <v>63</v>
      </c>
      <c r="D493" s="56" t="s">
        <v>64</v>
      </c>
      <c r="E493" s="56" t="s">
        <v>2114</v>
      </c>
      <c r="F493" s="40" t="s">
        <v>2090</v>
      </c>
      <c r="G493" s="40" t="s">
        <v>2126</v>
      </c>
      <c r="H493" s="56" t="s">
        <v>2127</v>
      </c>
      <c r="I493" s="48" t="s">
        <v>1782</v>
      </c>
      <c r="J493" s="40" t="s">
        <v>1783</v>
      </c>
      <c r="K493" s="49" t="s">
        <v>1784</v>
      </c>
      <c r="L493" s="49" t="s">
        <v>1785</v>
      </c>
      <c r="M493" s="40" t="s">
        <v>2128</v>
      </c>
      <c r="N493" s="49">
        <v>1647</v>
      </c>
      <c r="O493" s="37" t="s">
        <v>1788</v>
      </c>
      <c r="P493" s="37" t="s">
        <v>76</v>
      </c>
      <c r="Q493" s="42" t="s">
        <v>289</v>
      </c>
      <c r="R493" s="91">
        <v>44435</v>
      </c>
      <c r="S493" s="48">
        <v>14</v>
      </c>
      <c r="T493" s="45">
        <f t="shared" si="43"/>
        <v>49547.800000000003</v>
      </c>
      <c r="U493" s="56" t="s">
        <v>1789</v>
      </c>
      <c r="V493" s="37"/>
      <c r="W493" s="37" t="s">
        <v>325</v>
      </c>
      <c r="X493" s="48" t="s">
        <v>2129</v>
      </c>
      <c r="Y493" s="48"/>
      <c r="Z493" s="42" t="s">
        <v>325</v>
      </c>
      <c r="AA493" s="56" t="s">
        <v>326</v>
      </c>
      <c r="AB493" s="48" t="s">
        <v>325</v>
      </c>
      <c r="AC493" s="42" t="s">
        <v>325</v>
      </c>
      <c r="AD493" s="49">
        <v>24</v>
      </c>
      <c r="AE493" s="50">
        <v>45128</v>
      </c>
      <c r="AF493" s="51">
        <f t="shared" si="42"/>
        <v>45858</v>
      </c>
      <c r="AG493" s="51" t="s">
        <v>82</v>
      </c>
      <c r="AH493" s="51" t="s">
        <v>83</v>
      </c>
      <c r="AI493" s="42" t="s">
        <v>2130</v>
      </c>
      <c r="AJ493" s="40" t="s">
        <v>143</v>
      </c>
      <c r="AK493" s="51" t="str">
        <f t="shared" ca="1" si="44"/>
        <v>ЗАМЕНИТЬ</v>
      </c>
      <c r="AL493" s="42"/>
      <c r="AM493" s="42" t="s">
        <v>86</v>
      </c>
      <c r="AN493" s="42" t="s">
        <v>87</v>
      </c>
      <c r="AO493" s="42" t="s">
        <v>88</v>
      </c>
      <c r="AP493" s="48" t="s">
        <v>2131</v>
      </c>
      <c r="AQ493" s="41" t="s">
        <v>2132</v>
      </c>
      <c r="AR493" s="51"/>
      <c r="AS493" s="42" t="s">
        <v>91</v>
      </c>
      <c r="AT493" s="37" t="s">
        <v>92</v>
      </c>
      <c r="AU493" s="37"/>
      <c r="AV493" s="41" t="s">
        <v>2132</v>
      </c>
      <c r="AW493" s="40"/>
      <c r="AX493" s="37"/>
      <c r="AY493" s="37"/>
      <c r="AZ493" s="37"/>
      <c r="BA493" s="40" t="s">
        <v>221</v>
      </c>
      <c r="BB493" s="40" t="s">
        <v>329</v>
      </c>
      <c r="BC493" s="40" t="s">
        <v>2133</v>
      </c>
      <c r="BD493" s="42">
        <v>2971</v>
      </c>
      <c r="BE493" s="40"/>
      <c r="BF493" s="52"/>
      <c r="BG493" s="93" t="s">
        <v>405</v>
      </c>
      <c r="BH493" s="94"/>
      <c r="BI493" s="41" t="s">
        <v>2134</v>
      </c>
      <c r="BJ493" s="41" t="s">
        <v>1344</v>
      </c>
      <c r="BK493" s="41" t="s">
        <v>302</v>
      </c>
      <c r="BL493" s="95"/>
      <c r="BM493" s="95"/>
      <c r="BN493" s="95"/>
      <c r="BO493" s="95"/>
      <c r="BP493" s="95"/>
      <c r="BQ493" s="95"/>
      <c r="BR493" s="95"/>
      <c r="BS493" s="95"/>
      <c r="BT493" s="95"/>
      <c r="BU493" s="95"/>
      <c r="BV493" s="95"/>
      <c r="BW493" s="95"/>
      <c r="BX493" s="95"/>
      <c r="BY493" s="95"/>
      <c r="BZ493" s="95"/>
      <c r="CA493" s="95"/>
      <c r="CB493" s="95"/>
      <c r="CC493" s="95"/>
      <c r="CD493" s="95"/>
      <c r="CE493" s="95"/>
      <c r="CF493" s="95"/>
      <c r="CG493" s="95"/>
      <c r="CH493" s="95"/>
      <c r="CI493" s="95"/>
      <c r="CJ493" s="95"/>
      <c r="CK493" s="95"/>
      <c r="CL493" s="95"/>
      <c r="CM493" s="95"/>
      <c r="CN493" s="95"/>
      <c r="CO493" s="95"/>
      <c r="CP493" s="95"/>
      <c r="CQ493" s="95"/>
      <c r="CR493" s="95"/>
      <c r="CS493" s="95"/>
      <c r="CT493" s="95"/>
      <c r="CU493" s="95"/>
      <c r="CV493" s="95"/>
      <c r="CW493" s="95"/>
      <c r="CX493" s="95"/>
      <c r="CY493" s="95"/>
      <c r="CZ493" s="95"/>
      <c r="DA493" s="95"/>
      <c r="DB493" s="95"/>
      <c r="DC493" s="95"/>
      <c r="DD493" s="95"/>
      <c r="DE493" s="95"/>
      <c r="DF493" s="95"/>
      <c r="DG493" s="95"/>
      <c r="DH493" s="95"/>
      <c r="DI493" s="95"/>
      <c r="DJ493" s="95"/>
      <c r="DK493" s="95"/>
      <c r="DL493" s="95"/>
      <c r="DM493" s="95"/>
      <c r="DN493" s="95"/>
      <c r="DO493" s="95"/>
      <c r="DP493" s="95"/>
      <c r="DQ493" s="95"/>
      <c r="DR493" s="95"/>
      <c r="DS493" s="95"/>
      <c r="DT493" s="95"/>
      <c r="DU493" s="95"/>
      <c r="DV493" s="95"/>
      <c r="DW493" s="95"/>
      <c r="DX493" s="95"/>
      <c r="DY493" s="95"/>
      <c r="DZ493" s="95"/>
      <c r="EA493" s="95"/>
      <c r="EB493" s="95"/>
      <c r="EC493" s="95"/>
      <c r="ED493" s="95"/>
      <c r="EE493" s="95"/>
      <c r="EF493" s="95"/>
      <c r="EG493" s="95"/>
      <c r="EH493" s="95"/>
      <c r="EI493" s="95"/>
      <c r="EJ493" s="95"/>
      <c r="EK493" s="95"/>
      <c r="EL493" s="95"/>
      <c r="EM493" s="95"/>
      <c r="EN493" s="95"/>
      <c r="EO493" s="95"/>
      <c r="EP493" s="95"/>
      <c r="EQ493" s="95"/>
      <c r="ER493" s="95"/>
      <c r="ES493" s="95"/>
      <c r="ET493" s="95"/>
      <c r="EU493" s="95"/>
      <c r="EV493" s="95"/>
      <c r="EW493" s="95"/>
      <c r="EX493" s="95"/>
      <c r="EY493" s="95"/>
      <c r="EZ493" s="95"/>
      <c r="FA493" s="95"/>
      <c r="FB493" s="95"/>
      <c r="FC493" s="95"/>
      <c r="FD493" s="95"/>
      <c r="FE493" s="95"/>
      <c r="FF493" s="95"/>
      <c r="FG493" s="95"/>
      <c r="FH493" s="95"/>
      <c r="FI493" s="95"/>
      <c r="FJ493" s="95"/>
      <c r="FK493" s="95"/>
      <c r="FL493" s="95"/>
      <c r="FM493" s="95"/>
      <c r="FN493" s="95"/>
      <c r="FO493" s="95"/>
      <c r="FP493" s="95"/>
      <c r="FQ493" s="95"/>
      <c r="FR493" s="95"/>
      <c r="FS493" s="95"/>
      <c r="FT493" s="95"/>
      <c r="FU493" s="95"/>
      <c r="FV493" s="95"/>
      <c r="FW493" s="95"/>
      <c r="FX493" s="95"/>
      <c r="FY493" s="95"/>
      <c r="FZ493" s="95"/>
      <c r="GA493" s="95"/>
      <c r="GB493" s="95"/>
      <c r="GC493" s="95"/>
      <c r="GD493" s="95"/>
      <c r="GE493" s="95"/>
      <c r="GF493" s="95"/>
      <c r="GG493" s="95"/>
      <c r="GH493" s="95"/>
      <c r="GI493" s="95"/>
      <c r="GJ493" s="95"/>
      <c r="GK493" s="95"/>
      <c r="GL493" s="95"/>
      <c r="GM493" s="95"/>
      <c r="GN493" s="95"/>
      <c r="GO493" s="95"/>
      <c r="GP493" s="95"/>
      <c r="GQ493" s="95"/>
      <c r="GR493" s="95"/>
      <c r="GS493" s="95"/>
      <c r="GT493" s="95"/>
      <c r="GU493" s="95"/>
      <c r="GV493" s="95"/>
      <c r="GW493" s="95"/>
      <c r="GX493" s="95"/>
      <c r="GY493" s="95"/>
      <c r="GZ493" s="95"/>
      <c r="HA493" s="95"/>
      <c r="HB493" s="95"/>
      <c r="HC493" s="95"/>
      <c r="HD493" s="95"/>
      <c r="HE493" s="95"/>
      <c r="HF493" s="95"/>
      <c r="HG493" s="95"/>
      <c r="HH493" s="95"/>
      <c r="HI493" s="95"/>
      <c r="HJ493" s="95"/>
      <c r="HK493" s="95"/>
      <c r="HL493" s="95"/>
      <c r="HM493" s="95"/>
      <c r="HN493" s="95"/>
      <c r="HO493" s="95"/>
      <c r="HP493" s="95"/>
      <c r="HQ493" s="95"/>
      <c r="HR493" s="95"/>
      <c r="HS493" s="95"/>
      <c r="HT493" s="95"/>
      <c r="HU493" s="95"/>
      <c r="HV493" s="95"/>
      <c r="HW493" s="95"/>
      <c r="HX493" s="95"/>
      <c r="HY493" s="95"/>
      <c r="HZ493" s="95"/>
      <c r="IA493" s="95"/>
      <c r="IB493" s="95"/>
      <c r="IC493" s="95"/>
      <c r="ID493" s="95"/>
      <c r="IE493" s="95"/>
    </row>
    <row r="494" s="92" customFormat="1" ht="60" hidden="1" customHeight="1">
      <c r="A494" s="37"/>
      <c r="B494" s="37" t="s">
        <v>62</v>
      </c>
      <c r="C494" s="37" t="s">
        <v>63</v>
      </c>
      <c r="D494" s="56" t="s">
        <v>64</v>
      </c>
      <c r="E494" s="56" t="s">
        <v>2104</v>
      </c>
      <c r="F494" s="40" t="s">
        <v>2090</v>
      </c>
      <c r="G494" s="501" t="s">
        <v>2135</v>
      </c>
      <c r="H494" s="56" t="s">
        <v>2136</v>
      </c>
      <c r="I494" s="48" t="s">
        <v>1782</v>
      </c>
      <c r="J494" s="40" t="s">
        <v>1783</v>
      </c>
      <c r="K494" s="49" t="s">
        <v>1784</v>
      </c>
      <c r="L494" s="49" t="s">
        <v>1785</v>
      </c>
      <c r="M494" s="40" t="s">
        <v>2128</v>
      </c>
      <c r="N494" s="49">
        <v>1649</v>
      </c>
      <c r="O494" s="37" t="s">
        <v>1788</v>
      </c>
      <c r="P494" s="37" t="s">
        <v>76</v>
      </c>
      <c r="Q494" s="42" t="s">
        <v>289</v>
      </c>
      <c r="R494" s="91">
        <v>44435</v>
      </c>
      <c r="S494" s="48">
        <v>14</v>
      </c>
      <c r="T494" s="45">
        <f t="shared" si="43"/>
        <v>49547.800000000003</v>
      </c>
      <c r="U494" s="56" t="s">
        <v>1789</v>
      </c>
      <c r="V494" s="37"/>
      <c r="W494" s="37" t="s">
        <v>325</v>
      </c>
      <c r="X494" s="48" t="s">
        <v>2129</v>
      </c>
      <c r="Y494" s="48"/>
      <c r="Z494" s="42" t="s">
        <v>325</v>
      </c>
      <c r="AA494" s="56" t="s">
        <v>326</v>
      </c>
      <c r="AB494" s="48" t="s">
        <v>325</v>
      </c>
      <c r="AC494" s="42" t="s">
        <v>325</v>
      </c>
      <c r="AD494" s="49">
        <v>24</v>
      </c>
      <c r="AE494" s="50">
        <v>45128</v>
      </c>
      <c r="AF494" s="51">
        <f t="shared" si="42"/>
        <v>45858</v>
      </c>
      <c r="AG494" s="51" t="s">
        <v>82</v>
      </c>
      <c r="AH494" s="51" t="s">
        <v>83</v>
      </c>
      <c r="AI494" s="42" t="s">
        <v>2137</v>
      </c>
      <c r="AJ494" s="40" t="s">
        <v>143</v>
      </c>
      <c r="AK494" s="51" t="str">
        <f t="shared" ca="1" si="44"/>
        <v>ЗАМЕНИТЬ</v>
      </c>
      <c r="AL494" s="42"/>
      <c r="AM494" s="42" t="s">
        <v>86</v>
      </c>
      <c r="AN494" s="42" t="s">
        <v>87</v>
      </c>
      <c r="AO494" s="42" t="s">
        <v>88</v>
      </c>
      <c r="AP494" s="48" t="s">
        <v>2131</v>
      </c>
      <c r="AQ494" s="41" t="s">
        <v>2132</v>
      </c>
      <c r="AR494" s="51"/>
      <c r="AS494" s="42" t="s">
        <v>91</v>
      </c>
      <c r="AT494" s="37" t="s">
        <v>92</v>
      </c>
      <c r="AU494" s="37"/>
      <c r="AV494" s="41" t="s">
        <v>2132</v>
      </c>
      <c r="AW494" s="40"/>
      <c r="AX494" s="365"/>
      <c r="AY494" s="365"/>
      <c r="AZ494" s="365"/>
      <c r="BA494" s="363" t="s">
        <v>221</v>
      </c>
      <c r="BB494" s="363" t="s">
        <v>329</v>
      </c>
      <c r="BC494" s="363" t="s">
        <v>2133</v>
      </c>
      <c r="BD494" s="42">
        <v>2971</v>
      </c>
      <c r="BE494" s="363"/>
      <c r="BF494" s="409"/>
      <c r="BG494" s="93" t="s">
        <v>405</v>
      </c>
      <c r="BH494" s="94"/>
      <c r="BI494" s="41" t="s">
        <v>2134</v>
      </c>
      <c r="BJ494" s="41" t="s">
        <v>1344</v>
      </c>
      <c r="BK494" s="41" t="s">
        <v>302</v>
      </c>
      <c r="BL494" s="95"/>
      <c r="BM494" s="95"/>
      <c r="BN494" s="95"/>
      <c r="BO494" s="95"/>
      <c r="BP494" s="95"/>
      <c r="BQ494" s="95"/>
      <c r="BR494" s="95"/>
      <c r="BS494" s="95"/>
      <c r="BT494" s="95"/>
      <c r="BU494" s="95"/>
      <c r="BV494" s="95"/>
      <c r="BW494" s="95"/>
      <c r="BX494" s="95"/>
      <c r="BY494" s="95"/>
      <c r="BZ494" s="95"/>
      <c r="CA494" s="95"/>
      <c r="CB494" s="95"/>
      <c r="CC494" s="95"/>
      <c r="CD494" s="95"/>
      <c r="CE494" s="95"/>
      <c r="CF494" s="95"/>
      <c r="CG494" s="95"/>
      <c r="CH494" s="95"/>
      <c r="CI494" s="95"/>
      <c r="CJ494" s="95"/>
      <c r="CK494" s="95"/>
      <c r="CL494" s="95"/>
      <c r="CM494" s="95"/>
      <c r="CN494" s="95"/>
      <c r="CO494" s="95"/>
      <c r="CP494" s="95"/>
      <c r="CQ494" s="95"/>
      <c r="CR494" s="95"/>
      <c r="CS494" s="95"/>
      <c r="CT494" s="95"/>
      <c r="CU494" s="95"/>
      <c r="CV494" s="95"/>
      <c r="CW494" s="95"/>
      <c r="CX494" s="95"/>
      <c r="CY494" s="95"/>
      <c r="CZ494" s="95"/>
      <c r="DA494" s="95"/>
      <c r="DB494" s="95"/>
      <c r="DC494" s="95"/>
      <c r="DD494" s="95"/>
      <c r="DE494" s="95"/>
      <c r="DF494" s="95"/>
      <c r="DG494" s="95"/>
      <c r="DH494" s="95"/>
      <c r="DI494" s="95"/>
      <c r="DJ494" s="95"/>
      <c r="DK494" s="95"/>
      <c r="DL494" s="95"/>
      <c r="DM494" s="95"/>
      <c r="DN494" s="95"/>
      <c r="DO494" s="95"/>
      <c r="DP494" s="95"/>
      <c r="DQ494" s="95"/>
      <c r="DR494" s="95"/>
      <c r="DS494" s="95"/>
      <c r="DT494" s="95"/>
      <c r="DU494" s="95"/>
      <c r="DV494" s="95"/>
      <c r="DW494" s="95"/>
      <c r="DX494" s="95"/>
      <c r="DY494" s="95"/>
      <c r="DZ494" s="95"/>
      <c r="EA494" s="95"/>
      <c r="EB494" s="95"/>
      <c r="EC494" s="95"/>
      <c r="ED494" s="95"/>
      <c r="EE494" s="95"/>
      <c r="EF494" s="95"/>
      <c r="EG494" s="95"/>
      <c r="EH494" s="95"/>
      <c r="EI494" s="95"/>
      <c r="EJ494" s="95"/>
      <c r="EK494" s="95"/>
      <c r="EL494" s="95"/>
      <c r="EM494" s="95"/>
      <c r="EN494" s="95"/>
      <c r="EO494" s="95"/>
      <c r="EP494" s="95"/>
      <c r="EQ494" s="95"/>
      <c r="ER494" s="95"/>
      <c r="ES494" s="95"/>
      <c r="ET494" s="95"/>
      <c r="EU494" s="95"/>
      <c r="EV494" s="95"/>
      <c r="EW494" s="95"/>
      <c r="EX494" s="95"/>
      <c r="EY494" s="95"/>
      <c r="EZ494" s="95"/>
      <c r="FA494" s="95"/>
      <c r="FB494" s="95"/>
      <c r="FC494" s="95"/>
      <c r="FD494" s="95"/>
      <c r="FE494" s="95"/>
      <c r="FF494" s="95"/>
      <c r="FG494" s="95"/>
      <c r="FH494" s="95"/>
      <c r="FI494" s="95"/>
      <c r="FJ494" s="95"/>
      <c r="FK494" s="95"/>
      <c r="FL494" s="95"/>
      <c r="FM494" s="95"/>
      <c r="FN494" s="95"/>
      <c r="FO494" s="95"/>
      <c r="FP494" s="95"/>
      <c r="FQ494" s="95"/>
      <c r="FR494" s="95"/>
      <c r="FS494" s="95"/>
      <c r="FT494" s="95"/>
      <c r="FU494" s="95"/>
      <c r="FV494" s="95"/>
      <c r="FW494" s="95"/>
      <c r="FX494" s="95"/>
      <c r="FY494" s="95"/>
      <c r="FZ494" s="95"/>
      <c r="GA494" s="95"/>
      <c r="GB494" s="95"/>
      <c r="GC494" s="95"/>
      <c r="GD494" s="95"/>
      <c r="GE494" s="95"/>
      <c r="GF494" s="95"/>
      <c r="GG494" s="95"/>
      <c r="GH494" s="95"/>
      <c r="GI494" s="95"/>
      <c r="GJ494" s="95"/>
      <c r="GK494" s="95"/>
      <c r="GL494" s="95"/>
      <c r="GM494" s="95"/>
      <c r="GN494" s="95"/>
      <c r="GO494" s="95"/>
      <c r="GP494" s="95"/>
      <c r="GQ494" s="95"/>
      <c r="GR494" s="95"/>
      <c r="GS494" s="95"/>
      <c r="GT494" s="95"/>
      <c r="GU494" s="95"/>
      <c r="GV494" s="95"/>
      <c r="GW494" s="95"/>
      <c r="GX494" s="95"/>
      <c r="GY494" s="95"/>
      <c r="GZ494" s="95"/>
      <c r="HA494" s="95"/>
      <c r="HB494" s="95"/>
      <c r="HC494" s="95"/>
      <c r="HD494" s="95"/>
      <c r="HE494" s="95"/>
      <c r="HF494" s="95"/>
      <c r="HG494" s="95"/>
      <c r="HH494" s="95"/>
      <c r="HI494" s="95"/>
      <c r="HJ494" s="95"/>
      <c r="HK494" s="95"/>
      <c r="HL494" s="95"/>
      <c r="HM494" s="95"/>
      <c r="HN494" s="95"/>
      <c r="HO494" s="95"/>
      <c r="HP494" s="95"/>
      <c r="HQ494" s="95"/>
      <c r="HR494" s="95"/>
      <c r="HS494" s="95"/>
      <c r="HT494" s="95"/>
      <c r="HU494" s="95"/>
      <c r="HV494" s="95"/>
      <c r="HW494" s="95"/>
      <c r="HX494" s="95"/>
      <c r="HY494" s="95"/>
      <c r="HZ494" s="95"/>
      <c r="IA494" s="95"/>
      <c r="IB494" s="95"/>
      <c r="IC494" s="95"/>
      <c r="ID494" s="95"/>
      <c r="IE494" s="95"/>
    </row>
    <row r="495" s="92" customFormat="1" ht="60" hidden="1" customHeight="1">
      <c r="A495" s="37"/>
      <c r="B495" s="37" t="s">
        <v>62</v>
      </c>
      <c r="C495" s="37" t="s">
        <v>63</v>
      </c>
      <c r="D495" s="56" t="s">
        <v>64</v>
      </c>
      <c r="E495" s="56" t="s">
        <v>2109</v>
      </c>
      <c r="F495" s="40" t="s">
        <v>2090</v>
      </c>
      <c r="G495" s="501" t="s">
        <v>2138</v>
      </c>
      <c r="H495" s="56" t="s">
        <v>2139</v>
      </c>
      <c r="I495" s="48" t="s">
        <v>1782</v>
      </c>
      <c r="J495" s="40" t="s">
        <v>1783</v>
      </c>
      <c r="K495" s="49" t="s">
        <v>1784</v>
      </c>
      <c r="L495" s="49" t="s">
        <v>1785</v>
      </c>
      <c r="M495" s="40" t="s">
        <v>2128</v>
      </c>
      <c r="N495" s="49">
        <v>486</v>
      </c>
      <c r="O495" s="37" t="s">
        <v>1788</v>
      </c>
      <c r="P495" s="37" t="s">
        <v>76</v>
      </c>
      <c r="Q495" s="42" t="s">
        <v>289</v>
      </c>
      <c r="R495" s="91">
        <v>42605</v>
      </c>
      <c r="S495" s="48">
        <v>14</v>
      </c>
      <c r="T495" s="45">
        <v>47717</v>
      </c>
      <c r="U495" s="56" t="s">
        <v>1789</v>
      </c>
      <c r="V495" s="37"/>
      <c r="W495" s="37" t="s">
        <v>325</v>
      </c>
      <c r="X495" s="48" t="s">
        <v>2129</v>
      </c>
      <c r="Y495" s="48"/>
      <c r="Z495" s="42" t="s">
        <v>325</v>
      </c>
      <c r="AA495" s="56" t="s">
        <v>326</v>
      </c>
      <c r="AB495" s="48" t="s">
        <v>325</v>
      </c>
      <c r="AC495" s="42" t="s">
        <v>325</v>
      </c>
      <c r="AD495" s="49">
        <v>24</v>
      </c>
      <c r="AE495" s="50">
        <v>45297</v>
      </c>
      <c r="AF495" s="51">
        <f t="shared" si="42"/>
        <v>46027</v>
      </c>
      <c r="AG495" s="51" t="s">
        <v>82</v>
      </c>
      <c r="AH495" s="51" t="s">
        <v>83</v>
      </c>
      <c r="AI495" s="51" t="s">
        <v>2140</v>
      </c>
      <c r="AJ495" s="40" t="s">
        <v>143</v>
      </c>
      <c r="AK495" s="51" t="str">
        <f t="shared" ca="1" si="44"/>
        <v>поверен</v>
      </c>
      <c r="AL495" s="42"/>
      <c r="AM495" s="42" t="s">
        <v>86</v>
      </c>
      <c r="AN495" s="42" t="s">
        <v>87</v>
      </c>
      <c r="AO495" s="42" t="s">
        <v>88</v>
      </c>
      <c r="AP495" s="48" t="s">
        <v>2141</v>
      </c>
      <c r="AQ495" s="41" t="s">
        <v>2142</v>
      </c>
      <c r="AR495" s="51"/>
      <c r="AS495" s="42" t="s">
        <v>91</v>
      </c>
      <c r="AT495" s="37" t="s">
        <v>92</v>
      </c>
      <c r="AU495" s="37"/>
      <c r="AV495" s="41" t="s">
        <v>2142</v>
      </c>
      <c r="AW495" s="40"/>
      <c r="AX495" s="382"/>
      <c r="AY495" s="382"/>
      <c r="AZ495" s="382"/>
      <c r="BA495" s="443"/>
      <c r="BB495" s="443"/>
      <c r="BC495" s="443"/>
      <c r="BD495" s="42"/>
      <c r="BE495" s="443"/>
      <c r="BF495" s="502"/>
      <c r="BG495" s="93"/>
      <c r="BH495" s="94"/>
      <c r="BI495" s="41" t="s">
        <v>2134</v>
      </c>
      <c r="BJ495" s="41" t="s">
        <v>1344</v>
      </c>
      <c r="BK495" s="41" t="s">
        <v>302</v>
      </c>
      <c r="BL495" s="95"/>
      <c r="BM495" s="95"/>
      <c r="BN495" s="95"/>
      <c r="BO495" s="95"/>
      <c r="BP495" s="95"/>
      <c r="BQ495" s="95"/>
      <c r="BR495" s="95"/>
      <c r="BS495" s="95"/>
      <c r="BT495" s="95"/>
      <c r="BU495" s="95"/>
      <c r="BV495" s="95"/>
      <c r="BW495" s="95"/>
      <c r="BX495" s="95"/>
      <c r="BY495" s="95"/>
      <c r="BZ495" s="95"/>
      <c r="CA495" s="95"/>
      <c r="CB495" s="95"/>
      <c r="CC495" s="95"/>
      <c r="CD495" s="95"/>
      <c r="CE495" s="95"/>
      <c r="CF495" s="95"/>
      <c r="CG495" s="95"/>
      <c r="CH495" s="95"/>
      <c r="CI495" s="95"/>
      <c r="CJ495" s="95"/>
      <c r="CK495" s="95"/>
      <c r="CL495" s="95"/>
      <c r="CM495" s="95"/>
      <c r="CN495" s="95"/>
      <c r="CO495" s="95"/>
      <c r="CP495" s="95"/>
      <c r="CQ495" s="95"/>
      <c r="CR495" s="95"/>
      <c r="CS495" s="95"/>
      <c r="CT495" s="95"/>
      <c r="CU495" s="95"/>
      <c r="CV495" s="95"/>
      <c r="CW495" s="95"/>
      <c r="CX495" s="95"/>
      <c r="CY495" s="95"/>
      <c r="CZ495" s="95"/>
      <c r="DA495" s="95"/>
      <c r="DB495" s="95"/>
      <c r="DC495" s="95"/>
      <c r="DD495" s="95"/>
      <c r="DE495" s="95"/>
      <c r="DF495" s="95"/>
      <c r="DG495" s="95"/>
      <c r="DH495" s="95"/>
      <c r="DI495" s="95"/>
      <c r="DJ495" s="95"/>
      <c r="DK495" s="95"/>
      <c r="DL495" s="95"/>
      <c r="DM495" s="95"/>
      <c r="DN495" s="95"/>
      <c r="DO495" s="95"/>
      <c r="DP495" s="95"/>
      <c r="DQ495" s="95"/>
      <c r="DR495" s="95"/>
      <c r="DS495" s="95"/>
      <c r="DT495" s="95"/>
      <c r="DU495" s="95"/>
      <c r="DV495" s="95"/>
      <c r="DW495" s="95"/>
      <c r="DX495" s="95"/>
      <c r="DY495" s="95"/>
      <c r="DZ495" s="95"/>
      <c r="EA495" s="95"/>
      <c r="EB495" s="95"/>
      <c r="EC495" s="95"/>
      <c r="ED495" s="95"/>
      <c r="EE495" s="95"/>
      <c r="EF495" s="95"/>
      <c r="EG495" s="95"/>
      <c r="EH495" s="95"/>
      <c r="EI495" s="95"/>
      <c r="EJ495" s="95"/>
      <c r="EK495" s="95"/>
      <c r="EL495" s="95"/>
      <c r="EM495" s="95"/>
      <c r="EN495" s="95"/>
      <c r="EO495" s="95"/>
      <c r="EP495" s="95"/>
      <c r="EQ495" s="95"/>
      <c r="ER495" s="95"/>
      <c r="ES495" s="95"/>
      <c r="ET495" s="95"/>
      <c r="EU495" s="95"/>
      <c r="EV495" s="95"/>
      <c r="EW495" s="95"/>
      <c r="EX495" s="95"/>
      <c r="EY495" s="95"/>
      <c r="EZ495" s="95"/>
      <c r="FA495" s="95"/>
      <c r="FB495" s="95"/>
      <c r="FC495" s="95"/>
      <c r="FD495" s="95"/>
      <c r="FE495" s="95"/>
      <c r="FF495" s="95"/>
      <c r="FG495" s="95"/>
      <c r="FH495" s="95"/>
      <c r="FI495" s="95"/>
      <c r="FJ495" s="95"/>
      <c r="FK495" s="95"/>
      <c r="FL495" s="95"/>
      <c r="FM495" s="95"/>
      <c r="FN495" s="95"/>
      <c r="FO495" s="95"/>
      <c r="FP495" s="95"/>
      <c r="FQ495" s="95"/>
      <c r="FR495" s="95"/>
      <c r="FS495" s="95"/>
      <c r="FT495" s="95"/>
      <c r="FU495" s="95"/>
      <c r="FV495" s="95"/>
      <c r="FW495" s="95"/>
      <c r="FX495" s="95"/>
      <c r="FY495" s="95"/>
      <c r="FZ495" s="95"/>
      <c r="GA495" s="95"/>
      <c r="GB495" s="95"/>
      <c r="GC495" s="95"/>
      <c r="GD495" s="95"/>
      <c r="GE495" s="95"/>
      <c r="GF495" s="95"/>
      <c r="GG495" s="95"/>
      <c r="GH495" s="95"/>
      <c r="GI495" s="95"/>
      <c r="GJ495" s="95"/>
      <c r="GK495" s="95"/>
      <c r="GL495" s="95"/>
      <c r="GM495" s="95"/>
      <c r="GN495" s="95"/>
      <c r="GO495" s="95"/>
      <c r="GP495" s="95"/>
      <c r="GQ495" s="95"/>
      <c r="GR495" s="95"/>
      <c r="GS495" s="95"/>
      <c r="GT495" s="95"/>
      <c r="GU495" s="95"/>
      <c r="GV495" s="95"/>
      <c r="GW495" s="95"/>
      <c r="GX495" s="95"/>
      <c r="GY495" s="95"/>
      <c r="GZ495" s="95"/>
      <c r="HA495" s="95"/>
      <c r="HB495" s="95"/>
      <c r="HC495" s="95"/>
      <c r="HD495" s="95"/>
      <c r="HE495" s="95"/>
      <c r="HF495" s="95"/>
      <c r="HG495" s="95"/>
      <c r="HH495" s="95"/>
      <c r="HI495" s="95"/>
      <c r="HJ495" s="95"/>
      <c r="HK495" s="95"/>
      <c r="HL495" s="95"/>
      <c r="HM495" s="95"/>
      <c r="HN495" s="95"/>
      <c r="HO495" s="95"/>
      <c r="HP495" s="95"/>
      <c r="HQ495" s="95"/>
      <c r="HR495" s="95"/>
      <c r="HS495" s="95"/>
      <c r="HT495" s="95"/>
      <c r="HU495" s="95"/>
      <c r="HV495" s="95"/>
      <c r="HW495" s="95"/>
      <c r="HX495" s="95"/>
      <c r="HY495" s="95"/>
      <c r="HZ495" s="95"/>
      <c r="IA495" s="95"/>
      <c r="IB495" s="95"/>
      <c r="IC495" s="95"/>
      <c r="ID495" s="95"/>
      <c r="IE495" s="95"/>
    </row>
    <row r="496" s="88" customFormat="1" ht="60" hidden="1" customHeight="1">
      <c r="A496" s="37"/>
      <c r="B496" s="37" t="s">
        <v>62</v>
      </c>
      <c r="C496" s="37" t="s">
        <v>63</v>
      </c>
      <c r="D496" s="56" t="s">
        <v>64</v>
      </c>
      <c r="E496" s="56" t="s">
        <v>2089</v>
      </c>
      <c r="F496" s="40" t="s">
        <v>2090</v>
      </c>
      <c r="G496" s="40" t="s">
        <v>2143</v>
      </c>
      <c r="H496" s="56" t="s">
        <v>2144</v>
      </c>
      <c r="I496" s="48" t="s">
        <v>577</v>
      </c>
      <c r="J496" s="40" t="s">
        <v>578</v>
      </c>
      <c r="K496" s="49" t="s">
        <v>579</v>
      </c>
      <c r="L496" s="57" t="s">
        <v>580</v>
      </c>
      <c r="M496" s="49" t="s">
        <v>581</v>
      </c>
      <c r="N496" s="49" t="s">
        <v>2145</v>
      </c>
      <c r="O496" s="37" t="s">
        <v>397</v>
      </c>
      <c r="P496" s="37" t="s">
        <v>76</v>
      </c>
      <c r="Q496" s="42" t="s">
        <v>398</v>
      </c>
      <c r="R496" s="91">
        <v>42593</v>
      </c>
      <c r="S496" s="48">
        <v>15</v>
      </c>
      <c r="T496" s="45">
        <f t="shared" si="43"/>
        <v>48071</v>
      </c>
      <c r="U496" s="56" t="s">
        <v>100</v>
      </c>
      <c r="V496" s="47" t="str">
        <f t="shared" si="41"/>
        <v/>
      </c>
      <c r="W496" s="47" t="str">
        <f t="shared" si="40"/>
        <v>%НКПР</v>
      </c>
      <c r="X496" s="48">
        <v>100</v>
      </c>
      <c r="Y496" s="48"/>
      <c r="Z496" s="42" t="s">
        <v>399</v>
      </c>
      <c r="AA496" s="56" t="s">
        <v>400</v>
      </c>
      <c r="AB496" s="48"/>
      <c r="AC496" s="42" t="s">
        <v>399</v>
      </c>
      <c r="AD496" s="498">
        <v>24</v>
      </c>
      <c r="AE496" s="116">
        <v>45735</v>
      </c>
      <c r="AF496" s="51">
        <f t="shared" si="42"/>
        <v>46464</v>
      </c>
      <c r="AG496" s="51" t="s">
        <v>82</v>
      </c>
      <c r="AH496" s="40" t="s">
        <v>83</v>
      </c>
      <c r="AI496" s="40" t="s">
        <v>2146</v>
      </c>
      <c r="AJ496" s="37" t="s">
        <v>109</v>
      </c>
      <c r="AK496" s="51" t="str">
        <f t="shared" ca="1" si="44"/>
        <v>поверен</v>
      </c>
      <c r="AL496" s="42"/>
      <c r="AM496" s="42" t="s">
        <v>86</v>
      </c>
      <c r="AN496" s="42" t="s">
        <v>87</v>
      </c>
      <c r="AO496" s="42" t="s">
        <v>88</v>
      </c>
      <c r="AP496" s="48" t="s">
        <v>584</v>
      </c>
      <c r="AQ496" s="41"/>
      <c r="AR496" s="51"/>
      <c r="AS496" s="42" t="s">
        <v>91</v>
      </c>
      <c r="AT496" s="37" t="s">
        <v>385</v>
      </c>
      <c r="AU496" s="37"/>
      <c r="AV496" s="40"/>
      <c r="AW496" s="40"/>
      <c r="AX496" s="503"/>
      <c r="AY496" s="503"/>
      <c r="AZ496" s="503"/>
      <c r="BA496" s="435" t="s">
        <v>343</v>
      </c>
      <c r="BB496" s="435" t="s">
        <v>403</v>
      </c>
      <c r="BC496" s="435" t="s">
        <v>404</v>
      </c>
      <c r="BD496" s="42">
        <v>3160</v>
      </c>
      <c r="BE496" s="435"/>
      <c r="BF496" s="504"/>
      <c r="BG496" s="40" t="s">
        <v>1027</v>
      </c>
      <c r="BH496" s="47"/>
      <c r="BI496" s="47"/>
      <c r="BJ496" s="38" t="s">
        <v>407</v>
      </c>
      <c r="BK496" s="47" t="s">
        <v>588</v>
      </c>
      <c r="BL496" s="125"/>
      <c r="BM496" s="125"/>
      <c r="BN496" s="125"/>
      <c r="BO496" s="125"/>
      <c r="BP496" s="125"/>
      <c r="BQ496" s="125"/>
      <c r="BR496" s="125"/>
      <c r="BS496" s="125"/>
      <c r="BT496" s="125"/>
      <c r="BU496" s="125"/>
      <c r="BV496" s="125"/>
      <c r="BW496" s="125"/>
      <c r="BX496" s="125"/>
      <c r="BY496" s="125"/>
      <c r="BZ496" s="125"/>
      <c r="CA496" s="125"/>
      <c r="CB496" s="125"/>
      <c r="CC496" s="125"/>
      <c r="CD496" s="125"/>
      <c r="CE496" s="125"/>
      <c r="CF496" s="125"/>
      <c r="CG496" s="125"/>
      <c r="CH496" s="125"/>
      <c r="CI496" s="125"/>
      <c r="CJ496" s="125"/>
      <c r="CK496" s="125"/>
      <c r="CL496" s="125"/>
      <c r="CM496" s="125"/>
      <c r="CN496" s="125"/>
      <c r="CO496" s="125"/>
      <c r="CP496" s="125"/>
      <c r="CQ496" s="125"/>
      <c r="CR496" s="125"/>
      <c r="CS496" s="125"/>
      <c r="CT496" s="125"/>
      <c r="CU496" s="125"/>
      <c r="CV496" s="125"/>
      <c r="CW496" s="125"/>
      <c r="CX496" s="125"/>
      <c r="CY496" s="125"/>
      <c r="CZ496" s="125"/>
      <c r="DA496" s="125"/>
      <c r="DB496" s="125"/>
      <c r="DC496" s="125"/>
      <c r="DD496" s="125"/>
      <c r="DE496" s="125"/>
      <c r="DF496" s="125"/>
      <c r="DG496" s="125"/>
      <c r="DH496" s="125"/>
      <c r="DI496" s="125"/>
      <c r="DJ496" s="125"/>
      <c r="DK496" s="125"/>
      <c r="DL496" s="125"/>
      <c r="DM496" s="125"/>
      <c r="DN496" s="125"/>
      <c r="DO496" s="125"/>
      <c r="DP496" s="125"/>
      <c r="DQ496" s="125"/>
      <c r="DR496" s="125"/>
      <c r="DS496" s="125"/>
      <c r="DT496" s="125"/>
      <c r="DU496" s="125"/>
      <c r="DV496" s="125"/>
      <c r="DW496" s="125"/>
      <c r="DX496" s="125"/>
      <c r="DY496" s="125"/>
      <c r="DZ496" s="125"/>
      <c r="EA496" s="125"/>
      <c r="EB496" s="125"/>
      <c r="EC496" s="125"/>
      <c r="ED496" s="125"/>
      <c r="EE496" s="125"/>
      <c r="EF496" s="125"/>
      <c r="EG496" s="125"/>
      <c r="EH496" s="125"/>
      <c r="EI496" s="125"/>
      <c r="EJ496" s="125"/>
      <c r="EK496" s="125"/>
      <c r="EL496" s="125"/>
      <c r="EM496" s="125"/>
      <c r="EN496" s="125"/>
      <c r="EO496" s="125"/>
      <c r="EP496" s="125"/>
      <c r="EQ496" s="125"/>
      <c r="ER496" s="125"/>
      <c r="ES496" s="125"/>
      <c r="ET496" s="125"/>
      <c r="EU496" s="125"/>
      <c r="EV496" s="125"/>
      <c r="EW496" s="125"/>
      <c r="EX496" s="125"/>
      <c r="EY496" s="125"/>
      <c r="EZ496" s="125"/>
      <c r="FA496" s="125"/>
      <c r="FB496" s="125"/>
      <c r="FC496" s="125"/>
      <c r="FD496" s="125"/>
      <c r="FE496" s="125"/>
      <c r="FF496" s="125"/>
      <c r="FG496" s="125"/>
      <c r="FH496" s="125"/>
      <c r="FI496" s="125"/>
      <c r="FJ496" s="125"/>
      <c r="FK496" s="125"/>
      <c r="FL496" s="125"/>
      <c r="FM496" s="125"/>
      <c r="FN496" s="125"/>
      <c r="FO496" s="125"/>
      <c r="FP496" s="125"/>
      <c r="FQ496" s="125"/>
      <c r="FR496" s="125"/>
      <c r="FS496" s="125"/>
      <c r="FT496" s="125"/>
      <c r="FU496" s="125"/>
      <c r="FV496" s="125"/>
      <c r="FW496" s="125"/>
      <c r="FX496" s="125"/>
      <c r="FY496" s="125"/>
      <c r="FZ496" s="125"/>
      <c r="GA496" s="125"/>
      <c r="GB496" s="125"/>
      <c r="GC496" s="125"/>
      <c r="GD496" s="125"/>
      <c r="GE496" s="125"/>
      <c r="GF496" s="125"/>
      <c r="GG496" s="125"/>
      <c r="GH496" s="125"/>
      <c r="GI496" s="125"/>
      <c r="GJ496" s="125"/>
      <c r="GK496" s="125"/>
      <c r="GL496" s="125"/>
      <c r="GM496" s="125"/>
      <c r="GN496" s="125"/>
      <c r="GO496" s="125"/>
      <c r="GP496" s="125"/>
      <c r="GQ496" s="125"/>
      <c r="GR496" s="125"/>
      <c r="GS496" s="125"/>
      <c r="GT496" s="125"/>
      <c r="GU496" s="125"/>
      <c r="GV496" s="125"/>
      <c r="GW496" s="125"/>
      <c r="GX496" s="125"/>
      <c r="GY496" s="125"/>
      <c r="GZ496" s="125"/>
      <c r="HA496" s="125"/>
      <c r="HB496" s="125"/>
      <c r="HC496" s="125"/>
      <c r="HD496" s="125"/>
      <c r="HE496" s="125"/>
      <c r="HF496" s="125"/>
      <c r="HG496" s="125"/>
      <c r="HH496" s="125"/>
      <c r="HI496" s="125"/>
      <c r="HJ496" s="125"/>
      <c r="HK496" s="125"/>
      <c r="HL496" s="125"/>
      <c r="HM496" s="125"/>
      <c r="HN496" s="125"/>
      <c r="HO496" s="125"/>
      <c r="HP496" s="125"/>
      <c r="HQ496" s="125"/>
      <c r="HR496" s="125"/>
      <c r="HS496" s="125"/>
      <c r="HT496" s="125"/>
      <c r="HU496" s="125"/>
      <c r="HV496" s="125"/>
      <c r="HW496" s="125"/>
      <c r="HX496" s="125"/>
      <c r="HY496" s="125"/>
      <c r="HZ496" s="125"/>
      <c r="IA496" s="125"/>
      <c r="IB496" s="125"/>
      <c r="IC496" s="125"/>
      <c r="ID496" s="125"/>
      <c r="IE496" s="125"/>
    </row>
    <row r="497" s="88" customFormat="1" ht="60" hidden="1" customHeight="1">
      <c r="A497" s="37"/>
      <c r="B497" s="37" t="s">
        <v>62</v>
      </c>
      <c r="C497" s="37" t="s">
        <v>63</v>
      </c>
      <c r="D497" s="56" t="s">
        <v>64</v>
      </c>
      <c r="E497" s="56" t="s">
        <v>2096</v>
      </c>
      <c r="F497" s="40" t="s">
        <v>2090</v>
      </c>
      <c r="G497" s="40" t="s">
        <v>2147</v>
      </c>
      <c r="H497" s="56" t="s">
        <v>2148</v>
      </c>
      <c r="I497" s="48" t="s">
        <v>577</v>
      </c>
      <c r="J497" s="40" t="s">
        <v>578</v>
      </c>
      <c r="K497" s="49" t="s">
        <v>579</v>
      </c>
      <c r="L497" s="57" t="s">
        <v>580</v>
      </c>
      <c r="M497" s="49" t="s">
        <v>581</v>
      </c>
      <c r="N497" s="49" t="s">
        <v>2149</v>
      </c>
      <c r="O497" s="37" t="s">
        <v>397</v>
      </c>
      <c r="P497" s="37" t="s">
        <v>76</v>
      </c>
      <c r="Q497" s="42" t="s">
        <v>398</v>
      </c>
      <c r="R497" s="91">
        <v>42593</v>
      </c>
      <c r="S497" s="48">
        <v>15</v>
      </c>
      <c r="T497" s="45">
        <f t="shared" si="43"/>
        <v>48071</v>
      </c>
      <c r="U497" s="56" t="s">
        <v>100</v>
      </c>
      <c r="V497" s="47" t="str">
        <f t="shared" si="41"/>
        <v/>
      </c>
      <c r="W497" s="47" t="str">
        <f t="shared" si="40"/>
        <v>%НКПР</v>
      </c>
      <c r="X497" s="48">
        <v>100</v>
      </c>
      <c r="Y497" s="48"/>
      <c r="Z497" s="42" t="s">
        <v>399</v>
      </c>
      <c r="AA497" s="56" t="s">
        <v>400</v>
      </c>
      <c r="AB497" s="48"/>
      <c r="AC497" s="42" t="s">
        <v>399</v>
      </c>
      <c r="AD497" s="498">
        <v>24</v>
      </c>
      <c r="AE497" s="116">
        <v>45735</v>
      </c>
      <c r="AF497" s="51">
        <f t="shared" si="42"/>
        <v>46464</v>
      </c>
      <c r="AG497" s="51" t="s">
        <v>82</v>
      </c>
      <c r="AH497" s="40" t="s">
        <v>83</v>
      </c>
      <c r="AI497" s="40" t="s">
        <v>2150</v>
      </c>
      <c r="AJ497" s="37" t="s">
        <v>109</v>
      </c>
      <c r="AK497" s="51" t="str">
        <f t="shared" ca="1" si="44"/>
        <v>поверен</v>
      </c>
      <c r="AL497" s="42"/>
      <c r="AM497" s="42" t="s">
        <v>86</v>
      </c>
      <c r="AN497" s="42" t="s">
        <v>87</v>
      </c>
      <c r="AO497" s="42" t="s">
        <v>88</v>
      </c>
      <c r="AP497" s="48" t="s">
        <v>584</v>
      </c>
      <c r="AQ497" s="41"/>
      <c r="AR497" s="51"/>
      <c r="AS497" s="42" t="s">
        <v>91</v>
      </c>
      <c r="AT497" s="37" t="s">
        <v>385</v>
      </c>
      <c r="AU497" s="37"/>
      <c r="AV497" s="40"/>
      <c r="AW497" s="40"/>
      <c r="AX497" s="37"/>
      <c r="AY497" s="37"/>
      <c r="AZ497" s="37"/>
      <c r="BA497" s="40" t="s">
        <v>343</v>
      </c>
      <c r="BB497" s="40" t="s">
        <v>403</v>
      </c>
      <c r="BC497" s="40" t="s">
        <v>404</v>
      </c>
      <c r="BD497" s="42">
        <v>3160</v>
      </c>
      <c r="BE497" s="40"/>
      <c r="BF497" s="52"/>
      <c r="BG497" s="40" t="s">
        <v>1027</v>
      </c>
      <c r="BH497" s="47"/>
      <c r="BI497" s="47"/>
      <c r="BJ497" s="38" t="s">
        <v>407</v>
      </c>
      <c r="BK497" s="47" t="s">
        <v>588</v>
      </c>
      <c r="BL497" s="125"/>
      <c r="BM497" s="125"/>
      <c r="BN497" s="125"/>
      <c r="BO497" s="125"/>
      <c r="BP497" s="125"/>
      <c r="BQ497" s="125"/>
      <c r="BR497" s="125"/>
      <c r="BS497" s="125"/>
      <c r="BT497" s="125"/>
      <c r="BU497" s="125"/>
      <c r="BV497" s="125"/>
      <c r="BW497" s="125"/>
      <c r="BX497" s="125"/>
      <c r="BY497" s="125"/>
      <c r="BZ497" s="125"/>
      <c r="CA497" s="125"/>
      <c r="CB497" s="125"/>
      <c r="CC497" s="125"/>
      <c r="CD497" s="125"/>
      <c r="CE497" s="125"/>
      <c r="CF497" s="125"/>
      <c r="CG497" s="125"/>
      <c r="CH497" s="125"/>
      <c r="CI497" s="125"/>
      <c r="CJ497" s="125"/>
      <c r="CK497" s="125"/>
      <c r="CL497" s="125"/>
      <c r="CM497" s="125"/>
      <c r="CN497" s="125"/>
      <c r="CO497" s="125"/>
      <c r="CP497" s="125"/>
      <c r="CQ497" s="125"/>
      <c r="CR497" s="125"/>
      <c r="CS497" s="125"/>
      <c r="CT497" s="125"/>
      <c r="CU497" s="125"/>
      <c r="CV497" s="125"/>
      <c r="CW497" s="125"/>
      <c r="CX497" s="125"/>
      <c r="CY497" s="125"/>
      <c r="CZ497" s="125"/>
      <c r="DA497" s="125"/>
      <c r="DB497" s="125"/>
      <c r="DC497" s="125"/>
      <c r="DD497" s="125"/>
      <c r="DE497" s="125"/>
      <c r="DF497" s="125"/>
      <c r="DG497" s="125"/>
      <c r="DH497" s="125"/>
      <c r="DI497" s="125"/>
      <c r="DJ497" s="125"/>
      <c r="DK497" s="125"/>
      <c r="DL497" s="125"/>
      <c r="DM497" s="125"/>
      <c r="DN497" s="125"/>
      <c r="DO497" s="125"/>
      <c r="DP497" s="125"/>
      <c r="DQ497" s="125"/>
      <c r="DR497" s="125"/>
      <c r="DS497" s="125"/>
      <c r="DT497" s="125"/>
      <c r="DU497" s="125"/>
      <c r="DV497" s="125"/>
      <c r="DW497" s="125"/>
      <c r="DX497" s="125"/>
      <c r="DY497" s="125"/>
      <c r="DZ497" s="125"/>
      <c r="EA497" s="125"/>
      <c r="EB497" s="125"/>
      <c r="EC497" s="125"/>
      <c r="ED497" s="125"/>
      <c r="EE497" s="125"/>
      <c r="EF497" s="125"/>
      <c r="EG497" s="125"/>
      <c r="EH497" s="125"/>
      <c r="EI497" s="125"/>
      <c r="EJ497" s="125"/>
      <c r="EK497" s="125"/>
      <c r="EL497" s="125"/>
      <c r="EM497" s="125"/>
      <c r="EN497" s="125"/>
      <c r="EO497" s="125"/>
      <c r="EP497" s="125"/>
      <c r="EQ497" s="125"/>
      <c r="ER497" s="125"/>
      <c r="ES497" s="125"/>
      <c r="ET497" s="125"/>
      <c r="EU497" s="125"/>
      <c r="EV497" s="125"/>
      <c r="EW497" s="125"/>
      <c r="EX497" s="125"/>
      <c r="EY497" s="125"/>
      <c r="EZ497" s="125"/>
      <c r="FA497" s="125"/>
      <c r="FB497" s="125"/>
      <c r="FC497" s="125"/>
      <c r="FD497" s="125"/>
      <c r="FE497" s="125"/>
      <c r="FF497" s="125"/>
      <c r="FG497" s="125"/>
      <c r="FH497" s="125"/>
      <c r="FI497" s="125"/>
      <c r="FJ497" s="125"/>
      <c r="FK497" s="125"/>
      <c r="FL497" s="125"/>
      <c r="FM497" s="125"/>
      <c r="FN497" s="125"/>
      <c r="FO497" s="125"/>
      <c r="FP497" s="125"/>
      <c r="FQ497" s="125"/>
      <c r="FR497" s="125"/>
      <c r="FS497" s="125"/>
      <c r="FT497" s="125"/>
      <c r="FU497" s="125"/>
      <c r="FV497" s="125"/>
      <c r="FW497" s="125"/>
      <c r="FX497" s="125"/>
      <c r="FY497" s="125"/>
      <c r="FZ497" s="125"/>
      <c r="GA497" s="125"/>
      <c r="GB497" s="125"/>
      <c r="GC497" s="125"/>
      <c r="GD497" s="125"/>
      <c r="GE497" s="125"/>
      <c r="GF497" s="125"/>
      <c r="GG497" s="125"/>
      <c r="GH497" s="125"/>
      <c r="GI497" s="125"/>
      <c r="GJ497" s="125"/>
      <c r="GK497" s="125"/>
      <c r="GL497" s="125"/>
      <c r="GM497" s="125"/>
      <c r="GN497" s="125"/>
      <c r="GO497" s="125"/>
      <c r="GP497" s="125"/>
      <c r="GQ497" s="125"/>
      <c r="GR497" s="125"/>
      <c r="GS497" s="125"/>
      <c r="GT497" s="125"/>
      <c r="GU497" s="125"/>
      <c r="GV497" s="125"/>
      <c r="GW497" s="125"/>
      <c r="GX497" s="125"/>
      <c r="GY497" s="125"/>
      <c r="GZ497" s="125"/>
      <c r="HA497" s="125"/>
      <c r="HB497" s="125"/>
      <c r="HC497" s="125"/>
      <c r="HD497" s="125"/>
      <c r="HE497" s="125"/>
      <c r="HF497" s="125"/>
      <c r="HG497" s="125"/>
      <c r="HH497" s="125"/>
      <c r="HI497" s="125"/>
      <c r="HJ497" s="125"/>
      <c r="HK497" s="125"/>
      <c r="HL497" s="125"/>
      <c r="HM497" s="125"/>
      <c r="HN497" s="125"/>
      <c r="HO497" s="125"/>
      <c r="HP497" s="125"/>
      <c r="HQ497" s="125"/>
      <c r="HR497" s="125"/>
      <c r="HS497" s="125"/>
      <c r="HT497" s="125"/>
      <c r="HU497" s="125"/>
      <c r="HV497" s="125"/>
      <c r="HW497" s="125"/>
      <c r="HX497" s="125"/>
      <c r="HY497" s="125"/>
      <c r="HZ497" s="125"/>
      <c r="IA497" s="125"/>
      <c r="IB497" s="125"/>
      <c r="IC497" s="125"/>
      <c r="ID497" s="125"/>
      <c r="IE497" s="125"/>
    </row>
    <row r="498" s="36" customFormat="1" ht="60" hidden="1" customHeight="1">
      <c r="A498" s="37"/>
      <c r="B498" s="37" t="s">
        <v>62</v>
      </c>
      <c r="C498" s="37" t="s">
        <v>63</v>
      </c>
      <c r="D498" s="56" t="s">
        <v>64</v>
      </c>
      <c r="E498" s="56" t="s">
        <v>2104</v>
      </c>
      <c r="F498" s="40" t="s">
        <v>2090</v>
      </c>
      <c r="G498" s="40" t="s">
        <v>2151</v>
      </c>
      <c r="H498" s="56" t="s">
        <v>2152</v>
      </c>
      <c r="I498" s="48" t="s">
        <v>1051</v>
      </c>
      <c r="J498" s="40" t="s">
        <v>2153</v>
      </c>
      <c r="K498" s="49" t="s">
        <v>579</v>
      </c>
      <c r="L498" s="505" t="s">
        <v>1053</v>
      </c>
      <c r="M498" s="49" t="s">
        <v>1053</v>
      </c>
      <c r="N498" s="49">
        <v>21168</v>
      </c>
      <c r="O498" s="37" t="s">
        <v>1055</v>
      </c>
      <c r="P498" s="37" t="s">
        <v>76</v>
      </c>
      <c r="Q498" s="42" t="s">
        <v>398</v>
      </c>
      <c r="R498" s="91">
        <v>44305</v>
      </c>
      <c r="S498" s="48">
        <v>15</v>
      </c>
      <c r="T498" s="45">
        <f t="shared" si="43"/>
        <v>49783</v>
      </c>
      <c r="U498" s="56" t="s">
        <v>100</v>
      </c>
      <c r="V498" s="47" t="str">
        <f t="shared" si="41"/>
        <v/>
      </c>
      <c r="W498" s="47" t="str">
        <f t="shared" si="40"/>
        <v>%НКПР</v>
      </c>
      <c r="X498" s="48">
        <v>100</v>
      </c>
      <c r="Y498" s="48"/>
      <c r="Z498" s="42" t="s">
        <v>399</v>
      </c>
      <c r="AA498" s="56" t="s">
        <v>400</v>
      </c>
      <c r="AB498" s="48"/>
      <c r="AC498" s="42" t="s">
        <v>399</v>
      </c>
      <c r="AD498" s="49">
        <v>24</v>
      </c>
      <c r="AE498" s="50">
        <v>45769</v>
      </c>
      <c r="AF498" s="51">
        <f t="shared" si="42"/>
        <v>46498</v>
      </c>
      <c r="AG498" s="40" t="s">
        <v>82</v>
      </c>
      <c r="AH498" s="40" t="s">
        <v>83</v>
      </c>
      <c r="AI498" s="42" t="s">
        <v>2154</v>
      </c>
      <c r="AJ498" s="40" t="s">
        <v>109</v>
      </c>
      <c r="AK498" s="51" t="str">
        <f t="shared" ca="1" si="44"/>
        <v>поверен</v>
      </c>
      <c r="AL498" s="42"/>
      <c r="AM498" s="42" t="s">
        <v>86</v>
      </c>
      <c r="AN498" s="42" t="s">
        <v>87</v>
      </c>
      <c r="AO498" s="42" t="s">
        <v>88</v>
      </c>
      <c r="AP498" s="48" t="s">
        <v>584</v>
      </c>
      <c r="AQ498" s="41"/>
      <c r="AR498" s="51"/>
      <c r="AS498" s="42" t="s">
        <v>91</v>
      </c>
      <c r="AT498" s="37" t="s">
        <v>385</v>
      </c>
      <c r="AU498" s="37"/>
      <c r="AV498" s="40"/>
      <c r="AW498" s="40" t="s">
        <v>2155</v>
      </c>
      <c r="AX498" s="37"/>
      <c r="AY498" s="37"/>
      <c r="AZ498" s="37"/>
      <c r="BA498" s="40" t="s">
        <v>343</v>
      </c>
      <c r="BB498" s="40" t="s">
        <v>403</v>
      </c>
      <c r="BC498" s="40" t="s">
        <v>404</v>
      </c>
      <c r="BD498" s="42">
        <v>3160</v>
      </c>
      <c r="BE498" s="40"/>
      <c r="BF498" s="52"/>
      <c r="BG498" s="53" t="s">
        <v>1170</v>
      </c>
      <c r="BH498" s="54"/>
      <c r="BI498" s="47"/>
      <c r="BJ498" s="38" t="s">
        <v>1802</v>
      </c>
      <c r="BK498" s="38" t="s">
        <v>302</v>
      </c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</row>
    <row r="499" s="88" customFormat="1" ht="60" hidden="1" customHeight="1">
      <c r="A499" s="37"/>
      <c r="B499" s="37" t="s">
        <v>62</v>
      </c>
      <c r="C499" s="37" t="s">
        <v>63</v>
      </c>
      <c r="D499" s="56" t="s">
        <v>64</v>
      </c>
      <c r="E499" s="56" t="s">
        <v>2109</v>
      </c>
      <c r="F499" s="40" t="s">
        <v>2090</v>
      </c>
      <c r="G499" s="40" t="s">
        <v>2156</v>
      </c>
      <c r="H499" s="56" t="s">
        <v>2157</v>
      </c>
      <c r="I499" s="48" t="s">
        <v>577</v>
      </c>
      <c r="J499" s="40" t="s">
        <v>578</v>
      </c>
      <c r="K499" s="49" t="s">
        <v>579</v>
      </c>
      <c r="L499" s="57" t="s">
        <v>580</v>
      </c>
      <c r="M499" s="49" t="s">
        <v>581</v>
      </c>
      <c r="N499" s="49" t="s">
        <v>2158</v>
      </c>
      <c r="O499" s="37" t="s">
        <v>397</v>
      </c>
      <c r="P499" s="37" t="s">
        <v>76</v>
      </c>
      <c r="Q499" s="42" t="s">
        <v>398</v>
      </c>
      <c r="R499" s="91">
        <v>42593</v>
      </c>
      <c r="S499" s="48">
        <v>15</v>
      </c>
      <c r="T499" s="45">
        <f t="shared" si="43"/>
        <v>48071</v>
      </c>
      <c r="U499" s="56" t="s">
        <v>100</v>
      </c>
      <c r="V499" s="47" t="str">
        <f t="shared" si="41"/>
        <v/>
      </c>
      <c r="W499" s="47" t="str">
        <f t="shared" si="40"/>
        <v>%НКПР</v>
      </c>
      <c r="X499" s="48">
        <v>100</v>
      </c>
      <c r="Y499" s="48"/>
      <c r="Z499" s="42" t="s">
        <v>399</v>
      </c>
      <c r="AA499" s="56" t="s">
        <v>400</v>
      </c>
      <c r="AB499" s="48"/>
      <c r="AC499" s="42" t="s">
        <v>399</v>
      </c>
      <c r="AD499" s="498">
        <v>24</v>
      </c>
      <c r="AE499" s="116">
        <v>45735</v>
      </c>
      <c r="AF499" s="51">
        <f t="shared" si="42"/>
        <v>46464</v>
      </c>
      <c r="AG499" s="40" t="s">
        <v>82</v>
      </c>
      <c r="AH499" s="40" t="s">
        <v>83</v>
      </c>
      <c r="AI499" s="40" t="s">
        <v>2159</v>
      </c>
      <c r="AJ499" s="37" t="s">
        <v>109</v>
      </c>
      <c r="AK499" s="51" t="str">
        <f t="shared" ca="1" si="44"/>
        <v>поверен</v>
      </c>
      <c r="AL499" s="42"/>
      <c r="AM499" s="42" t="s">
        <v>86</v>
      </c>
      <c r="AN499" s="42" t="s">
        <v>87</v>
      </c>
      <c r="AO499" s="42" t="s">
        <v>88</v>
      </c>
      <c r="AP499" s="48" t="s">
        <v>584</v>
      </c>
      <c r="AQ499" s="41"/>
      <c r="AR499" s="51"/>
      <c r="AS499" s="42" t="s">
        <v>91</v>
      </c>
      <c r="AT499" s="37" t="s">
        <v>385</v>
      </c>
      <c r="AU499" s="37"/>
      <c r="AV499" s="40"/>
      <c r="AW499" s="40"/>
      <c r="AX499" s="37"/>
      <c r="AY499" s="37"/>
      <c r="AZ499" s="37"/>
      <c r="BA499" s="40" t="s">
        <v>343</v>
      </c>
      <c r="BB499" s="40" t="s">
        <v>403</v>
      </c>
      <c r="BC499" s="40" t="s">
        <v>404</v>
      </c>
      <c r="BD499" s="42">
        <v>3160</v>
      </c>
      <c r="BE499" s="40"/>
      <c r="BF499" s="52"/>
      <c r="BG499" s="40" t="s">
        <v>1027</v>
      </c>
      <c r="BH499" s="47"/>
      <c r="BI499" s="47"/>
      <c r="BJ499" s="38" t="s">
        <v>407</v>
      </c>
      <c r="BK499" s="47" t="s">
        <v>588</v>
      </c>
      <c r="BL499" s="125"/>
      <c r="BM499" s="125"/>
      <c r="BN499" s="125"/>
      <c r="BO499" s="125"/>
      <c r="BP499" s="125"/>
      <c r="BQ499" s="125"/>
      <c r="BR499" s="125"/>
      <c r="BS499" s="125"/>
      <c r="BT499" s="125"/>
      <c r="BU499" s="125"/>
      <c r="BV499" s="125"/>
      <c r="BW499" s="125"/>
      <c r="BX499" s="125"/>
      <c r="BY499" s="125"/>
      <c r="BZ499" s="125"/>
      <c r="CA499" s="125"/>
      <c r="CB499" s="125"/>
      <c r="CC499" s="125"/>
      <c r="CD499" s="125"/>
      <c r="CE499" s="125"/>
      <c r="CF499" s="125"/>
      <c r="CG499" s="125"/>
      <c r="CH499" s="125"/>
      <c r="CI499" s="125"/>
      <c r="CJ499" s="125"/>
      <c r="CK499" s="125"/>
      <c r="CL499" s="125"/>
      <c r="CM499" s="125"/>
      <c r="CN499" s="125"/>
      <c r="CO499" s="125"/>
      <c r="CP499" s="125"/>
      <c r="CQ499" s="125"/>
      <c r="CR499" s="125"/>
      <c r="CS499" s="125"/>
      <c r="CT499" s="125"/>
      <c r="CU499" s="125"/>
      <c r="CV499" s="125"/>
      <c r="CW499" s="125"/>
      <c r="CX499" s="125"/>
      <c r="CY499" s="125"/>
      <c r="CZ499" s="125"/>
      <c r="DA499" s="125"/>
      <c r="DB499" s="125"/>
      <c r="DC499" s="125"/>
      <c r="DD499" s="125"/>
      <c r="DE499" s="125"/>
      <c r="DF499" s="125"/>
      <c r="DG499" s="125"/>
      <c r="DH499" s="125"/>
      <c r="DI499" s="125"/>
      <c r="DJ499" s="125"/>
      <c r="DK499" s="125"/>
      <c r="DL499" s="125"/>
      <c r="DM499" s="125"/>
      <c r="DN499" s="125"/>
      <c r="DO499" s="125"/>
      <c r="DP499" s="125"/>
      <c r="DQ499" s="125"/>
      <c r="DR499" s="125"/>
      <c r="DS499" s="125"/>
      <c r="DT499" s="125"/>
      <c r="DU499" s="125"/>
      <c r="DV499" s="125"/>
      <c r="DW499" s="125"/>
      <c r="DX499" s="125"/>
      <c r="DY499" s="125"/>
      <c r="DZ499" s="125"/>
      <c r="EA499" s="125"/>
      <c r="EB499" s="125"/>
      <c r="EC499" s="125"/>
      <c r="ED499" s="125"/>
      <c r="EE499" s="125"/>
      <c r="EF499" s="125"/>
      <c r="EG499" s="125"/>
      <c r="EH499" s="125"/>
      <c r="EI499" s="125"/>
      <c r="EJ499" s="125"/>
      <c r="EK499" s="125"/>
      <c r="EL499" s="125"/>
      <c r="EM499" s="125"/>
      <c r="EN499" s="125"/>
      <c r="EO499" s="125"/>
      <c r="EP499" s="125"/>
      <c r="EQ499" s="125"/>
      <c r="ER499" s="125"/>
      <c r="ES499" s="125"/>
      <c r="ET499" s="125"/>
      <c r="EU499" s="125"/>
      <c r="EV499" s="125"/>
      <c r="EW499" s="125"/>
      <c r="EX499" s="125"/>
      <c r="EY499" s="125"/>
      <c r="EZ499" s="125"/>
      <c r="FA499" s="125"/>
      <c r="FB499" s="125"/>
      <c r="FC499" s="125"/>
      <c r="FD499" s="125"/>
      <c r="FE499" s="125"/>
      <c r="FF499" s="125"/>
      <c r="FG499" s="125"/>
      <c r="FH499" s="125"/>
      <c r="FI499" s="125"/>
      <c r="FJ499" s="125"/>
      <c r="FK499" s="125"/>
      <c r="FL499" s="125"/>
      <c r="FM499" s="125"/>
      <c r="FN499" s="125"/>
      <c r="FO499" s="125"/>
      <c r="FP499" s="125"/>
      <c r="FQ499" s="125"/>
      <c r="FR499" s="125"/>
      <c r="FS499" s="125"/>
      <c r="FT499" s="125"/>
      <c r="FU499" s="125"/>
      <c r="FV499" s="125"/>
      <c r="FW499" s="125"/>
      <c r="FX499" s="125"/>
      <c r="FY499" s="125"/>
      <c r="FZ499" s="125"/>
      <c r="GA499" s="125"/>
      <c r="GB499" s="125"/>
      <c r="GC499" s="125"/>
      <c r="GD499" s="125"/>
      <c r="GE499" s="125"/>
      <c r="GF499" s="125"/>
      <c r="GG499" s="125"/>
      <c r="GH499" s="125"/>
      <c r="GI499" s="125"/>
      <c r="GJ499" s="125"/>
      <c r="GK499" s="125"/>
      <c r="GL499" s="125"/>
      <c r="GM499" s="125"/>
      <c r="GN499" s="125"/>
      <c r="GO499" s="125"/>
      <c r="GP499" s="125"/>
      <c r="GQ499" s="125"/>
      <c r="GR499" s="125"/>
      <c r="GS499" s="125"/>
      <c r="GT499" s="125"/>
      <c r="GU499" s="125"/>
      <c r="GV499" s="125"/>
      <c r="GW499" s="125"/>
      <c r="GX499" s="125"/>
      <c r="GY499" s="125"/>
      <c r="GZ499" s="125"/>
      <c r="HA499" s="125"/>
      <c r="HB499" s="125"/>
      <c r="HC499" s="125"/>
      <c r="HD499" s="125"/>
      <c r="HE499" s="125"/>
      <c r="HF499" s="125"/>
      <c r="HG499" s="125"/>
      <c r="HH499" s="125"/>
      <c r="HI499" s="125"/>
      <c r="HJ499" s="125"/>
      <c r="HK499" s="125"/>
      <c r="HL499" s="125"/>
      <c r="HM499" s="125"/>
      <c r="HN499" s="125"/>
      <c r="HO499" s="125"/>
      <c r="HP499" s="125"/>
      <c r="HQ499" s="125"/>
      <c r="HR499" s="125"/>
      <c r="HS499" s="125"/>
      <c r="HT499" s="125"/>
      <c r="HU499" s="125"/>
      <c r="HV499" s="125"/>
      <c r="HW499" s="125"/>
      <c r="HX499" s="125"/>
      <c r="HY499" s="125"/>
      <c r="HZ499" s="125"/>
      <c r="IA499" s="125"/>
      <c r="IB499" s="125"/>
      <c r="IC499" s="125"/>
      <c r="ID499" s="125"/>
      <c r="IE499" s="125"/>
    </row>
    <row r="500" s="88" customFormat="1" ht="60" hidden="1" customHeight="1">
      <c r="A500" s="37"/>
      <c r="B500" s="37" t="s">
        <v>62</v>
      </c>
      <c r="C500" s="37" t="s">
        <v>63</v>
      </c>
      <c r="D500" s="56" t="s">
        <v>64</v>
      </c>
      <c r="E500" s="56" t="s">
        <v>2114</v>
      </c>
      <c r="F500" s="40" t="s">
        <v>2160</v>
      </c>
      <c r="G500" s="40" t="s">
        <v>2161</v>
      </c>
      <c r="H500" s="56" t="s">
        <v>2162</v>
      </c>
      <c r="I500" s="117" t="s">
        <v>590</v>
      </c>
      <c r="J500" s="40" t="s">
        <v>908</v>
      </c>
      <c r="K500" s="49" t="s">
        <v>592</v>
      </c>
      <c r="L500" s="49" t="s">
        <v>593</v>
      </c>
      <c r="M500" s="119" t="s">
        <v>909</v>
      </c>
      <c r="N500" s="49">
        <v>222396</v>
      </c>
      <c r="O500" s="47" t="s">
        <v>595</v>
      </c>
      <c r="P500" s="47" t="s">
        <v>76</v>
      </c>
      <c r="Q500" s="120" t="s">
        <v>398</v>
      </c>
      <c r="R500" s="91">
        <v>44890</v>
      </c>
      <c r="S500" s="48">
        <v>10</v>
      </c>
      <c r="T500" s="121">
        <f t="shared" si="43"/>
        <v>48542</v>
      </c>
      <c r="U500" s="78" t="s">
        <v>100</v>
      </c>
      <c r="V500" s="47" t="str">
        <f t="shared" si="41"/>
        <v/>
      </c>
      <c r="W500" s="47" t="str">
        <f t="shared" si="40"/>
        <v>%НКПР</v>
      </c>
      <c r="X500" s="117">
        <v>100</v>
      </c>
      <c r="Y500" s="117"/>
      <c r="Z500" s="120" t="s">
        <v>399</v>
      </c>
      <c r="AA500" s="78" t="s">
        <v>596</v>
      </c>
      <c r="AB500" s="48"/>
      <c r="AC500" s="120" t="s">
        <v>399</v>
      </c>
      <c r="AD500" s="119">
        <v>36</v>
      </c>
      <c r="AE500" s="91">
        <v>44890</v>
      </c>
      <c r="AF500" s="51">
        <f t="shared" si="42"/>
        <v>45985</v>
      </c>
      <c r="AG500" s="118" t="s">
        <v>82</v>
      </c>
      <c r="AH500" s="118" t="s">
        <v>83</v>
      </c>
      <c r="AI500" s="37" t="s">
        <v>2163</v>
      </c>
      <c r="AJ500" s="47" t="s">
        <v>598</v>
      </c>
      <c r="AK500" s="51" t="str">
        <f t="shared" ca="1" si="44"/>
        <v>поверен</v>
      </c>
      <c r="AL500" s="42"/>
      <c r="AM500" s="120" t="s">
        <v>86</v>
      </c>
      <c r="AN500" s="120" t="s">
        <v>87</v>
      </c>
      <c r="AO500" s="120" t="s">
        <v>88</v>
      </c>
      <c r="AP500" s="47" t="s">
        <v>599</v>
      </c>
      <c r="AQ500" s="38" t="s">
        <v>2164</v>
      </c>
      <c r="AR500" s="148"/>
      <c r="AS500" s="120" t="s">
        <v>91</v>
      </c>
      <c r="AT500" s="47" t="s">
        <v>385</v>
      </c>
      <c r="AU500" s="47"/>
      <c r="AV500" s="38" t="s">
        <v>2164</v>
      </c>
      <c r="AW500" s="40"/>
      <c r="AX500" s="37"/>
      <c r="AY500" s="37"/>
      <c r="AZ500" s="37"/>
      <c r="BA500" s="40"/>
      <c r="BB500" s="118" t="s">
        <v>403</v>
      </c>
      <c r="BC500" s="40" t="s">
        <v>404</v>
      </c>
      <c r="BD500" s="42"/>
      <c r="BE500" s="40"/>
      <c r="BF500" s="52"/>
      <c r="BG500" s="40"/>
      <c r="BH500" s="47"/>
      <c r="BI500" s="47" t="s">
        <v>406</v>
      </c>
      <c r="BJ500" s="38" t="s">
        <v>1305</v>
      </c>
      <c r="BK500" s="47" t="s">
        <v>915</v>
      </c>
      <c r="BL500" s="125"/>
      <c r="BM500" s="125"/>
      <c r="BN500" s="125"/>
      <c r="BO500" s="125"/>
      <c r="BP500" s="125"/>
      <c r="BQ500" s="125"/>
      <c r="BR500" s="125"/>
      <c r="BS500" s="125"/>
      <c r="BT500" s="125"/>
      <c r="BU500" s="125"/>
      <c r="BV500" s="125"/>
      <c r="BW500" s="125"/>
      <c r="BX500" s="125"/>
      <c r="BY500" s="125"/>
      <c r="BZ500" s="125"/>
      <c r="CA500" s="125"/>
      <c r="CB500" s="125"/>
      <c r="CC500" s="125"/>
      <c r="CD500" s="125"/>
      <c r="CE500" s="125"/>
      <c r="CF500" s="125"/>
      <c r="CG500" s="125"/>
      <c r="CH500" s="125"/>
      <c r="CI500" s="125"/>
      <c r="CJ500" s="125"/>
      <c r="CK500" s="125"/>
      <c r="CL500" s="125"/>
      <c r="CM500" s="125"/>
      <c r="CN500" s="125"/>
      <c r="CO500" s="125"/>
      <c r="CP500" s="125"/>
      <c r="CQ500" s="125"/>
      <c r="CR500" s="125"/>
      <c r="CS500" s="125"/>
      <c r="CT500" s="125"/>
      <c r="CU500" s="125"/>
      <c r="CV500" s="125"/>
      <c r="CW500" s="125"/>
      <c r="CX500" s="125"/>
      <c r="CY500" s="125"/>
      <c r="CZ500" s="125"/>
      <c r="DA500" s="125"/>
      <c r="DB500" s="125"/>
      <c r="DC500" s="125"/>
      <c r="DD500" s="125"/>
      <c r="DE500" s="125"/>
      <c r="DF500" s="125"/>
      <c r="DG500" s="125"/>
      <c r="DH500" s="125"/>
      <c r="DI500" s="125"/>
      <c r="DJ500" s="125"/>
      <c r="DK500" s="125"/>
      <c r="DL500" s="125"/>
      <c r="DM500" s="125"/>
      <c r="DN500" s="125"/>
      <c r="DO500" s="125"/>
      <c r="DP500" s="125"/>
      <c r="DQ500" s="125"/>
      <c r="DR500" s="125"/>
      <c r="DS500" s="125"/>
      <c r="DT500" s="125"/>
      <c r="DU500" s="125"/>
      <c r="DV500" s="125"/>
      <c r="DW500" s="125"/>
      <c r="DX500" s="125"/>
      <c r="DY500" s="125"/>
      <c r="DZ500" s="125"/>
      <c r="EA500" s="125"/>
      <c r="EB500" s="125"/>
      <c r="EC500" s="125"/>
      <c r="ED500" s="125"/>
      <c r="EE500" s="125"/>
      <c r="EF500" s="125"/>
      <c r="EG500" s="125"/>
      <c r="EH500" s="125"/>
      <c r="EI500" s="125"/>
      <c r="EJ500" s="125"/>
      <c r="EK500" s="125"/>
      <c r="EL500" s="125"/>
      <c r="EM500" s="125"/>
      <c r="EN500" s="125"/>
      <c r="EO500" s="125"/>
      <c r="EP500" s="125"/>
      <c r="EQ500" s="125"/>
      <c r="ER500" s="125"/>
      <c r="ES500" s="125"/>
      <c r="ET500" s="125"/>
      <c r="EU500" s="125"/>
      <c r="EV500" s="125"/>
      <c r="EW500" s="125"/>
      <c r="EX500" s="125"/>
      <c r="EY500" s="125"/>
      <c r="EZ500" s="125"/>
      <c r="FA500" s="125"/>
      <c r="FB500" s="125"/>
      <c r="FC500" s="125"/>
      <c r="FD500" s="125"/>
      <c r="FE500" s="125"/>
      <c r="FF500" s="125"/>
      <c r="FG500" s="125"/>
      <c r="FH500" s="125"/>
      <c r="FI500" s="125"/>
      <c r="FJ500" s="125"/>
      <c r="FK500" s="125"/>
      <c r="FL500" s="125"/>
      <c r="FM500" s="125"/>
      <c r="FN500" s="125"/>
      <c r="FO500" s="125"/>
      <c r="FP500" s="125"/>
      <c r="FQ500" s="125"/>
      <c r="FR500" s="125"/>
      <c r="FS500" s="125"/>
      <c r="FT500" s="125"/>
      <c r="FU500" s="125"/>
      <c r="FV500" s="125"/>
      <c r="FW500" s="125"/>
      <c r="FX500" s="125"/>
      <c r="FY500" s="125"/>
      <c r="FZ500" s="125"/>
      <c r="GA500" s="125"/>
      <c r="GB500" s="125"/>
      <c r="GC500" s="125"/>
      <c r="GD500" s="125"/>
      <c r="GE500" s="125"/>
      <c r="GF500" s="125"/>
      <c r="GG500" s="125"/>
      <c r="GH500" s="125"/>
      <c r="GI500" s="125"/>
      <c r="GJ500" s="125"/>
      <c r="GK500" s="125"/>
      <c r="GL500" s="125"/>
      <c r="GM500" s="125"/>
      <c r="GN500" s="125"/>
      <c r="GO500" s="125"/>
      <c r="GP500" s="125"/>
      <c r="GQ500" s="125"/>
      <c r="GR500" s="125"/>
      <c r="GS500" s="125"/>
      <c r="GT500" s="125"/>
      <c r="GU500" s="125"/>
      <c r="GV500" s="125"/>
      <c r="GW500" s="125"/>
      <c r="GX500" s="125"/>
      <c r="GY500" s="125"/>
      <c r="GZ500" s="125"/>
      <c r="HA500" s="125"/>
      <c r="HB500" s="125"/>
      <c r="HC500" s="125"/>
      <c r="HD500" s="125"/>
      <c r="HE500" s="125"/>
      <c r="HF500" s="125"/>
      <c r="HG500" s="125"/>
      <c r="HH500" s="125"/>
      <c r="HI500" s="125"/>
      <c r="HJ500" s="125"/>
      <c r="HK500" s="125"/>
      <c r="HL500" s="125"/>
      <c r="HM500" s="125"/>
      <c r="HN500" s="125"/>
      <c r="HO500" s="125"/>
      <c r="HP500" s="125"/>
      <c r="HQ500" s="125"/>
      <c r="HR500" s="125"/>
      <c r="HS500" s="125"/>
      <c r="HT500" s="125"/>
      <c r="HU500" s="125"/>
      <c r="HV500" s="125"/>
      <c r="HW500" s="125"/>
      <c r="HX500" s="125"/>
      <c r="HY500" s="125"/>
      <c r="HZ500" s="125"/>
      <c r="IA500" s="125"/>
      <c r="IB500" s="125"/>
      <c r="IC500" s="125"/>
      <c r="ID500" s="125"/>
      <c r="IE500" s="125"/>
    </row>
    <row r="501" s="125" customFormat="1" ht="60" hidden="1" customHeight="1">
      <c r="A501" s="37"/>
      <c r="B501" s="37" t="s">
        <v>62</v>
      </c>
      <c r="C501" s="37" t="s">
        <v>63</v>
      </c>
      <c r="D501" s="56" t="s">
        <v>64</v>
      </c>
      <c r="E501" s="56" t="s">
        <v>2089</v>
      </c>
      <c r="F501" s="40" t="s">
        <v>2090</v>
      </c>
      <c r="G501" s="40" t="s">
        <v>2143</v>
      </c>
      <c r="H501" s="56" t="s">
        <v>2165</v>
      </c>
      <c r="I501" s="117" t="s">
        <v>590</v>
      </c>
      <c r="J501" s="40" t="s">
        <v>908</v>
      </c>
      <c r="K501" s="49" t="s">
        <v>592</v>
      </c>
      <c r="L501" s="49" t="s">
        <v>593</v>
      </c>
      <c r="M501" s="119" t="s">
        <v>909</v>
      </c>
      <c r="N501" s="49">
        <v>222464</v>
      </c>
      <c r="O501" s="47" t="s">
        <v>595</v>
      </c>
      <c r="P501" s="47" t="s">
        <v>76</v>
      </c>
      <c r="Q501" s="120" t="s">
        <v>398</v>
      </c>
      <c r="R501" s="91">
        <v>44894</v>
      </c>
      <c r="S501" s="48">
        <v>10</v>
      </c>
      <c r="T501" s="121">
        <f t="shared" si="43"/>
        <v>48546</v>
      </c>
      <c r="U501" s="78" t="s">
        <v>100</v>
      </c>
      <c r="V501" s="47" t="str">
        <f t="shared" si="41"/>
        <v/>
      </c>
      <c r="W501" s="47" t="str">
        <f t="shared" si="40"/>
        <v>%НКПР</v>
      </c>
      <c r="X501" s="117">
        <v>100</v>
      </c>
      <c r="Y501" s="117"/>
      <c r="Z501" s="120" t="s">
        <v>399</v>
      </c>
      <c r="AA501" s="78" t="s">
        <v>596</v>
      </c>
      <c r="AB501" s="48"/>
      <c r="AC501" s="120" t="s">
        <v>399</v>
      </c>
      <c r="AD501" s="119">
        <v>36</v>
      </c>
      <c r="AE501" s="91">
        <v>44893</v>
      </c>
      <c r="AF501" s="51">
        <f t="shared" si="42"/>
        <v>45988</v>
      </c>
      <c r="AG501" s="118" t="s">
        <v>82</v>
      </c>
      <c r="AH501" s="118" t="s">
        <v>83</v>
      </c>
      <c r="AI501" s="37" t="s">
        <v>2166</v>
      </c>
      <c r="AJ501" s="47" t="s">
        <v>598</v>
      </c>
      <c r="AK501" s="51" t="str">
        <f t="shared" ca="1" si="44"/>
        <v>поверен</v>
      </c>
      <c r="AL501" s="42"/>
      <c r="AM501" s="120" t="s">
        <v>86</v>
      </c>
      <c r="AN501" s="120" t="s">
        <v>87</v>
      </c>
      <c r="AO501" s="120" t="s">
        <v>88</v>
      </c>
      <c r="AP501" s="47" t="s">
        <v>599</v>
      </c>
      <c r="AQ501" s="38" t="s">
        <v>1995</v>
      </c>
      <c r="AR501" s="148"/>
      <c r="AS501" s="120" t="s">
        <v>91</v>
      </c>
      <c r="AT501" s="47" t="s">
        <v>385</v>
      </c>
      <c r="AU501" s="47"/>
      <c r="AV501" s="38" t="s">
        <v>1995</v>
      </c>
      <c r="AW501" s="40"/>
      <c r="AX501" s="37"/>
      <c r="AY501" s="37"/>
      <c r="AZ501" s="37"/>
      <c r="BA501" s="40"/>
      <c r="BB501" s="118" t="s">
        <v>403</v>
      </c>
      <c r="BC501" s="40" t="s">
        <v>404</v>
      </c>
      <c r="BD501" s="42"/>
      <c r="BE501" s="40"/>
      <c r="BF501" s="52"/>
      <c r="BG501" s="40"/>
      <c r="BH501" s="47"/>
      <c r="BI501" s="47" t="s">
        <v>406</v>
      </c>
      <c r="BJ501" s="38" t="s">
        <v>1305</v>
      </c>
      <c r="BK501" s="47" t="s">
        <v>915</v>
      </c>
    </row>
    <row r="502" s="88" customFormat="1" ht="60" hidden="1" customHeight="1">
      <c r="A502" s="37"/>
      <c r="B502" s="37" t="s">
        <v>62</v>
      </c>
      <c r="C502" s="37" t="s">
        <v>63</v>
      </c>
      <c r="D502" s="56" t="s">
        <v>64</v>
      </c>
      <c r="E502" s="56" t="s">
        <v>2104</v>
      </c>
      <c r="F502" s="40" t="s">
        <v>2090</v>
      </c>
      <c r="G502" s="40" t="s">
        <v>2151</v>
      </c>
      <c r="H502" s="56" t="s">
        <v>2167</v>
      </c>
      <c r="I502" s="48" t="s">
        <v>577</v>
      </c>
      <c r="J502" s="40" t="s">
        <v>578</v>
      </c>
      <c r="K502" s="49" t="s">
        <v>579</v>
      </c>
      <c r="L502" s="57" t="s">
        <v>580</v>
      </c>
      <c r="M502" s="49" t="s">
        <v>581</v>
      </c>
      <c r="N502" s="49" t="s">
        <v>2168</v>
      </c>
      <c r="O502" s="37" t="s">
        <v>397</v>
      </c>
      <c r="P502" s="37" t="s">
        <v>76</v>
      </c>
      <c r="Q502" s="42" t="s">
        <v>398</v>
      </c>
      <c r="R502" s="91">
        <v>42593</v>
      </c>
      <c r="S502" s="48">
        <v>15</v>
      </c>
      <c r="T502" s="45">
        <f t="shared" si="43"/>
        <v>48071</v>
      </c>
      <c r="U502" s="56" t="s">
        <v>100</v>
      </c>
      <c r="V502" s="47" t="str">
        <f t="shared" si="41"/>
        <v/>
      </c>
      <c r="W502" s="47" t="str">
        <f t="shared" si="40"/>
        <v>%НКПР</v>
      </c>
      <c r="X502" s="48">
        <v>100</v>
      </c>
      <c r="Y502" s="48"/>
      <c r="Z502" s="42" t="s">
        <v>399</v>
      </c>
      <c r="AA502" s="56" t="s">
        <v>400</v>
      </c>
      <c r="AB502" s="48"/>
      <c r="AC502" s="42" t="s">
        <v>399</v>
      </c>
      <c r="AD502" s="498">
        <v>24</v>
      </c>
      <c r="AE502" s="116">
        <v>45735</v>
      </c>
      <c r="AF502" s="51">
        <f t="shared" si="42"/>
        <v>46464</v>
      </c>
      <c r="AG502" s="118" t="s">
        <v>82</v>
      </c>
      <c r="AH502" s="40" t="s">
        <v>83</v>
      </c>
      <c r="AI502" s="40" t="s">
        <v>2169</v>
      </c>
      <c r="AJ502" s="37" t="s">
        <v>109</v>
      </c>
      <c r="AK502" s="51" t="str">
        <f t="shared" ca="1" si="44"/>
        <v>поверен</v>
      </c>
      <c r="AL502" s="42"/>
      <c r="AM502" s="42" t="s">
        <v>86</v>
      </c>
      <c r="AN502" s="42" t="s">
        <v>87</v>
      </c>
      <c r="AO502" s="42" t="s">
        <v>88</v>
      </c>
      <c r="AP502" s="48" t="s">
        <v>584</v>
      </c>
      <c r="AQ502" s="41"/>
      <c r="AR502" s="51"/>
      <c r="AS502" s="42" t="s">
        <v>91</v>
      </c>
      <c r="AT502" s="37" t="s">
        <v>385</v>
      </c>
      <c r="AU502" s="37"/>
      <c r="AV502" s="40"/>
      <c r="AW502" s="40"/>
      <c r="AX502" s="37"/>
      <c r="AY502" s="37"/>
      <c r="AZ502" s="37"/>
      <c r="BA502" s="40" t="s">
        <v>343</v>
      </c>
      <c r="BB502" s="40" t="s">
        <v>403</v>
      </c>
      <c r="BC502" s="40" t="s">
        <v>404</v>
      </c>
      <c r="BD502" s="42">
        <v>3160</v>
      </c>
      <c r="BE502" s="40"/>
      <c r="BF502" s="52"/>
      <c r="BG502" s="40" t="s">
        <v>1027</v>
      </c>
      <c r="BH502" s="47"/>
      <c r="BI502" s="47"/>
      <c r="BJ502" s="38" t="s">
        <v>407</v>
      </c>
      <c r="BK502" s="47" t="s">
        <v>588</v>
      </c>
      <c r="BL502" s="125"/>
      <c r="BM502" s="125"/>
      <c r="BN502" s="125"/>
      <c r="BO502" s="125"/>
      <c r="BP502" s="125"/>
      <c r="BQ502" s="125"/>
      <c r="BR502" s="125"/>
      <c r="BS502" s="125"/>
      <c r="BT502" s="125"/>
      <c r="BU502" s="125"/>
      <c r="BV502" s="125"/>
      <c r="BW502" s="125"/>
      <c r="BX502" s="125"/>
      <c r="BY502" s="125"/>
      <c r="BZ502" s="125"/>
      <c r="CA502" s="125"/>
      <c r="CB502" s="125"/>
      <c r="CC502" s="125"/>
      <c r="CD502" s="125"/>
      <c r="CE502" s="125"/>
      <c r="CF502" s="125"/>
      <c r="CG502" s="125"/>
      <c r="CH502" s="125"/>
      <c r="CI502" s="125"/>
      <c r="CJ502" s="125"/>
      <c r="CK502" s="125"/>
      <c r="CL502" s="125"/>
      <c r="CM502" s="125"/>
      <c r="CN502" s="125"/>
      <c r="CO502" s="125"/>
      <c r="CP502" s="125"/>
      <c r="CQ502" s="125"/>
      <c r="CR502" s="125"/>
      <c r="CS502" s="125"/>
      <c r="CT502" s="125"/>
      <c r="CU502" s="125"/>
      <c r="CV502" s="125"/>
      <c r="CW502" s="125"/>
      <c r="CX502" s="125"/>
      <c r="CY502" s="125"/>
      <c r="CZ502" s="125"/>
      <c r="DA502" s="125"/>
      <c r="DB502" s="125"/>
      <c r="DC502" s="125"/>
      <c r="DD502" s="125"/>
      <c r="DE502" s="125"/>
      <c r="DF502" s="125"/>
      <c r="DG502" s="125"/>
      <c r="DH502" s="125"/>
      <c r="DI502" s="125"/>
      <c r="DJ502" s="125"/>
      <c r="DK502" s="125"/>
      <c r="DL502" s="125"/>
      <c r="DM502" s="125"/>
      <c r="DN502" s="125"/>
      <c r="DO502" s="125"/>
      <c r="DP502" s="125"/>
      <c r="DQ502" s="125"/>
      <c r="DR502" s="125"/>
      <c r="DS502" s="125"/>
      <c r="DT502" s="125"/>
      <c r="DU502" s="125"/>
      <c r="DV502" s="125"/>
      <c r="DW502" s="125"/>
      <c r="DX502" s="125"/>
      <c r="DY502" s="125"/>
      <c r="DZ502" s="125"/>
      <c r="EA502" s="125"/>
      <c r="EB502" s="125"/>
      <c r="EC502" s="125"/>
      <c r="ED502" s="125"/>
      <c r="EE502" s="125"/>
      <c r="EF502" s="125"/>
      <c r="EG502" s="125"/>
      <c r="EH502" s="125"/>
      <c r="EI502" s="125"/>
      <c r="EJ502" s="125"/>
      <c r="EK502" s="125"/>
      <c r="EL502" s="125"/>
      <c r="EM502" s="125"/>
      <c r="EN502" s="125"/>
      <c r="EO502" s="125"/>
      <c r="EP502" s="125"/>
      <c r="EQ502" s="125"/>
      <c r="ER502" s="125"/>
      <c r="ES502" s="125"/>
      <c r="ET502" s="125"/>
      <c r="EU502" s="125"/>
      <c r="EV502" s="125"/>
      <c r="EW502" s="125"/>
      <c r="EX502" s="125"/>
      <c r="EY502" s="125"/>
      <c r="EZ502" s="125"/>
      <c r="FA502" s="125"/>
      <c r="FB502" s="125"/>
      <c r="FC502" s="125"/>
      <c r="FD502" s="125"/>
      <c r="FE502" s="125"/>
      <c r="FF502" s="125"/>
      <c r="FG502" s="125"/>
      <c r="FH502" s="125"/>
      <c r="FI502" s="125"/>
      <c r="FJ502" s="125"/>
      <c r="FK502" s="125"/>
      <c r="FL502" s="125"/>
      <c r="FM502" s="125"/>
      <c r="FN502" s="125"/>
      <c r="FO502" s="125"/>
      <c r="FP502" s="125"/>
      <c r="FQ502" s="125"/>
      <c r="FR502" s="125"/>
      <c r="FS502" s="125"/>
      <c r="FT502" s="125"/>
      <c r="FU502" s="125"/>
      <c r="FV502" s="125"/>
      <c r="FW502" s="125"/>
      <c r="FX502" s="125"/>
      <c r="FY502" s="125"/>
      <c r="FZ502" s="125"/>
      <c r="GA502" s="125"/>
      <c r="GB502" s="125"/>
      <c r="GC502" s="125"/>
      <c r="GD502" s="125"/>
      <c r="GE502" s="125"/>
      <c r="GF502" s="125"/>
      <c r="GG502" s="125"/>
      <c r="GH502" s="125"/>
      <c r="GI502" s="125"/>
      <c r="GJ502" s="125"/>
      <c r="GK502" s="125"/>
      <c r="GL502" s="125"/>
      <c r="GM502" s="125"/>
      <c r="GN502" s="125"/>
      <c r="GO502" s="125"/>
      <c r="GP502" s="125"/>
      <c r="GQ502" s="125"/>
      <c r="GR502" s="125"/>
      <c r="GS502" s="125"/>
      <c r="GT502" s="125"/>
      <c r="GU502" s="125"/>
      <c r="GV502" s="125"/>
      <c r="GW502" s="125"/>
      <c r="GX502" s="125"/>
      <c r="GY502" s="125"/>
      <c r="GZ502" s="125"/>
      <c r="HA502" s="125"/>
      <c r="HB502" s="125"/>
      <c r="HC502" s="125"/>
      <c r="HD502" s="125"/>
      <c r="HE502" s="125"/>
      <c r="HF502" s="125"/>
      <c r="HG502" s="125"/>
      <c r="HH502" s="125"/>
      <c r="HI502" s="125"/>
      <c r="HJ502" s="125"/>
      <c r="HK502" s="125"/>
      <c r="HL502" s="125"/>
      <c r="HM502" s="125"/>
      <c r="HN502" s="125"/>
      <c r="HO502" s="125"/>
      <c r="HP502" s="125"/>
      <c r="HQ502" s="125"/>
      <c r="HR502" s="125"/>
      <c r="HS502" s="125"/>
      <c r="HT502" s="125"/>
      <c r="HU502" s="125"/>
      <c r="HV502" s="125"/>
      <c r="HW502" s="125"/>
      <c r="HX502" s="125"/>
      <c r="HY502" s="125"/>
      <c r="HZ502" s="125"/>
      <c r="IA502" s="125"/>
      <c r="IB502" s="125"/>
      <c r="IC502" s="125"/>
      <c r="ID502" s="125"/>
      <c r="IE502" s="125"/>
    </row>
    <row r="503" s="88" customFormat="1" ht="60" hidden="1" customHeight="1">
      <c r="A503" s="37"/>
      <c r="B503" s="37" t="s">
        <v>62</v>
      </c>
      <c r="C503" s="37" t="s">
        <v>63</v>
      </c>
      <c r="D503" s="56" t="s">
        <v>64</v>
      </c>
      <c r="E503" s="56" t="s">
        <v>2114</v>
      </c>
      <c r="F503" s="40" t="s">
        <v>2090</v>
      </c>
      <c r="G503" s="40" t="s">
        <v>2161</v>
      </c>
      <c r="H503" s="56" t="s">
        <v>2170</v>
      </c>
      <c r="I503" s="48" t="s">
        <v>577</v>
      </c>
      <c r="J503" s="40" t="s">
        <v>578</v>
      </c>
      <c r="K503" s="49" t="s">
        <v>579</v>
      </c>
      <c r="L503" s="57" t="s">
        <v>580</v>
      </c>
      <c r="M503" s="49" t="s">
        <v>581</v>
      </c>
      <c r="N503" s="49" t="s">
        <v>2171</v>
      </c>
      <c r="O503" s="37" t="s">
        <v>397</v>
      </c>
      <c r="P503" s="37" t="s">
        <v>76</v>
      </c>
      <c r="Q503" s="42" t="s">
        <v>398</v>
      </c>
      <c r="R503" s="91">
        <v>42593</v>
      </c>
      <c r="S503" s="48">
        <v>15</v>
      </c>
      <c r="T503" s="45">
        <f t="shared" si="43"/>
        <v>48071</v>
      </c>
      <c r="U503" s="56" t="s">
        <v>100</v>
      </c>
      <c r="V503" s="47" t="str">
        <f t="shared" si="41"/>
        <v/>
      </c>
      <c r="W503" s="47" t="str">
        <f t="shared" si="40"/>
        <v>%НКПР</v>
      </c>
      <c r="X503" s="48">
        <v>100</v>
      </c>
      <c r="Y503" s="48"/>
      <c r="Z503" s="42" t="s">
        <v>399</v>
      </c>
      <c r="AA503" s="56" t="s">
        <v>400</v>
      </c>
      <c r="AB503" s="48"/>
      <c r="AC503" s="42" t="s">
        <v>399</v>
      </c>
      <c r="AD503" s="498">
        <v>24</v>
      </c>
      <c r="AE503" s="116">
        <v>45735</v>
      </c>
      <c r="AF503" s="51">
        <f t="shared" si="42"/>
        <v>46464</v>
      </c>
      <c r="AG503" s="118" t="s">
        <v>82</v>
      </c>
      <c r="AH503" s="40" t="s">
        <v>83</v>
      </c>
      <c r="AI503" s="40" t="s">
        <v>2172</v>
      </c>
      <c r="AJ503" s="37" t="s">
        <v>109</v>
      </c>
      <c r="AK503" s="51" t="str">
        <f t="shared" ca="1" si="44"/>
        <v>поверен</v>
      </c>
      <c r="AL503" s="42"/>
      <c r="AM503" s="42" t="s">
        <v>86</v>
      </c>
      <c r="AN503" s="42" t="s">
        <v>87</v>
      </c>
      <c r="AO503" s="42" t="s">
        <v>88</v>
      </c>
      <c r="AP503" s="48" t="s">
        <v>584</v>
      </c>
      <c r="AQ503" s="41"/>
      <c r="AR503" s="51"/>
      <c r="AS503" s="42" t="s">
        <v>91</v>
      </c>
      <c r="AT503" s="37" t="s">
        <v>385</v>
      </c>
      <c r="AU503" s="37"/>
      <c r="AV503" s="40"/>
      <c r="AW503" s="40"/>
      <c r="AX503" s="37"/>
      <c r="AY503" s="37"/>
      <c r="AZ503" s="37"/>
      <c r="BA503" s="40" t="s">
        <v>343</v>
      </c>
      <c r="BB503" s="40" t="s">
        <v>403</v>
      </c>
      <c r="BC503" s="40" t="s">
        <v>404</v>
      </c>
      <c r="BD503" s="42">
        <v>3160</v>
      </c>
      <c r="BE503" s="40"/>
      <c r="BF503" s="52"/>
      <c r="BG503" s="40" t="s">
        <v>1027</v>
      </c>
      <c r="BH503" s="47"/>
      <c r="BI503" s="47"/>
      <c r="BJ503" s="38" t="s">
        <v>407</v>
      </c>
      <c r="BK503" s="47" t="s">
        <v>588</v>
      </c>
      <c r="BL503" s="125"/>
      <c r="BM503" s="125"/>
      <c r="BN503" s="125"/>
      <c r="BO503" s="125"/>
      <c r="BP503" s="125"/>
      <c r="BQ503" s="125"/>
      <c r="BR503" s="125"/>
      <c r="BS503" s="125"/>
      <c r="BT503" s="125"/>
      <c r="BU503" s="125"/>
      <c r="BV503" s="125"/>
      <c r="BW503" s="125"/>
      <c r="BX503" s="125"/>
      <c r="BY503" s="125"/>
      <c r="BZ503" s="125"/>
      <c r="CA503" s="125"/>
      <c r="CB503" s="125"/>
      <c r="CC503" s="125"/>
      <c r="CD503" s="125"/>
      <c r="CE503" s="125"/>
      <c r="CF503" s="125"/>
      <c r="CG503" s="125"/>
      <c r="CH503" s="125"/>
      <c r="CI503" s="125"/>
      <c r="CJ503" s="125"/>
      <c r="CK503" s="125"/>
      <c r="CL503" s="125"/>
      <c r="CM503" s="125"/>
      <c r="CN503" s="125"/>
      <c r="CO503" s="125"/>
      <c r="CP503" s="125"/>
      <c r="CQ503" s="125"/>
      <c r="CR503" s="125"/>
      <c r="CS503" s="125"/>
      <c r="CT503" s="125"/>
      <c r="CU503" s="125"/>
      <c r="CV503" s="125"/>
      <c r="CW503" s="125"/>
      <c r="CX503" s="125"/>
      <c r="CY503" s="125"/>
      <c r="CZ503" s="125"/>
      <c r="DA503" s="125"/>
      <c r="DB503" s="125"/>
      <c r="DC503" s="125"/>
      <c r="DD503" s="125"/>
      <c r="DE503" s="125"/>
      <c r="DF503" s="125"/>
      <c r="DG503" s="125"/>
      <c r="DH503" s="125"/>
      <c r="DI503" s="125"/>
      <c r="DJ503" s="125"/>
      <c r="DK503" s="125"/>
      <c r="DL503" s="125"/>
      <c r="DM503" s="125"/>
      <c r="DN503" s="125"/>
      <c r="DO503" s="125"/>
      <c r="DP503" s="125"/>
      <c r="DQ503" s="125"/>
      <c r="DR503" s="125"/>
      <c r="DS503" s="125"/>
      <c r="DT503" s="125"/>
      <c r="DU503" s="125"/>
      <c r="DV503" s="125"/>
      <c r="DW503" s="125"/>
      <c r="DX503" s="125"/>
      <c r="DY503" s="125"/>
      <c r="DZ503" s="125"/>
      <c r="EA503" s="125"/>
      <c r="EB503" s="125"/>
      <c r="EC503" s="125"/>
      <c r="ED503" s="125"/>
      <c r="EE503" s="125"/>
      <c r="EF503" s="125"/>
      <c r="EG503" s="125"/>
      <c r="EH503" s="125"/>
      <c r="EI503" s="125"/>
      <c r="EJ503" s="125"/>
      <c r="EK503" s="125"/>
      <c r="EL503" s="125"/>
      <c r="EM503" s="125"/>
      <c r="EN503" s="125"/>
      <c r="EO503" s="125"/>
      <c r="EP503" s="125"/>
      <c r="EQ503" s="125"/>
      <c r="ER503" s="125"/>
      <c r="ES503" s="125"/>
      <c r="ET503" s="125"/>
      <c r="EU503" s="125"/>
      <c r="EV503" s="125"/>
      <c r="EW503" s="125"/>
      <c r="EX503" s="125"/>
      <c r="EY503" s="125"/>
      <c r="EZ503" s="125"/>
      <c r="FA503" s="125"/>
      <c r="FB503" s="125"/>
      <c r="FC503" s="125"/>
      <c r="FD503" s="125"/>
      <c r="FE503" s="125"/>
      <c r="FF503" s="125"/>
      <c r="FG503" s="125"/>
      <c r="FH503" s="125"/>
      <c r="FI503" s="125"/>
      <c r="FJ503" s="125"/>
      <c r="FK503" s="125"/>
      <c r="FL503" s="125"/>
      <c r="FM503" s="125"/>
      <c r="FN503" s="125"/>
      <c r="FO503" s="125"/>
      <c r="FP503" s="125"/>
      <c r="FQ503" s="125"/>
      <c r="FR503" s="125"/>
      <c r="FS503" s="125"/>
      <c r="FT503" s="125"/>
      <c r="FU503" s="125"/>
      <c r="FV503" s="125"/>
      <c r="FW503" s="125"/>
      <c r="FX503" s="125"/>
      <c r="FY503" s="125"/>
      <c r="FZ503" s="125"/>
      <c r="GA503" s="125"/>
      <c r="GB503" s="125"/>
      <c r="GC503" s="125"/>
      <c r="GD503" s="125"/>
      <c r="GE503" s="125"/>
      <c r="GF503" s="125"/>
      <c r="GG503" s="125"/>
      <c r="GH503" s="125"/>
      <c r="GI503" s="125"/>
      <c r="GJ503" s="125"/>
      <c r="GK503" s="125"/>
      <c r="GL503" s="125"/>
      <c r="GM503" s="125"/>
      <c r="GN503" s="125"/>
      <c r="GO503" s="125"/>
      <c r="GP503" s="125"/>
      <c r="GQ503" s="125"/>
      <c r="GR503" s="125"/>
      <c r="GS503" s="125"/>
      <c r="GT503" s="125"/>
      <c r="GU503" s="125"/>
      <c r="GV503" s="125"/>
      <c r="GW503" s="125"/>
      <c r="GX503" s="125"/>
      <c r="GY503" s="125"/>
      <c r="GZ503" s="125"/>
      <c r="HA503" s="125"/>
      <c r="HB503" s="125"/>
      <c r="HC503" s="125"/>
      <c r="HD503" s="125"/>
      <c r="HE503" s="125"/>
      <c r="HF503" s="125"/>
      <c r="HG503" s="125"/>
      <c r="HH503" s="125"/>
      <c r="HI503" s="125"/>
      <c r="HJ503" s="125"/>
      <c r="HK503" s="125"/>
      <c r="HL503" s="125"/>
      <c r="HM503" s="125"/>
      <c r="HN503" s="125"/>
      <c r="HO503" s="125"/>
      <c r="HP503" s="125"/>
      <c r="HQ503" s="125"/>
      <c r="HR503" s="125"/>
      <c r="HS503" s="125"/>
      <c r="HT503" s="125"/>
      <c r="HU503" s="125"/>
      <c r="HV503" s="125"/>
      <c r="HW503" s="125"/>
      <c r="HX503" s="125"/>
      <c r="HY503" s="125"/>
      <c r="HZ503" s="125"/>
      <c r="IA503" s="125"/>
      <c r="IB503" s="125"/>
      <c r="IC503" s="125"/>
      <c r="ID503" s="125"/>
      <c r="IE503" s="125"/>
    </row>
    <row r="504" s="92" customFormat="1" ht="60" hidden="1" customHeight="1">
      <c r="A504" s="37"/>
      <c r="B504" s="37" t="s">
        <v>62</v>
      </c>
      <c r="C504" s="37" t="s">
        <v>63</v>
      </c>
      <c r="D504" s="56" t="s">
        <v>64</v>
      </c>
      <c r="E504" s="56" t="s">
        <v>2096</v>
      </c>
      <c r="F504" s="40" t="s">
        <v>2090</v>
      </c>
      <c r="G504" s="40" t="s">
        <v>2173</v>
      </c>
      <c r="H504" s="56" t="s">
        <v>2174</v>
      </c>
      <c r="I504" s="48" t="s">
        <v>1782</v>
      </c>
      <c r="J504" s="40" t="s">
        <v>1783</v>
      </c>
      <c r="K504" s="49" t="s">
        <v>1784</v>
      </c>
      <c r="L504" s="49" t="s">
        <v>1785</v>
      </c>
      <c r="M504" s="40" t="s">
        <v>2175</v>
      </c>
      <c r="N504" s="49">
        <v>1648</v>
      </c>
      <c r="O504" s="37" t="s">
        <v>1788</v>
      </c>
      <c r="P504" s="37" t="s">
        <v>76</v>
      </c>
      <c r="Q504" s="42" t="s">
        <v>289</v>
      </c>
      <c r="R504" s="91">
        <v>44435</v>
      </c>
      <c r="S504" s="48">
        <v>14</v>
      </c>
      <c r="T504" s="45">
        <f t="shared" si="43"/>
        <v>49547.800000000003</v>
      </c>
      <c r="U504" s="56" t="s">
        <v>1789</v>
      </c>
      <c r="V504" s="37" t="str">
        <f t="shared" si="41"/>
        <v/>
      </c>
      <c r="W504" s="37" t="str">
        <f t="shared" si="40"/>
        <v>м</v>
      </c>
      <c r="X504" s="48" t="s">
        <v>2129</v>
      </c>
      <c r="Y504" s="48"/>
      <c r="Z504" s="42" t="s">
        <v>325</v>
      </c>
      <c r="AA504" s="56" t="s">
        <v>326</v>
      </c>
      <c r="AB504" s="48" t="s">
        <v>325</v>
      </c>
      <c r="AC504" s="42" t="s">
        <v>325</v>
      </c>
      <c r="AD504" s="49">
        <v>24</v>
      </c>
      <c r="AE504" s="50">
        <v>45128</v>
      </c>
      <c r="AF504" s="51">
        <f t="shared" si="42"/>
        <v>45858</v>
      </c>
      <c r="AG504" s="51" t="s">
        <v>1480</v>
      </c>
      <c r="AH504" s="51" t="s">
        <v>83</v>
      </c>
      <c r="AI504" s="42" t="s">
        <v>2176</v>
      </c>
      <c r="AJ504" s="40" t="s">
        <v>1338</v>
      </c>
      <c r="AK504" s="51" t="str">
        <f t="shared" ca="1" si="44"/>
        <v>ЗАМЕНИТЬ</v>
      </c>
      <c r="AL504" s="42"/>
      <c r="AM504" s="42" t="s">
        <v>86</v>
      </c>
      <c r="AN504" s="42" t="s">
        <v>87</v>
      </c>
      <c r="AO504" s="42" t="s">
        <v>88</v>
      </c>
      <c r="AP504" s="48"/>
      <c r="AQ504" s="41"/>
      <c r="AR504" s="51"/>
      <c r="AS504" s="42" t="s">
        <v>91</v>
      </c>
      <c r="AT504" s="37" t="s">
        <v>385</v>
      </c>
      <c r="AU504" s="37"/>
      <c r="AV504" s="40"/>
      <c r="AW504" s="40"/>
      <c r="AX504" s="37"/>
      <c r="AY504" s="37"/>
      <c r="AZ504" s="37"/>
      <c r="BA504" s="40" t="s">
        <v>221</v>
      </c>
      <c r="BB504" s="40" t="s">
        <v>329</v>
      </c>
      <c r="BC504" s="40" t="s">
        <v>298</v>
      </c>
      <c r="BD504" s="42">
        <v>2971</v>
      </c>
      <c r="BE504" s="40"/>
      <c r="BF504" s="52"/>
      <c r="BG504" s="93" t="s">
        <v>405</v>
      </c>
      <c r="BH504" s="94"/>
      <c r="BI504" s="41" t="s">
        <v>2134</v>
      </c>
      <c r="BJ504" s="41" t="s">
        <v>1344</v>
      </c>
      <c r="BK504" s="41" t="s">
        <v>302</v>
      </c>
      <c r="BL504" s="95"/>
      <c r="BM504" s="95"/>
      <c r="BN504" s="95"/>
      <c r="BO504" s="95"/>
      <c r="BP504" s="95"/>
      <c r="BQ504" s="95"/>
      <c r="BR504" s="95"/>
      <c r="BS504" s="95"/>
      <c r="BT504" s="95"/>
      <c r="BU504" s="95"/>
      <c r="BV504" s="95"/>
      <c r="BW504" s="95"/>
      <c r="BX504" s="95"/>
      <c r="BY504" s="95"/>
      <c r="BZ504" s="95"/>
      <c r="CA504" s="95"/>
      <c r="CB504" s="95"/>
      <c r="CC504" s="95"/>
      <c r="CD504" s="95"/>
      <c r="CE504" s="95"/>
      <c r="CF504" s="95"/>
      <c r="CG504" s="95"/>
      <c r="CH504" s="95"/>
      <c r="CI504" s="95"/>
      <c r="CJ504" s="95"/>
      <c r="CK504" s="95"/>
      <c r="CL504" s="95"/>
      <c r="CM504" s="95"/>
      <c r="CN504" s="95"/>
      <c r="CO504" s="95"/>
      <c r="CP504" s="95"/>
      <c r="CQ504" s="95"/>
      <c r="CR504" s="95"/>
      <c r="CS504" s="95"/>
      <c r="CT504" s="95"/>
      <c r="CU504" s="95"/>
      <c r="CV504" s="95"/>
      <c r="CW504" s="95"/>
      <c r="CX504" s="95"/>
      <c r="CY504" s="95"/>
      <c r="CZ504" s="95"/>
      <c r="DA504" s="95"/>
      <c r="DB504" s="95"/>
      <c r="DC504" s="95"/>
      <c r="DD504" s="95"/>
      <c r="DE504" s="95"/>
      <c r="DF504" s="95"/>
      <c r="DG504" s="95"/>
      <c r="DH504" s="95"/>
      <c r="DI504" s="95"/>
      <c r="DJ504" s="95"/>
      <c r="DK504" s="95"/>
      <c r="DL504" s="95"/>
      <c r="DM504" s="95"/>
      <c r="DN504" s="95"/>
      <c r="DO504" s="95"/>
      <c r="DP504" s="95"/>
      <c r="DQ504" s="95"/>
      <c r="DR504" s="95"/>
      <c r="DS504" s="95"/>
      <c r="DT504" s="95"/>
      <c r="DU504" s="95"/>
      <c r="DV504" s="95"/>
      <c r="DW504" s="95"/>
      <c r="DX504" s="95"/>
      <c r="DY504" s="95"/>
      <c r="DZ504" s="95"/>
      <c r="EA504" s="95"/>
      <c r="EB504" s="95"/>
      <c r="EC504" s="95"/>
      <c r="ED504" s="95"/>
      <c r="EE504" s="95"/>
      <c r="EF504" s="95"/>
      <c r="EG504" s="95"/>
      <c r="EH504" s="95"/>
      <c r="EI504" s="95"/>
      <c r="EJ504" s="95"/>
      <c r="EK504" s="95"/>
      <c r="EL504" s="95"/>
      <c r="EM504" s="95"/>
      <c r="EN504" s="95"/>
      <c r="EO504" s="95"/>
      <c r="EP504" s="95"/>
      <c r="EQ504" s="95"/>
      <c r="ER504" s="95"/>
      <c r="ES504" s="95"/>
      <c r="ET504" s="95"/>
      <c r="EU504" s="95"/>
      <c r="EV504" s="95"/>
      <c r="EW504" s="95"/>
      <c r="EX504" s="95"/>
      <c r="EY504" s="95"/>
      <c r="EZ504" s="95"/>
      <c r="FA504" s="95"/>
      <c r="FB504" s="95"/>
      <c r="FC504" s="95"/>
      <c r="FD504" s="95"/>
      <c r="FE504" s="95"/>
      <c r="FF504" s="95"/>
      <c r="FG504" s="95"/>
      <c r="FH504" s="95"/>
      <c r="FI504" s="95"/>
      <c r="FJ504" s="95"/>
      <c r="FK504" s="95"/>
      <c r="FL504" s="95"/>
      <c r="FM504" s="95"/>
      <c r="FN504" s="95"/>
      <c r="FO504" s="95"/>
      <c r="FP504" s="95"/>
      <c r="FQ504" s="95"/>
      <c r="FR504" s="95"/>
      <c r="FS504" s="95"/>
      <c r="FT504" s="95"/>
      <c r="FU504" s="95"/>
      <c r="FV504" s="95"/>
      <c r="FW504" s="95"/>
      <c r="FX504" s="95"/>
      <c r="FY504" s="95"/>
      <c r="FZ504" s="95"/>
      <c r="GA504" s="95"/>
      <c r="GB504" s="95"/>
      <c r="GC504" s="95"/>
      <c r="GD504" s="95"/>
      <c r="GE504" s="95"/>
      <c r="GF504" s="95"/>
      <c r="GG504" s="95"/>
      <c r="GH504" s="95"/>
      <c r="GI504" s="95"/>
      <c r="GJ504" s="95"/>
      <c r="GK504" s="95"/>
      <c r="GL504" s="95"/>
      <c r="GM504" s="95"/>
      <c r="GN504" s="95"/>
      <c r="GO504" s="95"/>
      <c r="GP504" s="95"/>
      <c r="GQ504" s="95"/>
      <c r="GR504" s="95"/>
      <c r="GS504" s="95"/>
      <c r="GT504" s="95"/>
      <c r="GU504" s="95"/>
      <c r="GV504" s="95"/>
      <c r="GW504" s="95"/>
      <c r="GX504" s="95"/>
      <c r="GY504" s="95"/>
      <c r="GZ504" s="95"/>
      <c r="HA504" s="95"/>
      <c r="HB504" s="95"/>
      <c r="HC504" s="95"/>
      <c r="HD504" s="95"/>
      <c r="HE504" s="95"/>
      <c r="HF504" s="95"/>
      <c r="HG504" s="95"/>
      <c r="HH504" s="95"/>
      <c r="HI504" s="95"/>
      <c r="HJ504" s="95"/>
      <c r="HK504" s="95"/>
      <c r="HL504" s="95"/>
      <c r="HM504" s="95"/>
      <c r="HN504" s="95"/>
      <c r="HO504" s="95"/>
      <c r="HP504" s="95"/>
      <c r="HQ504" s="95"/>
      <c r="HR504" s="95"/>
      <c r="HS504" s="95"/>
      <c r="HT504" s="95"/>
      <c r="HU504" s="95"/>
      <c r="HV504" s="95"/>
      <c r="HW504" s="95"/>
      <c r="HX504" s="95"/>
      <c r="HY504" s="95"/>
      <c r="HZ504" s="95"/>
      <c r="IA504" s="95"/>
      <c r="IB504" s="95"/>
      <c r="IC504" s="95"/>
      <c r="ID504" s="95"/>
      <c r="IE504" s="95"/>
    </row>
    <row r="505" s="55" customFormat="1" ht="60" hidden="1" customHeight="1">
      <c r="A505" s="58"/>
      <c r="B505" s="58" t="s">
        <v>62</v>
      </c>
      <c r="C505" s="58" t="s">
        <v>63</v>
      </c>
      <c r="D505" s="59" t="s">
        <v>64</v>
      </c>
      <c r="E505" s="59">
        <v>227</v>
      </c>
      <c r="F505" s="62" t="s">
        <v>2177</v>
      </c>
      <c r="G505" s="62" t="s">
        <v>2178</v>
      </c>
      <c r="H505" s="59" t="s">
        <v>2179</v>
      </c>
      <c r="I505" s="63" t="s">
        <v>69</v>
      </c>
      <c r="J505" s="62" t="s">
        <v>106</v>
      </c>
      <c r="K505" s="58" t="s">
        <v>71</v>
      </c>
      <c r="L505" s="58" t="s">
        <v>72</v>
      </c>
      <c r="M505" s="62" t="s">
        <v>2180</v>
      </c>
      <c r="N505" s="64">
        <v>2238997</v>
      </c>
      <c r="O505" s="58" t="s">
        <v>75</v>
      </c>
      <c r="P505" s="58" t="s">
        <v>76</v>
      </c>
      <c r="Q505" s="66" t="s">
        <v>77</v>
      </c>
      <c r="R505" s="115">
        <v>42025</v>
      </c>
      <c r="S505" s="68">
        <v>15</v>
      </c>
      <c r="T505" s="69">
        <f t="shared" si="43"/>
        <v>47503</v>
      </c>
      <c r="U505" s="59" t="s">
        <v>100</v>
      </c>
      <c r="V505" s="71" t="str">
        <f t="shared" si="41"/>
        <v/>
      </c>
      <c r="W505" s="71" t="str">
        <f t="shared" si="40"/>
        <v>°С</v>
      </c>
      <c r="X505" s="63">
        <v>50</v>
      </c>
      <c r="Y505" s="63"/>
      <c r="Z505" s="66" t="s">
        <v>79</v>
      </c>
      <c r="AA505" s="58" t="s">
        <v>101</v>
      </c>
      <c r="AB505" s="63"/>
      <c r="AC505" s="66" t="s">
        <v>81</v>
      </c>
      <c r="AD505" s="64">
        <v>60</v>
      </c>
      <c r="AE505" s="72">
        <v>45827</v>
      </c>
      <c r="AF505" s="73">
        <f t="shared" si="42"/>
        <v>47652</v>
      </c>
      <c r="AG505" s="62" t="s">
        <v>82</v>
      </c>
      <c r="AH505" s="62" t="s">
        <v>83</v>
      </c>
      <c r="AI505" s="58" t="s">
        <v>2181</v>
      </c>
      <c r="AJ505" s="62" t="s">
        <v>109</v>
      </c>
      <c r="AK505" s="73" t="str">
        <f t="shared" ca="1" si="44"/>
        <v>поверен</v>
      </c>
      <c r="AL505" s="66"/>
      <c r="AM505" s="66" t="s">
        <v>86</v>
      </c>
      <c r="AN505" s="66" t="s">
        <v>87</v>
      </c>
      <c r="AO505" s="66" t="s">
        <v>88</v>
      </c>
      <c r="AP505" s="63"/>
      <c r="AQ505" s="74"/>
      <c r="AR505" s="73"/>
      <c r="AS505" s="66" t="s">
        <v>91</v>
      </c>
      <c r="AT505" s="58" t="s">
        <v>385</v>
      </c>
      <c r="AU505" s="58"/>
      <c r="AV505" s="62"/>
      <c r="AW505" s="62"/>
      <c r="AX505" s="58"/>
      <c r="AY505" s="58"/>
      <c r="AZ505" s="58"/>
      <c r="BA505" s="62" t="s">
        <v>221</v>
      </c>
      <c r="BB505" s="62" t="s">
        <v>93</v>
      </c>
      <c r="BC505" s="62" t="s">
        <v>94</v>
      </c>
      <c r="BD505" s="66">
        <v>3201</v>
      </c>
      <c r="BE505" s="62"/>
      <c r="BF505" s="75"/>
      <c r="BG505" s="76"/>
      <c r="BH505" s="77"/>
      <c r="BI505" s="71"/>
      <c r="BJ505" s="71"/>
      <c r="BK505" s="71"/>
    </row>
    <row r="506" s="55" customFormat="1" ht="60" hidden="1" customHeight="1">
      <c r="A506" s="58"/>
      <c r="B506" s="58" t="s">
        <v>62</v>
      </c>
      <c r="C506" s="58" t="s">
        <v>63</v>
      </c>
      <c r="D506" s="59" t="s">
        <v>64</v>
      </c>
      <c r="E506" s="59">
        <v>227</v>
      </c>
      <c r="F506" s="62" t="s">
        <v>2177</v>
      </c>
      <c r="G506" s="62" t="s">
        <v>2178</v>
      </c>
      <c r="H506" s="59" t="s">
        <v>2179</v>
      </c>
      <c r="I506" s="63" t="s">
        <v>930</v>
      </c>
      <c r="J506" s="62" t="s">
        <v>931</v>
      </c>
      <c r="K506" s="64" t="s">
        <v>932</v>
      </c>
      <c r="L506" s="64" t="s">
        <v>933</v>
      </c>
      <c r="M506" s="64" t="s">
        <v>933</v>
      </c>
      <c r="N506" s="64">
        <v>2239007</v>
      </c>
      <c r="O506" s="58" t="s">
        <v>1098</v>
      </c>
      <c r="P506" s="58" t="s">
        <v>76</v>
      </c>
      <c r="Q506" s="66" t="s">
        <v>77</v>
      </c>
      <c r="R506" s="115">
        <v>42025</v>
      </c>
      <c r="S506" s="68">
        <v>15</v>
      </c>
      <c r="T506" s="69">
        <f t="shared" si="43"/>
        <v>47503</v>
      </c>
      <c r="U506" s="59">
        <v>-50</v>
      </c>
      <c r="V506" s="71" t="str">
        <f t="shared" si="41"/>
        <v/>
      </c>
      <c r="W506" s="71" t="str">
        <f t="shared" ref="W506:W569" si="45">IF(Z506="","",Z506)</f>
        <v>°С</v>
      </c>
      <c r="X506" s="63">
        <v>450</v>
      </c>
      <c r="Y506" s="63"/>
      <c r="Z506" s="66" t="s">
        <v>79</v>
      </c>
      <c r="AA506" s="58" t="s">
        <v>1653</v>
      </c>
      <c r="AB506" s="63"/>
      <c r="AC506" s="66"/>
      <c r="AD506" s="64">
        <v>48</v>
      </c>
      <c r="AE506" s="72">
        <v>45495</v>
      </c>
      <c r="AF506" s="73">
        <f t="shared" si="42"/>
        <v>46955</v>
      </c>
      <c r="AG506" s="62" t="s">
        <v>82</v>
      </c>
      <c r="AH506" s="62" t="s">
        <v>83</v>
      </c>
      <c r="AI506" s="58" t="s">
        <v>2182</v>
      </c>
      <c r="AJ506" s="62" t="s">
        <v>143</v>
      </c>
      <c r="AK506" s="73" t="str">
        <f t="shared" ca="1" si="44"/>
        <v>поверен</v>
      </c>
      <c r="AL506" s="66"/>
      <c r="AM506" s="66" t="s">
        <v>86</v>
      </c>
      <c r="AN506" s="66" t="s">
        <v>87</v>
      </c>
      <c r="AO506" s="66" t="s">
        <v>88</v>
      </c>
      <c r="AP506" s="63"/>
      <c r="AQ506" s="74"/>
      <c r="AR506" s="73"/>
      <c r="AS506" s="66"/>
      <c r="AT506" s="58"/>
      <c r="AU506" s="58"/>
      <c r="AV506" s="62"/>
      <c r="AW506" s="62"/>
      <c r="AX506" s="58"/>
      <c r="AY506" s="58"/>
      <c r="AZ506" s="58"/>
      <c r="BA506" s="62"/>
      <c r="BB506" s="62" t="s">
        <v>93</v>
      </c>
      <c r="BC506" s="62" t="s">
        <v>94</v>
      </c>
      <c r="BD506" s="66">
        <v>3201</v>
      </c>
      <c r="BE506" s="62"/>
      <c r="BF506" s="75"/>
      <c r="BG506" s="76"/>
      <c r="BH506" s="77"/>
      <c r="BI506" s="71"/>
      <c r="BJ506" s="71"/>
      <c r="BK506" s="71"/>
    </row>
    <row r="507" s="55" customFormat="1" ht="60" hidden="1" customHeight="1">
      <c r="A507" s="58"/>
      <c r="B507" s="58" t="s">
        <v>62</v>
      </c>
      <c r="C507" s="58" t="s">
        <v>63</v>
      </c>
      <c r="D507" s="59" t="s">
        <v>64</v>
      </c>
      <c r="E507" s="59">
        <v>227</v>
      </c>
      <c r="F507" s="62" t="s">
        <v>2177</v>
      </c>
      <c r="G507" s="62" t="s">
        <v>2183</v>
      </c>
      <c r="H507" s="59" t="s">
        <v>2184</v>
      </c>
      <c r="I507" s="63" t="s">
        <v>69</v>
      </c>
      <c r="J507" s="62" t="s">
        <v>106</v>
      </c>
      <c r="K507" s="58" t="s">
        <v>71</v>
      </c>
      <c r="L507" s="58" t="s">
        <v>72</v>
      </c>
      <c r="M507" s="62" t="s">
        <v>2180</v>
      </c>
      <c r="N507" s="64">
        <v>2238998</v>
      </c>
      <c r="O507" s="58" t="s">
        <v>75</v>
      </c>
      <c r="P507" s="58" t="s">
        <v>76</v>
      </c>
      <c r="Q507" s="66" t="s">
        <v>77</v>
      </c>
      <c r="R507" s="115">
        <v>42025</v>
      </c>
      <c r="S507" s="68">
        <v>15</v>
      </c>
      <c r="T507" s="69">
        <f t="shared" si="43"/>
        <v>47503</v>
      </c>
      <c r="U507" s="59" t="s">
        <v>100</v>
      </c>
      <c r="V507" s="71" t="str">
        <f t="shared" si="41"/>
        <v/>
      </c>
      <c r="W507" s="71" t="str">
        <f t="shared" si="45"/>
        <v>°С</v>
      </c>
      <c r="X507" s="63">
        <v>50</v>
      </c>
      <c r="Y507" s="63"/>
      <c r="Z507" s="66" t="s">
        <v>79</v>
      </c>
      <c r="AA507" s="58" t="s">
        <v>101</v>
      </c>
      <c r="AB507" s="63"/>
      <c r="AC507" s="66" t="s">
        <v>81</v>
      </c>
      <c r="AD507" s="64">
        <v>60</v>
      </c>
      <c r="AE507" s="72">
        <v>45827</v>
      </c>
      <c r="AF507" s="73">
        <f t="shared" si="42"/>
        <v>47652</v>
      </c>
      <c r="AG507" s="62" t="s">
        <v>82</v>
      </c>
      <c r="AH507" s="62" t="s">
        <v>83</v>
      </c>
      <c r="AI507" s="58" t="s">
        <v>2185</v>
      </c>
      <c r="AJ507" s="62" t="s">
        <v>109</v>
      </c>
      <c r="AK507" s="73" t="str">
        <f t="shared" ca="1" si="44"/>
        <v>поверен</v>
      </c>
      <c r="AL507" s="66"/>
      <c r="AM507" s="66" t="s">
        <v>86</v>
      </c>
      <c r="AN507" s="66" t="s">
        <v>87</v>
      </c>
      <c r="AO507" s="66" t="s">
        <v>88</v>
      </c>
      <c r="AP507" s="63"/>
      <c r="AQ507" s="74"/>
      <c r="AR507" s="73"/>
      <c r="AS507" s="66" t="s">
        <v>91</v>
      </c>
      <c r="AT507" s="58" t="s">
        <v>385</v>
      </c>
      <c r="AU507" s="58"/>
      <c r="AV507" s="62"/>
      <c r="AW507" s="62"/>
      <c r="AX507" s="58"/>
      <c r="AY507" s="58"/>
      <c r="AZ507" s="58"/>
      <c r="BA507" s="62" t="s">
        <v>221</v>
      </c>
      <c r="BB507" s="62" t="s">
        <v>93</v>
      </c>
      <c r="BC507" s="62" t="s">
        <v>94</v>
      </c>
      <c r="BD507" s="66">
        <v>3201</v>
      </c>
      <c r="BE507" s="62"/>
      <c r="BF507" s="75"/>
      <c r="BG507" s="76"/>
      <c r="BH507" s="77"/>
      <c r="BI507" s="71"/>
      <c r="BJ507" s="71"/>
      <c r="BK507" s="71"/>
    </row>
    <row r="508" s="55" customFormat="1" ht="60" hidden="1" customHeight="1">
      <c r="A508" s="58"/>
      <c r="B508" s="58" t="s">
        <v>62</v>
      </c>
      <c r="C508" s="58" t="s">
        <v>63</v>
      </c>
      <c r="D508" s="59" t="s">
        <v>64</v>
      </c>
      <c r="E508" s="59">
        <v>227</v>
      </c>
      <c r="F508" s="62" t="s">
        <v>2177</v>
      </c>
      <c r="G508" s="62" t="s">
        <v>2183</v>
      </c>
      <c r="H508" s="59" t="s">
        <v>2184</v>
      </c>
      <c r="I508" s="63" t="s">
        <v>930</v>
      </c>
      <c r="J508" s="62" t="s">
        <v>931</v>
      </c>
      <c r="K508" s="64" t="s">
        <v>932</v>
      </c>
      <c r="L508" s="64" t="s">
        <v>933</v>
      </c>
      <c r="M508" s="64" t="s">
        <v>933</v>
      </c>
      <c r="N508" s="64">
        <v>2239008</v>
      </c>
      <c r="O508" s="58" t="s">
        <v>1098</v>
      </c>
      <c r="P508" s="58" t="s">
        <v>76</v>
      </c>
      <c r="Q508" s="66" t="s">
        <v>77</v>
      </c>
      <c r="R508" s="115">
        <v>42025</v>
      </c>
      <c r="S508" s="68">
        <v>15</v>
      </c>
      <c r="T508" s="69">
        <f t="shared" si="43"/>
        <v>47503</v>
      </c>
      <c r="U508" s="59">
        <v>-50</v>
      </c>
      <c r="V508" s="71" t="str">
        <f t="shared" si="41"/>
        <v/>
      </c>
      <c r="W508" s="71" t="str">
        <f t="shared" si="45"/>
        <v>°С</v>
      </c>
      <c r="X508" s="63">
        <v>450</v>
      </c>
      <c r="Y508" s="63"/>
      <c r="Z508" s="66" t="s">
        <v>79</v>
      </c>
      <c r="AA508" s="58" t="s">
        <v>1653</v>
      </c>
      <c r="AB508" s="63"/>
      <c r="AC508" s="66"/>
      <c r="AD508" s="64">
        <v>48</v>
      </c>
      <c r="AE508" s="72">
        <v>45495</v>
      </c>
      <c r="AF508" s="73">
        <f t="shared" si="42"/>
        <v>46955</v>
      </c>
      <c r="AG508" s="62" t="s">
        <v>82</v>
      </c>
      <c r="AH508" s="62" t="s">
        <v>83</v>
      </c>
      <c r="AI508" s="58" t="s">
        <v>2186</v>
      </c>
      <c r="AJ508" s="62" t="s">
        <v>143</v>
      </c>
      <c r="AK508" s="73" t="str">
        <f t="shared" ca="1" si="44"/>
        <v>поверен</v>
      </c>
      <c r="AL508" s="66"/>
      <c r="AM508" s="66" t="s">
        <v>86</v>
      </c>
      <c r="AN508" s="66" t="s">
        <v>87</v>
      </c>
      <c r="AO508" s="66" t="s">
        <v>88</v>
      </c>
      <c r="AP508" s="63"/>
      <c r="AQ508" s="74"/>
      <c r="AR508" s="73"/>
      <c r="AS508" s="66"/>
      <c r="AT508" s="58"/>
      <c r="AU508" s="58"/>
      <c r="AV508" s="62"/>
      <c r="AW508" s="62"/>
      <c r="AX508" s="58"/>
      <c r="AY508" s="58"/>
      <c r="AZ508" s="58"/>
      <c r="BA508" s="62"/>
      <c r="BB508" s="62" t="s">
        <v>93</v>
      </c>
      <c r="BC508" s="62" t="s">
        <v>94</v>
      </c>
      <c r="BD508" s="66">
        <v>3201</v>
      </c>
      <c r="BE508" s="62"/>
      <c r="BF508" s="75"/>
      <c r="BG508" s="76"/>
      <c r="BH508" s="77"/>
      <c r="BI508" s="71"/>
      <c r="BJ508" s="71"/>
      <c r="BK508" s="71"/>
    </row>
    <row r="509" s="55" customFormat="1" ht="60" hidden="1" customHeight="1">
      <c r="A509" s="58"/>
      <c r="B509" s="58" t="s">
        <v>62</v>
      </c>
      <c r="C509" s="58" t="s">
        <v>63</v>
      </c>
      <c r="D509" s="59" t="s">
        <v>64</v>
      </c>
      <c r="E509" s="59">
        <v>227</v>
      </c>
      <c r="F509" s="62" t="s">
        <v>2177</v>
      </c>
      <c r="G509" s="62" t="s">
        <v>2187</v>
      </c>
      <c r="H509" s="59" t="s">
        <v>2188</v>
      </c>
      <c r="I509" s="63" t="s">
        <v>69</v>
      </c>
      <c r="J509" s="62" t="s">
        <v>106</v>
      </c>
      <c r="K509" s="58" t="s">
        <v>71</v>
      </c>
      <c r="L509" s="58" t="s">
        <v>72</v>
      </c>
      <c r="M509" s="62" t="s">
        <v>2180</v>
      </c>
      <c r="N509" s="64">
        <v>2239001</v>
      </c>
      <c r="O509" s="58" t="s">
        <v>75</v>
      </c>
      <c r="P509" s="58" t="s">
        <v>76</v>
      </c>
      <c r="Q509" s="66" t="s">
        <v>77</v>
      </c>
      <c r="R509" s="115">
        <v>42025</v>
      </c>
      <c r="S509" s="68">
        <v>15</v>
      </c>
      <c r="T509" s="69">
        <f t="shared" si="43"/>
        <v>47503</v>
      </c>
      <c r="U509" s="59" t="s">
        <v>100</v>
      </c>
      <c r="V509" s="71" t="str">
        <f t="shared" si="41"/>
        <v/>
      </c>
      <c r="W509" s="71" t="str">
        <f t="shared" si="45"/>
        <v>°С</v>
      </c>
      <c r="X509" s="63">
        <v>50</v>
      </c>
      <c r="Y509" s="63"/>
      <c r="Z509" s="66" t="s">
        <v>79</v>
      </c>
      <c r="AA509" s="58" t="s">
        <v>101</v>
      </c>
      <c r="AB509" s="63"/>
      <c r="AC509" s="66" t="s">
        <v>81</v>
      </c>
      <c r="AD509" s="64">
        <v>60</v>
      </c>
      <c r="AE509" s="72">
        <v>45827</v>
      </c>
      <c r="AF509" s="73">
        <f t="shared" si="42"/>
        <v>47652</v>
      </c>
      <c r="AG509" s="62" t="s">
        <v>82</v>
      </c>
      <c r="AH509" s="62" t="s">
        <v>83</v>
      </c>
      <c r="AI509" s="58" t="s">
        <v>2189</v>
      </c>
      <c r="AJ509" s="62" t="s">
        <v>109</v>
      </c>
      <c r="AK509" s="73" t="str">
        <f t="shared" ca="1" si="44"/>
        <v>поверен</v>
      </c>
      <c r="AL509" s="66"/>
      <c r="AM509" s="66" t="s">
        <v>86</v>
      </c>
      <c r="AN509" s="66" t="s">
        <v>87</v>
      </c>
      <c r="AO509" s="66" t="s">
        <v>88</v>
      </c>
      <c r="AP509" s="63"/>
      <c r="AQ509" s="74"/>
      <c r="AR509" s="73"/>
      <c r="AS509" s="66" t="s">
        <v>91</v>
      </c>
      <c r="AT509" s="58" t="s">
        <v>385</v>
      </c>
      <c r="AU509" s="58"/>
      <c r="AV509" s="62"/>
      <c r="AW509" s="62"/>
      <c r="AX509" s="58"/>
      <c r="AY509" s="58"/>
      <c r="AZ509" s="58"/>
      <c r="BA509" s="62" t="s">
        <v>221</v>
      </c>
      <c r="BB509" s="62" t="s">
        <v>93</v>
      </c>
      <c r="BC509" s="62" t="s">
        <v>94</v>
      </c>
      <c r="BD509" s="66">
        <v>3201</v>
      </c>
      <c r="BE509" s="62"/>
      <c r="BF509" s="75"/>
      <c r="BG509" s="76"/>
      <c r="BH509" s="77"/>
      <c r="BI509" s="71"/>
      <c r="BJ509" s="71"/>
      <c r="BK509" s="71"/>
    </row>
    <row r="510" s="55" customFormat="1" ht="60" hidden="1" customHeight="1">
      <c r="A510" s="58"/>
      <c r="B510" s="58" t="s">
        <v>62</v>
      </c>
      <c r="C510" s="58" t="s">
        <v>63</v>
      </c>
      <c r="D510" s="59" t="s">
        <v>64</v>
      </c>
      <c r="E510" s="59">
        <v>227</v>
      </c>
      <c r="F510" s="62" t="s">
        <v>2177</v>
      </c>
      <c r="G510" s="62" t="s">
        <v>2187</v>
      </c>
      <c r="H510" s="59" t="s">
        <v>2188</v>
      </c>
      <c r="I510" s="63" t="s">
        <v>930</v>
      </c>
      <c r="J510" s="62" t="s">
        <v>931</v>
      </c>
      <c r="K510" s="64" t="s">
        <v>932</v>
      </c>
      <c r="L510" s="64" t="s">
        <v>933</v>
      </c>
      <c r="M510" s="64" t="s">
        <v>933</v>
      </c>
      <c r="N510" s="64">
        <v>2239010</v>
      </c>
      <c r="O510" s="58" t="s">
        <v>1098</v>
      </c>
      <c r="P510" s="58" t="s">
        <v>76</v>
      </c>
      <c r="Q510" s="66" t="s">
        <v>77</v>
      </c>
      <c r="R510" s="115">
        <v>42025</v>
      </c>
      <c r="S510" s="68">
        <v>15</v>
      </c>
      <c r="T510" s="69">
        <f t="shared" si="43"/>
        <v>47503</v>
      </c>
      <c r="U510" s="59">
        <v>-50</v>
      </c>
      <c r="V510" s="71" t="str">
        <f t="shared" si="41"/>
        <v/>
      </c>
      <c r="W510" s="71" t="str">
        <f t="shared" si="45"/>
        <v>°С</v>
      </c>
      <c r="X510" s="63">
        <v>450</v>
      </c>
      <c r="Y510" s="63"/>
      <c r="Z510" s="66" t="s">
        <v>79</v>
      </c>
      <c r="AA510" s="58" t="s">
        <v>1653</v>
      </c>
      <c r="AB510" s="63"/>
      <c r="AC510" s="66"/>
      <c r="AD510" s="64">
        <v>48</v>
      </c>
      <c r="AE510" s="72">
        <v>45495</v>
      </c>
      <c r="AF510" s="73">
        <f t="shared" si="42"/>
        <v>46955</v>
      </c>
      <c r="AG510" s="62" t="s">
        <v>82</v>
      </c>
      <c r="AH510" s="62" t="s">
        <v>83</v>
      </c>
      <c r="AI510" s="58" t="s">
        <v>2190</v>
      </c>
      <c r="AJ510" s="62" t="s">
        <v>143</v>
      </c>
      <c r="AK510" s="73" t="str">
        <f t="shared" ca="1" si="44"/>
        <v>поверен</v>
      </c>
      <c r="AL510" s="66"/>
      <c r="AM510" s="66" t="s">
        <v>86</v>
      </c>
      <c r="AN510" s="66" t="s">
        <v>87</v>
      </c>
      <c r="AO510" s="66" t="s">
        <v>88</v>
      </c>
      <c r="AP510" s="63"/>
      <c r="AQ510" s="74"/>
      <c r="AR510" s="73"/>
      <c r="AS510" s="66"/>
      <c r="AT510" s="58"/>
      <c r="AU510" s="58"/>
      <c r="AV510" s="62"/>
      <c r="AW510" s="62"/>
      <c r="AX510" s="58"/>
      <c r="AY510" s="58"/>
      <c r="AZ510" s="58"/>
      <c r="BA510" s="62"/>
      <c r="BB510" s="62" t="s">
        <v>93</v>
      </c>
      <c r="BC510" s="62" t="s">
        <v>94</v>
      </c>
      <c r="BD510" s="66">
        <v>3201</v>
      </c>
      <c r="BE510" s="62"/>
      <c r="BF510" s="75"/>
      <c r="BG510" s="76"/>
      <c r="BH510" s="77"/>
      <c r="BI510" s="71"/>
      <c r="BJ510" s="71"/>
      <c r="BK510" s="71"/>
    </row>
    <row r="511" s="55" customFormat="1" ht="60" hidden="1" customHeight="1">
      <c r="A511" s="58"/>
      <c r="B511" s="58" t="s">
        <v>62</v>
      </c>
      <c r="C511" s="58" t="s">
        <v>63</v>
      </c>
      <c r="D511" s="59" t="s">
        <v>64</v>
      </c>
      <c r="E511" s="59">
        <v>227</v>
      </c>
      <c r="F511" s="62" t="s">
        <v>2177</v>
      </c>
      <c r="G511" s="62" t="s">
        <v>2191</v>
      </c>
      <c r="H511" s="59" t="s">
        <v>2192</v>
      </c>
      <c r="I511" s="63" t="s">
        <v>69</v>
      </c>
      <c r="J511" s="62" t="s">
        <v>106</v>
      </c>
      <c r="K511" s="58" t="s">
        <v>71</v>
      </c>
      <c r="L511" s="58" t="s">
        <v>72</v>
      </c>
      <c r="M511" s="62" t="s">
        <v>2180</v>
      </c>
      <c r="N511" s="64">
        <v>2239004</v>
      </c>
      <c r="O511" s="58" t="s">
        <v>75</v>
      </c>
      <c r="P511" s="58" t="s">
        <v>76</v>
      </c>
      <c r="Q511" s="66" t="s">
        <v>77</v>
      </c>
      <c r="R511" s="115">
        <v>42025</v>
      </c>
      <c r="S511" s="68">
        <v>15</v>
      </c>
      <c r="T511" s="69">
        <f t="shared" si="43"/>
        <v>47503</v>
      </c>
      <c r="U511" s="59" t="s">
        <v>100</v>
      </c>
      <c r="V511" s="71" t="str">
        <f t="shared" si="41"/>
        <v/>
      </c>
      <c r="W511" s="71" t="str">
        <f t="shared" si="45"/>
        <v>°С</v>
      </c>
      <c r="X511" s="63">
        <v>50</v>
      </c>
      <c r="Y511" s="63"/>
      <c r="Z511" s="66" t="s">
        <v>79</v>
      </c>
      <c r="AA511" s="58" t="s">
        <v>101</v>
      </c>
      <c r="AB511" s="63"/>
      <c r="AC511" s="66" t="s">
        <v>81</v>
      </c>
      <c r="AD511" s="64">
        <v>60</v>
      </c>
      <c r="AE511" s="72">
        <v>45827</v>
      </c>
      <c r="AF511" s="73">
        <f t="shared" si="42"/>
        <v>47652</v>
      </c>
      <c r="AG511" s="62" t="s">
        <v>82</v>
      </c>
      <c r="AH511" s="62" t="s">
        <v>83</v>
      </c>
      <c r="AI511" s="58" t="s">
        <v>2193</v>
      </c>
      <c r="AJ511" s="62" t="s">
        <v>109</v>
      </c>
      <c r="AK511" s="73" t="str">
        <f t="shared" ca="1" si="44"/>
        <v>поверен</v>
      </c>
      <c r="AL511" s="66"/>
      <c r="AM511" s="66" t="s">
        <v>86</v>
      </c>
      <c r="AN511" s="66" t="s">
        <v>87</v>
      </c>
      <c r="AO511" s="66" t="s">
        <v>88</v>
      </c>
      <c r="AP511" s="63"/>
      <c r="AQ511" s="74"/>
      <c r="AR511" s="73"/>
      <c r="AS511" s="66" t="s">
        <v>91</v>
      </c>
      <c r="AT511" s="58" t="s">
        <v>385</v>
      </c>
      <c r="AU511" s="58"/>
      <c r="AV511" s="62"/>
      <c r="AW511" s="62"/>
      <c r="AX511" s="58"/>
      <c r="AY511" s="58"/>
      <c r="AZ511" s="58"/>
      <c r="BA511" s="62" t="s">
        <v>221</v>
      </c>
      <c r="BB511" s="62" t="s">
        <v>93</v>
      </c>
      <c r="BC511" s="62" t="s">
        <v>94</v>
      </c>
      <c r="BD511" s="66">
        <v>3201</v>
      </c>
      <c r="BE511" s="62"/>
      <c r="BF511" s="75"/>
      <c r="BG511" s="76"/>
      <c r="BH511" s="77"/>
      <c r="BI511" s="71"/>
      <c r="BJ511" s="71"/>
      <c r="BK511" s="71"/>
    </row>
    <row r="512" s="55" customFormat="1" ht="60" hidden="1" customHeight="1">
      <c r="A512" s="58"/>
      <c r="B512" s="58" t="s">
        <v>62</v>
      </c>
      <c r="C512" s="58" t="s">
        <v>63</v>
      </c>
      <c r="D512" s="59" t="s">
        <v>64</v>
      </c>
      <c r="E512" s="59">
        <v>227</v>
      </c>
      <c r="F512" s="62" t="s">
        <v>2177</v>
      </c>
      <c r="G512" s="62" t="s">
        <v>2191</v>
      </c>
      <c r="H512" s="59" t="s">
        <v>2192</v>
      </c>
      <c r="I512" s="63" t="s">
        <v>930</v>
      </c>
      <c r="J512" s="62" t="s">
        <v>931</v>
      </c>
      <c r="K512" s="64" t="s">
        <v>932</v>
      </c>
      <c r="L512" s="64" t="s">
        <v>933</v>
      </c>
      <c r="M512" s="64" t="s">
        <v>933</v>
      </c>
      <c r="N512" s="64">
        <v>2239013</v>
      </c>
      <c r="O512" s="58" t="s">
        <v>1098</v>
      </c>
      <c r="P512" s="58" t="s">
        <v>76</v>
      </c>
      <c r="Q512" s="66" t="s">
        <v>77</v>
      </c>
      <c r="R512" s="115">
        <v>42025</v>
      </c>
      <c r="S512" s="68">
        <v>15</v>
      </c>
      <c r="T512" s="69">
        <f t="shared" si="43"/>
        <v>47503</v>
      </c>
      <c r="U512" s="59">
        <v>-50</v>
      </c>
      <c r="V512" s="71" t="str">
        <f t="shared" ref="V512:V575" si="46">IF(Y512="","",Y512)</f>
        <v/>
      </c>
      <c r="W512" s="71" t="str">
        <f t="shared" si="45"/>
        <v>°С</v>
      </c>
      <c r="X512" s="63">
        <v>450</v>
      </c>
      <c r="Y512" s="63"/>
      <c r="Z512" s="66" t="s">
        <v>79</v>
      </c>
      <c r="AA512" s="58" t="s">
        <v>1653</v>
      </c>
      <c r="AB512" s="63"/>
      <c r="AC512" s="66"/>
      <c r="AD512" s="64">
        <v>48</v>
      </c>
      <c r="AE512" s="72">
        <v>45495</v>
      </c>
      <c r="AF512" s="73">
        <f t="shared" si="42"/>
        <v>46955</v>
      </c>
      <c r="AG512" s="62" t="s">
        <v>82</v>
      </c>
      <c r="AH512" s="62" t="s">
        <v>83</v>
      </c>
      <c r="AI512" s="58" t="s">
        <v>2194</v>
      </c>
      <c r="AJ512" s="62" t="s">
        <v>143</v>
      </c>
      <c r="AK512" s="73" t="str">
        <f t="shared" ca="1" si="44"/>
        <v>поверен</v>
      </c>
      <c r="AL512" s="66"/>
      <c r="AM512" s="66" t="s">
        <v>86</v>
      </c>
      <c r="AN512" s="66" t="s">
        <v>87</v>
      </c>
      <c r="AO512" s="66" t="s">
        <v>88</v>
      </c>
      <c r="AP512" s="63"/>
      <c r="AQ512" s="74"/>
      <c r="AR512" s="73"/>
      <c r="AS512" s="66"/>
      <c r="AT512" s="58"/>
      <c r="AU512" s="58"/>
      <c r="AV512" s="62"/>
      <c r="AW512" s="62"/>
      <c r="AX512" s="58"/>
      <c r="AY512" s="58"/>
      <c r="AZ512" s="58"/>
      <c r="BA512" s="62"/>
      <c r="BB512" s="62" t="s">
        <v>93</v>
      </c>
      <c r="BC512" s="62" t="s">
        <v>94</v>
      </c>
      <c r="BD512" s="66">
        <v>3201</v>
      </c>
      <c r="BE512" s="62"/>
      <c r="BF512" s="75"/>
      <c r="BG512" s="76"/>
      <c r="BH512" s="77"/>
      <c r="BI512" s="71"/>
      <c r="BJ512" s="71"/>
      <c r="BK512" s="71"/>
    </row>
    <row r="513" s="55" customFormat="1" ht="60" hidden="1" customHeight="1">
      <c r="A513" s="58"/>
      <c r="B513" s="58" t="s">
        <v>62</v>
      </c>
      <c r="C513" s="58" t="s">
        <v>63</v>
      </c>
      <c r="D513" s="59" t="s">
        <v>64</v>
      </c>
      <c r="E513" s="59">
        <v>227</v>
      </c>
      <c r="F513" s="62" t="s">
        <v>2177</v>
      </c>
      <c r="G513" s="62" t="s">
        <v>2195</v>
      </c>
      <c r="H513" s="59" t="s">
        <v>2196</v>
      </c>
      <c r="I513" s="63" t="s">
        <v>69</v>
      </c>
      <c r="J513" s="62" t="s">
        <v>106</v>
      </c>
      <c r="K513" s="58" t="s">
        <v>71</v>
      </c>
      <c r="L513" s="58" t="s">
        <v>72</v>
      </c>
      <c r="M513" s="62" t="s">
        <v>2197</v>
      </c>
      <c r="N513" s="64">
        <v>2238999</v>
      </c>
      <c r="O513" s="58" t="s">
        <v>75</v>
      </c>
      <c r="P513" s="58" t="s">
        <v>76</v>
      </c>
      <c r="Q513" s="66" t="s">
        <v>77</v>
      </c>
      <c r="R513" s="115">
        <v>42025</v>
      </c>
      <c r="S513" s="68">
        <v>15</v>
      </c>
      <c r="T513" s="69">
        <f t="shared" si="43"/>
        <v>47503</v>
      </c>
      <c r="U513" s="59" t="s">
        <v>100</v>
      </c>
      <c r="V513" s="71" t="str">
        <f t="shared" si="46"/>
        <v/>
      </c>
      <c r="W513" s="71" t="str">
        <f t="shared" si="45"/>
        <v>°С</v>
      </c>
      <c r="X513" s="63">
        <v>50</v>
      </c>
      <c r="Y513" s="63"/>
      <c r="Z513" s="66" t="s">
        <v>79</v>
      </c>
      <c r="AA513" s="58" t="s">
        <v>101</v>
      </c>
      <c r="AB513" s="63"/>
      <c r="AC513" s="66" t="s">
        <v>81</v>
      </c>
      <c r="AD513" s="64">
        <v>60</v>
      </c>
      <c r="AE513" s="72">
        <v>45827</v>
      </c>
      <c r="AF513" s="73">
        <f t="shared" si="42"/>
        <v>47652</v>
      </c>
      <c r="AG513" s="62" t="s">
        <v>82</v>
      </c>
      <c r="AH513" s="62" t="s">
        <v>83</v>
      </c>
      <c r="AI513" s="58" t="s">
        <v>2198</v>
      </c>
      <c r="AJ513" s="62" t="s">
        <v>109</v>
      </c>
      <c r="AK513" s="73" t="str">
        <f t="shared" ca="1" si="44"/>
        <v>поверен</v>
      </c>
      <c r="AL513" s="66"/>
      <c r="AM513" s="66" t="s">
        <v>86</v>
      </c>
      <c r="AN513" s="66" t="s">
        <v>87</v>
      </c>
      <c r="AO513" s="66" t="s">
        <v>88</v>
      </c>
      <c r="AP513" s="63"/>
      <c r="AQ513" s="74"/>
      <c r="AR513" s="73"/>
      <c r="AS513" s="66" t="s">
        <v>91</v>
      </c>
      <c r="AT513" s="58" t="s">
        <v>385</v>
      </c>
      <c r="AU513" s="58"/>
      <c r="AV513" s="62"/>
      <c r="AW513" s="62"/>
      <c r="AX513" s="58"/>
      <c r="AY513" s="58"/>
      <c r="AZ513" s="58"/>
      <c r="BA513" s="62" t="s">
        <v>221</v>
      </c>
      <c r="BB513" s="62" t="s">
        <v>93</v>
      </c>
      <c r="BC513" s="62" t="s">
        <v>94</v>
      </c>
      <c r="BD513" s="66">
        <v>3201</v>
      </c>
      <c r="BE513" s="62"/>
      <c r="BF513" s="75"/>
      <c r="BG513" s="76"/>
      <c r="BH513" s="77"/>
      <c r="BI513" s="71"/>
      <c r="BJ513" s="71"/>
      <c r="BK513" s="71"/>
    </row>
    <row r="514" s="55" customFormat="1" ht="60" hidden="1" customHeight="1">
      <c r="A514" s="58"/>
      <c r="B514" s="58" t="s">
        <v>62</v>
      </c>
      <c r="C514" s="58" t="s">
        <v>63</v>
      </c>
      <c r="D514" s="59" t="s">
        <v>64</v>
      </c>
      <c r="E514" s="59">
        <v>227</v>
      </c>
      <c r="F514" s="62" t="s">
        <v>2177</v>
      </c>
      <c r="G514" s="62" t="s">
        <v>2195</v>
      </c>
      <c r="H514" s="59" t="s">
        <v>2196</v>
      </c>
      <c r="I514" s="63" t="s">
        <v>930</v>
      </c>
      <c r="J514" s="62" t="s">
        <v>931</v>
      </c>
      <c r="K514" s="64" t="s">
        <v>932</v>
      </c>
      <c r="L514" s="64" t="s">
        <v>933</v>
      </c>
      <c r="M514" s="62" t="s">
        <v>2199</v>
      </c>
      <c r="N514" s="64">
        <v>2239006</v>
      </c>
      <c r="O514" s="58" t="s">
        <v>1098</v>
      </c>
      <c r="P514" s="58" t="s">
        <v>76</v>
      </c>
      <c r="Q514" s="66" t="s">
        <v>77</v>
      </c>
      <c r="R514" s="115">
        <v>42025</v>
      </c>
      <c r="S514" s="68">
        <v>15</v>
      </c>
      <c r="T514" s="69">
        <f t="shared" si="43"/>
        <v>47503</v>
      </c>
      <c r="U514" s="59">
        <v>-50</v>
      </c>
      <c r="V514" s="71" t="str">
        <f t="shared" si="46"/>
        <v/>
      </c>
      <c r="W514" s="71" t="str">
        <f t="shared" si="45"/>
        <v>°С</v>
      </c>
      <c r="X514" s="63">
        <v>450</v>
      </c>
      <c r="Y514" s="63"/>
      <c r="Z514" s="66" t="s">
        <v>79</v>
      </c>
      <c r="AA514" s="58" t="s">
        <v>1653</v>
      </c>
      <c r="AB514" s="63"/>
      <c r="AC514" s="66"/>
      <c r="AD514" s="64">
        <v>48</v>
      </c>
      <c r="AE514" s="72">
        <v>45495</v>
      </c>
      <c r="AF514" s="73">
        <f t="shared" ref="AF514:AF577" si="47">IF(AD514=0,0,IF(AE514="","",EDATE(AE514,AD514)-DAY(1)))</f>
        <v>46955</v>
      </c>
      <c r="AG514" s="62" t="s">
        <v>82</v>
      </c>
      <c r="AH514" s="62" t="s">
        <v>83</v>
      </c>
      <c r="AI514" s="58" t="s">
        <v>2200</v>
      </c>
      <c r="AJ514" s="62" t="s">
        <v>143</v>
      </c>
      <c r="AK514" s="73" t="str">
        <f t="shared" ca="1" si="44"/>
        <v>поверен</v>
      </c>
      <c r="AL514" s="66"/>
      <c r="AM514" s="66" t="s">
        <v>86</v>
      </c>
      <c r="AN514" s="66" t="s">
        <v>87</v>
      </c>
      <c r="AO514" s="66" t="s">
        <v>88</v>
      </c>
      <c r="AP514" s="63"/>
      <c r="AQ514" s="74"/>
      <c r="AR514" s="73"/>
      <c r="AS514" s="66"/>
      <c r="AT514" s="58"/>
      <c r="AU514" s="58"/>
      <c r="AV514" s="62"/>
      <c r="AW514" s="62"/>
      <c r="AX514" s="58"/>
      <c r="AY514" s="58"/>
      <c r="AZ514" s="58"/>
      <c r="BA514" s="62"/>
      <c r="BB514" s="62" t="s">
        <v>93</v>
      </c>
      <c r="BC514" s="62" t="s">
        <v>94</v>
      </c>
      <c r="BD514" s="66">
        <v>3201</v>
      </c>
      <c r="BE514" s="62"/>
      <c r="BF514" s="75"/>
      <c r="BG514" s="76"/>
      <c r="BH514" s="77"/>
      <c r="BI514" s="71"/>
      <c r="BJ514" s="71"/>
      <c r="BK514" s="71"/>
    </row>
    <row r="515" s="55" customFormat="1" ht="60" hidden="1" customHeight="1">
      <c r="A515" s="58"/>
      <c r="B515" s="58" t="s">
        <v>62</v>
      </c>
      <c r="C515" s="58" t="s">
        <v>63</v>
      </c>
      <c r="D515" s="59" t="s">
        <v>64</v>
      </c>
      <c r="E515" s="59">
        <v>227</v>
      </c>
      <c r="F515" s="62" t="s">
        <v>2177</v>
      </c>
      <c r="G515" s="62" t="s">
        <v>2201</v>
      </c>
      <c r="H515" s="59" t="s">
        <v>2202</v>
      </c>
      <c r="I515" s="63" t="s">
        <v>69</v>
      </c>
      <c r="J515" s="62" t="s">
        <v>106</v>
      </c>
      <c r="K515" s="58" t="s">
        <v>71</v>
      </c>
      <c r="L515" s="58" t="s">
        <v>72</v>
      </c>
      <c r="M515" s="62" t="s">
        <v>2197</v>
      </c>
      <c r="N515" s="64">
        <v>2239003</v>
      </c>
      <c r="O515" s="58" t="s">
        <v>75</v>
      </c>
      <c r="P515" s="58" t="s">
        <v>76</v>
      </c>
      <c r="Q515" s="66" t="s">
        <v>77</v>
      </c>
      <c r="R515" s="115">
        <v>42025</v>
      </c>
      <c r="S515" s="68">
        <v>15</v>
      </c>
      <c r="T515" s="69">
        <f t="shared" si="43"/>
        <v>47503</v>
      </c>
      <c r="U515" s="59" t="s">
        <v>100</v>
      </c>
      <c r="V515" s="71" t="str">
        <f t="shared" si="46"/>
        <v/>
      </c>
      <c r="W515" s="71" t="str">
        <f t="shared" si="45"/>
        <v>°С</v>
      </c>
      <c r="X515" s="63">
        <v>50</v>
      </c>
      <c r="Y515" s="63"/>
      <c r="Z515" s="66" t="s">
        <v>79</v>
      </c>
      <c r="AA515" s="58" t="s">
        <v>101</v>
      </c>
      <c r="AB515" s="63"/>
      <c r="AC515" s="66" t="s">
        <v>81</v>
      </c>
      <c r="AD515" s="64">
        <v>60</v>
      </c>
      <c r="AE515" s="72">
        <v>45827</v>
      </c>
      <c r="AF515" s="73">
        <f t="shared" si="47"/>
        <v>47652</v>
      </c>
      <c r="AG515" s="62" t="s">
        <v>82</v>
      </c>
      <c r="AH515" s="62" t="s">
        <v>83</v>
      </c>
      <c r="AI515" s="58" t="s">
        <v>2203</v>
      </c>
      <c r="AJ515" s="62" t="s">
        <v>109</v>
      </c>
      <c r="AK515" s="73" t="str">
        <f t="shared" ca="1" si="44"/>
        <v>поверен</v>
      </c>
      <c r="AL515" s="66"/>
      <c r="AM515" s="66" t="s">
        <v>86</v>
      </c>
      <c r="AN515" s="66" t="s">
        <v>87</v>
      </c>
      <c r="AO515" s="66" t="s">
        <v>88</v>
      </c>
      <c r="AP515" s="63"/>
      <c r="AQ515" s="74"/>
      <c r="AR515" s="73"/>
      <c r="AS515" s="66" t="s">
        <v>91</v>
      </c>
      <c r="AT515" s="58" t="s">
        <v>385</v>
      </c>
      <c r="AU515" s="58"/>
      <c r="AV515" s="62"/>
      <c r="AW515" s="62"/>
      <c r="AX515" s="58"/>
      <c r="AY515" s="58"/>
      <c r="AZ515" s="58"/>
      <c r="BA515" s="62" t="s">
        <v>221</v>
      </c>
      <c r="BB515" s="62" t="s">
        <v>93</v>
      </c>
      <c r="BC515" s="62" t="s">
        <v>94</v>
      </c>
      <c r="BD515" s="66">
        <v>3201</v>
      </c>
      <c r="BE515" s="62"/>
      <c r="BF515" s="75"/>
      <c r="BG515" s="76"/>
      <c r="BH515" s="77"/>
      <c r="BI515" s="71"/>
      <c r="BJ515" s="71"/>
      <c r="BK515" s="71"/>
    </row>
    <row r="516" s="55" customFormat="1" ht="60" hidden="1" customHeight="1">
      <c r="A516" s="58"/>
      <c r="B516" s="58" t="s">
        <v>62</v>
      </c>
      <c r="C516" s="58" t="s">
        <v>63</v>
      </c>
      <c r="D516" s="59" t="s">
        <v>64</v>
      </c>
      <c r="E516" s="59">
        <v>227</v>
      </c>
      <c r="F516" s="62" t="s">
        <v>2177</v>
      </c>
      <c r="G516" s="62" t="s">
        <v>2201</v>
      </c>
      <c r="H516" s="59" t="s">
        <v>2202</v>
      </c>
      <c r="I516" s="63" t="s">
        <v>930</v>
      </c>
      <c r="J516" s="62" t="s">
        <v>931</v>
      </c>
      <c r="K516" s="64" t="s">
        <v>932</v>
      </c>
      <c r="L516" s="64" t="s">
        <v>933</v>
      </c>
      <c r="M516" s="62" t="s">
        <v>2199</v>
      </c>
      <c r="N516" s="64">
        <v>2239012</v>
      </c>
      <c r="O516" s="58" t="s">
        <v>1098</v>
      </c>
      <c r="P516" s="58" t="s">
        <v>76</v>
      </c>
      <c r="Q516" s="66" t="s">
        <v>77</v>
      </c>
      <c r="R516" s="115">
        <v>42025</v>
      </c>
      <c r="S516" s="68">
        <v>15</v>
      </c>
      <c r="T516" s="69">
        <f t="shared" si="43"/>
        <v>47503</v>
      </c>
      <c r="U516" s="59">
        <v>-50</v>
      </c>
      <c r="V516" s="71" t="str">
        <f t="shared" si="46"/>
        <v/>
      </c>
      <c r="W516" s="71" t="str">
        <f t="shared" si="45"/>
        <v>°С</v>
      </c>
      <c r="X516" s="63">
        <v>450</v>
      </c>
      <c r="Y516" s="63"/>
      <c r="Z516" s="66" t="s">
        <v>79</v>
      </c>
      <c r="AA516" s="58" t="s">
        <v>1653</v>
      </c>
      <c r="AB516" s="63"/>
      <c r="AC516" s="66"/>
      <c r="AD516" s="64">
        <v>48</v>
      </c>
      <c r="AE516" s="72">
        <v>45495</v>
      </c>
      <c r="AF516" s="73">
        <f t="shared" si="47"/>
        <v>46955</v>
      </c>
      <c r="AG516" s="62" t="s">
        <v>82</v>
      </c>
      <c r="AH516" s="62" t="s">
        <v>83</v>
      </c>
      <c r="AI516" s="58" t="s">
        <v>2204</v>
      </c>
      <c r="AJ516" s="62" t="s">
        <v>143</v>
      </c>
      <c r="AK516" s="73" t="str">
        <f t="shared" ca="1" si="44"/>
        <v>поверен</v>
      </c>
      <c r="AL516" s="66"/>
      <c r="AM516" s="66" t="s">
        <v>86</v>
      </c>
      <c r="AN516" s="66" t="s">
        <v>87</v>
      </c>
      <c r="AO516" s="66" t="s">
        <v>88</v>
      </c>
      <c r="AP516" s="63"/>
      <c r="AQ516" s="74"/>
      <c r="AR516" s="73"/>
      <c r="AS516" s="66"/>
      <c r="AT516" s="58"/>
      <c r="AU516" s="58"/>
      <c r="AV516" s="62"/>
      <c r="AW516" s="62"/>
      <c r="AX516" s="58"/>
      <c r="AY516" s="58"/>
      <c r="AZ516" s="58"/>
      <c r="BA516" s="62"/>
      <c r="BB516" s="62" t="s">
        <v>93</v>
      </c>
      <c r="BC516" s="62" t="s">
        <v>94</v>
      </c>
      <c r="BD516" s="66">
        <v>3201</v>
      </c>
      <c r="BE516" s="62"/>
      <c r="BF516" s="75"/>
      <c r="BG516" s="76"/>
      <c r="BH516" s="77"/>
      <c r="BI516" s="71"/>
      <c r="BJ516" s="71"/>
      <c r="BK516" s="71"/>
    </row>
    <row r="517" s="55" customFormat="1" ht="60" hidden="1" customHeight="1">
      <c r="A517" s="58"/>
      <c r="B517" s="58" t="s">
        <v>62</v>
      </c>
      <c r="C517" s="58" t="s">
        <v>63</v>
      </c>
      <c r="D517" s="59" t="s">
        <v>64</v>
      </c>
      <c r="E517" s="59">
        <v>227</v>
      </c>
      <c r="F517" s="62" t="s">
        <v>2177</v>
      </c>
      <c r="G517" s="62" t="s">
        <v>2205</v>
      </c>
      <c r="H517" s="59" t="s">
        <v>2206</v>
      </c>
      <c r="I517" s="63" t="s">
        <v>69</v>
      </c>
      <c r="J517" s="62" t="s">
        <v>106</v>
      </c>
      <c r="K517" s="58" t="s">
        <v>71</v>
      </c>
      <c r="L517" s="58" t="s">
        <v>72</v>
      </c>
      <c r="M517" s="62" t="s">
        <v>2197</v>
      </c>
      <c r="N517" s="64">
        <v>2239002</v>
      </c>
      <c r="O517" s="58" t="s">
        <v>75</v>
      </c>
      <c r="P517" s="58" t="s">
        <v>76</v>
      </c>
      <c r="Q517" s="66" t="s">
        <v>77</v>
      </c>
      <c r="R517" s="115">
        <v>42025</v>
      </c>
      <c r="S517" s="68">
        <v>15</v>
      </c>
      <c r="T517" s="69">
        <f t="shared" si="43"/>
        <v>47503</v>
      </c>
      <c r="U517" s="59" t="s">
        <v>100</v>
      </c>
      <c r="V517" s="71" t="str">
        <f t="shared" si="46"/>
        <v/>
      </c>
      <c r="W517" s="71" t="str">
        <f t="shared" si="45"/>
        <v>°С</v>
      </c>
      <c r="X517" s="63">
        <v>50</v>
      </c>
      <c r="Y517" s="63"/>
      <c r="Z517" s="66" t="s">
        <v>79</v>
      </c>
      <c r="AA517" s="58" t="s">
        <v>101</v>
      </c>
      <c r="AB517" s="63"/>
      <c r="AC517" s="66" t="s">
        <v>81</v>
      </c>
      <c r="AD517" s="64">
        <v>60</v>
      </c>
      <c r="AE517" s="72">
        <v>45827</v>
      </c>
      <c r="AF517" s="73">
        <f t="shared" si="47"/>
        <v>47652</v>
      </c>
      <c r="AG517" s="62" t="s">
        <v>82</v>
      </c>
      <c r="AH517" s="62" t="s">
        <v>83</v>
      </c>
      <c r="AI517" s="58" t="s">
        <v>2207</v>
      </c>
      <c r="AJ517" s="62" t="s">
        <v>109</v>
      </c>
      <c r="AK517" s="73" t="str">
        <f t="shared" ca="1" si="44"/>
        <v>поверен</v>
      </c>
      <c r="AL517" s="66"/>
      <c r="AM517" s="66" t="s">
        <v>86</v>
      </c>
      <c r="AN517" s="66" t="s">
        <v>87</v>
      </c>
      <c r="AO517" s="66" t="s">
        <v>88</v>
      </c>
      <c r="AP517" s="63"/>
      <c r="AQ517" s="74"/>
      <c r="AR517" s="73"/>
      <c r="AS517" s="66" t="s">
        <v>91</v>
      </c>
      <c r="AT517" s="58" t="s">
        <v>385</v>
      </c>
      <c r="AU517" s="58"/>
      <c r="AV517" s="62"/>
      <c r="AW517" s="62"/>
      <c r="AX517" s="58"/>
      <c r="AY517" s="58"/>
      <c r="AZ517" s="58"/>
      <c r="BA517" s="62" t="s">
        <v>221</v>
      </c>
      <c r="BB517" s="62" t="s">
        <v>93</v>
      </c>
      <c r="BC517" s="62" t="s">
        <v>94</v>
      </c>
      <c r="BD517" s="66">
        <v>3201</v>
      </c>
      <c r="BE517" s="62"/>
      <c r="BF517" s="75"/>
      <c r="BG517" s="76"/>
      <c r="BH517" s="77"/>
      <c r="BI517" s="71"/>
      <c r="BJ517" s="71"/>
      <c r="BK517" s="71"/>
    </row>
    <row r="518" s="55" customFormat="1" ht="60" hidden="1" customHeight="1">
      <c r="A518" s="58"/>
      <c r="B518" s="58" t="s">
        <v>62</v>
      </c>
      <c r="C518" s="58" t="s">
        <v>63</v>
      </c>
      <c r="D518" s="59" t="s">
        <v>64</v>
      </c>
      <c r="E518" s="59">
        <v>227</v>
      </c>
      <c r="F518" s="62" t="s">
        <v>2177</v>
      </c>
      <c r="G518" s="62" t="s">
        <v>2205</v>
      </c>
      <c r="H518" s="59" t="s">
        <v>2206</v>
      </c>
      <c r="I518" s="63" t="s">
        <v>930</v>
      </c>
      <c r="J518" s="62" t="s">
        <v>931</v>
      </c>
      <c r="K518" s="64" t="s">
        <v>932</v>
      </c>
      <c r="L518" s="64" t="s">
        <v>933</v>
      </c>
      <c r="M518" s="62" t="s">
        <v>2199</v>
      </c>
      <c r="N518" s="64">
        <v>2239011</v>
      </c>
      <c r="O518" s="58" t="s">
        <v>1098</v>
      </c>
      <c r="P518" s="58" t="s">
        <v>76</v>
      </c>
      <c r="Q518" s="66" t="s">
        <v>77</v>
      </c>
      <c r="R518" s="115">
        <v>42025</v>
      </c>
      <c r="S518" s="68">
        <v>15</v>
      </c>
      <c r="T518" s="69">
        <f t="shared" si="43"/>
        <v>47503</v>
      </c>
      <c r="U518" s="59">
        <v>-50</v>
      </c>
      <c r="V518" s="71" t="str">
        <f t="shared" si="46"/>
        <v/>
      </c>
      <c r="W518" s="71" t="str">
        <f t="shared" si="45"/>
        <v>°С</v>
      </c>
      <c r="X518" s="63">
        <v>450</v>
      </c>
      <c r="Y518" s="63"/>
      <c r="Z518" s="66" t="s">
        <v>79</v>
      </c>
      <c r="AA518" s="58" t="s">
        <v>1653</v>
      </c>
      <c r="AB518" s="63"/>
      <c r="AC518" s="66"/>
      <c r="AD518" s="64">
        <v>48</v>
      </c>
      <c r="AE518" s="72">
        <v>45495</v>
      </c>
      <c r="AF518" s="73">
        <f t="shared" si="47"/>
        <v>46955</v>
      </c>
      <c r="AG518" s="62" t="s">
        <v>82</v>
      </c>
      <c r="AH518" s="62" t="s">
        <v>83</v>
      </c>
      <c r="AI518" s="58" t="s">
        <v>2208</v>
      </c>
      <c r="AJ518" s="62" t="s">
        <v>143</v>
      </c>
      <c r="AK518" s="73" t="str">
        <f t="shared" ca="1" si="44"/>
        <v>поверен</v>
      </c>
      <c r="AL518" s="66"/>
      <c r="AM518" s="66" t="s">
        <v>86</v>
      </c>
      <c r="AN518" s="66" t="s">
        <v>87</v>
      </c>
      <c r="AO518" s="66" t="s">
        <v>88</v>
      </c>
      <c r="AP518" s="63"/>
      <c r="AQ518" s="74"/>
      <c r="AR518" s="73"/>
      <c r="AS518" s="66"/>
      <c r="AT518" s="58"/>
      <c r="AU518" s="58"/>
      <c r="AV518" s="62"/>
      <c r="AW518" s="62"/>
      <c r="AX518" s="58"/>
      <c r="AY518" s="58"/>
      <c r="AZ518" s="58"/>
      <c r="BA518" s="62"/>
      <c r="BB518" s="62" t="s">
        <v>93</v>
      </c>
      <c r="BC518" s="62" t="s">
        <v>94</v>
      </c>
      <c r="BD518" s="66">
        <v>3201</v>
      </c>
      <c r="BE518" s="62"/>
      <c r="BF518" s="75"/>
      <c r="BG518" s="76"/>
      <c r="BH518" s="77"/>
      <c r="BI518" s="71"/>
      <c r="BJ518" s="71"/>
      <c r="BK518" s="71"/>
    </row>
    <row r="519" s="55" customFormat="1" ht="60" hidden="1" customHeight="1">
      <c r="A519" s="58"/>
      <c r="B519" s="58" t="s">
        <v>62</v>
      </c>
      <c r="C519" s="58" t="s">
        <v>63</v>
      </c>
      <c r="D519" s="59" t="s">
        <v>64</v>
      </c>
      <c r="E519" s="59">
        <v>227</v>
      </c>
      <c r="F519" s="62" t="s">
        <v>2177</v>
      </c>
      <c r="G519" s="62" t="s">
        <v>2209</v>
      </c>
      <c r="H519" s="59" t="s">
        <v>2210</v>
      </c>
      <c r="I519" s="63" t="s">
        <v>69</v>
      </c>
      <c r="J519" s="62" t="s">
        <v>106</v>
      </c>
      <c r="K519" s="58" t="s">
        <v>71</v>
      </c>
      <c r="L519" s="58" t="s">
        <v>72</v>
      </c>
      <c r="M519" s="62" t="s">
        <v>2197</v>
      </c>
      <c r="N519" s="64">
        <v>2239000</v>
      </c>
      <c r="O519" s="58" t="s">
        <v>75</v>
      </c>
      <c r="P519" s="58" t="s">
        <v>76</v>
      </c>
      <c r="Q519" s="66" t="s">
        <v>77</v>
      </c>
      <c r="R519" s="115">
        <v>42025</v>
      </c>
      <c r="S519" s="68">
        <v>15</v>
      </c>
      <c r="T519" s="69">
        <f t="shared" si="43"/>
        <v>47503</v>
      </c>
      <c r="U519" s="59" t="s">
        <v>100</v>
      </c>
      <c r="V519" s="71" t="str">
        <f t="shared" si="46"/>
        <v/>
      </c>
      <c r="W519" s="71" t="str">
        <f t="shared" si="45"/>
        <v>°С</v>
      </c>
      <c r="X519" s="63">
        <v>50</v>
      </c>
      <c r="Y519" s="63"/>
      <c r="Z519" s="66" t="s">
        <v>79</v>
      </c>
      <c r="AA519" s="58" t="s">
        <v>101</v>
      </c>
      <c r="AB519" s="63"/>
      <c r="AC519" s="66" t="s">
        <v>81</v>
      </c>
      <c r="AD519" s="64">
        <v>60</v>
      </c>
      <c r="AE519" s="72">
        <v>45827</v>
      </c>
      <c r="AF519" s="73">
        <f t="shared" si="47"/>
        <v>47652</v>
      </c>
      <c r="AG519" s="62" t="s">
        <v>82</v>
      </c>
      <c r="AH519" s="62" t="s">
        <v>83</v>
      </c>
      <c r="AI519" s="58" t="s">
        <v>2211</v>
      </c>
      <c r="AJ519" s="62" t="s">
        <v>109</v>
      </c>
      <c r="AK519" s="73" t="str">
        <f t="shared" ca="1" si="44"/>
        <v>поверен</v>
      </c>
      <c r="AL519" s="66"/>
      <c r="AM519" s="66" t="s">
        <v>86</v>
      </c>
      <c r="AN519" s="66" t="s">
        <v>87</v>
      </c>
      <c r="AO519" s="66" t="s">
        <v>88</v>
      </c>
      <c r="AP519" s="63"/>
      <c r="AQ519" s="74"/>
      <c r="AR519" s="73"/>
      <c r="AS519" s="66" t="s">
        <v>91</v>
      </c>
      <c r="AT519" s="58" t="s">
        <v>385</v>
      </c>
      <c r="AU519" s="58"/>
      <c r="AV519" s="62"/>
      <c r="AW519" s="62"/>
      <c r="AX519" s="58"/>
      <c r="AY519" s="58"/>
      <c r="AZ519" s="58"/>
      <c r="BA519" s="62" t="s">
        <v>221</v>
      </c>
      <c r="BB519" s="62" t="s">
        <v>93</v>
      </c>
      <c r="BC519" s="62" t="s">
        <v>94</v>
      </c>
      <c r="BD519" s="66">
        <v>3201</v>
      </c>
      <c r="BE519" s="62"/>
      <c r="BF519" s="75"/>
      <c r="BG519" s="76"/>
      <c r="BH519" s="77"/>
      <c r="BI519" s="71"/>
      <c r="BJ519" s="71"/>
      <c r="BK519" s="71"/>
    </row>
    <row r="520" s="55" customFormat="1" ht="60" hidden="1" customHeight="1">
      <c r="A520" s="58"/>
      <c r="B520" s="58" t="s">
        <v>62</v>
      </c>
      <c r="C520" s="58" t="s">
        <v>63</v>
      </c>
      <c r="D520" s="59" t="s">
        <v>64</v>
      </c>
      <c r="E520" s="59">
        <v>227</v>
      </c>
      <c r="F520" s="62" t="s">
        <v>2177</v>
      </c>
      <c r="G520" s="62" t="s">
        <v>2209</v>
      </c>
      <c r="H520" s="59" t="s">
        <v>2210</v>
      </c>
      <c r="I520" s="63" t="s">
        <v>930</v>
      </c>
      <c r="J520" s="62" t="s">
        <v>931</v>
      </c>
      <c r="K520" s="64" t="s">
        <v>932</v>
      </c>
      <c r="L520" s="64" t="s">
        <v>933</v>
      </c>
      <c r="M520" s="62" t="s">
        <v>2199</v>
      </c>
      <c r="N520" s="64">
        <v>2239009</v>
      </c>
      <c r="O520" s="58" t="s">
        <v>1098</v>
      </c>
      <c r="P520" s="58" t="s">
        <v>76</v>
      </c>
      <c r="Q520" s="66" t="s">
        <v>77</v>
      </c>
      <c r="R520" s="115">
        <v>42025</v>
      </c>
      <c r="S520" s="68">
        <v>15</v>
      </c>
      <c r="T520" s="69">
        <f t="shared" si="43"/>
        <v>47503</v>
      </c>
      <c r="U520" s="59">
        <v>-50</v>
      </c>
      <c r="V520" s="71" t="str">
        <f t="shared" si="46"/>
        <v/>
      </c>
      <c r="W520" s="71" t="str">
        <f t="shared" si="45"/>
        <v>°С</v>
      </c>
      <c r="X520" s="63">
        <v>450</v>
      </c>
      <c r="Y520" s="63"/>
      <c r="Z520" s="66" t="s">
        <v>79</v>
      </c>
      <c r="AA520" s="58" t="s">
        <v>1653</v>
      </c>
      <c r="AB520" s="63"/>
      <c r="AC520" s="66"/>
      <c r="AD520" s="64">
        <v>48</v>
      </c>
      <c r="AE520" s="72">
        <v>45495</v>
      </c>
      <c r="AF520" s="73">
        <f t="shared" si="47"/>
        <v>46955</v>
      </c>
      <c r="AG520" s="62" t="s">
        <v>82</v>
      </c>
      <c r="AH520" s="62" t="s">
        <v>83</v>
      </c>
      <c r="AI520" s="58" t="s">
        <v>2212</v>
      </c>
      <c r="AJ520" s="62" t="s">
        <v>143</v>
      </c>
      <c r="AK520" s="73" t="str">
        <f t="shared" ca="1" si="44"/>
        <v>поверен</v>
      </c>
      <c r="AL520" s="66"/>
      <c r="AM520" s="66" t="s">
        <v>86</v>
      </c>
      <c r="AN520" s="66" t="s">
        <v>87</v>
      </c>
      <c r="AO520" s="66" t="s">
        <v>88</v>
      </c>
      <c r="AP520" s="63"/>
      <c r="AQ520" s="74"/>
      <c r="AR520" s="73"/>
      <c r="AS520" s="66"/>
      <c r="AT520" s="58"/>
      <c r="AU520" s="58"/>
      <c r="AV520" s="62"/>
      <c r="AW520" s="62"/>
      <c r="AX520" s="58"/>
      <c r="AY520" s="58"/>
      <c r="AZ520" s="58"/>
      <c r="BA520" s="62"/>
      <c r="BB520" s="62" t="s">
        <v>93</v>
      </c>
      <c r="BC520" s="62" t="s">
        <v>94</v>
      </c>
      <c r="BD520" s="66">
        <v>3201</v>
      </c>
      <c r="BE520" s="62"/>
      <c r="BF520" s="75"/>
      <c r="BG520" s="76"/>
      <c r="BH520" s="77"/>
      <c r="BI520" s="71"/>
      <c r="BJ520" s="71"/>
      <c r="BK520" s="71"/>
    </row>
    <row r="521" s="55" customFormat="1" ht="60" hidden="1" customHeight="1">
      <c r="A521" s="58"/>
      <c r="B521" s="58" t="s">
        <v>62</v>
      </c>
      <c r="C521" s="58" t="s">
        <v>63</v>
      </c>
      <c r="D521" s="59" t="s">
        <v>64</v>
      </c>
      <c r="E521" s="59">
        <v>227</v>
      </c>
      <c r="F521" s="62" t="s">
        <v>2177</v>
      </c>
      <c r="G521" s="62" t="s">
        <v>2213</v>
      </c>
      <c r="H521" s="59" t="s">
        <v>2214</v>
      </c>
      <c r="I521" s="63" t="s">
        <v>171</v>
      </c>
      <c r="J521" s="62" t="s">
        <v>172</v>
      </c>
      <c r="K521" s="64" t="s">
        <v>131</v>
      </c>
      <c r="L521" s="79" t="s">
        <v>151</v>
      </c>
      <c r="M521" s="62" t="s">
        <v>2215</v>
      </c>
      <c r="N521" s="59" t="s">
        <v>2216</v>
      </c>
      <c r="O521" s="58" t="s">
        <v>75</v>
      </c>
      <c r="P521" s="58" t="s">
        <v>76</v>
      </c>
      <c r="Q521" s="66" t="s">
        <v>137</v>
      </c>
      <c r="R521" s="115">
        <v>42024</v>
      </c>
      <c r="S521" s="68">
        <v>12</v>
      </c>
      <c r="T521" s="69">
        <f t="shared" si="43"/>
        <v>46406.400000000001</v>
      </c>
      <c r="U521" s="59" t="s">
        <v>100</v>
      </c>
      <c r="V521" s="71" t="s">
        <v>215</v>
      </c>
      <c r="W521" s="71" t="str">
        <f t="shared" si="45"/>
        <v>Па</v>
      </c>
      <c r="X521" s="63">
        <v>1000</v>
      </c>
      <c r="Y521" s="63" t="s">
        <v>215</v>
      </c>
      <c r="Z521" s="66" t="s">
        <v>139</v>
      </c>
      <c r="AA521" s="59" t="s">
        <v>156</v>
      </c>
      <c r="AB521" s="63"/>
      <c r="AC521" s="66" t="s">
        <v>141</v>
      </c>
      <c r="AD521" s="64">
        <v>60</v>
      </c>
      <c r="AE521" s="72">
        <v>44650</v>
      </c>
      <c r="AF521" s="73">
        <f t="shared" si="47"/>
        <v>46475</v>
      </c>
      <c r="AG521" s="73" t="s">
        <v>82</v>
      </c>
      <c r="AH521" s="73" t="s">
        <v>83</v>
      </c>
      <c r="AI521" s="66" t="s">
        <v>2217</v>
      </c>
      <c r="AJ521" s="62" t="s">
        <v>143</v>
      </c>
      <c r="AK521" s="73" t="str">
        <f t="shared" ca="1" si="44"/>
        <v>поверен</v>
      </c>
      <c r="AL521" s="66"/>
      <c r="AM521" s="66" t="s">
        <v>86</v>
      </c>
      <c r="AN521" s="66" t="s">
        <v>87</v>
      </c>
      <c r="AO521" s="66" t="s">
        <v>88</v>
      </c>
      <c r="AP521" s="63"/>
      <c r="AQ521" s="74"/>
      <c r="AR521" s="73"/>
      <c r="AS521" s="66" t="s">
        <v>91</v>
      </c>
      <c r="AT521" s="58" t="s">
        <v>385</v>
      </c>
      <c r="AU521" s="58"/>
      <c r="AV521" s="62"/>
      <c r="AW521" s="62"/>
      <c r="AX521" s="58"/>
      <c r="AY521" s="58"/>
      <c r="AZ521" s="58"/>
      <c r="BA521" s="62" t="s">
        <v>221</v>
      </c>
      <c r="BB521" s="62" t="s">
        <v>145</v>
      </c>
      <c r="BC521" s="62" t="s">
        <v>146</v>
      </c>
      <c r="BD521" s="66">
        <v>3001</v>
      </c>
      <c r="BE521" s="62"/>
      <c r="BF521" s="75"/>
      <c r="BG521" s="76" t="s">
        <v>2218</v>
      </c>
      <c r="BH521" s="77"/>
      <c r="BI521" s="71"/>
      <c r="BJ521" s="71"/>
      <c r="BK521" s="71"/>
    </row>
    <row r="522" s="55" customFormat="1" ht="60" hidden="1" customHeight="1">
      <c r="A522" s="58"/>
      <c r="B522" s="58" t="s">
        <v>62</v>
      </c>
      <c r="C522" s="58" t="s">
        <v>63</v>
      </c>
      <c r="D522" s="59" t="s">
        <v>64</v>
      </c>
      <c r="E522" s="59">
        <v>227</v>
      </c>
      <c r="F522" s="62" t="s">
        <v>2177</v>
      </c>
      <c r="G522" s="62" t="s">
        <v>2219</v>
      </c>
      <c r="H522" s="59" t="s">
        <v>2220</v>
      </c>
      <c r="I522" s="63" t="s">
        <v>171</v>
      </c>
      <c r="J522" s="62" t="s">
        <v>172</v>
      </c>
      <c r="K522" s="64" t="s">
        <v>131</v>
      </c>
      <c r="L522" s="79" t="s">
        <v>151</v>
      </c>
      <c r="M522" s="62" t="s">
        <v>2215</v>
      </c>
      <c r="N522" s="59" t="s">
        <v>2221</v>
      </c>
      <c r="O522" s="58" t="s">
        <v>75</v>
      </c>
      <c r="P522" s="58" t="s">
        <v>76</v>
      </c>
      <c r="Q522" s="66" t="s">
        <v>137</v>
      </c>
      <c r="R522" s="115">
        <v>42024</v>
      </c>
      <c r="S522" s="68">
        <v>12</v>
      </c>
      <c r="T522" s="69">
        <f t="shared" si="43"/>
        <v>46406.400000000001</v>
      </c>
      <c r="U522" s="59" t="s">
        <v>100</v>
      </c>
      <c r="V522" s="71" t="s">
        <v>215</v>
      </c>
      <c r="W522" s="71" t="str">
        <f t="shared" si="45"/>
        <v>Па</v>
      </c>
      <c r="X522" s="63">
        <v>1000</v>
      </c>
      <c r="Y522" s="63" t="s">
        <v>215</v>
      </c>
      <c r="Z522" s="66" t="s">
        <v>139</v>
      </c>
      <c r="AA522" s="59" t="s">
        <v>156</v>
      </c>
      <c r="AB522" s="63"/>
      <c r="AC522" s="66" t="s">
        <v>141</v>
      </c>
      <c r="AD522" s="64">
        <v>60</v>
      </c>
      <c r="AE522" s="72">
        <v>44650</v>
      </c>
      <c r="AF522" s="73">
        <f t="shared" si="47"/>
        <v>46475</v>
      </c>
      <c r="AG522" s="73" t="s">
        <v>82</v>
      </c>
      <c r="AH522" s="73" t="s">
        <v>83</v>
      </c>
      <c r="AI522" s="66" t="s">
        <v>2222</v>
      </c>
      <c r="AJ522" s="62" t="s">
        <v>143</v>
      </c>
      <c r="AK522" s="73" t="str">
        <f t="shared" ca="1" si="44"/>
        <v>поверен</v>
      </c>
      <c r="AL522" s="66"/>
      <c r="AM522" s="66" t="s">
        <v>86</v>
      </c>
      <c r="AN522" s="66" t="s">
        <v>87</v>
      </c>
      <c r="AO522" s="66" t="s">
        <v>88</v>
      </c>
      <c r="AP522" s="63"/>
      <c r="AQ522" s="74"/>
      <c r="AR522" s="73"/>
      <c r="AS522" s="66" t="s">
        <v>91</v>
      </c>
      <c r="AT522" s="58" t="s">
        <v>385</v>
      </c>
      <c r="AU522" s="58"/>
      <c r="AV522" s="62"/>
      <c r="AW522" s="62"/>
      <c r="AX522" s="58"/>
      <c r="AY522" s="58"/>
      <c r="AZ522" s="58"/>
      <c r="BA522" s="62" t="s">
        <v>221</v>
      </c>
      <c r="BB522" s="62" t="s">
        <v>145</v>
      </c>
      <c r="BC522" s="62" t="s">
        <v>146</v>
      </c>
      <c r="BD522" s="66">
        <v>3001</v>
      </c>
      <c r="BE522" s="62"/>
      <c r="BF522" s="75"/>
      <c r="BG522" s="76" t="s">
        <v>2218</v>
      </c>
      <c r="BH522" s="77"/>
      <c r="BI522" s="71"/>
      <c r="BJ522" s="71"/>
      <c r="BK522" s="71"/>
    </row>
    <row r="523" s="55" customFormat="1" ht="60" hidden="1" customHeight="1">
      <c r="A523" s="58"/>
      <c r="B523" s="58" t="s">
        <v>62</v>
      </c>
      <c r="C523" s="58" t="s">
        <v>63</v>
      </c>
      <c r="D523" s="59" t="s">
        <v>64</v>
      </c>
      <c r="E523" s="59">
        <v>227</v>
      </c>
      <c r="F523" s="62" t="s">
        <v>2177</v>
      </c>
      <c r="G523" s="62" t="s">
        <v>2223</v>
      </c>
      <c r="H523" s="59" t="s">
        <v>2224</v>
      </c>
      <c r="I523" s="63" t="s">
        <v>171</v>
      </c>
      <c r="J523" s="62" t="s">
        <v>172</v>
      </c>
      <c r="K523" s="64" t="s">
        <v>131</v>
      </c>
      <c r="L523" s="79" t="s">
        <v>151</v>
      </c>
      <c r="M523" s="62" t="s">
        <v>2215</v>
      </c>
      <c r="N523" s="59" t="s">
        <v>2225</v>
      </c>
      <c r="O523" s="58" t="s">
        <v>75</v>
      </c>
      <c r="P523" s="58" t="s">
        <v>76</v>
      </c>
      <c r="Q523" s="66" t="s">
        <v>137</v>
      </c>
      <c r="R523" s="115">
        <v>42024</v>
      </c>
      <c r="S523" s="68">
        <v>12</v>
      </c>
      <c r="T523" s="69">
        <f t="shared" si="43"/>
        <v>46406.400000000001</v>
      </c>
      <c r="U523" s="59" t="s">
        <v>100</v>
      </c>
      <c r="V523" s="71" t="s">
        <v>215</v>
      </c>
      <c r="W523" s="71" t="str">
        <f t="shared" si="45"/>
        <v>Па</v>
      </c>
      <c r="X523" s="63">
        <v>1000</v>
      </c>
      <c r="Y523" s="63" t="s">
        <v>215</v>
      </c>
      <c r="Z523" s="66" t="s">
        <v>139</v>
      </c>
      <c r="AA523" s="59" t="s">
        <v>156</v>
      </c>
      <c r="AB523" s="63"/>
      <c r="AC523" s="66" t="s">
        <v>141</v>
      </c>
      <c r="AD523" s="64">
        <v>60</v>
      </c>
      <c r="AE523" s="72">
        <v>44650</v>
      </c>
      <c r="AF523" s="73">
        <f t="shared" si="47"/>
        <v>46475</v>
      </c>
      <c r="AG523" s="73" t="s">
        <v>82</v>
      </c>
      <c r="AH523" s="73" t="s">
        <v>83</v>
      </c>
      <c r="AI523" s="66" t="s">
        <v>2226</v>
      </c>
      <c r="AJ523" s="62" t="s">
        <v>143</v>
      </c>
      <c r="AK523" s="73" t="str">
        <f t="shared" ca="1" si="44"/>
        <v>поверен</v>
      </c>
      <c r="AL523" s="66"/>
      <c r="AM523" s="66" t="s">
        <v>86</v>
      </c>
      <c r="AN523" s="66" t="s">
        <v>87</v>
      </c>
      <c r="AO523" s="66" t="s">
        <v>88</v>
      </c>
      <c r="AP523" s="63"/>
      <c r="AQ523" s="74"/>
      <c r="AR523" s="73"/>
      <c r="AS523" s="66" t="s">
        <v>91</v>
      </c>
      <c r="AT523" s="58" t="s">
        <v>385</v>
      </c>
      <c r="AU523" s="58"/>
      <c r="AV523" s="62"/>
      <c r="AW523" s="62"/>
      <c r="AX523" s="58"/>
      <c r="AY523" s="58"/>
      <c r="AZ523" s="58"/>
      <c r="BA523" s="62" t="s">
        <v>221</v>
      </c>
      <c r="BB523" s="62" t="s">
        <v>145</v>
      </c>
      <c r="BC523" s="62" t="s">
        <v>146</v>
      </c>
      <c r="BD523" s="66">
        <v>3001</v>
      </c>
      <c r="BE523" s="62"/>
      <c r="BF523" s="75"/>
      <c r="BG523" s="76" t="s">
        <v>2218</v>
      </c>
      <c r="BH523" s="77"/>
      <c r="BI523" s="71"/>
      <c r="BJ523" s="71"/>
      <c r="BK523" s="71"/>
    </row>
    <row r="524" s="55" customFormat="1" ht="60" hidden="1" customHeight="1">
      <c r="A524" s="58"/>
      <c r="B524" s="58" t="s">
        <v>62</v>
      </c>
      <c r="C524" s="58" t="s">
        <v>63</v>
      </c>
      <c r="D524" s="59" t="s">
        <v>64</v>
      </c>
      <c r="E524" s="59">
        <v>227</v>
      </c>
      <c r="F524" s="62" t="s">
        <v>2177</v>
      </c>
      <c r="G524" s="62" t="s">
        <v>2227</v>
      </c>
      <c r="H524" s="59" t="s">
        <v>2228</v>
      </c>
      <c r="I524" s="63" t="s">
        <v>171</v>
      </c>
      <c r="J524" s="62" t="s">
        <v>172</v>
      </c>
      <c r="K524" s="64" t="s">
        <v>131</v>
      </c>
      <c r="L524" s="79" t="s">
        <v>151</v>
      </c>
      <c r="M524" s="62" t="s">
        <v>2215</v>
      </c>
      <c r="N524" s="59" t="s">
        <v>2229</v>
      </c>
      <c r="O524" s="58" t="s">
        <v>75</v>
      </c>
      <c r="P524" s="58" t="s">
        <v>76</v>
      </c>
      <c r="Q524" s="66" t="s">
        <v>137</v>
      </c>
      <c r="R524" s="115">
        <v>42024</v>
      </c>
      <c r="S524" s="68">
        <v>12</v>
      </c>
      <c r="T524" s="69">
        <f t="shared" si="43"/>
        <v>46406.400000000001</v>
      </c>
      <c r="U524" s="59" t="s">
        <v>100</v>
      </c>
      <c r="V524" s="71" t="s">
        <v>215</v>
      </c>
      <c r="W524" s="71" t="str">
        <f t="shared" si="45"/>
        <v>Па</v>
      </c>
      <c r="X524" s="63">
        <v>1000</v>
      </c>
      <c r="Y524" s="63" t="s">
        <v>215</v>
      </c>
      <c r="Z524" s="66" t="s">
        <v>139</v>
      </c>
      <c r="AA524" s="59" t="s">
        <v>156</v>
      </c>
      <c r="AB524" s="63"/>
      <c r="AC524" s="66" t="s">
        <v>141</v>
      </c>
      <c r="AD524" s="64">
        <v>60</v>
      </c>
      <c r="AE524" s="72">
        <v>44650</v>
      </c>
      <c r="AF524" s="73">
        <f t="shared" si="47"/>
        <v>46475</v>
      </c>
      <c r="AG524" s="73" t="s">
        <v>82</v>
      </c>
      <c r="AH524" s="73" t="s">
        <v>83</v>
      </c>
      <c r="AI524" s="66" t="s">
        <v>2230</v>
      </c>
      <c r="AJ524" s="62" t="s">
        <v>143</v>
      </c>
      <c r="AK524" s="73" t="str">
        <f t="shared" ca="1" si="44"/>
        <v>поверен</v>
      </c>
      <c r="AL524" s="66"/>
      <c r="AM524" s="66" t="s">
        <v>86</v>
      </c>
      <c r="AN524" s="66" t="s">
        <v>87</v>
      </c>
      <c r="AO524" s="66" t="s">
        <v>88</v>
      </c>
      <c r="AP524" s="63"/>
      <c r="AQ524" s="74"/>
      <c r="AR524" s="73"/>
      <c r="AS524" s="66" t="s">
        <v>91</v>
      </c>
      <c r="AT524" s="58" t="s">
        <v>385</v>
      </c>
      <c r="AU524" s="58"/>
      <c r="AV524" s="62"/>
      <c r="AW524" s="62"/>
      <c r="AX524" s="58"/>
      <c r="AY524" s="58"/>
      <c r="AZ524" s="58"/>
      <c r="BA524" s="62" t="s">
        <v>221</v>
      </c>
      <c r="BB524" s="62" t="s">
        <v>145</v>
      </c>
      <c r="BC524" s="62" t="s">
        <v>146</v>
      </c>
      <c r="BD524" s="66">
        <v>3001</v>
      </c>
      <c r="BE524" s="62"/>
      <c r="BF524" s="75"/>
      <c r="BG524" s="76" t="s">
        <v>2218</v>
      </c>
      <c r="BH524" s="77"/>
      <c r="BI524" s="71"/>
      <c r="BJ524" s="71"/>
      <c r="BK524" s="71"/>
    </row>
    <row r="525" s="55" customFormat="1" ht="60" hidden="1" customHeight="1">
      <c r="A525" s="58"/>
      <c r="B525" s="58" t="s">
        <v>62</v>
      </c>
      <c r="C525" s="58" t="s">
        <v>63</v>
      </c>
      <c r="D525" s="59" t="s">
        <v>64</v>
      </c>
      <c r="E525" s="59">
        <v>227</v>
      </c>
      <c r="F525" s="62" t="s">
        <v>2177</v>
      </c>
      <c r="G525" s="62" t="s">
        <v>2231</v>
      </c>
      <c r="H525" s="59" t="s">
        <v>2232</v>
      </c>
      <c r="I525" s="63" t="s">
        <v>171</v>
      </c>
      <c r="J525" s="62" t="s">
        <v>172</v>
      </c>
      <c r="K525" s="64" t="s">
        <v>131</v>
      </c>
      <c r="L525" s="79" t="s">
        <v>151</v>
      </c>
      <c r="M525" s="62" t="s">
        <v>2215</v>
      </c>
      <c r="N525" s="59" t="s">
        <v>2233</v>
      </c>
      <c r="O525" s="58" t="s">
        <v>75</v>
      </c>
      <c r="P525" s="58" t="s">
        <v>76</v>
      </c>
      <c r="Q525" s="66" t="s">
        <v>137</v>
      </c>
      <c r="R525" s="115">
        <v>42024</v>
      </c>
      <c r="S525" s="68">
        <v>12</v>
      </c>
      <c r="T525" s="69">
        <f t="shared" si="43"/>
        <v>46406.400000000001</v>
      </c>
      <c r="U525" s="59" t="s">
        <v>100</v>
      </c>
      <c r="V525" s="71" t="s">
        <v>215</v>
      </c>
      <c r="W525" s="71" t="str">
        <f t="shared" si="45"/>
        <v>Па</v>
      </c>
      <c r="X525" s="63">
        <v>1000</v>
      </c>
      <c r="Y525" s="63" t="s">
        <v>215</v>
      </c>
      <c r="Z525" s="66" t="s">
        <v>139</v>
      </c>
      <c r="AA525" s="59" t="s">
        <v>156</v>
      </c>
      <c r="AB525" s="63"/>
      <c r="AC525" s="66" t="s">
        <v>141</v>
      </c>
      <c r="AD525" s="64">
        <v>60</v>
      </c>
      <c r="AE525" s="72">
        <v>44650</v>
      </c>
      <c r="AF525" s="73">
        <f t="shared" si="47"/>
        <v>46475</v>
      </c>
      <c r="AG525" s="73" t="s">
        <v>82</v>
      </c>
      <c r="AH525" s="73" t="s">
        <v>83</v>
      </c>
      <c r="AI525" s="66" t="s">
        <v>2234</v>
      </c>
      <c r="AJ525" s="62" t="s">
        <v>143</v>
      </c>
      <c r="AK525" s="73" t="str">
        <f t="shared" ca="1" si="44"/>
        <v>поверен</v>
      </c>
      <c r="AL525" s="66"/>
      <c r="AM525" s="66" t="s">
        <v>86</v>
      </c>
      <c r="AN525" s="66" t="s">
        <v>87</v>
      </c>
      <c r="AO525" s="66" t="s">
        <v>88</v>
      </c>
      <c r="AP525" s="63"/>
      <c r="AQ525" s="74"/>
      <c r="AR525" s="73"/>
      <c r="AS525" s="66" t="s">
        <v>91</v>
      </c>
      <c r="AT525" s="58" t="s">
        <v>385</v>
      </c>
      <c r="AU525" s="58"/>
      <c r="AV525" s="62"/>
      <c r="AW525" s="62"/>
      <c r="AX525" s="58"/>
      <c r="AY525" s="58"/>
      <c r="AZ525" s="58"/>
      <c r="BA525" s="62" t="s">
        <v>221</v>
      </c>
      <c r="BB525" s="62" t="s">
        <v>145</v>
      </c>
      <c r="BC525" s="62" t="s">
        <v>146</v>
      </c>
      <c r="BD525" s="66">
        <v>3001</v>
      </c>
      <c r="BE525" s="62"/>
      <c r="BF525" s="75"/>
      <c r="BG525" s="76" t="s">
        <v>2218</v>
      </c>
      <c r="BH525" s="77"/>
      <c r="BI525" s="71"/>
      <c r="BJ525" s="71"/>
      <c r="BK525" s="71"/>
    </row>
    <row r="526" s="55" customFormat="1" ht="60" hidden="1" customHeight="1">
      <c r="A526" s="58"/>
      <c r="B526" s="58" t="s">
        <v>62</v>
      </c>
      <c r="C526" s="58" t="s">
        <v>63</v>
      </c>
      <c r="D526" s="59" t="s">
        <v>64</v>
      </c>
      <c r="E526" s="59">
        <v>227</v>
      </c>
      <c r="F526" s="62" t="s">
        <v>2177</v>
      </c>
      <c r="G526" s="62" t="s">
        <v>2235</v>
      </c>
      <c r="H526" s="59" t="s">
        <v>2236</v>
      </c>
      <c r="I526" s="63" t="s">
        <v>171</v>
      </c>
      <c r="J526" s="62" t="s">
        <v>172</v>
      </c>
      <c r="K526" s="64" t="s">
        <v>131</v>
      </c>
      <c r="L526" s="79" t="s">
        <v>151</v>
      </c>
      <c r="M526" s="62" t="s">
        <v>2215</v>
      </c>
      <c r="N526" s="59" t="s">
        <v>2237</v>
      </c>
      <c r="O526" s="58" t="s">
        <v>75</v>
      </c>
      <c r="P526" s="58" t="s">
        <v>76</v>
      </c>
      <c r="Q526" s="66" t="s">
        <v>137</v>
      </c>
      <c r="R526" s="115">
        <v>42024</v>
      </c>
      <c r="S526" s="68">
        <v>12</v>
      </c>
      <c r="T526" s="69">
        <f t="shared" si="43"/>
        <v>46406.400000000001</v>
      </c>
      <c r="U526" s="59" t="s">
        <v>100</v>
      </c>
      <c r="V526" s="71" t="s">
        <v>215</v>
      </c>
      <c r="W526" s="71" t="str">
        <f t="shared" si="45"/>
        <v>Па</v>
      </c>
      <c r="X526" s="63">
        <v>1000</v>
      </c>
      <c r="Y526" s="63" t="s">
        <v>215</v>
      </c>
      <c r="Z526" s="66" t="s">
        <v>139</v>
      </c>
      <c r="AA526" s="59" t="s">
        <v>156</v>
      </c>
      <c r="AB526" s="63"/>
      <c r="AC526" s="66" t="s">
        <v>141</v>
      </c>
      <c r="AD526" s="64">
        <v>60</v>
      </c>
      <c r="AE526" s="72">
        <v>44650</v>
      </c>
      <c r="AF526" s="73">
        <f t="shared" si="47"/>
        <v>46475</v>
      </c>
      <c r="AG526" s="73" t="s">
        <v>82</v>
      </c>
      <c r="AH526" s="73" t="s">
        <v>83</v>
      </c>
      <c r="AI526" s="66" t="s">
        <v>2238</v>
      </c>
      <c r="AJ526" s="62" t="s">
        <v>143</v>
      </c>
      <c r="AK526" s="73" t="str">
        <f t="shared" ca="1" si="44"/>
        <v>поверен</v>
      </c>
      <c r="AL526" s="66"/>
      <c r="AM526" s="66" t="s">
        <v>86</v>
      </c>
      <c r="AN526" s="66" t="s">
        <v>87</v>
      </c>
      <c r="AO526" s="66" t="s">
        <v>88</v>
      </c>
      <c r="AP526" s="63"/>
      <c r="AQ526" s="74"/>
      <c r="AR526" s="73"/>
      <c r="AS526" s="66" t="s">
        <v>91</v>
      </c>
      <c r="AT526" s="58" t="s">
        <v>385</v>
      </c>
      <c r="AU526" s="58"/>
      <c r="AV526" s="62"/>
      <c r="AW526" s="62"/>
      <c r="AX526" s="58"/>
      <c r="AY526" s="58"/>
      <c r="AZ526" s="58"/>
      <c r="BA526" s="62" t="s">
        <v>221</v>
      </c>
      <c r="BB526" s="62" t="s">
        <v>145</v>
      </c>
      <c r="BC526" s="62" t="s">
        <v>146</v>
      </c>
      <c r="BD526" s="66">
        <v>3001</v>
      </c>
      <c r="BE526" s="62"/>
      <c r="BF526" s="75"/>
      <c r="BG526" s="76" t="s">
        <v>2218</v>
      </c>
      <c r="BH526" s="77"/>
      <c r="BI526" s="71"/>
      <c r="BJ526" s="71"/>
      <c r="BK526" s="71"/>
    </row>
    <row r="527" s="55" customFormat="1" ht="60" hidden="1" customHeight="1">
      <c r="A527" s="58"/>
      <c r="B527" s="58" t="s">
        <v>62</v>
      </c>
      <c r="C527" s="58" t="s">
        <v>63</v>
      </c>
      <c r="D527" s="59" t="s">
        <v>64</v>
      </c>
      <c r="E527" s="59">
        <v>227</v>
      </c>
      <c r="F527" s="62" t="s">
        <v>2177</v>
      </c>
      <c r="G527" s="62" t="s">
        <v>2239</v>
      </c>
      <c r="H527" s="59" t="s">
        <v>2240</v>
      </c>
      <c r="I527" s="63" t="s">
        <v>171</v>
      </c>
      <c r="J527" s="62" t="s">
        <v>172</v>
      </c>
      <c r="K527" s="64" t="s">
        <v>131</v>
      </c>
      <c r="L527" s="79" t="s">
        <v>151</v>
      </c>
      <c r="M527" s="62" t="s">
        <v>2215</v>
      </c>
      <c r="N527" s="59" t="s">
        <v>2241</v>
      </c>
      <c r="O527" s="58" t="s">
        <v>75</v>
      </c>
      <c r="P527" s="58" t="s">
        <v>76</v>
      </c>
      <c r="Q527" s="66" t="s">
        <v>137</v>
      </c>
      <c r="R527" s="115">
        <v>42024</v>
      </c>
      <c r="S527" s="68">
        <v>12</v>
      </c>
      <c r="T527" s="69">
        <f t="shared" si="43"/>
        <v>46406.400000000001</v>
      </c>
      <c r="U527" s="59" t="s">
        <v>100</v>
      </c>
      <c r="V527" s="71" t="s">
        <v>215</v>
      </c>
      <c r="W527" s="71" t="str">
        <f t="shared" si="45"/>
        <v>Па</v>
      </c>
      <c r="X527" s="63">
        <v>1000</v>
      </c>
      <c r="Y527" s="63" t="s">
        <v>215</v>
      </c>
      <c r="Z527" s="66" t="s">
        <v>139</v>
      </c>
      <c r="AA527" s="59" t="s">
        <v>156</v>
      </c>
      <c r="AB527" s="63"/>
      <c r="AC527" s="66" t="s">
        <v>141</v>
      </c>
      <c r="AD527" s="64">
        <v>60</v>
      </c>
      <c r="AE527" s="72">
        <v>44650</v>
      </c>
      <c r="AF527" s="73">
        <f t="shared" si="47"/>
        <v>46475</v>
      </c>
      <c r="AG527" s="73" t="s">
        <v>82</v>
      </c>
      <c r="AH527" s="73" t="s">
        <v>83</v>
      </c>
      <c r="AI527" s="66" t="s">
        <v>2242</v>
      </c>
      <c r="AJ527" s="62" t="s">
        <v>143</v>
      </c>
      <c r="AK527" s="73" t="str">
        <f t="shared" ca="1" si="44"/>
        <v>поверен</v>
      </c>
      <c r="AL527" s="66"/>
      <c r="AM527" s="66" t="s">
        <v>86</v>
      </c>
      <c r="AN527" s="66" t="s">
        <v>87</v>
      </c>
      <c r="AO527" s="66" t="s">
        <v>88</v>
      </c>
      <c r="AP527" s="63"/>
      <c r="AQ527" s="74"/>
      <c r="AR527" s="73"/>
      <c r="AS527" s="66" t="s">
        <v>91</v>
      </c>
      <c r="AT527" s="58" t="s">
        <v>385</v>
      </c>
      <c r="AU527" s="58"/>
      <c r="AV527" s="62"/>
      <c r="AW527" s="62"/>
      <c r="AX527" s="58"/>
      <c r="AY527" s="58"/>
      <c r="AZ527" s="58"/>
      <c r="BA527" s="62" t="s">
        <v>221</v>
      </c>
      <c r="BB527" s="62" t="s">
        <v>145</v>
      </c>
      <c r="BC527" s="62" t="s">
        <v>146</v>
      </c>
      <c r="BD527" s="66">
        <v>3001</v>
      </c>
      <c r="BE527" s="62"/>
      <c r="BF527" s="75"/>
      <c r="BG527" s="76" t="s">
        <v>2218</v>
      </c>
      <c r="BH527" s="77"/>
      <c r="BI527" s="71"/>
      <c r="BJ527" s="71"/>
      <c r="BK527" s="71"/>
    </row>
    <row r="528" s="55" customFormat="1" ht="60" hidden="1" customHeight="1">
      <c r="A528" s="58"/>
      <c r="B528" s="58" t="s">
        <v>62</v>
      </c>
      <c r="C528" s="58" t="s">
        <v>63</v>
      </c>
      <c r="D528" s="59" t="s">
        <v>64</v>
      </c>
      <c r="E528" s="59">
        <v>227</v>
      </c>
      <c r="F528" s="62" t="s">
        <v>2177</v>
      </c>
      <c r="G528" s="62" t="s">
        <v>2243</v>
      </c>
      <c r="H528" s="59" t="s">
        <v>2244</v>
      </c>
      <c r="I528" s="63" t="s">
        <v>171</v>
      </c>
      <c r="J528" s="62" t="s">
        <v>172</v>
      </c>
      <c r="K528" s="64" t="s">
        <v>131</v>
      </c>
      <c r="L528" s="79" t="s">
        <v>151</v>
      </c>
      <c r="M528" s="62" t="s">
        <v>2215</v>
      </c>
      <c r="N528" s="59" t="s">
        <v>2245</v>
      </c>
      <c r="O528" s="58" t="s">
        <v>75</v>
      </c>
      <c r="P528" s="58" t="s">
        <v>76</v>
      </c>
      <c r="Q528" s="66" t="s">
        <v>137</v>
      </c>
      <c r="R528" s="115">
        <v>42024</v>
      </c>
      <c r="S528" s="68">
        <v>12</v>
      </c>
      <c r="T528" s="69">
        <f t="shared" si="43"/>
        <v>46406.400000000001</v>
      </c>
      <c r="U528" s="59" t="s">
        <v>100</v>
      </c>
      <c r="V528" s="71" t="s">
        <v>215</v>
      </c>
      <c r="W528" s="71" t="str">
        <f t="shared" si="45"/>
        <v>Па</v>
      </c>
      <c r="X528" s="63">
        <v>1000</v>
      </c>
      <c r="Y528" s="63" t="s">
        <v>215</v>
      </c>
      <c r="Z528" s="66" t="s">
        <v>139</v>
      </c>
      <c r="AA528" s="59" t="s">
        <v>156</v>
      </c>
      <c r="AB528" s="63"/>
      <c r="AC528" s="66" t="s">
        <v>141</v>
      </c>
      <c r="AD528" s="64">
        <v>60</v>
      </c>
      <c r="AE528" s="72">
        <v>44650</v>
      </c>
      <c r="AF528" s="73">
        <f t="shared" si="47"/>
        <v>46475</v>
      </c>
      <c r="AG528" s="73" t="s">
        <v>82</v>
      </c>
      <c r="AH528" s="73" t="s">
        <v>83</v>
      </c>
      <c r="AI528" s="66" t="s">
        <v>2246</v>
      </c>
      <c r="AJ528" s="62" t="s">
        <v>143</v>
      </c>
      <c r="AK528" s="73" t="str">
        <f t="shared" ca="1" si="44"/>
        <v>поверен</v>
      </c>
      <c r="AL528" s="66"/>
      <c r="AM528" s="66" t="s">
        <v>86</v>
      </c>
      <c r="AN528" s="66" t="s">
        <v>87</v>
      </c>
      <c r="AO528" s="66" t="s">
        <v>88</v>
      </c>
      <c r="AP528" s="63"/>
      <c r="AQ528" s="74"/>
      <c r="AR528" s="73"/>
      <c r="AS528" s="66" t="s">
        <v>91</v>
      </c>
      <c r="AT528" s="58" t="s">
        <v>385</v>
      </c>
      <c r="AU528" s="58"/>
      <c r="AV528" s="62"/>
      <c r="AW528" s="62"/>
      <c r="AX528" s="58"/>
      <c r="AY528" s="58"/>
      <c r="AZ528" s="58"/>
      <c r="BA528" s="62" t="s">
        <v>221</v>
      </c>
      <c r="BB528" s="62" t="s">
        <v>145</v>
      </c>
      <c r="BC528" s="62" t="s">
        <v>146</v>
      </c>
      <c r="BD528" s="66">
        <v>3001</v>
      </c>
      <c r="BE528" s="62"/>
      <c r="BF528" s="75"/>
      <c r="BG528" s="76" t="s">
        <v>2218</v>
      </c>
      <c r="BH528" s="77"/>
      <c r="BI528" s="71"/>
      <c r="BJ528" s="71"/>
      <c r="BK528" s="71"/>
    </row>
    <row r="529" s="95" customFormat="1" ht="60" hidden="1" customHeight="1">
      <c r="A529" s="58"/>
      <c r="B529" s="58" t="s">
        <v>62</v>
      </c>
      <c r="C529" s="58" t="s">
        <v>63</v>
      </c>
      <c r="D529" s="59" t="s">
        <v>64</v>
      </c>
      <c r="E529" s="59">
        <v>227</v>
      </c>
      <c r="F529" s="62" t="s">
        <v>2177</v>
      </c>
      <c r="G529" s="62" t="s">
        <v>2247</v>
      </c>
      <c r="H529" s="59" t="s">
        <v>2248</v>
      </c>
      <c r="I529" s="63" t="s">
        <v>171</v>
      </c>
      <c r="J529" s="62" t="s">
        <v>172</v>
      </c>
      <c r="K529" s="64" t="s">
        <v>131</v>
      </c>
      <c r="L529" s="79" t="s">
        <v>151</v>
      </c>
      <c r="M529" s="62" t="s">
        <v>2249</v>
      </c>
      <c r="N529" s="79" t="s">
        <v>2250</v>
      </c>
      <c r="O529" s="58" t="s">
        <v>1098</v>
      </c>
      <c r="P529" s="58" t="s">
        <v>76</v>
      </c>
      <c r="Q529" s="66" t="s">
        <v>137</v>
      </c>
      <c r="R529" s="116">
        <v>42024</v>
      </c>
      <c r="S529" s="68">
        <v>12</v>
      </c>
      <c r="T529" s="69">
        <f t="shared" si="43"/>
        <v>46406.400000000001</v>
      </c>
      <c r="U529" s="59" t="s">
        <v>100</v>
      </c>
      <c r="V529" s="58" t="str">
        <f t="shared" si="46"/>
        <v>М</v>
      </c>
      <c r="W529" s="58" t="str">
        <f t="shared" si="45"/>
        <v>Па</v>
      </c>
      <c r="X529" s="63">
        <v>1</v>
      </c>
      <c r="Y529" s="63" t="s">
        <v>138</v>
      </c>
      <c r="Z529" s="66" t="s">
        <v>139</v>
      </c>
      <c r="AA529" s="59" t="s">
        <v>156</v>
      </c>
      <c r="AB529" s="63"/>
      <c r="AC529" s="66" t="s">
        <v>141</v>
      </c>
      <c r="AD529" s="64">
        <v>60</v>
      </c>
      <c r="AE529" s="72">
        <v>45444</v>
      </c>
      <c r="AF529" s="73">
        <f t="shared" si="47"/>
        <v>47269</v>
      </c>
      <c r="AG529" s="73" t="s">
        <v>82</v>
      </c>
      <c r="AH529" s="73" t="s">
        <v>83</v>
      </c>
      <c r="AI529" s="66" t="s">
        <v>2251</v>
      </c>
      <c r="AJ529" s="62" t="s">
        <v>143</v>
      </c>
      <c r="AK529" s="73" t="str">
        <f t="shared" ca="1" si="44"/>
        <v>поверен</v>
      </c>
      <c r="AL529" s="66"/>
      <c r="AM529" s="66" t="s">
        <v>86</v>
      </c>
      <c r="AN529" s="66" t="s">
        <v>87</v>
      </c>
      <c r="AO529" s="66" t="s">
        <v>88</v>
      </c>
      <c r="AP529" s="63"/>
      <c r="AQ529" s="74"/>
      <c r="AR529" s="73"/>
      <c r="AS529" s="66" t="s">
        <v>91</v>
      </c>
      <c r="AT529" s="58" t="s">
        <v>385</v>
      </c>
      <c r="AU529" s="58"/>
      <c r="AV529" s="62"/>
      <c r="AW529" s="62"/>
      <c r="AX529" s="58"/>
      <c r="AY529" s="58"/>
      <c r="AZ529" s="58"/>
      <c r="BA529" s="62" t="s">
        <v>221</v>
      </c>
      <c r="BB529" s="62" t="s">
        <v>145</v>
      </c>
      <c r="BC529" s="62" t="s">
        <v>146</v>
      </c>
      <c r="BD529" s="66"/>
      <c r="BE529" s="62"/>
      <c r="BF529" s="75"/>
      <c r="BG529" s="127"/>
      <c r="BH529" s="128"/>
      <c r="BI529" s="58"/>
      <c r="BJ529" s="58"/>
      <c r="BK529" s="58"/>
    </row>
    <row r="530" s="55" customFormat="1" ht="60" hidden="1" customHeight="1">
      <c r="A530" s="58"/>
      <c r="B530" s="58" t="s">
        <v>62</v>
      </c>
      <c r="C530" s="58" t="s">
        <v>63</v>
      </c>
      <c r="D530" s="59" t="s">
        <v>64</v>
      </c>
      <c r="E530" s="59">
        <v>227</v>
      </c>
      <c r="F530" s="62" t="s">
        <v>2252</v>
      </c>
      <c r="G530" s="62" t="s">
        <v>2253</v>
      </c>
      <c r="H530" s="59" t="s">
        <v>2254</v>
      </c>
      <c r="I530" s="63" t="s">
        <v>171</v>
      </c>
      <c r="J530" s="62" t="s">
        <v>172</v>
      </c>
      <c r="K530" s="64" t="s">
        <v>131</v>
      </c>
      <c r="L530" s="79" t="s">
        <v>151</v>
      </c>
      <c r="M530" s="62" t="s">
        <v>2215</v>
      </c>
      <c r="N530" s="59" t="s">
        <v>2255</v>
      </c>
      <c r="O530" s="58" t="s">
        <v>75</v>
      </c>
      <c r="P530" s="58" t="s">
        <v>76</v>
      </c>
      <c r="Q530" s="66" t="s">
        <v>137</v>
      </c>
      <c r="R530" s="115">
        <v>42024</v>
      </c>
      <c r="S530" s="68">
        <v>12</v>
      </c>
      <c r="T530" s="69">
        <f t="shared" si="43"/>
        <v>46406.400000000001</v>
      </c>
      <c r="U530" s="59" t="s">
        <v>100</v>
      </c>
      <c r="V530" s="71" t="s">
        <v>215</v>
      </c>
      <c r="W530" s="71" t="str">
        <f t="shared" si="45"/>
        <v>Па</v>
      </c>
      <c r="X530" s="63">
        <v>1000</v>
      </c>
      <c r="Y530" s="63" t="s">
        <v>215</v>
      </c>
      <c r="Z530" s="66" t="s">
        <v>139</v>
      </c>
      <c r="AA530" s="59" t="s">
        <v>156</v>
      </c>
      <c r="AB530" s="63"/>
      <c r="AC530" s="66" t="s">
        <v>141</v>
      </c>
      <c r="AD530" s="64">
        <v>60</v>
      </c>
      <c r="AE530" s="72">
        <v>44650</v>
      </c>
      <c r="AF530" s="73">
        <f t="shared" si="47"/>
        <v>46475</v>
      </c>
      <c r="AG530" s="73" t="s">
        <v>82</v>
      </c>
      <c r="AH530" s="73" t="s">
        <v>83</v>
      </c>
      <c r="AI530" s="66" t="s">
        <v>2256</v>
      </c>
      <c r="AJ530" s="62" t="s">
        <v>143</v>
      </c>
      <c r="AK530" s="73" t="str">
        <f t="shared" ca="1" si="44"/>
        <v>поверен</v>
      </c>
      <c r="AL530" s="66"/>
      <c r="AM530" s="66" t="s">
        <v>86</v>
      </c>
      <c r="AN530" s="66" t="s">
        <v>87</v>
      </c>
      <c r="AO530" s="66" t="s">
        <v>88</v>
      </c>
      <c r="AP530" s="63"/>
      <c r="AQ530" s="74"/>
      <c r="AR530" s="73"/>
      <c r="AS530" s="66" t="s">
        <v>91</v>
      </c>
      <c r="AT530" s="58" t="s">
        <v>385</v>
      </c>
      <c r="AU530" s="58"/>
      <c r="AV530" s="62"/>
      <c r="AW530" s="62"/>
      <c r="AX530" s="58"/>
      <c r="AY530" s="58"/>
      <c r="AZ530" s="58"/>
      <c r="BA530" s="62" t="s">
        <v>221</v>
      </c>
      <c r="BB530" s="62" t="s">
        <v>145</v>
      </c>
      <c r="BC530" s="62" t="s">
        <v>146</v>
      </c>
      <c r="BD530" s="66"/>
      <c r="BE530" s="62"/>
      <c r="BF530" s="75"/>
      <c r="BG530" s="76" t="s">
        <v>2218</v>
      </c>
      <c r="BH530" s="77"/>
      <c r="BI530" s="71"/>
      <c r="BJ530" s="71"/>
      <c r="BK530" s="71"/>
    </row>
    <row r="531" s="55" customFormat="1" ht="60" hidden="1" customHeight="1">
      <c r="A531" s="58"/>
      <c r="B531" s="58" t="s">
        <v>62</v>
      </c>
      <c r="C531" s="58" t="s">
        <v>63</v>
      </c>
      <c r="D531" s="59" t="s">
        <v>64</v>
      </c>
      <c r="E531" s="59">
        <v>227</v>
      </c>
      <c r="F531" s="62" t="s">
        <v>2177</v>
      </c>
      <c r="G531" s="62" t="s">
        <v>2257</v>
      </c>
      <c r="H531" s="59" t="s">
        <v>2258</v>
      </c>
      <c r="I531" s="63" t="s">
        <v>171</v>
      </c>
      <c r="J531" s="62" t="s">
        <v>172</v>
      </c>
      <c r="K531" s="64" t="s">
        <v>131</v>
      </c>
      <c r="L531" s="79" t="s">
        <v>151</v>
      </c>
      <c r="M531" s="62" t="s">
        <v>2215</v>
      </c>
      <c r="N531" s="59" t="s">
        <v>2259</v>
      </c>
      <c r="O531" s="58" t="s">
        <v>75</v>
      </c>
      <c r="P531" s="58" t="s">
        <v>76</v>
      </c>
      <c r="Q531" s="66" t="s">
        <v>137</v>
      </c>
      <c r="R531" s="115">
        <v>42024</v>
      </c>
      <c r="S531" s="68">
        <v>12</v>
      </c>
      <c r="T531" s="69">
        <f t="shared" si="43"/>
        <v>46406.400000000001</v>
      </c>
      <c r="U531" s="59" t="s">
        <v>100</v>
      </c>
      <c r="V531" s="71" t="s">
        <v>215</v>
      </c>
      <c r="W531" s="71" t="str">
        <f t="shared" si="45"/>
        <v>Па</v>
      </c>
      <c r="X531" s="63">
        <v>1000</v>
      </c>
      <c r="Y531" s="63" t="s">
        <v>215</v>
      </c>
      <c r="Z531" s="66" t="s">
        <v>139</v>
      </c>
      <c r="AA531" s="59" t="s">
        <v>156</v>
      </c>
      <c r="AB531" s="63"/>
      <c r="AC531" s="66" t="s">
        <v>141</v>
      </c>
      <c r="AD531" s="64">
        <v>60</v>
      </c>
      <c r="AE531" s="72">
        <v>44650</v>
      </c>
      <c r="AF531" s="73">
        <f t="shared" si="47"/>
        <v>46475</v>
      </c>
      <c r="AG531" s="73" t="s">
        <v>82</v>
      </c>
      <c r="AH531" s="73" t="s">
        <v>83</v>
      </c>
      <c r="AI531" s="66" t="s">
        <v>2260</v>
      </c>
      <c r="AJ531" s="62" t="s">
        <v>143</v>
      </c>
      <c r="AK531" s="73" t="str">
        <f t="shared" ca="1" si="44"/>
        <v>поверен</v>
      </c>
      <c r="AL531" s="66"/>
      <c r="AM531" s="66" t="s">
        <v>86</v>
      </c>
      <c r="AN531" s="66" t="s">
        <v>87</v>
      </c>
      <c r="AO531" s="66" t="s">
        <v>88</v>
      </c>
      <c r="AP531" s="63"/>
      <c r="AQ531" s="74"/>
      <c r="AR531" s="73"/>
      <c r="AS531" s="66" t="s">
        <v>91</v>
      </c>
      <c r="AT531" s="58" t="s">
        <v>385</v>
      </c>
      <c r="AU531" s="58"/>
      <c r="AV531" s="62"/>
      <c r="AW531" s="77"/>
      <c r="AX531" s="58"/>
      <c r="AY531" s="58"/>
      <c r="AZ531" s="58"/>
      <c r="BA531" s="62" t="s">
        <v>221</v>
      </c>
      <c r="BB531" s="62" t="s">
        <v>145</v>
      </c>
      <c r="BC531" s="62" t="s">
        <v>146</v>
      </c>
      <c r="BD531" s="66"/>
      <c r="BE531" s="62"/>
      <c r="BF531" s="75"/>
      <c r="BG531" s="76" t="s">
        <v>2218</v>
      </c>
      <c r="BH531" s="77"/>
      <c r="BI531" s="71"/>
      <c r="BJ531" s="71"/>
      <c r="BK531" s="71"/>
    </row>
    <row r="532" s="55" customFormat="1" ht="60" hidden="1" customHeight="1">
      <c r="A532" s="58"/>
      <c r="B532" s="58" t="s">
        <v>62</v>
      </c>
      <c r="C532" s="58" t="s">
        <v>63</v>
      </c>
      <c r="D532" s="59" t="s">
        <v>64</v>
      </c>
      <c r="E532" s="59">
        <v>227</v>
      </c>
      <c r="F532" s="62" t="s">
        <v>2177</v>
      </c>
      <c r="G532" s="62" t="s">
        <v>2261</v>
      </c>
      <c r="H532" s="59" t="s">
        <v>2262</v>
      </c>
      <c r="I532" s="63" t="s">
        <v>171</v>
      </c>
      <c r="J532" s="62" t="s">
        <v>172</v>
      </c>
      <c r="K532" s="64" t="s">
        <v>131</v>
      </c>
      <c r="L532" s="79" t="s">
        <v>151</v>
      </c>
      <c r="M532" s="62" t="s">
        <v>2215</v>
      </c>
      <c r="N532" s="59" t="s">
        <v>2263</v>
      </c>
      <c r="O532" s="58" t="s">
        <v>75</v>
      </c>
      <c r="P532" s="58" t="s">
        <v>76</v>
      </c>
      <c r="Q532" s="66" t="s">
        <v>137</v>
      </c>
      <c r="R532" s="115">
        <v>42024</v>
      </c>
      <c r="S532" s="68">
        <v>12</v>
      </c>
      <c r="T532" s="69">
        <f t="shared" si="43"/>
        <v>46406.400000000001</v>
      </c>
      <c r="U532" s="59" t="s">
        <v>100</v>
      </c>
      <c r="V532" s="71" t="s">
        <v>215</v>
      </c>
      <c r="W532" s="71" t="str">
        <f t="shared" si="45"/>
        <v>Па</v>
      </c>
      <c r="X532" s="63">
        <v>1000</v>
      </c>
      <c r="Y532" s="63" t="s">
        <v>215</v>
      </c>
      <c r="Z532" s="66" t="s">
        <v>139</v>
      </c>
      <c r="AA532" s="59" t="s">
        <v>156</v>
      </c>
      <c r="AB532" s="63"/>
      <c r="AC532" s="66" t="s">
        <v>141</v>
      </c>
      <c r="AD532" s="64">
        <v>60</v>
      </c>
      <c r="AE532" s="72">
        <v>44650</v>
      </c>
      <c r="AF532" s="73">
        <f t="shared" si="47"/>
        <v>46475</v>
      </c>
      <c r="AG532" s="73" t="s">
        <v>82</v>
      </c>
      <c r="AH532" s="73" t="s">
        <v>83</v>
      </c>
      <c r="AI532" s="66" t="s">
        <v>2264</v>
      </c>
      <c r="AJ532" s="62" t="s">
        <v>143</v>
      </c>
      <c r="AK532" s="73" t="str">
        <f t="shared" ca="1" si="44"/>
        <v>поверен</v>
      </c>
      <c r="AL532" s="66"/>
      <c r="AM532" s="66" t="s">
        <v>86</v>
      </c>
      <c r="AN532" s="66" t="s">
        <v>87</v>
      </c>
      <c r="AO532" s="66" t="s">
        <v>88</v>
      </c>
      <c r="AP532" s="63"/>
      <c r="AQ532" s="74"/>
      <c r="AR532" s="73"/>
      <c r="AS532" s="66" t="s">
        <v>91</v>
      </c>
      <c r="AT532" s="58" t="s">
        <v>385</v>
      </c>
      <c r="AU532" s="58"/>
      <c r="AV532" s="62"/>
      <c r="AW532" s="77"/>
      <c r="AX532" s="58"/>
      <c r="AY532" s="58"/>
      <c r="AZ532" s="58"/>
      <c r="BA532" s="62" t="s">
        <v>221</v>
      </c>
      <c r="BB532" s="62" t="s">
        <v>145</v>
      </c>
      <c r="BC532" s="62" t="s">
        <v>146</v>
      </c>
      <c r="BD532" s="66"/>
      <c r="BE532" s="62"/>
      <c r="BF532" s="75"/>
      <c r="BG532" s="76" t="s">
        <v>2218</v>
      </c>
      <c r="BH532" s="77"/>
      <c r="BI532" s="71"/>
      <c r="BJ532" s="71"/>
      <c r="BK532" s="71"/>
    </row>
    <row r="533" s="55" customFormat="1" ht="60" hidden="1" customHeight="1">
      <c r="A533" s="58"/>
      <c r="B533" s="58" t="s">
        <v>62</v>
      </c>
      <c r="C533" s="58" t="s">
        <v>63</v>
      </c>
      <c r="D533" s="59" t="s">
        <v>64</v>
      </c>
      <c r="E533" s="59">
        <v>227</v>
      </c>
      <c r="F533" s="62" t="s">
        <v>2177</v>
      </c>
      <c r="G533" s="62" t="s">
        <v>2265</v>
      </c>
      <c r="H533" s="59" t="s">
        <v>2266</v>
      </c>
      <c r="I533" s="63" t="s">
        <v>171</v>
      </c>
      <c r="J533" s="62" t="s">
        <v>172</v>
      </c>
      <c r="K533" s="64" t="s">
        <v>131</v>
      </c>
      <c r="L533" s="79" t="s">
        <v>151</v>
      </c>
      <c r="M533" s="62" t="s">
        <v>2215</v>
      </c>
      <c r="N533" s="59" t="s">
        <v>2267</v>
      </c>
      <c r="O533" s="58" t="s">
        <v>75</v>
      </c>
      <c r="P533" s="58" t="s">
        <v>76</v>
      </c>
      <c r="Q533" s="66" t="s">
        <v>137</v>
      </c>
      <c r="R533" s="115">
        <v>42024</v>
      </c>
      <c r="S533" s="68">
        <v>12</v>
      </c>
      <c r="T533" s="69">
        <f t="shared" si="43"/>
        <v>46406.400000000001</v>
      </c>
      <c r="U533" s="59" t="s">
        <v>100</v>
      </c>
      <c r="V533" s="71" t="s">
        <v>215</v>
      </c>
      <c r="W533" s="71" t="str">
        <f t="shared" si="45"/>
        <v>Па</v>
      </c>
      <c r="X533" s="63">
        <v>1000</v>
      </c>
      <c r="Y533" s="63" t="s">
        <v>215</v>
      </c>
      <c r="Z533" s="66" t="s">
        <v>139</v>
      </c>
      <c r="AA533" s="59" t="s">
        <v>156</v>
      </c>
      <c r="AB533" s="63"/>
      <c r="AC533" s="66" t="s">
        <v>141</v>
      </c>
      <c r="AD533" s="64">
        <v>60</v>
      </c>
      <c r="AE533" s="72">
        <v>44650</v>
      </c>
      <c r="AF533" s="73">
        <f t="shared" si="47"/>
        <v>46475</v>
      </c>
      <c r="AG533" s="73" t="s">
        <v>82</v>
      </c>
      <c r="AH533" s="73" t="s">
        <v>83</v>
      </c>
      <c r="AI533" s="66" t="s">
        <v>2268</v>
      </c>
      <c r="AJ533" s="62" t="s">
        <v>143</v>
      </c>
      <c r="AK533" s="73" t="str">
        <f t="shared" ca="1" si="44"/>
        <v>поверен</v>
      </c>
      <c r="AL533" s="66"/>
      <c r="AM533" s="66" t="s">
        <v>86</v>
      </c>
      <c r="AN533" s="66" t="s">
        <v>87</v>
      </c>
      <c r="AO533" s="66" t="s">
        <v>88</v>
      </c>
      <c r="AP533" s="63"/>
      <c r="AQ533" s="74"/>
      <c r="AR533" s="73"/>
      <c r="AS533" s="66" t="s">
        <v>91</v>
      </c>
      <c r="AT533" s="58" t="s">
        <v>385</v>
      </c>
      <c r="AU533" s="58"/>
      <c r="AV533" s="62"/>
      <c r="AW533" s="62"/>
      <c r="AX533" s="58"/>
      <c r="AY533" s="58"/>
      <c r="AZ533" s="58"/>
      <c r="BA533" s="62" t="s">
        <v>221</v>
      </c>
      <c r="BB533" s="62" t="s">
        <v>145</v>
      </c>
      <c r="BC533" s="62" t="s">
        <v>146</v>
      </c>
      <c r="BD533" s="66"/>
      <c r="BE533" s="62"/>
      <c r="BF533" s="75"/>
      <c r="BG533" s="76" t="s">
        <v>2218</v>
      </c>
      <c r="BH533" s="77"/>
      <c r="BI533" s="71"/>
      <c r="BJ533" s="71"/>
      <c r="BK533" s="71"/>
    </row>
    <row r="534" s="55" customFormat="1" ht="60" hidden="1" customHeight="1">
      <c r="A534" s="58"/>
      <c r="B534" s="58" t="s">
        <v>62</v>
      </c>
      <c r="C534" s="58" t="s">
        <v>63</v>
      </c>
      <c r="D534" s="59" t="s">
        <v>64</v>
      </c>
      <c r="E534" s="59">
        <v>227</v>
      </c>
      <c r="F534" s="62" t="s">
        <v>2177</v>
      </c>
      <c r="G534" s="62" t="s">
        <v>2269</v>
      </c>
      <c r="H534" s="59" t="s">
        <v>2270</v>
      </c>
      <c r="I534" s="63" t="s">
        <v>171</v>
      </c>
      <c r="J534" s="62" t="s">
        <v>172</v>
      </c>
      <c r="K534" s="64" t="s">
        <v>131</v>
      </c>
      <c r="L534" s="79" t="s">
        <v>151</v>
      </c>
      <c r="M534" s="62" t="s">
        <v>2215</v>
      </c>
      <c r="N534" s="59" t="s">
        <v>2271</v>
      </c>
      <c r="O534" s="58" t="s">
        <v>75</v>
      </c>
      <c r="P534" s="58" t="s">
        <v>76</v>
      </c>
      <c r="Q534" s="66" t="s">
        <v>137</v>
      </c>
      <c r="R534" s="115">
        <v>42024</v>
      </c>
      <c r="S534" s="68">
        <v>12</v>
      </c>
      <c r="T534" s="69">
        <f t="shared" si="43"/>
        <v>46406.400000000001</v>
      </c>
      <c r="U534" s="59" t="s">
        <v>100</v>
      </c>
      <c r="V534" s="71" t="s">
        <v>215</v>
      </c>
      <c r="W534" s="71" t="str">
        <f t="shared" si="45"/>
        <v>Па</v>
      </c>
      <c r="X534" s="63">
        <v>1000</v>
      </c>
      <c r="Y534" s="63" t="s">
        <v>215</v>
      </c>
      <c r="Z534" s="66" t="s">
        <v>139</v>
      </c>
      <c r="AA534" s="59" t="s">
        <v>156</v>
      </c>
      <c r="AB534" s="63"/>
      <c r="AC534" s="66" t="s">
        <v>141</v>
      </c>
      <c r="AD534" s="64">
        <v>60</v>
      </c>
      <c r="AE534" s="72">
        <v>44650</v>
      </c>
      <c r="AF534" s="73">
        <f t="shared" si="47"/>
        <v>46475</v>
      </c>
      <c r="AG534" s="73" t="s">
        <v>82</v>
      </c>
      <c r="AH534" s="73" t="s">
        <v>83</v>
      </c>
      <c r="AI534" s="66" t="s">
        <v>2272</v>
      </c>
      <c r="AJ534" s="62" t="s">
        <v>143</v>
      </c>
      <c r="AK534" s="73" t="str">
        <f t="shared" ca="1" si="44"/>
        <v>поверен</v>
      </c>
      <c r="AL534" s="66"/>
      <c r="AM534" s="66" t="s">
        <v>86</v>
      </c>
      <c r="AN534" s="66" t="s">
        <v>87</v>
      </c>
      <c r="AO534" s="66" t="s">
        <v>88</v>
      </c>
      <c r="AP534" s="63"/>
      <c r="AQ534" s="74"/>
      <c r="AR534" s="73"/>
      <c r="AS534" s="66" t="s">
        <v>91</v>
      </c>
      <c r="AT534" s="58" t="s">
        <v>385</v>
      </c>
      <c r="AU534" s="58"/>
      <c r="AV534" s="62"/>
      <c r="AW534" s="62"/>
      <c r="AX534" s="58"/>
      <c r="AY534" s="58"/>
      <c r="AZ534" s="58"/>
      <c r="BA534" s="62" t="s">
        <v>221</v>
      </c>
      <c r="BB534" s="62" t="s">
        <v>145</v>
      </c>
      <c r="BC534" s="62" t="s">
        <v>146</v>
      </c>
      <c r="BD534" s="66"/>
      <c r="BE534" s="62"/>
      <c r="BF534" s="75"/>
      <c r="BG534" s="76" t="s">
        <v>2218</v>
      </c>
      <c r="BH534" s="77"/>
      <c r="BI534" s="71"/>
      <c r="BJ534" s="71"/>
      <c r="BK534" s="71"/>
    </row>
    <row r="535" s="55" customFormat="1" ht="60" hidden="1" customHeight="1">
      <c r="A535" s="58"/>
      <c r="B535" s="58" t="s">
        <v>62</v>
      </c>
      <c r="C535" s="58" t="s">
        <v>63</v>
      </c>
      <c r="D535" s="59" t="s">
        <v>64</v>
      </c>
      <c r="E535" s="59">
        <v>227</v>
      </c>
      <c r="F535" s="62" t="s">
        <v>2177</v>
      </c>
      <c r="G535" s="62" t="s">
        <v>2273</v>
      </c>
      <c r="H535" s="59" t="s">
        <v>2274</v>
      </c>
      <c r="I535" s="63" t="s">
        <v>171</v>
      </c>
      <c r="J535" s="62" t="s">
        <v>172</v>
      </c>
      <c r="K535" s="64" t="s">
        <v>131</v>
      </c>
      <c r="L535" s="79" t="s">
        <v>151</v>
      </c>
      <c r="M535" s="62" t="s">
        <v>2215</v>
      </c>
      <c r="N535" s="59" t="s">
        <v>2275</v>
      </c>
      <c r="O535" s="58" t="s">
        <v>75</v>
      </c>
      <c r="P535" s="58" t="s">
        <v>76</v>
      </c>
      <c r="Q535" s="66" t="s">
        <v>137</v>
      </c>
      <c r="R535" s="115">
        <v>42024</v>
      </c>
      <c r="S535" s="68">
        <v>12</v>
      </c>
      <c r="T535" s="69">
        <f t="shared" si="43"/>
        <v>46406.400000000001</v>
      </c>
      <c r="U535" s="59" t="s">
        <v>100</v>
      </c>
      <c r="V535" s="71" t="s">
        <v>215</v>
      </c>
      <c r="W535" s="71" t="str">
        <f t="shared" si="45"/>
        <v>Па</v>
      </c>
      <c r="X535" s="63">
        <v>1000</v>
      </c>
      <c r="Y535" s="63" t="s">
        <v>215</v>
      </c>
      <c r="Z535" s="66" t="s">
        <v>139</v>
      </c>
      <c r="AA535" s="59" t="s">
        <v>156</v>
      </c>
      <c r="AB535" s="63"/>
      <c r="AC535" s="66" t="s">
        <v>141</v>
      </c>
      <c r="AD535" s="64">
        <v>60</v>
      </c>
      <c r="AE535" s="72">
        <v>44650</v>
      </c>
      <c r="AF535" s="73">
        <f t="shared" si="47"/>
        <v>46475</v>
      </c>
      <c r="AG535" s="73" t="s">
        <v>82</v>
      </c>
      <c r="AH535" s="73" t="s">
        <v>83</v>
      </c>
      <c r="AI535" s="66" t="s">
        <v>2276</v>
      </c>
      <c r="AJ535" s="62" t="s">
        <v>143</v>
      </c>
      <c r="AK535" s="73" t="str">
        <f t="shared" ca="1" si="44"/>
        <v>поверен</v>
      </c>
      <c r="AL535" s="66"/>
      <c r="AM535" s="66" t="s">
        <v>86</v>
      </c>
      <c r="AN535" s="66" t="s">
        <v>87</v>
      </c>
      <c r="AO535" s="66" t="s">
        <v>88</v>
      </c>
      <c r="AP535" s="63"/>
      <c r="AQ535" s="74"/>
      <c r="AR535" s="73"/>
      <c r="AS535" s="66" t="s">
        <v>91</v>
      </c>
      <c r="AT535" s="58" t="s">
        <v>385</v>
      </c>
      <c r="AU535" s="58"/>
      <c r="AV535" s="62"/>
      <c r="AW535" s="62"/>
      <c r="AX535" s="58"/>
      <c r="AY535" s="58"/>
      <c r="AZ535" s="58"/>
      <c r="BA535" s="62" t="s">
        <v>221</v>
      </c>
      <c r="BB535" s="62" t="s">
        <v>145</v>
      </c>
      <c r="BC535" s="62" t="s">
        <v>146</v>
      </c>
      <c r="BD535" s="66"/>
      <c r="BE535" s="62"/>
      <c r="BF535" s="75"/>
      <c r="BG535" s="76" t="s">
        <v>2218</v>
      </c>
      <c r="BH535" s="77"/>
      <c r="BI535" s="71"/>
      <c r="BJ535" s="71"/>
      <c r="BK535" s="71"/>
    </row>
    <row r="536" s="55" customFormat="1" ht="60" hidden="1" customHeight="1">
      <c r="A536" s="58"/>
      <c r="B536" s="58" t="s">
        <v>62</v>
      </c>
      <c r="C536" s="58" t="s">
        <v>63</v>
      </c>
      <c r="D536" s="59" t="s">
        <v>64</v>
      </c>
      <c r="E536" s="59">
        <v>227</v>
      </c>
      <c r="F536" s="62" t="s">
        <v>2177</v>
      </c>
      <c r="G536" s="62" t="s">
        <v>2277</v>
      </c>
      <c r="H536" s="59" t="s">
        <v>2278</v>
      </c>
      <c r="I536" s="63" t="s">
        <v>171</v>
      </c>
      <c r="J536" s="62" t="s">
        <v>172</v>
      </c>
      <c r="K536" s="64" t="s">
        <v>131</v>
      </c>
      <c r="L536" s="79" t="s">
        <v>151</v>
      </c>
      <c r="M536" s="62" t="s">
        <v>2215</v>
      </c>
      <c r="N536" s="59" t="s">
        <v>2279</v>
      </c>
      <c r="O536" s="58" t="s">
        <v>75</v>
      </c>
      <c r="P536" s="58" t="s">
        <v>76</v>
      </c>
      <c r="Q536" s="66" t="s">
        <v>137</v>
      </c>
      <c r="R536" s="115">
        <v>42024</v>
      </c>
      <c r="S536" s="68">
        <v>12</v>
      </c>
      <c r="T536" s="69">
        <f t="shared" si="43"/>
        <v>46406.400000000001</v>
      </c>
      <c r="U536" s="59" t="s">
        <v>100</v>
      </c>
      <c r="V536" s="71" t="s">
        <v>215</v>
      </c>
      <c r="W536" s="71" t="str">
        <f t="shared" si="45"/>
        <v>Па</v>
      </c>
      <c r="X536" s="63">
        <v>1000</v>
      </c>
      <c r="Y536" s="63" t="s">
        <v>215</v>
      </c>
      <c r="Z536" s="66" t="s">
        <v>139</v>
      </c>
      <c r="AA536" s="59" t="s">
        <v>156</v>
      </c>
      <c r="AB536" s="63"/>
      <c r="AC536" s="66" t="s">
        <v>141</v>
      </c>
      <c r="AD536" s="64">
        <v>60</v>
      </c>
      <c r="AE536" s="72">
        <v>44650</v>
      </c>
      <c r="AF536" s="73">
        <f t="shared" si="47"/>
        <v>46475</v>
      </c>
      <c r="AG536" s="73" t="s">
        <v>82</v>
      </c>
      <c r="AH536" s="73" t="s">
        <v>83</v>
      </c>
      <c r="AI536" s="66" t="s">
        <v>2280</v>
      </c>
      <c r="AJ536" s="62" t="s">
        <v>143</v>
      </c>
      <c r="AK536" s="73" t="str">
        <f t="shared" ca="1" si="44"/>
        <v>поверен</v>
      </c>
      <c r="AL536" s="66"/>
      <c r="AM536" s="66" t="s">
        <v>86</v>
      </c>
      <c r="AN536" s="66" t="s">
        <v>87</v>
      </c>
      <c r="AO536" s="66" t="s">
        <v>88</v>
      </c>
      <c r="AP536" s="63"/>
      <c r="AQ536" s="74"/>
      <c r="AR536" s="73"/>
      <c r="AS536" s="66" t="s">
        <v>91</v>
      </c>
      <c r="AT536" s="58" t="s">
        <v>385</v>
      </c>
      <c r="AU536" s="58"/>
      <c r="AV536" s="62"/>
      <c r="AW536" s="77"/>
      <c r="AX536" s="58"/>
      <c r="AY536" s="58"/>
      <c r="AZ536" s="58"/>
      <c r="BA536" s="62" t="s">
        <v>221</v>
      </c>
      <c r="BB536" s="62" t="s">
        <v>145</v>
      </c>
      <c r="BC536" s="62" t="s">
        <v>146</v>
      </c>
      <c r="BD536" s="66"/>
      <c r="BE536" s="62"/>
      <c r="BF536" s="75"/>
      <c r="BG536" s="76" t="s">
        <v>2218</v>
      </c>
      <c r="BH536" s="77"/>
      <c r="BI536" s="71"/>
      <c r="BJ536" s="71"/>
      <c r="BK536" s="71"/>
    </row>
    <row r="537" s="55" customFormat="1" ht="60" hidden="1" customHeight="1">
      <c r="A537" s="58"/>
      <c r="B537" s="58" t="s">
        <v>62</v>
      </c>
      <c r="C537" s="58" t="s">
        <v>63</v>
      </c>
      <c r="D537" s="59" t="s">
        <v>64</v>
      </c>
      <c r="E537" s="59">
        <v>227</v>
      </c>
      <c r="F537" s="62" t="s">
        <v>2177</v>
      </c>
      <c r="G537" s="62" t="s">
        <v>2281</v>
      </c>
      <c r="H537" s="59" t="s">
        <v>2282</v>
      </c>
      <c r="I537" s="63" t="s">
        <v>171</v>
      </c>
      <c r="J537" s="62" t="s">
        <v>172</v>
      </c>
      <c r="K537" s="64" t="s">
        <v>131</v>
      </c>
      <c r="L537" s="79" t="s">
        <v>151</v>
      </c>
      <c r="M537" s="62" t="s">
        <v>2283</v>
      </c>
      <c r="N537" s="59" t="s">
        <v>2284</v>
      </c>
      <c r="O537" s="58" t="s">
        <v>75</v>
      </c>
      <c r="P537" s="58" t="s">
        <v>76</v>
      </c>
      <c r="Q537" s="66" t="s">
        <v>137</v>
      </c>
      <c r="R537" s="115">
        <v>42024</v>
      </c>
      <c r="S537" s="68">
        <v>12</v>
      </c>
      <c r="T537" s="69">
        <f t="shared" si="43"/>
        <v>46406.400000000001</v>
      </c>
      <c r="U537" s="59" t="s">
        <v>100</v>
      </c>
      <c r="V537" s="71" t="str">
        <f t="shared" si="46"/>
        <v>к</v>
      </c>
      <c r="W537" s="71" t="str">
        <f t="shared" si="45"/>
        <v>Па</v>
      </c>
      <c r="X537" s="63">
        <v>400</v>
      </c>
      <c r="Y537" s="63" t="s">
        <v>215</v>
      </c>
      <c r="Z537" s="66" t="s">
        <v>139</v>
      </c>
      <c r="AA537" s="59" t="s">
        <v>156</v>
      </c>
      <c r="AB537" s="63"/>
      <c r="AC537" s="66" t="s">
        <v>141</v>
      </c>
      <c r="AD537" s="64">
        <v>60</v>
      </c>
      <c r="AE537" s="72">
        <v>44650</v>
      </c>
      <c r="AF537" s="73">
        <f t="shared" si="47"/>
        <v>46475</v>
      </c>
      <c r="AG537" s="73" t="s">
        <v>82</v>
      </c>
      <c r="AH537" s="73" t="s">
        <v>83</v>
      </c>
      <c r="AI537" s="66" t="s">
        <v>2285</v>
      </c>
      <c r="AJ537" s="62" t="s">
        <v>143</v>
      </c>
      <c r="AK537" s="73" t="str">
        <f t="shared" ca="1" si="44"/>
        <v>поверен</v>
      </c>
      <c r="AL537" s="66"/>
      <c r="AM537" s="66" t="s">
        <v>86</v>
      </c>
      <c r="AN537" s="66" t="s">
        <v>87</v>
      </c>
      <c r="AO537" s="66" t="s">
        <v>88</v>
      </c>
      <c r="AP537" s="63"/>
      <c r="AQ537" s="74"/>
      <c r="AR537" s="73"/>
      <c r="AS537" s="66" t="s">
        <v>91</v>
      </c>
      <c r="AT537" s="58" t="s">
        <v>385</v>
      </c>
      <c r="AU537" s="58"/>
      <c r="AV537" s="62"/>
      <c r="AW537" s="506"/>
      <c r="AX537" s="58"/>
      <c r="AY537" s="58"/>
      <c r="AZ537" s="58"/>
      <c r="BA537" s="62" t="s">
        <v>122</v>
      </c>
      <c r="BB537" s="62" t="s">
        <v>145</v>
      </c>
      <c r="BC537" s="62" t="s">
        <v>146</v>
      </c>
      <c r="BD537" s="66"/>
      <c r="BE537" s="62"/>
      <c r="BF537" s="75"/>
      <c r="BG537" s="76" t="s">
        <v>2218</v>
      </c>
      <c r="BH537" s="77"/>
      <c r="BI537" s="71"/>
      <c r="BJ537" s="71"/>
      <c r="BK537" s="71"/>
    </row>
    <row r="538" s="55" customFormat="1" ht="60" hidden="1" customHeight="1">
      <c r="A538" s="58"/>
      <c r="B538" s="58" t="s">
        <v>62</v>
      </c>
      <c r="C538" s="58" t="s">
        <v>63</v>
      </c>
      <c r="D538" s="59" t="s">
        <v>64</v>
      </c>
      <c r="E538" s="59">
        <v>227</v>
      </c>
      <c r="F538" s="62" t="s">
        <v>2177</v>
      </c>
      <c r="G538" s="62" t="s">
        <v>2286</v>
      </c>
      <c r="H538" s="59" t="s">
        <v>2287</v>
      </c>
      <c r="I538" s="63" t="s">
        <v>171</v>
      </c>
      <c r="J538" s="62" t="s">
        <v>172</v>
      </c>
      <c r="K538" s="64" t="s">
        <v>131</v>
      </c>
      <c r="L538" s="79" t="s">
        <v>151</v>
      </c>
      <c r="M538" s="62" t="s">
        <v>2283</v>
      </c>
      <c r="N538" s="59" t="s">
        <v>2288</v>
      </c>
      <c r="O538" s="58" t="s">
        <v>75</v>
      </c>
      <c r="P538" s="58" t="s">
        <v>76</v>
      </c>
      <c r="Q538" s="66" t="s">
        <v>137</v>
      </c>
      <c r="R538" s="115">
        <v>42024</v>
      </c>
      <c r="S538" s="68">
        <v>12</v>
      </c>
      <c r="T538" s="69">
        <f t="shared" si="43"/>
        <v>46406.400000000001</v>
      </c>
      <c r="U538" s="59" t="s">
        <v>100</v>
      </c>
      <c r="V538" s="71" t="str">
        <f t="shared" si="46"/>
        <v>к</v>
      </c>
      <c r="W538" s="71" t="str">
        <f t="shared" si="45"/>
        <v>Па</v>
      </c>
      <c r="X538" s="63">
        <v>400</v>
      </c>
      <c r="Y538" s="63" t="s">
        <v>215</v>
      </c>
      <c r="Z538" s="66" t="s">
        <v>139</v>
      </c>
      <c r="AA538" s="59" t="s">
        <v>156</v>
      </c>
      <c r="AB538" s="63"/>
      <c r="AC538" s="66" t="s">
        <v>141</v>
      </c>
      <c r="AD538" s="64">
        <v>60</v>
      </c>
      <c r="AE538" s="72">
        <v>44650</v>
      </c>
      <c r="AF538" s="73">
        <f t="shared" si="47"/>
        <v>46475</v>
      </c>
      <c r="AG538" s="73" t="s">
        <v>82</v>
      </c>
      <c r="AH538" s="73" t="s">
        <v>83</v>
      </c>
      <c r="AI538" s="66" t="s">
        <v>2289</v>
      </c>
      <c r="AJ538" s="62" t="s">
        <v>143</v>
      </c>
      <c r="AK538" s="73" t="str">
        <f t="shared" ca="1" si="44"/>
        <v>поверен</v>
      </c>
      <c r="AL538" s="66"/>
      <c r="AM538" s="66" t="s">
        <v>86</v>
      </c>
      <c r="AN538" s="66" t="s">
        <v>87</v>
      </c>
      <c r="AO538" s="66" t="s">
        <v>88</v>
      </c>
      <c r="AP538" s="63"/>
      <c r="AQ538" s="74"/>
      <c r="AR538" s="73"/>
      <c r="AS538" s="66" t="s">
        <v>91</v>
      </c>
      <c r="AT538" s="58" t="s">
        <v>385</v>
      </c>
      <c r="AU538" s="58"/>
      <c r="AV538" s="62"/>
      <c r="AW538" s="506"/>
      <c r="AX538" s="58"/>
      <c r="AY538" s="58"/>
      <c r="AZ538" s="58"/>
      <c r="BA538" s="62" t="s">
        <v>122</v>
      </c>
      <c r="BB538" s="62" t="s">
        <v>145</v>
      </c>
      <c r="BC538" s="62" t="s">
        <v>146</v>
      </c>
      <c r="BD538" s="66"/>
      <c r="BE538" s="62"/>
      <c r="BF538" s="75"/>
      <c r="BG538" s="76" t="s">
        <v>2218</v>
      </c>
      <c r="BH538" s="77"/>
      <c r="BI538" s="71"/>
      <c r="BJ538" s="71"/>
      <c r="BK538" s="71"/>
    </row>
    <row r="539" s="55" customFormat="1" ht="60" hidden="1" customHeight="1">
      <c r="A539" s="58"/>
      <c r="B539" s="58" t="s">
        <v>62</v>
      </c>
      <c r="C539" s="58" t="s">
        <v>63</v>
      </c>
      <c r="D539" s="59" t="s">
        <v>64</v>
      </c>
      <c r="E539" s="59">
        <v>227</v>
      </c>
      <c r="F539" s="62" t="s">
        <v>2177</v>
      </c>
      <c r="G539" s="62" t="s">
        <v>2290</v>
      </c>
      <c r="H539" s="59" t="s">
        <v>2291</v>
      </c>
      <c r="I539" s="63" t="s">
        <v>171</v>
      </c>
      <c r="J539" s="62" t="s">
        <v>172</v>
      </c>
      <c r="K539" s="64" t="s">
        <v>131</v>
      </c>
      <c r="L539" s="79" t="s">
        <v>151</v>
      </c>
      <c r="M539" s="62" t="s">
        <v>2283</v>
      </c>
      <c r="N539" s="59" t="s">
        <v>2292</v>
      </c>
      <c r="O539" s="58" t="s">
        <v>75</v>
      </c>
      <c r="P539" s="58" t="s">
        <v>76</v>
      </c>
      <c r="Q539" s="66" t="s">
        <v>137</v>
      </c>
      <c r="R539" s="115">
        <v>42024</v>
      </c>
      <c r="S539" s="68">
        <v>12</v>
      </c>
      <c r="T539" s="69">
        <f t="shared" si="43"/>
        <v>46406.400000000001</v>
      </c>
      <c r="U539" s="59" t="s">
        <v>100</v>
      </c>
      <c r="V539" s="71" t="str">
        <f t="shared" si="46"/>
        <v>к</v>
      </c>
      <c r="W539" s="71" t="str">
        <f t="shared" si="45"/>
        <v>Па</v>
      </c>
      <c r="X539" s="63">
        <v>400</v>
      </c>
      <c r="Y539" s="63" t="s">
        <v>215</v>
      </c>
      <c r="Z539" s="66" t="s">
        <v>139</v>
      </c>
      <c r="AA539" s="59" t="s">
        <v>156</v>
      </c>
      <c r="AB539" s="63"/>
      <c r="AC539" s="66" t="s">
        <v>141</v>
      </c>
      <c r="AD539" s="64">
        <v>60</v>
      </c>
      <c r="AE539" s="72">
        <v>44650</v>
      </c>
      <c r="AF539" s="73">
        <f t="shared" si="47"/>
        <v>46475</v>
      </c>
      <c r="AG539" s="73" t="s">
        <v>82</v>
      </c>
      <c r="AH539" s="73" t="s">
        <v>83</v>
      </c>
      <c r="AI539" s="66" t="s">
        <v>2293</v>
      </c>
      <c r="AJ539" s="62" t="s">
        <v>143</v>
      </c>
      <c r="AK539" s="73" t="str">
        <f t="shared" ca="1" si="44"/>
        <v>поверен</v>
      </c>
      <c r="AL539" s="66"/>
      <c r="AM539" s="66" t="s">
        <v>86</v>
      </c>
      <c r="AN539" s="66" t="s">
        <v>87</v>
      </c>
      <c r="AO539" s="66" t="s">
        <v>88</v>
      </c>
      <c r="AP539" s="63"/>
      <c r="AQ539" s="74"/>
      <c r="AR539" s="73"/>
      <c r="AS539" s="66" t="s">
        <v>91</v>
      </c>
      <c r="AT539" s="58" t="s">
        <v>385</v>
      </c>
      <c r="AU539" s="58"/>
      <c r="AV539" s="62"/>
      <c r="AW539" s="506"/>
      <c r="AX539" s="58"/>
      <c r="AY539" s="58"/>
      <c r="AZ539" s="58"/>
      <c r="BA539" s="62" t="s">
        <v>122</v>
      </c>
      <c r="BB539" s="62" t="s">
        <v>145</v>
      </c>
      <c r="BC539" s="62" t="s">
        <v>146</v>
      </c>
      <c r="BD539" s="66"/>
      <c r="BE539" s="62"/>
      <c r="BF539" s="75"/>
      <c r="BG539" s="76" t="s">
        <v>2218</v>
      </c>
      <c r="BH539" s="77"/>
      <c r="BI539" s="71"/>
      <c r="BJ539" s="71"/>
      <c r="BK539" s="71"/>
    </row>
    <row r="540" s="55" customFormat="1" ht="60" hidden="1" customHeight="1">
      <c r="A540" s="58"/>
      <c r="B540" s="58" t="s">
        <v>62</v>
      </c>
      <c r="C540" s="58" t="s">
        <v>63</v>
      </c>
      <c r="D540" s="59" t="s">
        <v>64</v>
      </c>
      <c r="E540" s="59">
        <v>227</v>
      </c>
      <c r="F540" s="62" t="s">
        <v>2177</v>
      </c>
      <c r="G540" s="62" t="s">
        <v>2294</v>
      </c>
      <c r="H540" s="59" t="s">
        <v>2295</v>
      </c>
      <c r="I540" s="63" t="s">
        <v>171</v>
      </c>
      <c r="J540" s="62" t="s">
        <v>172</v>
      </c>
      <c r="K540" s="64" t="s">
        <v>131</v>
      </c>
      <c r="L540" s="79" t="s">
        <v>151</v>
      </c>
      <c r="M540" s="62" t="s">
        <v>2283</v>
      </c>
      <c r="N540" s="59" t="s">
        <v>2296</v>
      </c>
      <c r="O540" s="58" t="s">
        <v>75</v>
      </c>
      <c r="P540" s="58" t="s">
        <v>76</v>
      </c>
      <c r="Q540" s="66" t="s">
        <v>137</v>
      </c>
      <c r="R540" s="115">
        <v>42024</v>
      </c>
      <c r="S540" s="68">
        <v>12</v>
      </c>
      <c r="T540" s="69">
        <f t="shared" si="43"/>
        <v>46406.400000000001</v>
      </c>
      <c r="U540" s="59" t="s">
        <v>100</v>
      </c>
      <c r="V540" s="71" t="str">
        <f t="shared" si="46"/>
        <v>к</v>
      </c>
      <c r="W540" s="71" t="str">
        <f t="shared" si="45"/>
        <v>Па</v>
      </c>
      <c r="X540" s="63">
        <v>400</v>
      </c>
      <c r="Y540" s="63" t="s">
        <v>215</v>
      </c>
      <c r="Z540" s="66" t="s">
        <v>139</v>
      </c>
      <c r="AA540" s="59" t="s">
        <v>156</v>
      </c>
      <c r="AB540" s="63"/>
      <c r="AC540" s="66" t="s">
        <v>141</v>
      </c>
      <c r="AD540" s="64">
        <v>60</v>
      </c>
      <c r="AE540" s="72">
        <v>44650</v>
      </c>
      <c r="AF540" s="73">
        <f t="shared" si="47"/>
        <v>46475</v>
      </c>
      <c r="AG540" s="73" t="s">
        <v>82</v>
      </c>
      <c r="AH540" s="73" t="s">
        <v>83</v>
      </c>
      <c r="AI540" s="66" t="s">
        <v>2297</v>
      </c>
      <c r="AJ540" s="62" t="s">
        <v>143</v>
      </c>
      <c r="AK540" s="73" t="str">
        <f t="shared" ca="1" si="44"/>
        <v>поверен</v>
      </c>
      <c r="AL540" s="66"/>
      <c r="AM540" s="66" t="s">
        <v>86</v>
      </c>
      <c r="AN540" s="66" t="s">
        <v>87</v>
      </c>
      <c r="AO540" s="66" t="s">
        <v>88</v>
      </c>
      <c r="AP540" s="63"/>
      <c r="AQ540" s="74"/>
      <c r="AR540" s="73"/>
      <c r="AS540" s="66" t="s">
        <v>91</v>
      </c>
      <c r="AT540" s="58" t="s">
        <v>385</v>
      </c>
      <c r="AU540" s="58"/>
      <c r="AV540" s="62"/>
      <c r="AW540" s="506"/>
      <c r="AX540" s="58"/>
      <c r="AY540" s="58"/>
      <c r="AZ540" s="58"/>
      <c r="BA540" s="62" t="s">
        <v>122</v>
      </c>
      <c r="BB540" s="62" t="s">
        <v>145</v>
      </c>
      <c r="BC540" s="62" t="s">
        <v>146</v>
      </c>
      <c r="BD540" s="66"/>
      <c r="BE540" s="62"/>
      <c r="BF540" s="75"/>
      <c r="BG540" s="76" t="s">
        <v>2218</v>
      </c>
      <c r="BH540" s="77"/>
      <c r="BI540" s="71"/>
      <c r="BJ540" s="71"/>
      <c r="BK540" s="71"/>
    </row>
    <row r="541" s="55" customFormat="1" ht="60" hidden="1" customHeight="1">
      <c r="A541" s="58"/>
      <c r="B541" s="58" t="s">
        <v>62</v>
      </c>
      <c r="C541" s="58" t="s">
        <v>63</v>
      </c>
      <c r="D541" s="59" t="s">
        <v>64</v>
      </c>
      <c r="E541" s="59">
        <v>227</v>
      </c>
      <c r="F541" s="62" t="s">
        <v>2177</v>
      </c>
      <c r="G541" s="62" t="s">
        <v>2298</v>
      </c>
      <c r="H541" s="59" t="s">
        <v>2299</v>
      </c>
      <c r="I541" s="63" t="s">
        <v>171</v>
      </c>
      <c r="J541" s="62" t="s">
        <v>172</v>
      </c>
      <c r="K541" s="64" t="s">
        <v>131</v>
      </c>
      <c r="L541" s="79" t="s">
        <v>151</v>
      </c>
      <c r="M541" s="62" t="s">
        <v>2283</v>
      </c>
      <c r="N541" s="59" t="s">
        <v>2300</v>
      </c>
      <c r="O541" s="58" t="s">
        <v>75</v>
      </c>
      <c r="P541" s="58" t="s">
        <v>76</v>
      </c>
      <c r="Q541" s="66" t="s">
        <v>137</v>
      </c>
      <c r="R541" s="115">
        <v>42024</v>
      </c>
      <c r="S541" s="68">
        <v>12</v>
      </c>
      <c r="T541" s="69">
        <f t="shared" si="43"/>
        <v>46406.400000000001</v>
      </c>
      <c r="U541" s="59" t="s">
        <v>100</v>
      </c>
      <c r="V541" s="71" t="str">
        <f t="shared" si="46"/>
        <v>к</v>
      </c>
      <c r="W541" s="71" t="str">
        <f t="shared" si="45"/>
        <v>Па</v>
      </c>
      <c r="X541" s="63">
        <v>400</v>
      </c>
      <c r="Y541" s="63" t="s">
        <v>215</v>
      </c>
      <c r="Z541" s="66" t="s">
        <v>139</v>
      </c>
      <c r="AA541" s="59" t="s">
        <v>156</v>
      </c>
      <c r="AB541" s="63"/>
      <c r="AC541" s="66" t="s">
        <v>141</v>
      </c>
      <c r="AD541" s="64">
        <v>60</v>
      </c>
      <c r="AE541" s="72">
        <v>44650</v>
      </c>
      <c r="AF541" s="73">
        <f t="shared" si="47"/>
        <v>46475</v>
      </c>
      <c r="AG541" s="73" t="s">
        <v>82</v>
      </c>
      <c r="AH541" s="73" t="s">
        <v>83</v>
      </c>
      <c r="AI541" s="66" t="s">
        <v>2301</v>
      </c>
      <c r="AJ541" s="62" t="s">
        <v>143</v>
      </c>
      <c r="AK541" s="73" t="str">
        <f t="shared" ca="1" si="44"/>
        <v>поверен</v>
      </c>
      <c r="AL541" s="66"/>
      <c r="AM541" s="66" t="s">
        <v>86</v>
      </c>
      <c r="AN541" s="66" t="s">
        <v>87</v>
      </c>
      <c r="AO541" s="66" t="s">
        <v>88</v>
      </c>
      <c r="AP541" s="63"/>
      <c r="AQ541" s="74"/>
      <c r="AR541" s="73"/>
      <c r="AS541" s="66" t="s">
        <v>91</v>
      </c>
      <c r="AT541" s="58" t="s">
        <v>385</v>
      </c>
      <c r="AU541" s="58"/>
      <c r="AV541" s="62"/>
      <c r="AW541" s="506"/>
      <c r="AX541" s="58"/>
      <c r="AY541" s="58"/>
      <c r="AZ541" s="58"/>
      <c r="BA541" s="62" t="s">
        <v>122</v>
      </c>
      <c r="BB541" s="62" t="s">
        <v>145</v>
      </c>
      <c r="BC541" s="62" t="s">
        <v>146</v>
      </c>
      <c r="BD541" s="66"/>
      <c r="BE541" s="62"/>
      <c r="BF541" s="75"/>
      <c r="BG541" s="76" t="s">
        <v>2218</v>
      </c>
      <c r="BH541" s="77"/>
      <c r="BI541" s="71"/>
      <c r="BJ541" s="71"/>
      <c r="BK541" s="71"/>
    </row>
    <row r="542" s="55" customFormat="1" ht="60" hidden="1" customHeight="1">
      <c r="A542" s="58"/>
      <c r="B542" s="58" t="s">
        <v>62</v>
      </c>
      <c r="C542" s="58" t="s">
        <v>63</v>
      </c>
      <c r="D542" s="59" t="s">
        <v>64</v>
      </c>
      <c r="E542" s="59">
        <v>227</v>
      </c>
      <c r="F542" s="62" t="s">
        <v>2177</v>
      </c>
      <c r="G542" s="62" t="s">
        <v>2302</v>
      </c>
      <c r="H542" s="59" t="s">
        <v>2303</v>
      </c>
      <c r="I542" s="63" t="s">
        <v>171</v>
      </c>
      <c r="J542" s="62" t="s">
        <v>172</v>
      </c>
      <c r="K542" s="64" t="s">
        <v>131</v>
      </c>
      <c r="L542" s="79" t="s">
        <v>151</v>
      </c>
      <c r="M542" s="62" t="s">
        <v>2283</v>
      </c>
      <c r="N542" s="59" t="s">
        <v>2304</v>
      </c>
      <c r="O542" s="58" t="s">
        <v>75</v>
      </c>
      <c r="P542" s="58" t="s">
        <v>76</v>
      </c>
      <c r="Q542" s="66" t="s">
        <v>137</v>
      </c>
      <c r="R542" s="115">
        <v>42024</v>
      </c>
      <c r="S542" s="68">
        <v>12</v>
      </c>
      <c r="T542" s="69">
        <f t="shared" si="43"/>
        <v>46406.400000000001</v>
      </c>
      <c r="U542" s="59" t="s">
        <v>100</v>
      </c>
      <c r="V542" s="71" t="str">
        <f t="shared" si="46"/>
        <v>к</v>
      </c>
      <c r="W542" s="71" t="str">
        <f t="shared" si="45"/>
        <v>Па</v>
      </c>
      <c r="X542" s="63">
        <v>400</v>
      </c>
      <c r="Y542" s="63" t="s">
        <v>215</v>
      </c>
      <c r="Z542" s="66" t="s">
        <v>139</v>
      </c>
      <c r="AA542" s="59" t="s">
        <v>156</v>
      </c>
      <c r="AB542" s="63"/>
      <c r="AC542" s="66" t="s">
        <v>141</v>
      </c>
      <c r="AD542" s="64">
        <v>60</v>
      </c>
      <c r="AE542" s="72">
        <v>44650</v>
      </c>
      <c r="AF542" s="73">
        <f t="shared" si="47"/>
        <v>46475</v>
      </c>
      <c r="AG542" s="73" t="s">
        <v>82</v>
      </c>
      <c r="AH542" s="73" t="s">
        <v>83</v>
      </c>
      <c r="AI542" s="66" t="s">
        <v>2305</v>
      </c>
      <c r="AJ542" s="62" t="s">
        <v>143</v>
      </c>
      <c r="AK542" s="73" t="str">
        <f t="shared" ca="1" si="44"/>
        <v>поверен</v>
      </c>
      <c r="AL542" s="66"/>
      <c r="AM542" s="66" t="s">
        <v>86</v>
      </c>
      <c r="AN542" s="66" t="s">
        <v>87</v>
      </c>
      <c r="AO542" s="66" t="s">
        <v>88</v>
      </c>
      <c r="AP542" s="63"/>
      <c r="AQ542" s="74"/>
      <c r="AR542" s="73"/>
      <c r="AS542" s="66" t="s">
        <v>91</v>
      </c>
      <c r="AT542" s="58" t="s">
        <v>385</v>
      </c>
      <c r="AU542" s="58"/>
      <c r="AV542" s="62"/>
      <c r="AW542" s="506"/>
      <c r="AX542" s="58"/>
      <c r="AY542" s="58"/>
      <c r="AZ542" s="58"/>
      <c r="BA542" s="62" t="s">
        <v>122</v>
      </c>
      <c r="BB542" s="62" t="s">
        <v>145</v>
      </c>
      <c r="BC542" s="62" t="s">
        <v>146</v>
      </c>
      <c r="BD542" s="66"/>
      <c r="BE542" s="62"/>
      <c r="BF542" s="75"/>
      <c r="BG542" s="76" t="s">
        <v>2218</v>
      </c>
      <c r="BH542" s="77"/>
      <c r="BI542" s="71"/>
      <c r="BJ542" s="71"/>
      <c r="BK542" s="71"/>
    </row>
    <row r="543" s="55" customFormat="1" ht="60" hidden="1" customHeight="1">
      <c r="A543" s="58"/>
      <c r="B543" s="58" t="s">
        <v>62</v>
      </c>
      <c r="C543" s="58" t="s">
        <v>63</v>
      </c>
      <c r="D543" s="59" t="s">
        <v>64</v>
      </c>
      <c r="E543" s="59">
        <v>227</v>
      </c>
      <c r="F543" s="62" t="s">
        <v>2177</v>
      </c>
      <c r="G543" s="62" t="s">
        <v>2306</v>
      </c>
      <c r="H543" s="59" t="s">
        <v>2307</v>
      </c>
      <c r="I543" s="63" t="s">
        <v>171</v>
      </c>
      <c r="J543" s="62" t="s">
        <v>172</v>
      </c>
      <c r="K543" s="64" t="s">
        <v>131</v>
      </c>
      <c r="L543" s="79" t="s">
        <v>151</v>
      </c>
      <c r="M543" s="62" t="s">
        <v>2283</v>
      </c>
      <c r="N543" s="59" t="s">
        <v>2308</v>
      </c>
      <c r="O543" s="58" t="s">
        <v>75</v>
      </c>
      <c r="P543" s="58" t="s">
        <v>76</v>
      </c>
      <c r="Q543" s="66" t="s">
        <v>137</v>
      </c>
      <c r="R543" s="115">
        <v>42024</v>
      </c>
      <c r="S543" s="68">
        <v>12</v>
      </c>
      <c r="T543" s="69">
        <f t="shared" si="43"/>
        <v>46406.400000000001</v>
      </c>
      <c r="U543" s="59" t="s">
        <v>100</v>
      </c>
      <c r="V543" s="71" t="str">
        <f t="shared" si="46"/>
        <v>к</v>
      </c>
      <c r="W543" s="71" t="str">
        <f t="shared" si="45"/>
        <v>Па</v>
      </c>
      <c r="X543" s="63">
        <v>400</v>
      </c>
      <c r="Y543" s="63" t="s">
        <v>215</v>
      </c>
      <c r="Z543" s="66" t="s">
        <v>139</v>
      </c>
      <c r="AA543" s="59" t="s">
        <v>156</v>
      </c>
      <c r="AB543" s="63"/>
      <c r="AC543" s="66" t="s">
        <v>141</v>
      </c>
      <c r="AD543" s="64">
        <v>60</v>
      </c>
      <c r="AE543" s="72">
        <v>44650</v>
      </c>
      <c r="AF543" s="73">
        <f t="shared" si="47"/>
        <v>46475</v>
      </c>
      <c r="AG543" s="73" t="s">
        <v>82</v>
      </c>
      <c r="AH543" s="73" t="s">
        <v>83</v>
      </c>
      <c r="AI543" s="66" t="s">
        <v>2309</v>
      </c>
      <c r="AJ543" s="62" t="s">
        <v>143</v>
      </c>
      <c r="AK543" s="73" t="str">
        <f t="shared" ca="1" si="44"/>
        <v>поверен</v>
      </c>
      <c r="AL543" s="66"/>
      <c r="AM543" s="66" t="s">
        <v>86</v>
      </c>
      <c r="AN543" s="66" t="s">
        <v>87</v>
      </c>
      <c r="AO543" s="66" t="s">
        <v>88</v>
      </c>
      <c r="AP543" s="63"/>
      <c r="AQ543" s="74"/>
      <c r="AR543" s="73"/>
      <c r="AS543" s="66" t="s">
        <v>91</v>
      </c>
      <c r="AT543" s="58" t="s">
        <v>385</v>
      </c>
      <c r="AU543" s="58"/>
      <c r="AV543" s="62"/>
      <c r="AW543" s="506"/>
      <c r="AX543" s="58"/>
      <c r="AY543" s="58"/>
      <c r="AZ543" s="58"/>
      <c r="BA543" s="62" t="s">
        <v>122</v>
      </c>
      <c r="BB543" s="62" t="s">
        <v>145</v>
      </c>
      <c r="BC543" s="62" t="s">
        <v>146</v>
      </c>
      <c r="BD543" s="66"/>
      <c r="BE543" s="62"/>
      <c r="BF543" s="75"/>
      <c r="BG543" s="76" t="s">
        <v>2218</v>
      </c>
      <c r="BH543" s="77"/>
      <c r="BI543" s="71"/>
      <c r="BJ543" s="71"/>
      <c r="BK543" s="71"/>
    </row>
    <row r="544" s="55" customFormat="1" ht="60" hidden="1" customHeight="1">
      <c r="A544" s="58"/>
      <c r="B544" s="58" t="s">
        <v>62</v>
      </c>
      <c r="C544" s="58" t="s">
        <v>63</v>
      </c>
      <c r="D544" s="59" t="s">
        <v>64</v>
      </c>
      <c r="E544" s="59">
        <v>227</v>
      </c>
      <c r="F544" s="62" t="s">
        <v>2177</v>
      </c>
      <c r="G544" s="62" t="s">
        <v>2310</v>
      </c>
      <c r="H544" s="59" t="s">
        <v>2311</v>
      </c>
      <c r="I544" s="63" t="s">
        <v>171</v>
      </c>
      <c r="J544" s="62" t="s">
        <v>172</v>
      </c>
      <c r="K544" s="64" t="s">
        <v>131</v>
      </c>
      <c r="L544" s="79" t="s">
        <v>151</v>
      </c>
      <c r="M544" s="62" t="s">
        <v>2283</v>
      </c>
      <c r="N544" s="59" t="s">
        <v>2312</v>
      </c>
      <c r="O544" s="58" t="s">
        <v>75</v>
      </c>
      <c r="P544" s="58" t="s">
        <v>76</v>
      </c>
      <c r="Q544" s="66" t="s">
        <v>137</v>
      </c>
      <c r="R544" s="115">
        <v>42024</v>
      </c>
      <c r="S544" s="68">
        <v>12</v>
      </c>
      <c r="T544" s="69">
        <f t="shared" si="43"/>
        <v>46406.400000000001</v>
      </c>
      <c r="U544" s="59" t="s">
        <v>100</v>
      </c>
      <c r="V544" s="71" t="str">
        <f t="shared" si="46"/>
        <v>к</v>
      </c>
      <c r="W544" s="71" t="str">
        <f t="shared" si="45"/>
        <v>Па</v>
      </c>
      <c r="X544" s="63">
        <v>400</v>
      </c>
      <c r="Y544" s="63" t="s">
        <v>215</v>
      </c>
      <c r="Z544" s="66" t="s">
        <v>139</v>
      </c>
      <c r="AA544" s="59" t="s">
        <v>156</v>
      </c>
      <c r="AB544" s="63"/>
      <c r="AC544" s="66" t="s">
        <v>141</v>
      </c>
      <c r="AD544" s="64">
        <v>60</v>
      </c>
      <c r="AE544" s="72">
        <v>44650</v>
      </c>
      <c r="AF544" s="73">
        <f t="shared" si="47"/>
        <v>46475</v>
      </c>
      <c r="AG544" s="73" t="s">
        <v>82</v>
      </c>
      <c r="AH544" s="73" t="s">
        <v>83</v>
      </c>
      <c r="AI544" s="66" t="s">
        <v>2313</v>
      </c>
      <c r="AJ544" s="62" t="s">
        <v>143</v>
      </c>
      <c r="AK544" s="73" t="str">
        <f t="shared" ca="1" si="44"/>
        <v>поверен</v>
      </c>
      <c r="AL544" s="66"/>
      <c r="AM544" s="66" t="s">
        <v>86</v>
      </c>
      <c r="AN544" s="66" t="s">
        <v>87</v>
      </c>
      <c r="AO544" s="66" t="s">
        <v>88</v>
      </c>
      <c r="AP544" s="63"/>
      <c r="AQ544" s="74"/>
      <c r="AR544" s="73"/>
      <c r="AS544" s="66" t="s">
        <v>91</v>
      </c>
      <c r="AT544" s="58" t="s">
        <v>385</v>
      </c>
      <c r="AU544" s="58"/>
      <c r="AV544" s="62"/>
      <c r="AW544" s="506"/>
      <c r="AX544" s="58"/>
      <c r="AY544" s="58"/>
      <c r="AZ544" s="58"/>
      <c r="BA544" s="62" t="s">
        <v>122</v>
      </c>
      <c r="BB544" s="62" t="s">
        <v>145</v>
      </c>
      <c r="BC544" s="62" t="s">
        <v>146</v>
      </c>
      <c r="BD544" s="66"/>
      <c r="BE544" s="62"/>
      <c r="BF544" s="75"/>
      <c r="BG544" s="76" t="s">
        <v>2218</v>
      </c>
      <c r="BH544" s="77"/>
      <c r="BI544" s="71"/>
      <c r="BJ544" s="71"/>
      <c r="BK544" s="71"/>
    </row>
    <row r="545" ht="60" hidden="1" customHeight="1">
      <c r="A545" s="58"/>
      <c r="B545" s="58" t="s">
        <v>62</v>
      </c>
      <c r="C545" s="58" t="s">
        <v>63</v>
      </c>
      <c r="D545" s="59" t="s">
        <v>64</v>
      </c>
      <c r="E545" s="59">
        <v>227</v>
      </c>
      <c r="F545" s="62" t="s">
        <v>2177</v>
      </c>
      <c r="G545" s="62" t="s">
        <v>2314</v>
      </c>
      <c r="H545" s="59" t="s">
        <v>2315</v>
      </c>
      <c r="I545" s="63" t="s">
        <v>2316</v>
      </c>
      <c r="J545" s="62" t="s">
        <v>2317</v>
      </c>
      <c r="K545" s="64" t="s">
        <v>2318</v>
      </c>
      <c r="L545" s="64" t="s">
        <v>2319</v>
      </c>
      <c r="M545" s="62" t="s">
        <v>2320</v>
      </c>
      <c r="N545" s="64">
        <v>47074</v>
      </c>
      <c r="O545" s="63" t="s">
        <v>2321</v>
      </c>
      <c r="P545" s="58" t="s">
        <v>76</v>
      </c>
      <c r="Q545" s="66" t="s">
        <v>1193</v>
      </c>
      <c r="R545" s="116">
        <v>42005</v>
      </c>
      <c r="S545" s="63">
        <v>10</v>
      </c>
      <c r="T545" s="69">
        <f t="shared" si="43"/>
        <v>45657</v>
      </c>
      <c r="U545" s="59" t="s">
        <v>1273</v>
      </c>
      <c r="V545" s="58" t="str">
        <f t="shared" si="46"/>
        <v>м</v>
      </c>
      <c r="W545" s="58" t="str">
        <f t="shared" si="45"/>
        <v>м/c</v>
      </c>
      <c r="X545" s="63">
        <v>30</v>
      </c>
      <c r="Y545" s="63" t="s">
        <v>325</v>
      </c>
      <c r="Z545" s="66" t="s">
        <v>2322</v>
      </c>
      <c r="AA545" s="59" t="s">
        <v>2323</v>
      </c>
      <c r="AB545" s="63" t="s">
        <v>325</v>
      </c>
      <c r="AC545" s="66" t="s">
        <v>2324</v>
      </c>
      <c r="AD545" s="64">
        <v>12</v>
      </c>
      <c r="AE545" s="72">
        <v>45852</v>
      </c>
      <c r="AF545" s="73">
        <f t="shared" si="47"/>
        <v>46216</v>
      </c>
      <c r="AG545" s="62" t="s">
        <v>82</v>
      </c>
      <c r="AH545" s="62" t="s">
        <v>83</v>
      </c>
      <c r="AI545" s="58" t="s">
        <v>2325</v>
      </c>
      <c r="AJ545" s="62" t="s">
        <v>109</v>
      </c>
      <c r="AK545" s="73" t="str">
        <f t="shared" ca="1" si="44"/>
        <v>поверен</v>
      </c>
      <c r="AL545" s="66"/>
      <c r="AM545" s="66" t="s">
        <v>86</v>
      </c>
      <c r="AN545" s="66" t="s">
        <v>87</v>
      </c>
      <c r="AO545" s="66" t="s">
        <v>88</v>
      </c>
      <c r="AP545" s="63" t="s">
        <v>2326</v>
      </c>
      <c r="AQ545" s="74"/>
      <c r="AR545" s="73"/>
      <c r="AS545" s="66" t="s">
        <v>91</v>
      </c>
      <c r="AT545" s="58" t="s">
        <v>385</v>
      </c>
      <c r="AU545" s="58"/>
      <c r="AV545" s="62"/>
      <c r="AW545" s="507"/>
      <c r="AX545" s="58"/>
      <c r="AY545" s="58"/>
      <c r="AZ545" s="58"/>
      <c r="BA545" s="62" t="s">
        <v>221</v>
      </c>
      <c r="BB545" s="62" t="s">
        <v>2327</v>
      </c>
      <c r="BC545" s="62" t="s">
        <v>2328</v>
      </c>
      <c r="BD545" s="66">
        <v>3661</v>
      </c>
      <c r="BE545" s="62"/>
      <c r="BF545" s="75"/>
      <c r="BG545" s="58" t="s">
        <v>1822</v>
      </c>
      <c r="BH545" s="507"/>
      <c r="BI545" s="58"/>
      <c r="BJ545" s="58"/>
      <c r="BK545" s="58"/>
    </row>
    <row r="546" ht="60" hidden="1" customHeight="1">
      <c r="A546" s="58"/>
      <c r="B546" s="58" t="s">
        <v>62</v>
      </c>
      <c r="C546" s="58" t="s">
        <v>63</v>
      </c>
      <c r="D546" s="59" t="s">
        <v>64</v>
      </c>
      <c r="E546" s="59">
        <v>227</v>
      </c>
      <c r="F546" s="62" t="s">
        <v>2177</v>
      </c>
      <c r="G546" s="62" t="s">
        <v>2329</v>
      </c>
      <c r="H546" s="59" t="s">
        <v>2330</v>
      </c>
      <c r="I546" s="63" t="s">
        <v>2316</v>
      </c>
      <c r="J546" s="62" t="s">
        <v>2317</v>
      </c>
      <c r="K546" s="64" t="s">
        <v>2318</v>
      </c>
      <c r="L546" s="64" t="s">
        <v>2319</v>
      </c>
      <c r="M546" s="62" t="s">
        <v>2320</v>
      </c>
      <c r="N546" s="64" t="s">
        <v>2331</v>
      </c>
      <c r="O546" s="63" t="s">
        <v>2321</v>
      </c>
      <c r="P546" s="58" t="s">
        <v>76</v>
      </c>
      <c r="Q546" s="66" t="s">
        <v>1193</v>
      </c>
      <c r="R546" s="116">
        <v>42005</v>
      </c>
      <c r="S546" s="63">
        <v>10</v>
      </c>
      <c r="T546" s="69">
        <f t="shared" si="43"/>
        <v>45657</v>
      </c>
      <c r="U546" s="59">
        <v>0.10000000000000001</v>
      </c>
      <c r="V546" s="58" t="str">
        <f t="shared" si="46"/>
        <v>м</v>
      </c>
      <c r="W546" s="58" t="str">
        <f t="shared" si="45"/>
        <v>м/c</v>
      </c>
      <c r="X546" s="63">
        <v>30</v>
      </c>
      <c r="Y546" s="63" t="s">
        <v>325</v>
      </c>
      <c r="Z546" s="66" t="s">
        <v>2322</v>
      </c>
      <c r="AA546" s="59" t="s">
        <v>2323</v>
      </c>
      <c r="AB546" s="63" t="s">
        <v>325</v>
      </c>
      <c r="AC546" s="66" t="s">
        <v>2324</v>
      </c>
      <c r="AD546" s="64">
        <v>12</v>
      </c>
      <c r="AE546" s="72">
        <v>45852</v>
      </c>
      <c r="AF546" s="73">
        <f t="shared" si="47"/>
        <v>46216</v>
      </c>
      <c r="AG546" s="62" t="s">
        <v>82</v>
      </c>
      <c r="AH546" s="62" t="s">
        <v>83</v>
      </c>
      <c r="AI546" s="58" t="s">
        <v>2332</v>
      </c>
      <c r="AJ546" s="62" t="s">
        <v>109</v>
      </c>
      <c r="AK546" s="73" t="str">
        <f t="shared" ca="1" si="44"/>
        <v>поверен</v>
      </c>
      <c r="AL546" s="66"/>
      <c r="AM546" s="66" t="s">
        <v>86</v>
      </c>
      <c r="AN546" s="66" t="s">
        <v>87</v>
      </c>
      <c r="AO546" s="66" t="s">
        <v>88</v>
      </c>
      <c r="AP546" s="63" t="s">
        <v>2326</v>
      </c>
      <c r="AQ546" s="74"/>
      <c r="AR546" s="73"/>
      <c r="AS546" s="66" t="s">
        <v>91</v>
      </c>
      <c r="AT546" s="58" t="s">
        <v>385</v>
      </c>
      <c r="AU546" s="58"/>
      <c r="AV546" s="62"/>
      <c r="AW546" s="507"/>
      <c r="AX546" s="58"/>
      <c r="AY546" s="58"/>
      <c r="AZ546" s="58"/>
      <c r="BA546" s="62" t="s">
        <v>221</v>
      </c>
      <c r="BB546" s="62" t="s">
        <v>2327</v>
      </c>
      <c r="BC546" s="62" t="s">
        <v>2328</v>
      </c>
      <c r="BD546" s="66">
        <v>3661</v>
      </c>
      <c r="BE546" s="62"/>
      <c r="BF546" s="75"/>
      <c r="BG546" s="58" t="s">
        <v>1822</v>
      </c>
      <c r="BH546" s="507"/>
      <c r="BI546" s="58"/>
      <c r="BJ546" s="58"/>
      <c r="BK546" s="58"/>
    </row>
    <row r="547" ht="60" hidden="1" customHeight="1">
      <c r="A547" s="58"/>
      <c r="B547" s="58" t="s">
        <v>62</v>
      </c>
      <c r="C547" s="58" t="s">
        <v>63</v>
      </c>
      <c r="D547" s="59" t="s">
        <v>64</v>
      </c>
      <c r="E547" s="59">
        <v>227</v>
      </c>
      <c r="F547" s="62" t="s">
        <v>2177</v>
      </c>
      <c r="G547" s="62" t="s">
        <v>2333</v>
      </c>
      <c r="H547" s="59" t="s">
        <v>2334</v>
      </c>
      <c r="I547" s="63" t="s">
        <v>2316</v>
      </c>
      <c r="J547" s="62" t="s">
        <v>2317</v>
      </c>
      <c r="K547" s="64" t="s">
        <v>2318</v>
      </c>
      <c r="L547" s="64" t="s">
        <v>2319</v>
      </c>
      <c r="M547" s="62" t="s">
        <v>2320</v>
      </c>
      <c r="N547" s="64" t="s">
        <v>2335</v>
      </c>
      <c r="O547" s="63" t="s">
        <v>2321</v>
      </c>
      <c r="P547" s="58" t="s">
        <v>76</v>
      </c>
      <c r="Q547" s="66" t="s">
        <v>1193</v>
      </c>
      <c r="R547" s="116">
        <v>42005</v>
      </c>
      <c r="S547" s="63">
        <v>10</v>
      </c>
      <c r="T547" s="69">
        <f t="shared" si="43"/>
        <v>45657</v>
      </c>
      <c r="U547" s="59">
        <v>0.10000000000000001</v>
      </c>
      <c r="V547" s="58" t="str">
        <f t="shared" si="46"/>
        <v>м</v>
      </c>
      <c r="W547" s="58" t="str">
        <f t="shared" si="45"/>
        <v>м/c</v>
      </c>
      <c r="X547" s="63">
        <v>30</v>
      </c>
      <c r="Y547" s="63" t="s">
        <v>325</v>
      </c>
      <c r="Z547" s="66" t="s">
        <v>2322</v>
      </c>
      <c r="AA547" s="59" t="s">
        <v>2323</v>
      </c>
      <c r="AB547" s="63" t="s">
        <v>325</v>
      </c>
      <c r="AC547" s="66" t="s">
        <v>2324</v>
      </c>
      <c r="AD547" s="64">
        <v>12</v>
      </c>
      <c r="AE547" s="72">
        <v>45852</v>
      </c>
      <c r="AF547" s="73">
        <f t="shared" si="47"/>
        <v>46216</v>
      </c>
      <c r="AG547" s="62" t="s">
        <v>82</v>
      </c>
      <c r="AH547" s="62" t="s">
        <v>83</v>
      </c>
      <c r="AI547" s="58" t="s">
        <v>2336</v>
      </c>
      <c r="AJ547" s="62" t="s">
        <v>109</v>
      </c>
      <c r="AK547" s="73" t="str">
        <f t="shared" ca="1" si="44"/>
        <v>поверен</v>
      </c>
      <c r="AL547" s="66"/>
      <c r="AM547" s="66" t="s">
        <v>86</v>
      </c>
      <c r="AN547" s="66" t="s">
        <v>87</v>
      </c>
      <c r="AO547" s="66" t="s">
        <v>88</v>
      </c>
      <c r="AP547" s="63" t="s">
        <v>2326</v>
      </c>
      <c r="AQ547" s="74"/>
      <c r="AR547" s="73"/>
      <c r="AS547" s="66" t="s">
        <v>91</v>
      </c>
      <c r="AT547" s="58" t="s">
        <v>385</v>
      </c>
      <c r="AU547" s="58"/>
      <c r="AV547" s="62"/>
      <c r="AW547" s="507"/>
      <c r="AX547" s="58"/>
      <c r="AY547" s="58"/>
      <c r="AZ547" s="58"/>
      <c r="BA547" s="62" t="s">
        <v>221</v>
      </c>
      <c r="BB547" s="62" t="s">
        <v>2327</v>
      </c>
      <c r="BC547" s="62" t="s">
        <v>2328</v>
      </c>
      <c r="BD547" s="66">
        <v>3661</v>
      </c>
      <c r="BE547" s="62"/>
      <c r="BF547" s="75"/>
      <c r="BG547" s="58" t="s">
        <v>1822</v>
      </c>
      <c r="BH547" s="507"/>
      <c r="BI547" s="74" t="s">
        <v>2337</v>
      </c>
      <c r="BJ547" s="74" t="s">
        <v>2338</v>
      </c>
      <c r="BK547" s="74" t="s">
        <v>880</v>
      </c>
    </row>
    <row r="548" ht="60" hidden="1" customHeight="1">
      <c r="A548" s="58"/>
      <c r="B548" s="58" t="s">
        <v>62</v>
      </c>
      <c r="C548" s="58" t="s">
        <v>63</v>
      </c>
      <c r="D548" s="59" t="s">
        <v>64</v>
      </c>
      <c r="E548" s="59">
        <v>227</v>
      </c>
      <c r="F548" s="62" t="s">
        <v>2177</v>
      </c>
      <c r="G548" s="62" t="s">
        <v>2339</v>
      </c>
      <c r="H548" s="59" t="s">
        <v>2340</v>
      </c>
      <c r="I548" s="63" t="s">
        <v>2316</v>
      </c>
      <c r="J548" s="62" t="s">
        <v>2317</v>
      </c>
      <c r="K548" s="64" t="s">
        <v>2318</v>
      </c>
      <c r="L548" s="64" t="s">
        <v>2319</v>
      </c>
      <c r="M548" s="62" t="s">
        <v>2320</v>
      </c>
      <c r="N548" s="64" t="s">
        <v>2341</v>
      </c>
      <c r="O548" s="63" t="s">
        <v>2321</v>
      </c>
      <c r="P548" s="58" t="s">
        <v>76</v>
      </c>
      <c r="Q548" s="66" t="s">
        <v>1193</v>
      </c>
      <c r="R548" s="116">
        <v>42005</v>
      </c>
      <c r="S548" s="63">
        <v>10</v>
      </c>
      <c r="T548" s="69">
        <f t="shared" si="43"/>
        <v>45657</v>
      </c>
      <c r="U548" s="59">
        <v>0.10000000000000001</v>
      </c>
      <c r="V548" s="58" t="str">
        <f t="shared" si="46"/>
        <v>м</v>
      </c>
      <c r="W548" s="58" t="str">
        <f t="shared" si="45"/>
        <v>м/c</v>
      </c>
      <c r="X548" s="63">
        <v>30</v>
      </c>
      <c r="Y548" s="63" t="s">
        <v>325</v>
      </c>
      <c r="Z548" s="66" t="s">
        <v>2322</v>
      </c>
      <c r="AA548" s="59" t="s">
        <v>2323</v>
      </c>
      <c r="AB548" s="63" t="s">
        <v>325</v>
      </c>
      <c r="AC548" s="66" t="s">
        <v>2324</v>
      </c>
      <c r="AD548" s="64">
        <v>12</v>
      </c>
      <c r="AE548" s="72">
        <v>45852</v>
      </c>
      <c r="AF548" s="73">
        <f t="shared" si="47"/>
        <v>46216</v>
      </c>
      <c r="AG548" s="62" t="s">
        <v>82</v>
      </c>
      <c r="AH548" s="62" t="s">
        <v>83</v>
      </c>
      <c r="AI548" s="58" t="s">
        <v>2342</v>
      </c>
      <c r="AJ548" s="62" t="s">
        <v>109</v>
      </c>
      <c r="AK548" s="73" t="str">
        <f t="shared" ca="1" si="44"/>
        <v>поверен</v>
      </c>
      <c r="AL548" s="66"/>
      <c r="AM548" s="66" t="s">
        <v>86</v>
      </c>
      <c r="AN548" s="66" t="s">
        <v>87</v>
      </c>
      <c r="AO548" s="66" t="s">
        <v>88</v>
      </c>
      <c r="AP548" s="63" t="s">
        <v>2326</v>
      </c>
      <c r="AQ548" s="74"/>
      <c r="AR548" s="73"/>
      <c r="AS548" s="66" t="s">
        <v>91</v>
      </c>
      <c r="AT548" s="58" t="s">
        <v>385</v>
      </c>
      <c r="AU548" s="58"/>
      <c r="AV548" s="62"/>
      <c r="AW548" s="62"/>
      <c r="AX548" s="58"/>
      <c r="AY548" s="58"/>
      <c r="AZ548" s="58"/>
      <c r="BA548" s="62" t="s">
        <v>221</v>
      </c>
      <c r="BB548" s="62" t="s">
        <v>2327</v>
      </c>
      <c r="BC548" s="62" t="s">
        <v>2328</v>
      </c>
      <c r="BD548" s="66">
        <v>3661</v>
      </c>
      <c r="BE548" s="62"/>
      <c r="BF548" s="75"/>
      <c r="BG548" s="58" t="s">
        <v>1822</v>
      </c>
      <c r="BH548" s="507"/>
      <c r="BI548" s="74" t="s">
        <v>2337</v>
      </c>
      <c r="BJ548" s="74" t="s">
        <v>2338</v>
      </c>
      <c r="BK548" s="74" t="s">
        <v>880</v>
      </c>
    </row>
    <row r="549" ht="60" hidden="1" customHeight="1">
      <c r="A549" s="58"/>
      <c r="B549" s="58" t="s">
        <v>62</v>
      </c>
      <c r="C549" s="58" t="s">
        <v>63</v>
      </c>
      <c r="D549" s="59" t="s">
        <v>64</v>
      </c>
      <c r="E549" s="59">
        <v>227</v>
      </c>
      <c r="F549" s="62" t="s">
        <v>2177</v>
      </c>
      <c r="G549" s="62" t="s">
        <v>2343</v>
      </c>
      <c r="H549" s="59" t="s">
        <v>2344</v>
      </c>
      <c r="I549" s="63" t="s">
        <v>2316</v>
      </c>
      <c r="J549" s="62" t="s">
        <v>2317</v>
      </c>
      <c r="K549" s="64" t="s">
        <v>2318</v>
      </c>
      <c r="L549" s="64" t="s">
        <v>2319</v>
      </c>
      <c r="M549" s="62" t="s">
        <v>2320</v>
      </c>
      <c r="N549" s="64" t="s">
        <v>2345</v>
      </c>
      <c r="O549" s="63" t="s">
        <v>2321</v>
      </c>
      <c r="P549" s="58" t="s">
        <v>76</v>
      </c>
      <c r="Q549" s="66" t="s">
        <v>1193</v>
      </c>
      <c r="R549" s="116">
        <v>42005</v>
      </c>
      <c r="S549" s="63">
        <v>10</v>
      </c>
      <c r="T549" s="69">
        <f t="shared" si="43"/>
        <v>45657</v>
      </c>
      <c r="U549" s="59">
        <v>0.10000000000000001</v>
      </c>
      <c r="V549" s="58" t="str">
        <f t="shared" si="46"/>
        <v>м</v>
      </c>
      <c r="W549" s="58" t="str">
        <f t="shared" si="45"/>
        <v>м/c</v>
      </c>
      <c r="X549" s="63">
        <v>30</v>
      </c>
      <c r="Y549" s="63" t="s">
        <v>325</v>
      </c>
      <c r="Z549" s="66" t="s">
        <v>2322</v>
      </c>
      <c r="AA549" s="59" t="s">
        <v>2323</v>
      </c>
      <c r="AB549" s="63" t="s">
        <v>325</v>
      </c>
      <c r="AC549" s="66" t="s">
        <v>2324</v>
      </c>
      <c r="AD549" s="64">
        <v>12</v>
      </c>
      <c r="AE549" s="72">
        <v>45852</v>
      </c>
      <c r="AF549" s="73">
        <f t="shared" si="47"/>
        <v>46216</v>
      </c>
      <c r="AG549" s="62" t="s">
        <v>82</v>
      </c>
      <c r="AH549" s="62" t="s">
        <v>83</v>
      </c>
      <c r="AI549" s="58" t="s">
        <v>2346</v>
      </c>
      <c r="AJ549" s="62" t="s">
        <v>109</v>
      </c>
      <c r="AK549" s="73" t="str">
        <f t="shared" ca="1" si="44"/>
        <v>поверен</v>
      </c>
      <c r="AL549" s="66"/>
      <c r="AM549" s="66" t="s">
        <v>86</v>
      </c>
      <c r="AN549" s="66" t="s">
        <v>87</v>
      </c>
      <c r="AO549" s="66" t="s">
        <v>88</v>
      </c>
      <c r="AP549" s="63" t="s">
        <v>2326</v>
      </c>
      <c r="AQ549" s="74"/>
      <c r="AR549" s="73"/>
      <c r="AS549" s="66" t="s">
        <v>91</v>
      </c>
      <c r="AT549" s="58" t="s">
        <v>385</v>
      </c>
      <c r="AU549" s="58"/>
      <c r="AV549" s="62"/>
      <c r="AW549" s="507"/>
      <c r="AX549" s="58"/>
      <c r="AY549" s="58"/>
      <c r="AZ549" s="58"/>
      <c r="BA549" s="62" t="s">
        <v>221</v>
      </c>
      <c r="BB549" s="62" t="s">
        <v>2327</v>
      </c>
      <c r="BC549" s="62" t="s">
        <v>2328</v>
      </c>
      <c r="BD549" s="66">
        <v>3661</v>
      </c>
      <c r="BE549" s="62"/>
      <c r="BF549" s="75"/>
      <c r="BG549" s="58" t="s">
        <v>1822</v>
      </c>
      <c r="BH549" s="507"/>
      <c r="BI549" s="74" t="s">
        <v>2337</v>
      </c>
      <c r="BJ549" s="74" t="s">
        <v>2338</v>
      </c>
      <c r="BK549" s="74" t="s">
        <v>880</v>
      </c>
    </row>
    <row r="550" ht="60" hidden="1" customHeight="1">
      <c r="A550" s="37"/>
      <c r="B550" s="37" t="s">
        <v>62</v>
      </c>
      <c r="C550" s="37" t="s">
        <v>63</v>
      </c>
      <c r="D550" s="56" t="s">
        <v>64</v>
      </c>
      <c r="E550" s="56" t="s">
        <v>2347</v>
      </c>
      <c r="F550" s="40" t="s">
        <v>2177</v>
      </c>
      <c r="G550" s="40" t="s">
        <v>2348</v>
      </c>
      <c r="H550" s="56" t="s">
        <v>2349</v>
      </c>
      <c r="I550" s="48" t="s">
        <v>2316</v>
      </c>
      <c r="J550" s="40" t="s">
        <v>2317</v>
      </c>
      <c r="K550" s="49" t="s">
        <v>2318</v>
      </c>
      <c r="L550" s="49" t="s">
        <v>2319</v>
      </c>
      <c r="M550" s="40" t="s">
        <v>2320</v>
      </c>
      <c r="N550" s="49">
        <v>88477</v>
      </c>
      <c r="O550" s="48" t="s">
        <v>2321</v>
      </c>
      <c r="P550" s="37" t="s">
        <v>76</v>
      </c>
      <c r="Q550" s="42" t="s">
        <v>1193</v>
      </c>
      <c r="R550" s="91">
        <v>44218</v>
      </c>
      <c r="S550" s="48">
        <v>10</v>
      </c>
      <c r="T550" s="45">
        <f t="shared" si="43"/>
        <v>47870</v>
      </c>
      <c r="U550" s="56">
        <v>0.10000000000000001</v>
      </c>
      <c r="V550" s="37" t="str">
        <f t="shared" si="46"/>
        <v>м</v>
      </c>
      <c r="W550" s="37" t="str">
        <f t="shared" si="45"/>
        <v>м/c</v>
      </c>
      <c r="X550" s="48">
        <v>30</v>
      </c>
      <c r="Y550" s="48" t="s">
        <v>325</v>
      </c>
      <c r="Z550" s="42" t="s">
        <v>2322</v>
      </c>
      <c r="AA550" s="56" t="s">
        <v>2323</v>
      </c>
      <c r="AB550" s="48" t="s">
        <v>325</v>
      </c>
      <c r="AC550" s="42" t="s">
        <v>2324</v>
      </c>
      <c r="AD550" s="49">
        <v>12</v>
      </c>
      <c r="AE550" s="50">
        <v>45852</v>
      </c>
      <c r="AF550" s="51">
        <f t="shared" si="47"/>
        <v>46216</v>
      </c>
      <c r="AG550" s="40" t="s">
        <v>82</v>
      </c>
      <c r="AH550" s="40" t="s">
        <v>83</v>
      </c>
      <c r="AI550" s="37" t="s">
        <v>2350</v>
      </c>
      <c r="AJ550" s="40" t="s">
        <v>109</v>
      </c>
      <c r="AK550" s="51" t="str">
        <f t="shared" ca="1" si="44"/>
        <v>поверен</v>
      </c>
      <c r="AL550" s="42"/>
      <c r="AM550" s="42" t="s">
        <v>86</v>
      </c>
      <c r="AN550" s="42" t="s">
        <v>87</v>
      </c>
      <c r="AO550" s="42" t="s">
        <v>88</v>
      </c>
      <c r="AP550" s="48" t="s">
        <v>2326</v>
      </c>
      <c r="AQ550" s="41" t="s">
        <v>2351</v>
      </c>
      <c r="AR550" s="51"/>
      <c r="AS550" s="42" t="s">
        <v>91</v>
      </c>
      <c r="AT550" s="37" t="s">
        <v>385</v>
      </c>
      <c r="AU550" s="41" t="s">
        <v>2351</v>
      </c>
      <c r="AV550" s="40"/>
      <c r="AW550" s="40"/>
      <c r="AX550" s="37"/>
      <c r="AY550" s="37"/>
      <c r="AZ550" s="37"/>
      <c r="BA550" s="40" t="s">
        <v>221</v>
      </c>
      <c r="BB550" s="40" t="s">
        <v>2327</v>
      </c>
      <c r="BC550" s="40" t="s">
        <v>2328</v>
      </c>
      <c r="BD550" s="42">
        <v>3661</v>
      </c>
      <c r="BE550" s="40"/>
      <c r="BF550" s="52"/>
      <c r="BG550" s="37" t="s">
        <v>1822</v>
      </c>
      <c r="BH550" s="99"/>
      <c r="BI550" s="41" t="s">
        <v>2337</v>
      </c>
      <c r="BJ550" s="41" t="s">
        <v>2338</v>
      </c>
      <c r="BK550" s="41" t="s">
        <v>880</v>
      </c>
    </row>
    <row r="551" ht="60" hidden="1" customHeight="1">
      <c r="A551" s="58"/>
      <c r="B551" s="58" t="s">
        <v>62</v>
      </c>
      <c r="C551" s="58" t="s">
        <v>63</v>
      </c>
      <c r="D551" s="59" t="s">
        <v>64</v>
      </c>
      <c r="E551" s="59">
        <v>227</v>
      </c>
      <c r="F551" s="62" t="s">
        <v>2177</v>
      </c>
      <c r="G551" s="62" t="s">
        <v>2352</v>
      </c>
      <c r="H551" s="59" t="s">
        <v>2353</v>
      </c>
      <c r="I551" s="63" t="s">
        <v>2316</v>
      </c>
      <c r="J551" s="62" t="s">
        <v>2317</v>
      </c>
      <c r="K551" s="64" t="s">
        <v>2318</v>
      </c>
      <c r="L551" s="64" t="s">
        <v>2319</v>
      </c>
      <c r="M551" s="62" t="s">
        <v>2320</v>
      </c>
      <c r="N551" s="64">
        <v>47011</v>
      </c>
      <c r="O551" s="63" t="s">
        <v>2321</v>
      </c>
      <c r="P551" s="58" t="s">
        <v>76</v>
      </c>
      <c r="Q551" s="66" t="s">
        <v>1193</v>
      </c>
      <c r="R551" s="116">
        <v>42005</v>
      </c>
      <c r="S551" s="63">
        <v>10</v>
      </c>
      <c r="T551" s="69">
        <f t="shared" si="43"/>
        <v>45657</v>
      </c>
      <c r="U551" s="59">
        <v>0.10000000000000001</v>
      </c>
      <c r="V551" s="58" t="str">
        <f t="shared" si="46"/>
        <v>м</v>
      </c>
      <c r="W551" s="58" t="str">
        <f t="shared" si="45"/>
        <v>м/c</v>
      </c>
      <c r="X551" s="63">
        <v>30</v>
      </c>
      <c r="Y551" s="63" t="s">
        <v>325</v>
      </c>
      <c r="Z551" s="66" t="s">
        <v>2322</v>
      </c>
      <c r="AA551" s="59" t="s">
        <v>2323</v>
      </c>
      <c r="AB551" s="63" t="s">
        <v>325</v>
      </c>
      <c r="AC551" s="66" t="s">
        <v>2324</v>
      </c>
      <c r="AD551" s="64">
        <v>12</v>
      </c>
      <c r="AE551" s="72">
        <v>45852</v>
      </c>
      <c r="AF551" s="73">
        <f t="shared" si="47"/>
        <v>46216</v>
      </c>
      <c r="AG551" s="62" t="s">
        <v>82</v>
      </c>
      <c r="AH551" s="62" t="s">
        <v>83</v>
      </c>
      <c r="AI551" s="58" t="s">
        <v>2354</v>
      </c>
      <c r="AJ551" s="62" t="s">
        <v>109</v>
      </c>
      <c r="AK551" s="73" t="str">
        <f t="shared" ca="1" si="44"/>
        <v>поверен</v>
      </c>
      <c r="AL551" s="66"/>
      <c r="AM551" s="66" t="s">
        <v>86</v>
      </c>
      <c r="AN551" s="66" t="s">
        <v>87</v>
      </c>
      <c r="AO551" s="66" t="s">
        <v>88</v>
      </c>
      <c r="AP551" s="63" t="s">
        <v>2326</v>
      </c>
      <c r="AQ551" s="74"/>
      <c r="AR551" s="73"/>
      <c r="AS551" s="66" t="s">
        <v>91</v>
      </c>
      <c r="AT551" s="58" t="s">
        <v>385</v>
      </c>
      <c r="AU551" s="58"/>
      <c r="AV551" s="62"/>
      <c r="AW551" s="507"/>
      <c r="AX551" s="58"/>
      <c r="AY551" s="58"/>
      <c r="AZ551" s="58"/>
      <c r="BA551" s="62" t="s">
        <v>221</v>
      </c>
      <c r="BB551" s="62" t="s">
        <v>2327</v>
      </c>
      <c r="BC551" s="62" t="s">
        <v>2328</v>
      </c>
      <c r="BD551" s="66">
        <v>3661</v>
      </c>
      <c r="BE551" s="62"/>
      <c r="BF551" s="75"/>
      <c r="BG551" s="58" t="s">
        <v>1822</v>
      </c>
      <c r="BH551" s="507"/>
      <c r="BI551" s="74" t="s">
        <v>2337</v>
      </c>
      <c r="BJ551" s="74" t="s">
        <v>2338</v>
      </c>
      <c r="BK551" s="74" t="s">
        <v>880</v>
      </c>
    </row>
    <row r="552" ht="60" hidden="1" customHeight="1">
      <c r="A552" s="58"/>
      <c r="B552" s="58" t="s">
        <v>62</v>
      </c>
      <c r="C552" s="58" t="s">
        <v>63</v>
      </c>
      <c r="D552" s="59" t="s">
        <v>64</v>
      </c>
      <c r="E552" s="59">
        <v>227</v>
      </c>
      <c r="F552" s="62" t="s">
        <v>2177</v>
      </c>
      <c r="G552" s="62" t="s">
        <v>2355</v>
      </c>
      <c r="H552" s="59" t="s">
        <v>2356</v>
      </c>
      <c r="I552" s="63" t="s">
        <v>2316</v>
      </c>
      <c r="J552" s="62" t="s">
        <v>2317</v>
      </c>
      <c r="K552" s="64" t="s">
        <v>2318</v>
      </c>
      <c r="L552" s="64" t="s">
        <v>2319</v>
      </c>
      <c r="M552" s="62" t="s">
        <v>2320</v>
      </c>
      <c r="N552" s="64" t="s">
        <v>2357</v>
      </c>
      <c r="O552" s="63" t="s">
        <v>2321</v>
      </c>
      <c r="P552" s="58" t="s">
        <v>76</v>
      </c>
      <c r="Q552" s="66" t="s">
        <v>1193</v>
      </c>
      <c r="R552" s="116">
        <v>42005</v>
      </c>
      <c r="S552" s="63">
        <v>10</v>
      </c>
      <c r="T552" s="69">
        <f t="shared" ref="T552:T615" si="48">R552+S552*365.2</f>
        <v>45657</v>
      </c>
      <c r="U552" s="59">
        <v>0.10000000000000001</v>
      </c>
      <c r="V552" s="58" t="str">
        <f t="shared" si="46"/>
        <v>м</v>
      </c>
      <c r="W552" s="58" t="str">
        <f t="shared" si="45"/>
        <v>м/c</v>
      </c>
      <c r="X552" s="63">
        <v>30</v>
      </c>
      <c r="Y552" s="63" t="s">
        <v>325</v>
      </c>
      <c r="Z552" s="66" t="s">
        <v>2322</v>
      </c>
      <c r="AA552" s="59" t="s">
        <v>2323</v>
      </c>
      <c r="AB552" s="63" t="s">
        <v>325</v>
      </c>
      <c r="AC552" s="66" t="s">
        <v>2324</v>
      </c>
      <c r="AD552" s="64">
        <v>12</v>
      </c>
      <c r="AE552" s="72">
        <v>45852</v>
      </c>
      <c r="AF552" s="73">
        <f t="shared" si="47"/>
        <v>46216</v>
      </c>
      <c r="AG552" s="62" t="s">
        <v>82</v>
      </c>
      <c r="AH552" s="62" t="s">
        <v>83</v>
      </c>
      <c r="AI552" s="58" t="s">
        <v>2358</v>
      </c>
      <c r="AJ552" s="62" t="s">
        <v>109</v>
      </c>
      <c r="AK552" s="73" t="str">
        <f t="shared" ca="1" si="44"/>
        <v>поверен</v>
      </c>
      <c r="AL552" s="66"/>
      <c r="AM552" s="66" t="s">
        <v>86</v>
      </c>
      <c r="AN552" s="66" t="s">
        <v>87</v>
      </c>
      <c r="AO552" s="66" t="s">
        <v>88</v>
      </c>
      <c r="AP552" s="63" t="s">
        <v>2326</v>
      </c>
      <c r="AQ552" s="74"/>
      <c r="AR552" s="73"/>
      <c r="AS552" s="66" t="s">
        <v>91</v>
      </c>
      <c r="AT552" s="58" t="s">
        <v>385</v>
      </c>
      <c r="AU552" s="58"/>
      <c r="AV552" s="62"/>
      <c r="AW552" s="62"/>
      <c r="AX552" s="58"/>
      <c r="AY552" s="58"/>
      <c r="AZ552" s="58"/>
      <c r="BA552" s="62" t="s">
        <v>221</v>
      </c>
      <c r="BB552" s="62" t="s">
        <v>2327</v>
      </c>
      <c r="BC552" s="62" t="s">
        <v>2328</v>
      </c>
      <c r="BD552" s="66">
        <v>3661</v>
      </c>
      <c r="BE552" s="62"/>
      <c r="BF552" s="75"/>
      <c r="BG552" s="58" t="s">
        <v>1822</v>
      </c>
      <c r="BH552" s="507"/>
      <c r="BI552" s="74" t="s">
        <v>2337</v>
      </c>
      <c r="BJ552" s="74" t="s">
        <v>2338</v>
      </c>
      <c r="BK552" s="74" t="s">
        <v>880</v>
      </c>
    </row>
    <row r="553" ht="60" hidden="1" customHeight="1">
      <c r="A553" s="58"/>
      <c r="B553" s="58" t="s">
        <v>62</v>
      </c>
      <c r="C553" s="58" t="s">
        <v>63</v>
      </c>
      <c r="D553" s="59" t="s">
        <v>64</v>
      </c>
      <c r="E553" s="59">
        <v>227</v>
      </c>
      <c r="F553" s="62" t="s">
        <v>2177</v>
      </c>
      <c r="G553" s="62" t="s">
        <v>2314</v>
      </c>
      <c r="H553" s="59" t="s">
        <v>2359</v>
      </c>
      <c r="I553" s="63" t="s">
        <v>2316</v>
      </c>
      <c r="J553" s="62" t="s">
        <v>2317</v>
      </c>
      <c r="K553" s="64" t="s">
        <v>2318</v>
      </c>
      <c r="L553" s="64" t="s">
        <v>2319</v>
      </c>
      <c r="M553" s="62" t="s">
        <v>2320</v>
      </c>
      <c r="N553" s="64" t="s">
        <v>2360</v>
      </c>
      <c r="O553" s="63" t="s">
        <v>2321</v>
      </c>
      <c r="P553" s="58" t="s">
        <v>76</v>
      </c>
      <c r="Q553" s="66" t="s">
        <v>1193</v>
      </c>
      <c r="R553" s="116">
        <v>42005</v>
      </c>
      <c r="S553" s="63">
        <v>10</v>
      </c>
      <c r="T553" s="69">
        <f t="shared" si="48"/>
        <v>45657</v>
      </c>
      <c r="U553" s="59">
        <v>0.10000000000000001</v>
      </c>
      <c r="V553" s="58" t="str">
        <f t="shared" si="46"/>
        <v>м</v>
      </c>
      <c r="W553" s="58" t="str">
        <f t="shared" si="45"/>
        <v>м/c</v>
      </c>
      <c r="X553" s="63">
        <v>30</v>
      </c>
      <c r="Y553" s="63" t="s">
        <v>325</v>
      </c>
      <c r="Z553" s="66" t="s">
        <v>2322</v>
      </c>
      <c r="AA553" s="59" t="s">
        <v>2323</v>
      </c>
      <c r="AB553" s="63" t="s">
        <v>325</v>
      </c>
      <c r="AC553" s="66" t="s">
        <v>2324</v>
      </c>
      <c r="AD553" s="64">
        <v>12</v>
      </c>
      <c r="AE553" s="72">
        <v>45852</v>
      </c>
      <c r="AF553" s="73">
        <f t="shared" si="47"/>
        <v>46216</v>
      </c>
      <c r="AG553" s="62" t="s">
        <v>82</v>
      </c>
      <c r="AH553" s="62" t="s">
        <v>83</v>
      </c>
      <c r="AI553" s="58" t="s">
        <v>2361</v>
      </c>
      <c r="AJ553" s="62" t="s">
        <v>109</v>
      </c>
      <c r="AK553" s="73" t="str">
        <f t="shared" ca="1" si="44"/>
        <v>поверен</v>
      </c>
      <c r="AL553" s="66"/>
      <c r="AM553" s="66" t="s">
        <v>86</v>
      </c>
      <c r="AN553" s="66" t="s">
        <v>87</v>
      </c>
      <c r="AO553" s="66" t="s">
        <v>88</v>
      </c>
      <c r="AP553" s="63" t="s">
        <v>2326</v>
      </c>
      <c r="AQ553" s="74"/>
      <c r="AR553" s="73"/>
      <c r="AS553" s="66" t="s">
        <v>91</v>
      </c>
      <c r="AT553" s="58" t="s">
        <v>385</v>
      </c>
      <c r="AU553" s="58"/>
      <c r="AV553" s="62"/>
      <c r="AW553" s="507"/>
      <c r="AX553" s="58"/>
      <c r="AY553" s="58"/>
      <c r="AZ553" s="58"/>
      <c r="BA553" s="62" t="s">
        <v>221</v>
      </c>
      <c r="BB553" s="62" t="s">
        <v>2327</v>
      </c>
      <c r="BC553" s="62" t="s">
        <v>2328</v>
      </c>
      <c r="BD553" s="66">
        <v>3661</v>
      </c>
      <c r="BE553" s="62"/>
      <c r="BF553" s="75"/>
      <c r="BG553" s="58" t="s">
        <v>1822</v>
      </c>
      <c r="BH553" s="507"/>
      <c r="BI553" s="74" t="s">
        <v>2337</v>
      </c>
      <c r="BJ553" s="74" t="s">
        <v>2338</v>
      </c>
      <c r="BK553" s="74" t="s">
        <v>880</v>
      </c>
    </row>
    <row r="554" ht="60" hidden="1" customHeight="1">
      <c r="A554" s="58"/>
      <c r="B554" s="58" t="s">
        <v>62</v>
      </c>
      <c r="C554" s="58" t="s">
        <v>63</v>
      </c>
      <c r="D554" s="59" t="s">
        <v>64</v>
      </c>
      <c r="E554" s="59">
        <v>227</v>
      </c>
      <c r="F554" s="62" t="s">
        <v>2177</v>
      </c>
      <c r="G554" s="62" t="s">
        <v>2314</v>
      </c>
      <c r="H554" s="59" t="s">
        <v>2362</v>
      </c>
      <c r="I554" s="63" t="s">
        <v>2316</v>
      </c>
      <c r="J554" s="62" t="s">
        <v>2317</v>
      </c>
      <c r="K554" s="64" t="s">
        <v>2318</v>
      </c>
      <c r="L554" s="64" t="s">
        <v>2319</v>
      </c>
      <c r="M554" s="62" t="s">
        <v>2320</v>
      </c>
      <c r="N554" s="64" t="s">
        <v>2363</v>
      </c>
      <c r="O554" s="63" t="s">
        <v>2321</v>
      </c>
      <c r="P554" s="58" t="s">
        <v>76</v>
      </c>
      <c r="Q554" s="66" t="s">
        <v>1193</v>
      </c>
      <c r="R554" s="116">
        <v>42005</v>
      </c>
      <c r="S554" s="63">
        <v>10</v>
      </c>
      <c r="T554" s="69">
        <f t="shared" si="48"/>
        <v>45657</v>
      </c>
      <c r="U554" s="59">
        <v>0.10000000000000001</v>
      </c>
      <c r="V554" s="58" t="str">
        <f t="shared" si="46"/>
        <v>м</v>
      </c>
      <c r="W554" s="58" t="str">
        <f t="shared" si="45"/>
        <v>м/c</v>
      </c>
      <c r="X554" s="63">
        <v>30</v>
      </c>
      <c r="Y554" s="63" t="s">
        <v>325</v>
      </c>
      <c r="Z554" s="66" t="s">
        <v>2322</v>
      </c>
      <c r="AA554" s="59" t="s">
        <v>2323</v>
      </c>
      <c r="AB554" s="63" t="s">
        <v>325</v>
      </c>
      <c r="AC554" s="66" t="s">
        <v>2324</v>
      </c>
      <c r="AD554" s="64">
        <v>12</v>
      </c>
      <c r="AE554" s="72">
        <v>45852</v>
      </c>
      <c r="AF554" s="73">
        <f t="shared" si="47"/>
        <v>46216</v>
      </c>
      <c r="AG554" s="62" t="s">
        <v>82</v>
      </c>
      <c r="AH554" s="62" t="s">
        <v>83</v>
      </c>
      <c r="AI554" s="58" t="s">
        <v>2364</v>
      </c>
      <c r="AJ554" s="62" t="s">
        <v>109</v>
      </c>
      <c r="AK554" s="73" t="str">
        <f t="shared" ref="AK554:AK606" ca="1" si="49">IF(AE554=0,"нет данных",IF(TODAY()&lt;AF554-30,"поверен",IF(TODAY()&gt;AF554,"ЗАМЕНИТЬ","ПРОСРОЧЕН")))</f>
        <v>поверен</v>
      </c>
      <c r="AL554" s="66"/>
      <c r="AM554" s="66" t="s">
        <v>86</v>
      </c>
      <c r="AN554" s="66" t="s">
        <v>87</v>
      </c>
      <c r="AO554" s="66" t="s">
        <v>88</v>
      </c>
      <c r="AP554" s="63" t="s">
        <v>2326</v>
      </c>
      <c r="AQ554" s="74"/>
      <c r="AR554" s="73"/>
      <c r="AS554" s="66" t="s">
        <v>91</v>
      </c>
      <c r="AT554" s="58" t="s">
        <v>385</v>
      </c>
      <c r="AU554" s="58"/>
      <c r="AV554" s="62"/>
      <c r="AW554" s="62"/>
      <c r="AX554" s="58"/>
      <c r="AY554" s="58"/>
      <c r="AZ554" s="58"/>
      <c r="BA554" s="62" t="s">
        <v>221</v>
      </c>
      <c r="BB554" s="62" t="s">
        <v>2327</v>
      </c>
      <c r="BC554" s="62" t="s">
        <v>2328</v>
      </c>
      <c r="BD554" s="66">
        <v>3661</v>
      </c>
      <c r="BE554" s="62"/>
      <c r="BF554" s="75"/>
      <c r="BG554" s="58" t="s">
        <v>1822</v>
      </c>
      <c r="BH554" s="507"/>
      <c r="BI554" s="74" t="s">
        <v>2337</v>
      </c>
      <c r="BJ554" s="74" t="s">
        <v>2338</v>
      </c>
      <c r="BK554" s="74" t="s">
        <v>880</v>
      </c>
    </row>
    <row r="555" ht="60" hidden="1" customHeight="1">
      <c r="A555" s="58"/>
      <c r="B555" s="58" t="s">
        <v>62</v>
      </c>
      <c r="C555" s="58" t="s">
        <v>63</v>
      </c>
      <c r="D555" s="59" t="s">
        <v>64</v>
      </c>
      <c r="E555" s="59">
        <v>227</v>
      </c>
      <c r="F555" s="62" t="s">
        <v>2177</v>
      </c>
      <c r="G555" s="62" t="s">
        <v>2329</v>
      </c>
      <c r="H555" s="59" t="s">
        <v>2365</v>
      </c>
      <c r="I555" s="63" t="s">
        <v>2316</v>
      </c>
      <c r="J555" s="62" t="s">
        <v>2317</v>
      </c>
      <c r="K555" s="64" t="s">
        <v>2318</v>
      </c>
      <c r="L555" s="64" t="s">
        <v>2319</v>
      </c>
      <c r="M555" s="62" t="s">
        <v>2320</v>
      </c>
      <c r="N555" s="64" t="s">
        <v>2366</v>
      </c>
      <c r="O555" s="63" t="s">
        <v>2321</v>
      </c>
      <c r="P555" s="58" t="s">
        <v>76</v>
      </c>
      <c r="Q555" s="66" t="s">
        <v>1193</v>
      </c>
      <c r="R555" s="116">
        <v>42005</v>
      </c>
      <c r="S555" s="63">
        <v>10</v>
      </c>
      <c r="T555" s="69">
        <f t="shared" si="48"/>
        <v>45657</v>
      </c>
      <c r="U555" s="59">
        <v>0.10000000000000001</v>
      </c>
      <c r="V555" s="58" t="str">
        <f t="shared" si="46"/>
        <v>м</v>
      </c>
      <c r="W555" s="58" t="str">
        <f t="shared" si="45"/>
        <v>м/c</v>
      </c>
      <c r="X555" s="63">
        <v>30</v>
      </c>
      <c r="Y555" s="63" t="s">
        <v>325</v>
      </c>
      <c r="Z555" s="66" t="s">
        <v>2322</v>
      </c>
      <c r="AA555" s="59" t="s">
        <v>2323</v>
      </c>
      <c r="AB555" s="63" t="s">
        <v>325</v>
      </c>
      <c r="AC555" s="66" t="s">
        <v>2324</v>
      </c>
      <c r="AD555" s="64">
        <v>12</v>
      </c>
      <c r="AE555" s="72">
        <v>45852</v>
      </c>
      <c r="AF555" s="73">
        <f t="shared" si="47"/>
        <v>46216</v>
      </c>
      <c r="AG555" s="62" t="s">
        <v>82</v>
      </c>
      <c r="AH555" s="62" t="s">
        <v>83</v>
      </c>
      <c r="AI555" s="58" t="s">
        <v>2367</v>
      </c>
      <c r="AJ555" s="62" t="s">
        <v>109</v>
      </c>
      <c r="AK555" s="73" t="str">
        <f t="shared" ca="1" si="49"/>
        <v>поверен</v>
      </c>
      <c r="AL555" s="66"/>
      <c r="AM555" s="66" t="s">
        <v>86</v>
      </c>
      <c r="AN555" s="66" t="s">
        <v>87</v>
      </c>
      <c r="AO555" s="66" t="s">
        <v>88</v>
      </c>
      <c r="AP555" s="63" t="s">
        <v>2326</v>
      </c>
      <c r="AQ555" s="74"/>
      <c r="AR555" s="73"/>
      <c r="AS555" s="66" t="s">
        <v>91</v>
      </c>
      <c r="AT555" s="58" t="s">
        <v>385</v>
      </c>
      <c r="AU555" s="58"/>
      <c r="AV555" s="62"/>
      <c r="AW555" s="507"/>
      <c r="AX555" s="58"/>
      <c r="AY555" s="58"/>
      <c r="AZ555" s="58"/>
      <c r="BA555" s="62" t="s">
        <v>221</v>
      </c>
      <c r="BB555" s="62" t="s">
        <v>2327</v>
      </c>
      <c r="BC555" s="62" t="s">
        <v>2328</v>
      </c>
      <c r="BD555" s="66">
        <v>3661</v>
      </c>
      <c r="BE555" s="62"/>
      <c r="BF555" s="75"/>
      <c r="BG555" s="58" t="s">
        <v>1822</v>
      </c>
      <c r="BH555" s="507"/>
      <c r="BI555" s="74" t="s">
        <v>2337</v>
      </c>
      <c r="BJ555" s="74" t="s">
        <v>2338</v>
      </c>
      <c r="BK555" s="74" t="s">
        <v>880</v>
      </c>
    </row>
    <row r="556" ht="60" hidden="1" customHeight="1">
      <c r="A556" s="58"/>
      <c r="B556" s="58" t="s">
        <v>62</v>
      </c>
      <c r="C556" s="58" t="s">
        <v>63</v>
      </c>
      <c r="D556" s="59" t="s">
        <v>64</v>
      </c>
      <c r="E556" s="59">
        <v>227</v>
      </c>
      <c r="F556" s="62" t="s">
        <v>2177</v>
      </c>
      <c r="G556" s="62" t="s">
        <v>2333</v>
      </c>
      <c r="H556" s="59" t="s">
        <v>2368</v>
      </c>
      <c r="I556" s="63" t="s">
        <v>2316</v>
      </c>
      <c r="J556" s="62" t="s">
        <v>2317</v>
      </c>
      <c r="K556" s="64" t="s">
        <v>2318</v>
      </c>
      <c r="L556" s="64" t="s">
        <v>2319</v>
      </c>
      <c r="M556" s="62" t="s">
        <v>2320</v>
      </c>
      <c r="N556" s="64" t="s">
        <v>2369</v>
      </c>
      <c r="O556" s="63" t="s">
        <v>2321</v>
      </c>
      <c r="P556" s="58" t="s">
        <v>76</v>
      </c>
      <c r="Q556" s="66" t="s">
        <v>1193</v>
      </c>
      <c r="R556" s="116">
        <v>42005</v>
      </c>
      <c r="S556" s="63">
        <v>10</v>
      </c>
      <c r="T556" s="69">
        <f t="shared" si="48"/>
        <v>45657</v>
      </c>
      <c r="U556" s="59">
        <v>0.10000000000000001</v>
      </c>
      <c r="V556" s="58" t="str">
        <f t="shared" si="46"/>
        <v>м</v>
      </c>
      <c r="W556" s="58" t="str">
        <f t="shared" si="45"/>
        <v>м/c</v>
      </c>
      <c r="X556" s="63">
        <v>30</v>
      </c>
      <c r="Y556" s="63" t="s">
        <v>325</v>
      </c>
      <c r="Z556" s="66" t="s">
        <v>2322</v>
      </c>
      <c r="AA556" s="59" t="s">
        <v>2323</v>
      </c>
      <c r="AB556" s="63" t="s">
        <v>325</v>
      </c>
      <c r="AC556" s="66" t="s">
        <v>2324</v>
      </c>
      <c r="AD556" s="64">
        <v>12</v>
      </c>
      <c r="AE556" s="72">
        <v>45852</v>
      </c>
      <c r="AF556" s="73">
        <f t="shared" si="47"/>
        <v>46216</v>
      </c>
      <c r="AG556" s="62" t="s">
        <v>82</v>
      </c>
      <c r="AH556" s="62" t="s">
        <v>83</v>
      </c>
      <c r="AI556" s="58" t="s">
        <v>2370</v>
      </c>
      <c r="AJ556" s="62" t="s">
        <v>109</v>
      </c>
      <c r="AK556" s="73" t="str">
        <f t="shared" ca="1" si="49"/>
        <v>поверен</v>
      </c>
      <c r="AL556" s="66"/>
      <c r="AM556" s="66" t="s">
        <v>86</v>
      </c>
      <c r="AN556" s="66" t="s">
        <v>87</v>
      </c>
      <c r="AO556" s="66" t="s">
        <v>88</v>
      </c>
      <c r="AP556" s="63" t="s">
        <v>2326</v>
      </c>
      <c r="AQ556" s="74"/>
      <c r="AR556" s="73"/>
      <c r="AS556" s="66" t="s">
        <v>91</v>
      </c>
      <c r="AT556" s="58" t="s">
        <v>385</v>
      </c>
      <c r="AU556" s="58"/>
      <c r="AV556" s="62"/>
      <c r="AW556" s="62"/>
      <c r="AX556" s="58"/>
      <c r="AY556" s="58"/>
      <c r="AZ556" s="58"/>
      <c r="BA556" s="62" t="s">
        <v>221</v>
      </c>
      <c r="BB556" s="62" t="s">
        <v>2327</v>
      </c>
      <c r="BC556" s="62" t="s">
        <v>2328</v>
      </c>
      <c r="BD556" s="66">
        <v>3661</v>
      </c>
      <c r="BE556" s="62"/>
      <c r="BF556" s="75"/>
      <c r="BG556" s="58" t="s">
        <v>1822</v>
      </c>
      <c r="BH556" s="507"/>
      <c r="BI556" s="74" t="s">
        <v>2337</v>
      </c>
      <c r="BJ556" s="74" t="s">
        <v>2338</v>
      </c>
      <c r="BK556" s="74" t="s">
        <v>880</v>
      </c>
    </row>
    <row r="557" ht="60" hidden="1" customHeight="1">
      <c r="A557" s="58"/>
      <c r="B557" s="58" t="s">
        <v>62</v>
      </c>
      <c r="C557" s="58" t="s">
        <v>63</v>
      </c>
      <c r="D557" s="59" t="s">
        <v>64</v>
      </c>
      <c r="E557" s="59">
        <v>227</v>
      </c>
      <c r="F557" s="62" t="s">
        <v>2177</v>
      </c>
      <c r="G557" s="62" t="s">
        <v>2348</v>
      </c>
      <c r="H557" s="59" t="s">
        <v>2371</v>
      </c>
      <c r="I557" s="63" t="s">
        <v>2316</v>
      </c>
      <c r="J557" s="62" t="s">
        <v>2317</v>
      </c>
      <c r="K557" s="64" t="s">
        <v>2318</v>
      </c>
      <c r="L557" s="64" t="s">
        <v>2319</v>
      </c>
      <c r="M557" s="62" t="s">
        <v>2320</v>
      </c>
      <c r="N557" s="64" t="s">
        <v>2372</v>
      </c>
      <c r="O557" s="63" t="s">
        <v>2321</v>
      </c>
      <c r="P557" s="58" t="s">
        <v>76</v>
      </c>
      <c r="Q557" s="66" t="s">
        <v>1193</v>
      </c>
      <c r="R557" s="116">
        <v>42005</v>
      </c>
      <c r="S557" s="63">
        <v>10</v>
      </c>
      <c r="T557" s="69">
        <f t="shared" si="48"/>
        <v>45657</v>
      </c>
      <c r="U557" s="59">
        <v>0.10000000000000001</v>
      </c>
      <c r="V557" s="58" t="str">
        <f t="shared" si="46"/>
        <v>м</v>
      </c>
      <c r="W557" s="58" t="str">
        <f t="shared" si="45"/>
        <v>м/c</v>
      </c>
      <c r="X557" s="63">
        <v>30</v>
      </c>
      <c r="Y557" s="63" t="s">
        <v>325</v>
      </c>
      <c r="Z557" s="66" t="s">
        <v>2322</v>
      </c>
      <c r="AA557" s="59" t="s">
        <v>2323</v>
      </c>
      <c r="AB557" s="63" t="s">
        <v>325</v>
      </c>
      <c r="AC557" s="66" t="s">
        <v>2324</v>
      </c>
      <c r="AD557" s="64">
        <v>12</v>
      </c>
      <c r="AE557" s="72">
        <v>45852</v>
      </c>
      <c r="AF557" s="73">
        <f t="shared" si="47"/>
        <v>46216</v>
      </c>
      <c r="AG557" s="62" t="s">
        <v>82</v>
      </c>
      <c r="AH557" s="62" t="s">
        <v>83</v>
      </c>
      <c r="AI557" s="58" t="s">
        <v>2373</v>
      </c>
      <c r="AJ557" s="62" t="s">
        <v>109</v>
      </c>
      <c r="AK557" s="73" t="str">
        <f t="shared" ca="1" si="49"/>
        <v>поверен</v>
      </c>
      <c r="AL557" s="66"/>
      <c r="AM557" s="66" t="s">
        <v>86</v>
      </c>
      <c r="AN557" s="66" t="s">
        <v>87</v>
      </c>
      <c r="AO557" s="66" t="s">
        <v>88</v>
      </c>
      <c r="AP557" s="63" t="s">
        <v>2326</v>
      </c>
      <c r="AQ557" s="74"/>
      <c r="AR557" s="73"/>
      <c r="AS557" s="66" t="s">
        <v>91</v>
      </c>
      <c r="AT557" s="58" t="s">
        <v>385</v>
      </c>
      <c r="AU557" s="58"/>
      <c r="AV557" s="62"/>
      <c r="AW557" s="62"/>
      <c r="AX557" s="58"/>
      <c r="AY557" s="58"/>
      <c r="AZ557" s="58"/>
      <c r="BA557" s="62" t="s">
        <v>221</v>
      </c>
      <c r="BB557" s="62" t="s">
        <v>2327</v>
      </c>
      <c r="BC557" s="62" t="s">
        <v>2328</v>
      </c>
      <c r="BD557" s="66">
        <v>3661</v>
      </c>
      <c r="BE557" s="62"/>
      <c r="BF557" s="75"/>
      <c r="BG557" s="58" t="s">
        <v>1822</v>
      </c>
      <c r="BH557" s="507"/>
      <c r="BI557" s="74" t="s">
        <v>2337</v>
      </c>
      <c r="BJ557" s="74" t="s">
        <v>2338</v>
      </c>
      <c r="BK557" s="74" t="s">
        <v>880</v>
      </c>
    </row>
    <row r="558" ht="60" hidden="1" customHeight="1">
      <c r="A558" s="58"/>
      <c r="B558" s="58" t="s">
        <v>62</v>
      </c>
      <c r="C558" s="58" t="s">
        <v>63</v>
      </c>
      <c r="D558" s="59" t="s">
        <v>64</v>
      </c>
      <c r="E558" s="59">
        <v>227</v>
      </c>
      <c r="F558" s="62" t="s">
        <v>2177</v>
      </c>
      <c r="G558" s="62" t="s">
        <v>2352</v>
      </c>
      <c r="H558" s="59" t="s">
        <v>2374</v>
      </c>
      <c r="I558" s="63" t="s">
        <v>2316</v>
      </c>
      <c r="J558" s="62" t="s">
        <v>2317</v>
      </c>
      <c r="K558" s="64" t="s">
        <v>2318</v>
      </c>
      <c r="L558" s="64" t="s">
        <v>2319</v>
      </c>
      <c r="M558" s="62" t="s">
        <v>2320</v>
      </c>
      <c r="N558" s="64">
        <v>47052</v>
      </c>
      <c r="O558" s="63" t="s">
        <v>2321</v>
      </c>
      <c r="P558" s="58" t="s">
        <v>76</v>
      </c>
      <c r="Q558" s="66" t="s">
        <v>1193</v>
      </c>
      <c r="R558" s="116">
        <v>42005</v>
      </c>
      <c r="S558" s="63">
        <v>10</v>
      </c>
      <c r="T558" s="69">
        <f t="shared" si="48"/>
        <v>45657</v>
      </c>
      <c r="U558" s="59">
        <v>0.10000000000000001</v>
      </c>
      <c r="V558" s="58" t="str">
        <f t="shared" si="46"/>
        <v>м</v>
      </c>
      <c r="W558" s="58" t="str">
        <f t="shared" si="45"/>
        <v>м/c</v>
      </c>
      <c r="X558" s="63">
        <v>30</v>
      </c>
      <c r="Y558" s="63" t="s">
        <v>325</v>
      </c>
      <c r="Z558" s="66" t="s">
        <v>2322</v>
      </c>
      <c r="AA558" s="59" t="s">
        <v>2323</v>
      </c>
      <c r="AB558" s="63" t="s">
        <v>325</v>
      </c>
      <c r="AC558" s="66" t="s">
        <v>2324</v>
      </c>
      <c r="AD558" s="64">
        <v>12</v>
      </c>
      <c r="AE558" s="72">
        <v>45852</v>
      </c>
      <c r="AF558" s="73">
        <f t="shared" si="47"/>
        <v>46216</v>
      </c>
      <c r="AG558" s="62" t="s">
        <v>82</v>
      </c>
      <c r="AH558" s="62" t="s">
        <v>83</v>
      </c>
      <c r="AI558" s="58" t="s">
        <v>2375</v>
      </c>
      <c r="AJ558" s="62" t="s">
        <v>109</v>
      </c>
      <c r="AK558" s="73" t="str">
        <f t="shared" ca="1" si="49"/>
        <v>поверен</v>
      </c>
      <c r="AL558" s="66"/>
      <c r="AM558" s="66" t="s">
        <v>86</v>
      </c>
      <c r="AN558" s="66" t="s">
        <v>87</v>
      </c>
      <c r="AO558" s="66" t="s">
        <v>88</v>
      </c>
      <c r="AP558" s="63" t="s">
        <v>2326</v>
      </c>
      <c r="AQ558" s="74"/>
      <c r="AR558" s="73"/>
      <c r="AS558" s="66" t="s">
        <v>91</v>
      </c>
      <c r="AT558" s="58" t="s">
        <v>385</v>
      </c>
      <c r="AU558" s="58"/>
      <c r="AV558" s="62"/>
      <c r="AW558" s="62"/>
      <c r="AX558" s="58"/>
      <c r="AY558" s="58"/>
      <c r="AZ558" s="58"/>
      <c r="BA558" s="62" t="s">
        <v>221</v>
      </c>
      <c r="BB558" s="62" t="s">
        <v>2327</v>
      </c>
      <c r="BC558" s="62" t="s">
        <v>2328</v>
      </c>
      <c r="BD558" s="66">
        <v>3661</v>
      </c>
      <c r="BE558" s="62"/>
      <c r="BF558" s="75"/>
      <c r="BG558" s="58" t="s">
        <v>1822</v>
      </c>
      <c r="BH558" s="507"/>
      <c r="BI558" s="74" t="s">
        <v>2337</v>
      </c>
      <c r="BJ558" s="74" t="s">
        <v>2338</v>
      </c>
      <c r="BK558" s="74" t="s">
        <v>880</v>
      </c>
    </row>
    <row r="559" ht="60" hidden="1" customHeight="1">
      <c r="A559" s="58"/>
      <c r="B559" s="58" t="s">
        <v>62</v>
      </c>
      <c r="C559" s="58" t="s">
        <v>63</v>
      </c>
      <c r="D559" s="59" t="s">
        <v>64</v>
      </c>
      <c r="E559" s="59">
        <v>227</v>
      </c>
      <c r="F559" s="62" t="s">
        <v>2177</v>
      </c>
      <c r="G559" s="62" t="s">
        <v>2355</v>
      </c>
      <c r="H559" s="59" t="s">
        <v>2376</v>
      </c>
      <c r="I559" s="63" t="s">
        <v>2316</v>
      </c>
      <c r="J559" s="62" t="s">
        <v>2317</v>
      </c>
      <c r="K559" s="64" t="s">
        <v>2318</v>
      </c>
      <c r="L559" s="64" t="s">
        <v>2319</v>
      </c>
      <c r="M559" s="62" t="s">
        <v>2320</v>
      </c>
      <c r="N559" s="64" t="s">
        <v>2377</v>
      </c>
      <c r="O559" s="63" t="s">
        <v>2321</v>
      </c>
      <c r="P559" s="58" t="s">
        <v>76</v>
      </c>
      <c r="Q559" s="66" t="s">
        <v>1193</v>
      </c>
      <c r="R559" s="116">
        <v>42005</v>
      </c>
      <c r="S559" s="63">
        <v>10</v>
      </c>
      <c r="T559" s="69">
        <f t="shared" si="48"/>
        <v>45657</v>
      </c>
      <c r="U559" s="59">
        <v>0.10000000000000001</v>
      </c>
      <c r="V559" s="58" t="str">
        <f t="shared" si="46"/>
        <v>м</v>
      </c>
      <c r="W559" s="58" t="str">
        <f t="shared" si="45"/>
        <v>м/c</v>
      </c>
      <c r="X559" s="63">
        <v>30</v>
      </c>
      <c r="Y559" s="63" t="s">
        <v>325</v>
      </c>
      <c r="Z559" s="66" t="s">
        <v>2322</v>
      </c>
      <c r="AA559" s="59" t="s">
        <v>2323</v>
      </c>
      <c r="AB559" s="63" t="s">
        <v>325</v>
      </c>
      <c r="AC559" s="66" t="s">
        <v>2324</v>
      </c>
      <c r="AD559" s="64">
        <v>12</v>
      </c>
      <c r="AE559" s="72">
        <v>45852</v>
      </c>
      <c r="AF559" s="73">
        <f t="shared" si="47"/>
        <v>46216</v>
      </c>
      <c r="AG559" s="62" t="s">
        <v>82</v>
      </c>
      <c r="AH559" s="62" t="s">
        <v>83</v>
      </c>
      <c r="AI559" s="58" t="s">
        <v>2378</v>
      </c>
      <c r="AJ559" s="62" t="s">
        <v>109</v>
      </c>
      <c r="AK559" s="73" t="str">
        <f t="shared" ca="1" si="49"/>
        <v>поверен</v>
      </c>
      <c r="AL559" s="66"/>
      <c r="AM559" s="66" t="s">
        <v>86</v>
      </c>
      <c r="AN559" s="66" t="s">
        <v>87</v>
      </c>
      <c r="AO559" s="66" t="s">
        <v>88</v>
      </c>
      <c r="AP559" s="63" t="s">
        <v>2326</v>
      </c>
      <c r="AQ559" s="74"/>
      <c r="AR559" s="73"/>
      <c r="AS559" s="66" t="s">
        <v>91</v>
      </c>
      <c r="AT559" s="58" t="s">
        <v>385</v>
      </c>
      <c r="AU559" s="58"/>
      <c r="AV559" s="62"/>
      <c r="AW559" s="62"/>
      <c r="AX559" s="58"/>
      <c r="AY559" s="58"/>
      <c r="AZ559" s="58"/>
      <c r="BA559" s="62" t="s">
        <v>221</v>
      </c>
      <c r="BB559" s="62" t="s">
        <v>2327</v>
      </c>
      <c r="BC559" s="62" t="s">
        <v>2328</v>
      </c>
      <c r="BD559" s="66">
        <v>3661</v>
      </c>
      <c r="BE559" s="62"/>
      <c r="BF559" s="75"/>
      <c r="BG559" s="58" t="s">
        <v>1822</v>
      </c>
      <c r="BH559" s="507"/>
      <c r="BI559" s="74" t="s">
        <v>2337</v>
      </c>
      <c r="BJ559" s="74" t="s">
        <v>2338</v>
      </c>
      <c r="BK559" s="74" t="s">
        <v>880</v>
      </c>
    </row>
    <row r="560" ht="60" hidden="1" customHeight="1">
      <c r="A560" s="58"/>
      <c r="B560" s="58" t="s">
        <v>62</v>
      </c>
      <c r="C560" s="58" t="s">
        <v>63</v>
      </c>
      <c r="D560" s="59" t="s">
        <v>64</v>
      </c>
      <c r="E560" s="59">
        <v>227</v>
      </c>
      <c r="F560" s="62" t="s">
        <v>2177</v>
      </c>
      <c r="G560" s="62" t="s">
        <v>2355</v>
      </c>
      <c r="H560" s="59" t="s">
        <v>2379</v>
      </c>
      <c r="I560" s="63" t="s">
        <v>2316</v>
      </c>
      <c r="J560" s="62" t="s">
        <v>2317</v>
      </c>
      <c r="K560" s="64" t="s">
        <v>2318</v>
      </c>
      <c r="L560" s="64" t="s">
        <v>2319</v>
      </c>
      <c r="M560" s="62" t="s">
        <v>2320</v>
      </c>
      <c r="N560" s="64">
        <v>47062</v>
      </c>
      <c r="O560" s="63" t="s">
        <v>2321</v>
      </c>
      <c r="P560" s="58" t="s">
        <v>76</v>
      </c>
      <c r="Q560" s="66" t="s">
        <v>1193</v>
      </c>
      <c r="R560" s="116">
        <v>42005</v>
      </c>
      <c r="S560" s="63">
        <v>10</v>
      </c>
      <c r="T560" s="69">
        <f t="shared" si="48"/>
        <v>45657</v>
      </c>
      <c r="U560" s="59">
        <v>0.10000000000000001</v>
      </c>
      <c r="V560" s="58" t="str">
        <f t="shared" si="46"/>
        <v>м</v>
      </c>
      <c r="W560" s="58" t="str">
        <f t="shared" si="45"/>
        <v>м/c</v>
      </c>
      <c r="X560" s="63">
        <v>30</v>
      </c>
      <c r="Y560" s="63" t="s">
        <v>325</v>
      </c>
      <c r="Z560" s="66" t="s">
        <v>2322</v>
      </c>
      <c r="AA560" s="59" t="s">
        <v>2323</v>
      </c>
      <c r="AB560" s="63" t="s">
        <v>325</v>
      </c>
      <c r="AC560" s="66" t="s">
        <v>2324</v>
      </c>
      <c r="AD560" s="64">
        <v>12</v>
      </c>
      <c r="AE560" s="72">
        <v>45852</v>
      </c>
      <c r="AF560" s="73">
        <f t="shared" si="47"/>
        <v>46216</v>
      </c>
      <c r="AG560" s="62" t="s">
        <v>82</v>
      </c>
      <c r="AH560" s="62" t="s">
        <v>83</v>
      </c>
      <c r="AI560" s="58" t="s">
        <v>2380</v>
      </c>
      <c r="AJ560" s="62" t="s">
        <v>109</v>
      </c>
      <c r="AK560" s="73" t="str">
        <f t="shared" ca="1" si="49"/>
        <v>поверен</v>
      </c>
      <c r="AL560" s="66"/>
      <c r="AM560" s="66" t="s">
        <v>86</v>
      </c>
      <c r="AN560" s="66" t="s">
        <v>87</v>
      </c>
      <c r="AO560" s="66" t="s">
        <v>88</v>
      </c>
      <c r="AP560" s="63" t="s">
        <v>2326</v>
      </c>
      <c r="AQ560" s="74"/>
      <c r="AR560" s="73"/>
      <c r="AS560" s="66" t="s">
        <v>91</v>
      </c>
      <c r="AT560" s="58" t="s">
        <v>385</v>
      </c>
      <c r="AU560" s="58"/>
      <c r="AV560" s="62"/>
      <c r="AW560" s="62"/>
      <c r="AX560" s="58"/>
      <c r="AY560" s="58"/>
      <c r="AZ560" s="58"/>
      <c r="BA560" s="62" t="s">
        <v>221</v>
      </c>
      <c r="BB560" s="62" t="s">
        <v>2327</v>
      </c>
      <c r="BC560" s="62" t="s">
        <v>2328</v>
      </c>
      <c r="BD560" s="66">
        <v>3661</v>
      </c>
      <c r="BE560" s="62"/>
      <c r="BF560" s="75"/>
      <c r="BG560" s="58" t="s">
        <v>1822</v>
      </c>
      <c r="BH560" s="507"/>
      <c r="BI560" s="74" t="s">
        <v>2337</v>
      </c>
      <c r="BJ560" s="74" t="s">
        <v>2338</v>
      </c>
      <c r="BK560" s="74" t="s">
        <v>880</v>
      </c>
    </row>
    <row r="561" ht="60" hidden="1" customHeight="1">
      <c r="A561" s="58"/>
      <c r="B561" s="58" t="s">
        <v>62</v>
      </c>
      <c r="C561" s="58" t="s">
        <v>63</v>
      </c>
      <c r="D561" s="59" t="s">
        <v>64</v>
      </c>
      <c r="E561" s="59">
        <v>227</v>
      </c>
      <c r="F561" s="62" t="s">
        <v>2177</v>
      </c>
      <c r="G561" s="62" t="s">
        <v>2314</v>
      </c>
      <c r="H561" s="59" t="s">
        <v>2381</v>
      </c>
      <c r="I561" s="63" t="s">
        <v>2316</v>
      </c>
      <c r="J561" s="62" t="s">
        <v>2317</v>
      </c>
      <c r="K561" s="64" t="s">
        <v>2318</v>
      </c>
      <c r="L561" s="64" t="s">
        <v>2319</v>
      </c>
      <c r="M561" s="62" t="s">
        <v>2320</v>
      </c>
      <c r="N561" s="64">
        <v>47034</v>
      </c>
      <c r="O561" s="63" t="s">
        <v>2321</v>
      </c>
      <c r="P561" s="58" t="s">
        <v>76</v>
      </c>
      <c r="Q561" s="66" t="s">
        <v>1193</v>
      </c>
      <c r="R561" s="116">
        <v>42005</v>
      </c>
      <c r="S561" s="63">
        <v>10</v>
      </c>
      <c r="T561" s="69">
        <f t="shared" si="48"/>
        <v>45657</v>
      </c>
      <c r="U561" s="59">
        <v>0.10000000000000001</v>
      </c>
      <c r="V561" s="58" t="str">
        <f t="shared" si="46"/>
        <v>м</v>
      </c>
      <c r="W561" s="58" t="str">
        <f t="shared" si="45"/>
        <v>м/c</v>
      </c>
      <c r="X561" s="63">
        <v>30</v>
      </c>
      <c r="Y561" s="63" t="s">
        <v>325</v>
      </c>
      <c r="Z561" s="66" t="s">
        <v>2322</v>
      </c>
      <c r="AA561" s="59" t="s">
        <v>2323</v>
      </c>
      <c r="AB561" s="63" t="s">
        <v>325</v>
      </c>
      <c r="AC561" s="66" t="s">
        <v>2324</v>
      </c>
      <c r="AD561" s="64">
        <v>12</v>
      </c>
      <c r="AE561" s="72">
        <v>45852</v>
      </c>
      <c r="AF561" s="73">
        <f t="shared" si="47"/>
        <v>46216</v>
      </c>
      <c r="AG561" s="62" t="s">
        <v>82</v>
      </c>
      <c r="AH561" s="62" t="s">
        <v>83</v>
      </c>
      <c r="AI561" s="58" t="s">
        <v>2382</v>
      </c>
      <c r="AJ561" s="62" t="s">
        <v>109</v>
      </c>
      <c r="AK561" s="73" t="str">
        <f t="shared" ca="1" si="49"/>
        <v>поверен</v>
      </c>
      <c r="AL561" s="66"/>
      <c r="AM561" s="66" t="s">
        <v>86</v>
      </c>
      <c r="AN561" s="66" t="s">
        <v>87</v>
      </c>
      <c r="AO561" s="66" t="s">
        <v>88</v>
      </c>
      <c r="AP561" s="63" t="s">
        <v>2326</v>
      </c>
      <c r="AQ561" s="74"/>
      <c r="AR561" s="73"/>
      <c r="AS561" s="66" t="s">
        <v>91</v>
      </c>
      <c r="AT561" s="58" t="s">
        <v>385</v>
      </c>
      <c r="AU561" s="58"/>
      <c r="AV561" s="62"/>
      <c r="AW561" s="62"/>
      <c r="AX561" s="58"/>
      <c r="AY561" s="58"/>
      <c r="AZ561" s="58"/>
      <c r="BA561" s="62" t="s">
        <v>221</v>
      </c>
      <c r="BB561" s="62" t="s">
        <v>2327</v>
      </c>
      <c r="BC561" s="62" t="s">
        <v>2328</v>
      </c>
      <c r="BD561" s="66">
        <v>3661</v>
      </c>
      <c r="BE561" s="62"/>
      <c r="BF561" s="75"/>
      <c r="BG561" s="58" t="s">
        <v>1822</v>
      </c>
      <c r="BH561" s="507"/>
      <c r="BI561" s="74" t="s">
        <v>2337</v>
      </c>
      <c r="BJ561" s="74" t="s">
        <v>2338</v>
      </c>
      <c r="BK561" s="74" t="s">
        <v>880</v>
      </c>
    </row>
    <row r="562" ht="60" hidden="1" customHeight="1">
      <c r="A562" s="58"/>
      <c r="B562" s="58" t="s">
        <v>62</v>
      </c>
      <c r="C562" s="58" t="s">
        <v>63</v>
      </c>
      <c r="D562" s="59" t="s">
        <v>64</v>
      </c>
      <c r="E562" s="59">
        <v>227</v>
      </c>
      <c r="F562" s="62" t="s">
        <v>2177</v>
      </c>
      <c r="G562" s="62" t="s">
        <v>2333</v>
      </c>
      <c r="H562" s="59" t="s">
        <v>2383</v>
      </c>
      <c r="I562" s="63" t="s">
        <v>2316</v>
      </c>
      <c r="J562" s="62" t="s">
        <v>2317</v>
      </c>
      <c r="K562" s="64" t="s">
        <v>2318</v>
      </c>
      <c r="L562" s="64" t="s">
        <v>2319</v>
      </c>
      <c r="M562" s="62" t="s">
        <v>2320</v>
      </c>
      <c r="N562" s="64">
        <v>46362</v>
      </c>
      <c r="O562" s="63" t="s">
        <v>2321</v>
      </c>
      <c r="P562" s="58" t="s">
        <v>76</v>
      </c>
      <c r="Q562" s="66" t="s">
        <v>1193</v>
      </c>
      <c r="R562" s="116">
        <v>42005</v>
      </c>
      <c r="S562" s="63">
        <v>10</v>
      </c>
      <c r="T562" s="69">
        <f t="shared" si="48"/>
        <v>45657</v>
      </c>
      <c r="U562" s="59">
        <v>0.10000000000000001</v>
      </c>
      <c r="V562" s="58" t="str">
        <f t="shared" si="46"/>
        <v>м</v>
      </c>
      <c r="W562" s="58" t="str">
        <f t="shared" si="45"/>
        <v>м/c</v>
      </c>
      <c r="X562" s="63">
        <v>30</v>
      </c>
      <c r="Y562" s="63" t="s">
        <v>325</v>
      </c>
      <c r="Z562" s="66" t="s">
        <v>2322</v>
      </c>
      <c r="AA562" s="59" t="s">
        <v>2323</v>
      </c>
      <c r="AB562" s="63" t="s">
        <v>325</v>
      </c>
      <c r="AC562" s="66" t="s">
        <v>2324</v>
      </c>
      <c r="AD562" s="64">
        <v>12</v>
      </c>
      <c r="AE562" s="72">
        <v>45852</v>
      </c>
      <c r="AF562" s="73">
        <f t="shared" si="47"/>
        <v>46216</v>
      </c>
      <c r="AG562" s="62" t="s">
        <v>82</v>
      </c>
      <c r="AH562" s="62" t="s">
        <v>83</v>
      </c>
      <c r="AI562" s="58" t="s">
        <v>2384</v>
      </c>
      <c r="AJ562" s="62" t="s">
        <v>109</v>
      </c>
      <c r="AK562" s="73" t="str">
        <f t="shared" ca="1" si="49"/>
        <v>поверен</v>
      </c>
      <c r="AL562" s="66"/>
      <c r="AM562" s="66" t="s">
        <v>86</v>
      </c>
      <c r="AN562" s="66" t="s">
        <v>87</v>
      </c>
      <c r="AO562" s="66" t="s">
        <v>88</v>
      </c>
      <c r="AP562" s="63" t="s">
        <v>2326</v>
      </c>
      <c r="AQ562" s="74"/>
      <c r="AR562" s="73"/>
      <c r="AS562" s="66" t="s">
        <v>91</v>
      </c>
      <c r="AT562" s="58" t="s">
        <v>385</v>
      </c>
      <c r="AU562" s="58"/>
      <c r="AV562" s="62"/>
      <c r="AW562" s="62"/>
      <c r="AX562" s="58"/>
      <c r="AY562" s="58"/>
      <c r="AZ562" s="58"/>
      <c r="BA562" s="62" t="s">
        <v>221</v>
      </c>
      <c r="BB562" s="62" t="s">
        <v>2327</v>
      </c>
      <c r="BC562" s="62" t="s">
        <v>2328</v>
      </c>
      <c r="BD562" s="66">
        <v>3661</v>
      </c>
      <c r="BE562" s="62"/>
      <c r="BF562" s="75"/>
      <c r="BG562" s="58" t="s">
        <v>1822</v>
      </c>
      <c r="BH562" s="507"/>
      <c r="BI562" s="74" t="s">
        <v>2337</v>
      </c>
      <c r="BJ562" s="74" t="s">
        <v>2338</v>
      </c>
      <c r="BK562" s="74" t="s">
        <v>880</v>
      </c>
    </row>
    <row r="563" ht="60" hidden="1" customHeight="1">
      <c r="A563" s="58"/>
      <c r="B563" s="58" t="s">
        <v>62</v>
      </c>
      <c r="C563" s="58" t="s">
        <v>63</v>
      </c>
      <c r="D563" s="59" t="s">
        <v>64</v>
      </c>
      <c r="E563" s="59">
        <v>227</v>
      </c>
      <c r="F563" s="62" t="s">
        <v>2177</v>
      </c>
      <c r="G563" s="62" t="s">
        <v>2339</v>
      </c>
      <c r="H563" s="59" t="s">
        <v>2385</v>
      </c>
      <c r="I563" s="63" t="s">
        <v>2316</v>
      </c>
      <c r="J563" s="62" t="s">
        <v>2317</v>
      </c>
      <c r="K563" s="64" t="s">
        <v>2318</v>
      </c>
      <c r="L563" s="64" t="s">
        <v>2319</v>
      </c>
      <c r="M563" s="62" t="s">
        <v>2320</v>
      </c>
      <c r="N563" s="64">
        <v>47050</v>
      </c>
      <c r="O563" s="63" t="s">
        <v>2321</v>
      </c>
      <c r="P563" s="58" t="s">
        <v>76</v>
      </c>
      <c r="Q563" s="66" t="s">
        <v>1193</v>
      </c>
      <c r="R563" s="116">
        <v>42005</v>
      </c>
      <c r="S563" s="63">
        <v>10</v>
      </c>
      <c r="T563" s="69">
        <f t="shared" si="48"/>
        <v>45657</v>
      </c>
      <c r="U563" s="59">
        <v>0.10000000000000001</v>
      </c>
      <c r="V563" s="58" t="str">
        <f t="shared" si="46"/>
        <v>м</v>
      </c>
      <c r="W563" s="58" t="str">
        <f t="shared" si="45"/>
        <v>м/c</v>
      </c>
      <c r="X563" s="63">
        <v>30</v>
      </c>
      <c r="Y563" s="63" t="s">
        <v>325</v>
      </c>
      <c r="Z563" s="66" t="s">
        <v>2322</v>
      </c>
      <c r="AA563" s="59" t="s">
        <v>2323</v>
      </c>
      <c r="AB563" s="63" t="s">
        <v>325</v>
      </c>
      <c r="AC563" s="66" t="s">
        <v>2324</v>
      </c>
      <c r="AD563" s="64">
        <v>12</v>
      </c>
      <c r="AE563" s="72">
        <v>45852</v>
      </c>
      <c r="AF563" s="73">
        <f t="shared" si="47"/>
        <v>46216</v>
      </c>
      <c r="AG563" s="62" t="s">
        <v>82</v>
      </c>
      <c r="AH563" s="62" t="s">
        <v>83</v>
      </c>
      <c r="AI563" s="58" t="s">
        <v>2386</v>
      </c>
      <c r="AJ563" s="62" t="s">
        <v>109</v>
      </c>
      <c r="AK563" s="73" t="str">
        <f t="shared" ca="1" si="49"/>
        <v>поверен</v>
      </c>
      <c r="AL563" s="66"/>
      <c r="AM563" s="66" t="s">
        <v>86</v>
      </c>
      <c r="AN563" s="66" t="s">
        <v>87</v>
      </c>
      <c r="AO563" s="66" t="s">
        <v>88</v>
      </c>
      <c r="AP563" s="63" t="s">
        <v>2326</v>
      </c>
      <c r="AQ563" s="74"/>
      <c r="AR563" s="73"/>
      <c r="AS563" s="66" t="s">
        <v>91</v>
      </c>
      <c r="AT563" s="58" t="s">
        <v>385</v>
      </c>
      <c r="AU563" s="58"/>
      <c r="AV563" s="62"/>
      <c r="AW563" s="62"/>
      <c r="AX563" s="58"/>
      <c r="AY563" s="58"/>
      <c r="AZ563" s="58"/>
      <c r="BA563" s="62" t="s">
        <v>221</v>
      </c>
      <c r="BB563" s="62" t="s">
        <v>2327</v>
      </c>
      <c r="BC563" s="62" t="s">
        <v>2328</v>
      </c>
      <c r="BD563" s="66">
        <v>3661</v>
      </c>
      <c r="BE563" s="62"/>
      <c r="BF563" s="75"/>
      <c r="BG563" s="58" t="s">
        <v>1822</v>
      </c>
      <c r="BH563" s="507"/>
      <c r="BI563" s="74" t="s">
        <v>2337</v>
      </c>
      <c r="BJ563" s="74" t="s">
        <v>2338</v>
      </c>
      <c r="BK563" s="74" t="s">
        <v>880</v>
      </c>
    </row>
    <row r="564" s="11" customFormat="1" ht="60" hidden="1" customHeight="1">
      <c r="A564" s="33"/>
      <c r="B564" s="33" t="s">
        <v>62</v>
      </c>
      <c r="C564" s="329" t="s">
        <v>63</v>
      </c>
      <c r="D564" s="315" t="s">
        <v>64</v>
      </c>
      <c r="E564" s="315">
        <v>227</v>
      </c>
      <c r="F564" s="331" t="s">
        <v>2177</v>
      </c>
      <c r="G564" s="316" t="s">
        <v>2343</v>
      </c>
      <c r="H564" s="315" t="s">
        <v>2387</v>
      </c>
      <c r="I564" s="332" t="s">
        <v>2316</v>
      </c>
      <c r="J564" s="316" t="s">
        <v>2317</v>
      </c>
      <c r="K564" s="318" t="s">
        <v>2318</v>
      </c>
      <c r="L564" s="318" t="s">
        <v>2319</v>
      </c>
      <c r="M564" s="331" t="s">
        <v>2320</v>
      </c>
      <c r="N564" s="318">
        <v>88608</v>
      </c>
      <c r="O564" s="332" t="s">
        <v>2321</v>
      </c>
      <c r="P564" s="33" t="s">
        <v>76</v>
      </c>
      <c r="Q564" s="333" t="s">
        <v>1193</v>
      </c>
      <c r="R564" s="321">
        <v>44218</v>
      </c>
      <c r="S564" s="317">
        <v>10</v>
      </c>
      <c r="T564" s="331">
        <f t="shared" si="48"/>
        <v>47870</v>
      </c>
      <c r="U564" s="315">
        <v>0.10000000000000001</v>
      </c>
      <c r="V564" s="329" t="str">
        <f t="shared" si="46"/>
        <v>м</v>
      </c>
      <c r="W564" s="33" t="str">
        <f t="shared" si="45"/>
        <v>м/c</v>
      </c>
      <c r="X564" s="332">
        <v>30</v>
      </c>
      <c r="Y564" s="317" t="s">
        <v>325</v>
      </c>
      <c r="Z564" s="333" t="s">
        <v>2322</v>
      </c>
      <c r="AA564" s="315" t="s">
        <v>2323</v>
      </c>
      <c r="AB564" s="332" t="s">
        <v>325</v>
      </c>
      <c r="AC564" s="320" t="s">
        <v>2324</v>
      </c>
      <c r="AD564" s="318">
        <v>12</v>
      </c>
      <c r="AE564" s="346">
        <v>45487</v>
      </c>
      <c r="AF564" s="323">
        <f t="shared" si="47"/>
        <v>45851</v>
      </c>
      <c r="AG564" s="331" t="s">
        <v>82</v>
      </c>
      <c r="AH564" s="316" t="s">
        <v>83</v>
      </c>
      <c r="AI564" s="508" t="s">
        <v>2388</v>
      </c>
      <c r="AJ564" s="331" t="s">
        <v>109</v>
      </c>
      <c r="AK564" s="323" t="str">
        <f t="shared" ca="1" si="49"/>
        <v>ЗАМЕНИТЬ</v>
      </c>
      <c r="AL564" s="333"/>
      <c r="AM564" s="320" t="s">
        <v>86</v>
      </c>
      <c r="AN564" s="333" t="s">
        <v>87</v>
      </c>
      <c r="AO564" s="320" t="s">
        <v>88</v>
      </c>
      <c r="AP564" s="332" t="s">
        <v>2326</v>
      </c>
      <c r="AQ564" s="324" t="s">
        <v>2389</v>
      </c>
      <c r="AR564" s="323"/>
      <c r="AS564" s="333" t="s">
        <v>91</v>
      </c>
      <c r="AT564" s="33" t="s">
        <v>385</v>
      </c>
      <c r="AU564" s="329"/>
      <c r="AV564" s="316"/>
      <c r="AW564" s="331"/>
      <c r="AX564" s="33"/>
      <c r="AY564" s="329"/>
      <c r="AZ564" s="33"/>
      <c r="BA564" s="331" t="s">
        <v>221</v>
      </c>
      <c r="BB564" s="316" t="s">
        <v>2327</v>
      </c>
      <c r="BC564" s="331" t="s">
        <v>2328</v>
      </c>
      <c r="BD564" s="320">
        <v>3661</v>
      </c>
      <c r="BE564" s="331"/>
      <c r="BF564" s="316"/>
      <c r="BG564" s="329" t="s">
        <v>1822</v>
      </c>
      <c r="BH564" s="509"/>
      <c r="BI564" s="510" t="s">
        <v>2337</v>
      </c>
      <c r="BJ564" s="324" t="s">
        <v>2338</v>
      </c>
      <c r="BK564" s="324" t="s">
        <v>880</v>
      </c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</row>
    <row r="565" ht="60" hidden="1" customHeight="1">
      <c r="A565" s="58"/>
      <c r="B565" s="58" t="s">
        <v>62</v>
      </c>
      <c r="C565" s="58" t="s">
        <v>63</v>
      </c>
      <c r="D565" s="59" t="s">
        <v>64</v>
      </c>
      <c r="E565" s="59">
        <v>227</v>
      </c>
      <c r="F565" s="62" t="s">
        <v>2177</v>
      </c>
      <c r="G565" s="62" t="s">
        <v>2348</v>
      </c>
      <c r="H565" s="59" t="s">
        <v>2390</v>
      </c>
      <c r="I565" s="63" t="s">
        <v>2316</v>
      </c>
      <c r="J565" s="62" t="s">
        <v>2317</v>
      </c>
      <c r="K565" s="64" t="s">
        <v>2318</v>
      </c>
      <c r="L565" s="64" t="s">
        <v>2319</v>
      </c>
      <c r="M565" s="62" t="s">
        <v>2320</v>
      </c>
      <c r="N565" s="64">
        <v>47070</v>
      </c>
      <c r="O565" s="63" t="s">
        <v>2321</v>
      </c>
      <c r="P565" s="58" t="s">
        <v>76</v>
      </c>
      <c r="Q565" s="66" t="s">
        <v>1193</v>
      </c>
      <c r="R565" s="116">
        <v>42005</v>
      </c>
      <c r="S565" s="63">
        <v>10</v>
      </c>
      <c r="T565" s="69">
        <f t="shared" si="48"/>
        <v>45657</v>
      </c>
      <c r="U565" s="59">
        <v>0.10000000000000001</v>
      </c>
      <c r="V565" s="58" t="str">
        <f t="shared" si="46"/>
        <v>м</v>
      </c>
      <c r="W565" s="58" t="str">
        <f t="shared" si="45"/>
        <v>м/c</v>
      </c>
      <c r="X565" s="63">
        <v>30</v>
      </c>
      <c r="Y565" s="63" t="s">
        <v>325</v>
      </c>
      <c r="Z565" s="66" t="s">
        <v>2322</v>
      </c>
      <c r="AA565" s="59" t="s">
        <v>2323</v>
      </c>
      <c r="AB565" s="63" t="s">
        <v>325</v>
      </c>
      <c r="AC565" s="66" t="s">
        <v>2324</v>
      </c>
      <c r="AD565" s="64">
        <v>12</v>
      </c>
      <c r="AE565" s="72">
        <v>45852</v>
      </c>
      <c r="AF565" s="73">
        <f t="shared" si="47"/>
        <v>46216</v>
      </c>
      <c r="AG565" s="62" t="s">
        <v>82</v>
      </c>
      <c r="AH565" s="62" t="s">
        <v>83</v>
      </c>
      <c r="AI565" s="58" t="s">
        <v>2391</v>
      </c>
      <c r="AJ565" s="62" t="s">
        <v>109</v>
      </c>
      <c r="AK565" s="73" t="str">
        <f t="shared" ca="1" si="49"/>
        <v>поверен</v>
      </c>
      <c r="AL565" s="66"/>
      <c r="AM565" s="66" t="s">
        <v>86</v>
      </c>
      <c r="AN565" s="66" t="s">
        <v>87</v>
      </c>
      <c r="AO565" s="66" t="s">
        <v>88</v>
      </c>
      <c r="AP565" s="63" t="s">
        <v>2326</v>
      </c>
      <c r="AQ565" s="74"/>
      <c r="AR565" s="73"/>
      <c r="AS565" s="66" t="s">
        <v>91</v>
      </c>
      <c r="AT565" s="58" t="s">
        <v>385</v>
      </c>
      <c r="AU565" s="58"/>
      <c r="AV565" s="62"/>
      <c r="AW565" s="507"/>
      <c r="AX565" s="58"/>
      <c r="AY565" s="58"/>
      <c r="AZ565" s="58"/>
      <c r="BA565" s="62" t="s">
        <v>221</v>
      </c>
      <c r="BB565" s="62" t="s">
        <v>2327</v>
      </c>
      <c r="BC565" s="62" t="s">
        <v>2328</v>
      </c>
      <c r="BD565" s="66">
        <v>3661</v>
      </c>
      <c r="BE565" s="62"/>
      <c r="BF565" s="75"/>
      <c r="BG565" s="58" t="s">
        <v>1822</v>
      </c>
      <c r="BH565" s="507"/>
      <c r="BI565" s="74" t="s">
        <v>2337</v>
      </c>
      <c r="BJ565" s="74" t="s">
        <v>2338</v>
      </c>
      <c r="BK565" s="74" t="s">
        <v>880</v>
      </c>
    </row>
    <row r="566" ht="60" hidden="1" customHeight="1">
      <c r="A566" s="58"/>
      <c r="B566" s="58" t="s">
        <v>62</v>
      </c>
      <c r="C566" s="58" t="s">
        <v>63</v>
      </c>
      <c r="D566" s="59" t="s">
        <v>64</v>
      </c>
      <c r="E566" s="59">
        <v>227</v>
      </c>
      <c r="F566" s="62" t="s">
        <v>2177</v>
      </c>
      <c r="G566" s="62" t="s">
        <v>2352</v>
      </c>
      <c r="H566" s="59" t="s">
        <v>2392</v>
      </c>
      <c r="I566" s="63" t="s">
        <v>2316</v>
      </c>
      <c r="J566" s="62" t="s">
        <v>2317</v>
      </c>
      <c r="K566" s="64" t="s">
        <v>2318</v>
      </c>
      <c r="L566" s="64" t="s">
        <v>2319</v>
      </c>
      <c r="M566" s="62" t="s">
        <v>2320</v>
      </c>
      <c r="N566" s="64" t="s">
        <v>2393</v>
      </c>
      <c r="O566" s="63" t="s">
        <v>2321</v>
      </c>
      <c r="P566" s="58" t="s">
        <v>76</v>
      </c>
      <c r="Q566" s="66" t="s">
        <v>1193</v>
      </c>
      <c r="R566" s="116">
        <v>42005</v>
      </c>
      <c r="S566" s="63">
        <v>10</v>
      </c>
      <c r="T566" s="69">
        <f t="shared" si="48"/>
        <v>45657</v>
      </c>
      <c r="U566" s="59">
        <v>0.10000000000000001</v>
      </c>
      <c r="V566" s="58" t="str">
        <f t="shared" si="46"/>
        <v>м</v>
      </c>
      <c r="W566" s="58" t="str">
        <f t="shared" si="45"/>
        <v>м/c</v>
      </c>
      <c r="X566" s="63">
        <v>30</v>
      </c>
      <c r="Y566" s="63" t="s">
        <v>325</v>
      </c>
      <c r="Z566" s="66" t="s">
        <v>2322</v>
      </c>
      <c r="AA566" s="59" t="s">
        <v>2323</v>
      </c>
      <c r="AB566" s="63" t="s">
        <v>325</v>
      </c>
      <c r="AC566" s="66" t="s">
        <v>2324</v>
      </c>
      <c r="AD566" s="64">
        <v>12</v>
      </c>
      <c r="AE566" s="72">
        <v>45852</v>
      </c>
      <c r="AF566" s="73">
        <f t="shared" si="47"/>
        <v>46216</v>
      </c>
      <c r="AG566" s="62" t="s">
        <v>82</v>
      </c>
      <c r="AH566" s="62" t="s">
        <v>83</v>
      </c>
      <c r="AI566" s="58" t="s">
        <v>2394</v>
      </c>
      <c r="AJ566" s="62" t="s">
        <v>109</v>
      </c>
      <c r="AK566" s="73" t="str">
        <f t="shared" ca="1" si="49"/>
        <v>поверен</v>
      </c>
      <c r="AL566" s="66"/>
      <c r="AM566" s="66" t="s">
        <v>86</v>
      </c>
      <c r="AN566" s="66" t="s">
        <v>87</v>
      </c>
      <c r="AO566" s="66" t="s">
        <v>88</v>
      </c>
      <c r="AP566" s="63" t="s">
        <v>2326</v>
      </c>
      <c r="AQ566" s="74"/>
      <c r="AR566" s="73"/>
      <c r="AS566" s="66" t="s">
        <v>91</v>
      </c>
      <c r="AT566" s="58" t="s">
        <v>385</v>
      </c>
      <c r="AU566" s="58"/>
      <c r="AV566" s="62"/>
      <c r="AW566" s="507"/>
      <c r="AX566" s="58"/>
      <c r="AY566" s="58"/>
      <c r="AZ566" s="58"/>
      <c r="BA566" s="62" t="s">
        <v>221</v>
      </c>
      <c r="BB566" s="62" t="s">
        <v>2327</v>
      </c>
      <c r="BC566" s="62" t="s">
        <v>2328</v>
      </c>
      <c r="BD566" s="66">
        <v>3661</v>
      </c>
      <c r="BE566" s="62"/>
      <c r="BF566" s="75"/>
      <c r="BG566" s="58" t="s">
        <v>1822</v>
      </c>
      <c r="BH566" s="507"/>
      <c r="BI566" s="74" t="s">
        <v>2337</v>
      </c>
      <c r="BJ566" s="74" t="s">
        <v>2338</v>
      </c>
      <c r="BK566" s="74" t="s">
        <v>880</v>
      </c>
    </row>
    <row r="567" ht="60" hidden="1" customHeight="1">
      <c r="A567" s="58"/>
      <c r="B567" s="58" t="s">
        <v>62</v>
      </c>
      <c r="C567" s="58" t="s">
        <v>63</v>
      </c>
      <c r="D567" s="59" t="s">
        <v>64</v>
      </c>
      <c r="E567" s="59">
        <v>227</v>
      </c>
      <c r="F567" s="62" t="s">
        <v>2177</v>
      </c>
      <c r="G567" s="62" t="s">
        <v>2355</v>
      </c>
      <c r="H567" s="59" t="s">
        <v>2395</v>
      </c>
      <c r="I567" s="63" t="s">
        <v>2316</v>
      </c>
      <c r="J567" s="62" t="s">
        <v>2317</v>
      </c>
      <c r="K567" s="64" t="s">
        <v>2318</v>
      </c>
      <c r="L567" s="64" t="s">
        <v>2319</v>
      </c>
      <c r="M567" s="62" t="s">
        <v>2320</v>
      </c>
      <c r="N567" s="64" t="s">
        <v>2396</v>
      </c>
      <c r="O567" s="63" t="s">
        <v>2321</v>
      </c>
      <c r="P567" s="58" t="s">
        <v>76</v>
      </c>
      <c r="Q567" s="66" t="s">
        <v>1193</v>
      </c>
      <c r="R567" s="116">
        <v>42005</v>
      </c>
      <c r="S567" s="63">
        <v>10</v>
      </c>
      <c r="T567" s="69">
        <f t="shared" si="48"/>
        <v>45657</v>
      </c>
      <c r="U567" s="59">
        <v>0.10000000000000001</v>
      </c>
      <c r="V567" s="58" t="str">
        <f t="shared" si="46"/>
        <v>м</v>
      </c>
      <c r="W567" s="58" t="str">
        <f t="shared" si="45"/>
        <v>м/c</v>
      </c>
      <c r="X567" s="63">
        <v>30</v>
      </c>
      <c r="Y567" s="63" t="s">
        <v>325</v>
      </c>
      <c r="Z567" s="66" t="s">
        <v>2322</v>
      </c>
      <c r="AA567" s="59" t="s">
        <v>2323</v>
      </c>
      <c r="AB567" s="63" t="s">
        <v>325</v>
      </c>
      <c r="AC567" s="66" t="s">
        <v>2324</v>
      </c>
      <c r="AD567" s="64">
        <v>12</v>
      </c>
      <c r="AE567" s="72">
        <v>45852</v>
      </c>
      <c r="AF567" s="73">
        <f t="shared" si="47"/>
        <v>46216</v>
      </c>
      <c r="AG567" s="62" t="s">
        <v>82</v>
      </c>
      <c r="AH567" s="62" t="s">
        <v>83</v>
      </c>
      <c r="AI567" s="58" t="s">
        <v>2397</v>
      </c>
      <c r="AJ567" s="62" t="s">
        <v>109</v>
      </c>
      <c r="AK567" s="73" t="str">
        <f t="shared" ca="1" si="49"/>
        <v>поверен</v>
      </c>
      <c r="AL567" s="66"/>
      <c r="AM567" s="66" t="s">
        <v>86</v>
      </c>
      <c r="AN567" s="66" t="s">
        <v>87</v>
      </c>
      <c r="AO567" s="66" t="s">
        <v>88</v>
      </c>
      <c r="AP567" s="63" t="s">
        <v>2326</v>
      </c>
      <c r="AQ567" s="74"/>
      <c r="AR567" s="73"/>
      <c r="AS567" s="66" t="s">
        <v>91</v>
      </c>
      <c r="AT567" s="58" t="s">
        <v>385</v>
      </c>
      <c r="AU567" s="58"/>
      <c r="AV567" s="62"/>
      <c r="AW567" s="507"/>
      <c r="AX567" s="58"/>
      <c r="AY567" s="58"/>
      <c r="AZ567" s="58"/>
      <c r="BA567" s="62" t="s">
        <v>221</v>
      </c>
      <c r="BB567" s="62" t="s">
        <v>2327</v>
      </c>
      <c r="BC567" s="62" t="s">
        <v>2328</v>
      </c>
      <c r="BD567" s="66">
        <v>3661</v>
      </c>
      <c r="BE567" s="62"/>
      <c r="BF567" s="75"/>
      <c r="BG567" s="58" t="s">
        <v>1822</v>
      </c>
      <c r="BH567" s="507"/>
      <c r="BI567" s="74" t="s">
        <v>2337</v>
      </c>
      <c r="BJ567" s="74" t="s">
        <v>2338</v>
      </c>
      <c r="BK567" s="74" t="s">
        <v>880</v>
      </c>
    </row>
    <row r="568" ht="60" hidden="1" customHeight="1">
      <c r="A568" s="58"/>
      <c r="B568" s="58" t="s">
        <v>62</v>
      </c>
      <c r="C568" s="58" t="s">
        <v>63</v>
      </c>
      <c r="D568" s="59" t="s">
        <v>64</v>
      </c>
      <c r="E568" s="59">
        <v>227</v>
      </c>
      <c r="F568" s="62" t="s">
        <v>2177</v>
      </c>
      <c r="G568" s="62" t="s">
        <v>2314</v>
      </c>
      <c r="H568" s="59" t="s">
        <v>2398</v>
      </c>
      <c r="I568" s="63" t="s">
        <v>2316</v>
      </c>
      <c r="J568" s="62" t="s">
        <v>2317</v>
      </c>
      <c r="K568" s="64" t="s">
        <v>2318</v>
      </c>
      <c r="L568" s="64" t="s">
        <v>2319</v>
      </c>
      <c r="M568" s="62" t="s">
        <v>2320</v>
      </c>
      <c r="N568" s="64" t="s">
        <v>2399</v>
      </c>
      <c r="O568" s="63" t="s">
        <v>2321</v>
      </c>
      <c r="P568" s="58" t="s">
        <v>76</v>
      </c>
      <c r="Q568" s="66" t="s">
        <v>1193</v>
      </c>
      <c r="R568" s="116">
        <v>42005</v>
      </c>
      <c r="S568" s="63">
        <v>10</v>
      </c>
      <c r="T568" s="69">
        <f t="shared" si="48"/>
        <v>45657</v>
      </c>
      <c r="U568" s="59">
        <v>0.10000000000000001</v>
      </c>
      <c r="V568" s="58" t="str">
        <f t="shared" si="46"/>
        <v>м</v>
      </c>
      <c r="W568" s="58" t="str">
        <f t="shared" si="45"/>
        <v>м/c</v>
      </c>
      <c r="X568" s="63">
        <v>30</v>
      </c>
      <c r="Y568" s="63" t="s">
        <v>325</v>
      </c>
      <c r="Z568" s="66" t="s">
        <v>2322</v>
      </c>
      <c r="AA568" s="59" t="s">
        <v>2323</v>
      </c>
      <c r="AB568" s="63" t="s">
        <v>325</v>
      </c>
      <c r="AC568" s="66" t="s">
        <v>2324</v>
      </c>
      <c r="AD568" s="64">
        <v>12</v>
      </c>
      <c r="AE568" s="72">
        <v>45852</v>
      </c>
      <c r="AF568" s="73">
        <f t="shared" si="47"/>
        <v>46216</v>
      </c>
      <c r="AG568" s="62" t="s">
        <v>82</v>
      </c>
      <c r="AH568" s="62" t="s">
        <v>83</v>
      </c>
      <c r="AI568" s="58" t="s">
        <v>2400</v>
      </c>
      <c r="AJ568" s="62" t="s">
        <v>109</v>
      </c>
      <c r="AK568" s="73" t="str">
        <f t="shared" ca="1" si="49"/>
        <v>поверен</v>
      </c>
      <c r="AL568" s="66"/>
      <c r="AM568" s="66" t="s">
        <v>86</v>
      </c>
      <c r="AN568" s="66" t="s">
        <v>87</v>
      </c>
      <c r="AO568" s="66" t="s">
        <v>88</v>
      </c>
      <c r="AP568" s="63" t="s">
        <v>2326</v>
      </c>
      <c r="AQ568" s="74"/>
      <c r="AR568" s="73"/>
      <c r="AS568" s="66" t="s">
        <v>91</v>
      </c>
      <c r="AT568" s="58" t="s">
        <v>385</v>
      </c>
      <c r="AU568" s="58"/>
      <c r="AV568" s="62"/>
      <c r="AW568" s="507"/>
      <c r="AX568" s="58"/>
      <c r="AY568" s="58"/>
      <c r="AZ568" s="58"/>
      <c r="BA568" s="62" t="s">
        <v>221</v>
      </c>
      <c r="BB568" s="62" t="s">
        <v>2327</v>
      </c>
      <c r="BC568" s="62" t="s">
        <v>2328</v>
      </c>
      <c r="BD568" s="66">
        <v>3661</v>
      </c>
      <c r="BE568" s="62"/>
      <c r="BF568" s="75"/>
      <c r="BG568" s="58" t="s">
        <v>1822</v>
      </c>
      <c r="BH568" s="507"/>
      <c r="BI568" s="74" t="s">
        <v>2337</v>
      </c>
      <c r="BJ568" s="74" t="s">
        <v>2338</v>
      </c>
      <c r="BK568" s="74" t="s">
        <v>880</v>
      </c>
    </row>
    <row r="569" ht="60" hidden="1" customHeight="1">
      <c r="A569" s="58"/>
      <c r="B569" s="58" t="s">
        <v>62</v>
      </c>
      <c r="C569" s="58" t="s">
        <v>63</v>
      </c>
      <c r="D569" s="59" t="s">
        <v>64</v>
      </c>
      <c r="E569" s="59">
        <v>227</v>
      </c>
      <c r="F569" s="62" t="s">
        <v>2177</v>
      </c>
      <c r="G569" s="62" t="s">
        <v>2329</v>
      </c>
      <c r="H569" s="59" t="s">
        <v>2401</v>
      </c>
      <c r="I569" s="63" t="s">
        <v>2316</v>
      </c>
      <c r="J569" s="62" t="s">
        <v>2317</v>
      </c>
      <c r="K569" s="64" t="s">
        <v>2318</v>
      </c>
      <c r="L569" s="64" t="s">
        <v>2319</v>
      </c>
      <c r="M569" s="62" t="s">
        <v>2320</v>
      </c>
      <c r="N569" s="64" t="s">
        <v>2402</v>
      </c>
      <c r="O569" s="63" t="s">
        <v>2321</v>
      </c>
      <c r="P569" s="58" t="s">
        <v>76</v>
      </c>
      <c r="Q569" s="66" t="s">
        <v>1193</v>
      </c>
      <c r="R569" s="116">
        <v>42005</v>
      </c>
      <c r="S569" s="63">
        <v>10</v>
      </c>
      <c r="T569" s="69">
        <f t="shared" si="48"/>
        <v>45657</v>
      </c>
      <c r="U569" s="59">
        <v>0.10000000000000001</v>
      </c>
      <c r="V569" s="58" t="str">
        <f t="shared" si="46"/>
        <v>м</v>
      </c>
      <c r="W569" s="58" t="str">
        <f t="shared" si="45"/>
        <v>м/c</v>
      </c>
      <c r="X569" s="63">
        <v>30</v>
      </c>
      <c r="Y569" s="63" t="s">
        <v>325</v>
      </c>
      <c r="Z569" s="66" t="s">
        <v>2322</v>
      </c>
      <c r="AA569" s="59" t="s">
        <v>2323</v>
      </c>
      <c r="AB569" s="63" t="s">
        <v>325</v>
      </c>
      <c r="AC569" s="66" t="s">
        <v>2324</v>
      </c>
      <c r="AD569" s="64">
        <v>12</v>
      </c>
      <c r="AE569" s="72">
        <v>45852</v>
      </c>
      <c r="AF569" s="73">
        <f t="shared" si="47"/>
        <v>46216</v>
      </c>
      <c r="AG569" s="62" t="s">
        <v>82</v>
      </c>
      <c r="AH569" s="62" t="s">
        <v>83</v>
      </c>
      <c r="AI569" s="58" t="s">
        <v>2403</v>
      </c>
      <c r="AJ569" s="62" t="s">
        <v>109</v>
      </c>
      <c r="AK569" s="73" t="str">
        <f t="shared" ca="1" si="49"/>
        <v>поверен</v>
      </c>
      <c r="AL569" s="66"/>
      <c r="AM569" s="66" t="s">
        <v>86</v>
      </c>
      <c r="AN569" s="66" t="s">
        <v>87</v>
      </c>
      <c r="AO569" s="66" t="s">
        <v>88</v>
      </c>
      <c r="AP569" s="63" t="s">
        <v>2326</v>
      </c>
      <c r="AQ569" s="74"/>
      <c r="AR569" s="73"/>
      <c r="AS569" s="66" t="s">
        <v>91</v>
      </c>
      <c r="AT569" s="58" t="s">
        <v>385</v>
      </c>
      <c r="AU569" s="58"/>
      <c r="AV569" s="62"/>
      <c r="AW569" s="62"/>
      <c r="AX569" s="58"/>
      <c r="AY569" s="58"/>
      <c r="AZ569" s="58"/>
      <c r="BA569" s="62" t="s">
        <v>221</v>
      </c>
      <c r="BB569" s="62" t="s">
        <v>2327</v>
      </c>
      <c r="BC569" s="62" t="s">
        <v>2328</v>
      </c>
      <c r="BD569" s="66">
        <v>3661</v>
      </c>
      <c r="BE569" s="62"/>
      <c r="BF569" s="75"/>
      <c r="BG569" s="58" t="s">
        <v>1822</v>
      </c>
      <c r="BH569" s="507"/>
      <c r="BI569" s="74" t="s">
        <v>2337</v>
      </c>
      <c r="BJ569" s="74" t="s">
        <v>2338</v>
      </c>
      <c r="BK569" s="74" t="s">
        <v>880</v>
      </c>
    </row>
    <row r="570" ht="60" hidden="1" customHeight="1">
      <c r="A570" s="58"/>
      <c r="B570" s="58" t="s">
        <v>62</v>
      </c>
      <c r="C570" s="58" t="s">
        <v>63</v>
      </c>
      <c r="D570" s="59" t="s">
        <v>64</v>
      </c>
      <c r="E570" s="59">
        <v>227</v>
      </c>
      <c r="F570" s="62" t="s">
        <v>2177</v>
      </c>
      <c r="G570" s="62" t="s">
        <v>2333</v>
      </c>
      <c r="H570" s="59" t="s">
        <v>2404</v>
      </c>
      <c r="I570" s="63" t="s">
        <v>2316</v>
      </c>
      <c r="J570" s="62" t="s">
        <v>2317</v>
      </c>
      <c r="K570" s="64" t="s">
        <v>2318</v>
      </c>
      <c r="L570" s="64" t="s">
        <v>2319</v>
      </c>
      <c r="M570" s="62" t="s">
        <v>2320</v>
      </c>
      <c r="N570" s="64" t="s">
        <v>2405</v>
      </c>
      <c r="O570" s="63" t="s">
        <v>2321</v>
      </c>
      <c r="P570" s="58" t="s">
        <v>76</v>
      </c>
      <c r="Q570" s="66" t="s">
        <v>1193</v>
      </c>
      <c r="R570" s="116">
        <v>42005</v>
      </c>
      <c r="S570" s="63">
        <v>10</v>
      </c>
      <c r="T570" s="69">
        <f t="shared" si="48"/>
        <v>45657</v>
      </c>
      <c r="U570" s="59">
        <v>0.10000000000000001</v>
      </c>
      <c r="V570" s="58" t="str">
        <f t="shared" si="46"/>
        <v>м</v>
      </c>
      <c r="W570" s="58" t="str">
        <f t="shared" ref="W570:W633" si="50">IF(Z570="","",Z570)</f>
        <v>м/c</v>
      </c>
      <c r="X570" s="63">
        <v>30</v>
      </c>
      <c r="Y570" s="63" t="s">
        <v>325</v>
      </c>
      <c r="Z570" s="66" t="s">
        <v>2322</v>
      </c>
      <c r="AA570" s="59" t="s">
        <v>2323</v>
      </c>
      <c r="AB570" s="63" t="s">
        <v>325</v>
      </c>
      <c r="AC570" s="66" t="s">
        <v>2324</v>
      </c>
      <c r="AD570" s="64">
        <v>12</v>
      </c>
      <c r="AE570" s="72">
        <v>45852</v>
      </c>
      <c r="AF570" s="73">
        <f t="shared" si="47"/>
        <v>46216</v>
      </c>
      <c r="AG570" s="62" t="s">
        <v>82</v>
      </c>
      <c r="AH570" s="62" t="s">
        <v>83</v>
      </c>
      <c r="AI570" s="58" t="s">
        <v>2406</v>
      </c>
      <c r="AJ570" s="62" t="s">
        <v>109</v>
      </c>
      <c r="AK570" s="73" t="str">
        <f t="shared" ca="1" si="49"/>
        <v>поверен</v>
      </c>
      <c r="AL570" s="66"/>
      <c r="AM570" s="66" t="s">
        <v>86</v>
      </c>
      <c r="AN570" s="66" t="s">
        <v>87</v>
      </c>
      <c r="AO570" s="66" t="s">
        <v>88</v>
      </c>
      <c r="AP570" s="63" t="s">
        <v>2326</v>
      </c>
      <c r="AQ570" s="74"/>
      <c r="AR570" s="73"/>
      <c r="AS570" s="66" t="s">
        <v>91</v>
      </c>
      <c r="AT570" s="58" t="s">
        <v>385</v>
      </c>
      <c r="AU570" s="58"/>
      <c r="AV570" s="62"/>
      <c r="AW570" s="62"/>
      <c r="AX570" s="58"/>
      <c r="AY570" s="58"/>
      <c r="AZ570" s="58"/>
      <c r="BA570" s="62" t="s">
        <v>221</v>
      </c>
      <c r="BB570" s="62" t="s">
        <v>2327</v>
      </c>
      <c r="BC570" s="62" t="s">
        <v>2328</v>
      </c>
      <c r="BD570" s="66">
        <v>3661</v>
      </c>
      <c r="BE570" s="62"/>
      <c r="BF570" s="75"/>
      <c r="BG570" s="58" t="s">
        <v>1822</v>
      </c>
      <c r="BH570" s="507"/>
      <c r="BI570" s="74" t="s">
        <v>2337</v>
      </c>
      <c r="BJ570" s="74" t="s">
        <v>2338</v>
      </c>
      <c r="BK570" s="74" t="s">
        <v>880</v>
      </c>
    </row>
    <row r="571" ht="60" hidden="1" customHeight="1">
      <c r="A571" s="58"/>
      <c r="B571" s="58" t="s">
        <v>62</v>
      </c>
      <c r="C571" s="58" t="s">
        <v>63</v>
      </c>
      <c r="D571" s="59" t="s">
        <v>64</v>
      </c>
      <c r="E571" s="59">
        <v>227</v>
      </c>
      <c r="F571" s="62" t="s">
        <v>2177</v>
      </c>
      <c r="G571" s="62" t="s">
        <v>2339</v>
      </c>
      <c r="H571" s="59" t="s">
        <v>2407</v>
      </c>
      <c r="I571" s="63" t="s">
        <v>2316</v>
      </c>
      <c r="J571" s="62" t="s">
        <v>2317</v>
      </c>
      <c r="K571" s="64" t="s">
        <v>2318</v>
      </c>
      <c r="L571" s="64" t="s">
        <v>2319</v>
      </c>
      <c r="M571" s="62" t="s">
        <v>2320</v>
      </c>
      <c r="N571" s="64" t="s">
        <v>2408</v>
      </c>
      <c r="O571" s="63" t="s">
        <v>2321</v>
      </c>
      <c r="P571" s="58" t="s">
        <v>76</v>
      </c>
      <c r="Q571" s="66" t="s">
        <v>1193</v>
      </c>
      <c r="R571" s="116">
        <v>42005</v>
      </c>
      <c r="S571" s="63">
        <v>10</v>
      </c>
      <c r="T571" s="69">
        <f t="shared" si="48"/>
        <v>45657</v>
      </c>
      <c r="U571" s="59">
        <v>0.10000000000000001</v>
      </c>
      <c r="V571" s="58" t="str">
        <f t="shared" si="46"/>
        <v>м</v>
      </c>
      <c r="W571" s="58" t="str">
        <f t="shared" si="50"/>
        <v>м/c</v>
      </c>
      <c r="X571" s="63">
        <v>30</v>
      </c>
      <c r="Y571" s="63" t="s">
        <v>325</v>
      </c>
      <c r="Z571" s="66" t="s">
        <v>2322</v>
      </c>
      <c r="AA571" s="59" t="s">
        <v>2323</v>
      </c>
      <c r="AB571" s="63" t="s">
        <v>325</v>
      </c>
      <c r="AC571" s="66" t="s">
        <v>2324</v>
      </c>
      <c r="AD571" s="64">
        <v>12</v>
      </c>
      <c r="AE571" s="72">
        <v>45852</v>
      </c>
      <c r="AF571" s="73">
        <f t="shared" si="47"/>
        <v>46216</v>
      </c>
      <c r="AG571" s="62" t="s">
        <v>82</v>
      </c>
      <c r="AH571" s="62" t="s">
        <v>83</v>
      </c>
      <c r="AI571" s="58" t="s">
        <v>2409</v>
      </c>
      <c r="AJ571" s="62" t="s">
        <v>109</v>
      </c>
      <c r="AK571" s="73" t="str">
        <f t="shared" ca="1" si="49"/>
        <v>поверен</v>
      </c>
      <c r="AL571" s="66"/>
      <c r="AM571" s="66" t="s">
        <v>86</v>
      </c>
      <c r="AN571" s="66" t="s">
        <v>87</v>
      </c>
      <c r="AO571" s="66" t="s">
        <v>88</v>
      </c>
      <c r="AP571" s="63" t="s">
        <v>2326</v>
      </c>
      <c r="AQ571" s="74"/>
      <c r="AR571" s="73"/>
      <c r="AS571" s="66" t="s">
        <v>91</v>
      </c>
      <c r="AT571" s="58" t="s">
        <v>385</v>
      </c>
      <c r="AU571" s="58"/>
      <c r="AV571" s="62"/>
      <c r="AW571" s="62"/>
      <c r="AX571" s="58"/>
      <c r="AY571" s="58"/>
      <c r="AZ571" s="58"/>
      <c r="BA571" s="62" t="s">
        <v>221</v>
      </c>
      <c r="BB571" s="62" t="s">
        <v>2327</v>
      </c>
      <c r="BC571" s="62" t="s">
        <v>2328</v>
      </c>
      <c r="BD571" s="66">
        <v>3661</v>
      </c>
      <c r="BE571" s="62"/>
      <c r="BF571" s="75"/>
      <c r="BG571" s="58" t="s">
        <v>1822</v>
      </c>
      <c r="BH571" s="507"/>
      <c r="BI571" s="74" t="s">
        <v>2337</v>
      </c>
      <c r="BJ571" s="74" t="s">
        <v>2338</v>
      </c>
      <c r="BK571" s="74" t="s">
        <v>880</v>
      </c>
    </row>
    <row r="572" s="101" customFormat="1" ht="60" hidden="1" customHeight="1">
      <c r="A572" s="37"/>
      <c r="B572" s="37" t="s">
        <v>62</v>
      </c>
      <c r="C572" s="37" t="s">
        <v>63</v>
      </c>
      <c r="D572" s="56" t="s">
        <v>64</v>
      </c>
      <c r="E572" s="56">
        <v>227</v>
      </c>
      <c r="F572" s="40" t="s">
        <v>2177</v>
      </c>
      <c r="G572" s="40" t="s">
        <v>2343</v>
      </c>
      <c r="H572" s="56" t="s">
        <v>2410</v>
      </c>
      <c r="I572" s="48" t="s">
        <v>2316</v>
      </c>
      <c r="J572" s="40" t="s">
        <v>2411</v>
      </c>
      <c r="K572" s="49" t="s">
        <v>2318</v>
      </c>
      <c r="L572" s="49" t="s">
        <v>2319</v>
      </c>
      <c r="M572" s="40" t="s">
        <v>2320</v>
      </c>
      <c r="N572" s="49">
        <v>80297</v>
      </c>
      <c r="O572" s="48" t="s">
        <v>2321</v>
      </c>
      <c r="P572" s="37" t="s">
        <v>76</v>
      </c>
      <c r="Q572" s="42" t="s">
        <v>1193</v>
      </c>
      <c r="R572" s="91">
        <v>43617</v>
      </c>
      <c r="S572" s="48">
        <v>10</v>
      </c>
      <c r="T572" s="45">
        <f t="shared" si="48"/>
        <v>47269</v>
      </c>
      <c r="U572" s="56">
        <v>0.10000000000000001</v>
      </c>
      <c r="V572" s="47" t="str">
        <f t="shared" si="46"/>
        <v>м</v>
      </c>
      <c r="W572" s="47" t="str">
        <f t="shared" si="50"/>
        <v>м/c</v>
      </c>
      <c r="X572" s="48">
        <v>30</v>
      </c>
      <c r="Y572" s="48" t="s">
        <v>325</v>
      </c>
      <c r="Z572" s="42" t="s">
        <v>2322</v>
      </c>
      <c r="AA572" s="56" t="s">
        <v>2323</v>
      </c>
      <c r="AB572" s="48" t="s">
        <v>325</v>
      </c>
      <c r="AC572" s="42" t="s">
        <v>2324</v>
      </c>
      <c r="AD572" s="49">
        <v>12</v>
      </c>
      <c r="AE572" s="50">
        <v>45852</v>
      </c>
      <c r="AF572" s="51">
        <f t="shared" si="47"/>
        <v>46216</v>
      </c>
      <c r="AG572" s="40" t="s">
        <v>82</v>
      </c>
      <c r="AH572" s="40" t="s">
        <v>83</v>
      </c>
      <c r="AI572" s="37" t="s">
        <v>2412</v>
      </c>
      <c r="AJ572" s="40" t="s">
        <v>109</v>
      </c>
      <c r="AK572" s="51" t="str">
        <f t="shared" ca="1" si="49"/>
        <v>поверен</v>
      </c>
      <c r="AL572" s="42"/>
      <c r="AM572" s="42" t="s">
        <v>86</v>
      </c>
      <c r="AN572" s="42" t="s">
        <v>87</v>
      </c>
      <c r="AO572" s="42" t="s">
        <v>88</v>
      </c>
      <c r="AP572" s="48" t="s">
        <v>2326</v>
      </c>
      <c r="AQ572" s="41" t="s">
        <v>2413</v>
      </c>
      <c r="AR572" s="51"/>
      <c r="AS572" s="42" t="s">
        <v>91</v>
      </c>
      <c r="AT572" s="37" t="s">
        <v>385</v>
      </c>
      <c r="AU572" s="37"/>
      <c r="AV572" s="41" t="s">
        <v>2413</v>
      </c>
      <c r="AW572" s="40"/>
      <c r="AX572" s="37"/>
      <c r="AY572" s="37"/>
      <c r="AZ572" s="37"/>
      <c r="BA572" s="40" t="s">
        <v>221</v>
      </c>
      <c r="BB572" s="40" t="s">
        <v>2327</v>
      </c>
      <c r="BC572" s="40" t="s">
        <v>2328</v>
      </c>
      <c r="BD572" s="42">
        <v>3661</v>
      </c>
      <c r="BE572" s="40"/>
      <c r="BF572" s="52"/>
      <c r="BG572" s="47" t="s">
        <v>1822</v>
      </c>
      <c r="BH572" s="103"/>
      <c r="BI572" s="38" t="s">
        <v>2337</v>
      </c>
      <c r="BJ572" s="38" t="s">
        <v>2338</v>
      </c>
      <c r="BK572" s="38" t="s">
        <v>880</v>
      </c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</row>
    <row r="573" s="2" customFormat="1" ht="60" hidden="1" customHeight="1">
      <c r="A573" s="58"/>
      <c r="B573" s="58" t="s">
        <v>62</v>
      </c>
      <c r="C573" s="58" t="s">
        <v>63</v>
      </c>
      <c r="D573" s="59" t="s">
        <v>64</v>
      </c>
      <c r="E573" s="59">
        <v>227</v>
      </c>
      <c r="F573" s="62" t="s">
        <v>2177</v>
      </c>
      <c r="G573" s="62" t="s">
        <v>2348</v>
      </c>
      <c r="H573" s="59" t="s">
        <v>2414</v>
      </c>
      <c r="I573" s="63" t="s">
        <v>2316</v>
      </c>
      <c r="J573" s="62" t="s">
        <v>2317</v>
      </c>
      <c r="K573" s="64" t="s">
        <v>2318</v>
      </c>
      <c r="L573" s="64" t="s">
        <v>2319</v>
      </c>
      <c r="M573" s="62" t="s">
        <v>2320</v>
      </c>
      <c r="N573" s="64">
        <v>47037</v>
      </c>
      <c r="O573" s="63" t="s">
        <v>2321</v>
      </c>
      <c r="P573" s="58" t="s">
        <v>76</v>
      </c>
      <c r="Q573" s="66" t="s">
        <v>1193</v>
      </c>
      <c r="R573" s="116">
        <v>42005</v>
      </c>
      <c r="S573" s="63">
        <v>10</v>
      </c>
      <c r="T573" s="69">
        <f t="shared" si="48"/>
        <v>45657</v>
      </c>
      <c r="U573" s="59">
        <v>0.10000000000000001</v>
      </c>
      <c r="V573" s="71" t="str">
        <f t="shared" si="46"/>
        <v>м</v>
      </c>
      <c r="W573" s="71" t="str">
        <f t="shared" si="50"/>
        <v>м/c</v>
      </c>
      <c r="X573" s="63">
        <v>30</v>
      </c>
      <c r="Y573" s="63" t="s">
        <v>325</v>
      </c>
      <c r="Z573" s="66" t="s">
        <v>2322</v>
      </c>
      <c r="AA573" s="59" t="s">
        <v>2323</v>
      </c>
      <c r="AB573" s="63" t="s">
        <v>325</v>
      </c>
      <c r="AC573" s="66" t="s">
        <v>2324</v>
      </c>
      <c r="AD573" s="64">
        <v>12</v>
      </c>
      <c r="AE573" s="72">
        <v>45852</v>
      </c>
      <c r="AF573" s="73">
        <f t="shared" si="47"/>
        <v>46216</v>
      </c>
      <c r="AG573" s="62" t="s">
        <v>82</v>
      </c>
      <c r="AH573" s="62" t="s">
        <v>83</v>
      </c>
      <c r="AI573" s="58" t="s">
        <v>2415</v>
      </c>
      <c r="AJ573" s="62" t="s">
        <v>109</v>
      </c>
      <c r="AK573" s="73" t="str">
        <f t="shared" ca="1" si="49"/>
        <v>поверен</v>
      </c>
      <c r="AL573" s="66"/>
      <c r="AM573" s="66" t="s">
        <v>86</v>
      </c>
      <c r="AN573" s="66" t="s">
        <v>87</v>
      </c>
      <c r="AO573" s="66" t="s">
        <v>88</v>
      </c>
      <c r="AP573" s="63" t="s">
        <v>2326</v>
      </c>
      <c r="AQ573" s="74"/>
      <c r="AR573" s="73"/>
      <c r="AS573" s="66" t="s">
        <v>91</v>
      </c>
      <c r="AT573" s="58" t="s">
        <v>385</v>
      </c>
      <c r="AU573" s="58"/>
      <c r="AV573" s="62">
        <v>44326</v>
      </c>
      <c r="AW573" s="62"/>
      <c r="AX573" s="58"/>
      <c r="AY573" s="58"/>
      <c r="AZ573" s="58"/>
      <c r="BA573" s="62" t="s">
        <v>221</v>
      </c>
      <c r="BB573" s="62" t="s">
        <v>2327</v>
      </c>
      <c r="BC573" s="62" t="s">
        <v>2328</v>
      </c>
      <c r="BD573" s="66">
        <v>3661</v>
      </c>
      <c r="BE573" s="62"/>
      <c r="BF573" s="75"/>
      <c r="BG573" s="71" t="s">
        <v>1822</v>
      </c>
      <c r="BH573" s="123"/>
      <c r="BI573" s="60" t="s">
        <v>2337</v>
      </c>
      <c r="BJ573" s="60" t="s">
        <v>2338</v>
      </c>
      <c r="BK573" s="60" t="s">
        <v>880</v>
      </c>
    </row>
    <row r="574" s="2" customFormat="1" ht="60" hidden="1" customHeight="1">
      <c r="A574" s="58"/>
      <c r="B574" s="58" t="s">
        <v>62</v>
      </c>
      <c r="C574" s="58" t="s">
        <v>63</v>
      </c>
      <c r="D574" s="59" t="s">
        <v>64</v>
      </c>
      <c r="E574" s="59">
        <v>227</v>
      </c>
      <c r="F574" s="62" t="s">
        <v>2177</v>
      </c>
      <c r="G574" s="62" t="s">
        <v>2352</v>
      </c>
      <c r="H574" s="59" t="s">
        <v>2416</v>
      </c>
      <c r="I574" s="63" t="s">
        <v>2316</v>
      </c>
      <c r="J574" s="62" t="s">
        <v>2317</v>
      </c>
      <c r="K574" s="64" t="s">
        <v>2318</v>
      </c>
      <c r="L574" s="64" t="s">
        <v>2319</v>
      </c>
      <c r="M574" s="62" t="s">
        <v>2320</v>
      </c>
      <c r="N574" s="64" t="s">
        <v>2417</v>
      </c>
      <c r="O574" s="63" t="s">
        <v>2321</v>
      </c>
      <c r="P574" s="58" t="s">
        <v>76</v>
      </c>
      <c r="Q574" s="66" t="s">
        <v>1193</v>
      </c>
      <c r="R574" s="116">
        <v>42005</v>
      </c>
      <c r="S574" s="63">
        <v>10</v>
      </c>
      <c r="T574" s="69">
        <f t="shared" si="48"/>
        <v>45657</v>
      </c>
      <c r="U574" s="59">
        <v>0.10000000000000001</v>
      </c>
      <c r="V574" s="71" t="str">
        <f t="shared" si="46"/>
        <v>м</v>
      </c>
      <c r="W574" s="71" t="str">
        <f t="shared" si="50"/>
        <v>м/c</v>
      </c>
      <c r="X574" s="63">
        <v>30</v>
      </c>
      <c r="Y574" s="63" t="s">
        <v>325</v>
      </c>
      <c r="Z574" s="66" t="s">
        <v>2322</v>
      </c>
      <c r="AA574" s="59" t="s">
        <v>2323</v>
      </c>
      <c r="AB574" s="63" t="s">
        <v>325</v>
      </c>
      <c r="AC574" s="66" t="s">
        <v>2324</v>
      </c>
      <c r="AD574" s="64">
        <v>12</v>
      </c>
      <c r="AE574" s="72">
        <v>45852</v>
      </c>
      <c r="AF574" s="73">
        <f t="shared" si="47"/>
        <v>46216</v>
      </c>
      <c r="AG574" s="62" t="s">
        <v>82</v>
      </c>
      <c r="AH574" s="62" t="s">
        <v>83</v>
      </c>
      <c r="AI574" s="58" t="s">
        <v>2418</v>
      </c>
      <c r="AJ574" s="62" t="s">
        <v>109</v>
      </c>
      <c r="AK574" s="73" t="str">
        <f t="shared" ca="1" si="49"/>
        <v>поверен</v>
      </c>
      <c r="AL574" s="66"/>
      <c r="AM574" s="66" t="s">
        <v>86</v>
      </c>
      <c r="AN574" s="66" t="s">
        <v>87</v>
      </c>
      <c r="AO574" s="66" t="s">
        <v>88</v>
      </c>
      <c r="AP574" s="63" t="s">
        <v>2326</v>
      </c>
      <c r="AQ574" s="74"/>
      <c r="AR574" s="73"/>
      <c r="AS574" s="66" t="s">
        <v>91</v>
      </c>
      <c r="AT574" s="58" t="s">
        <v>385</v>
      </c>
      <c r="AU574" s="58"/>
      <c r="AV574" s="62"/>
      <c r="AW574" s="62"/>
      <c r="AX574" s="58"/>
      <c r="AY574" s="58"/>
      <c r="AZ574" s="58"/>
      <c r="BA574" s="62" t="s">
        <v>221</v>
      </c>
      <c r="BB574" s="62" t="s">
        <v>2327</v>
      </c>
      <c r="BC574" s="62" t="s">
        <v>2328</v>
      </c>
      <c r="BD574" s="66">
        <v>3661</v>
      </c>
      <c r="BE574" s="62"/>
      <c r="BF574" s="75"/>
      <c r="BG574" s="71" t="s">
        <v>1822</v>
      </c>
      <c r="BH574" s="123"/>
      <c r="BI574" s="60" t="s">
        <v>2337</v>
      </c>
      <c r="BJ574" s="60" t="s">
        <v>2338</v>
      </c>
      <c r="BK574" s="60" t="s">
        <v>880</v>
      </c>
    </row>
    <row r="575" s="2" customFormat="1" ht="60" hidden="1" customHeight="1">
      <c r="A575" s="58"/>
      <c r="B575" s="58" t="s">
        <v>62</v>
      </c>
      <c r="C575" s="58" t="s">
        <v>63</v>
      </c>
      <c r="D575" s="59" t="s">
        <v>64</v>
      </c>
      <c r="E575" s="59">
        <v>227</v>
      </c>
      <c r="F575" s="62" t="s">
        <v>2177</v>
      </c>
      <c r="G575" s="62" t="s">
        <v>2355</v>
      </c>
      <c r="H575" s="59" t="s">
        <v>2419</v>
      </c>
      <c r="I575" s="63" t="s">
        <v>2316</v>
      </c>
      <c r="J575" s="62" t="s">
        <v>2317</v>
      </c>
      <c r="K575" s="64" t="s">
        <v>2318</v>
      </c>
      <c r="L575" s="64" t="s">
        <v>2319</v>
      </c>
      <c r="M575" s="62" t="s">
        <v>2320</v>
      </c>
      <c r="N575" s="64">
        <v>46398</v>
      </c>
      <c r="O575" s="63" t="s">
        <v>2321</v>
      </c>
      <c r="P575" s="58" t="s">
        <v>76</v>
      </c>
      <c r="Q575" s="66" t="s">
        <v>1193</v>
      </c>
      <c r="R575" s="116">
        <v>42005</v>
      </c>
      <c r="S575" s="63">
        <v>10</v>
      </c>
      <c r="T575" s="69">
        <f t="shared" si="48"/>
        <v>45657</v>
      </c>
      <c r="U575" s="59">
        <v>0.10000000000000001</v>
      </c>
      <c r="V575" s="71" t="str">
        <f t="shared" si="46"/>
        <v>м</v>
      </c>
      <c r="W575" s="71" t="str">
        <f t="shared" si="50"/>
        <v>м/c</v>
      </c>
      <c r="X575" s="63">
        <v>30</v>
      </c>
      <c r="Y575" s="63" t="s">
        <v>325</v>
      </c>
      <c r="Z575" s="66" t="s">
        <v>2322</v>
      </c>
      <c r="AA575" s="59" t="s">
        <v>2323</v>
      </c>
      <c r="AB575" s="63" t="s">
        <v>325</v>
      </c>
      <c r="AC575" s="66" t="s">
        <v>2324</v>
      </c>
      <c r="AD575" s="64">
        <v>12</v>
      </c>
      <c r="AE575" s="72">
        <v>45852</v>
      </c>
      <c r="AF575" s="73">
        <f t="shared" si="47"/>
        <v>46216</v>
      </c>
      <c r="AG575" s="62" t="s">
        <v>82</v>
      </c>
      <c r="AH575" s="62" t="s">
        <v>83</v>
      </c>
      <c r="AI575" s="58" t="s">
        <v>2420</v>
      </c>
      <c r="AJ575" s="62" t="s">
        <v>109</v>
      </c>
      <c r="AK575" s="73" t="str">
        <f t="shared" ca="1" si="49"/>
        <v>поверен</v>
      </c>
      <c r="AL575" s="66"/>
      <c r="AM575" s="66" t="s">
        <v>86</v>
      </c>
      <c r="AN575" s="66" t="s">
        <v>87</v>
      </c>
      <c r="AO575" s="66" t="s">
        <v>88</v>
      </c>
      <c r="AP575" s="63" t="s">
        <v>2326</v>
      </c>
      <c r="AQ575" s="74"/>
      <c r="AR575" s="73"/>
      <c r="AS575" s="66" t="s">
        <v>91</v>
      </c>
      <c r="AT575" s="58" t="s">
        <v>385</v>
      </c>
      <c r="AU575" s="58"/>
      <c r="AV575" s="62"/>
      <c r="AW575" s="62"/>
      <c r="AX575" s="58"/>
      <c r="AY575" s="58"/>
      <c r="AZ575" s="58"/>
      <c r="BA575" s="62" t="s">
        <v>221</v>
      </c>
      <c r="BB575" s="62" t="s">
        <v>2327</v>
      </c>
      <c r="BC575" s="62" t="s">
        <v>2328</v>
      </c>
      <c r="BD575" s="66">
        <v>3661</v>
      </c>
      <c r="BE575" s="62"/>
      <c r="BF575" s="75"/>
      <c r="BG575" s="71" t="s">
        <v>1822</v>
      </c>
      <c r="BH575" s="123"/>
      <c r="BI575" s="60" t="s">
        <v>2337</v>
      </c>
      <c r="BJ575" s="60" t="s">
        <v>2338</v>
      </c>
      <c r="BK575" s="60" t="s">
        <v>880</v>
      </c>
    </row>
    <row r="576" s="2" customFormat="1" ht="60" hidden="1" customHeight="1">
      <c r="A576" s="58"/>
      <c r="B576" s="58" t="s">
        <v>62</v>
      </c>
      <c r="C576" s="58" t="s">
        <v>63</v>
      </c>
      <c r="D576" s="59" t="s">
        <v>64</v>
      </c>
      <c r="E576" s="59">
        <v>227</v>
      </c>
      <c r="F576" s="62" t="s">
        <v>2177</v>
      </c>
      <c r="G576" s="62" t="s">
        <v>2314</v>
      </c>
      <c r="H576" s="59" t="s">
        <v>2421</v>
      </c>
      <c r="I576" s="63" t="s">
        <v>2316</v>
      </c>
      <c r="J576" s="62" t="s">
        <v>2422</v>
      </c>
      <c r="K576" s="64" t="s">
        <v>2318</v>
      </c>
      <c r="L576" s="64" t="s">
        <v>2319</v>
      </c>
      <c r="M576" s="62" t="s">
        <v>2320</v>
      </c>
      <c r="N576" s="64" t="s">
        <v>2423</v>
      </c>
      <c r="O576" s="63" t="s">
        <v>2321</v>
      </c>
      <c r="P576" s="58" t="s">
        <v>76</v>
      </c>
      <c r="Q576" s="66" t="s">
        <v>1193</v>
      </c>
      <c r="R576" s="116">
        <v>42005</v>
      </c>
      <c r="S576" s="63">
        <v>10</v>
      </c>
      <c r="T576" s="69">
        <f t="shared" si="48"/>
        <v>45657</v>
      </c>
      <c r="U576" s="59">
        <v>0.10000000000000001</v>
      </c>
      <c r="V576" s="71" t="str">
        <f t="shared" ref="V576:V639" si="51">IF(Y576="","",Y576)</f>
        <v>м</v>
      </c>
      <c r="W576" s="71" t="str">
        <f t="shared" si="50"/>
        <v>м/c</v>
      </c>
      <c r="X576" s="63">
        <v>30</v>
      </c>
      <c r="Y576" s="63" t="s">
        <v>325</v>
      </c>
      <c r="Z576" s="66" t="s">
        <v>2322</v>
      </c>
      <c r="AA576" s="59" t="s">
        <v>2323</v>
      </c>
      <c r="AB576" s="63" t="s">
        <v>325</v>
      </c>
      <c r="AC576" s="66" t="s">
        <v>2324</v>
      </c>
      <c r="AD576" s="64">
        <v>12</v>
      </c>
      <c r="AE576" s="72">
        <v>45612</v>
      </c>
      <c r="AF576" s="73">
        <f t="shared" si="47"/>
        <v>45976</v>
      </c>
      <c r="AG576" s="62" t="s">
        <v>82</v>
      </c>
      <c r="AH576" s="62" t="s">
        <v>83</v>
      </c>
      <c r="AI576" s="66" t="s">
        <v>2424</v>
      </c>
      <c r="AJ576" s="62" t="s">
        <v>85</v>
      </c>
      <c r="AK576" s="73" t="str">
        <f t="shared" ca="1" si="49"/>
        <v>поверен</v>
      </c>
      <c r="AL576" s="66"/>
      <c r="AM576" s="66" t="s">
        <v>86</v>
      </c>
      <c r="AN576" s="66" t="s">
        <v>87</v>
      </c>
      <c r="AO576" s="66" t="s">
        <v>88</v>
      </c>
      <c r="AP576" s="63" t="s">
        <v>2326</v>
      </c>
      <c r="AQ576" s="74"/>
      <c r="AR576" s="73"/>
      <c r="AS576" s="66" t="s">
        <v>91</v>
      </c>
      <c r="AT576" s="58" t="s">
        <v>385</v>
      </c>
      <c r="AU576" s="58"/>
      <c r="AV576" s="62"/>
      <c r="AW576" s="62"/>
      <c r="AX576" s="58"/>
      <c r="AY576" s="58"/>
      <c r="AZ576" s="58"/>
      <c r="BA576" s="62" t="s">
        <v>221</v>
      </c>
      <c r="BB576" s="62" t="s">
        <v>2327</v>
      </c>
      <c r="BC576" s="62" t="s">
        <v>2328</v>
      </c>
      <c r="BD576" s="66">
        <v>3661</v>
      </c>
      <c r="BE576" s="62"/>
      <c r="BF576" s="75"/>
      <c r="BG576" s="71" t="s">
        <v>648</v>
      </c>
      <c r="BH576" s="123"/>
      <c r="BI576" s="60" t="s">
        <v>2337</v>
      </c>
      <c r="BJ576" s="60" t="s">
        <v>2338</v>
      </c>
      <c r="BK576" s="60" t="s">
        <v>880</v>
      </c>
    </row>
    <row r="577" ht="60" hidden="1" customHeight="1">
      <c r="A577" s="58"/>
      <c r="B577" s="58" t="s">
        <v>62</v>
      </c>
      <c r="C577" s="58" t="s">
        <v>63</v>
      </c>
      <c r="D577" s="59" t="s">
        <v>64</v>
      </c>
      <c r="E577" s="59">
        <v>227</v>
      </c>
      <c r="F577" s="62" t="s">
        <v>2177</v>
      </c>
      <c r="G577" s="62" t="s">
        <v>2329</v>
      </c>
      <c r="H577" s="59" t="s">
        <v>2425</v>
      </c>
      <c r="I577" s="63" t="s">
        <v>2316</v>
      </c>
      <c r="J577" s="62" t="s">
        <v>2317</v>
      </c>
      <c r="K577" s="64" t="s">
        <v>2318</v>
      </c>
      <c r="L577" s="64" t="s">
        <v>2319</v>
      </c>
      <c r="M577" s="62" t="s">
        <v>2320</v>
      </c>
      <c r="N577" s="64">
        <v>46469</v>
      </c>
      <c r="O577" s="63" t="s">
        <v>2321</v>
      </c>
      <c r="P577" s="58" t="s">
        <v>76</v>
      </c>
      <c r="Q577" s="66" t="s">
        <v>1193</v>
      </c>
      <c r="R577" s="116">
        <v>42005</v>
      </c>
      <c r="S577" s="63">
        <v>10</v>
      </c>
      <c r="T577" s="69">
        <f t="shared" si="48"/>
        <v>45657</v>
      </c>
      <c r="U577" s="59">
        <v>0.10000000000000001</v>
      </c>
      <c r="V577" s="58" t="str">
        <f t="shared" si="51"/>
        <v>м</v>
      </c>
      <c r="W577" s="58" t="str">
        <f t="shared" si="50"/>
        <v>м/c</v>
      </c>
      <c r="X577" s="63">
        <v>30</v>
      </c>
      <c r="Y577" s="63" t="s">
        <v>325</v>
      </c>
      <c r="Z577" s="66" t="s">
        <v>2322</v>
      </c>
      <c r="AA577" s="59" t="s">
        <v>2323</v>
      </c>
      <c r="AB577" s="63" t="s">
        <v>325</v>
      </c>
      <c r="AC577" s="66" t="s">
        <v>2324</v>
      </c>
      <c r="AD577" s="64">
        <v>12</v>
      </c>
      <c r="AE577" s="72">
        <v>45853</v>
      </c>
      <c r="AF577" s="73">
        <f t="shared" si="47"/>
        <v>46217</v>
      </c>
      <c r="AG577" s="62" t="s">
        <v>82</v>
      </c>
      <c r="AH577" s="62" t="s">
        <v>83</v>
      </c>
      <c r="AI577" s="58" t="s">
        <v>2426</v>
      </c>
      <c r="AJ577" s="62" t="s">
        <v>109</v>
      </c>
      <c r="AK577" s="73" t="str">
        <f t="shared" ca="1" si="49"/>
        <v>поверен</v>
      </c>
      <c r="AL577" s="66"/>
      <c r="AM577" s="66" t="s">
        <v>86</v>
      </c>
      <c r="AN577" s="66" t="s">
        <v>87</v>
      </c>
      <c r="AO577" s="66" t="s">
        <v>88</v>
      </c>
      <c r="AP577" s="63" t="s">
        <v>2326</v>
      </c>
      <c r="AQ577" s="74"/>
      <c r="AR577" s="73"/>
      <c r="AS577" s="66" t="s">
        <v>91</v>
      </c>
      <c r="AT577" s="58" t="s">
        <v>385</v>
      </c>
      <c r="AU577" s="58"/>
      <c r="AV577" s="62"/>
      <c r="AW577" s="62"/>
      <c r="AX577" s="58"/>
      <c r="AY577" s="58"/>
      <c r="AZ577" s="58"/>
      <c r="BA577" s="62" t="s">
        <v>221</v>
      </c>
      <c r="BB577" s="62" t="s">
        <v>2327</v>
      </c>
      <c r="BC577" s="62" t="s">
        <v>2328</v>
      </c>
      <c r="BD577" s="66">
        <v>3661</v>
      </c>
      <c r="BE577" s="62"/>
      <c r="BF577" s="75"/>
      <c r="BG577" s="58" t="s">
        <v>1822</v>
      </c>
      <c r="BH577" s="507"/>
      <c r="BI577" s="74" t="s">
        <v>2337</v>
      </c>
      <c r="BJ577" s="74" t="s">
        <v>2338</v>
      </c>
      <c r="BK577" s="74" t="s">
        <v>880</v>
      </c>
    </row>
    <row r="578" ht="60" hidden="1" customHeight="1">
      <c r="A578" s="58"/>
      <c r="B578" s="58" t="s">
        <v>62</v>
      </c>
      <c r="C578" s="58" t="s">
        <v>63</v>
      </c>
      <c r="D578" s="59" t="s">
        <v>64</v>
      </c>
      <c r="E578" s="59">
        <v>227</v>
      </c>
      <c r="F578" s="62" t="s">
        <v>2177</v>
      </c>
      <c r="G578" s="62" t="s">
        <v>2333</v>
      </c>
      <c r="H578" s="59" t="s">
        <v>2427</v>
      </c>
      <c r="I578" s="63" t="s">
        <v>2316</v>
      </c>
      <c r="J578" s="62" t="s">
        <v>2317</v>
      </c>
      <c r="K578" s="64" t="s">
        <v>2318</v>
      </c>
      <c r="L578" s="64" t="s">
        <v>2319</v>
      </c>
      <c r="M578" s="62" t="s">
        <v>2320</v>
      </c>
      <c r="N578" s="64" t="s">
        <v>2428</v>
      </c>
      <c r="O578" s="63" t="s">
        <v>2321</v>
      </c>
      <c r="P578" s="58" t="s">
        <v>76</v>
      </c>
      <c r="Q578" s="66" t="s">
        <v>1193</v>
      </c>
      <c r="R578" s="116">
        <v>42005</v>
      </c>
      <c r="S578" s="63">
        <v>10</v>
      </c>
      <c r="T578" s="69">
        <f t="shared" si="48"/>
        <v>45657</v>
      </c>
      <c r="U578" s="59">
        <v>0.10000000000000001</v>
      </c>
      <c r="V578" s="58" t="str">
        <f t="shared" si="51"/>
        <v>м</v>
      </c>
      <c r="W578" s="58" t="str">
        <f t="shared" si="50"/>
        <v>м/c</v>
      </c>
      <c r="X578" s="63">
        <v>30</v>
      </c>
      <c r="Y578" s="63" t="s">
        <v>325</v>
      </c>
      <c r="Z578" s="66" t="s">
        <v>2322</v>
      </c>
      <c r="AA578" s="59" t="s">
        <v>2323</v>
      </c>
      <c r="AB578" s="63" t="s">
        <v>325</v>
      </c>
      <c r="AC578" s="66" t="s">
        <v>2324</v>
      </c>
      <c r="AD578" s="64">
        <v>12</v>
      </c>
      <c r="AE578" s="72">
        <v>45853</v>
      </c>
      <c r="AF578" s="73">
        <f t="shared" ref="AF578:AF641" si="52">IF(AD578=0,0,IF(AE578="","",EDATE(AE578,AD578)-DAY(1)))</f>
        <v>46217</v>
      </c>
      <c r="AG578" s="62" t="s">
        <v>82</v>
      </c>
      <c r="AH578" s="62" t="s">
        <v>83</v>
      </c>
      <c r="AI578" s="58" t="s">
        <v>2429</v>
      </c>
      <c r="AJ578" s="62" t="s">
        <v>109</v>
      </c>
      <c r="AK578" s="73" t="str">
        <f t="shared" ca="1" si="49"/>
        <v>поверен</v>
      </c>
      <c r="AL578" s="66"/>
      <c r="AM578" s="66" t="s">
        <v>86</v>
      </c>
      <c r="AN578" s="66" t="s">
        <v>87</v>
      </c>
      <c r="AO578" s="66" t="s">
        <v>88</v>
      </c>
      <c r="AP578" s="63" t="s">
        <v>2326</v>
      </c>
      <c r="AQ578" s="74"/>
      <c r="AR578" s="73"/>
      <c r="AS578" s="66" t="s">
        <v>91</v>
      </c>
      <c r="AT578" s="58" t="s">
        <v>385</v>
      </c>
      <c r="AU578" s="58"/>
      <c r="AV578" s="62"/>
      <c r="AW578" s="62"/>
      <c r="AX578" s="58"/>
      <c r="AY578" s="58"/>
      <c r="AZ578" s="58"/>
      <c r="BA578" s="62" t="s">
        <v>221</v>
      </c>
      <c r="BB578" s="62" t="s">
        <v>2327</v>
      </c>
      <c r="BC578" s="62" t="s">
        <v>2328</v>
      </c>
      <c r="BD578" s="66">
        <v>3661</v>
      </c>
      <c r="BE578" s="62"/>
      <c r="BF578" s="75"/>
      <c r="BG578" s="58" t="s">
        <v>1822</v>
      </c>
      <c r="BH578" s="507"/>
      <c r="BI578" s="74" t="s">
        <v>2337</v>
      </c>
      <c r="BJ578" s="74" t="s">
        <v>2338</v>
      </c>
      <c r="BK578" s="74" t="s">
        <v>880</v>
      </c>
    </row>
    <row r="579" ht="60" hidden="1" customHeight="1">
      <c r="A579" s="58"/>
      <c r="B579" s="58" t="s">
        <v>62</v>
      </c>
      <c r="C579" s="58" t="s">
        <v>63</v>
      </c>
      <c r="D579" s="59" t="s">
        <v>64</v>
      </c>
      <c r="E579" s="59">
        <v>227</v>
      </c>
      <c r="F579" s="62" t="s">
        <v>2177</v>
      </c>
      <c r="G579" s="62" t="s">
        <v>2339</v>
      </c>
      <c r="H579" s="59" t="s">
        <v>2430</v>
      </c>
      <c r="I579" s="63" t="s">
        <v>2316</v>
      </c>
      <c r="J579" s="62" t="s">
        <v>2317</v>
      </c>
      <c r="K579" s="64" t="s">
        <v>2318</v>
      </c>
      <c r="L579" s="64" t="s">
        <v>2319</v>
      </c>
      <c r="M579" s="62" t="s">
        <v>2320</v>
      </c>
      <c r="N579" s="64" t="s">
        <v>2431</v>
      </c>
      <c r="O579" s="63" t="s">
        <v>2321</v>
      </c>
      <c r="P579" s="58" t="s">
        <v>76</v>
      </c>
      <c r="Q579" s="66" t="s">
        <v>1193</v>
      </c>
      <c r="R579" s="116">
        <v>42005</v>
      </c>
      <c r="S579" s="63">
        <v>10</v>
      </c>
      <c r="T579" s="69">
        <f t="shared" si="48"/>
        <v>45657</v>
      </c>
      <c r="U579" s="59">
        <v>0.10000000000000001</v>
      </c>
      <c r="V579" s="58" t="str">
        <f t="shared" si="51"/>
        <v>м</v>
      </c>
      <c r="W579" s="58" t="str">
        <f t="shared" si="50"/>
        <v>м/c</v>
      </c>
      <c r="X579" s="63">
        <v>30</v>
      </c>
      <c r="Y579" s="63" t="s">
        <v>325</v>
      </c>
      <c r="Z579" s="66" t="s">
        <v>2322</v>
      </c>
      <c r="AA579" s="59" t="s">
        <v>2323</v>
      </c>
      <c r="AB579" s="63" t="s">
        <v>325</v>
      </c>
      <c r="AC579" s="66" t="s">
        <v>2324</v>
      </c>
      <c r="AD579" s="64">
        <v>12</v>
      </c>
      <c r="AE579" s="72">
        <v>45853</v>
      </c>
      <c r="AF579" s="73">
        <f t="shared" si="52"/>
        <v>46217</v>
      </c>
      <c r="AG579" s="62" t="s">
        <v>82</v>
      </c>
      <c r="AH579" s="62" t="s">
        <v>83</v>
      </c>
      <c r="AI579" s="58" t="s">
        <v>2432</v>
      </c>
      <c r="AJ579" s="62" t="s">
        <v>109</v>
      </c>
      <c r="AK579" s="73" t="str">
        <f t="shared" ca="1" si="49"/>
        <v>поверен</v>
      </c>
      <c r="AL579" s="66"/>
      <c r="AM579" s="66" t="s">
        <v>86</v>
      </c>
      <c r="AN579" s="66" t="s">
        <v>87</v>
      </c>
      <c r="AO579" s="66" t="s">
        <v>88</v>
      </c>
      <c r="AP579" s="63" t="s">
        <v>2326</v>
      </c>
      <c r="AQ579" s="74"/>
      <c r="AR579" s="73"/>
      <c r="AS579" s="66" t="s">
        <v>91</v>
      </c>
      <c r="AT579" s="58" t="s">
        <v>385</v>
      </c>
      <c r="AU579" s="58"/>
      <c r="AV579" s="62"/>
      <c r="AW579" s="62"/>
      <c r="AX579" s="58"/>
      <c r="AY579" s="58"/>
      <c r="AZ579" s="58"/>
      <c r="BA579" s="62" t="s">
        <v>221</v>
      </c>
      <c r="BB579" s="62" t="s">
        <v>2327</v>
      </c>
      <c r="BC579" s="62" t="s">
        <v>2328</v>
      </c>
      <c r="BD579" s="66">
        <v>3661</v>
      </c>
      <c r="BE579" s="62"/>
      <c r="BF579" s="75"/>
      <c r="BG579" s="58" t="s">
        <v>1822</v>
      </c>
      <c r="BH579" s="507"/>
      <c r="BI579" s="74" t="s">
        <v>2337</v>
      </c>
      <c r="BJ579" s="74" t="s">
        <v>2338</v>
      </c>
      <c r="BK579" s="74" t="s">
        <v>880</v>
      </c>
    </row>
    <row r="580" ht="60" hidden="1" customHeight="1">
      <c r="A580" s="58"/>
      <c r="B580" s="58" t="s">
        <v>62</v>
      </c>
      <c r="C580" s="58" t="s">
        <v>63</v>
      </c>
      <c r="D580" s="59" t="s">
        <v>64</v>
      </c>
      <c r="E580" s="59">
        <v>227</v>
      </c>
      <c r="F580" s="62" t="s">
        <v>2177</v>
      </c>
      <c r="G580" s="62" t="s">
        <v>2343</v>
      </c>
      <c r="H580" s="59" t="s">
        <v>2433</v>
      </c>
      <c r="I580" s="63" t="s">
        <v>2316</v>
      </c>
      <c r="J580" s="62" t="s">
        <v>2317</v>
      </c>
      <c r="K580" s="64" t="s">
        <v>2318</v>
      </c>
      <c r="L580" s="64" t="s">
        <v>2319</v>
      </c>
      <c r="M580" s="62" t="s">
        <v>2320</v>
      </c>
      <c r="N580" s="64">
        <v>47032</v>
      </c>
      <c r="O580" s="63" t="s">
        <v>2321</v>
      </c>
      <c r="P580" s="58" t="s">
        <v>76</v>
      </c>
      <c r="Q580" s="66" t="s">
        <v>1193</v>
      </c>
      <c r="R580" s="116">
        <v>42005</v>
      </c>
      <c r="S580" s="63">
        <v>10</v>
      </c>
      <c r="T580" s="69">
        <f t="shared" si="48"/>
        <v>45657</v>
      </c>
      <c r="U580" s="59">
        <v>0.10000000000000001</v>
      </c>
      <c r="V580" s="58" t="str">
        <f t="shared" si="51"/>
        <v>м</v>
      </c>
      <c r="W580" s="58" t="str">
        <f t="shared" si="50"/>
        <v>м/c</v>
      </c>
      <c r="X580" s="63">
        <v>30</v>
      </c>
      <c r="Y580" s="63" t="s">
        <v>325</v>
      </c>
      <c r="Z580" s="66" t="s">
        <v>2322</v>
      </c>
      <c r="AA580" s="59" t="s">
        <v>2323</v>
      </c>
      <c r="AB580" s="63" t="s">
        <v>325</v>
      </c>
      <c r="AC580" s="66" t="s">
        <v>2324</v>
      </c>
      <c r="AD580" s="64">
        <v>12</v>
      </c>
      <c r="AE580" s="72">
        <v>45853</v>
      </c>
      <c r="AF580" s="73">
        <f t="shared" si="52"/>
        <v>46217</v>
      </c>
      <c r="AG580" s="62" t="s">
        <v>82</v>
      </c>
      <c r="AH580" s="62" t="s">
        <v>83</v>
      </c>
      <c r="AI580" s="58" t="s">
        <v>2434</v>
      </c>
      <c r="AJ580" s="62" t="s">
        <v>109</v>
      </c>
      <c r="AK580" s="73" t="str">
        <f t="shared" ca="1" si="49"/>
        <v>поверен</v>
      </c>
      <c r="AL580" s="66"/>
      <c r="AM580" s="66" t="s">
        <v>86</v>
      </c>
      <c r="AN580" s="66" t="s">
        <v>87</v>
      </c>
      <c r="AO580" s="66" t="s">
        <v>88</v>
      </c>
      <c r="AP580" s="63" t="s">
        <v>2326</v>
      </c>
      <c r="AQ580" s="74"/>
      <c r="AR580" s="73"/>
      <c r="AS580" s="66" t="s">
        <v>91</v>
      </c>
      <c r="AT580" s="58" t="s">
        <v>385</v>
      </c>
      <c r="AU580" s="58"/>
      <c r="AV580" s="62"/>
      <c r="AW580" s="62"/>
      <c r="AX580" s="58"/>
      <c r="AY580" s="58"/>
      <c r="AZ580" s="58"/>
      <c r="BA580" s="62" t="s">
        <v>221</v>
      </c>
      <c r="BB580" s="62" t="s">
        <v>2327</v>
      </c>
      <c r="BC580" s="62" t="s">
        <v>2328</v>
      </c>
      <c r="BD580" s="66">
        <v>3661</v>
      </c>
      <c r="BE580" s="62"/>
      <c r="BF580" s="75"/>
      <c r="BG580" s="58" t="s">
        <v>1822</v>
      </c>
      <c r="BH580" s="507"/>
      <c r="BI580" s="74" t="s">
        <v>2337</v>
      </c>
      <c r="BJ580" s="74" t="s">
        <v>2338</v>
      </c>
      <c r="BK580" s="74" t="s">
        <v>880</v>
      </c>
    </row>
    <row r="581" ht="60" hidden="1" customHeight="1">
      <c r="A581" s="58"/>
      <c r="B581" s="58" t="s">
        <v>62</v>
      </c>
      <c r="C581" s="58" t="s">
        <v>63</v>
      </c>
      <c r="D581" s="59" t="s">
        <v>64</v>
      </c>
      <c r="E581" s="59">
        <v>227</v>
      </c>
      <c r="F581" s="62" t="s">
        <v>2177</v>
      </c>
      <c r="G581" s="62" t="s">
        <v>2348</v>
      </c>
      <c r="H581" s="59" t="s">
        <v>2435</v>
      </c>
      <c r="I581" s="63" t="s">
        <v>2316</v>
      </c>
      <c r="J581" s="62" t="s">
        <v>2317</v>
      </c>
      <c r="K581" s="64" t="s">
        <v>2318</v>
      </c>
      <c r="L581" s="64" t="s">
        <v>2319</v>
      </c>
      <c r="M581" s="62" t="s">
        <v>2320</v>
      </c>
      <c r="N581" s="64" t="s">
        <v>2436</v>
      </c>
      <c r="O581" s="63" t="s">
        <v>2321</v>
      </c>
      <c r="P581" s="58" t="s">
        <v>76</v>
      </c>
      <c r="Q581" s="66" t="s">
        <v>1193</v>
      </c>
      <c r="R581" s="116">
        <v>42005</v>
      </c>
      <c r="S581" s="63">
        <v>10</v>
      </c>
      <c r="T581" s="69">
        <f t="shared" si="48"/>
        <v>45657</v>
      </c>
      <c r="U581" s="59">
        <v>0.10000000000000001</v>
      </c>
      <c r="V581" s="58" t="str">
        <f t="shared" si="51"/>
        <v>м</v>
      </c>
      <c r="W581" s="58" t="str">
        <f t="shared" si="50"/>
        <v>м/c</v>
      </c>
      <c r="X581" s="63">
        <v>30</v>
      </c>
      <c r="Y581" s="63" t="s">
        <v>325</v>
      </c>
      <c r="Z581" s="66" t="s">
        <v>2322</v>
      </c>
      <c r="AA581" s="59" t="s">
        <v>2323</v>
      </c>
      <c r="AB581" s="63" t="s">
        <v>325</v>
      </c>
      <c r="AC581" s="66" t="s">
        <v>2324</v>
      </c>
      <c r="AD581" s="64">
        <v>12</v>
      </c>
      <c r="AE581" s="72">
        <v>45853</v>
      </c>
      <c r="AF581" s="73">
        <f t="shared" si="52"/>
        <v>46217</v>
      </c>
      <c r="AG581" s="62" t="s">
        <v>82</v>
      </c>
      <c r="AH581" s="62" t="s">
        <v>83</v>
      </c>
      <c r="AI581" s="58" t="s">
        <v>2437</v>
      </c>
      <c r="AJ581" s="62" t="s">
        <v>109</v>
      </c>
      <c r="AK581" s="73" t="str">
        <f t="shared" ca="1" si="49"/>
        <v>поверен</v>
      </c>
      <c r="AL581" s="66"/>
      <c r="AM581" s="66" t="s">
        <v>86</v>
      </c>
      <c r="AN581" s="66" t="s">
        <v>87</v>
      </c>
      <c r="AO581" s="66" t="s">
        <v>88</v>
      </c>
      <c r="AP581" s="63" t="s">
        <v>2326</v>
      </c>
      <c r="AQ581" s="74"/>
      <c r="AR581" s="73"/>
      <c r="AS581" s="66" t="s">
        <v>91</v>
      </c>
      <c r="AT581" s="58" t="s">
        <v>385</v>
      </c>
      <c r="AU581" s="58"/>
      <c r="AV581" s="62"/>
      <c r="AW581" s="62"/>
      <c r="AX581" s="58"/>
      <c r="AY581" s="58"/>
      <c r="AZ581" s="58"/>
      <c r="BA581" s="62" t="s">
        <v>221</v>
      </c>
      <c r="BB581" s="62" t="s">
        <v>2327</v>
      </c>
      <c r="BC581" s="62" t="s">
        <v>2328</v>
      </c>
      <c r="BD581" s="66">
        <v>3661</v>
      </c>
      <c r="BE581" s="62"/>
      <c r="BF581" s="75"/>
      <c r="BG581" s="58" t="s">
        <v>1822</v>
      </c>
      <c r="BH581" s="507"/>
      <c r="BI581" s="74" t="s">
        <v>2337</v>
      </c>
      <c r="BJ581" s="74" t="s">
        <v>2338</v>
      </c>
      <c r="BK581" s="74" t="s">
        <v>880</v>
      </c>
    </row>
    <row r="582" ht="60" hidden="1" customHeight="1">
      <c r="A582" s="58"/>
      <c r="B582" s="58" t="s">
        <v>62</v>
      </c>
      <c r="C582" s="58" t="s">
        <v>63</v>
      </c>
      <c r="D582" s="59" t="s">
        <v>64</v>
      </c>
      <c r="E582" s="59">
        <v>227</v>
      </c>
      <c r="F582" s="62" t="s">
        <v>2177</v>
      </c>
      <c r="G582" s="62" t="s">
        <v>2352</v>
      </c>
      <c r="H582" s="59" t="s">
        <v>2438</v>
      </c>
      <c r="I582" s="63" t="s">
        <v>2316</v>
      </c>
      <c r="J582" s="62" t="s">
        <v>2317</v>
      </c>
      <c r="K582" s="64" t="s">
        <v>2318</v>
      </c>
      <c r="L582" s="64" t="s">
        <v>2319</v>
      </c>
      <c r="M582" s="62" t="s">
        <v>2320</v>
      </c>
      <c r="N582" s="64" t="s">
        <v>2439</v>
      </c>
      <c r="O582" s="63" t="s">
        <v>2321</v>
      </c>
      <c r="P582" s="58" t="s">
        <v>76</v>
      </c>
      <c r="Q582" s="66" t="s">
        <v>1193</v>
      </c>
      <c r="R582" s="116">
        <v>42005</v>
      </c>
      <c r="S582" s="63">
        <v>10</v>
      </c>
      <c r="T582" s="69">
        <f t="shared" si="48"/>
        <v>45657</v>
      </c>
      <c r="U582" s="59">
        <v>0.10000000000000001</v>
      </c>
      <c r="V582" s="58" t="str">
        <f t="shared" si="51"/>
        <v>м</v>
      </c>
      <c r="W582" s="58" t="str">
        <f t="shared" si="50"/>
        <v>м/c</v>
      </c>
      <c r="X582" s="63">
        <v>30</v>
      </c>
      <c r="Y582" s="63" t="s">
        <v>325</v>
      </c>
      <c r="Z582" s="66" t="s">
        <v>2322</v>
      </c>
      <c r="AA582" s="59" t="s">
        <v>2323</v>
      </c>
      <c r="AB582" s="63" t="s">
        <v>325</v>
      </c>
      <c r="AC582" s="66" t="s">
        <v>2324</v>
      </c>
      <c r="AD582" s="64">
        <v>12</v>
      </c>
      <c r="AE582" s="72">
        <v>45853</v>
      </c>
      <c r="AF582" s="73">
        <f t="shared" si="52"/>
        <v>46217</v>
      </c>
      <c r="AG582" s="62" t="s">
        <v>82</v>
      </c>
      <c r="AH582" s="62" t="s">
        <v>83</v>
      </c>
      <c r="AI582" s="58" t="s">
        <v>2440</v>
      </c>
      <c r="AJ582" s="62" t="s">
        <v>109</v>
      </c>
      <c r="AK582" s="73" t="str">
        <f t="shared" ca="1" si="49"/>
        <v>поверен</v>
      </c>
      <c r="AL582" s="66"/>
      <c r="AM582" s="66" t="s">
        <v>86</v>
      </c>
      <c r="AN582" s="66" t="s">
        <v>87</v>
      </c>
      <c r="AO582" s="66" t="s">
        <v>88</v>
      </c>
      <c r="AP582" s="63" t="s">
        <v>2326</v>
      </c>
      <c r="AQ582" s="74"/>
      <c r="AR582" s="73"/>
      <c r="AS582" s="66" t="s">
        <v>91</v>
      </c>
      <c r="AT582" s="58" t="s">
        <v>385</v>
      </c>
      <c r="AU582" s="58"/>
      <c r="AV582" s="62"/>
      <c r="AW582" s="62"/>
      <c r="AX582" s="58"/>
      <c r="AY582" s="58"/>
      <c r="AZ582" s="58"/>
      <c r="BA582" s="62" t="s">
        <v>221</v>
      </c>
      <c r="BB582" s="62" t="s">
        <v>2327</v>
      </c>
      <c r="BC582" s="62" t="s">
        <v>2328</v>
      </c>
      <c r="BD582" s="66">
        <v>3661</v>
      </c>
      <c r="BE582" s="62"/>
      <c r="BF582" s="75"/>
      <c r="BG582" s="58" t="s">
        <v>1822</v>
      </c>
      <c r="BH582" s="507"/>
      <c r="BI582" s="74" t="s">
        <v>2337</v>
      </c>
      <c r="BJ582" s="74" t="s">
        <v>2338</v>
      </c>
      <c r="BK582" s="74" t="s">
        <v>880</v>
      </c>
    </row>
    <row r="583" ht="60" hidden="1" customHeight="1">
      <c r="A583" s="58"/>
      <c r="B583" s="58" t="s">
        <v>62</v>
      </c>
      <c r="C583" s="58" t="s">
        <v>63</v>
      </c>
      <c r="D583" s="59" t="s">
        <v>64</v>
      </c>
      <c r="E583" s="59">
        <v>227</v>
      </c>
      <c r="F583" s="62" t="s">
        <v>2177</v>
      </c>
      <c r="G583" s="62" t="s">
        <v>2355</v>
      </c>
      <c r="H583" s="59" t="s">
        <v>2441</v>
      </c>
      <c r="I583" s="63" t="s">
        <v>2316</v>
      </c>
      <c r="J583" s="62" t="s">
        <v>2317</v>
      </c>
      <c r="K583" s="64" t="s">
        <v>2318</v>
      </c>
      <c r="L583" s="64" t="s">
        <v>2319</v>
      </c>
      <c r="M583" s="62" t="s">
        <v>2320</v>
      </c>
      <c r="N583" s="64">
        <v>47019</v>
      </c>
      <c r="O583" s="63" t="s">
        <v>2321</v>
      </c>
      <c r="P583" s="58" t="s">
        <v>76</v>
      </c>
      <c r="Q583" s="66" t="s">
        <v>1193</v>
      </c>
      <c r="R583" s="116">
        <v>42005</v>
      </c>
      <c r="S583" s="63">
        <v>10</v>
      </c>
      <c r="T583" s="69">
        <f t="shared" si="48"/>
        <v>45657</v>
      </c>
      <c r="U583" s="59">
        <v>0.10000000000000001</v>
      </c>
      <c r="V583" s="58" t="str">
        <f t="shared" si="51"/>
        <v>м</v>
      </c>
      <c r="W583" s="58" t="str">
        <f t="shared" si="50"/>
        <v>м/c</v>
      </c>
      <c r="X583" s="63">
        <v>30</v>
      </c>
      <c r="Y583" s="63" t="s">
        <v>325</v>
      </c>
      <c r="Z583" s="66" t="s">
        <v>2322</v>
      </c>
      <c r="AA583" s="59" t="s">
        <v>2323</v>
      </c>
      <c r="AB583" s="63" t="s">
        <v>325</v>
      </c>
      <c r="AC583" s="66" t="s">
        <v>2324</v>
      </c>
      <c r="AD583" s="64">
        <v>12</v>
      </c>
      <c r="AE583" s="72">
        <v>45853</v>
      </c>
      <c r="AF583" s="73">
        <f t="shared" si="52"/>
        <v>46217</v>
      </c>
      <c r="AG583" s="62" t="s">
        <v>82</v>
      </c>
      <c r="AH583" s="62" t="s">
        <v>83</v>
      </c>
      <c r="AI583" s="58" t="s">
        <v>2442</v>
      </c>
      <c r="AJ583" s="62" t="s">
        <v>109</v>
      </c>
      <c r="AK583" s="73" t="str">
        <f t="shared" ca="1" si="49"/>
        <v>поверен</v>
      </c>
      <c r="AL583" s="66"/>
      <c r="AM583" s="66" t="s">
        <v>86</v>
      </c>
      <c r="AN583" s="66" t="s">
        <v>87</v>
      </c>
      <c r="AO583" s="66" t="s">
        <v>88</v>
      </c>
      <c r="AP583" s="63" t="s">
        <v>2326</v>
      </c>
      <c r="AQ583" s="74"/>
      <c r="AR583" s="73"/>
      <c r="AS583" s="66" t="s">
        <v>91</v>
      </c>
      <c r="AT583" s="58" t="s">
        <v>385</v>
      </c>
      <c r="AU583" s="58"/>
      <c r="AV583" s="62"/>
      <c r="AW583" s="62"/>
      <c r="AX583" s="58"/>
      <c r="AY583" s="58"/>
      <c r="AZ583" s="58"/>
      <c r="BA583" s="62" t="s">
        <v>221</v>
      </c>
      <c r="BB583" s="62" t="s">
        <v>2327</v>
      </c>
      <c r="BC583" s="62" t="s">
        <v>2328</v>
      </c>
      <c r="BD583" s="66">
        <v>3661</v>
      </c>
      <c r="BE583" s="62"/>
      <c r="BF583" s="75"/>
      <c r="BG583" s="58" t="s">
        <v>1822</v>
      </c>
      <c r="BH583" s="507"/>
      <c r="BI583" s="74" t="s">
        <v>2337</v>
      </c>
      <c r="BJ583" s="74" t="s">
        <v>2338</v>
      </c>
      <c r="BK583" s="74" t="s">
        <v>880</v>
      </c>
    </row>
    <row r="584" ht="60" hidden="1" customHeight="1">
      <c r="A584" s="58"/>
      <c r="B584" s="58" t="s">
        <v>62</v>
      </c>
      <c r="C584" s="58" t="s">
        <v>63</v>
      </c>
      <c r="D584" s="59" t="s">
        <v>64</v>
      </c>
      <c r="E584" s="59">
        <v>227</v>
      </c>
      <c r="F584" s="62" t="s">
        <v>2177</v>
      </c>
      <c r="G584" s="62" t="s">
        <v>2314</v>
      </c>
      <c r="H584" s="59" t="s">
        <v>2443</v>
      </c>
      <c r="I584" s="63" t="s">
        <v>2316</v>
      </c>
      <c r="J584" s="62" t="s">
        <v>2317</v>
      </c>
      <c r="K584" s="64" t="s">
        <v>2318</v>
      </c>
      <c r="L584" s="64" t="s">
        <v>2319</v>
      </c>
      <c r="M584" s="62" t="s">
        <v>2320</v>
      </c>
      <c r="N584" s="64">
        <v>47013</v>
      </c>
      <c r="O584" s="63" t="s">
        <v>2321</v>
      </c>
      <c r="P584" s="58" t="s">
        <v>76</v>
      </c>
      <c r="Q584" s="66" t="s">
        <v>1193</v>
      </c>
      <c r="R584" s="116">
        <v>42005</v>
      </c>
      <c r="S584" s="63">
        <v>10</v>
      </c>
      <c r="T584" s="69">
        <f t="shared" si="48"/>
        <v>45657</v>
      </c>
      <c r="U584" s="59">
        <v>0.10000000000000001</v>
      </c>
      <c r="V584" s="58" t="str">
        <f t="shared" si="51"/>
        <v>м</v>
      </c>
      <c r="W584" s="58" t="str">
        <f t="shared" si="50"/>
        <v>м/c</v>
      </c>
      <c r="X584" s="63">
        <v>30</v>
      </c>
      <c r="Y584" s="63" t="s">
        <v>325</v>
      </c>
      <c r="Z584" s="66" t="s">
        <v>2322</v>
      </c>
      <c r="AA584" s="59" t="s">
        <v>2323</v>
      </c>
      <c r="AB584" s="63" t="s">
        <v>325</v>
      </c>
      <c r="AC584" s="66" t="s">
        <v>2324</v>
      </c>
      <c r="AD584" s="64">
        <v>12</v>
      </c>
      <c r="AE584" s="72">
        <v>45853</v>
      </c>
      <c r="AF584" s="73">
        <f t="shared" si="52"/>
        <v>46217</v>
      </c>
      <c r="AG584" s="62" t="s">
        <v>82</v>
      </c>
      <c r="AH584" s="62" t="s">
        <v>83</v>
      </c>
      <c r="AI584" s="58" t="s">
        <v>2444</v>
      </c>
      <c r="AJ584" s="62" t="s">
        <v>109</v>
      </c>
      <c r="AK584" s="73" t="str">
        <f t="shared" ca="1" si="49"/>
        <v>поверен</v>
      </c>
      <c r="AL584" s="66"/>
      <c r="AM584" s="66" t="s">
        <v>86</v>
      </c>
      <c r="AN584" s="66" t="s">
        <v>87</v>
      </c>
      <c r="AO584" s="66" t="s">
        <v>88</v>
      </c>
      <c r="AP584" s="63" t="s">
        <v>2326</v>
      </c>
      <c r="AQ584" s="74"/>
      <c r="AR584" s="73"/>
      <c r="AS584" s="66" t="s">
        <v>91</v>
      </c>
      <c r="AT584" s="58" t="s">
        <v>385</v>
      </c>
      <c r="AU584" s="58"/>
      <c r="AV584" s="62"/>
      <c r="AW584" s="62"/>
      <c r="AX584" s="58"/>
      <c r="AY584" s="58"/>
      <c r="AZ584" s="58"/>
      <c r="BA584" s="62" t="s">
        <v>221</v>
      </c>
      <c r="BB584" s="62" t="s">
        <v>2327</v>
      </c>
      <c r="BC584" s="62" t="s">
        <v>2328</v>
      </c>
      <c r="BD584" s="66">
        <v>3661</v>
      </c>
      <c r="BE584" s="62"/>
      <c r="BF584" s="75"/>
      <c r="BG584" s="58" t="s">
        <v>1822</v>
      </c>
      <c r="BH584" s="507"/>
      <c r="BI584" s="74" t="s">
        <v>2337</v>
      </c>
      <c r="BJ584" s="74" t="s">
        <v>2338</v>
      </c>
      <c r="BK584" s="74" t="s">
        <v>880</v>
      </c>
    </row>
    <row r="585" ht="60" hidden="1" customHeight="1">
      <c r="A585" s="58"/>
      <c r="B585" s="58" t="s">
        <v>62</v>
      </c>
      <c r="C585" s="58" t="s">
        <v>63</v>
      </c>
      <c r="D585" s="59" t="s">
        <v>64</v>
      </c>
      <c r="E585" s="59">
        <v>227</v>
      </c>
      <c r="F585" s="62" t="s">
        <v>2177</v>
      </c>
      <c r="G585" s="62" t="s">
        <v>2329</v>
      </c>
      <c r="H585" s="59" t="s">
        <v>2445</v>
      </c>
      <c r="I585" s="63" t="s">
        <v>2316</v>
      </c>
      <c r="J585" s="62" t="s">
        <v>2317</v>
      </c>
      <c r="K585" s="64" t="s">
        <v>2318</v>
      </c>
      <c r="L585" s="64" t="s">
        <v>2319</v>
      </c>
      <c r="M585" s="62" t="s">
        <v>2320</v>
      </c>
      <c r="N585" s="64" t="s">
        <v>2446</v>
      </c>
      <c r="O585" s="63" t="s">
        <v>2321</v>
      </c>
      <c r="P585" s="58" t="s">
        <v>76</v>
      </c>
      <c r="Q585" s="66" t="s">
        <v>1193</v>
      </c>
      <c r="R585" s="116">
        <v>42005</v>
      </c>
      <c r="S585" s="63">
        <v>10</v>
      </c>
      <c r="T585" s="69">
        <f t="shared" si="48"/>
        <v>45657</v>
      </c>
      <c r="U585" s="59">
        <v>0.10000000000000001</v>
      </c>
      <c r="V585" s="58" t="str">
        <f t="shared" si="51"/>
        <v>м</v>
      </c>
      <c r="W585" s="58" t="str">
        <f t="shared" si="50"/>
        <v>м/c</v>
      </c>
      <c r="X585" s="63">
        <v>30</v>
      </c>
      <c r="Y585" s="63" t="s">
        <v>325</v>
      </c>
      <c r="Z585" s="66" t="s">
        <v>2322</v>
      </c>
      <c r="AA585" s="59" t="s">
        <v>2323</v>
      </c>
      <c r="AB585" s="63" t="s">
        <v>325</v>
      </c>
      <c r="AC585" s="66" t="s">
        <v>2324</v>
      </c>
      <c r="AD585" s="64">
        <v>12</v>
      </c>
      <c r="AE585" s="72">
        <v>45853</v>
      </c>
      <c r="AF585" s="73">
        <f t="shared" si="52"/>
        <v>46217</v>
      </c>
      <c r="AG585" s="62" t="s">
        <v>82</v>
      </c>
      <c r="AH585" s="62" t="s">
        <v>83</v>
      </c>
      <c r="AI585" s="58" t="s">
        <v>2447</v>
      </c>
      <c r="AJ585" s="62" t="s">
        <v>109</v>
      </c>
      <c r="AK585" s="73" t="str">
        <f t="shared" ca="1" si="49"/>
        <v>поверен</v>
      </c>
      <c r="AL585" s="66"/>
      <c r="AM585" s="66" t="s">
        <v>86</v>
      </c>
      <c r="AN585" s="66" t="s">
        <v>87</v>
      </c>
      <c r="AO585" s="66" t="s">
        <v>88</v>
      </c>
      <c r="AP585" s="63" t="s">
        <v>2326</v>
      </c>
      <c r="AQ585" s="74"/>
      <c r="AR585" s="73"/>
      <c r="AS585" s="66" t="s">
        <v>91</v>
      </c>
      <c r="AT585" s="58" t="s">
        <v>385</v>
      </c>
      <c r="AU585" s="58"/>
      <c r="AV585" s="62"/>
      <c r="AW585" s="62"/>
      <c r="AX585" s="58"/>
      <c r="AY585" s="58"/>
      <c r="AZ585" s="58"/>
      <c r="BA585" s="62" t="s">
        <v>221</v>
      </c>
      <c r="BB585" s="62" t="s">
        <v>2327</v>
      </c>
      <c r="BC585" s="62" t="s">
        <v>2328</v>
      </c>
      <c r="BD585" s="66">
        <v>3661</v>
      </c>
      <c r="BE585" s="62"/>
      <c r="BF585" s="75"/>
      <c r="BG585" s="58" t="s">
        <v>1822</v>
      </c>
      <c r="BH585" s="507"/>
      <c r="BI585" s="74" t="s">
        <v>2337</v>
      </c>
      <c r="BJ585" s="74" t="s">
        <v>2338</v>
      </c>
      <c r="BK585" s="74" t="s">
        <v>880</v>
      </c>
    </row>
    <row r="586" ht="60" hidden="1" customHeight="1">
      <c r="A586" s="58"/>
      <c r="B586" s="58" t="s">
        <v>62</v>
      </c>
      <c r="C586" s="58" t="s">
        <v>63</v>
      </c>
      <c r="D586" s="59" t="s">
        <v>64</v>
      </c>
      <c r="E586" s="59">
        <v>227</v>
      </c>
      <c r="F586" s="62" t="s">
        <v>2177</v>
      </c>
      <c r="G586" s="62" t="s">
        <v>2333</v>
      </c>
      <c r="H586" s="59" t="s">
        <v>2448</v>
      </c>
      <c r="I586" s="63" t="s">
        <v>2316</v>
      </c>
      <c r="J586" s="62" t="s">
        <v>2317</v>
      </c>
      <c r="K586" s="64" t="s">
        <v>2318</v>
      </c>
      <c r="L586" s="64" t="s">
        <v>2319</v>
      </c>
      <c r="M586" s="62" t="s">
        <v>2320</v>
      </c>
      <c r="N586" s="64" t="s">
        <v>2449</v>
      </c>
      <c r="O586" s="63" t="s">
        <v>2321</v>
      </c>
      <c r="P586" s="58" t="s">
        <v>76</v>
      </c>
      <c r="Q586" s="66" t="s">
        <v>1193</v>
      </c>
      <c r="R586" s="116">
        <v>42005</v>
      </c>
      <c r="S586" s="63">
        <v>10</v>
      </c>
      <c r="T586" s="69">
        <f t="shared" si="48"/>
        <v>45657</v>
      </c>
      <c r="U586" s="59">
        <v>0.10000000000000001</v>
      </c>
      <c r="V586" s="58" t="str">
        <f t="shared" si="51"/>
        <v>м</v>
      </c>
      <c r="W586" s="58" t="str">
        <f t="shared" si="50"/>
        <v>м/c</v>
      </c>
      <c r="X586" s="63">
        <v>30</v>
      </c>
      <c r="Y586" s="63" t="s">
        <v>325</v>
      </c>
      <c r="Z586" s="66" t="s">
        <v>2322</v>
      </c>
      <c r="AA586" s="59" t="s">
        <v>2323</v>
      </c>
      <c r="AB586" s="63" t="s">
        <v>325</v>
      </c>
      <c r="AC586" s="66" t="s">
        <v>2324</v>
      </c>
      <c r="AD586" s="64">
        <v>12</v>
      </c>
      <c r="AE586" s="72">
        <v>45853</v>
      </c>
      <c r="AF586" s="73">
        <f t="shared" si="52"/>
        <v>46217</v>
      </c>
      <c r="AG586" s="62" t="s">
        <v>82</v>
      </c>
      <c r="AH586" s="62" t="s">
        <v>83</v>
      </c>
      <c r="AI586" s="58" t="s">
        <v>2450</v>
      </c>
      <c r="AJ586" s="62" t="s">
        <v>109</v>
      </c>
      <c r="AK586" s="73" t="str">
        <f t="shared" ca="1" si="49"/>
        <v>поверен</v>
      </c>
      <c r="AL586" s="66"/>
      <c r="AM586" s="66" t="s">
        <v>86</v>
      </c>
      <c r="AN586" s="66" t="s">
        <v>87</v>
      </c>
      <c r="AO586" s="66" t="s">
        <v>88</v>
      </c>
      <c r="AP586" s="63" t="s">
        <v>2326</v>
      </c>
      <c r="AQ586" s="74"/>
      <c r="AR586" s="73"/>
      <c r="AS586" s="66" t="s">
        <v>91</v>
      </c>
      <c r="AT586" s="58" t="s">
        <v>385</v>
      </c>
      <c r="AU586" s="58"/>
      <c r="AV586" s="62"/>
      <c r="AW586" s="62"/>
      <c r="AX586" s="58"/>
      <c r="AY586" s="58"/>
      <c r="AZ586" s="58"/>
      <c r="BA586" s="62" t="s">
        <v>221</v>
      </c>
      <c r="BB586" s="62" t="s">
        <v>2327</v>
      </c>
      <c r="BC586" s="62" t="s">
        <v>2328</v>
      </c>
      <c r="BD586" s="66">
        <v>3661</v>
      </c>
      <c r="BE586" s="62"/>
      <c r="BF586" s="75"/>
      <c r="BG586" s="58" t="s">
        <v>1822</v>
      </c>
      <c r="BH586" s="507"/>
      <c r="BI586" s="74" t="s">
        <v>2337</v>
      </c>
      <c r="BJ586" s="74" t="s">
        <v>2338</v>
      </c>
      <c r="BK586" s="74" t="s">
        <v>880</v>
      </c>
    </row>
    <row r="587" ht="60" hidden="1" customHeight="1">
      <c r="A587" s="58"/>
      <c r="B587" s="58" t="s">
        <v>62</v>
      </c>
      <c r="C587" s="58" t="s">
        <v>63</v>
      </c>
      <c r="D587" s="59" t="s">
        <v>64</v>
      </c>
      <c r="E587" s="59">
        <v>227</v>
      </c>
      <c r="F587" s="62" t="s">
        <v>2177</v>
      </c>
      <c r="G587" s="62" t="s">
        <v>2339</v>
      </c>
      <c r="H587" s="59" t="s">
        <v>2451</v>
      </c>
      <c r="I587" s="63" t="s">
        <v>2316</v>
      </c>
      <c r="J587" s="62" t="s">
        <v>2317</v>
      </c>
      <c r="K587" s="64" t="s">
        <v>2318</v>
      </c>
      <c r="L587" s="64" t="s">
        <v>2319</v>
      </c>
      <c r="M587" s="62" t="s">
        <v>2320</v>
      </c>
      <c r="N587" s="64" t="s">
        <v>2452</v>
      </c>
      <c r="O587" s="63" t="s">
        <v>2321</v>
      </c>
      <c r="P587" s="58" t="s">
        <v>76</v>
      </c>
      <c r="Q587" s="66" t="s">
        <v>1193</v>
      </c>
      <c r="R587" s="116">
        <v>42005</v>
      </c>
      <c r="S587" s="63">
        <v>10</v>
      </c>
      <c r="T587" s="69">
        <f t="shared" si="48"/>
        <v>45657</v>
      </c>
      <c r="U587" s="59">
        <v>0.10000000000000001</v>
      </c>
      <c r="V587" s="58" t="str">
        <f t="shared" si="51"/>
        <v>м</v>
      </c>
      <c r="W587" s="58" t="str">
        <f t="shared" si="50"/>
        <v>м/c</v>
      </c>
      <c r="X587" s="63">
        <v>30</v>
      </c>
      <c r="Y587" s="63" t="s">
        <v>325</v>
      </c>
      <c r="Z587" s="66" t="s">
        <v>2322</v>
      </c>
      <c r="AA587" s="59" t="s">
        <v>2323</v>
      </c>
      <c r="AB587" s="63" t="s">
        <v>325</v>
      </c>
      <c r="AC587" s="66" t="s">
        <v>2324</v>
      </c>
      <c r="AD587" s="64">
        <v>12</v>
      </c>
      <c r="AE587" s="72">
        <v>45853</v>
      </c>
      <c r="AF587" s="73">
        <f t="shared" si="52"/>
        <v>46217</v>
      </c>
      <c r="AG587" s="62" t="s">
        <v>82</v>
      </c>
      <c r="AH587" s="62" t="s">
        <v>83</v>
      </c>
      <c r="AI587" s="58" t="s">
        <v>2453</v>
      </c>
      <c r="AJ587" s="62" t="s">
        <v>109</v>
      </c>
      <c r="AK587" s="73" t="str">
        <f t="shared" ca="1" si="49"/>
        <v>поверен</v>
      </c>
      <c r="AL587" s="66"/>
      <c r="AM587" s="66" t="s">
        <v>86</v>
      </c>
      <c r="AN587" s="66" t="s">
        <v>87</v>
      </c>
      <c r="AO587" s="66" t="s">
        <v>88</v>
      </c>
      <c r="AP587" s="63" t="s">
        <v>2326</v>
      </c>
      <c r="AQ587" s="74"/>
      <c r="AR587" s="73"/>
      <c r="AS587" s="66" t="s">
        <v>91</v>
      </c>
      <c r="AT587" s="58" t="s">
        <v>385</v>
      </c>
      <c r="AU587" s="58"/>
      <c r="AV587" s="62"/>
      <c r="AW587" s="62"/>
      <c r="AX587" s="58"/>
      <c r="AY587" s="58"/>
      <c r="AZ587" s="58"/>
      <c r="BA587" s="62" t="s">
        <v>221</v>
      </c>
      <c r="BB587" s="62" t="s">
        <v>2327</v>
      </c>
      <c r="BC587" s="62" t="s">
        <v>2328</v>
      </c>
      <c r="BD587" s="66">
        <v>3661</v>
      </c>
      <c r="BE587" s="62"/>
      <c r="BF587" s="75"/>
      <c r="BG587" s="58" t="s">
        <v>1822</v>
      </c>
      <c r="BH587" s="507"/>
      <c r="BI587" s="74" t="s">
        <v>2337</v>
      </c>
      <c r="BJ587" s="74" t="s">
        <v>2338</v>
      </c>
      <c r="BK587" s="74" t="s">
        <v>880</v>
      </c>
    </row>
    <row r="588" ht="60" hidden="1" customHeight="1">
      <c r="A588" s="58"/>
      <c r="B588" s="58" t="s">
        <v>62</v>
      </c>
      <c r="C588" s="58" t="s">
        <v>63</v>
      </c>
      <c r="D588" s="59" t="s">
        <v>64</v>
      </c>
      <c r="E588" s="59">
        <v>227</v>
      </c>
      <c r="F588" s="62" t="s">
        <v>2177</v>
      </c>
      <c r="G588" s="62" t="s">
        <v>2314</v>
      </c>
      <c r="H588" s="59" t="s">
        <v>2454</v>
      </c>
      <c r="I588" s="63" t="s">
        <v>2316</v>
      </c>
      <c r="J588" s="62" t="s">
        <v>2317</v>
      </c>
      <c r="K588" s="64" t="s">
        <v>2318</v>
      </c>
      <c r="L588" s="64" t="s">
        <v>2319</v>
      </c>
      <c r="M588" s="62" t="s">
        <v>2320</v>
      </c>
      <c r="N588" s="64" t="s">
        <v>2455</v>
      </c>
      <c r="O588" s="63" t="s">
        <v>2321</v>
      </c>
      <c r="P588" s="58" t="s">
        <v>76</v>
      </c>
      <c r="Q588" s="66" t="s">
        <v>1193</v>
      </c>
      <c r="R588" s="116">
        <v>42005</v>
      </c>
      <c r="S588" s="63">
        <v>10</v>
      </c>
      <c r="T588" s="69">
        <f t="shared" si="48"/>
        <v>45657</v>
      </c>
      <c r="U588" s="59">
        <v>0.10000000000000001</v>
      </c>
      <c r="V588" s="58" t="str">
        <f t="shared" si="51"/>
        <v>м</v>
      </c>
      <c r="W588" s="58" t="str">
        <f t="shared" si="50"/>
        <v>м/c</v>
      </c>
      <c r="X588" s="63">
        <v>30</v>
      </c>
      <c r="Y588" s="63" t="s">
        <v>325</v>
      </c>
      <c r="Z588" s="66" t="s">
        <v>2322</v>
      </c>
      <c r="AA588" s="59" t="s">
        <v>2323</v>
      </c>
      <c r="AB588" s="63" t="s">
        <v>325</v>
      </c>
      <c r="AC588" s="66" t="s">
        <v>2324</v>
      </c>
      <c r="AD588" s="64">
        <v>12</v>
      </c>
      <c r="AE588" s="72">
        <v>45853</v>
      </c>
      <c r="AF588" s="73">
        <f t="shared" si="52"/>
        <v>46217</v>
      </c>
      <c r="AG588" s="62" t="s">
        <v>82</v>
      </c>
      <c r="AH588" s="62" t="s">
        <v>83</v>
      </c>
      <c r="AI588" s="58" t="s">
        <v>2456</v>
      </c>
      <c r="AJ588" s="62" t="s">
        <v>109</v>
      </c>
      <c r="AK588" s="73" t="str">
        <f t="shared" ca="1" si="49"/>
        <v>поверен</v>
      </c>
      <c r="AL588" s="66"/>
      <c r="AM588" s="66" t="s">
        <v>86</v>
      </c>
      <c r="AN588" s="66" t="s">
        <v>87</v>
      </c>
      <c r="AO588" s="66" t="s">
        <v>88</v>
      </c>
      <c r="AP588" s="63" t="s">
        <v>2326</v>
      </c>
      <c r="AQ588" s="74"/>
      <c r="AR588" s="73"/>
      <c r="AS588" s="66" t="s">
        <v>91</v>
      </c>
      <c r="AT588" s="58" t="s">
        <v>385</v>
      </c>
      <c r="AU588" s="58"/>
      <c r="AV588" s="62"/>
      <c r="AW588" s="62"/>
      <c r="AX588" s="58"/>
      <c r="AY588" s="58"/>
      <c r="AZ588" s="58"/>
      <c r="BA588" s="62" t="s">
        <v>221</v>
      </c>
      <c r="BB588" s="62" t="s">
        <v>2327</v>
      </c>
      <c r="BC588" s="62" t="s">
        <v>2328</v>
      </c>
      <c r="BD588" s="66">
        <v>3661</v>
      </c>
      <c r="BE588" s="62"/>
      <c r="BF588" s="75"/>
      <c r="BG588" s="58" t="s">
        <v>1822</v>
      </c>
      <c r="BH588" s="507"/>
      <c r="BI588" s="74" t="s">
        <v>2337</v>
      </c>
      <c r="BJ588" s="74" t="s">
        <v>2338</v>
      </c>
      <c r="BK588" s="74" t="s">
        <v>880</v>
      </c>
    </row>
    <row r="589" ht="60" hidden="1" customHeight="1">
      <c r="A589" s="58"/>
      <c r="B589" s="58" t="s">
        <v>62</v>
      </c>
      <c r="C589" s="58" t="s">
        <v>63</v>
      </c>
      <c r="D589" s="59" t="s">
        <v>64</v>
      </c>
      <c r="E589" s="59">
        <v>227</v>
      </c>
      <c r="F589" s="62" t="s">
        <v>2177</v>
      </c>
      <c r="G589" s="62" t="s">
        <v>2329</v>
      </c>
      <c r="H589" s="59" t="s">
        <v>2457</v>
      </c>
      <c r="I589" s="63" t="s">
        <v>2316</v>
      </c>
      <c r="J589" s="62" t="s">
        <v>2317</v>
      </c>
      <c r="K589" s="64" t="s">
        <v>2318</v>
      </c>
      <c r="L589" s="64" t="s">
        <v>2319</v>
      </c>
      <c r="M589" s="62" t="s">
        <v>2320</v>
      </c>
      <c r="N589" s="64" t="s">
        <v>2458</v>
      </c>
      <c r="O589" s="63" t="s">
        <v>2321</v>
      </c>
      <c r="P589" s="58" t="s">
        <v>76</v>
      </c>
      <c r="Q589" s="66" t="s">
        <v>1193</v>
      </c>
      <c r="R589" s="116">
        <v>42005</v>
      </c>
      <c r="S589" s="63">
        <v>10</v>
      </c>
      <c r="T589" s="69">
        <f t="shared" si="48"/>
        <v>45657</v>
      </c>
      <c r="U589" s="59">
        <v>0.10000000000000001</v>
      </c>
      <c r="V589" s="58" t="str">
        <f t="shared" si="51"/>
        <v>м</v>
      </c>
      <c r="W589" s="58" t="str">
        <f t="shared" si="50"/>
        <v>м/c</v>
      </c>
      <c r="X589" s="63">
        <v>30</v>
      </c>
      <c r="Y589" s="63" t="s">
        <v>325</v>
      </c>
      <c r="Z589" s="66" t="s">
        <v>2322</v>
      </c>
      <c r="AA589" s="59" t="s">
        <v>2323</v>
      </c>
      <c r="AB589" s="63" t="s">
        <v>325</v>
      </c>
      <c r="AC589" s="66" t="s">
        <v>2324</v>
      </c>
      <c r="AD589" s="64">
        <v>12</v>
      </c>
      <c r="AE589" s="72">
        <v>45853</v>
      </c>
      <c r="AF589" s="73">
        <f t="shared" si="52"/>
        <v>46217</v>
      </c>
      <c r="AG589" s="62" t="s">
        <v>82</v>
      </c>
      <c r="AH589" s="62" t="s">
        <v>83</v>
      </c>
      <c r="AI589" s="58" t="s">
        <v>2459</v>
      </c>
      <c r="AJ589" s="62" t="s">
        <v>109</v>
      </c>
      <c r="AK589" s="73" t="str">
        <f t="shared" ca="1" si="49"/>
        <v>поверен</v>
      </c>
      <c r="AL589" s="66"/>
      <c r="AM589" s="66" t="s">
        <v>86</v>
      </c>
      <c r="AN589" s="66" t="s">
        <v>87</v>
      </c>
      <c r="AO589" s="66" t="s">
        <v>88</v>
      </c>
      <c r="AP589" s="63" t="s">
        <v>2326</v>
      </c>
      <c r="AQ589" s="74"/>
      <c r="AR589" s="73"/>
      <c r="AS589" s="66" t="s">
        <v>91</v>
      </c>
      <c r="AT589" s="58" t="s">
        <v>385</v>
      </c>
      <c r="AU589" s="58"/>
      <c r="AV589" s="62"/>
      <c r="AW589" s="62"/>
      <c r="AX589" s="58"/>
      <c r="AY589" s="58"/>
      <c r="AZ589" s="58"/>
      <c r="BA589" s="62" t="s">
        <v>221</v>
      </c>
      <c r="BB589" s="62" t="s">
        <v>2327</v>
      </c>
      <c r="BC589" s="62" t="s">
        <v>2328</v>
      </c>
      <c r="BD589" s="66">
        <v>3661</v>
      </c>
      <c r="BE589" s="62"/>
      <c r="BF589" s="75"/>
      <c r="BG589" s="58" t="s">
        <v>1822</v>
      </c>
      <c r="BH589" s="507"/>
      <c r="BI589" s="74" t="s">
        <v>2337</v>
      </c>
      <c r="BJ589" s="74" t="s">
        <v>2338</v>
      </c>
      <c r="BK589" s="74" t="s">
        <v>880</v>
      </c>
    </row>
    <row r="590" ht="60" hidden="1" customHeight="1">
      <c r="A590" s="58"/>
      <c r="B590" s="58" t="s">
        <v>62</v>
      </c>
      <c r="C590" s="58" t="s">
        <v>63</v>
      </c>
      <c r="D590" s="59" t="s">
        <v>64</v>
      </c>
      <c r="E590" s="59">
        <v>227</v>
      </c>
      <c r="F590" s="62" t="s">
        <v>2177</v>
      </c>
      <c r="G590" s="62" t="s">
        <v>2333</v>
      </c>
      <c r="H590" s="59" t="s">
        <v>2460</v>
      </c>
      <c r="I590" s="63" t="s">
        <v>2316</v>
      </c>
      <c r="J590" s="62" t="s">
        <v>2317</v>
      </c>
      <c r="K590" s="64" t="s">
        <v>2318</v>
      </c>
      <c r="L590" s="64" t="s">
        <v>2319</v>
      </c>
      <c r="M590" s="62" t="s">
        <v>2320</v>
      </c>
      <c r="N590" s="64">
        <v>47077</v>
      </c>
      <c r="O590" s="63" t="s">
        <v>2321</v>
      </c>
      <c r="P590" s="58" t="s">
        <v>76</v>
      </c>
      <c r="Q590" s="66" t="s">
        <v>1193</v>
      </c>
      <c r="R590" s="116">
        <v>42005</v>
      </c>
      <c r="S590" s="63">
        <v>10</v>
      </c>
      <c r="T590" s="69">
        <f t="shared" si="48"/>
        <v>45657</v>
      </c>
      <c r="U590" s="59">
        <v>0.10000000000000001</v>
      </c>
      <c r="V590" s="58" t="str">
        <f t="shared" si="51"/>
        <v>м</v>
      </c>
      <c r="W590" s="58" t="str">
        <f t="shared" si="50"/>
        <v>м/c</v>
      </c>
      <c r="X590" s="63">
        <v>30</v>
      </c>
      <c r="Y590" s="63" t="s">
        <v>325</v>
      </c>
      <c r="Z590" s="66" t="s">
        <v>2322</v>
      </c>
      <c r="AA590" s="59" t="s">
        <v>2323</v>
      </c>
      <c r="AB590" s="63" t="s">
        <v>325</v>
      </c>
      <c r="AC590" s="66" t="s">
        <v>2324</v>
      </c>
      <c r="AD590" s="64">
        <v>12</v>
      </c>
      <c r="AE590" s="72">
        <v>45853</v>
      </c>
      <c r="AF590" s="73">
        <f t="shared" si="52"/>
        <v>46217</v>
      </c>
      <c r="AG590" s="62" t="s">
        <v>82</v>
      </c>
      <c r="AH590" s="62" t="s">
        <v>83</v>
      </c>
      <c r="AI590" s="58" t="s">
        <v>2461</v>
      </c>
      <c r="AJ590" s="62" t="s">
        <v>109</v>
      </c>
      <c r="AK590" s="73" t="str">
        <f t="shared" ca="1" si="49"/>
        <v>поверен</v>
      </c>
      <c r="AL590" s="66"/>
      <c r="AM590" s="66" t="s">
        <v>86</v>
      </c>
      <c r="AN590" s="66" t="s">
        <v>87</v>
      </c>
      <c r="AO590" s="66" t="s">
        <v>88</v>
      </c>
      <c r="AP590" s="63" t="s">
        <v>2326</v>
      </c>
      <c r="AQ590" s="74"/>
      <c r="AR590" s="73"/>
      <c r="AS590" s="66" t="s">
        <v>91</v>
      </c>
      <c r="AT590" s="58" t="s">
        <v>385</v>
      </c>
      <c r="AU590" s="58"/>
      <c r="AV590" s="62"/>
      <c r="AW590" s="62"/>
      <c r="AX590" s="58"/>
      <c r="AY590" s="58"/>
      <c r="AZ590" s="58"/>
      <c r="BA590" s="62" t="s">
        <v>221</v>
      </c>
      <c r="BB590" s="62" t="s">
        <v>2327</v>
      </c>
      <c r="BC590" s="62" t="s">
        <v>2328</v>
      </c>
      <c r="BD590" s="66">
        <v>3661</v>
      </c>
      <c r="BE590" s="62"/>
      <c r="BF590" s="75"/>
      <c r="BG590" s="58" t="s">
        <v>1822</v>
      </c>
      <c r="BH590" s="507"/>
      <c r="BI590" s="74" t="s">
        <v>2337</v>
      </c>
      <c r="BJ590" s="74" t="s">
        <v>2338</v>
      </c>
      <c r="BK590" s="74" t="s">
        <v>880</v>
      </c>
    </row>
    <row r="591" ht="60" hidden="1" customHeight="1">
      <c r="A591" s="58"/>
      <c r="B591" s="58" t="s">
        <v>62</v>
      </c>
      <c r="C591" s="58" t="s">
        <v>63</v>
      </c>
      <c r="D591" s="59" t="s">
        <v>64</v>
      </c>
      <c r="E591" s="59">
        <v>227</v>
      </c>
      <c r="F591" s="62" t="s">
        <v>2177</v>
      </c>
      <c r="G591" s="62" t="s">
        <v>2339</v>
      </c>
      <c r="H591" s="59" t="s">
        <v>2462</v>
      </c>
      <c r="I591" s="63" t="s">
        <v>2316</v>
      </c>
      <c r="J591" s="62" t="s">
        <v>2317</v>
      </c>
      <c r="K591" s="64" t="s">
        <v>2318</v>
      </c>
      <c r="L591" s="64" t="s">
        <v>2319</v>
      </c>
      <c r="M591" s="62" t="s">
        <v>2320</v>
      </c>
      <c r="N591" s="64" t="s">
        <v>2463</v>
      </c>
      <c r="O591" s="63" t="s">
        <v>2321</v>
      </c>
      <c r="P591" s="58" t="s">
        <v>76</v>
      </c>
      <c r="Q591" s="66" t="s">
        <v>1193</v>
      </c>
      <c r="R591" s="116">
        <v>42005</v>
      </c>
      <c r="S591" s="63">
        <v>10</v>
      </c>
      <c r="T591" s="69">
        <f t="shared" si="48"/>
        <v>45657</v>
      </c>
      <c r="U591" s="59">
        <v>0.10000000000000001</v>
      </c>
      <c r="V591" s="58" t="str">
        <f t="shared" si="51"/>
        <v>м</v>
      </c>
      <c r="W591" s="58" t="str">
        <f t="shared" si="50"/>
        <v>м/c</v>
      </c>
      <c r="X591" s="63">
        <v>30</v>
      </c>
      <c r="Y591" s="63" t="s">
        <v>325</v>
      </c>
      <c r="Z591" s="66" t="s">
        <v>2322</v>
      </c>
      <c r="AA591" s="59" t="s">
        <v>2323</v>
      </c>
      <c r="AB591" s="63" t="s">
        <v>325</v>
      </c>
      <c r="AC591" s="66" t="s">
        <v>2324</v>
      </c>
      <c r="AD591" s="64">
        <v>12</v>
      </c>
      <c r="AE591" s="72">
        <v>45853</v>
      </c>
      <c r="AF591" s="73">
        <f t="shared" si="52"/>
        <v>46217</v>
      </c>
      <c r="AG591" s="62" t="s">
        <v>82</v>
      </c>
      <c r="AH591" s="62" t="s">
        <v>83</v>
      </c>
      <c r="AI591" s="58" t="s">
        <v>2464</v>
      </c>
      <c r="AJ591" s="62" t="s">
        <v>109</v>
      </c>
      <c r="AK591" s="73" t="str">
        <f t="shared" ca="1" si="49"/>
        <v>поверен</v>
      </c>
      <c r="AL591" s="66"/>
      <c r="AM591" s="66" t="s">
        <v>86</v>
      </c>
      <c r="AN591" s="66" t="s">
        <v>87</v>
      </c>
      <c r="AO591" s="66" t="s">
        <v>88</v>
      </c>
      <c r="AP591" s="63" t="s">
        <v>2326</v>
      </c>
      <c r="AQ591" s="74"/>
      <c r="AR591" s="73"/>
      <c r="AS591" s="66" t="s">
        <v>91</v>
      </c>
      <c r="AT591" s="58" t="s">
        <v>385</v>
      </c>
      <c r="AU591" s="58"/>
      <c r="AV591" s="62"/>
      <c r="AW591" s="62"/>
      <c r="AX591" s="58"/>
      <c r="AY591" s="58"/>
      <c r="AZ591" s="58"/>
      <c r="BA591" s="62" t="s">
        <v>221</v>
      </c>
      <c r="BB591" s="62" t="s">
        <v>2327</v>
      </c>
      <c r="BC591" s="62" t="s">
        <v>2328</v>
      </c>
      <c r="BD591" s="66">
        <v>3661</v>
      </c>
      <c r="BE591" s="62"/>
      <c r="BF591" s="75"/>
      <c r="BG591" s="58" t="s">
        <v>1822</v>
      </c>
      <c r="BH591" s="507"/>
      <c r="BI591" s="74" t="s">
        <v>2337</v>
      </c>
      <c r="BJ591" s="74" t="s">
        <v>2338</v>
      </c>
      <c r="BK591" s="74" t="s">
        <v>880</v>
      </c>
    </row>
    <row r="592" ht="60" hidden="1" customHeight="1">
      <c r="A592" s="58"/>
      <c r="B592" s="58" t="s">
        <v>62</v>
      </c>
      <c r="C592" s="58" t="s">
        <v>63</v>
      </c>
      <c r="D592" s="59" t="s">
        <v>64</v>
      </c>
      <c r="E592" s="59">
        <v>227</v>
      </c>
      <c r="F592" s="62" t="s">
        <v>2177</v>
      </c>
      <c r="G592" s="62" t="s">
        <v>2314</v>
      </c>
      <c r="H592" s="59" t="s">
        <v>2465</v>
      </c>
      <c r="I592" s="63" t="s">
        <v>2316</v>
      </c>
      <c r="J592" s="62" t="s">
        <v>2317</v>
      </c>
      <c r="K592" s="64" t="s">
        <v>2318</v>
      </c>
      <c r="L592" s="64" t="s">
        <v>2319</v>
      </c>
      <c r="M592" s="62" t="s">
        <v>2320</v>
      </c>
      <c r="N592" s="64" t="s">
        <v>2466</v>
      </c>
      <c r="O592" s="63" t="s">
        <v>2321</v>
      </c>
      <c r="P592" s="58" t="s">
        <v>76</v>
      </c>
      <c r="Q592" s="66" t="s">
        <v>1193</v>
      </c>
      <c r="R592" s="116">
        <v>42005</v>
      </c>
      <c r="S592" s="63">
        <v>10</v>
      </c>
      <c r="T592" s="69">
        <f t="shared" si="48"/>
        <v>45657</v>
      </c>
      <c r="U592" s="59">
        <v>0.10000000000000001</v>
      </c>
      <c r="V592" s="58" t="str">
        <f t="shared" si="51"/>
        <v>м</v>
      </c>
      <c r="W592" s="58" t="str">
        <f t="shared" si="50"/>
        <v>м/c</v>
      </c>
      <c r="X592" s="63">
        <v>30</v>
      </c>
      <c r="Y592" s="63" t="s">
        <v>325</v>
      </c>
      <c r="Z592" s="66" t="s">
        <v>2322</v>
      </c>
      <c r="AA592" s="59" t="s">
        <v>2323</v>
      </c>
      <c r="AB592" s="63" t="s">
        <v>325</v>
      </c>
      <c r="AC592" s="66" t="s">
        <v>2324</v>
      </c>
      <c r="AD592" s="64">
        <v>12</v>
      </c>
      <c r="AE592" s="72">
        <v>45853</v>
      </c>
      <c r="AF592" s="73">
        <f t="shared" si="52"/>
        <v>46217</v>
      </c>
      <c r="AG592" s="62" t="s">
        <v>82</v>
      </c>
      <c r="AH592" s="62" t="s">
        <v>83</v>
      </c>
      <c r="AI592" s="58" t="s">
        <v>2467</v>
      </c>
      <c r="AJ592" s="62" t="s">
        <v>109</v>
      </c>
      <c r="AK592" s="73" t="str">
        <f t="shared" ca="1" si="49"/>
        <v>поверен</v>
      </c>
      <c r="AL592" s="66"/>
      <c r="AM592" s="66" t="s">
        <v>86</v>
      </c>
      <c r="AN592" s="66" t="s">
        <v>87</v>
      </c>
      <c r="AO592" s="66" t="s">
        <v>88</v>
      </c>
      <c r="AP592" s="63" t="s">
        <v>2326</v>
      </c>
      <c r="AQ592" s="74"/>
      <c r="AR592" s="73"/>
      <c r="AS592" s="66" t="s">
        <v>91</v>
      </c>
      <c r="AT592" s="58" t="s">
        <v>385</v>
      </c>
      <c r="AU592" s="58"/>
      <c r="AV592" s="62"/>
      <c r="AW592" s="62"/>
      <c r="AX592" s="58"/>
      <c r="AY592" s="58"/>
      <c r="AZ592" s="58"/>
      <c r="BA592" s="62" t="s">
        <v>221</v>
      </c>
      <c r="BB592" s="62" t="s">
        <v>2327</v>
      </c>
      <c r="BC592" s="62" t="s">
        <v>2328</v>
      </c>
      <c r="BD592" s="66">
        <v>3661</v>
      </c>
      <c r="BE592" s="62"/>
      <c r="BF592" s="75"/>
      <c r="BG592" s="58" t="s">
        <v>1822</v>
      </c>
      <c r="BH592" s="507"/>
      <c r="BI592" s="74" t="s">
        <v>2337</v>
      </c>
      <c r="BJ592" s="74" t="s">
        <v>2338</v>
      </c>
      <c r="BK592" s="74" t="s">
        <v>880</v>
      </c>
    </row>
    <row r="593" ht="60" hidden="1" customHeight="1">
      <c r="A593" s="58"/>
      <c r="B593" s="58" t="s">
        <v>62</v>
      </c>
      <c r="C593" s="58" t="s">
        <v>63</v>
      </c>
      <c r="D593" s="59" t="s">
        <v>64</v>
      </c>
      <c r="E593" s="59">
        <v>227</v>
      </c>
      <c r="F593" s="62" t="s">
        <v>2177</v>
      </c>
      <c r="G593" s="62" t="s">
        <v>2329</v>
      </c>
      <c r="H593" s="59" t="s">
        <v>2468</v>
      </c>
      <c r="I593" s="63" t="s">
        <v>2316</v>
      </c>
      <c r="J593" s="62" t="s">
        <v>2317</v>
      </c>
      <c r="K593" s="64" t="s">
        <v>2318</v>
      </c>
      <c r="L593" s="64" t="s">
        <v>2319</v>
      </c>
      <c r="M593" s="62" t="s">
        <v>2320</v>
      </c>
      <c r="N593" s="64" t="s">
        <v>2469</v>
      </c>
      <c r="O593" s="63" t="s">
        <v>2321</v>
      </c>
      <c r="P593" s="58" t="s">
        <v>76</v>
      </c>
      <c r="Q593" s="66" t="s">
        <v>1193</v>
      </c>
      <c r="R593" s="116">
        <v>42005</v>
      </c>
      <c r="S593" s="63">
        <v>10</v>
      </c>
      <c r="T593" s="69">
        <f t="shared" si="48"/>
        <v>45657</v>
      </c>
      <c r="U593" s="59">
        <v>0.10000000000000001</v>
      </c>
      <c r="V593" s="58" t="str">
        <f t="shared" si="51"/>
        <v>м</v>
      </c>
      <c r="W593" s="58" t="str">
        <f t="shared" si="50"/>
        <v>м/c</v>
      </c>
      <c r="X593" s="63">
        <v>30</v>
      </c>
      <c r="Y593" s="63" t="s">
        <v>325</v>
      </c>
      <c r="Z593" s="66" t="s">
        <v>2322</v>
      </c>
      <c r="AA593" s="59" t="s">
        <v>2323</v>
      </c>
      <c r="AB593" s="63" t="s">
        <v>325</v>
      </c>
      <c r="AC593" s="66" t="s">
        <v>2324</v>
      </c>
      <c r="AD593" s="64">
        <v>12</v>
      </c>
      <c r="AE593" s="72">
        <v>45853</v>
      </c>
      <c r="AF593" s="73">
        <f t="shared" si="52"/>
        <v>46217</v>
      </c>
      <c r="AG593" s="62" t="s">
        <v>82</v>
      </c>
      <c r="AH593" s="62" t="s">
        <v>83</v>
      </c>
      <c r="AI593" s="58" t="s">
        <v>2470</v>
      </c>
      <c r="AJ593" s="62" t="s">
        <v>109</v>
      </c>
      <c r="AK593" s="73" t="str">
        <f t="shared" ca="1" si="49"/>
        <v>поверен</v>
      </c>
      <c r="AL593" s="66"/>
      <c r="AM593" s="66" t="s">
        <v>86</v>
      </c>
      <c r="AN593" s="66" t="s">
        <v>87</v>
      </c>
      <c r="AO593" s="66" t="s">
        <v>88</v>
      </c>
      <c r="AP593" s="63" t="s">
        <v>2326</v>
      </c>
      <c r="AQ593" s="74"/>
      <c r="AR593" s="73"/>
      <c r="AS593" s="66" t="s">
        <v>91</v>
      </c>
      <c r="AT593" s="58" t="s">
        <v>385</v>
      </c>
      <c r="AU593" s="58"/>
      <c r="AV593" s="62"/>
      <c r="AW593" s="62"/>
      <c r="AX593" s="58"/>
      <c r="AY593" s="58"/>
      <c r="AZ593" s="58"/>
      <c r="BA593" s="62" t="s">
        <v>221</v>
      </c>
      <c r="BB593" s="62" t="s">
        <v>2327</v>
      </c>
      <c r="BC593" s="62" t="s">
        <v>2328</v>
      </c>
      <c r="BD593" s="66">
        <v>3661</v>
      </c>
      <c r="BE593" s="62"/>
      <c r="BF593" s="75"/>
      <c r="BG593" s="58" t="s">
        <v>1822</v>
      </c>
      <c r="BH593" s="507"/>
      <c r="BI593" s="74" t="s">
        <v>2337</v>
      </c>
      <c r="BJ593" s="74" t="s">
        <v>2338</v>
      </c>
      <c r="BK593" s="74" t="s">
        <v>880</v>
      </c>
    </row>
    <row r="594" ht="60" hidden="1" customHeight="1">
      <c r="A594" s="58"/>
      <c r="B594" s="58" t="s">
        <v>62</v>
      </c>
      <c r="C594" s="58" t="s">
        <v>63</v>
      </c>
      <c r="D594" s="59" t="s">
        <v>64</v>
      </c>
      <c r="E594" s="59">
        <v>227</v>
      </c>
      <c r="F594" s="62" t="s">
        <v>2177</v>
      </c>
      <c r="G594" s="62" t="s">
        <v>2333</v>
      </c>
      <c r="H594" s="59" t="s">
        <v>2471</v>
      </c>
      <c r="I594" s="63" t="s">
        <v>2316</v>
      </c>
      <c r="J594" s="62" t="s">
        <v>2317</v>
      </c>
      <c r="K594" s="64" t="s">
        <v>2318</v>
      </c>
      <c r="L594" s="64" t="s">
        <v>2319</v>
      </c>
      <c r="M594" s="62" t="s">
        <v>2320</v>
      </c>
      <c r="N594" s="64" t="s">
        <v>2472</v>
      </c>
      <c r="O594" s="63" t="s">
        <v>2321</v>
      </c>
      <c r="P594" s="58" t="s">
        <v>76</v>
      </c>
      <c r="Q594" s="66" t="s">
        <v>1193</v>
      </c>
      <c r="R594" s="116">
        <v>42005</v>
      </c>
      <c r="S594" s="63">
        <v>10</v>
      </c>
      <c r="T594" s="69">
        <f t="shared" si="48"/>
        <v>45657</v>
      </c>
      <c r="U594" s="59">
        <v>0.10000000000000001</v>
      </c>
      <c r="V594" s="58" t="str">
        <f t="shared" si="51"/>
        <v>м</v>
      </c>
      <c r="W594" s="58" t="str">
        <f t="shared" si="50"/>
        <v>м/c</v>
      </c>
      <c r="X594" s="63">
        <v>30</v>
      </c>
      <c r="Y594" s="63" t="s">
        <v>325</v>
      </c>
      <c r="Z594" s="66" t="s">
        <v>2322</v>
      </c>
      <c r="AA594" s="59" t="s">
        <v>2323</v>
      </c>
      <c r="AB594" s="63" t="s">
        <v>325</v>
      </c>
      <c r="AC594" s="66" t="s">
        <v>2324</v>
      </c>
      <c r="AD594" s="64">
        <v>12</v>
      </c>
      <c r="AE594" s="72">
        <v>45853</v>
      </c>
      <c r="AF594" s="73">
        <f t="shared" si="52"/>
        <v>46217</v>
      </c>
      <c r="AG594" s="62" t="s">
        <v>82</v>
      </c>
      <c r="AH594" s="62" t="s">
        <v>83</v>
      </c>
      <c r="AI594" s="58" t="s">
        <v>2473</v>
      </c>
      <c r="AJ594" s="62" t="s">
        <v>109</v>
      </c>
      <c r="AK594" s="73" t="str">
        <f t="shared" ca="1" si="49"/>
        <v>поверен</v>
      </c>
      <c r="AL594" s="66"/>
      <c r="AM594" s="66" t="s">
        <v>86</v>
      </c>
      <c r="AN594" s="66" t="s">
        <v>87</v>
      </c>
      <c r="AO594" s="66" t="s">
        <v>88</v>
      </c>
      <c r="AP594" s="63" t="s">
        <v>2326</v>
      </c>
      <c r="AQ594" s="74"/>
      <c r="AR594" s="73"/>
      <c r="AS594" s="66" t="s">
        <v>91</v>
      </c>
      <c r="AT594" s="58" t="s">
        <v>385</v>
      </c>
      <c r="AU594" s="58"/>
      <c r="AV594" s="62"/>
      <c r="AW594" s="62"/>
      <c r="AX594" s="58"/>
      <c r="AY594" s="58"/>
      <c r="AZ594" s="58"/>
      <c r="BA594" s="62" t="s">
        <v>221</v>
      </c>
      <c r="BB594" s="62" t="s">
        <v>2327</v>
      </c>
      <c r="BC594" s="62" t="s">
        <v>2328</v>
      </c>
      <c r="BD594" s="66">
        <v>3661</v>
      </c>
      <c r="BE594" s="62"/>
      <c r="BF594" s="75"/>
      <c r="BG594" s="58" t="s">
        <v>1822</v>
      </c>
      <c r="BH594" s="507"/>
      <c r="BI594" s="74" t="s">
        <v>2337</v>
      </c>
      <c r="BJ594" s="74" t="s">
        <v>2338</v>
      </c>
      <c r="BK594" s="74" t="s">
        <v>880</v>
      </c>
    </row>
    <row r="595" ht="60" hidden="1" customHeight="1">
      <c r="A595" s="58"/>
      <c r="B595" s="58" t="s">
        <v>62</v>
      </c>
      <c r="C595" s="58" t="s">
        <v>63</v>
      </c>
      <c r="D595" s="59" t="s">
        <v>64</v>
      </c>
      <c r="E595" s="59">
        <v>227</v>
      </c>
      <c r="F595" s="62" t="s">
        <v>2177</v>
      </c>
      <c r="G595" s="62" t="s">
        <v>2339</v>
      </c>
      <c r="H595" s="59" t="s">
        <v>2474</v>
      </c>
      <c r="I595" s="63" t="s">
        <v>2316</v>
      </c>
      <c r="J595" s="62" t="s">
        <v>2317</v>
      </c>
      <c r="K595" s="64" t="s">
        <v>2318</v>
      </c>
      <c r="L595" s="64" t="s">
        <v>2319</v>
      </c>
      <c r="M595" s="62" t="s">
        <v>2320</v>
      </c>
      <c r="N595" s="64">
        <v>46393</v>
      </c>
      <c r="O595" s="63" t="s">
        <v>2321</v>
      </c>
      <c r="P595" s="58" t="s">
        <v>76</v>
      </c>
      <c r="Q595" s="66" t="s">
        <v>1193</v>
      </c>
      <c r="R595" s="116">
        <v>42005</v>
      </c>
      <c r="S595" s="63">
        <v>10</v>
      </c>
      <c r="T595" s="69">
        <f t="shared" si="48"/>
        <v>45657</v>
      </c>
      <c r="U595" s="59">
        <v>0.10000000000000001</v>
      </c>
      <c r="V595" s="58" t="str">
        <f t="shared" si="51"/>
        <v>м</v>
      </c>
      <c r="W595" s="58" t="str">
        <f t="shared" si="50"/>
        <v>м/c</v>
      </c>
      <c r="X595" s="63">
        <v>30</v>
      </c>
      <c r="Y595" s="63" t="s">
        <v>325</v>
      </c>
      <c r="Z595" s="66" t="s">
        <v>2322</v>
      </c>
      <c r="AA595" s="59" t="s">
        <v>2323</v>
      </c>
      <c r="AB595" s="63" t="s">
        <v>325</v>
      </c>
      <c r="AC595" s="66" t="s">
        <v>2324</v>
      </c>
      <c r="AD595" s="64">
        <v>12</v>
      </c>
      <c r="AE595" s="72">
        <v>45853</v>
      </c>
      <c r="AF595" s="73">
        <f t="shared" si="52"/>
        <v>46217</v>
      </c>
      <c r="AG595" s="62" t="s">
        <v>82</v>
      </c>
      <c r="AH595" s="62" t="s">
        <v>83</v>
      </c>
      <c r="AI595" s="58" t="s">
        <v>2475</v>
      </c>
      <c r="AJ595" s="62" t="s">
        <v>109</v>
      </c>
      <c r="AK595" s="73" t="str">
        <f t="shared" ca="1" si="49"/>
        <v>поверен</v>
      </c>
      <c r="AL595" s="66"/>
      <c r="AM595" s="66" t="s">
        <v>86</v>
      </c>
      <c r="AN595" s="66" t="s">
        <v>87</v>
      </c>
      <c r="AO595" s="66" t="s">
        <v>88</v>
      </c>
      <c r="AP595" s="63" t="s">
        <v>2326</v>
      </c>
      <c r="AQ595" s="74"/>
      <c r="AR595" s="73"/>
      <c r="AS595" s="66" t="s">
        <v>91</v>
      </c>
      <c r="AT595" s="58" t="s">
        <v>385</v>
      </c>
      <c r="AU595" s="58"/>
      <c r="AV595" s="62"/>
      <c r="AW595" s="62"/>
      <c r="AX595" s="58"/>
      <c r="AY595" s="58"/>
      <c r="AZ595" s="58"/>
      <c r="BA595" s="62" t="s">
        <v>221</v>
      </c>
      <c r="BB595" s="62" t="s">
        <v>2327</v>
      </c>
      <c r="BC595" s="62" t="s">
        <v>2328</v>
      </c>
      <c r="BD595" s="66">
        <v>3661</v>
      </c>
      <c r="BE595" s="62"/>
      <c r="BF595" s="75"/>
      <c r="BG595" s="58" t="s">
        <v>1822</v>
      </c>
      <c r="BH595" s="507"/>
      <c r="BI595" s="74" t="s">
        <v>2337</v>
      </c>
      <c r="BJ595" s="74" t="s">
        <v>2338</v>
      </c>
      <c r="BK595" s="74" t="s">
        <v>880</v>
      </c>
    </row>
    <row r="596" ht="60" hidden="1" customHeight="1">
      <c r="A596" s="58"/>
      <c r="B596" s="58" t="s">
        <v>62</v>
      </c>
      <c r="C596" s="58" t="s">
        <v>63</v>
      </c>
      <c r="D596" s="59" t="s">
        <v>64</v>
      </c>
      <c r="E596" s="59">
        <v>227</v>
      </c>
      <c r="F596" s="62" t="s">
        <v>2177</v>
      </c>
      <c r="G596" s="62" t="s">
        <v>2314</v>
      </c>
      <c r="H596" s="59" t="s">
        <v>2476</v>
      </c>
      <c r="I596" s="63" t="s">
        <v>2316</v>
      </c>
      <c r="J596" s="62" t="s">
        <v>2317</v>
      </c>
      <c r="K596" s="64" t="s">
        <v>2318</v>
      </c>
      <c r="L596" s="64" t="s">
        <v>2319</v>
      </c>
      <c r="M596" s="62" t="s">
        <v>2320</v>
      </c>
      <c r="N596" s="64">
        <v>80257</v>
      </c>
      <c r="O596" s="63" t="s">
        <v>2321</v>
      </c>
      <c r="P596" s="58" t="s">
        <v>76</v>
      </c>
      <c r="Q596" s="66" t="s">
        <v>1193</v>
      </c>
      <c r="R596" s="116">
        <v>43647</v>
      </c>
      <c r="S596" s="63">
        <v>10</v>
      </c>
      <c r="T596" s="69">
        <f t="shared" si="48"/>
        <v>47299</v>
      </c>
      <c r="U596" s="59">
        <v>0.10000000000000001</v>
      </c>
      <c r="V596" s="58" t="str">
        <f t="shared" si="51"/>
        <v>м</v>
      </c>
      <c r="W596" s="58" t="str">
        <f t="shared" si="50"/>
        <v>м/c</v>
      </c>
      <c r="X596" s="63">
        <v>30</v>
      </c>
      <c r="Y596" s="63" t="s">
        <v>325</v>
      </c>
      <c r="Z596" s="66" t="s">
        <v>2322</v>
      </c>
      <c r="AA596" s="59" t="s">
        <v>2323</v>
      </c>
      <c r="AB596" s="63" t="s">
        <v>325</v>
      </c>
      <c r="AC596" s="66" t="s">
        <v>2324</v>
      </c>
      <c r="AD596" s="64">
        <v>12</v>
      </c>
      <c r="AE596" s="72">
        <v>45853</v>
      </c>
      <c r="AF596" s="73">
        <f t="shared" si="52"/>
        <v>46217</v>
      </c>
      <c r="AG596" s="62" t="s">
        <v>82</v>
      </c>
      <c r="AH596" s="62" t="s">
        <v>83</v>
      </c>
      <c r="AI596" s="58" t="s">
        <v>2477</v>
      </c>
      <c r="AJ596" s="62" t="s">
        <v>109</v>
      </c>
      <c r="AK596" s="73" t="str">
        <f t="shared" ca="1" si="49"/>
        <v>поверен</v>
      </c>
      <c r="AL596" s="66"/>
      <c r="AM596" s="66" t="s">
        <v>86</v>
      </c>
      <c r="AN596" s="66" t="s">
        <v>87</v>
      </c>
      <c r="AO596" s="66" t="s">
        <v>88</v>
      </c>
      <c r="AP596" s="63" t="s">
        <v>2326</v>
      </c>
      <c r="AQ596" s="74"/>
      <c r="AR596" s="73"/>
      <c r="AS596" s="66" t="s">
        <v>91</v>
      </c>
      <c r="AT596" s="58" t="s">
        <v>385</v>
      </c>
      <c r="AU596" s="58"/>
      <c r="AV596" s="62"/>
      <c r="AW596" s="62"/>
      <c r="AX596" s="58"/>
      <c r="AY596" s="58"/>
      <c r="AZ596" s="58"/>
      <c r="BA596" s="62" t="s">
        <v>221</v>
      </c>
      <c r="BB596" s="62" t="s">
        <v>2327</v>
      </c>
      <c r="BC596" s="62" t="s">
        <v>2328</v>
      </c>
      <c r="BD596" s="66">
        <v>3661</v>
      </c>
      <c r="BE596" s="62"/>
      <c r="BF596" s="75"/>
      <c r="BG596" s="58" t="s">
        <v>1822</v>
      </c>
      <c r="BH596" s="507"/>
      <c r="BI596" s="74" t="s">
        <v>2337</v>
      </c>
      <c r="BJ596" s="74" t="s">
        <v>2338</v>
      </c>
      <c r="BK596" s="74" t="s">
        <v>880</v>
      </c>
    </row>
    <row r="597" ht="60" hidden="1" customHeight="1">
      <c r="A597" s="58"/>
      <c r="B597" s="58" t="s">
        <v>62</v>
      </c>
      <c r="C597" s="58" t="s">
        <v>63</v>
      </c>
      <c r="D597" s="59" t="s">
        <v>64</v>
      </c>
      <c r="E597" s="59">
        <v>227</v>
      </c>
      <c r="F597" s="62" t="s">
        <v>2177</v>
      </c>
      <c r="G597" s="62" t="s">
        <v>2329</v>
      </c>
      <c r="H597" s="59" t="s">
        <v>2478</v>
      </c>
      <c r="I597" s="63" t="s">
        <v>2316</v>
      </c>
      <c r="J597" s="62" t="s">
        <v>2317</v>
      </c>
      <c r="K597" s="64" t="s">
        <v>2318</v>
      </c>
      <c r="L597" s="64" t="s">
        <v>2319</v>
      </c>
      <c r="M597" s="62" t="s">
        <v>2320</v>
      </c>
      <c r="N597" s="64">
        <v>47088</v>
      </c>
      <c r="O597" s="63" t="s">
        <v>2321</v>
      </c>
      <c r="P597" s="58" t="s">
        <v>76</v>
      </c>
      <c r="Q597" s="66" t="s">
        <v>1193</v>
      </c>
      <c r="R597" s="116">
        <v>42005</v>
      </c>
      <c r="S597" s="63">
        <v>10</v>
      </c>
      <c r="T597" s="69">
        <f t="shared" si="48"/>
        <v>45657</v>
      </c>
      <c r="U597" s="59">
        <v>0.10000000000000001</v>
      </c>
      <c r="V597" s="58" t="str">
        <f t="shared" si="51"/>
        <v>м</v>
      </c>
      <c r="W597" s="58" t="str">
        <f t="shared" si="50"/>
        <v>м/c</v>
      </c>
      <c r="X597" s="63">
        <v>30</v>
      </c>
      <c r="Y597" s="63" t="s">
        <v>325</v>
      </c>
      <c r="Z597" s="66" t="s">
        <v>2322</v>
      </c>
      <c r="AA597" s="59" t="s">
        <v>2323</v>
      </c>
      <c r="AB597" s="63" t="s">
        <v>325</v>
      </c>
      <c r="AC597" s="66" t="s">
        <v>2324</v>
      </c>
      <c r="AD597" s="64">
        <v>12</v>
      </c>
      <c r="AE597" s="72">
        <v>45853</v>
      </c>
      <c r="AF597" s="73">
        <f t="shared" si="52"/>
        <v>46217</v>
      </c>
      <c r="AG597" s="62" t="s">
        <v>82</v>
      </c>
      <c r="AH597" s="62" t="s">
        <v>83</v>
      </c>
      <c r="AI597" s="58" t="s">
        <v>2479</v>
      </c>
      <c r="AJ597" s="62" t="s">
        <v>109</v>
      </c>
      <c r="AK597" s="73" t="str">
        <f t="shared" ca="1" si="49"/>
        <v>поверен</v>
      </c>
      <c r="AL597" s="66"/>
      <c r="AM597" s="66" t="s">
        <v>86</v>
      </c>
      <c r="AN597" s="66" t="s">
        <v>87</v>
      </c>
      <c r="AO597" s="66" t="s">
        <v>88</v>
      </c>
      <c r="AP597" s="63" t="s">
        <v>2326</v>
      </c>
      <c r="AQ597" s="74"/>
      <c r="AR597" s="73"/>
      <c r="AS597" s="66" t="s">
        <v>91</v>
      </c>
      <c r="AT597" s="58" t="s">
        <v>385</v>
      </c>
      <c r="AU597" s="58"/>
      <c r="AV597" s="62"/>
      <c r="AW597" s="62"/>
      <c r="AX597" s="58"/>
      <c r="AY597" s="58"/>
      <c r="AZ597" s="58"/>
      <c r="BA597" s="62" t="s">
        <v>221</v>
      </c>
      <c r="BB597" s="62" t="s">
        <v>2327</v>
      </c>
      <c r="BC597" s="62" t="s">
        <v>2328</v>
      </c>
      <c r="BD597" s="66">
        <v>3661</v>
      </c>
      <c r="BE597" s="62"/>
      <c r="BF597" s="75"/>
      <c r="BG597" s="58" t="s">
        <v>1822</v>
      </c>
      <c r="BH597" s="507"/>
      <c r="BI597" s="74" t="s">
        <v>2337</v>
      </c>
      <c r="BJ597" s="74" t="s">
        <v>2338</v>
      </c>
      <c r="BK597" s="74" t="s">
        <v>880</v>
      </c>
    </row>
    <row r="598" ht="60" hidden="1" customHeight="1">
      <c r="A598" s="58"/>
      <c r="B598" s="58" t="s">
        <v>62</v>
      </c>
      <c r="C598" s="58" t="s">
        <v>63</v>
      </c>
      <c r="D598" s="59" t="s">
        <v>64</v>
      </c>
      <c r="E598" s="59">
        <v>227</v>
      </c>
      <c r="F598" s="62" t="s">
        <v>2177</v>
      </c>
      <c r="G598" s="62" t="s">
        <v>2333</v>
      </c>
      <c r="H598" s="59" t="s">
        <v>2480</v>
      </c>
      <c r="I598" s="63" t="s">
        <v>2316</v>
      </c>
      <c r="J598" s="62" t="s">
        <v>2317</v>
      </c>
      <c r="K598" s="64" t="s">
        <v>2318</v>
      </c>
      <c r="L598" s="64" t="s">
        <v>2319</v>
      </c>
      <c r="M598" s="62" t="s">
        <v>2320</v>
      </c>
      <c r="N598" s="64" t="s">
        <v>2481</v>
      </c>
      <c r="O598" s="63" t="s">
        <v>2321</v>
      </c>
      <c r="P598" s="58" t="s">
        <v>76</v>
      </c>
      <c r="Q598" s="66" t="s">
        <v>1193</v>
      </c>
      <c r="R598" s="116">
        <v>42005</v>
      </c>
      <c r="S598" s="63">
        <v>10</v>
      </c>
      <c r="T598" s="69">
        <f t="shared" si="48"/>
        <v>45657</v>
      </c>
      <c r="U598" s="59">
        <v>0.10000000000000001</v>
      </c>
      <c r="V598" s="58" t="str">
        <f t="shared" si="51"/>
        <v>м</v>
      </c>
      <c r="W598" s="58" t="str">
        <f t="shared" si="50"/>
        <v>м/c</v>
      </c>
      <c r="X598" s="63">
        <v>30</v>
      </c>
      <c r="Y598" s="63" t="s">
        <v>325</v>
      </c>
      <c r="Z598" s="66" t="s">
        <v>2322</v>
      </c>
      <c r="AA598" s="59" t="s">
        <v>2323</v>
      </c>
      <c r="AB598" s="63" t="s">
        <v>325</v>
      </c>
      <c r="AC598" s="66" t="s">
        <v>2324</v>
      </c>
      <c r="AD598" s="64">
        <v>12</v>
      </c>
      <c r="AE598" s="72">
        <v>45853</v>
      </c>
      <c r="AF598" s="73">
        <f t="shared" si="52"/>
        <v>46217</v>
      </c>
      <c r="AG598" s="62" t="s">
        <v>82</v>
      </c>
      <c r="AH598" s="62" t="s">
        <v>83</v>
      </c>
      <c r="AI598" s="58" t="s">
        <v>2482</v>
      </c>
      <c r="AJ598" s="62" t="s">
        <v>109</v>
      </c>
      <c r="AK598" s="73" t="str">
        <f t="shared" ca="1" si="49"/>
        <v>поверен</v>
      </c>
      <c r="AL598" s="66"/>
      <c r="AM598" s="66" t="s">
        <v>86</v>
      </c>
      <c r="AN598" s="66" t="s">
        <v>87</v>
      </c>
      <c r="AO598" s="66" t="s">
        <v>88</v>
      </c>
      <c r="AP598" s="63" t="s">
        <v>2326</v>
      </c>
      <c r="AQ598" s="74"/>
      <c r="AR598" s="73"/>
      <c r="AS598" s="66" t="s">
        <v>91</v>
      </c>
      <c r="AT598" s="58" t="s">
        <v>385</v>
      </c>
      <c r="AU598" s="58"/>
      <c r="AV598" s="62"/>
      <c r="AW598" s="62"/>
      <c r="AX598" s="58"/>
      <c r="AY598" s="58"/>
      <c r="AZ598" s="58"/>
      <c r="BA598" s="62" t="s">
        <v>221</v>
      </c>
      <c r="BB598" s="62" t="s">
        <v>2327</v>
      </c>
      <c r="BC598" s="62" t="s">
        <v>2328</v>
      </c>
      <c r="BD598" s="66">
        <v>3661</v>
      </c>
      <c r="BE598" s="62"/>
      <c r="BF598" s="75"/>
      <c r="BG598" s="58" t="s">
        <v>1822</v>
      </c>
      <c r="BH598" s="507"/>
      <c r="BI598" s="74" t="s">
        <v>2337</v>
      </c>
      <c r="BJ598" s="74" t="s">
        <v>2338</v>
      </c>
      <c r="BK598" s="74" t="s">
        <v>880</v>
      </c>
    </row>
    <row r="599" ht="60" hidden="1" customHeight="1">
      <c r="A599" s="58"/>
      <c r="B599" s="58" t="s">
        <v>62</v>
      </c>
      <c r="C599" s="58" t="s">
        <v>63</v>
      </c>
      <c r="D599" s="59" t="s">
        <v>64</v>
      </c>
      <c r="E599" s="59">
        <v>227</v>
      </c>
      <c r="F599" s="62" t="s">
        <v>2177</v>
      </c>
      <c r="G599" s="62" t="s">
        <v>2339</v>
      </c>
      <c r="H599" s="59" t="s">
        <v>2483</v>
      </c>
      <c r="I599" s="63" t="s">
        <v>2316</v>
      </c>
      <c r="J599" s="62" t="s">
        <v>2317</v>
      </c>
      <c r="K599" s="64" t="s">
        <v>2318</v>
      </c>
      <c r="L599" s="64" t="s">
        <v>2319</v>
      </c>
      <c r="M599" s="62" t="s">
        <v>2320</v>
      </c>
      <c r="N599" s="64" t="s">
        <v>2484</v>
      </c>
      <c r="O599" s="63" t="s">
        <v>2321</v>
      </c>
      <c r="P599" s="58" t="s">
        <v>76</v>
      </c>
      <c r="Q599" s="66" t="s">
        <v>1193</v>
      </c>
      <c r="R599" s="116">
        <v>42005</v>
      </c>
      <c r="S599" s="63">
        <v>10</v>
      </c>
      <c r="T599" s="69">
        <f t="shared" si="48"/>
        <v>45657</v>
      </c>
      <c r="U599" s="59">
        <v>0.10000000000000001</v>
      </c>
      <c r="V599" s="58" t="str">
        <f t="shared" si="51"/>
        <v>м</v>
      </c>
      <c r="W599" s="58" t="str">
        <f t="shared" si="50"/>
        <v>м/c</v>
      </c>
      <c r="X599" s="63">
        <v>30</v>
      </c>
      <c r="Y599" s="63" t="s">
        <v>325</v>
      </c>
      <c r="Z599" s="66" t="s">
        <v>2322</v>
      </c>
      <c r="AA599" s="59" t="s">
        <v>2323</v>
      </c>
      <c r="AB599" s="63" t="s">
        <v>325</v>
      </c>
      <c r="AC599" s="66" t="s">
        <v>2324</v>
      </c>
      <c r="AD599" s="64">
        <v>12</v>
      </c>
      <c r="AE599" s="72">
        <v>45853</v>
      </c>
      <c r="AF599" s="73">
        <f t="shared" si="52"/>
        <v>46217</v>
      </c>
      <c r="AG599" s="62" t="s">
        <v>82</v>
      </c>
      <c r="AH599" s="62" t="s">
        <v>83</v>
      </c>
      <c r="AI599" s="58" t="s">
        <v>2485</v>
      </c>
      <c r="AJ599" s="62" t="s">
        <v>109</v>
      </c>
      <c r="AK599" s="73" t="str">
        <f t="shared" ca="1" si="49"/>
        <v>поверен</v>
      </c>
      <c r="AL599" s="66"/>
      <c r="AM599" s="66" t="s">
        <v>86</v>
      </c>
      <c r="AN599" s="66" t="s">
        <v>87</v>
      </c>
      <c r="AO599" s="66" t="s">
        <v>88</v>
      </c>
      <c r="AP599" s="63" t="s">
        <v>2326</v>
      </c>
      <c r="AQ599" s="74"/>
      <c r="AR599" s="73"/>
      <c r="AS599" s="66" t="s">
        <v>91</v>
      </c>
      <c r="AT599" s="58" t="s">
        <v>385</v>
      </c>
      <c r="AU599" s="58"/>
      <c r="AV599" s="62"/>
      <c r="AW599" s="62"/>
      <c r="AX599" s="58"/>
      <c r="AY599" s="58"/>
      <c r="AZ599" s="58"/>
      <c r="BA599" s="62" t="s">
        <v>221</v>
      </c>
      <c r="BB599" s="62" t="s">
        <v>2327</v>
      </c>
      <c r="BC599" s="62" t="s">
        <v>2328</v>
      </c>
      <c r="BD599" s="66">
        <v>3661</v>
      </c>
      <c r="BE599" s="62"/>
      <c r="BF599" s="75"/>
      <c r="BG599" s="58" t="s">
        <v>1822</v>
      </c>
      <c r="BH599" s="507"/>
      <c r="BI599" s="74" t="s">
        <v>2337</v>
      </c>
      <c r="BJ599" s="74" t="s">
        <v>2338</v>
      </c>
      <c r="BK599" s="74" t="s">
        <v>880</v>
      </c>
    </row>
    <row r="600" ht="60" hidden="1" customHeight="1">
      <c r="A600" s="58"/>
      <c r="B600" s="58" t="s">
        <v>62</v>
      </c>
      <c r="C600" s="58" t="s">
        <v>63</v>
      </c>
      <c r="D600" s="59" t="s">
        <v>64</v>
      </c>
      <c r="E600" s="59">
        <v>227</v>
      </c>
      <c r="F600" s="62" t="s">
        <v>2177</v>
      </c>
      <c r="G600" s="62" t="s">
        <v>2314</v>
      </c>
      <c r="H600" s="59" t="s">
        <v>2486</v>
      </c>
      <c r="I600" s="63" t="s">
        <v>2316</v>
      </c>
      <c r="J600" s="62" t="s">
        <v>2317</v>
      </c>
      <c r="K600" s="64" t="s">
        <v>2318</v>
      </c>
      <c r="L600" s="64" t="s">
        <v>2319</v>
      </c>
      <c r="M600" s="62" t="s">
        <v>2320</v>
      </c>
      <c r="N600" s="64" t="s">
        <v>2487</v>
      </c>
      <c r="O600" s="63" t="s">
        <v>2321</v>
      </c>
      <c r="P600" s="58" t="s">
        <v>76</v>
      </c>
      <c r="Q600" s="66" t="s">
        <v>1193</v>
      </c>
      <c r="R600" s="116">
        <v>42005</v>
      </c>
      <c r="S600" s="63">
        <v>10</v>
      </c>
      <c r="T600" s="69">
        <f t="shared" si="48"/>
        <v>45657</v>
      </c>
      <c r="U600" s="59">
        <v>0.10000000000000001</v>
      </c>
      <c r="V600" s="58" t="str">
        <f t="shared" si="51"/>
        <v>м</v>
      </c>
      <c r="W600" s="58" t="str">
        <f t="shared" si="50"/>
        <v>м/c</v>
      </c>
      <c r="X600" s="63">
        <v>30</v>
      </c>
      <c r="Y600" s="63" t="s">
        <v>325</v>
      </c>
      <c r="Z600" s="66" t="s">
        <v>2322</v>
      </c>
      <c r="AA600" s="59" t="s">
        <v>2323</v>
      </c>
      <c r="AB600" s="63" t="s">
        <v>325</v>
      </c>
      <c r="AC600" s="66" t="s">
        <v>2324</v>
      </c>
      <c r="AD600" s="64">
        <v>12</v>
      </c>
      <c r="AE600" s="72">
        <v>45853</v>
      </c>
      <c r="AF600" s="73">
        <f t="shared" si="52"/>
        <v>46217</v>
      </c>
      <c r="AG600" s="62" t="s">
        <v>82</v>
      </c>
      <c r="AH600" s="62" t="s">
        <v>83</v>
      </c>
      <c r="AI600" s="58" t="s">
        <v>2488</v>
      </c>
      <c r="AJ600" s="62" t="s">
        <v>109</v>
      </c>
      <c r="AK600" s="73" t="str">
        <f t="shared" ca="1" si="49"/>
        <v>поверен</v>
      </c>
      <c r="AL600" s="66"/>
      <c r="AM600" s="66" t="s">
        <v>86</v>
      </c>
      <c r="AN600" s="66" t="s">
        <v>87</v>
      </c>
      <c r="AO600" s="66" t="s">
        <v>88</v>
      </c>
      <c r="AP600" s="63" t="s">
        <v>2326</v>
      </c>
      <c r="AQ600" s="74"/>
      <c r="AR600" s="73"/>
      <c r="AS600" s="66" t="s">
        <v>91</v>
      </c>
      <c r="AT600" s="58" t="s">
        <v>385</v>
      </c>
      <c r="AU600" s="58"/>
      <c r="AV600" s="62"/>
      <c r="AW600" s="62"/>
      <c r="AX600" s="58"/>
      <c r="AY600" s="58"/>
      <c r="AZ600" s="58"/>
      <c r="BA600" s="62" t="s">
        <v>221</v>
      </c>
      <c r="BB600" s="62" t="s">
        <v>2327</v>
      </c>
      <c r="BC600" s="62" t="s">
        <v>2328</v>
      </c>
      <c r="BD600" s="66">
        <v>3661</v>
      </c>
      <c r="BE600" s="62"/>
      <c r="BF600" s="75"/>
      <c r="BG600" s="58" t="s">
        <v>1822</v>
      </c>
      <c r="BH600" s="507"/>
      <c r="BI600" s="74" t="s">
        <v>2337</v>
      </c>
      <c r="BJ600" s="74" t="s">
        <v>2338</v>
      </c>
      <c r="BK600" s="74" t="s">
        <v>880</v>
      </c>
    </row>
    <row r="601" ht="60" hidden="1" customHeight="1">
      <c r="A601" s="58"/>
      <c r="B601" s="58" t="s">
        <v>62</v>
      </c>
      <c r="C601" s="58" t="s">
        <v>63</v>
      </c>
      <c r="D601" s="59" t="s">
        <v>64</v>
      </c>
      <c r="E601" s="59">
        <v>227</v>
      </c>
      <c r="F601" s="62" t="s">
        <v>2177</v>
      </c>
      <c r="G601" s="62" t="s">
        <v>2329</v>
      </c>
      <c r="H601" s="59" t="s">
        <v>2489</v>
      </c>
      <c r="I601" s="63" t="s">
        <v>2316</v>
      </c>
      <c r="J601" s="62" t="s">
        <v>2317</v>
      </c>
      <c r="K601" s="64" t="s">
        <v>2318</v>
      </c>
      <c r="L601" s="64" t="s">
        <v>2319</v>
      </c>
      <c r="M601" s="62" t="s">
        <v>2320</v>
      </c>
      <c r="N601" s="64" t="s">
        <v>2490</v>
      </c>
      <c r="O601" s="63" t="s">
        <v>2321</v>
      </c>
      <c r="P601" s="58" t="s">
        <v>76</v>
      </c>
      <c r="Q601" s="66" t="s">
        <v>1193</v>
      </c>
      <c r="R601" s="116">
        <v>42005</v>
      </c>
      <c r="S601" s="63">
        <v>10</v>
      </c>
      <c r="T601" s="69">
        <f t="shared" si="48"/>
        <v>45657</v>
      </c>
      <c r="U601" s="59">
        <v>0.10000000000000001</v>
      </c>
      <c r="V601" s="58" t="str">
        <f t="shared" si="51"/>
        <v>м</v>
      </c>
      <c r="W601" s="58" t="str">
        <f t="shared" si="50"/>
        <v>м/c</v>
      </c>
      <c r="X601" s="63">
        <v>30</v>
      </c>
      <c r="Y601" s="63" t="s">
        <v>325</v>
      </c>
      <c r="Z601" s="66" t="s">
        <v>2322</v>
      </c>
      <c r="AA601" s="59" t="s">
        <v>2323</v>
      </c>
      <c r="AB601" s="63" t="s">
        <v>325</v>
      </c>
      <c r="AC601" s="66" t="s">
        <v>2324</v>
      </c>
      <c r="AD601" s="64">
        <v>12</v>
      </c>
      <c r="AE601" s="72">
        <v>45853</v>
      </c>
      <c r="AF601" s="73">
        <f t="shared" si="52"/>
        <v>46217</v>
      </c>
      <c r="AG601" s="62" t="s">
        <v>82</v>
      </c>
      <c r="AH601" s="62" t="s">
        <v>83</v>
      </c>
      <c r="AI601" s="58" t="s">
        <v>2491</v>
      </c>
      <c r="AJ601" s="62" t="s">
        <v>109</v>
      </c>
      <c r="AK601" s="73" t="str">
        <f t="shared" ca="1" si="49"/>
        <v>поверен</v>
      </c>
      <c r="AL601" s="66"/>
      <c r="AM601" s="66" t="s">
        <v>86</v>
      </c>
      <c r="AN601" s="66" t="s">
        <v>87</v>
      </c>
      <c r="AO601" s="66" t="s">
        <v>88</v>
      </c>
      <c r="AP601" s="63" t="s">
        <v>2326</v>
      </c>
      <c r="AQ601" s="74"/>
      <c r="AR601" s="73"/>
      <c r="AS601" s="66" t="s">
        <v>91</v>
      </c>
      <c r="AT601" s="58" t="s">
        <v>385</v>
      </c>
      <c r="AU601" s="58"/>
      <c r="AV601" s="62"/>
      <c r="AW601" s="62"/>
      <c r="AX601" s="58"/>
      <c r="AY601" s="58"/>
      <c r="AZ601" s="58"/>
      <c r="BA601" s="62" t="s">
        <v>221</v>
      </c>
      <c r="BB601" s="62" t="s">
        <v>2327</v>
      </c>
      <c r="BC601" s="62" t="s">
        <v>2328</v>
      </c>
      <c r="BD601" s="66">
        <v>3661</v>
      </c>
      <c r="BE601" s="62"/>
      <c r="BF601" s="75"/>
      <c r="BG601" s="58" t="s">
        <v>1822</v>
      </c>
      <c r="BH601" s="507"/>
      <c r="BI601" s="74" t="s">
        <v>2337</v>
      </c>
      <c r="BJ601" s="74" t="s">
        <v>2338</v>
      </c>
      <c r="BK601" s="74" t="s">
        <v>880</v>
      </c>
    </row>
    <row r="602" ht="60" hidden="1" customHeight="1">
      <c r="A602" s="58"/>
      <c r="B602" s="58" t="s">
        <v>62</v>
      </c>
      <c r="C602" s="58" t="s">
        <v>63</v>
      </c>
      <c r="D602" s="59" t="s">
        <v>64</v>
      </c>
      <c r="E602" s="59">
        <v>227</v>
      </c>
      <c r="F602" s="62" t="s">
        <v>2177</v>
      </c>
      <c r="G602" s="62" t="s">
        <v>2333</v>
      </c>
      <c r="H602" s="59" t="s">
        <v>2492</v>
      </c>
      <c r="I602" s="63" t="s">
        <v>2316</v>
      </c>
      <c r="J602" s="62" t="s">
        <v>2317</v>
      </c>
      <c r="K602" s="64" t="s">
        <v>2318</v>
      </c>
      <c r="L602" s="64" t="s">
        <v>2319</v>
      </c>
      <c r="M602" s="62" t="s">
        <v>2320</v>
      </c>
      <c r="N602" s="64" t="s">
        <v>2493</v>
      </c>
      <c r="O602" s="63" t="s">
        <v>2321</v>
      </c>
      <c r="P602" s="58" t="s">
        <v>76</v>
      </c>
      <c r="Q602" s="66" t="s">
        <v>1193</v>
      </c>
      <c r="R602" s="116">
        <v>42005</v>
      </c>
      <c r="S602" s="63">
        <v>10</v>
      </c>
      <c r="T602" s="69">
        <f t="shared" si="48"/>
        <v>45657</v>
      </c>
      <c r="U602" s="59">
        <v>0.10000000000000001</v>
      </c>
      <c r="V602" s="58" t="str">
        <f t="shared" si="51"/>
        <v>м</v>
      </c>
      <c r="W602" s="58" t="str">
        <f t="shared" si="50"/>
        <v>м/c</v>
      </c>
      <c r="X602" s="63">
        <v>30</v>
      </c>
      <c r="Y602" s="63" t="s">
        <v>325</v>
      </c>
      <c r="Z602" s="66" t="s">
        <v>2322</v>
      </c>
      <c r="AA602" s="59" t="s">
        <v>2323</v>
      </c>
      <c r="AB602" s="63" t="s">
        <v>325</v>
      </c>
      <c r="AC602" s="66" t="s">
        <v>2324</v>
      </c>
      <c r="AD602" s="64">
        <v>12</v>
      </c>
      <c r="AE602" s="72">
        <v>45853</v>
      </c>
      <c r="AF602" s="73">
        <f t="shared" si="52"/>
        <v>46217</v>
      </c>
      <c r="AG602" s="62" t="s">
        <v>82</v>
      </c>
      <c r="AH602" s="62" t="s">
        <v>83</v>
      </c>
      <c r="AI602" s="58" t="s">
        <v>2494</v>
      </c>
      <c r="AJ602" s="62" t="s">
        <v>109</v>
      </c>
      <c r="AK602" s="73" t="str">
        <f t="shared" ca="1" si="49"/>
        <v>поверен</v>
      </c>
      <c r="AL602" s="66"/>
      <c r="AM602" s="66" t="s">
        <v>86</v>
      </c>
      <c r="AN602" s="66" t="s">
        <v>87</v>
      </c>
      <c r="AO602" s="66" t="s">
        <v>88</v>
      </c>
      <c r="AP602" s="63" t="s">
        <v>2326</v>
      </c>
      <c r="AQ602" s="74"/>
      <c r="AR602" s="73"/>
      <c r="AS602" s="66" t="s">
        <v>91</v>
      </c>
      <c r="AT602" s="58" t="s">
        <v>385</v>
      </c>
      <c r="AU602" s="58"/>
      <c r="AV602" s="62"/>
      <c r="AW602" s="62"/>
      <c r="AX602" s="58"/>
      <c r="AY602" s="58"/>
      <c r="AZ602" s="58"/>
      <c r="BA602" s="62" t="s">
        <v>221</v>
      </c>
      <c r="BB602" s="62" t="s">
        <v>2327</v>
      </c>
      <c r="BC602" s="62" t="s">
        <v>2328</v>
      </c>
      <c r="BD602" s="66">
        <v>3661</v>
      </c>
      <c r="BE602" s="62"/>
      <c r="BF602" s="75"/>
      <c r="BG602" s="58" t="s">
        <v>1822</v>
      </c>
      <c r="BH602" s="507"/>
      <c r="BI602" s="74" t="s">
        <v>2337</v>
      </c>
      <c r="BJ602" s="74" t="s">
        <v>2338</v>
      </c>
      <c r="BK602" s="74" t="s">
        <v>880</v>
      </c>
    </row>
    <row r="603" ht="60" hidden="1" customHeight="1">
      <c r="A603" s="58"/>
      <c r="B603" s="58" t="s">
        <v>62</v>
      </c>
      <c r="C603" s="58" t="s">
        <v>63</v>
      </c>
      <c r="D603" s="59" t="s">
        <v>64</v>
      </c>
      <c r="E603" s="59">
        <v>227</v>
      </c>
      <c r="F603" s="62" t="s">
        <v>2177</v>
      </c>
      <c r="G603" s="62" t="s">
        <v>2339</v>
      </c>
      <c r="H603" s="59" t="s">
        <v>2495</v>
      </c>
      <c r="I603" s="63" t="s">
        <v>2316</v>
      </c>
      <c r="J603" s="62" t="s">
        <v>2317</v>
      </c>
      <c r="K603" s="64" t="s">
        <v>2318</v>
      </c>
      <c r="L603" s="64" t="s">
        <v>2319</v>
      </c>
      <c r="M603" s="62" t="s">
        <v>2320</v>
      </c>
      <c r="N603" s="64" t="s">
        <v>2496</v>
      </c>
      <c r="O603" s="63" t="s">
        <v>2321</v>
      </c>
      <c r="P603" s="58" t="s">
        <v>76</v>
      </c>
      <c r="Q603" s="66" t="s">
        <v>1193</v>
      </c>
      <c r="R603" s="116">
        <v>42005</v>
      </c>
      <c r="S603" s="63">
        <v>10</v>
      </c>
      <c r="T603" s="69">
        <f t="shared" si="48"/>
        <v>45657</v>
      </c>
      <c r="U603" s="59">
        <v>0.10000000000000001</v>
      </c>
      <c r="V603" s="58" t="str">
        <f t="shared" si="51"/>
        <v>м</v>
      </c>
      <c r="W603" s="58" t="str">
        <f t="shared" si="50"/>
        <v>м/c</v>
      </c>
      <c r="X603" s="63">
        <v>30</v>
      </c>
      <c r="Y603" s="63" t="s">
        <v>325</v>
      </c>
      <c r="Z603" s="66" t="s">
        <v>2322</v>
      </c>
      <c r="AA603" s="59" t="s">
        <v>2323</v>
      </c>
      <c r="AB603" s="63" t="s">
        <v>325</v>
      </c>
      <c r="AC603" s="66" t="s">
        <v>2324</v>
      </c>
      <c r="AD603" s="64">
        <v>12</v>
      </c>
      <c r="AE603" s="72">
        <v>45853</v>
      </c>
      <c r="AF603" s="73">
        <f t="shared" si="52"/>
        <v>46217</v>
      </c>
      <c r="AG603" s="62" t="s">
        <v>82</v>
      </c>
      <c r="AH603" s="62" t="s">
        <v>83</v>
      </c>
      <c r="AI603" s="58" t="s">
        <v>2497</v>
      </c>
      <c r="AJ603" s="62" t="s">
        <v>109</v>
      </c>
      <c r="AK603" s="73" t="str">
        <f t="shared" ca="1" si="49"/>
        <v>поверен</v>
      </c>
      <c r="AL603" s="66"/>
      <c r="AM603" s="66" t="s">
        <v>86</v>
      </c>
      <c r="AN603" s="66" t="s">
        <v>87</v>
      </c>
      <c r="AO603" s="66" t="s">
        <v>88</v>
      </c>
      <c r="AP603" s="63" t="s">
        <v>2326</v>
      </c>
      <c r="AQ603" s="74"/>
      <c r="AR603" s="73"/>
      <c r="AS603" s="66" t="s">
        <v>91</v>
      </c>
      <c r="AT603" s="58" t="s">
        <v>385</v>
      </c>
      <c r="AU603" s="58"/>
      <c r="AV603" s="62"/>
      <c r="AW603" s="62"/>
      <c r="AX603" s="58"/>
      <c r="AY603" s="58"/>
      <c r="AZ603" s="58"/>
      <c r="BA603" s="62" t="s">
        <v>221</v>
      </c>
      <c r="BB603" s="62" t="s">
        <v>2327</v>
      </c>
      <c r="BC603" s="62" t="s">
        <v>2328</v>
      </c>
      <c r="BD603" s="66">
        <v>3661</v>
      </c>
      <c r="BE603" s="62"/>
      <c r="BF603" s="75"/>
      <c r="BG603" s="58" t="s">
        <v>1822</v>
      </c>
      <c r="BH603" s="507"/>
      <c r="BI603" s="74" t="s">
        <v>2337</v>
      </c>
      <c r="BJ603" s="74" t="s">
        <v>2338</v>
      </c>
      <c r="BK603" s="74" t="s">
        <v>880</v>
      </c>
    </row>
    <row r="604" ht="60" hidden="1" customHeight="1">
      <c r="A604" s="58"/>
      <c r="B604" s="58" t="s">
        <v>62</v>
      </c>
      <c r="C604" s="58" t="s">
        <v>63</v>
      </c>
      <c r="D604" s="59" t="s">
        <v>64</v>
      </c>
      <c r="E604" s="59">
        <v>227</v>
      </c>
      <c r="F604" s="62" t="s">
        <v>2177</v>
      </c>
      <c r="G604" s="62" t="s">
        <v>2314</v>
      </c>
      <c r="H604" s="59" t="s">
        <v>2498</v>
      </c>
      <c r="I604" s="63" t="s">
        <v>2316</v>
      </c>
      <c r="J604" s="62" t="s">
        <v>2317</v>
      </c>
      <c r="K604" s="64" t="s">
        <v>2318</v>
      </c>
      <c r="L604" s="64" t="s">
        <v>2319</v>
      </c>
      <c r="M604" s="62" t="s">
        <v>2320</v>
      </c>
      <c r="N604" s="64" t="s">
        <v>2499</v>
      </c>
      <c r="O604" s="63" t="s">
        <v>2321</v>
      </c>
      <c r="P604" s="58" t="s">
        <v>76</v>
      </c>
      <c r="Q604" s="66" t="s">
        <v>1193</v>
      </c>
      <c r="R604" s="116">
        <v>42005</v>
      </c>
      <c r="S604" s="63">
        <v>10</v>
      </c>
      <c r="T604" s="69">
        <f t="shared" si="48"/>
        <v>45657</v>
      </c>
      <c r="U604" s="59">
        <v>0.10000000000000001</v>
      </c>
      <c r="V604" s="58" t="str">
        <f t="shared" si="51"/>
        <v>м</v>
      </c>
      <c r="W604" s="58" t="str">
        <f t="shared" si="50"/>
        <v>м/c</v>
      </c>
      <c r="X604" s="63">
        <v>30</v>
      </c>
      <c r="Y604" s="63" t="s">
        <v>325</v>
      </c>
      <c r="Z604" s="66" t="s">
        <v>2322</v>
      </c>
      <c r="AA604" s="59" t="s">
        <v>2323</v>
      </c>
      <c r="AB604" s="63" t="s">
        <v>325</v>
      </c>
      <c r="AC604" s="66" t="s">
        <v>2324</v>
      </c>
      <c r="AD604" s="64">
        <v>12</v>
      </c>
      <c r="AE604" s="72">
        <v>45853</v>
      </c>
      <c r="AF604" s="73">
        <f t="shared" si="52"/>
        <v>46217</v>
      </c>
      <c r="AG604" s="62" t="s">
        <v>82</v>
      </c>
      <c r="AH604" s="62" t="s">
        <v>83</v>
      </c>
      <c r="AI604" s="58" t="s">
        <v>2500</v>
      </c>
      <c r="AJ604" s="62" t="s">
        <v>109</v>
      </c>
      <c r="AK604" s="73" t="str">
        <f t="shared" ca="1" si="49"/>
        <v>поверен</v>
      </c>
      <c r="AL604" s="66"/>
      <c r="AM604" s="66" t="s">
        <v>86</v>
      </c>
      <c r="AN604" s="66" t="s">
        <v>87</v>
      </c>
      <c r="AO604" s="66" t="s">
        <v>88</v>
      </c>
      <c r="AP604" s="63" t="s">
        <v>2326</v>
      </c>
      <c r="AQ604" s="74"/>
      <c r="AR604" s="73"/>
      <c r="AS604" s="66" t="s">
        <v>91</v>
      </c>
      <c r="AT604" s="58" t="s">
        <v>385</v>
      </c>
      <c r="AU604" s="58"/>
      <c r="AV604" s="62"/>
      <c r="AW604" s="62"/>
      <c r="AX604" s="58"/>
      <c r="AY604" s="58"/>
      <c r="AZ604" s="58"/>
      <c r="BA604" s="62" t="s">
        <v>221</v>
      </c>
      <c r="BB604" s="62" t="s">
        <v>2327</v>
      </c>
      <c r="BC604" s="62" t="s">
        <v>2328</v>
      </c>
      <c r="BD604" s="66">
        <v>3661</v>
      </c>
      <c r="BE604" s="62"/>
      <c r="BF604" s="75"/>
      <c r="BG604" s="58" t="s">
        <v>1822</v>
      </c>
      <c r="BH604" s="507"/>
      <c r="BI604" s="74" t="s">
        <v>2337</v>
      </c>
      <c r="BJ604" s="74" t="s">
        <v>2338</v>
      </c>
      <c r="BK604" s="74" t="s">
        <v>880</v>
      </c>
    </row>
    <row r="605" ht="60" hidden="1" customHeight="1">
      <c r="A605" s="58"/>
      <c r="B605" s="58" t="s">
        <v>62</v>
      </c>
      <c r="C605" s="58" t="s">
        <v>63</v>
      </c>
      <c r="D605" s="59" t="s">
        <v>64</v>
      </c>
      <c r="E605" s="59">
        <v>227</v>
      </c>
      <c r="F605" s="62" t="s">
        <v>2177</v>
      </c>
      <c r="G605" s="62" t="s">
        <v>2329</v>
      </c>
      <c r="H605" s="59" t="s">
        <v>2501</v>
      </c>
      <c r="I605" s="63" t="s">
        <v>2316</v>
      </c>
      <c r="J605" s="62" t="s">
        <v>2317</v>
      </c>
      <c r="K605" s="64" t="s">
        <v>2318</v>
      </c>
      <c r="L605" s="64" t="s">
        <v>2319</v>
      </c>
      <c r="M605" s="62" t="s">
        <v>2320</v>
      </c>
      <c r="N605" s="64" t="s">
        <v>2502</v>
      </c>
      <c r="O605" s="63" t="s">
        <v>2321</v>
      </c>
      <c r="P605" s="58" t="s">
        <v>76</v>
      </c>
      <c r="Q605" s="66" t="s">
        <v>1193</v>
      </c>
      <c r="R605" s="116">
        <v>42005</v>
      </c>
      <c r="S605" s="63">
        <v>10</v>
      </c>
      <c r="T605" s="69">
        <f t="shared" si="48"/>
        <v>45657</v>
      </c>
      <c r="U605" s="59">
        <v>0.10000000000000001</v>
      </c>
      <c r="V605" s="58" t="str">
        <f t="shared" si="51"/>
        <v>м</v>
      </c>
      <c r="W605" s="58" t="str">
        <f t="shared" si="50"/>
        <v>м/c</v>
      </c>
      <c r="X605" s="63">
        <v>30</v>
      </c>
      <c r="Y605" s="63" t="s">
        <v>325</v>
      </c>
      <c r="Z605" s="66" t="s">
        <v>2322</v>
      </c>
      <c r="AA605" s="59" t="s">
        <v>2323</v>
      </c>
      <c r="AB605" s="63" t="s">
        <v>325</v>
      </c>
      <c r="AC605" s="66" t="s">
        <v>2324</v>
      </c>
      <c r="AD605" s="64">
        <v>12</v>
      </c>
      <c r="AE605" s="72">
        <v>45853</v>
      </c>
      <c r="AF605" s="73">
        <f t="shared" si="52"/>
        <v>46217</v>
      </c>
      <c r="AG605" s="62" t="s">
        <v>82</v>
      </c>
      <c r="AH605" s="62" t="s">
        <v>83</v>
      </c>
      <c r="AI605" s="58" t="s">
        <v>2503</v>
      </c>
      <c r="AJ605" s="62" t="s">
        <v>109</v>
      </c>
      <c r="AK605" s="73" t="str">
        <f t="shared" ca="1" si="49"/>
        <v>поверен</v>
      </c>
      <c r="AL605" s="66"/>
      <c r="AM605" s="66" t="s">
        <v>86</v>
      </c>
      <c r="AN605" s="66" t="s">
        <v>87</v>
      </c>
      <c r="AO605" s="66" t="s">
        <v>88</v>
      </c>
      <c r="AP605" s="63" t="s">
        <v>2326</v>
      </c>
      <c r="AQ605" s="74"/>
      <c r="AR605" s="73"/>
      <c r="AS605" s="66" t="s">
        <v>91</v>
      </c>
      <c r="AT605" s="58" t="s">
        <v>385</v>
      </c>
      <c r="AU605" s="58"/>
      <c r="AV605" s="62"/>
      <c r="AW605" s="62"/>
      <c r="AX605" s="58"/>
      <c r="AY605" s="58"/>
      <c r="AZ605" s="58"/>
      <c r="BA605" s="62" t="s">
        <v>221</v>
      </c>
      <c r="BB605" s="62" t="s">
        <v>2327</v>
      </c>
      <c r="BC605" s="62" t="s">
        <v>2328</v>
      </c>
      <c r="BD605" s="66">
        <v>3661</v>
      </c>
      <c r="BE605" s="62"/>
      <c r="BF605" s="75"/>
      <c r="BG605" s="58" t="s">
        <v>1822</v>
      </c>
      <c r="BH605" s="507"/>
      <c r="BI605" s="74" t="s">
        <v>2337</v>
      </c>
      <c r="BJ605" s="74" t="s">
        <v>2338</v>
      </c>
      <c r="BK605" s="74" t="s">
        <v>880</v>
      </c>
    </row>
    <row r="606" ht="60" hidden="1" customHeight="1">
      <c r="A606" s="58"/>
      <c r="B606" s="58" t="s">
        <v>62</v>
      </c>
      <c r="C606" s="58" t="s">
        <v>63</v>
      </c>
      <c r="D606" s="59" t="s">
        <v>64</v>
      </c>
      <c r="E606" s="59">
        <v>227</v>
      </c>
      <c r="F606" s="62" t="s">
        <v>2177</v>
      </c>
      <c r="G606" s="62" t="s">
        <v>2333</v>
      </c>
      <c r="H606" s="59" t="s">
        <v>2504</v>
      </c>
      <c r="I606" s="63" t="s">
        <v>2316</v>
      </c>
      <c r="J606" s="62" t="s">
        <v>2317</v>
      </c>
      <c r="K606" s="64" t="s">
        <v>2318</v>
      </c>
      <c r="L606" s="64" t="s">
        <v>2319</v>
      </c>
      <c r="M606" s="62" t="s">
        <v>2320</v>
      </c>
      <c r="N606" s="64" t="s">
        <v>2505</v>
      </c>
      <c r="O606" s="63" t="s">
        <v>2321</v>
      </c>
      <c r="P606" s="58" t="s">
        <v>76</v>
      </c>
      <c r="Q606" s="66" t="s">
        <v>1193</v>
      </c>
      <c r="R606" s="116">
        <v>42005</v>
      </c>
      <c r="S606" s="63">
        <v>10</v>
      </c>
      <c r="T606" s="69">
        <f t="shared" si="48"/>
        <v>45657</v>
      </c>
      <c r="U606" s="59">
        <v>0.10000000000000001</v>
      </c>
      <c r="V606" s="58" t="str">
        <f t="shared" si="51"/>
        <v>м</v>
      </c>
      <c r="W606" s="58" t="str">
        <f t="shared" si="50"/>
        <v>м/c</v>
      </c>
      <c r="X606" s="63">
        <v>30</v>
      </c>
      <c r="Y606" s="63" t="s">
        <v>325</v>
      </c>
      <c r="Z606" s="66" t="s">
        <v>2322</v>
      </c>
      <c r="AA606" s="59" t="s">
        <v>2323</v>
      </c>
      <c r="AB606" s="63" t="s">
        <v>325</v>
      </c>
      <c r="AC606" s="66" t="s">
        <v>2324</v>
      </c>
      <c r="AD606" s="64">
        <v>12</v>
      </c>
      <c r="AE606" s="72">
        <v>45853</v>
      </c>
      <c r="AF606" s="73">
        <f t="shared" si="52"/>
        <v>46217</v>
      </c>
      <c r="AG606" s="62" t="s">
        <v>82</v>
      </c>
      <c r="AH606" s="62" t="s">
        <v>83</v>
      </c>
      <c r="AI606" s="58" t="s">
        <v>2506</v>
      </c>
      <c r="AJ606" s="62" t="s">
        <v>109</v>
      </c>
      <c r="AK606" s="73" t="str">
        <f t="shared" ca="1" si="49"/>
        <v>поверен</v>
      </c>
      <c r="AL606" s="66"/>
      <c r="AM606" s="66" t="s">
        <v>86</v>
      </c>
      <c r="AN606" s="66" t="s">
        <v>87</v>
      </c>
      <c r="AO606" s="66" t="s">
        <v>88</v>
      </c>
      <c r="AP606" s="63" t="s">
        <v>2326</v>
      </c>
      <c r="AQ606" s="74"/>
      <c r="AR606" s="73"/>
      <c r="AS606" s="66" t="s">
        <v>91</v>
      </c>
      <c r="AT606" s="58" t="s">
        <v>385</v>
      </c>
      <c r="AU606" s="58"/>
      <c r="AV606" s="62"/>
      <c r="AW606" s="62"/>
      <c r="AX606" s="58"/>
      <c r="AY606" s="58"/>
      <c r="AZ606" s="58"/>
      <c r="BA606" s="62" t="s">
        <v>221</v>
      </c>
      <c r="BB606" s="62" t="s">
        <v>2327</v>
      </c>
      <c r="BC606" s="62" t="s">
        <v>2328</v>
      </c>
      <c r="BD606" s="66">
        <v>3661</v>
      </c>
      <c r="BE606" s="62"/>
      <c r="BF606" s="75"/>
      <c r="BG606" s="58" t="s">
        <v>1822</v>
      </c>
      <c r="BH606" s="507"/>
      <c r="BI606" s="74" t="s">
        <v>2337</v>
      </c>
      <c r="BJ606" s="74" t="s">
        <v>2338</v>
      </c>
      <c r="BK606" s="74" t="s">
        <v>880</v>
      </c>
    </row>
    <row r="607" s="2" customFormat="1" ht="60" hidden="1" customHeight="1">
      <c r="A607" s="58"/>
      <c r="B607" s="58" t="s">
        <v>62</v>
      </c>
      <c r="C607" s="58" t="s">
        <v>63</v>
      </c>
      <c r="D607" s="59" t="s">
        <v>64</v>
      </c>
      <c r="E607" s="59">
        <v>227</v>
      </c>
      <c r="F607" s="62" t="s">
        <v>2177</v>
      </c>
      <c r="G607" s="62" t="s">
        <v>2333</v>
      </c>
      <c r="H607" s="59" t="s">
        <v>2476</v>
      </c>
      <c r="I607" s="63" t="s">
        <v>2316</v>
      </c>
      <c r="J607" s="62" t="s">
        <v>2507</v>
      </c>
      <c r="K607" s="64" t="s">
        <v>2318</v>
      </c>
      <c r="L607" s="64" t="s">
        <v>2319</v>
      </c>
      <c r="M607" s="62" t="s">
        <v>2320</v>
      </c>
      <c r="N607" s="64">
        <v>79721</v>
      </c>
      <c r="O607" s="63" t="s">
        <v>2321</v>
      </c>
      <c r="P607" s="58" t="s">
        <v>76</v>
      </c>
      <c r="Q607" s="66" t="s">
        <v>1193</v>
      </c>
      <c r="R607" s="116">
        <v>42005</v>
      </c>
      <c r="S607" s="63">
        <v>10</v>
      </c>
      <c r="T607" s="69">
        <f t="shared" si="48"/>
        <v>45657</v>
      </c>
      <c r="U607" s="59">
        <v>0.10000000000000001</v>
      </c>
      <c r="V607" s="71" t="str">
        <f t="shared" si="51"/>
        <v>м</v>
      </c>
      <c r="W607" s="71" t="str">
        <f t="shared" si="50"/>
        <v>м/c</v>
      </c>
      <c r="X607" s="63">
        <v>30</v>
      </c>
      <c r="Y607" s="63" t="s">
        <v>325</v>
      </c>
      <c r="Z607" s="66" t="s">
        <v>2322</v>
      </c>
      <c r="AA607" s="59" t="s">
        <v>2323</v>
      </c>
      <c r="AB607" s="63" t="s">
        <v>325</v>
      </c>
      <c r="AC607" s="66" t="s">
        <v>2324</v>
      </c>
      <c r="AD607" s="64">
        <v>12</v>
      </c>
      <c r="AE607" s="72">
        <v>45612</v>
      </c>
      <c r="AF607" s="73">
        <f t="shared" si="52"/>
        <v>45976</v>
      </c>
      <c r="AG607" s="62" t="s">
        <v>82</v>
      </c>
      <c r="AH607" s="62" t="s">
        <v>83</v>
      </c>
      <c r="AI607" s="66" t="s">
        <v>2424</v>
      </c>
      <c r="AJ607" s="62" t="s">
        <v>85</v>
      </c>
      <c r="AK607" s="73" t="str">
        <f ca="1">IF(AE607=0,"нет данных",IF(TODAY()&lt;AF607-30,"поверен",IF(TODAY()&gt;AF607,"ПРОСРОЧЕН")))</f>
        <v>поверен</v>
      </c>
      <c r="AL607" s="66"/>
      <c r="AM607" s="66" t="s">
        <v>86</v>
      </c>
      <c r="AN607" s="66" t="s">
        <v>87</v>
      </c>
      <c r="AO607" s="66" t="s">
        <v>88</v>
      </c>
      <c r="AP607" s="63" t="s">
        <v>2326</v>
      </c>
      <c r="AQ607" s="74" t="s">
        <v>2508</v>
      </c>
      <c r="AR607" s="73"/>
      <c r="AS607" s="66"/>
      <c r="AT607" s="58"/>
      <c r="AU607" s="58"/>
      <c r="AV607" s="62">
        <v>43841</v>
      </c>
      <c r="AW607" s="62"/>
      <c r="AX607" s="58"/>
      <c r="AY607" s="58"/>
      <c r="AZ607" s="58"/>
      <c r="BA607" s="62"/>
      <c r="BB607" s="62" t="s">
        <v>2327</v>
      </c>
      <c r="BC607" s="62" t="s">
        <v>2328</v>
      </c>
      <c r="BD607" s="66">
        <v>3661</v>
      </c>
      <c r="BE607" s="62"/>
      <c r="BF607" s="75"/>
      <c r="BG607" s="71" t="s">
        <v>587</v>
      </c>
      <c r="BH607" s="123"/>
      <c r="BI607" s="60" t="s">
        <v>2337</v>
      </c>
      <c r="BJ607" s="60" t="s">
        <v>2338</v>
      </c>
      <c r="BK607" s="60" t="s">
        <v>880</v>
      </c>
    </row>
    <row r="608" s="2" customFormat="1" ht="60" hidden="1" customHeight="1">
      <c r="A608" s="58"/>
      <c r="B608" s="58" t="s">
        <v>62</v>
      </c>
      <c r="C608" s="58" t="s">
        <v>63</v>
      </c>
      <c r="D608" s="59" t="s">
        <v>64</v>
      </c>
      <c r="E608" s="59">
        <v>227</v>
      </c>
      <c r="F608" s="62" t="s">
        <v>2177</v>
      </c>
      <c r="G608" s="62" t="s">
        <v>2339</v>
      </c>
      <c r="H608" s="59" t="s">
        <v>2509</v>
      </c>
      <c r="I608" s="63" t="s">
        <v>2316</v>
      </c>
      <c r="J608" s="62" t="s">
        <v>2317</v>
      </c>
      <c r="K608" s="64" t="s">
        <v>2318</v>
      </c>
      <c r="L608" s="64" t="s">
        <v>2319</v>
      </c>
      <c r="M608" s="62" t="s">
        <v>2320</v>
      </c>
      <c r="N608" s="64" t="s">
        <v>2510</v>
      </c>
      <c r="O608" s="63" t="s">
        <v>2321</v>
      </c>
      <c r="P608" s="58" t="s">
        <v>76</v>
      </c>
      <c r="Q608" s="66" t="s">
        <v>1193</v>
      </c>
      <c r="R608" s="116">
        <v>42005</v>
      </c>
      <c r="S608" s="63">
        <v>10</v>
      </c>
      <c r="T608" s="69">
        <f t="shared" si="48"/>
        <v>45657</v>
      </c>
      <c r="U608" s="59">
        <v>0.10000000000000001</v>
      </c>
      <c r="V608" s="71" t="str">
        <f t="shared" si="51"/>
        <v>м</v>
      </c>
      <c r="W608" s="71" t="str">
        <f t="shared" si="50"/>
        <v>м/c</v>
      </c>
      <c r="X608" s="63">
        <v>30</v>
      </c>
      <c r="Y608" s="63" t="s">
        <v>325</v>
      </c>
      <c r="Z608" s="66" t="s">
        <v>2322</v>
      </c>
      <c r="AA608" s="59" t="s">
        <v>2323</v>
      </c>
      <c r="AB608" s="63" t="s">
        <v>325</v>
      </c>
      <c r="AC608" s="66" t="s">
        <v>2324</v>
      </c>
      <c r="AD608" s="64">
        <v>12</v>
      </c>
      <c r="AE608" s="72">
        <v>45853</v>
      </c>
      <c r="AF608" s="73">
        <f t="shared" si="52"/>
        <v>46217</v>
      </c>
      <c r="AG608" s="62" t="s">
        <v>82</v>
      </c>
      <c r="AH608" s="62" t="s">
        <v>83</v>
      </c>
      <c r="AI608" s="58" t="s">
        <v>2511</v>
      </c>
      <c r="AJ608" s="62" t="s">
        <v>109</v>
      </c>
      <c r="AK608" s="73" t="str">
        <f t="shared" ref="AK608:AK671" ca="1" si="53">IF(AE608=0,"нет данных",IF(TODAY()&lt;AF608-30,"поверен",IF(TODAY()&gt;AF608,"ЗАМЕНИТЬ","ПРОСРОЧЕН")))</f>
        <v>поверен</v>
      </c>
      <c r="AL608" s="66"/>
      <c r="AM608" s="66" t="s">
        <v>86</v>
      </c>
      <c r="AN608" s="66" t="s">
        <v>87</v>
      </c>
      <c r="AO608" s="66" t="s">
        <v>88</v>
      </c>
      <c r="AP608" s="63" t="s">
        <v>2326</v>
      </c>
      <c r="AQ608" s="74"/>
      <c r="AR608" s="73"/>
      <c r="AS608" s="66" t="s">
        <v>91</v>
      </c>
      <c r="AT608" s="58" t="s">
        <v>385</v>
      </c>
      <c r="AU608" s="58"/>
      <c r="AV608" s="62"/>
      <c r="AW608" s="62"/>
      <c r="AX608" s="58"/>
      <c r="AY608" s="58"/>
      <c r="AZ608" s="58"/>
      <c r="BA608" s="62" t="s">
        <v>221</v>
      </c>
      <c r="BB608" s="62" t="s">
        <v>2327</v>
      </c>
      <c r="BC608" s="62" t="s">
        <v>2328</v>
      </c>
      <c r="BD608" s="66">
        <v>3661</v>
      </c>
      <c r="BE608" s="62"/>
      <c r="BF608" s="75"/>
      <c r="BG608" s="71" t="s">
        <v>1822</v>
      </c>
      <c r="BH608" s="123"/>
      <c r="BI608" s="60" t="s">
        <v>2337</v>
      </c>
      <c r="BJ608" s="60" t="s">
        <v>2338</v>
      </c>
      <c r="BK608" s="60" t="s">
        <v>880</v>
      </c>
    </row>
    <row r="609" s="101" customFormat="1" ht="60" hidden="1" customHeight="1">
      <c r="A609" s="37"/>
      <c r="B609" s="37" t="s">
        <v>62</v>
      </c>
      <c r="C609" s="37" t="s">
        <v>63</v>
      </c>
      <c r="D609" s="56" t="s">
        <v>64</v>
      </c>
      <c r="E609" s="56">
        <v>227</v>
      </c>
      <c r="F609" s="40" t="s">
        <v>2177</v>
      </c>
      <c r="G609" s="40" t="s">
        <v>2512</v>
      </c>
      <c r="H609" s="56" t="s">
        <v>2513</v>
      </c>
      <c r="I609" s="48" t="s">
        <v>2514</v>
      </c>
      <c r="J609" s="40" t="s">
        <v>2515</v>
      </c>
      <c r="K609" s="49" t="s">
        <v>2318</v>
      </c>
      <c r="L609" s="49" t="s">
        <v>2516</v>
      </c>
      <c r="M609" s="40" t="s">
        <v>2517</v>
      </c>
      <c r="N609" s="49" t="s">
        <v>2518</v>
      </c>
      <c r="O609" s="37" t="s">
        <v>2519</v>
      </c>
      <c r="P609" s="37" t="s">
        <v>76</v>
      </c>
      <c r="Q609" s="42" t="s">
        <v>1193</v>
      </c>
      <c r="R609" s="91">
        <v>42005</v>
      </c>
      <c r="S609" s="48">
        <v>10</v>
      </c>
      <c r="T609" s="45">
        <f t="shared" si="48"/>
        <v>45657</v>
      </c>
      <c r="U609" s="56">
        <v>1</v>
      </c>
      <c r="V609" s="47" t="str">
        <f t="shared" si="51"/>
        <v>м</v>
      </c>
      <c r="W609" s="47" t="str">
        <f t="shared" si="50"/>
        <v>м</v>
      </c>
      <c r="X609" s="48">
        <v>5</v>
      </c>
      <c r="Y609" s="48" t="s">
        <v>325</v>
      </c>
      <c r="Z609" s="42" t="s">
        <v>325</v>
      </c>
      <c r="AA609" s="56" t="s">
        <v>1127</v>
      </c>
      <c r="AB609" s="48" t="s">
        <v>325</v>
      </c>
      <c r="AC609" s="42" t="s">
        <v>325</v>
      </c>
      <c r="AD609" s="49">
        <v>12</v>
      </c>
      <c r="AE609" s="50">
        <v>45856</v>
      </c>
      <c r="AF609" s="51">
        <f t="shared" si="52"/>
        <v>46220</v>
      </c>
      <c r="AG609" s="40" t="s">
        <v>82</v>
      </c>
      <c r="AH609" s="40" t="s">
        <v>83</v>
      </c>
      <c r="AI609" s="37" t="s">
        <v>2520</v>
      </c>
      <c r="AJ609" s="40" t="s">
        <v>109</v>
      </c>
      <c r="AK609" s="51" t="str">
        <f t="shared" ca="1" si="53"/>
        <v>поверен</v>
      </c>
      <c r="AL609" s="42"/>
      <c r="AM609" s="42" t="s">
        <v>86</v>
      </c>
      <c r="AN609" s="42" t="s">
        <v>87</v>
      </c>
      <c r="AO609" s="42" t="s">
        <v>88</v>
      </c>
      <c r="AP609" s="48" t="s">
        <v>2521</v>
      </c>
      <c r="AQ609" s="41" t="s">
        <v>2522</v>
      </c>
      <c r="AR609" s="51"/>
      <c r="AS609" s="42" t="s">
        <v>91</v>
      </c>
      <c r="AT609" s="37" t="s">
        <v>385</v>
      </c>
      <c r="AU609" s="37"/>
      <c r="AV609" s="40"/>
      <c r="AW609" s="40"/>
      <c r="AX609" s="37"/>
      <c r="AY609" s="37"/>
      <c r="AZ609" s="37"/>
      <c r="BA609" s="40" t="s">
        <v>221</v>
      </c>
      <c r="BB609" s="40" t="s">
        <v>2523</v>
      </c>
      <c r="BC609" s="40" t="s">
        <v>2328</v>
      </c>
      <c r="BD609" s="42">
        <v>3661</v>
      </c>
      <c r="BE609" s="40"/>
      <c r="BF609" s="52"/>
      <c r="BG609" s="47" t="s">
        <v>648</v>
      </c>
      <c r="BH609" s="103"/>
      <c r="BI609" s="47"/>
      <c r="BJ609" s="38" t="s">
        <v>2524</v>
      </c>
      <c r="BK609" s="38" t="s">
        <v>2525</v>
      </c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</row>
    <row r="610" s="101" customFormat="1" ht="60" hidden="1" customHeight="1">
      <c r="A610" s="37"/>
      <c r="B610" s="37" t="s">
        <v>62</v>
      </c>
      <c r="C610" s="37" t="s">
        <v>63</v>
      </c>
      <c r="D610" s="56" t="s">
        <v>64</v>
      </c>
      <c r="E610" s="56">
        <v>227</v>
      </c>
      <c r="F610" s="40" t="s">
        <v>2177</v>
      </c>
      <c r="G610" s="40" t="s">
        <v>2526</v>
      </c>
      <c r="H610" s="56" t="s">
        <v>2527</v>
      </c>
      <c r="I610" s="48" t="s">
        <v>2514</v>
      </c>
      <c r="J610" s="40" t="s">
        <v>2515</v>
      </c>
      <c r="K610" s="49" t="s">
        <v>2318</v>
      </c>
      <c r="L610" s="49" t="s">
        <v>2516</v>
      </c>
      <c r="M610" s="40" t="s">
        <v>2517</v>
      </c>
      <c r="N610" s="49" t="s">
        <v>2528</v>
      </c>
      <c r="O610" s="48" t="s">
        <v>2321</v>
      </c>
      <c r="P610" s="37" t="s">
        <v>76</v>
      </c>
      <c r="Q610" s="42" t="s">
        <v>1193</v>
      </c>
      <c r="R610" s="91">
        <v>42005</v>
      </c>
      <c r="S610" s="48">
        <v>10</v>
      </c>
      <c r="T610" s="45">
        <f t="shared" si="48"/>
        <v>45657</v>
      </c>
      <c r="U610" s="56">
        <v>1</v>
      </c>
      <c r="V610" s="47" t="str">
        <f t="shared" si="51"/>
        <v>м</v>
      </c>
      <c r="W610" s="47" t="str">
        <f t="shared" si="50"/>
        <v>м</v>
      </c>
      <c r="X610" s="48">
        <v>5</v>
      </c>
      <c r="Y610" s="48" t="s">
        <v>325</v>
      </c>
      <c r="Z610" s="42" t="s">
        <v>325</v>
      </c>
      <c r="AA610" s="56" t="s">
        <v>1127</v>
      </c>
      <c r="AB610" s="48" t="s">
        <v>325</v>
      </c>
      <c r="AC610" s="42" t="s">
        <v>325</v>
      </c>
      <c r="AD610" s="49">
        <v>12</v>
      </c>
      <c r="AE610" s="50">
        <v>45856</v>
      </c>
      <c r="AF610" s="51">
        <f t="shared" si="52"/>
        <v>46220</v>
      </c>
      <c r="AG610" s="40" t="s">
        <v>82</v>
      </c>
      <c r="AH610" s="40" t="s">
        <v>83</v>
      </c>
      <c r="AI610" s="37" t="s">
        <v>2529</v>
      </c>
      <c r="AJ610" s="40" t="s">
        <v>109</v>
      </c>
      <c r="AK610" s="51" t="str">
        <f t="shared" ca="1" si="53"/>
        <v>поверен</v>
      </c>
      <c r="AL610" s="42"/>
      <c r="AM610" s="42" t="s">
        <v>86</v>
      </c>
      <c r="AN610" s="42" t="s">
        <v>87</v>
      </c>
      <c r="AO610" s="42" t="s">
        <v>88</v>
      </c>
      <c r="AP610" s="48" t="s">
        <v>2521</v>
      </c>
      <c r="AQ610" s="41"/>
      <c r="AR610" s="51"/>
      <c r="AS610" s="42" t="s">
        <v>91</v>
      </c>
      <c r="AT610" s="37" t="s">
        <v>385</v>
      </c>
      <c r="AU610" s="37"/>
      <c r="AV610" s="40"/>
      <c r="AW610" s="40"/>
      <c r="AX610" s="37"/>
      <c r="AY610" s="37"/>
      <c r="AZ610" s="37"/>
      <c r="BA610" s="40" t="s">
        <v>221</v>
      </c>
      <c r="BB610" s="40" t="s">
        <v>2523</v>
      </c>
      <c r="BC610" s="40" t="s">
        <v>2328</v>
      </c>
      <c r="BD610" s="42">
        <v>3661</v>
      </c>
      <c r="BE610" s="40"/>
      <c r="BF610" s="52"/>
      <c r="BG610" s="47" t="s">
        <v>648</v>
      </c>
      <c r="BH610" s="103"/>
      <c r="BI610" s="38"/>
      <c r="BJ610" s="38" t="s">
        <v>2524</v>
      </c>
      <c r="BK610" s="38" t="s">
        <v>2525</v>
      </c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</row>
    <row r="611" s="101" customFormat="1" ht="60" hidden="1" customHeight="1">
      <c r="A611" s="37"/>
      <c r="B611" s="37" t="s">
        <v>62</v>
      </c>
      <c r="C611" s="37" t="s">
        <v>63</v>
      </c>
      <c r="D611" s="56" t="s">
        <v>64</v>
      </c>
      <c r="E611" s="56">
        <v>227</v>
      </c>
      <c r="F611" s="40" t="s">
        <v>2177</v>
      </c>
      <c r="G611" s="40" t="s">
        <v>2530</v>
      </c>
      <c r="H611" s="56" t="s">
        <v>2531</v>
      </c>
      <c r="I611" s="48" t="s">
        <v>2514</v>
      </c>
      <c r="J611" s="40" t="s">
        <v>2515</v>
      </c>
      <c r="K611" s="49" t="s">
        <v>2318</v>
      </c>
      <c r="L611" s="49" t="s">
        <v>2516</v>
      </c>
      <c r="M611" s="40" t="s">
        <v>2517</v>
      </c>
      <c r="N611" s="49" t="s">
        <v>2532</v>
      </c>
      <c r="O611" s="48" t="s">
        <v>2321</v>
      </c>
      <c r="P611" s="37" t="s">
        <v>76</v>
      </c>
      <c r="Q611" s="42" t="s">
        <v>1193</v>
      </c>
      <c r="R611" s="91">
        <v>42005</v>
      </c>
      <c r="S611" s="48">
        <v>10</v>
      </c>
      <c r="T611" s="45">
        <f t="shared" si="48"/>
        <v>45657</v>
      </c>
      <c r="U611" s="56">
        <v>1</v>
      </c>
      <c r="V611" s="47" t="str">
        <f t="shared" si="51"/>
        <v>м</v>
      </c>
      <c r="W611" s="47" t="str">
        <f t="shared" si="50"/>
        <v>м</v>
      </c>
      <c r="X611" s="48">
        <v>5</v>
      </c>
      <c r="Y611" s="48" t="s">
        <v>325</v>
      </c>
      <c r="Z611" s="42" t="s">
        <v>325</v>
      </c>
      <c r="AA611" s="56" t="s">
        <v>1127</v>
      </c>
      <c r="AB611" s="48" t="s">
        <v>325</v>
      </c>
      <c r="AC611" s="42" t="s">
        <v>325</v>
      </c>
      <c r="AD611" s="49">
        <v>12</v>
      </c>
      <c r="AE611" s="50">
        <v>45856</v>
      </c>
      <c r="AF611" s="51">
        <f t="shared" si="52"/>
        <v>46220</v>
      </c>
      <c r="AG611" s="40" t="s">
        <v>82</v>
      </c>
      <c r="AH611" s="40" t="s">
        <v>83</v>
      </c>
      <c r="AI611" s="37" t="s">
        <v>2533</v>
      </c>
      <c r="AJ611" s="40" t="s">
        <v>109</v>
      </c>
      <c r="AK611" s="51" t="str">
        <f t="shared" ca="1" si="53"/>
        <v>поверен</v>
      </c>
      <c r="AL611" s="42"/>
      <c r="AM611" s="42" t="s">
        <v>86</v>
      </c>
      <c r="AN611" s="42" t="s">
        <v>87</v>
      </c>
      <c r="AO611" s="42" t="s">
        <v>88</v>
      </c>
      <c r="AP611" s="48" t="s">
        <v>2521</v>
      </c>
      <c r="AQ611" s="41" t="s">
        <v>2534</v>
      </c>
      <c r="AR611" s="51"/>
      <c r="AS611" s="42" t="s">
        <v>91</v>
      </c>
      <c r="AT611" s="37" t="s">
        <v>385</v>
      </c>
      <c r="AU611" s="37"/>
      <c r="AV611" s="40"/>
      <c r="AW611" s="40"/>
      <c r="AX611" s="37"/>
      <c r="AY611" s="37"/>
      <c r="AZ611" s="37"/>
      <c r="BA611" s="40" t="s">
        <v>221</v>
      </c>
      <c r="BB611" s="40" t="s">
        <v>2523</v>
      </c>
      <c r="BC611" s="40" t="s">
        <v>2328</v>
      </c>
      <c r="BD611" s="42">
        <v>3661</v>
      </c>
      <c r="BE611" s="40"/>
      <c r="BF611" s="52"/>
      <c r="BG611" s="47" t="s">
        <v>648</v>
      </c>
      <c r="BH611" s="103"/>
      <c r="BI611" s="47"/>
      <c r="BJ611" s="47" t="s">
        <v>2524</v>
      </c>
      <c r="BK611" s="47" t="s">
        <v>2535</v>
      </c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</row>
    <row r="612" s="98" customFormat="1" ht="60" hidden="1" customHeight="1">
      <c r="A612" s="37"/>
      <c r="B612" s="37" t="s">
        <v>62</v>
      </c>
      <c r="C612" s="37" t="s">
        <v>63</v>
      </c>
      <c r="D612" s="56" t="s">
        <v>64</v>
      </c>
      <c r="E612" s="56">
        <v>227</v>
      </c>
      <c r="F612" s="40" t="s">
        <v>2177</v>
      </c>
      <c r="G612" s="40" t="s">
        <v>2536</v>
      </c>
      <c r="H612" s="56" t="s">
        <v>2537</v>
      </c>
      <c r="I612" s="48" t="s">
        <v>2514</v>
      </c>
      <c r="J612" s="40" t="s">
        <v>2515</v>
      </c>
      <c r="K612" s="49" t="s">
        <v>2318</v>
      </c>
      <c r="L612" s="49" t="s">
        <v>2516</v>
      </c>
      <c r="M612" s="40" t="s">
        <v>2538</v>
      </c>
      <c r="N612" s="49" t="s">
        <v>2539</v>
      </c>
      <c r="O612" s="48" t="s">
        <v>2321</v>
      </c>
      <c r="P612" s="37" t="s">
        <v>76</v>
      </c>
      <c r="Q612" s="42" t="s">
        <v>1193</v>
      </c>
      <c r="R612" s="91">
        <v>44047</v>
      </c>
      <c r="S612" s="48">
        <v>10</v>
      </c>
      <c r="T612" s="45">
        <f t="shared" si="48"/>
        <v>47699</v>
      </c>
      <c r="U612" s="56">
        <v>1</v>
      </c>
      <c r="V612" s="47" t="str">
        <f t="shared" si="51"/>
        <v>м</v>
      </c>
      <c r="W612" s="47" t="str">
        <f t="shared" si="50"/>
        <v>м</v>
      </c>
      <c r="X612" s="48">
        <v>5</v>
      </c>
      <c r="Y612" s="48" t="s">
        <v>325</v>
      </c>
      <c r="Z612" s="42" t="s">
        <v>325</v>
      </c>
      <c r="AA612" s="56" t="s">
        <v>1127</v>
      </c>
      <c r="AB612" s="48" t="s">
        <v>325</v>
      </c>
      <c r="AC612" s="42" t="s">
        <v>325</v>
      </c>
      <c r="AD612" s="49">
        <v>12</v>
      </c>
      <c r="AE612" s="50">
        <v>45856</v>
      </c>
      <c r="AF612" s="51">
        <f t="shared" si="52"/>
        <v>46220</v>
      </c>
      <c r="AG612" s="40" t="s">
        <v>82</v>
      </c>
      <c r="AH612" s="40" t="s">
        <v>83</v>
      </c>
      <c r="AI612" s="37" t="s">
        <v>2540</v>
      </c>
      <c r="AJ612" s="40" t="s">
        <v>109</v>
      </c>
      <c r="AK612" s="51" t="str">
        <f t="shared" ca="1" si="53"/>
        <v>поверен</v>
      </c>
      <c r="AL612" s="42"/>
      <c r="AM612" s="42" t="s">
        <v>86</v>
      </c>
      <c r="AN612" s="42" t="s">
        <v>87</v>
      </c>
      <c r="AO612" s="42" t="s">
        <v>88</v>
      </c>
      <c r="AP612" s="48" t="s">
        <v>2521</v>
      </c>
      <c r="AQ612" s="41" t="s">
        <v>2541</v>
      </c>
      <c r="AR612" s="51"/>
      <c r="AS612" s="42" t="s">
        <v>91</v>
      </c>
      <c r="AT612" s="37" t="s">
        <v>385</v>
      </c>
      <c r="AU612" s="37"/>
      <c r="AV612" s="40"/>
      <c r="AW612" s="40"/>
      <c r="AX612" s="37"/>
      <c r="AY612" s="37"/>
      <c r="AZ612" s="37"/>
      <c r="BA612" s="40" t="s">
        <v>221</v>
      </c>
      <c r="BB612" s="40" t="s">
        <v>2523</v>
      </c>
      <c r="BC612" s="40" t="s">
        <v>2328</v>
      </c>
      <c r="BD612" s="42">
        <v>3661</v>
      </c>
      <c r="BE612" s="40"/>
      <c r="BF612" s="52"/>
      <c r="BG612" s="37" t="s">
        <v>648</v>
      </c>
      <c r="BH612" s="99"/>
      <c r="BI612" s="37"/>
      <c r="BJ612" s="41" t="s">
        <v>2524</v>
      </c>
      <c r="BK612" s="37" t="s">
        <v>2535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</row>
    <row r="613" s="101" customFormat="1" ht="60" hidden="1" customHeight="1">
      <c r="A613" s="37"/>
      <c r="B613" s="37" t="s">
        <v>62</v>
      </c>
      <c r="C613" s="37" t="s">
        <v>63</v>
      </c>
      <c r="D613" s="56" t="s">
        <v>64</v>
      </c>
      <c r="E613" s="56">
        <v>227</v>
      </c>
      <c r="F613" s="40" t="s">
        <v>2177</v>
      </c>
      <c r="G613" s="40" t="s">
        <v>2542</v>
      </c>
      <c r="H613" s="56" t="s">
        <v>2543</v>
      </c>
      <c r="I613" s="48" t="s">
        <v>2514</v>
      </c>
      <c r="J613" s="40" t="s">
        <v>2544</v>
      </c>
      <c r="K613" s="49" t="s">
        <v>2318</v>
      </c>
      <c r="L613" s="49" t="s">
        <v>2516</v>
      </c>
      <c r="M613" s="40" t="s">
        <v>2517</v>
      </c>
      <c r="N613" s="49" t="s">
        <v>2545</v>
      </c>
      <c r="O613" s="48" t="s">
        <v>2321</v>
      </c>
      <c r="P613" s="37" t="s">
        <v>76</v>
      </c>
      <c r="Q613" s="42" t="s">
        <v>1193</v>
      </c>
      <c r="R613" s="91">
        <v>42005</v>
      </c>
      <c r="S613" s="48">
        <v>10</v>
      </c>
      <c r="T613" s="45">
        <f t="shared" si="48"/>
        <v>45657</v>
      </c>
      <c r="U613" s="56">
        <v>1</v>
      </c>
      <c r="V613" s="47" t="str">
        <f t="shared" si="51"/>
        <v>м</v>
      </c>
      <c r="W613" s="47" t="str">
        <f t="shared" si="50"/>
        <v>м</v>
      </c>
      <c r="X613" s="48">
        <v>5</v>
      </c>
      <c r="Y613" s="48" t="s">
        <v>325</v>
      </c>
      <c r="Z613" s="42" t="s">
        <v>325</v>
      </c>
      <c r="AA613" s="56" t="s">
        <v>1127</v>
      </c>
      <c r="AB613" s="48" t="s">
        <v>325</v>
      </c>
      <c r="AC613" s="42" t="s">
        <v>325</v>
      </c>
      <c r="AD613" s="49">
        <v>12</v>
      </c>
      <c r="AE613" s="50">
        <v>45856</v>
      </c>
      <c r="AF613" s="51">
        <f t="shared" si="52"/>
        <v>46220</v>
      </c>
      <c r="AG613" s="40" t="s">
        <v>82</v>
      </c>
      <c r="AH613" s="40" t="s">
        <v>83</v>
      </c>
      <c r="AI613" s="37" t="s">
        <v>2546</v>
      </c>
      <c r="AJ613" s="40" t="s">
        <v>109</v>
      </c>
      <c r="AK613" s="51" t="str">
        <f t="shared" ca="1" si="53"/>
        <v>поверен</v>
      </c>
      <c r="AL613" s="42"/>
      <c r="AM613" s="42" t="s">
        <v>86</v>
      </c>
      <c r="AN613" s="42" t="s">
        <v>87</v>
      </c>
      <c r="AO613" s="42" t="s">
        <v>88</v>
      </c>
      <c r="AP613" s="48" t="s">
        <v>2521</v>
      </c>
      <c r="AQ613" s="41" t="s">
        <v>2547</v>
      </c>
      <c r="AR613" s="51"/>
      <c r="AS613" s="42" t="s">
        <v>91</v>
      </c>
      <c r="AT613" s="37" t="s">
        <v>385</v>
      </c>
      <c r="AU613" s="37"/>
      <c r="AV613" s="40">
        <v>45318</v>
      </c>
      <c r="AW613" s="40"/>
      <c r="AX613" s="37"/>
      <c r="AY613" s="37"/>
      <c r="AZ613" s="37"/>
      <c r="BA613" s="40" t="s">
        <v>221</v>
      </c>
      <c r="BB613" s="40" t="s">
        <v>2523</v>
      </c>
      <c r="BC613" s="40" t="s">
        <v>2328</v>
      </c>
      <c r="BD613" s="42">
        <v>3661</v>
      </c>
      <c r="BE613" s="40"/>
      <c r="BF613" s="52"/>
      <c r="BG613" s="47" t="s">
        <v>648</v>
      </c>
      <c r="BH613" s="103"/>
      <c r="BI613" s="47"/>
      <c r="BJ613" s="47"/>
      <c r="BK613" s="47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</row>
    <row r="614" s="101" customFormat="1" ht="60" hidden="1" customHeight="1">
      <c r="A614" s="37"/>
      <c r="B614" s="37" t="s">
        <v>62</v>
      </c>
      <c r="C614" s="37" t="s">
        <v>63</v>
      </c>
      <c r="D614" s="56" t="s">
        <v>64</v>
      </c>
      <c r="E614" s="56">
        <v>227</v>
      </c>
      <c r="F614" s="40" t="s">
        <v>2177</v>
      </c>
      <c r="G614" s="40" t="s">
        <v>2548</v>
      </c>
      <c r="H614" s="56" t="s">
        <v>2549</v>
      </c>
      <c r="I614" s="48" t="s">
        <v>2514</v>
      </c>
      <c r="J614" s="40" t="s">
        <v>2515</v>
      </c>
      <c r="K614" s="49" t="s">
        <v>2318</v>
      </c>
      <c r="L614" s="49" t="s">
        <v>2516</v>
      </c>
      <c r="M614" s="40" t="s">
        <v>2517</v>
      </c>
      <c r="N614" s="49" t="s">
        <v>2550</v>
      </c>
      <c r="O614" s="48" t="s">
        <v>2321</v>
      </c>
      <c r="P614" s="37" t="s">
        <v>76</v>
      </c>
      <c r="Q614" s="42" t="s">
        <v>1193</v>
      </c>
      <c r="R614" s="91">
        <v>42005</v>
      </c>
      <c r="S614" s="48">
        <v>10</v>
      </c>
      <c r="T614" s="45">
        <f t="shared" si="48"/>
        <v>45657</v>
      </c>
      <c r="U614" s="56">
        <v>1</v>
      </c>
      <c r="V614" s="47" t="str">
        <f t="shared" si="51"/>
        <v>м</v>
      </c>
      <c r="W614" s="47" t="str">
        <f t="shared" si="50"/>
        <v>м</v>
      </c>
      <c r="X614" s="48">
        <v>5</v>
      </c>
      <c r="Y614" s="48" t="s">
        <v>325</v>
      </c>
      <c r="Z614" s="42" t="s">
        <v>325</v>
      </c>
      <c r="AA614" s="56" t="s">
        <v>1127</v>
      </c>
      <c r="AB614" s="48" t="s">
        <v>325</v>
      </c>
      <c r="AC614" s="42" t="s">
        <v>325</v>
      </c>
      <c r="AD614" s="49">
        <v>12</v>
      </c>
      <c r="AE614" s="50">
        <v>45856</v>
      </c>
      <c r="AF614" s="51">
        <f t="shared" si="52"/>
        <v>46220</v>
      </c>
      <c r="AG614" s="40" t="s">
        <v>82</v>
      </c>
      <c r="AH614" s="40" t="s">
        <v>83</v>
      </c>
      <c r="AI614" s="37" t="s">
        <v>2551</v>
      </c>
      <c r="AJ614" s="40" t="s">
        <v>109</v>
      </c>
      <c r="AK614" s="51" t="str">
        <f t="shared" ca="1" si="53"/>
        <v>поверен</v>
      </c>
      <c r="AL614" s="42"/>
      <c r="AM614" s="42" t="s">
        <v>86</v>
      </c>
      <c r="AN614" s="42" t="s">
        <v>87</v>
      </c>
      <c r="AO614" s="42" t="s">
        <v>88</v>
      </c>
      <c r="AP614" s="48"/>
      <c r="AQ614" s="41"/>
      <c r="AR614" s="51"/>
      <c r="AS614" s="42" t="s">
        <v>91</v>
      </c>
      <c r="AT614" s="37" t="s">
        <v>385</v>
      </c>
      <c r="AU614" s="37"/>
      <c r="AV614" s="40"/>
      <c r="AW614" s="40"/>
      <c r="AX614" s="37"/>
      <c r="AY614" s="37"/>
      <c r="AZ614" s="37"/>
      <c r="BA614" s="40" t="s">
        <v>221</v>
      </c>
      <c r="BB614" s="40" t="s">
        <v>2523</v>
      </c>
      <c r="BC614" s="40" t="s">
        <v>2328</v>
      </c>
      <c r="BD614" s="42">
        <v>3661</v>
      </c>
      <c r="BE614" s="40"/>
      <c r="BF614" s="52"/>
      <c r="BG614" s="47" t="s">
        <v>648</v>
      </c>
      <c r="BH614" s="103"/>
      <c r="BI614" s="47"/>
      <c r="BJ614" s="47"/>
      <c r="BK614" s="47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</row>
    <row r="615" s="101" customFormat="1" ht="60" hidden="1" customHeight="1">
      <c r="A615" s="37"/>
      <c r="B615" s="37" t="s">
        <v>62</v>
      </c>
      <c r="C615" s="37" t="s">
        <v>63</v>
      </c>
      <c r="D615" s="56" t="s">
        <v>64</v>
      </c>
      <c r="E615" s="56">
        <v>227</v>
      </c>
      <c r="F615" s="40" t="s">
        <v>2177</v>
      </c>
      <c r="G615" s="40" t="s">
        <v>2552</v>
      </c>
      <c r="H615" s="56" t="s">
        <v>2553</v>
      </c>
      <c r="I615" s="48" t="s">
        <v>2514</v>
      </c>
      <c r="J615" s="40" t="s">
        <v>2515</v>
      </c>
      <c r="K615" s="49" t="s">
        <v>2318</v>
      </c>
      <c r="L615" s="49" t="s">
        <v>2516</v>
      </c>
      <c r="M615" s="40" t="s">
        <v>2517</v>
      </c>
      <c r="N615" s="49" t="s">
        <v>2554</v>
      </c>
      <c r="O615" s="48" t="s">
        <v>2321</v>
      </c>
      <c r="P615" s="37" t="s">
        <v>76</v>
      </c>
      <c r="Q615" s="42" t="s">
        <v>1193</v>
      </c>
      <c r="R615" s="91">
        <v>42005</v>
      </c>
      <c r="S615" s="48">
        <v>10</v>
      </c>
      <c r="T615" s="45">
        <f t="shared" si="48"/>
        <v>45657</v>
      </c>
      <c r="U615" s="56">
        <v>1</v>
      </c>
      <c r="V615" s="47" t="str">
        <f t="shared" si="51"/>
        <v>м</v>
      </c>
      <c r="W615" s="47" t="str">
        <f t="shared" si="50"/>
        <v>м</v>
      </c>
      <c r="X615" s="48">
        <v>5</v>
      </c>
      <c r="Y615" s="48" t="s">
        <v>325</v>
      </c>
      <c r="Z615" s="42" t="s">
        <v>325</v>
      </c>
      <c r="AA615" s="56" t="s">
        <v>1127</v>
      </c>
      <c r="AB615" s="48" t="s">
        <v>325</v>
      </c>
      <c r="AC615" s="42" t="s">
        <v>325</v>
      </c>
      <c r="AD615" s="49">
        <v>12</v>
      </c>
      <c r="AE615" s="50">
        <v>45856</v>
      </c>
      <c r="AF615" s="51">
        <f t="shared" si="52"/>
        <v>46220</v>
      </c>
      <c r="AG615" s="40" t="s">
        <v>82</v>
      </c>
      <c r="AH615" s="40" t="s">
        <v>83</v>
      </c>
      <c r="AI615" s="37" t="s">
        <v>2555</v>
      </c>
      <c r="AJ615" s="40" t="s">
        <v>109</v>
      </c>
      <c r="AK615" s="51" t="str">
        <f t="shared" ca="1" si="53"/>
        <v>поверен</v>
      </c>
      <c r="AL615" s="42"/>
      <c r="AM615" s="42" t="s">
        <v>86</v>
      </c>
      <c r="AN615" s="42" t="s">
        <v>87</v>
      </c>
      <c r="AO615" s="42" t="s">
        <v>88</v>
      </c>
      <c r="AP615" s="48"/>
      <c r="AQ615" s="41"/>
      <c r="AR615" s="51"/>
      <c r="AS615" s="42" t="s">
        <v>91</v>
      </c>
      <c r="AT615" s="37" t="s">
        <v>385</v>
      </c>
      <c r="AU615" s="37"/>
      <c r="AV615" s="40"/>
      <c r="AW615" s="40"/>
      <c r="AX615" s="37"/>
      <c r="AY615" s="37"/>
      <c r="AZ615" s="37"/>
      <c r="BA615" s="40" t="s">
        <v>221</v>
      </c>
      <c r="BB615" s="40" t="s">
        <v>2523</v>
      </c>
      <c r="BC615" s="40" t="s">
        <v>2328</v>
      </c>
      <c r="BD615" s="42">
        <v>3661</v>
      </c>
      <c r="BE615" s="40"/>
      <c r="BF615" s="52"/>
      <c r="BG615" s="47" t="s">
        <v>648</v>
      </c>
      <c r="BH615" s="103"/>
      <c r="BI615" s="47"/>
      <c r="BJ615" s="47"/>
      <c r="BK615" s="47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</row>
    <row r="616" s="98" customFormat="1" ht="60" hidden="1" customHeight="1">
      <c r="A616" s="37"/>
      <c r="B616" s="37" t="s">
        <v>62</v>
      </c>
      <c r="C616" s="37" t="s">
        <v>63</v>
      </c>
      <c r="D616" s="56" t="s">
        <v>64</v>
      </c>
      <c r="E616" s="56">
        <v>227</v>
      </c>
      <c r="F616" s="40" t="s">
        <v>2177</v>
      </c>
      <c r="G616" s="40" t="s">
        <v>2556</v>
      </c>
      <c r="H616" s="56" t="s">
        <v>2557</v>
      </c>
      <c r="I616" s="48" t="s">
        <v>2514</v>
      </c>
      <c r="J616" s="40" t="s">
        <v>2515</v>
      </c>
      <c r="K616" s="49" t="s">
        <v>2318</v>
      </c>
      <c r="L616" s="49" t="s">
        <v>2516</v>
      </c>
      <c r="M616" s="40" t="s">
        <v>2517</v>
      </c>
      <c r="N616" s="49" t="s">
        <v>2558</v>
      </c>
      <c r="O616" s="48" t="s">
        <v>2321</v>
      </c>
      <c r="P616" s="37" t="s">
        <v>76</v>
      </c>
      <c r="Q616" s="42" t="s">
        <v>1193</v>
      </c>
      <c r="R616" s="91">
        <v>42005</v>
      </c>
      <c r="S616" s="48">
        <v>10</v>
      </c>
      <c r="T616" s="45">
        <f t="shared" ref="T616:T679" si="54">R616+S616*365.2</f>
        <v>45657</v>
      </c>
      <c r="U616" s="56">
        <v>1</v>
      </c>
      <c r="V616" s="47" t="str">
        <f t="shared" si="51"/>
        <v>м</v>
      </c>
      <c r="W616" s="47" t="str">
        <f t="shared" si="50"/>
        <v>м</v>
      </c>
      <c r="X616" s="48">
        <v>5</v>
      </c>
      <c r="Y616" s="48" t="s">
        <v>325</v>
      </c>
      <c r="Z616" s="42" t="s">
        <v>325</v>
      </c>
      <c r="AA616" s="56" t="s">
        <v>1127</v>
      </c>
      <c r="AB616" s="48" t="s">
        <v>325</v>
      </c>
      <c r="AC616" s="42" t="s">
        <v>325</v>
      </c>
      <c r="AD616" s="49">
        <v>12</v>
      </c>
      <c r="AE616" s="50">
        <v>45856</v>
      </c>
      <c r="AF616" s="51">
        <f t="shared" si="52"/>
        <v>46220</v>
      </c>
      <c r="AG616" s="40" t="s">
        <v>82</v>
      </c>
      <c r="AH616" s="40" t="s">
        <v>83</v>
      </c>
      <c r="AI616" s="37" t="s">
        <v>2559</v>
      </c>
      <c r="AJ616" s="40" t="s">
        <v>109</v>
      </c>
      <c r="AK616" s="51" t="str">
        <f t="shared" ca="1" si="53"/>
        <v>поверен</v>
      </c>
      <c r="AL616" s="42"/>
      <c r="AM616" s="42" t="s">
        <v>86</v>
      </c>
      <c r="AN616" s="42" t="s">
        <v>87</v>
      </c>
      <c r="AO616" s="42" t="s">
        <v>88</v>
      </c>
      <c r="AP616" s="48"/>
      <c r="AQ616" s="41"/>
      <c r="AR616" s="51"/>
      <c r="AS616" s="42" t="s">
        <v>91</v>
      </c>
      <c r="AT616" s="37" t="s">
        <v>385</v>
      </c>
      <c r="AU616" s="37"/>
      <c r="AV616" s="40"/>
      <c r="AW616" s="40"/>
      <c r="AX616" s="37"/>
      <c r="AY616" s="37"/>
      <c r="AZ616" s="37"/>
      <c r="BA616" s="40" t="s">
        <v>221</v>
      </c>
      <c r="BB616" s="40" t="s">
        <v>2523</v>
      </c>
      <c r="BC616" s="40" t="s">
        <v>2328</v>
      </c>
      <c r="BD616" s="42">
        <v>3661</v>
      </c>
      <c r="BE616" s="40"/>
      <c r="BF616" s="52"/>
      <c r="BG616" s="37" t="s">
        <v>648</v>
      </c>
      <c r="BH616" s="99"/>
      <c r="BI616" s="37"/>
      <c r="BJ616" s="37"/>
      <c r="BK616" s="37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</row>
    <row r="617" s="92" customFormat="1" ht="60" hidden="1" customHeight="1">
      <c r="A617" s="37">
        <f ca="1">IF(ROW()=2,1,INDIRECT("A"&amp;ROW()-1)+1)</f>
        <v>1</v>
      </c>
      <c r="B617" s="37" t="s">
        <v>62</v>
      </c>
      <c r="C617" s="37" t="s">
        <v>63</v>
      </c>
      <c r="D617" s="56" t="s">
        <v>64</v>
      </c>
      <c r="E617" s="56">
        <v>227</v>
      </c>
      <c r="F617" s="40" t="s">
        <v>2177</v>
      </c>
      <c r="G617" s="40" t="s">
        <v>2560</v>
      </c>
      <c r="H617" s="56" t="s">
        <v>2561</v>
      </c>
      <c r="I617" s="117" t="s">
        <v>590</v>
      </c>
      <c r="J617" s="118" t="s">
        <v>591</v>
      </c>
      <c r="K617" s="119" t="s">
        <v>592</v>
      </c>
      <c r="L617" s="119" t="s">
        <v>2562</v>
      </c>
      <c r="M617" s="119" t="s">
        <v>594</v>
      </c>
      <c r="N617" s="119">
        <v>222183</v>
      </c>
      <c r="O617" s="47" t="s">
        <v>595</v>
      </c>
      <c r="P617" s="47" t="s">
        <v>76</v>
      </c>
      <c r="Q617" s="120" t="s">
        <v>398</v>
      </c>
      <c r="R617" s="96">
        <v>44883</v>
      </c>
      <c r="S617" s="117">
        <v>10</v>
      </c>
      <c r="T617" s="121">
        <f t="shared" si="54"/>
        <v>48535</v>
      </c>
      <c r="U617" s="78" t="s">
        <v>100</v>
      </c>
      <c r="V617" s="47" t="str">
        <f t="shared" si="51"/>
        <v/>
      </c>
      <c r="W617" s="47" t="str">
        <f t="shared" si="50"/>
        <v>%НКПР</v>
      </c>
      <c r="X617" s="117">
        <v>100</v>
      </c>
      <c r="Y617" s="117"/>
      <c r="Z617" s="120" t="s">
        <v>399</v>
      </c>
      <c r="AA617" s="78" t="s">
        <v>596</v>
      </c>
      <c r="AB617" s="117"/>
      <c r="AC617" s="120" t="s">
        <v>399</v>
      </c>
      <c r="AD617" s="119">
        <v>36</v>
      </c>
      <c r="AE617" s="96">
        <v>44883</v>
      </c>
      <c r="AF617" s="51">
        <f t="shared" si="52"/>
        <v>45978</v>
      </c>
      <c r="AG617" s="118" t="s">
        <v>82</v>
      </c>
      <c r="AH617" s="118" t="s">
        <v>83</v>
      </c>
      <c r="AI617" s="120" t="s">
        <v>2563</v>
      </c>
      <c r="AJ617" s="47" t="s">
        <v>598</v>
      </c>
      <c r="AK617" s="51" t="str">
        <f t="shared" ca="1" si="53"/>
        <v>поверен</v>
      </c>
      <c r="AL617" s="120"/>
      <c r="AM617" s="120" t="s">
        <v>86</v>
      </c>
      <c r="AN617" s="120" t="s">
        <v>87</v>
      </c>
      <c r="AO617" s="120" t="s">
        <v>88</v>
      </c>
      <c r="AP617" s="47" t="s">
        <v>599</v>
      </c>
      <c r="AQ617" s="38" t="s">
        <v>2564</v>
      </c>
      <c r="AR617" s="148"/>
      <c r="AS617" s="120" t="s">
        <v>91</v>
      </c>
      <c r="AT617" s="47" t="s">
        <v>385</v>
      </c>
      <c r="AU617" s="47"/>
      <c r="AV617" s="40">
        <v>45337</v>
      </c>
      <c r="AW617" s="40"/>
      <c r="AX617" s="37"/>
      <c r="AY617" s="37"/>
      <c r="AZ617" s="37"/>
      <c r="BA617" s="40"/>
      <c r="BB617" s="118" t="s">
        <v>403</v>
      </c>
      <c r="BC617" s="118" t="s">
        <v>404</v>
      </c>
      <c r="BD617" s="120">
        <v>3160</v>
      </c>
      <c r="BE617" s="40"/>
      <c r="BF617" s="52"/>
      <c r="BG617" s="93"/>
      <c r="BH617" s="94"/>
      <c r="BI617" s="47" t="s">
        <v>406</v>
      </c>
      <c r="BJ617" s="38" t="s">
        <v>1305</v>
      </c>
      <c r="BK617" s="47" t="s">
        <v>915</v>
      </c>
      <c r="BL617" s="95"/>
      <c r="BM617" s="95"/>
      <c r="BN617" s="95"/>
      <c r="BO617" s="95"/>
      <c r="BP617" s="95"/>
      <c r="BQ617" s="95"/>
      <c r="BR617" s="95"/>
      <c r="BS617" s="95"/>
      <c r="BT617" s="95"/>
      <c r="BU617" s="95"/>
      <c r="BV617" s="95"/>
      <c r="BW617" s="95"/>
      <c r="BX617" s="95"/>
      <c r="BY617" s="95"/>
      <c r="BZ617" s="95"/>
      <c r="CA617" s="95"/>
      <c r="CB617" s="95"/>
      <c r="CC617" s="95"/>
      <c r="CD617" s="95"/>
      <c r="CE617" s="95"/>
      <c r="CF617" s="95"/>
      <c r="CG617" s="95"/>
      <c r="CH617" s="95"/>
      <c r="CI617" s="95"/>
      <c r="CJ617" s="95"/>
      <c r="CK617" s="95"/>
      <c r="CL617" s="95"/>
      <c r="CM617" s="95"/>
      <c r="CN617" s="95"/>
      <c r="CO617" s="95"/>
      <c r="CP617" s="95"/>
      <c r="CQ617" s="95"/>
      <c r="CR617" s="95"/>
      <c r="CS617" s="95"/>
      <c r="CT617" s="95"/>
      <c r="CU617" s="95"/>
      <c r="CV617" s="95"/>
      <c r="CW617" s="95"/>
      <c r="CX617" s="95"/>
      <c r="CY617" s="95"/>
      <c r="CZ617" s="95"/>
      <c r="DA617" s="95"/>
      <c r="DB617" s="95"/>
      <c r="DC617" s="95"/>
      <c r="DD617" s="95"/>
      <c r="DE617" s="95"/>
      <c r="DF617" s="95"/>
      <c r="DG617" s="95"/>
      <c r="DH617" s="95"/>
      <c r="DI617" s="95"/>
      <c r="DJ617" s="95"/>
      <c r="DK617" s="95"/>
      <c r="DL617" s="95"/>
      <c r="DM617" s="95"/>
      <c r="DN617" s="95"/>
      <c r="DO617" s="95"/>
      <c r="DP617" s="95"/>
      <c r="DQ617" s="95"/>
      <c r="DR617" s="95"/>
      <c r="DS617" s="95"/>
      <c r="DT617" s="95"/>
      <c r="DU617" s="95"/>
      <c r="DV617" s="95"/>
      <c r="DW617" s="95"/>
      <c r="DX617" s="95"/>
      <c r="DY617" s="95"/>
      <c r="DZ617" s="95"/>
      <c r="EA617" s="95"/>
      <c r="EB617" s="95"/>
      <c r="EC617" s="95"/>
      <c r="ED617" s="95"/>
      <c r="EE617" s="95"/>
      <c r="EF617" s="95"/>
      <c r="EG617" s="95"/>
      <c r="EH617" s="95"/>
      <c r="EI617" s="95"/>
      <c r="EJ617" s="95"/>
      <c r="EK617" s="95"/>
      <c r="EL617" s="95"/>
      <c r="EM617" s="95"/>
      <c r="EN617" s="95"/>
      <c r="EO617" s="95"/>
      <c r="EP617" s="95"/>
      <c r="EQ617" s="95"/>
      <c r="ER617" s="95"/>
      <c r="ES617" s="95"/>
      <c r="ET617" s="95"/>
      <c r="EU617" s="95"/>
      <c r="EV617" s="95"/>
      <c r="EW617" s="95"/>
      <c r="EX617" s="95"/>
      <c r="EY617" s="95"/>
      <c r="EZ617" s="95"/>
      <c r="FA617" s="95"/>
      <c r="FB617" s="95"/>
      <c r="FC617" s="95"/>
      <c r="FD617" s="95"/>
      <c r="FE617" s="95"/>
      <c r="FF617" s="95"/>
      <c r="FG617" s="95"/>
      <c r="FH617" s="95"/>
      <c r="FI617" s="95"/>
      <c r="FJ617" s="95"/>
      <c r="FK617" s="95"/>
      <c r="FL617" s="95"/>
      <c r="FM617" s="95"/>
      <c r="FN617" s="95"/>
      <c r="FO617" s="95"/>
      <c r="FP617" s="95"/>
      <c r="FQ617" s="95"/>
      <c r="FR617" s="95"/>
      <c r="FS617" s="95"/>
      <c r="FT617" s="95"/>
      <c r="FU617" s="95"/>
      <c r="FV617" s="95"/>
      <c r="FW617" s="95"/>
      <c r="FX617" s="95"/>
      <c r="FY617" s="95"/>
      <c r="FZ617" s="95"/>
      <c r="GA617" s="95"/>
      <c r="GB617" s="95"/>
      <c r="GC617" s="95"/>
      <c r="GD617" s="95"/>
      <c r="GE617" s="95"/>
      <c r="GF617" s="95"/>
      <c r="GG617" s="95"/>
      <c r="GH617" s="95"/>
      <c r="GI617" s="95"/>
      <c r="GJ617" s="95"/>
      <c r="GK617" s="95"/>
      <c r="GL617" s="95"/>
      <c r="GM617" s="95"/>
      <c r="GN617" s="95"/>
      <c r="GO617" s="95"/>
      <c r="GP617" s="95"/>
      <c r="GQ617" s="95"/>
      <c r="GR617" s="95"/>
      <c r="GS617" s="95"/>
      <c r="GT617" s="95"/>
      <c r="GU617" s="95"/>
      <c r="GV617" s="95"/>
      <c r="GW617" s="95"/>
      <c r="GX617" s="95"/>
      <c r="GY617" s="95"/>
      <c r="GZ617" s="95"/>
      <c r="HA617" s="95"/>
      <c r="HB617" s="95"/>
      <c r="HC617" s="95"/>
      <c r="HD617" s="95"/>
      <c r="HE617" s="95"/>
      <c r="HF617" s="95"/>
      <c r="HG617" s="95"/>
      <c r="HH617" s="95"/>
      <c r="HI617" s="95"/>
      <c r="HJ617" s="95"/>
      <c r="HK617" s="95"/>
      <c r="HL617" s="95"/>
      <c r="HM617" s="95"/>
      <c r="HN617" s="95"/>
      <c r="HO617" s="95"/>
      <c r="HP617" s="95"/>
      <c r="HQ617" s="95"/>
      <c r="HR617" s="95"/>
      <c r="HS617" s="95"/>
      <c r="HT617" s="95"/>
      <c r="HU617" s="95"/>
      <c r="HV617" s="95"/>
      <c r="HW617" s="95"/>
      <c r="HX617" s="95"/>
      <c r="HY617" s="95"/>
      <c r="HZ617" s="95"/>
      <c r="IA617" s="95"/>
      <c r="IB617" s="95"/>
      <c r="IC617" s="95"/>
      <c r="ID617" s="95"/>
      <c r="IE617" s="95"/>
    </row>
    <row r="618" s="2" customFormat="1" ht="60" hidden="1" customHeight="1">
      <c r="A618" s="58"/>
      <c r="B618" s="58" t="s">
        <v>62</v>
      </c>
      <c r="C618" s="58" t="s">
        <v>63</v>
      </c>
      <c r="D618" s="59" t="s">
        <v>64</v>
      </c>
      <c r="E618" s="59">
        <v>227</v>
      </c>
      <c r="F618" s="62" t="s">
        <v>2177</v>
      </c>
      <c r="G618" s="62" t="s">
        <v>2560</v>
      </c>
      <c r="H618" s="59" t="s">
        <v>2565</v>
      </c>
      <c r="I618" s="63" t="s">
        <v>577</v>
      </c>
      <c r="J618" s="62" t="s">
        <v>578</v>
      </c>
      <c r="K618" s="64" t="s">
        <v>579</v>
      </c>
      <c r="L618" s="79" t="s">
        <v>580</v>
      </c>
      <c r="M618" s="64" t="s">
        <v>581</v>
      </c>
      <c r="N618" s="64" t="s">
        <v>2566</v>
      </c>
      <c r="O618" s="58" t="s">
        <v>397</v>
      </c>
      <c r="P618" s="58" t="s">
        <v>76</v>
      </c>
      <c r="Q618" s="66" t="s">
        <v>398</v>
      </c>
      <c r="R618" s="115">
        <v>41640</v>
      </c>
      <c r="S618" s="63">
        <v>15</v>
      </c>
      <c r="T618" s="69">
        <f t="shared" si="54"/>
        <v>47118</v>
      </c>
      <c r="U618" s="59" t="s">
        <v>100</v>
      </c>
      <c r="V618" s="71" t="str">
        <f t="shared" si="51"/>
        <v/>
      </c>
      <c r="W618" s="66" t="s">
        <v>399</v>
      </c>
      <c r="X618" s="63">
        <v>100</v>
      </c>
      <c r="Y618" s="63"/>
      <c r="Z618" s="66" t="s">
        <v>399</v>
      </c>
      <c r="AA618" s="59" t="s">
        <v>400</v>
      </c>
      <c r="AB618" s="63"/>
      <c r="AC618" s="66" t="s">
        <v>399</v>
      </c>
      <c r="AD618" s="498">
        <v>24</v>
      </c>
      <c r="AE618" s="116">
        <v>45735</v>
      </c>
      <c r="AF618" s="73">
        <f t="shared" si="52"/>
        <v>46464</v>
      </c>
      <c r="AG618" s="105" t="s">
        <v>82</v>
      </c>
      <c r="AH618" s="62" t="s">
        <v>83</v>
      </c>
      <c r="AI618" s="62" t="s">
        <v>2567</v>
      </c>
      <c r="AJ618" s="71" t="s">
        <v>109</v>
      </c>
      <c r="AK618" s="73" t="str">
        <f t="shared" ca="1" si="53"/>
        <v>поверен</v>
      </c>
      <c r="AM618" s="66" t="s">
        <v>86</v>
      </c>
      <c r="AN618" s="66" t="s">
        <v>87</v>
      </c>
      <c r="AO618" s="66" t="s">
        <v>88</v>
      </c>
      <c r="AP618" s="63" t="s">
        <v>584</v>
      </c>
      <c r="AQ618" s="74"/>
      <c r="AR618" s="73"/>
      <c r="AS618" s="66" t="s">
        <v>91</v>
      </c>
      <c r="AT618" s="58" t="s">
        <v>385</v>
      </c>
      <c r="AU618" s="58"/>
      <c r="AV618" s="62"/>
      <c r="AW618" s="62"/>
      <c r="AX618" s="58"/>
      <c r="AY618" s="58"/>
      <c r="AZ618" s="58"/>
      <c r="BA618" s="62" t="s">
        <v>221</v>
      </c>
      <c r="BB618" s="62" t="s">
        <v>403</v>
      </c>
      <c r="BC618" s="62" t="s">
        <v>404</v>
      </c>
      <c r="BD618" s="66">
        <v>3160</v>
      </c>
      <c r="BE618" s="62"/>
      <c r="BF618" s="75"/>
      <c r="BG618" s="71" t="s">
        <v>587</v>
      </c>
      <c r="BH618" s="123"/>
      <c r="BI618" s="71"/>
      <c r="BJ618" s="60" t="s">
        <v>407</v>
      </c>
      <c r="BK618" s="71" t="s">
        <v>588</v>
      </c>
    </row>
    <row r="619" s="36" customFormat="1" ht="60" hidden="1" customHeight="1">
      <c r="A619" s="47"/>
      <c r="B619" s="37" t="s">
        <v>62</v>
      </c>
      <c r="C619" s="37" t="s">
        <v>63</v>
      </c>
      <c r="D619" s="78" t="s">
        <v>64</v>
      </c>
      <c r="E619" s="78">
        <v>227</v>
      </c>
      <c r="F619" s="118" t="s">
        <v>2177</v>
      </c>
      <c r="G619" s="118" t="s">
        <v>2560</v>
      </c>
      <c r="H619" s="78" t="s">
        <v>2568</v>
      </c>
      <c r="I619" s="117" t="s">
        <v>688</v>
      </c>
      <c r="J619" s="118" t="s">
        <v>689</v>
      </c>
      <c r="K619" s="119" t="s">
        <v>579</v>
      </c>
      <c r="L619" s="146" t="s">
        <v>690</v>
      </c>
      <c r="M619" s="146" t="s">
        <v>691</v>
      </c>
      <c r="N619" s="78" t="s">
        <v>2569</v>
      </c>
      <c r="O619" s="47" t="s">
        <v>2570</v>
      </c>
      <c r="P619" s="47" t="s">
        <v>76</v>
      </c>
      <c r="Q619" s="120" t="s">
        <v>398</v>
      </c>
      <c r="R619" s="96">
        <v>44805</v>
      </c>
      <c r="S619" s="117">
        <v>15</v>
      </c>
      <c r="T619" s="121">
        <f t="shared" si="54"/>
        <v>50283</v>
      </c>
      <c r="U619" s="78" t="s">
        <v>100</v>
      </c>
      <c r="V619" s="47" t="str">
        <f t="shared" si="51"/>
        <v/>
      </c>
      <c r="W619" s="47" t="str">
        <f t="shared" si="50"/>
        <v>%НКПР</v>
      </c>
      <c r="X619" s="117">
        <v>100</v>
      </c>
      <c r="Y619" s="117"/>
      <c r="Z619" s="120" t="s">
        <v>399</v>
      </c>
      <c r="AA619" s="78" t="s">
        <v>400</v>
      </c>
      <c r="AB619" s="117"/>
      <c r="AC619" s="120" t="s">
        <v>399</v>
      </c>
      <c r="AD619" s="119">
        <v>36</v>
      </c>
      <c r="AE619" s="43">
        <v>45889</v>
      </c>
      <c r="AF619" s="148">
        <f t="shared" si="52"/>
        <v>46984</v>
      </c>
      <c r="AG619" s="118" t="s">
        <v>82</v>
      </c>
      <c r="AH619" s="118" t="s">
        <v>83</v>
      </c>
      <c r="AI619" s="120" t="s">
        <v>2571</v>
      </c>
      <c r="AJ619" s="47" t="s">
        <v>109</v>
      </c>
      <c r="AK619" s="148" t="str">
        <f t="shared" ca="1" si="53"/>
        <v>поверен</v>
      </c>
      <c r="AL619" s="120"/>
      <c r="AM619" s="120" t="s">
        <v>86</v>
      </c>
      <c r="AN619" s="120" t="s">
        <v>87</v>
      </c>
      <c r="AO619" s="120" t="s">
        <v>88</v>
      </c>
      <c r="AP619" s="117" t="s">
        <v>695</v>
      </c>
      <c r="AQ619" s="118">
        <v>44974</v>
      </c>
      <c r="AR619" s="148"/>
      <c r="AS619" s="120" t="s">
        <v>91</v>
      </c>
      <c r="AT619" s="47" t="s">
        <v>385</v>
      </c>
      <c r="AU619" s="47"/>
      <c r="AV619" s="118">
        <v>44974</v>
      </c>
      <c r="AW619" s="118"/>
      <c r="AX619" s="47"/>
      <c r="AY619" s="47"/>
      <c r="AZ619" s="47"/>
      <c r="BA619" s="118" t="s">
        <v>221</v>
      </c>
      <c r="BB619" s="118" t="s">
        <v>403</v>
      </c>
      <c r="BC619" s="118" t="s">
        <v>404</v>
      </c>
      <c r="BD619" s="120">
        <v>3160</v>
      </c>
      <c r="BE619" s="118"/>
      <c r="BF619" s="149"/>
      <c r="BG619" s="53"/>
      <c r="BH619" s="54"/>
      <c r="BI619" s="38" t="s">
        <v>406</v>
      </c>
      <c r="BJ619" s="38" t="s">
        <v>1066</v>
      </c>
      <c r="BK619" s="38" t="s">
        <v>698</v>
      </c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</row>
    <row r="620" s="55" customFormat="1" ht="60" hidden="1" customHeight="1">
      <c r="A620" s="71"/>
      <c r="B620" s="58" t="s">
        <v>62</v>
      </c>
      <c r="C620" s="58" t="s">
        <v>63</v>
      </c>
      <c r="D620" s="104" t="s">
        <v>64</v>
      </c>
      <c r="E620" s="104">
        <v>227</v>
      </c>
      <c r="F620" s="105" t="s">
        <v>2177</v>
      </c>
      <c r="G620" s="105" t="s">
        <v>2560</v>
      </c>
      <c r="H620" s="104" t="s">
        <v>2572</v>
      </c>
      <c r="I620" s="106" t="s">
        <v>617</v>
      </c>
      <c r="J620" s="105" t="s">
        <v>618</v>
      </c>
      <c r="K620" s="107" t="s">
        <v>619</v>
      </c>
      <c r="L620" s="107" t="s">
        <v>620</v>
      </c>
      <c r="M620" s="107" t="s">
        <v>621</v>
      </c>
      <c r="N620" s="107" t="s">
        <v>2573</v>
      </c>
      <c r="O620" s="71" t="s">
        <v>623</v>
      </c>
      <c r="P620" s="71" t="s">
        <v>76</v>
      </c>
      <c r="Q620" s="108" t="s">
        <v>398</v>
      </c>
      <c r="R620" s="115" t="s">
        <v>2574</v>
      </c>
      <c r="S620" s="106">
        <v>10</v>
      </c>
      <c r="T620" s="109" t="e">
        <f t="shared" si="54"/>
        <v>#VALUE!</v>
      </c>
      <c r="U620" s="104" t="s">
        <v>100</v>
      </c>
      <c r="V620" s="71" t="str">
        <f t="shared" si="51"/>
        <v/>
      </c>
      <c r="W620" s="71" t="str">
        <f t="shared" si="50"/>
        <v>%НКПР</v>
      </c>
      <c r="X620" s="106">
        <v>100</v>
      </c>
      <c r="Y620" s="106"/>
      <c r="Z620" s="108" t="s">
        <v>399</v>
      </c>
      <c r="AA620" s="104" t="s">
        <v>400</v>
      </c>
      <c r="AB620" s="106"/>
      <c r="AC620" s="108" t="s">
        <v>399</v>
      </c>
      <c r="AD620" s="107">
        <v>12</v>
      </c>
      <c r="AE620" s="67">
        <v>45880</v>
      </c>
      <c r="AF620" s="111">
        <f t="shared" si="52"/>
        <v>46244</v>
      </c>
      <c r="AG620" s="105" t="s">
        <v>82</v>
      </c>
      <c r="AH620" s="105" t="s">
        <v>83</v>
      </c>
      <c r="AI620" s="108" t="s">
        <v>2575</v>
      </c>
      <c r="AJ620" s="105" t="s">
        <v>109</v>
      </c>
      <c r="AK620" s="111" t="str">
        <f t="shared" ca="1" si="53"/>
        <v>поверен</v>
      </c>
      <c r="AL620" s="108"/>
      <c r="AM620" s="108" t="s">
        <v>86</v>
      </c>
      <c r="AN620" s="108" t="s">
        <v>87</v>
      </c>
      <c r="AO620" s="108" t="s">
        <v>88</v>
      </c>
      <c r="AP620" s="106" t="s">
        <v>711</v>
      </c>
      <c r="AQ620" s="60"/>
      <c r="AR620" s="111"/>
      <c r="AS620" s="108" t="s">
        <v>91</v>
      </c>
      <c r="AT620" s="71" t="s">
        <v>385</v>
      </c>
      <c r="AU620" s="71"/>
      <c r="AV620" s="105"/>
      <c r="AW620" s="105"/>
      <c r="AX620" s="71"/>
      <c r="AY620" s="71"/>
      <c r="AZ620" s="71"/>
      <c r="BA620" s="105" t="s">
        <v>221</v>
      </c>
      <c r="BB620" s="105" t="s">
        <v>403</v>
      </c>
      <c r="BC620" s="105" t="s">
        <v>404</v>
      </c>
      <c r="BD620" s="108">
        <v>3160</v>
      </c>
      <c r="BE620" s="105"/>
      <c r="BF620" s="112"/>
      <c r="BG620" s="76" t="s">
        <v>455</v>
      </c>
      <c r="BH620" s="77"/>
      <c r="BI620" s="71"/>
      <c r="BJ620" s="71"/>
      <c r="BK620" s="71"/>
    </row>
    <row r="621" s="55" customFormat="1" ht="60" hidden="1" customHeight="1">
      <c r="A621" s="71"/>
      <c r="B621" s="58" t="s">
        <v>62</v>
      </c>
      <c r="C621" s="58" t="s">
        <v>63</v>
      </c>
      <c r="D621" s="104" t="s">
        <v>64</v>
      </c>
      <c r="E621" s="104">
        <v>227</v>
      </c>
      <c r="F621" s="105" t="s">
        <v>2177</v>
      </c>
      <c r="G621" s="105" t="s">
        <v>2576</v>
      </c>
      <c r="H621" s="104" t="s">
        <v>2577</v>
      </c>
      <c r="I621" s="106" t="s">
        <v>617</v>
      </c>
      <c r="J621" s="105" t="s">
        <v>618</v>
      </c>
      <c r="K621" s="107" t="s">
        <v>619</v>
      </c>
      <c r="L621" s="107" t="s">
        <v>620</v>
      </c>
      <c r="M621" s="107" t="s">
        <v>621</v>
      </c>
      <c r="N621" s="107" t="s">
        <v>2578</v>
      </c>
      <c r="O621" s="71" t="s">
        <v>623</v>
      </c>
      <c r="P621" s="71" t="s">
        <v>76</v>
      </c>
      <c r="Q621" s="108" t="s">
        <v>398</v>
      </c>
      <c r="R621" s="115" t="s">
        <v>2574</v>
      </c>
      <c r="S621" s="106">
        <v>10</v>
      </c>
      <c r="T621" s="109" t="e">
        <f t="shared" si="54"/>
        <v>#VALUE!</v>
      </c>
      <c r="U621" s="104" t="s">
        <v>100</v>
      </c>
      <c r="V621" s="71" t="str">
        <f t="shared" si="51"/>
        <v/>
      </c>
      <c r="W621" s="71" t="str">
        <f t="shared" si="50"/>
        <v>%НКПР</v>
      </c>
      <c r="X621" s="106">
        <v>100</v>
      </c>
      <c r="Y621" s="106"/>
      <c r="Z621" s="108" t="s">
        <v>399</v>
      </c>
      <c r="AA621" s="104" t="s">
        <v>400</v>
      </c>
      <c r="AB621" s="106"/>
      <c r="AC621" s="108" t="s">
        <v>399</v>
      </c>
      <c r="AD621" s="107">
        <v>12</v>
      </c>
      <c r="AE621" s="67">
        <v>45880</v>
      </c>
      <c r="AF621" s="111">
        <f t="shared" si="52"/>
        <v>46244</v>
      </c>
      <c r="AG621" s="105" t="s">
        <v>82</v>
      </c>
      <c r="AH621" s="105" t="s">
        <v>83</v>
      </c>
      <c r="AI621" s="108" t="s">
        <v>2579</v>
      </c>
      <c r="AJ621" s="105" t="s">
        <v>109</v>
      </c>
      <c r="AK621" s="111" t="str">
        <f t="shared" ca="1" si="53"/>
        <v>поверен</v>
      </c>
      <c r="AL621" s="108"/>
      <c r="AM621" s="108" t="s">
        <v>86</v>
      </c>
      <c r="AN621" s="108" t="s">
        <v>87</v>
      </c>
      <c r="AO621" s="108" t="s">
        <v>88</v>
      </c>
      <c r="AP621" s="106" t="s">
        <v>711</v>
      </c>
      <c r="AQ621" s="60"/>
      <c r="AR621" s="111"/>
      <c r="AS621" s="108" t="s">
        <v>91</v>
      </c>
      <c r="AT621" s="71" t="s">
        <v>385</v>
      </c>
      <c r="AU621" s="71"/>
      <c r="AV621" s="105"/>
      <c r="AW621" s="105"/>
      <c r="AX621" s="71"/>
      <c r="AY621" s="71"/>
      <c r="AZ621" s="71"/>
      <c r="BA621" s="105" t="s">
        <v>221</v>
      </c>
      <c r="BB621" s="105" t="s">
        <v>403</v>
      </c>
      <c r="BC621" s="105" t="s">
        <v>404</v>
      </c>
      <c r="BD621" s="108">
        <v>3160</v>
      </c>
      <c r="BE621" s="105"/>
      <c r="BF621" s="112"/>
      <c r="BG621" s="76" t="s">
        <v>455</v>
      </c>
      <c r="BH621" s="77"/>
      <c r="BI621" s="71"/>
      <c r="BJ621" s="71"/>
      <c r="BK621" s="71"/>
    </row>
    <row r="622" s="55" customFormat="1" ht="60" hidden="1" customHeight="1">
      <c r="A622" s="71"/>
      <c r="B622" s="58" t="s">
        <v>62</v>
      </c>
      <c r="C622" s="58" t="s">
        <v>63</v>
      </c>
      <c r="D622" s="104" t="s">
        <v>64</v>
      </c>
      <c r="E622" s="104">
        <v>227</v>
      </c>
      <c r="F622" s="105" t="s">
        <v>2177</v>
      </c>
      <c r="G622" s="105" t="s">
        <v>2580</v>
      </c>
      <c r="H622" s="104" t="s">
        <v>2581</v>
      </c>
      <c r="I622" s="106" t="s">
        <v>617</v>
      </c>
      <c r="J622" s="105" t="s">
        <v>618</v>
      </c>
      <c r="K622" s="107" t="s">
        <v>619</v>
      </c>
      <c r="L622" s="107" t="s">
        <v>620</v>
      </c>
      <c r="M622" s="107" t="s">
        <v>621</v>
      </c>
      <c r="N622" s="107" t="s">
        <v>2582</v>
      </c>
      <c r="O622" s="71" t="s">
        <v>623</v>
      </c>
      <c r="P622" s="71" t="s">
        <v>76</v>
      </c>
      <c r="Q622" s="108" t="s">
        <v>398</v>
      </c>
      <c r="R622" s="115" t="s">
        <v>2574</v>
      </c>
      <c r="S622" s="106">
        <v>10</v>
      </c>
      <c r="T622" s="109" t="e">
        <f t="shared" si="54"/>
        <v>#VALUE!</v>
      </c>
      <c r="U622" s="104" t="s">
        <v>100</v>
      </c>
      <c r="V622" s="71" t="str">
        <f t="shared" si="51"/>
        <v/>
      </c>
      <c r="W622" s="71" t="str">
        <f t="shared" si="50"/>
        <v>%НКПР</v>
      </c>
      <c r="X622" s="106">
        <v>100</v>
      </c>
      <c r="Y622" s="106"/>
      <c r="Z622" s="108" t="s">
        <v>399</v>
      </c>
      <c r="AA622" s="104" t="s">
        <v>400</v>
      </c>
      <c r="AB622" s="106"/>
      <c r="AC622" s="108" t="s">
        <v>399</v>
      </c>
      <c r="AD622" s="107">
        <v>12</v>
      </c>
      <c r="AE622" s="67">
        <v>45880</v>
      </c>
      <c r="AF622" s="111">
        <f t="shared" si="52"/>
        <v>46244</v>
      </c>
      <c r="AG622" s="105" t="s">
        <v>82</v>
      </c>
      <c r="AH622" s="105" t="s">
        <v>83</v>
      </c>
      <c r="AI622" s="108" t="s">
        <v>2583</v>
      </c>
      <c r="AJ622" s="105" t="s">
        <v>109</v>
      </c>
      <c r="AK622" s="111" t="str">
        <f t="shared" ca="1" si="53"/>
        <v>поверен</v>
      </c>
      <c r="AL622" s="108"/>
      <c r="AM622" s="108" t="s">
        <v>86</v>
      </c>
      <c r="AN622" s="108" t="s">
        <v>87</v>
      </c>
      <c r="AO622" s="108" t="s">
        <v>88</v>
      </c>
      <c r="AP622" s="106" t="s">
        <v>711</v>
      </c>
      <c r="AQ622" s="60"/>
      <c r="AR622" s="111"/>
      <c r="AS622" s="108" t="s">
        <v>91</v>
      </c>
      <c r="AT622" s="71" t="s">
        <v>385</v>
      </c>
      <c r="AU622" s="71"/>
      <c r="AV622" s="105"/>
      <c r="AW622" s="105"/>
      <c r="AX622" s="71"/>
      <c r="AY622" s="71"/>
      <c r="AZ622" s="71"/>
      <c r="BA622" s="105" t="s">
        <v>221</v>
      </c>
      <c r="BB622" s="105" t="s">
        <v>403</v>
      </c>
      <c r="BC622" s="105" t="s">
        <v>404</v>
      </c>
      <c r="BD622" s="108">
        <v>3160</v>
      </c>
      <c r="BE622" s="105"/>
      <c r="BF622" s="112"/>
      <c r="BG622" s="76" t="s">
        <v>455</v>
      </c>
      <c r="BH622" s="77"/>
      <c r="BI622" s="71"/>
      <c r="BJ622" s="71"/>
      <c r="BK622" s="71"/>
    </row>
    <row r="623" s="55" customFormat="1" ht="60" hidden="1" customHeight="1">
      <c r="A623" s="71"/>
      <c r="B623" s="58" t="s">
        <v>62</v>
      </c>
      <c r="C623" s="58" t="s">
        <v>63</v>
      </c>
      <c r="D623" s="104" t="s">
        <v>64</v>
      </c>
      <c r="E623" s="104">
        <v>227</v>
      </c>
      <c r="F623" s="105" t="s">
        <v>2177</v>
      </c>
      <c r="G623" s="105" t="s">
        <v>2584</v>
      </c>
      <c r="H623" s="104" t="s">
        <v>2585</v>
      </c>
      <c r="I623" s="106" t="s">
        <v>617</v>
      </c>
      <c r="J623" s="105" t="s">
        <v>618</v>
      </c>
      <c r="K623" s="107" t="s">
        <v>619</v>
      </c>
      <c r="L623" s="107" t="s">
        <v>620</v>
      </c>
      <c r="M623" s="107" t="s">
        <v>621</v>
      </c>
      <c r="N623" s="107" t="s">
        <v>2586</v>
      </c>
      <c r="O623" s="71" t="s">
        <v>623</v>
      </c>
      <c r="P623" s="71" t="s">
        <v>76</v>
      </c>
      <c r="Q623" s="108" t="s">
        <v>398</v>
      </c>
      <c r="R623" s="115" t="s">
        <v>2574</v>
      </c>
      <c r="S623" s="106">
        <v>10</v>
      </c>
      <c r="T623" s="109" t="e">
        <f t="shared" si="54"/>
        <v>#VALUE!</v>
      </c>
      <c r="U623" s="104" t="s">
        <v>100</v>
      </c>
      <c r="V623" s="71" t="str">
        <f t="shared" si="51"/>
        <v/>
      </c>
      <c r="W623" s="71" t="str">
        <f t="shared" si="50"/>
        <v>%НКПР</v>
      </c>
      <c r="X623" s="106">
        <v>100</v>
      </c>
      <c r="Y623" s="106"/>
      <c r="Z623" s="108" t="s">
        <v>399</v>
      </c>
      <c r="AA623" s="104" t="s">
        <v>400</v>
      </c>
      <c r="AB623" s="106"/>
      <c r="AC623" s="108" t="s">
        <v>399</v>
      </c>
      <c r="AD623" s="107">
        <v>12</v>
      </c>
      <c r="AE623" s="67">
        <v>45880</v>
      </c>
      <c r="AF623" s="111">
        <f t="shared" si="52"/>
        <v>46244</v>
      </c>
      <c r="AG623" s="105" t="s">
        <v>82</v>
      </c>
      <c r="AH623" s="105" t="s">
        <v>83</v>
      </c>
      <c r="AI623" s="108" t="s">
        <v>2587</v>
      </c>
      <c r="AJ623" s="105" t="s">
        <v>109</v>
      </c>
      <c r="AK623" s="111" t="str">
        <f t="shared" ca="1" si="53"/>
        <v>поверен</v>
      </c>
      <c r="AL623" s="108"/>
      <c r="AM623" s="108" t="s">
        <v>86</v>
      </c>
      <c r="AN623" s="108" t="s">
        <v>87</v>
      </c>
      <c r="AO623" s="108" t="s">
        <v>88</v>
      </c>
      <c r="AP623" s="106" t="s">
        <v>711</v>
      </c>
      <c r="AQ623" s="60"/>
      <c r="AR623" s="111"/>
      <c r="AS623" s="108" t="s">
        <v>91</v>
      </c>
      <c r="AT623" s="71" t="s">
        <v>385</v>
      </c>
      <c r="AU623" s="71"/>
      <c r="AV623" s="105"/>
      <c r="AW623" s="105"/>
      <c r="AX623" s="71"/>
      <c r="AY623" s="71"/>
      <c r="AZ623" s="71"/>
      <c r="BA623" s="105" t="s">
        <v>221</v>
      </c>
      <c r="BB623" s="105" t="s">
        <v>403</v>
      </c>
      <c r="BC623" s="105" t="s">
        <v>404</v>
      </c>
      <c r="BD623" s="108">
        <v>3160</v>
      </c>
      <c r="BE623" s="105"/>
      <c r="BF623" s="112"/>
      <c r="BG623" s="76" t="s">
        <v>455</v>
      </c>
      <c r="BH623" s="77"/>
      <c r="BI623" s="71"/>
      <c r="BJ623" s="71"/>
      <c r="BK623" s="71"/>
    </row>
    <row r="624" s="55" customFormat="1" ht="60" hidden="1" customHeight="1">
      <c r="A624" s="71"/>
      <c r="B624" s="58" t="s">
        <v>62</v>
      </c>
      <c r="C624" s="58" t="s">
        <v>63</v>
      </c>
      <c r="D624" s="104" t="s">
        <v>64</v>
      </c>
      <c r="E624" s="104">
        <v>227</v>
      </c>
      <c r="F624" s="105" t="s">
        <v>2177</v>
      </c>
      <c r="G624" s="105" t="s">
        <v>2588</v>
      </c>
      <c r="H624" s="104" t="s">
        <v>2589</v>
      </c>
      <c r="I624" s="106" t="s">
        <v>617</v>
      </c>
      <c r="J624" s="105" t="s">
        <v>618</v>
      </c>
      <c r="K624" s="107" t="s">
        <v>619</v>
      </c>
      <c r="L624" s="107" t="s">
        <v>620</v>
      </c>
      <c r="M624" s="107" t="s">
        <v>621</v>
      </c>
      <c r="N624" s="107">
        <v>6835</v>
      </c>
      <c r="O624" s="71" t="s">
        <v>623</v>
      </c>
      <c r="P624" s="71" t="s">
        <v>76</v>
      </c>
      <c r="Q624" s="108" t="s">
        <v>398</v>
      </c>
      <c r="R624" s="115" t="s">
        <v>2574</v>
      </c>
      <c r="S624" s="106">
        <v>10</v>
      </c>
      <c r="T624" s="109" t="e">
        <f t="shared" si="54"/>
        <v>#VALUE!</v>
      </c>
      <c r="U624" s="104" t="s">
        <v>100</v>
      </c>
      <c r="V624" s="71" t="str">
        <f t="shared" si="51"/>
        <v/>
      </c>
      <c r="W624" s="71" t="str">
        <f t="shared" si="50"/>
        <v>%НКПР</v>
      </c>
      <c r="X624" s="106">
        <v>100</v>
      </c>
      <c r="Y624" s="106"/>
      <c r="Z624" s="108" t="s">
        <v>399</v>
      </c>
      <c r="AA624" s="104" t="s">
        <v>400</v>
      </c>
      <c r="AB624" s="106"/>
      <c r="AC624" s="108" t="s">
        <v>399</v>
      </c>
      <c r="AD624" s="107">
        <v>12</v>
      </c>
      <c r="AE624" s="67">
        <v>45880</v>
      </c>
      <c r="AF624" s="111">
        <f t="shared" si="52"/>
        <v>46244</v>
      </c>
      <c r="AG624" s="105" t="s">
        <v>82</v>
      </c>
      <c r="AH624" s="105" t="s">
        <v>83</v>
      </c>
      <c r="AI624" s="108" t="s">
        <v>2590</v>
      </c>
      <c r="AJ624" s="105" t="s">
        <v>109</v>
      </c>
      <c r="AK624" s="111" t="str">
        <f t="shared" ca="1" si="53"/>
        <v>поверен</v>
      </c>
      <c r="AL624" s="108"/>
      <c r="AM624" s="108" t="s">
        <v>86</v>
      </c>
      <c r="AN624" s="108" t="s">
        <v>87</v>
      </c>
      <c r="AO624" s="108" t="s">
        <v>88</v>
      </c>
      <c r="AP624" s="106" t="s">
        <v>711</v>
      </c>
      <c r="AQ624" s="60"/>
      <c r="AR624" s="111"/>
      <c r="AS624" s="108" t="s">
        <v>91</v>
      </c>
      <c r="AT624" s="71" t="s">
        <v>385</v>
      </c>
      <c r="AU624" s="71"/>
      <c r="AV624" s="105"/>
      <c r="AW624" s="105"/>
      <c r="AX624" s="71"/>
      <c r="AY624" s="71"/>
      <c r="AZ624" s="71"/>
      <c r="BA624" s="105" t="s">
        <v>221</v>
      </c>
      <c r="BB624" s="105" t="s">
        <v>403</v>
      </c>
      <c r="BC624" s="105" t="s">
        <v>404</v>
      </c>
      <c r="BD624" s="108">
        <v>3160</v>
      </c>
      <c r="BE624" s="105"/>
      <c r="BF624" s="112"/>
      <c r="BG624" s="76" t="s">
        <v>455</v>
      </c>
      <c r="BH624" s="77"/>
      <c r="BI624" s="71"/>
      <c r="BJ624" s="71"/>
      <c r="BK624" s="71"/>
    </row>
    <row r="625" s="55" customFormat="1" ht="60" hidden="1" customHeight="1">
      <c r="A625" s="71"/>
      <c r="B625" s="58" t="s">
        <v>62</v>
      </c>
      <c r="C625" s="58" t="s">
        <v>63</v>
      </c>
      <c r="D625" s="104" t="s">
        <v>64</v>
      </c>
      <c r="E625" s="104">
        <v>227</v>
      </c>
      <c r="F625" s="105" t="s">
        <v>2177</v>
      </c>
      <c r="G625" s="105" t="s">
        <v>2591</v>
      </c>
      <c r="H625" s="104" t="s">
        <v>2592</v>
      </c>
      <c r="I625" s="106" t="s">
        <v>617</v>
      </c>
      <c r="J625" s="105" t="s">
        <v>618</v>
      </c>
      <c r="K625" s="107" t="s">
        <v>619</v>
      </c>
      <c r="L625" s="107" t="s">
        <v>620</v>
      </c>
      <c r="M625" s="107" t="s">
        <v>621</v>
      </c>
      <c r="N625" s="107" t="s">
        <v>2593</v>
      </c>
      <c r="O625" s="71" t="s">
        <v>623</v>
      </c>
      <c r="P625" s="71" t="s">
        <v>76</v>
      </c>
      <c r="Q625" s="108" t="s">
        <v>398</v>
      </c>
      <c r="R625" s="115" t="s">
        <v>2574</v>
      </c>
      <c r="S625" s="106">
        <v>10</v>
      </c>
      <c r="T625" s="109" t="e">
        <f t="shared" si="54"/>
        <v>#VALUE!</v>
      </c>
      <c r="U625" s="104" t="s">
        <v>100</v>
      </c>
      <c r="V625" s="71" t="str">
        <f t="shared" si="51"/>
        <v/>
      </c>
      <c r="W625" s="71" t="str">
        <f t="shared" si="50"/>
        <v>%НКПР</v>
      </c>
      <c r="X625" s="106">
        <v>100</v>
      </c>
      <c r="Y625" s="106"/>
      <c r="Z625" s="108" t="s">
        <v>399</v>
      </c>
      <c r="AA625" s="104" t="s">
        <v>400</v>
      </c>
      <c r="AB625" s="106"/>
      <c r="AC625" s="108" t="s">
        <v>399</v>
      </c>
      <c r="AD625" s="107">
        <v>12</v>
      </c>
      <c r="AE625" s="67">
        <v>45880</v>
      </c>
      <c r="AF625" s="111">
        <f t="shared" si="52"/>
        <v>46244</v>
      </c>
      <c r="AG625" s="105" t="s">
        <v>82</v>
      </c>
      <c r="AH625" s="105" t="s">
        <v>83</v>
      </c>
      <c r="AI625" s="108" t="s">
        <v>2594</v>
      </c>
      <c r="AJ625" s="105" t="s">
        <v>109</v>
      </c>
      <c r="AK625" s="111" t="str">
        <f t="shared" ca="1" si="53"/>
        <v>поверен</v>
      </c>
      <c r="AL625" s="108"/>
      <c r="AM625" s="108" t="s">
        <v>86</v>
      </c>
      <c r="AN625" s="108" t="s">
        <v>87</v>
      </c>
      <c r="AO625" s="108" t="s">
        <v>88</v>
      </c>
      <c r="AP625" s="106" t="s">
        <v>711</v>
      </c>
      <c r="AQ625" s="60"/>
      <c r="AR625" s="111"/>
      <c r="AS625" s="108" t="s">
        <v>91</v>
      </c>
      <c r="AT625" s="71" t="s">
        <v>385</v>
      </c>
      <c r="AU625" s="71"/>
      <c r="AV625" s="105"/>
      <c r="AW625" s="105"/>
      <c r="AX625" s="71"/>
      <c r="AY625" s="71"/>
      <c r="AZ625" s="71"/>
      <c r="BA625" s="105" t="s">
        <v>221</v>
      </c>
      <c r="BB625" s="105" t="s">
        <v>403</v>
      </c>
      <c r="BC625" s="105" t="s">
        <v>404</v>
      </c>
      <c r="BD625" s="108">
        <v>3160</v>
      </c>
      <c r="BE625" s="105"/>
      <c r="BF625" s="112"/>
      <c r="BG625" s="76" t="s">
        <v>455</v>
      </c>
      <c r="BH625" s="77"/>
      <c r="BI625" s="71"/>
      <c r="BJ625" s="71"/>
      <c r="BK625" s="71"/>
    </row>
    <row r="626" s="55" customFormat="1" ht="60" hidden="1" customHeight="1">
      <c r="A626" s="71"/>
      <c r="B626" s="58" t="s">
        <v>62</v>
      </c>
      <c r="C626" s="58" t="s">
        <v>63</v>
      </c>
      <c r="D626" s="104" t="s">
        <v>64</v>
      </c>
      <c r="E626" s="104">
        <v>227</v>
      </c>
      <c r="F626" s="105" t="s">
        <v>2177</v>
      </c>
      <c r="G626" s="105" t="s">
        <v>2595</v>
      </c>
      <c r="H626" s="104" t="s">
        <v>2596</v>
      </c>
      <c r="I626" s="106" t="s">
        <v>617</v>
      </c>
      <c r="J626" s="105" t="s">
        <v>618</v>
      </c>
      <c r="K626" s="107" t="s">
        <v>619</v>
      </c>
      <c r="L626" s="107" t="s">
        <v>620</v>
      </c>
      <c r="M626" s="107" t="s">
        <v>621</v>
      </c>
      <c r="N626" s="107" t="s">
        <v>2597</v>
      </c>
      <c r="O626" s="71" t="s">
        <v>623</v>
      </c>
      <c r="P626" s="71" t="s">
        <v>76</v>
      </c>
      <c r="Q626" s="108" t="s">
        <v>398</v>
      </c>
      <c r="R626" s="115" t="s">
        <v>2574</v>
      </c>
      <c r="S626" s="106">
        <v>10</v>
      </c>
      <c r="T626" s="109" t="e">
        <f t="shared" si="54"/>
        <v>#VALUE!</v>
      </c>
      <c r="U626" s="104" t="s">
        <v>100</v>
      </c>
      <c r="V626" s="71" t="str">
        <f t="shared" si="51"/>
        <v/>
      </c>
      <c r="W626" s="71" t="str">
        <f t="shared" si="50"/>
        <v>%НКПР</v>
      </c>
      <c r="X626" s="106">
        <v>100</v>
      </c>
      <c r="Y626" s="106"/>
      <c r="Z626" s="108" t="s">
        <v>399</v>
      </c>
      <c r="AA626" s="104" t="s">
        <v>400</v>
      </c>
      <c r="AB626" s="106"/>
      <c r="AC626" s="108" t="s">
        <v>399</v>
      </c>
      <c r="AD626" s="107">
        <v>12</v>
      </c>
      <c r="AE626" s="67">
        <v>45880</v>
      </c>
      <c r="AF626" s="111">
        <f t="shared" si="52"/>
        <v>46244</v>
      </c>
      <c r="AG626" s="105" t="s">
        <v>82</v>
      </c>
      <c r="AH626" s="105" t="s">
        <v>83</v>
      </c>
      <c r="AI626" s="108" t="s">
        <v>2598</v>
      </c>
      <c r="AJ626" s="105" t="s">
        <v>109</v>
      </c>
      <c r="AK626" s="111" t="str">
        <f t="shared" ca="1" si="53"/>
        <v>поверен</v>
      </c>
      <c r="AL626" s="108"/>
      <c r="AM626" s="108" t="s">
        <v>86</v>
      </c>
      <c r="AN626" s="108" t="s">
        <v>87</v>
      </c>
      <c r="AO626" s="108" t="s">
        <v>88</v>
      </c>
      <c r="AP626" s="106" t="s">
        <v>711</v>
      </c>
      <c r="AQ626" s="60"/>
      <c r="AR626" s="111"/>
      <c r="AS626" s="108" t="s">
        <v>91</v>
      </c>
      <c r="AT626" s="71" t="s">
        <v>385</v>
      </c>
      <c r="AU626" s="71"/>
      <c r="AV626" s="105"/>
      <c r="AW626" s="105"/>
      <c r="AX626" s="71"/>
      <c r="AY626" s="71"/>
      <c r="AZ626" s="71"/>
      <c r="BA626" s="105" t="s">
        <v>221</v>
      </c>
      <c r="BB626" s="105" t="s">
        <v>403</v>
      </c>
      <c r="BC626" s="105" t="s">
        <v>404</v>
      </c>
      <c r="BD626" s="108">
        <v>3160</v>
      </c>
      <c r="BE626" s="105"/>
      <c r="BF626" s="112"/>
      <c r="BG626" s="76" t="s">
        <v>455</v>
      </c>
      <c r="BH626" s="77"/>
      <c r="BI626" s="71"/>
      <c r="BJ626" s="71"/>
      <c r="BK626" s="71"/>
    </row>
    <row r="627" s="55" customFormat="1" ht="60" hidden="1" customHeight="1">
      <c r="A627" s="71"/>
      <c r="B627" s="58" t="s">
        <v>62</v>
      </c>
      <c r="C627" s="58" t="s">
        <v>63</v>
      </c>
      <c r="D627" s="104" t="s">
        <v>64</v>
      </c>
      <c r="E627" s="104">
        <v>227</v>
      </c>
      <c r="F627" s="105" t="s">
        <v>2177</v>
      </c>
      <c r="G627" s="105" t="s">
        <v>2599</v>
      </c>
      <c r="H627" s="104" t="s">
        <v>2600</v>
      </c>
      <c r="I627" s="106" t="s">
        <v>617</v>
      </c>
      <c r="J627" s="105" t="s">
        <v>618</v>
      </c>
      <c r="K627" s="107" t="s">
        <v>619</v>
      </c>
      <c r="L627" s="107" t="s">
        <v>620</v>
      </c>
      <c r="M627" s="107" t="s">
        <v>621</v>
      </c>
      <c r="N627" s="107">
        <v>6177</v>
      </c>
      <c r="O627" s="71" t="s">
        <v>623</v>
      </c>
      <c r="P627" s="71" t="s">
        <v>76</v>
      </c>
      <c r="Q627" s="108" t="s">
        <v>398</v>
      </c>
      <c r="R627" s="115" t="s">
        <v>2574</v>
      </c>
      <c r="S627" s="106">
        <v>10</v>
      </c>
      <c r="T627" s="109" t="e">
        <f t="shared" si="54"/>
        <v>#VALUE!</v>
      </c>
      <c r="U627" s="104" t="s">
        <v>100</v>
      </c>
      <c r="V627" s="71" t="str">
        <f t="shared" si="51"/>
        <v/>
      </c>
      <c r="W627" s="71" t="str">
        <f t="shared" si="50"/>
        <v>%НКПР</v>
      </c>
      <c r="X627" s="106">
        <v>100</v>
      </c>
      <c r="Y627" s="106"/>
      <c r="Z627" s="108" t="s">
        <v>399</v>
      </c>
      <c r="AA627" s="104" t="s">
        <v>400</v>
      </c>
      <c r="AB627" s="106"/>
      <c r="AC627" s="108" t="s">
        <v>399</v>
      </c>
      <c r="AD627" s="107">
        <v>12</v>
      </c>
      <c r="AE627" s="67">
        <v>45880</v>
      </c>
      <c r="AF627" s="111">
        <f t="shared" si="52"/>
        <v>46244</v>
      </c>
      <c r="AG627" s="105" t="s">
        <v>82</v>
      </c>
      <c r="AH627" s="105" t="s">
        <v>83</v>
      </c>
      <c r="AI627" s="108" t="s">
        <v>2601</v>
      </c>
      <c r="AJ627" s="105" t="s">
        <v>109</v>
      </c>
      <c r="AK627" s="111" t="str">
        <f t="shared" ca="1" si="53"/>
        <v>поверен</v>
      </c>
      <c r="AL627" s="108"/>
      <c r="AM627" s="108" t="s">
        <v>86</v>
      </c>
      <c r="AN627" s="108" t="s">
        <v>87</v>
      </c>
      <c r="AO627" s="108" t="s">
        <v>88</v>
      </c>
      <c r="AP627" s="106" t="s">
        <v>711</v>
      </c>
      <c r="AQ627" s="60"/>
      <c r="AR627" s="111"/>
      <c r="AS627" s="108" t="s">
        <v>91</v>
      </c>
      <c r="AT627" s="71" t="s">
        <v>385</v>
      </c>
      <c r="AU627" s="71"/>
      <c r="AV627" s="105"/>
      <c r="AW627" s="105"/>
      <c r="AX627" s="71"/>
      <c r="AY627" s="71"/>
      <c r="AZ627" s="71"/>
      <c r="BA627" s="105" t="s">
        <v>221</v>
      </c>
      <c r="BB627" s="105" t="s">
        <v>403</v>
      </c>
      <c r="BC627" s="105" t="s">
        <v>404</v>
      </c>
      <c r="BD627" s="108">
        <v>3160</v>
      </c>
      <c r="BE627" s="105"/>
      <c r="BF627" s="112"/>
      <c r="BG627" s="76" t="s">
        <v>455</v>
      </c>
      <c r="BH627" s="77"/>
      <c r="BI627" s="71"/>
      <c r="BJ627" s="71"/>
      <c r="BK627" s="71"/>
    </row>
    <row r="628" s="36" customFormat="1" ht="60" hidden="1" customHeight="1">
      <c r="A628" s="37"/>
      <c r="B628" s="37" t="s">
        <v>62</v>
      </c>
      <c r="C628" s="37" t="s">
        <v>63</v>
      </c>
      <c r="D628" s="56" t="s">
        <v>64</v>
      </c>
      <c r="E628" s="56">
        <v>227</v>
      </c>
      <c r="F628" s="40" t="s">
        <v>2177</v>
      </c>
      <c r="G628" s="40" t="s">
        <v>2602</v>
      </c>
      <c r="H628" s="511" t="s">
        <v>2603</v>
      </c>
      <c r="I628" s="48" t="s">
        <v>2604</v>
      </c>
      <c r="J628" s="40" t="s">
        <v>931</v>
      </c>
      <c r="K628" s="49" t="s">
        <v>2605</v>
      </c>
      <c r="L628" s="47" t="s">
        <v>2606</v>
      </c>
      <c r="M628" s="49" t="s">
        <v>2607</v>
      </c>
      <c r="N628" s="49">
        <v>2233473</v>
      </c>
      <c r="O628" s="37" t="s">
        <v>2608</v>
      </c>
      <c r="P628" s="37" t="s">
        <v>76</v>
      </c>
      <c r="Q628" s="42" t="s">
        <v>77</v>
      </c>
      <c r="R628" s="96">
        <v>41976</v>
      </c>
      <c r="S628" s="48">
        <v>8</v>
      </c>
      <c r="T628" s="45">
        <f t="shared" si="54"/>
        <v>44897.599999999999</v>
      </c>
      <c r="U628" s="56" t="s">
        <v>78</v>
      </c>
      <c r="V628" s="47" t="str">
        <f t="shared" si="51"/>
        <v/>
      </c>
      <c r="W628" s="47" t="str">
        <f t="shared" si="50"/>
        <v>°С</v>
      </c>
      <c r="X628" s="48">
        <v>120</v>
      </c>
      <c r="Y628" s="48"/>
      <c r="Z628" s="42" t="s">
        <v>79</v>
      </c>
      <c r="AA628" s="56" t="s">
        <v>2609</v>
      </c>
      <c r="AB628" s="48"/>
      <c r="AC628" s="42" t="s">
        <v>141</v>
      </c>
      <c r="AD628" s="49">
        <v>48</v>
      </c>
      <c r="AE628" s="50">
        <v>45154</v>
      </c>
      <c r="AF628" s="51">
        <f t="shared" si="52"/>
        <v>46614</v>
      </c>
      <c r="AG628" s="51" t="s">
        <v>82</v>
      </c>
      <c r="AH628" s="51" t="s">
        <v>83</v>
      </c>
      <c r="AI628" s="120" t="s">
        <v>2610</v>
      </c>
      <c r="AJ628" s="40" t="s">
        <v>143</v>
      </c>
      <c r="AK628" s="51" t="str">
        <f t="shared" ca="1" si="53"/>
        <v>поверен</v>
      </c>
      <c r="AL628" s="42"/>
      <c r="AM628" s="42" t="s">
        <v>86</v>
      </c>
      <c r="AN628" s="42" t="s">
        <v>87</v>
      </c>
      <c r="AO628" s="42" t="s">
        <v>88</v>
      </c>
      <c r="AP628" s="48"/>
      <c r="AQ628" s="91">
        <v>42583</v>
      </c>
      <c r="AR628" s="51"/>
      <c r="AS628" s="42" t="s">
        <v>91</v>
      </c>
      <c r="AT628" s="37" t="s">
        <v>385</v>
      </c>
      <c r="AU628" s="37"/>
      <c r="AV628" s="40"/>
      <c r="AW628" s="40"/>
      <c r="AX628" s="37"/>
      <c r="AY628" s="37"/>
      <c r="AZ628" s="37"/>
      <c r="BA628" s="40" t="s">
        <v>221</v>
      </c>
      <c r="BB628" s="40" t="s">
        <v>93</v>
      </c>
      <c r="BC628" s="40" t="s">
        <v>94</v>
      </c>
      <c r="BD628" s="42">
        <v>3201</v>
      </c>
      <c r="BE628" s="40"/>
      <c r="BF628" s="52"/>
      <c r="BG628" s="53" t="s">
        <v>455</v>
      </c>
      <c r="BH628" s="54"/>
      <c r="BI628" s="47"/>
      <c r="BJ628" s="47"/>
      <c r="BK628" s="47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</row>
    <row r="629" s="36" customFormat="1" ht="60" hidden="1" customHeight="1">
      <c r="A629" s="37"/>
      <c r="B629" s="37" t="s">
        <v>62</v>
      </c>
      <c r="C629" s="37" t="s">
        <v>63</v>
      </c>
      <c r="D629" s="56" t="s">
        <v>64</v>
      </c>
      <c r="E629" s="56">
        <v>227</v>
      </c>
      <c r="F629" s="40" t="s">
        <v>2177</v>
      </c>
      <c r="G629" s="40" t="s">
        <v>2611</v>
      </c>
      <c r="H629" s="511" t="s">
        <v>2612</v>
      </c>
      <c r="I629" s="48" t="s">
        <v>2604</v>
      </c>
      <c r="J629" s="40" t="s">
        <v>931</v>
      </c>
      <c r="K629" s="49" t="s">
        <v>2605</v>
      </c>
      <c r="L629" s="47" t="s">
        <v>2606</v>
      </c>
      <c r="M629" s="49" t="s">
        <v>2607</v>
      </c>
      <c r="N629" s="49">
        <v>2233474</v>
      </c>
      <c r="O629" s="37" t="s">
        <v>2608</v>
      </c>
      <c r="P629" s="37" t="s">
        <v>76</v>
      </c>
      <c r="Q629" s="42" t="s">
        <v>77</v>
      </c>
      <c r="R629" s="96">
        <v>41976</v>
      </c>
      <c r="S629" s="48">
        <v>8</v>
      </c>
      <c r="T629" s="45">
        <f t="shared" si="54"/>
        <v>44897.599999999999</v>
      </c>
      <c r="U629" s="56" t="s">
        <v>78</v>
      </c>
      <c r="V629" s="47" t="str">
        <f t="shared" si="51"/>
        <v/>
      </c>
      <c r="W629" s="47" t="str">
        <f t="shared" si="50"/>
        <v>°С</v>
      </c>
      <c r="X629" s="48">
        <v>120</v>
      </c>
      <c r="Y629" s="48"/>
      <c r="Z629" s="42" t="s">
        <v>79</v>
      </c>
      <c r="AA629" s="56" t="s">
        <v>2609</v>
      </c>
      <c r="AB629" s="48"/>
      <c r="AC629" s="42" t="s">
        <v>141</v>
      </c>
      <c r="AD629" s="49">
        <v>48</v>
      </c>
      <c r="AE629" s="50">
        <v>45154</v>
      </c>
      <c r="AF629" s="51">
        <f t="shared" si="52"/>
        <v>46614</v>
      </c>
      <c r="AG629" s="51" t="s">
        <v>82</v>
      </c>
      <c r="AH629" s="51" t="s">
        <v>83</v>
      </c>
      <c r="AI629" s="120" t="s">
        <v>2613</v>
      </c>
      <c r="AJ629" s="40" t="s">
        <v>143</v>
      </c>
      <c r="AK629" s="51" t="str">
        <f t="shared" ca="1" si="53"/>
        <v>поверен</v>
      </c>
      <c r="AL629" s="42"/>
      <c r="AM629" s="42" t="s">
        <v>86</v>
      </c>
      <c r="AN629" s="42" t="s">
        <v>87</v>
      </c>
      <c r="AO629" s="42" t="s">
        <v>88</v>
      </c>
      <c r="AP629" s="48"/>
      <c r="AQ629" s="91">
        <v>42583</v>
      </c>
      <c r="AR629" s="51"/>
      <c r="AS629" s="42" t="s">
        <v>91</v>
      </c>
      <c r="AT629" s="37" t="s">
        <v>385</v>
      </c>
      <c r="AU629" s="37"/>
      <c r="AV629" s="40"/>
      <c r="AW629" s="40"/>
      <c r="AX629" s="37"/>
      <c r="AY629" s="37"/>
      <c r="AZ629" s="37"/>
      <c r="BA629" s="40" t="s">
        <v>221</v>
      </c>
      <c r="BB629" s="40" t="s">
        <v>93</v>
      </c>
      <c r="BC629" s="40" t="s">
        <v>94</v>
      </c>
      <c r="BD629" s="42">
        <v>3201</v>
      </c>
      <c r="BE629" s="40"/>
      <c r="BF629" s="52"/>
      <c r="BG629" s="53" t="s">
        <v>455</v>
      </c>
      <c r="BH629" s="54"/>
      <c r="BI629" s="47"/>
      <c r="BJ629" s="47"/>
      <c r="BK629" s="47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</row>
    <row r="630" s="36" customFormat="1" ht="60" hidden="1" customHeight="1">
      <c r="A630" s="37"/>
      <c r="B630" s="37" t="s">
        <v>62</v>
      </c>
      <c r="C630" s="37" t="s">
        <v>63</v>
      </c>
      <c r="D630" s="56" t="s">
        <v>64</v>
      </c>
      <c r="E630" s="56">
        <v>227</v>
      </c>
      <c r="F630" s="40" t="s">
        <v>2177</v>
      </c>
      <c r="G630" s="40" t="s">
        <v>2614</v>
      </c>
      <c r="H630" s="511" t="s">
        <v>2615</v>
      </c>
      <c r="I630" s="48" t="s">
        <v>2604</v>
      </c>
      <c r="J630" s="40" t="s">
        <v>931</v>
      </c>
      <c r="K630" s="49" t="s">
        <v>2605</v>
      </c>
      <c r="L630" s="47" t="s">
        <v>2606</v>
      </c>
      <c r="M630" s="49" t="s">
        <v>2607</v>
      </c>
      <c r="N630" s="49">
        <v>2233475</v>
      </c>
      <c r="O630" s="37" t="s">
        <v>2608</v>
      </c>
      <c r="P630" s="37" t="s">
        <v>76</v>
      </c>
      <c r="Q630" s="42" t="s">
        <v>77</v>
      </c>
      <c r="R630" s="96">
        <v>41976</v>
      </c>
      <c r="S630" s="48">
        <v>8</v>
      </c>
      <c r="T630" s="45">
        <f t="shared" si="54"/>
        <v>44897.599999999999</v>
      </c>
      <c r="U630" s="56" t="s">
        <v>78</v>
      </c>
      <c r="V630" s="47" t="str">
        <f t="shared" si="51"/>
        <v/>
      </c>
      <c r="W630" s="47" t="str">
        <f t="shared" si="50"/>
        <v>°С</v>
      </c>
      <c r="X630" s="48">
        <v>120</v>
      </c>
      <c r="Y630" s="48"/>
      <c r="Z630" s="42" t="s">
        <v>79</v>
      </c>
      <c r="AA630" s="56" t="s">
        <v>2609</v>
      </c>
      <c r="AB630" s="48"/>
      <c r="AC630" s="42" t="s">
        <v>141</v>
      </c>
      <c r="AD630" s="49">
        <v>48</v>
      </c>
      <c r="AE630" s="50">
        <v>45154</v>
      </c>
      <c r="AF630" s="51">
        <f t="shared" si="52"/>
        <v>46614</v>
      </c>
      <c r="AG630" s="51" t="s">
        <v>82</v>
      </c>
      <c r="AH630" s="51" t="s">
        <v>83</v>
      </c>
      <c r="AI630" s="120" t="s">
        <v>2616</v>
      </c>
      <c r="AJ630" s="40" t="s">
        <v>143</v>
      </c>
      <c r="AK630" s="51" t="str">
        <f t="shared" ca="1" si="53"/>
        <v>поверен</v>
      </c>
      <c r="AL630" s="42"/>
      <c r="AM630" s="42" t="s">
        <v>86</v>
      </c>
      <c r="AN630" s="42" t="s">
        <v>87</v>
      </c>
      <c r="AO630" s="42" t="s">
        <v>88</v>
      </c>
      <c r="AP630" s="48"/>
      <c r="AQ630" s="91">
        <v>42583</v>
      </c>
      <c r="AR630" s="51"/>
      <c r="AS630" s="42" t="s">
        <v>91</v>
      </c>
      <c r="AT630" s="37" t="s">
        <v>385</v>
      </c>
      <c r="AU630" s="37"/>
      <c r="AV630" s="40"/>
      <c r="AW630" s="40"/>
      <c r="AX630" s="37"/>
      <c r="AY630" s="37"/>
      <c r="AZ630" s="37"/>
      <c r="BA630" s="40" t="s">
        <v>221</v>
      </c>
      <c r="BB630" s="40" t="s">
        <v>93</v>
      </c>
      <c r="BC630" s="40" t="s">
        <v>94</v>
      </c>
      <c r="BD630" s="42">
        <v>3201</v>
      </c>
      <c r="BE630" s="40"/>
      <c r="BF630" s="52"/>
      <c r="BG630" s="53" t="s">
        <v>455</v>
      </c>
      <c r="BH630" s="54"/>
      <c r="BI630" s="47"/>
      <c r="BJ630" s="47"/>
      <c r="BK630" s="47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</row>
    <row r="631" s="36" customFormat="1" ht="60" hidden="1" customHeight="1">
      <c r="A631" s="37"/>
      <c r="B631" s="37" t="s">
        <v>62</v>
      </c>
      <c r="C631" s="37" t="s">
        <v>63</v>
      </c>
      <c r="D631" s="56" t="s">
        <v>64</v>
      </c>
      <c r="E631" s="56">
        <v>227</v>
      </c>
      <c r="F631" s="40" t="s">
        <v>2177</v>
      </c>
      <c r="G631" s="40" t="s">
        <v>2617</v>
      </c>
      <c r="H631" s="511" t="s">
        <v>2618</v>
      </c>
      <c r="I631" s="48" t="s">
        <v>2604</v>
      </c>
      <c r="J631" s="40" t="s">
        <v>931</v>
      </c>
      <c r="K631" s="49" t="s">
        <v>2605</v>
      </c>
      <c r="L631" s="47" t="s">
        <v>2606</v>
      </c>
      <c r="M631" s="49" t="s">
        <v>2607</v>
      </c>
      <c r="N631" s="49">
        <v>2233476</v>
      </c>
      <c r="O631" s="37" t="s">
        <v>2608</v>
      </c>
      <c r="P631" s="37" t="s">
        <v>76</v>
      </c>
      <c r="Q631" s="42" t="s">
        <v>77</v>
      </c>
      <c r="R631" s="96">
        <v>41976</v>
      </c>
      <c r="S631" s="48">
        <v>8</v>
      </c>
      <c r="T631" s="45">
        <f t="shared" si="54"/>
        <v>44897.599999999999</v>
      </c>
      <c r="U631" s="56" t="s">
        <v>78</v>
      </c>
      <c r="V631" s="47" t="str">
        <f t="shared" si="51"/>
        <v/>
      </c>
      <c r="W631" s="47" t="str">
        <f t="shared" si="50"/>
        <v>°С</v>
      </c>
      <c r="X631" s="48">
        <v>120</v>
      </c>
      <c r="Y631" s="48"/>
      <c r="Z631" s="42" t="s">
        <v>79</v>
      </c>
      <c r="AA631" s="56" t="s">
        <v>2609</v>
      </c>
      <c r="AB631" s="48"/>
      <c r="AC631" s="42" t="s">
        <v>141</v>
      </c>
      <c r="AD631" s="49">
        <v>48</v>
      </c>
      <c r="AE631" s="50">
        <v>45154</v>
      </c>
      <c r="AF631" s="51">
        <f t="shared" si="52"/>
        <v>46614</v>
      </c>
      <c r="AG631" s="51" t="s">
        <v>82</v>
      </c>
      <c r="AH631" s="51" t="s">
        <v>83</v>
      </c>
      <c r="AI631" s="120" t="s">
        <v>2619</v>
      </c>
      <c r="AJ631" s="40" t="s">
        <v>143</v>
      </c>
      <c r="AK631" s="51" t="str">
        <f t="shared" ca="1" si="53"/>
        <v>поверен</v>
      </c>
      <c r="AL631" s="42"/>
      <c r="AM631" s="42" t="s">
        <v>86</v>
      </c>
      <c r="AN631" s="42" t="s">
        <v>87</v>
      </c>
      <c r="AO631" s="42" t="s">
        <v>88</v>
      </c>
      <c r="AP631" s="48"/>
      <c r="AQ631" s="91">
        <v>42583</v>
      </c>
      <c r="AR631" s="51"/>
      <c r="AS631" s="42" t="s">
        <v>91</v>
      </c>
      <c r="AT631" s="37" t="s">
        <v>385</v>
      </c>
      <c r="AU631" s="37"/>
      <c r="AV631" s="40"/>
      <c r="AW631" s="40"/>
      <c r="AX631" s="37"/>
      <c r="AY631" s="37"/>
      <c r="AZ631" s="37"/>
      <c r="BA631" s="40" t="s">
        <v>221</v>
      </c>
      <c r="BB631" s="40" t="s">
        <v>93</v>
      </c>
      <c r="BC631" s="40" t="s">
        <v>94</v>
      </c>
      <c r="BD631" s="42">
        <v>3201</v>
      </c>
      <c r="BE631" s="40"/>
      <c r="BF631" s="52"/>
      <c r="BG631" s="53" t="s">
        <v>455</v>
      </c>
      <c r="BH631" s="54"/>
      <c r="BI631" s="47"/>
      <c r="BJ631" s="47"/>
      <c r="BK631" s="47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</row>
    <row r="632" s="36" customFormat="1" ht="60" hidden="1" customHeight="1">
      <c r="A632" s="37"/>
      <c r="B632" s="37" t="s">
        <v>62</v>
      </c>
      <c r="C632" s="37" t="s">
        <v>63</v>
      </c>
      <c r="D632" s="56" t="s">
        <v>64</v>
      </c>
      <c r="E632" s="56">
        <v>227</v>
      </c>
      <c r="F632" s="40" t="s">
        <v>2177</v>
      </c>
      <c r="G632" s="40" t="s">
        <v>2620</v>
      </c>
      <c r="H632" s="511" t="s">
        <v>2621</v>
      </c>
      <c r="I632" s="48" t="s">
        <v>2604</v>
      </c>
      <c r="J632" s="40" t="s">
        <v>931</v>
      </c>
      <c r="K632" s="49" t="s">
        <v>2605</v>
      </c>
      <c r="L632" s="47" t="s">
        <v>2606</v>
      </c>
      <c r="M632" s="49" t="s">
        <v>2607</v>
      </c>
      <c r="N632" s="49">
        <v>2233477</v>
      </c>
      <c r="O632" s="37" t="s">
        <v>2608</v>
      </c>
      <c r="P632" s="37" t="s">
        <v>76</v>
      </c>
      <c r="Q632" s="42" t="s">
        <v>77</v>
      </c>
      <c r="R632" s="96">
        <v>41976</v>
      </c>
      <c r="S632" s="48">
        <v>8</v>
      </c>
      <c r="T632" s="45">
        <f t="shared" si="54"/>
        <v>44897.599999999999</v>
      </c>
      <c r="U632" s="56" t="s">
        <v>78</v>
      </c>
      <c r="V632" s="47" t="str">
        <f t="shared" si="51"/>
        <v/>
      </c>
      <c r="W632" s="47" t="str">
        <f t="shared" si="50"/>
        <v>°С</v>
      </c>
      <c r="X632" s="48">
        <v>120</v>
      </c>
      <c r="Y632" s="48"/>
      <c r="Z632" s="42" t="s">
        <v>79</v>
      </c>
      <c r="AA632" s="56" t="s">
        <v>2609</v>
      </c>
      <c r="AB632" s="48"/>
      <c r="AC632" s="42" t="s">
        <v>141</v>
      </c>
      <c r="AD632" s="49">
        <v>48</v>
      </c>
      <c r="AE632" s="50">
        <v>45154</v>
      </c>
      <c r="AF632" s="51">
        <f t="shared" si="52"/>
        <v>46614</v>
      </c>
      <c r="AG632" s="51" t="s">
        <v>82</v>
      </c>
      <c r="AH632" s="51" t="s">
        <v>83</v>
      </c>
      <c r="AI632" s="120" t="s">
        <v>2622</v>
      </c>
      <c r="AJ632" s="40" t="s">
        <v>143</v>
      </c>
      <c r="AK632" s="51" t="str">
        <f t="shared" ca="1" si="53"/>
        <v>поверен</v>
      </c>
      <c r="AL632" s="42"/>
      <c r="AM632" s="42" t="s">
        <v>86</v>
      </c>
      <c r="AN632" s="42" t="s">
        <v>87</v>
      </c>
      <c r="AO632" s="42" t="s">
        <v>88</v>
      </c>
      <c r="AP632" s="48"/>
      <c r="AQ632" s="91">
        <v>42583</v>
      </c>
      <c r="AR632" s="51"/>
      <c r="AS632" s="42" t="s">
        <v>91</v>
      </c>
      <c r="AT632" s="37" t="s">
        <v>385</v>
      </c>
      <c r="AU632" s="37"/>
      <c r="AV632" s="40"/>
      <c r="AW632" s="40"/>
      <c r="AX632" s="37"/>
      <c r="AY632" s="37"/>
      <c r="AZ632" s="37"/>
      <c r="BA632" s="40" t="s">
        <v>221</v>
      </c>
      <c r="BB632" s="40" t="s">
        <v>93</v>
      </c>
      <c r="BC632" s="40" t="s">
        <v>94</v>
      </c>
      <c r="BD632" s="42">
        <v>3201</v>
      </c>
      <c r="BE632" s="40"/>
      <c r="BF632" s="52"/>
      <c r="BG632" s="53" t="s">
        <v>455</v>
      </c>
      <c r="BH632" s="54"/>
      <c r="BI632" s="47"/>
      <c r="BJ632" s="47"/>
      <c r="BK632" s="47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</row>
    <row r="633" s="36" customFormat="1" ht="60" hidden="1" customHeight="1">
      <c r="A633" s="37"/>
      <c r="B633" s="37" t="s">
        <v>62</v>
      </c>
      <c r="C633" s="37" t="s">
        <v>63</v>
      </c>
      <c r="D633" s="56" t="s">
        <v>64</v>
      </c>
      <c r="E633" s="56">
        <v>227</v>
      </c>
      <c r="F633" s="40" t="s">
        <v>2177</v>
      </c>
      <c r="G633" s="40" t="s">
        <v>2623</v>
      </c>
      <c r="H633" s="511" t="s">
        <v>2624</v>
      </c>
      <c r="I633" s="48" t="s">
        <v>2604</v>
      </c>
      <c r="J633" s="40" t="s">
        <v>931</v>
      </c>
      <c r="K633" s="49" t="s">
        <v>2605</v>
      </c>
      <c r="L633" s="47" t="s">
        <v>2606</v>
      </c>
      <c r="M633" s="49" t="s">
        <v>2607</v>
      </c>
      <c r="N633" s="49">
        <v>2233478</v>
      </c>
      <c r="O633" s="37" t="s">
        <v>2608</v>
      </c>
      <c r="P633" s="37" t="s">
        <v>76</v>
      </c>
      <c r="Q633" s="42" t="s">
        <v>77</v>
      </c>
      <c r="R633" s="96">
        <v>41976</v>
      </c>
      <c r="S633" s="48">
        <v>8</v>
      </c>
      <c r="T633" s="45">
        <f t="shared" si="54"/>
        <v>44897.599999999999</v>
      </c>
      <c r="U633" s="56" t="s">
        <v>78</v>
      </c>
      <c r="V633" s="47" t="str">
        <f t="shared" si="51"/>
        <v/>
      </c>
      <c r="W633" s="47" t="str">
        <f t="shared" si="50"/>
        <v>°С</v>
      </c>
      <c r="X633" s="48">
        <v>120</v>
      </c>
      <c r="Y633" s="48"/>
      <c r="Z633" s="42" t="s">
        <v>79</v>
      </c>
      <c r="AA633" s="56" t="s">
        <v>2609</v>
      </c>
      <c r="AB633" s="48"/>
      <c r="AC633" s="42" t="s">
        <v>141</v>
      </c>
      <c r="AD633" s="49">
        <v>48</v>
      </c>
      <c r="AE633" s="50">
        <v>45154</v>
      </c>
      <c r="AF633" s="51">
        <f t="shared" si="52"/>
        <v>46614</v>
      </c>
      <c r="AG633" s="51" t="s">
        <v>82</v>
      </c>
      <c r="AH633" s="51" t="s">
        <v>83</v>
      </c>
      <c r="AI633" s="120" t="s">
        <v>2625</v>
      </c>
      <c r="AJ633" s="40" t="s">
        <v>143</v>
      </c>
      <c r="AK633" s="51" t="str">
        <f t="shared" ca="1" si="53"/>
        <v>поверен</v>
      </c>
      <c r="AL633" s="42"/>
      <c r="AM633" s="42" t="s">
        <v>86</v>
      </c>
      <c r="AN633" s="42" t="s">
        <v>87</v>
      </c>
      <c r="AO633" s="42" t="s">
        <v>88</v>
      </c>
      <c r="AP633" s="48"/>
      <c r="AQ633" s="91">
        <v>42583</v>
      </c>
      <c r="AR633" s="51"/>
      <c r="AS633" s="42" t="s">
        <v>91</v>
      </c>
      <c r="AT633" s="37" t="s">
        <v>385</v>
      </c>
      <c r="AU633" s="37"/>
      <c r="AV633" s="40"/>
      <c r="AW633" s="40"/>
      <c r="AX633" s="37"/>
      <c r="AY633" s="37"/>
      <c r="AZ633" s="37"/>
      <c r="BA633" s="40" t="s">
        <v>221</v>
      </c>
      <c r="BB633" s="40" t="s">
        <v>93</v>
      </c>
      <c r="BC633" s="40" t="s">
        <v>94</v>
      </c>
      <c r="BD633" s="42">
        <v>3201</v>
      </c>
      <c r="BE633" s="40"/>
      <c r="BF633" s="52"/>
      <c r="BG633" s="53" t="s">
        <v>455</v>
      </c>
      <c r="BH633" s="54"/>
      <c r="BI633" s="47"/>
      <c r="BJ633" s="47"/>
      <c r="BK633" s="47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</row>
    <row r="634" s="36" customFormat="1" ht="60" hidden="1" customHeight="1">
      <c r="A634" s="37"/>
      <c r="B634" s="37" t="s">
        <v>62</v>
      </c>
      <c r="C634" s="37" t="s">
        <v>63</v>
      </c>
      <c r="D634" s="56" t="s">
        <v>64</v>
      </c>
      <c r="E634" s="56">
        <v>227</v>
      </c>
      <c r="F634" s="40" t="s">
        <v>2177</v>
      </c>
      <c r="G634" s="40" t="s">
        <v>2626</v>
      </c>
      <c r="H634" s="511" t="s">
        <v>2627</v>
      </c>
      <c r="I634" s="48" t="s">
        <v>2604</v>
      </c>
      <c r="J634" s="40" t="s">
        <v>931</v>
      </c>
      <c r="K634" s="49" t="s">
        <v>2605</v>
      </c>
      <c r="L634" s="47" t="s">
        <v>2606</v>
      </c>
      <c r="M634" s="49" t="s">
        <v>2607</v>
      </c>
      <c r="N634" s="49">
        <v>2233479</v>
      </c>
      <c r="O634" s="37" t="s">
        <v>2608</v>
      </c>
      <c r="P634" s="37" t="s">
        <v>76</v>
      </c>
      <c r="Q634" s="42" t="s">
        <v>77</v>
      </c>
      <c r="R634" s="96">
        <v>41976</v>
      </c>
      <c r="S634" s="48">
        <v>8</v>
      </c>
      <c r="T634" s="45">
        <f t="shared" si="54"/>
        <v>44897.599999999999</v>
      </c>
      <c r="U634" s="56" t="s">
        <v>78</v>
      </c>
      <c r="V634" s="47" t="str">
        <f t="shared" si="51"/>
        <v/>
      </c>
      <c r="W634" s="47" t="str">
        <f t="shared" ref="W634:W697" si="55">IF(Z634="","",Z634)</f>
        <v>°С</v>
      </c>
      <c r="X634" s="48">
        <v>120</v>
      </c>
      <c r="Y634" s="48"/>
      <c r="Z634" s="42" t="s">
        <v>79</v>
      </c>
      <c r="AA634" s="56" t="s">
        <v>2609</v>
      </c>
      <c r="AB634" s="48"/>
      <c r="AC634" s="42" t="s">
        <v>141</v>
      </c>
      <c r="AD634" s="49">
        <v>48</v>
      </c>
      <c r="AE634" s="50">
        <v>45154</v>
      </c>
      <c r="AF634" s="51">
        <f t="shared" si="52"/>
        <v>46614</v>
      </c>
      <c r="AG634" s="51" t="s">
        <v>82</v>
      </c>
      <c r="AH634" s="51" t="s">
        <v>83</v>
      </c>
      <c r="AI634" s="120" t="s">
        <v>2628</v>
      </c>
      <c r="AJ634" s="40" t="s">
        <v>143</v>
      </c>
      <c r="AK634" s="51" t="str">
        <f t="shared" ca="1" si="53"/>
        <v>поверен</v>
      </c>
      <c r="AL634" s="42"/>
      <c r="AM634" s="42" t="s">
        <v>86</v>
      </c>
      <c r="AN634" s="42" t="s">
        <v>87</v>
      </c>
      <c r="AO634" s="42" t="s">
        <v>88</v>
      </c>
      <c r="AP634" s="48"/>
      <c r="AQ634" s="91">
        <v>42583</v>
      </c>
      <c r="AR634" s="51"/>
      <c r="AS634" s="42" t="s">
        <v>91</v>
      </c>
      <c r="AT634" s="37" t="s">
        <v>385</v>
      </c>
      <c r="AU634" s="37"/>
      <c r="AV634" s="40"/>
      <c r="AW634" s="40"/>
      <c r="AX634" s="37"/>
      <c r="AY634" s="37"/>
      <c r="AZ634" s="37"/>
      <c r="BA634" s="40" t="s">
        <v>221</v>
      </c>
      <c r="BB634" s="40" t="s">
        <v>93</v>
      </c>
      <c r="BC634" s="40" t="s">
        <v>94</v>
      </c>
      <c r="BD634" s="42">
        <v>3201</v>
      </c>
      <c r="BE634" s="40"/>
      <c r="BF634" s="52"/>
      <c r="BG634" s="53" t="s">
        <v>455</v>
      </c>
      <c r="BH634" s="54"/>
      <c r="BI634" s="47"/>
      <c r="BJ634" s="47"/>
      <c r="BK634" s="47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</row>
    <row r="635" s="36" customFormat="1" ht="60" hidden="1" customHeight="1">
      <c r="A635" s="37"/>
      <c r="B635" s="37" t="s">
        <v>62</v>
      </c>
      <c r="C635" s="37" t="s">
        <v>63</v>
      </c>
      <c r="D635" s="56" t="s">
        <v>64</v>
      </c>
      <c r="E635" s="56">
        <v>227</v>
      </c>
      <c r="F635" s="40" t="s">
        <v>2177</v>
      </c>
      <c r="G635" s="40" t="s">
        <v>2629</v>
      </c>
      <c r="H635" s="511" t="s">
        <v>2630</v>
      </c>
      <c r="I635" s="48" t="s">
        <v>2604</v>
      </c>
      <c r="J635" s="40" t="s">
        <v>931</v>
      </c>
      <c r="K635" s="49" t="s">
        <v>2605</v>
      </c>
      <c r="L635" s="47" t="s">
        <v>2606</v>
      </c>
      <c r="M635" s="49" t="s">
        <v>2607</v>
      </c>
      <c r="N635" s="49">
        <v>2233480</v>
      </c>
      <c r="O635" s="37" t="s">
        <v>2608</v>
      </c>
      <c r="P635" s="37" t="s">
        <v>76</v>
      </c>
      <c r="Q635" s="42" t="s">
        <v>77</v>
      </c>
      <c r="R635" s="96">
        <v>41976</v>
      </c>
      <c r="S635" s="48">
        <v>8</v>
      </c>
      <c r="T635" s="45">
        <f t="shared" si="54"/>
        <v>44897.599999999999</v>
      </c>
      <c r="U635" s="56" t="s">
        <v>78</v>
      </c>
      <c r="V635" s="47" t="str">
        <f t="shared" si="51"/>
        <v/>
      </c>
      <c r="W635" s="47" t="str">
        <f t="shared" si="55"/>
        <v>°С</v>
      </c>
      <c r="X635" s="48">
        <v>120</v>
      </c>
      <c r="Y635" s="48"/>
      <c r="Z635" s="42" t="s">
        <v>79</v>
      </c>
      <c r="AA635" s="56" t="s">
        <v>2609</v>
      </c>
      <c r="AB635" s="48"/>
      <c r="AC635" s="42" t="s">
        <v>141</v>
      </c>
      <c r="AD635" s="49">
        <v>48</v>
      </c>
      <c r="AE635" s="50">
        <v>45154</v>
      </c>
      <c r="AF635" s="51">
        <f t="shared" si="52"/>
        <v>46614</v>
      </c>
      <c r="AG635" s="51" t="s">
        <v>82</v>
      </c>
      <c r="AH635" s="51" t="s">
        <v>83</v>
      </c>
      <c r="AI635" s="120" t="s">
        <v>2631</v>
      </c>
      <c r="AJ635" s="40" t="s">
        <v>143</v>
      </c>
      <c r="AK635" s="51" t="str">
        <f t="shared" ca="1" si="53"/>
        <v>поверен</v>
      </c>
      <c r="AL635" s="42"/>
      <c r="AM635" s="42" t="s">
        <v>86</v>
      </c>
      <c r="AN635" s="42" t="s">
        <v>87</v>
      </c>
      <c r="AO635" s="42" t="s">
        <v>88</v>
      </c>
      <c r="AP635" s="48"/>
      <c r="AQ635" s="91">
        <v>42583</v>
      </c>
      <c r="AR635" s="51"/>
      <c r="AS635" s="42" t="s">
        <v>91</v>
      </c>
      <c r="AT635" s="37" t="s">
        <v>385</v>
      </c>
      <c r="AU635" s="37"/>
      <c r="AV635" s="40"/>
      <c r="AW635" s="40"/>
      <c r="AX635" s="37"/>
      <c r="AY635" s="37"/>
      <c r="AZ635" s="37"/>
      <c r="BA635" s="40" t="s">
        <v>221</v>
      </c>
      <c r="BB635" s="40" t="s">
        <v>93</v>
      </c>
      <c r="BC635" s="40" t="s">
        <v>94</v>
      </c>
      <c r="BD635" s="42">
        <v>3201</v>
      </c>
      <c r="BE635" s="40"/>
      <c r="BF635" s="52"/>
      <c r="BG635" s="53" t="s">
        <v>455</v>
      </c>
      <c r="BH635" s="54"/>
      <c r="BI635" s="47"/>
      <c r="BJ635" s="47"/>
      <c r="BK635" s="47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</row>
    <row r="636" s="36" customFormat="1" ht="60" hidden="1" customHeight="1">
      <c r="A636" s="37"/>
      <c r="B636" s="37" t="s">
        <v>62</v>
      </c>
      <c r="C636" s="37" t="s">
        <v>63</v>
      </c>
      <c r="D636" s="56" t="s">
        <v>64</v>
      </c>
      <c r="E636" s="56">
        <v>227</v>
      </c>
      <c r="F636" s="40" t="s">
        <v>2177</v>
      </c>
      <c r="G636" s="40" t="s">
        <v>2632</v>
      </c>
      <c r="H636" s="511" t="s">
        <v>2633</v>
      </c>
      <c r="I636" s="48" t="s">
        <v>2604</v>
      </c>
      <c r="J636" s="40" t="s">
        <v>931</v>
      </c>
      <c r="K636" s="49" t="s">
        <v>2605</v>
      </c>
      <c r="L636" s="47" t="s">
        <v>2606</v>
      </c>
      <c r="M636" s="49" t="s">
        <v>2607</v>
      </c>
      <c r="N636" s="49">
        <v>2233481</v>
      </c>
      <c r="O636" s="37" t="s">
        <v>2608</v>
      </c>
      <c r="P636" s="37" t="s">
        <v>76</v>
      </c>
      <c r="Q636" s="42" t="s">
        <v>77</v>
      </c>
      <c r="R636" s="96">
        <v>41976</v>
      </c>
      <c r="S636" s="48">
        <v>8</v>
      </c>
      <c r="T636" s="45">
        <f t="shared" si="54"/>
        <v>44897.599999999999</v>
      </c>
      <c r="U636" s="56" t="s">
        <v>78</v>
      </c>
      <c r="V636" s="47" t="str">
        <f t="shared" si="51"/>
        <v/>
      </c>
      <c r="W636" s="47" t="str">
        <f t="shared" si="55"/>
        <v>°С</v>
      </c>
      <c r="X636" s="48">
        <v>120</v>
      </c>
      <c r="Y636" s="48"/>
      <c r="Z636" s="42" t="s">
        <v>79</v>
      </c>
      <c r="AA636" s="56" t="s">
        <v>2609</v>
      </c>
      <c r="AB636" s="48"/>
      <c r="AC636" s="42" t="s">
        <v>141</v>
      </c>
      <c r="AD636" s="49">
        <v>48</v>
      </c>
      <c r="AE636" s="50">
        <v>45154</v>
      </c>
      <c r="AF636" s="51">
        <f t="shared" si="52"/>
        <v>46614</v>
      </c>
      <c r="AG636" s="51" t="s">
        <v>82</v>
      </c>
      <c r="AH636" s="51" t="s">
        <v>83</v>
      </c>
      <c r="AI636" s="120" t="s">
        <v>2634</v>
      </c>
      <c r="AJ636" s="40" t="s">
        <v>143</v>
      </c>
      <c r="AK636" s="51" t="str">
        <f t="shared" ca="1" si="53"/>
        <v>поверен</v>
      </c>
      <c r="AL636" s="42"/>
      <c r="AM636" s="42" t="s">
        <v>86</v>
      </c>
      <c r="AN636" s="42" t="s">
        <v>87</v>
      </c>
      <c r="AO636" s="42" t="s">
        <v>88</v>
      </c>
      <c r="AP636" s="48"/>
      <c r="AQ636" s="91">
        <v>42583</v>
      </c>
      <c r="AR636" s="51"/>
      <c r="AS636" s="42" t="s">
        <v>91</v>
      </c>
      <c r="AT636" s="37" t="s">
        <v>385</v>
      </c>
      <c r="AU636" s="37"/>
      <c r="AV636" s="40"/>
      <c r="AW636" s="40"/>
      <c r="AX636" s="37"/>
      <c r="AY636" s="37"/>
      <c r="AZ636" s="37"/>
      <c r="BA636" s="40" t="s">
        <v>221</v>
      </c>
      <c r="BB636" s="40" t="s">
        <v>93</v>
      </c>
      <c r="BC636" s="40" t="s">
        <v>94</v>
      </c>
      <c r="BD636" s="42">
        <v>3201</v>
      </c>
      <c r="BE636" s="40"/>
      <c r="BF636" s="52"/>
      <c r="BG636" s="53" t="s">
        <v>455</v>
      </c>
      <c r="BH636" s="54"/>
      <c r="BI636" s="47"/>
      <c r="BJ636" s="47"/>
      <c r="BK636" s="47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</row>
    <row r="637" s="36" customFormat="1" ht="60" hidden="1" customHeight="1">
      <c r="A637" s="37"/>
      <c r="B637" s="37" t="s">
        <v>62</v>
      </c>
      <c r="C637" s="37" t="s">
        <v>63</v>
      </c>
      <c r="D637" s="56" t="s">
        <v>64</v>
      </c>
      <c r="E637" s="56">
        <v>227</v>
      </c>
      <c r="F637" s="40" t="s">
        <v>2177</v>
      </c>
      <c r="G637" s="40" t="s">
        <v>2635</v>
      </c>
      <c r="H637" s="511" t="s">
        <v>2636</v>
      </c>
      <c r="I637" s="48" t="s">
        <v>2604</v>
      </c>
      <c r="J637" s="40" t="s">
        <v>931</v>
      </c>
      <c r="K637" s="49" t="s">
        <v>2605</v>
      </c>
      <c r="L637" s="47" t="s">
        <v>2606</v>
      </c>
      <c r="M637" s="49" t="s">
        <v>2607</v>
      </c>
      <c r="N637" s="49">
        <v>2233482</v>
      </c>
      <c r="O637" s="37" t="s">
        <v>2608</v>
      </c>
      <c r="P637" s="37" t="s">
        <v>76</v>
      </c>
      <c r="Q637" s="42" t="s">
        <v>77</v>
      </c>
      <c r="R637" s="96">
        <v>41976</v>
      </c>
      <c r="S637" s="48">
        <v>8</v>
      </c>
      <c r="T637" s="45">
        <f t="shared" si="54"/>
        <v>44897.599999999999</v>
      </c>
      <c r="U637" s="56" t="s">
        <v>78</v>
      </c>
      <c r="V637" s="47" t="str">
        <f t="shared" si="51"/>
        <v/>
      </c>
      <c r="W637" s="47" t="str">
        <f t="shared" si="55"/>
        <v>°С</v>
      </c>
      <c r="X637" s="48">
        <v>120</v>
      </c>
      <c r="Y637" s="48"/>
      <c r="Z637" s="42" t="s">
        <v>79</v>
      </c>
      <c r="AA637" s="56" t="s">
        <v>2609</v>
      </c>
      <c r="AB637" s="48"/>
      <c r="AC637" s="42" t="s">
        <v>141</v>
      </c>
      <c r="AD637" s="49">
        <v>48</v>
      </c>
      <c r="AE637" s="50">
        <v>45154</v>
      </c>
      <c r="AF637" s="51">
        <f t="shared" si="52"/>
        <v>46614</v>
      </c>
      <c r="AG637" s="51" t="s">
        <v>82</v>
      </c>
      <c r="AH637" s="51" t="s">
        <v>83</v>
      </c>
      <c r="AI637" s="120" t="s">
        <v>2637</v>
      </c>
      <c r="AJ637" s="40" t="s">
        <v>143</v>
      </c>
      <c r="AK637" s="51" t="str">
        <f t="shared" ca="1" si="53"/>
        <v>поверен</v>
      </c>
      <c r="AL637" s="42"/>
      <c r="AM637" s="42" t="s">
        <v>86</v>
      </c>
      <c r="AN637" s="42" t="s">
        <v>87</v>
      </c>
      <c r="AO637" s="42" t="s">
        <v>88</v>
      </c>
      <c r="AP637" s="48"/>
      <c r="AQ637" s="91">
        <v>42583</v>
      </c>
      <c r="AR637" s="51"/>
      <c r="AS637" s="42" t="s">
        <v>91</v>
      </c>
      <c r="AT637" s="37" t="s">
        <v>385</v>
      </c>
      <c r="AU637" s="37"/>
      <c r="AV637" s="40"/>
      <c r="AW637" s="40"/>
      <c r="AX637" s="37"/>
      <c r="AY637" s="37"/>
      <c r="AZ637" s="37"/>
      <c r="BA637" s="40" t="s">
        <v>221</v>
      </c>
      <c r="BB637" s="40" t="s">
        <v>93</v>
      </c>
      <c r="BC637" s="40" t="s">
        <v>94</v>
      </c>
      <c r="BD637" s="42">
        <v>3201</v>
      </c>
      <c r="BE637" s="40"/>
      <c r="BF637" s="52"/>
      <c r="BG637" s="53" t="s">
        <v>455</v>
      </c>
      <c r="BH637" s="54"/>
      <c r="BI637" s="47"/>
      <c r="BJ637" s="47"/>
      <c r="BK637" s="47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</row>
    <row r="638" s="36" customFormat="1" ht="60" hidden="1" customHeight="1">
      <c r="A638" s="37"/>
      <c r="B638" s="37" t="s">
        <v>62</v>
      </c>
      <c r="C638" s="37" t="s">
        <v>63</v>
      </c>
      <c r="D638" s="56" t="s">
        <v>64</v>
      </c>
      <c r="E638" s="56">
        <v>227</v>
      </c>
      <c r="F638" s="40" t="s">
        <v>2177</v>
      </c>
      <c r="G638" s="40" t="s">
        <v>2638</v>
      </c>
      <c r="H638" s="511" t="s">
        <v>2639</v>
      </c>
      <c r="I638" s="48" t="s">
        <v>2604</v>
      </c>
      <c r="J638" s="40" t="s">
        <v>931</v>
      </c>
      <c r="K638" s="49" t="s">
        <v>2605</v>
      </c>
      <c r="L638" s="47" t="s">
        <v>2606</v>
      </c>
      <c r="M638" s="49" t="s">
        <v>2607</v>
      </c>
      <c r="N638" s="49">
        <v>2233483</v>
      </c>
      <c r="O638" s="37" t="s">
        <v>2608</v>
      </c>
      <c r="P638" s="37" t="s">
        <v>76</v>
      </c>
      <c r="Q638" s="42" t="s">
        <v>77</v>
      </c>
      <c r="R638" s="96">
        <v>41976</v>
      </c>
      <c r="S638" s="48">
        <v>8</v>
      </c>
      <c r="T638" s="45">
        <f t="shared" si="54"/>
        <v>44897.599999999999</v>
      </c>
      <c r="U638" s="56" t="s">
        <v>78</v>
      </c>
      <c r="V638" s="47" t="str">
        <f t="shared" si="51"/>
        <v/>
      </c>
      <c r="W638" s="47" t="str">
        <f t="shared" si="55"/>
        <v>°С</v>
      </c>
      <c r="X638" s="48">
        <v>120</v>
      </c>
      <c r="Y638" s="48"/>
      <c r="Z638" s="42" t="s">
        <v>79</v>
      </c>
      <c r="AA638" s="56" t="s">
        <v>2609</v>
      </c>
      <c r="AB638" s="48"/>
      <c r="AC638" s="42" t="s">
        <v>141</v>
      </c>
      <c r="AD638" s="49">
        <v>48</v>
      </c>
      <c r="AE638" s="50">
        <v>45154</v>
      </c>
      <c r="AF638" s="51">
        <f t="shared" si="52"/>
        <v>46614</v>
      </c>
      <c r="AG638" s="51" t="s">
        <v>82</v>
      </c>
      <c r="AH638" s="51" t="s">
        <v>83</v>
      </c>
      <c r="AI638" s="120" t="s">
        <v>2640</v>
      </c>
      <c r="AJ638" s="40" t="s">
        <v>143</v>
      </c>
      <c r="AK638" s="51" t="str">
        <f t="shared" ca="1" si="53"/>
        <v>поверен</v>
      </c>
      <c r="AL638" s="42"/>
      <c r="AM638" s="42" t="s">
        <v>86</v>
      </c>
      <c r="AN638" s="42" t="s">
        <v>87</v>
      </c>
      <c r="AO638" s="42" t="s">
        <v>88</v>
      </c>
      <c r="AP638" s="48"/>
      <c r="AQ638" s="91">
        <v>42583</v>
      </c>
      <c r="AR638" s="51"/>
      <c r="AS638" s="42" t="s">
        <v>91</v>
      </c>
      <c r="AT638" s="37" t="s">
        <v>385</v>
      </c>
      <c r="AU638" s="37"/>
      <c r="AV638" s="40"/>
      <c r="AW638" s="40"/>
      <c r="AX638" s="37"/>
      <c r="AY638" s="37"/>
      <c r="AZ638" s="37"/>
      <c r="BA638" s="40" t="s">
        <v>221</v>
      </c>
      <c r="BB638" s="40" t="s">
        <v>93</v>
      </c>
      <c r="BC638" s="40" t="s">
        <v>94</v>
      </c>
      <c r="BD638" s="42">
        <v>3201</v>
      </c>
      <c r="BE638" s="40"/>
      <c r="BF638" s="52"/>
      <c r="BG638" s="53" t="s">
        <v>455</v>
      </c>
      <c r="BH638" s="54"/>
      <c r="BI638" s="47"/>
      <c r="BJ638" s="47"/>
      <c r="BK638" s="47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</row>
    <row r="639" s="36" customFormat="1" ht="60" hidden="1" customHeight="1">
      <c r="A639" s="37"/>
      <c r="B639" s="37" t="s">
        <v>62</v>
      </c>
      <c r="C639" s="37" t="s">
        <v>63</v>
      </c>
      <c r="D639" s="56" t="s">
        <v>64</v>
      </c>
      <c r="E639" s="56">
        <v>227</v>
      </c>
      <c r="F639" s="40" t="s">
        <v>2177</v>
      </c>
      <c r="G639" s="40" t="s">
        <v>2641</v>
      </c>
      <c r="H639" s="511" t="s">
        <v>2642</v>
      </c>
      <c r="I639" s="48" t="s">
        <v>2604</v>
      </c>
      <c r="J639" s="40" t="s">
        <v>931</v>
      </c>
      <c r="K639" s="49" t="s">
        <v>2605</v>
      </c>
      <c r="L639" s="47" t="s">
        <v>2606</v>
      </c>
      <c r="M639" s="49" t="s">
        <v>2607</v>
      </c>
      <c r="N639" s="49">
        <v>2233484</v>
      </c>
      <c r="O639" s="37" t="s">
        <v>2608</v>
      </c>
      <c r="P639" s="37" t="s">
        <v>76</v>
      </c>
      <c r="Q639" s="42" t="s">
        <v>77</v>
      </c>
      <c r="R639" s="96">
        <v>41976</v>
      </c>
      <c r="S639" s="48">
        <v>8</v>
      </c>
      <c r="T639" s="45">
        <f t="shared" si="54"/>
        <v>44897.599999999999</v>
      </c>
      <c r="U639" s="56" t="s">
        <v>78</v>
      </c>
      <c r="V639" s="47" t="str">
        <f t="shared" si="51"/>
        <v/>
      </c>
      <c r="W639" s="47" t="str">
        <f t="shared" si="55"/>
        <v>°С</v>
      </c>
      <c r="X639" s="48">
        <v>120</v>
      </c>
      <c r="Y639" s="48"/>
      <c r="Z639" s="42" t="s">
        <v>79</v>
      </c>
      <c r="AA639" s="56" t="s">
        <v>2609</v>
      </c>
      <c r="AB639" s="48"/>
      <c r="AC639" s="42" t="s">
        <v>141</v>
      </c>
      <c r="AD639" s="49">
        <v>48</v>
      </c>
      <c r="AE639" s="50">
        <v>45154</v>
      </c>
      <c r="AF639" s="51">
        <f t="shared" si="52"/>
        <v>46614</v>
      </c>
      <c r="AG639" s="51" t="s">
        <v>82</v>
      </c>
      <c r="AH639" s="51" t="s">
        <v>83</v>
      </c>
      <c r="AI639" s="120" t="s">
        <v>2643</v>
      </c>
      <c r="AJ639" s="40" t="s">
        <v>143</v>
      </c>
      <c r="AK639" s="51" t="str">
        <f t="shared" ca="1" si="53"/>
        <v>поверен</v>
      </c>
      <c r="AL639" s="42"/>
      <c r="AM639" s="42" t="s">
        <v>86</v>
      </c>
      <c r="AN639" s="42" t="s">
        <v>87</v>
      </c>
      <c r="AO639" s="42" t="s">
        <v>88</v>
      </c>
      <c r="AP639" s="48"/>
      <c r="AQ639" s="91">
        <v>42583</v>
      </c>
      <c r="AR639" s="51"/>
      <c r="AS639" s="42" t="s">
        <v>91</v>
      </c>
      <c r="AT639" s="37" t="s">
        <v>385</v>
      </c>
      <c r="AU639" s="37"/>
      <c r="AV639" s="40"/>
      <c r="AW639" s="40"/>
      <c r="AX639" s="37"/>
      <c r="AY639" s="37"/>
      <c r="AZ639" s="37"/>
      <c r="BA639" s="40" t="s">
        <v>221</v>
      </c>
      <c r="BB639" s="40" t="s">
        <v>93</v>
      </c>
      <c r="BC639" s="40" t="s">
        <v>94</v>
      </c>
      <c r="BD639" s="42">
        <v>3201</v>
      </c>
      <c r="BE639" s="40"/>
      <c r="BF639" s="52"/>
      <c r="BG639" s="53" t="s">
        <v>455</v>
      </c>
      <c r="BH639" s="54"/>
      <c r="BI639" s="47"/>
      <c r="BJ639" s="47"/>
      <c r="BK639" s="47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</row>
    <row r="640" s="36" customFormat="1" ht="60" hidden="1" customHeight="1">
      <c r="A640" s="37"/>
      <c r="B640" s="37" t="s">
        <v>62</v>
      </c>
      <c r="C640" s="37" t="s">
        <v>63</v>
      </c>
      <c r="D640" s="56" t="s">
        <v>64</v>
      </c>
      <c r="E640" s="56">
        <v>227</v>
      </c>
      <c r="F640" s="40" t="s">
        <v>2177</v>
      </c>
      <c r="G640" s="40" t="s">
        <v>2644</v>
      </c>
      <c r="H640" s="511" t="s">
        <v>2645</v>
      </c>
      <c r="I640" s="48" t="s">
        <v>2604</v>
      </c>
      <c r="J640" s="40" t="s">
        <v>931</v>
      </c>
      <c r="K640" s="49" t="s">
        <v>2605</v>
      </c>
      <c r="L640" s="47" t="s">
        <v>2606</v>
      </c>
      <c r="M640" s="49" t="s">
        <v>2607</v>
      </c>
      <c r="N640" s="49">
        <v>2233485</v>
      </c>
      <c r="O640" s="37" t="s">
        <v>2608</v>
      </c>
      <c r="P640" s="37" t="s">
        <v>76</v>
      </c>
      <c r="Q640" s="42" t="s">
        <v>77</v>
      </c>
      <c r="R640" s="96">
        <v>41976</v>
      </c>
      <c r="S640" s="48">
        <v>8</v>
      </c>
      <c r="T640" s="45">
        <f t="shared" si="54"/>
        <v>44897.599999999999</v>
      </c>
      <c r="U640" s="56" t="s">
        <v>78</v>
      </c>
      <c r="V640" s="47" t="str">
        <f t="shared" ref="V640:V703" si="56">IF(Y640="","",Y640)</f>
        <v/>
      </c>
      <c r="W640" s="47" t="str">
        <f t="shared" si="55"/>
        <v>°С</v>
      </c>
      <c r="X640" s="48">
        <v>120</v>
      </c>
      <c r="Y640" s="48"/>
      <c r="Z640" s="42" t="s">
        <v>79</v>
      </c>
      <c r="AA640" s="56" t="s">
        <v>2609</v>
      </c>
      <c r="AB640" s="48"/>
      <c r="AC640" s="42" t="s">
        <v>141</v>
      </c>
      <c r="AD640" s="49">
        <v>48</v>
      </c>
      <c r="AE640" s="50">
        <v>45154</v>
      </c>
      <c r="AF640" s="51">
        <f t="shared" si="52"/>
        <v>46614</v>
      </c>
      <c r="AG640" s="51" t="s">
        <v>82</v>
      </c>
      <c r="AH640" s="51" t="s">
        <v>83</v>
      </c>
      <c r="AI640" s="120" t="s">
        <v>2646</v>
      </c>
      <c r="AJ640" s="40" t="s">
        <v>143</v>
      </c>
      <c r="AK640" s="51" t="str">
        <f t="shared" ca="1" si="53"/>
        <v>поверен</v>
      </c>
      <c r="AL640" s="42"/>
      <c r="AM640" s="42" t="s">
        <v>86</v>
      </c>
      <c r="AN640" s="42" t="s">
        <v>87</v>
      </c>
      <c r="AO640" s="42" t="s">
        <v>88</v>
      </c>
      <c r="AP640" s="48"/>
      <c r="AQ640" s="91">
        <v>42583</v>
      </c>
      <c r="AR640" s="51"/>
      <c r="AS640" s="42" t="s">
        <v>91</v>
      </c>
      <c r="AT640" s="37" t="s">
        <v>385</v>
      </c>
      <c r="AU640" s="37"/>
      <c r="AV640" s="40"/>
      <c r="AW640" s="40"/>
      <c r="AX640" s="37"/>
      <c r="AY640" s="37"/>
      <c r="AZ640" s="37"/>
      <c r="BA640" s="40" t="s">
        <v>221</v>
      </c>
      <c r="BB640" s="40" t="s">
        <v>93</v>
      </c>
      <c r="BC640" s="40" t="s">
        <v>94</v>
      </c>
      <c r="BD640" s="42">
        <v>3201</v>
      </c>
      <c r="BE640" s="40"/>
      <c r="BF640" s="52"/>
      <c r="BG640" s="53" t="s">
        <v>455</v>
      </c>
      <c r="BH640" s="54"/>
      <c r="BI640" s="47"/>
      <c r="BJ640" s="47"/>
      <c r="BK640" s="47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</row>
    <row r="641" s="36" customFormat="1" ht="60" hidden="1" customHeight="1">
      <c r="A641" s="37"/>
      <c r="B641" s="37" t="s">
        <v>62</v>
      </c>
      <c r="C641" s="37" t="s">
        <v>63</v>
      </c>
      <c r="D641" s="56" t="s">
        <v>64</v>
      </c>
      <c r="E641" s="56">
        <v>227</v>
      </c>
      <c r="F641" s="40" t="s">
        <v>2177</v>
      </c>
      <c r="G641" s="40" t="s">
        <v>2647</v>
      </c>
      <c r="H641" s="511" t="s">
        <v>2648</v>
      </c>
      <c r="I641" s="48" t="s">
        <v>2604</v>
      </c>
      <c r="J641" s="40" t="s">
        <v>931</v>
      </c>
      <c r="K641" s="49" t="s">
        <v>2605</v>
      </c>
      <c r="L641" s="47" t="s">
        <v>2606</v>
      </c>
      <c r="M641" s="49" t="s">
        <v>2607</v>
      </c>
      <c r="N641" s="49">
        <v>2233486</v>
      </c>
      <c r="O641" s="37" t="s">
        <v>2608</v>
      </c>
      <c r="P641" s="37" t="s">
        <v>76</v>
      </c>
      <c r="Q641" s="42" t="s">
        <v>77</v>
      </c>
      <c r="R641" s="96">
        <v>41976</v>
      </c>
      <c r="S641" s="48">
        <v>8</v>
      </c>
      <c r="T641" s="45">
        <f t="shared" si="54"/>
        <v>44897.599999999999</v>
      </c>
      <c r="U641" s="56" t="s">
        <v>78</v>
      </c>
      <c r="V641" s="47" t="str">
        <f t="shared" si="56"/>
        <v/>
      </c>
      <c r="W641" s="47" t="str">
        <f t="shared" si="55"/>
        <v>°С</v>
      </c>
      <c r="X641" s="48">
        <v>120</v>
      </c>
      <c r="Y641" s="48"/>
      <c r="Z641" s="42" t="s">
        <v>79</v>
      </c>
      <c r="AA641" s="56" t="s">
        <v>2609</v>
      </c>
      <c r="AB641" s="48"/>
      <c r="AC641" s="42" t="s">
        <v>141</v>
      </c>
      <c r="AD641" s="49">
        <v>48</v>
      </c>
      <c r="AE641" s="50">
        <v>45154</v>
      </c>
      <c r="AF641" s="51">
        <f t="shared" si="52"/>
        <v>46614</v>
      </c>
      <c r="AG641" s="51" t="s">
        <v>82</v>
      </c>
      <c r="AH641" s="51" t="s">
        <v>83</v>
      </c>
      <c r="AI641" s="120" t="s">
        <v>2649</v>
      </c>
      <c r="AJ641" s="40" t="s">
        <v>143</v>
      </c>
      <c r="AK641" s="51" t="str">
        <f t="shared" ca="1" si="53"/>
        <v>поверен</v>
      </c>
      <c r="AL641" s="42"/>
      <c r="AM641" s="42" t="s">
        <v>86</v>
      </c>
      <c r="AN641" s="42" t="s">
        <v>87</v>
      </c>
      <c r="AO641" s="42" t="s">
        <v>88</v>
      </c>
      <c r="AP641" s="48"/>
      <c r="AQ641" s="91">
        <v>42583</v>
      </c>
      <c r="AR641" s="51"/>
      <c r="AS641" s="42" t="s">
        <v>91</v>
      </c>
      <c r="AT641" s="37" t="s">
        <v>385</v>
      </c>
      <c r="AU641" s="37"/>
      <c r="AV641" s="40"/>
      <c r="AW641" s="40"/>
      <c r="AX641" s="37"/>
      <c r="AY641" s="37"/>
      <c r="AZ641" s="37"/>
      <c r="BA641" s="40" t="s">
        <v>221</v>
      </c>
      <c r="BB641" s="40" t="s">
        <v>93</v>
      </c>
      <c r="BC641" s="40" t="s">
        <v>94</v>
      </c>
      <c r="BD641" s="42">
        <v>3201</v>
      </c>
      <c r="BE641" s="40"/>
      <c r="BF641" s="52"/>
      <c r="BG641" s="53" t="s">
        <v>455</v>
      </c>
      <c r="BH641" s="54"/>
      <c r="BI641" s="47"/>
      <c r="BJ641" s="47"/>
      <c r="BK641" s="47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</row>
    <row r="642" s="36" customFormat="1" ht="60" hidden="1" customHeight="1">
      <c r="A642" s="37"/>
      <c r="B642" s="37" t="s">
        <v>62</v>
      </c>
      <c r="C642" s="37" t="s">
        <v>63</v>
      </c>
      <c r="D642" s="56" t="s">
        <v>64</v>
      </c>
      <c r="E642" s="56">
        <v>227</v>
      </c>
      <c r="F642" s="40" t="s">
        <v>2177</v>
      </c>
      <c r="G642" s="40" t="s">
        <v>2650</v>
      </c>
      <c r="H642" s="511" t="s">
        <v>2651</v>
      </c>
      <c r="I642" s="48" t="s">
        <v>2604</v>
      </c>
      <c r="J642" s="40" t="s">
        <v>931</v>
      </c>
      <c r="K642" s="49" t="s">
        <v>2605</v>
      </c>
      <c r="L642" s="47" t="s">
        <v>2606</v>
      </c>
      <c r="M642" s="49" t="s">
        <v>2607</v>
      </c>
      <c r="N642" s="49">
        <v>2233487</v>
      </c>
      <c r="O642" s="37" t="s">
        <v>2608</v>
      </c>
      <c r="P642" s="37" t="s">
        <v>76</v>
      </c>
      <c r="Q642" s="42" t="s">
        <v>77</v>
      </c>
      <c r="R642" s="96">
        <v>41976</v>
      </c>
      <c r="S642" s="48">
        <v>8</v>
      </c>
      <c r="T642" s="45">
        <f t="shared" si="54"/>
        <v>44897.599999999999</v>
      </c>
      <c r="U642" s="56" t="s">
        <v>78</v>
      </c>
      <c r="V642" s="47" t="str">
        <f t="shared" si="56"/>
        <v/>
      </c>
      <c r="W642" s="47" t="str">
        <f t="shared" si="55"/>
        <v>°С</v>
      </c>
      <c r="X642" s="48">
        <v>120</v>
      </c>
      <c r="Y642" s="48"/>
      <c r="Z642" s="42" t="s">
        <v>79</v>
      </c>
      <c r="AA642" s="56" t="s">
        <v>2609</v>
      </c>
      <c r="AB642" s="48"/>
      <c r="AC642" s="42" t="s">
        <v>141</v>
      </c>
      <c r="AD642" s="49">
        <v>48</v>
      </c>
      <c r="AE642" s="50">
        <v>45154</v>
      </c>
      <c r="AF642" s="51">
        <f t="shared" ref="AF642:AF705" si="57">IF(AD642=0,0,IF(AE642="","",EDATE(AE642,AD642)-DAY(1)))</f>
        <v>46614</v>
      </c>
      <c r="AG642" s="51" t="s">
        <v>82</v>
      </c>
      <c r="AH642" s="51" t="s">
        <v>83</v>
      </c>
      <c r="AI642" s="120" t="s">
        <v>2652</v>
      </c>
      <c r="AJ642" s="40" t="s">
        <v>143</v>
      </c>
      <c r="AK642" s="51" t="str">
        <f t="shared" ca="1" si="53"/>
        <v>поверен</v>
      </c>
      <c r="AL642" s="42"/>
      <c r="AM642" s="42" t="s">
        <v>86</v>
      </c>
      <c r="AN642" s="42" t="s">
        <v>87</v>
      </c>
      <c r="AO642" s="42" t="s">
        <v>88</v>
      </c>
      <c r="AP642" s="48"/>
      <c r="AQ642" s="91">
        <v>42583</v>
      </c>
      <c r="AR642" s="51"/>
      <c r="AS642" s="42" t="s">
        <v>91</v>
      </c>
      <c r="AT642" s="37" t="s">
        <v>385</v>
      </c>
      <c r="AU642" s="37"/>
      <c r="AV642" s="40"/>
      <c r="AW642" s="40"/>
      <c r="AX642" s="37"/>
      <c r="AY642" s="37"/>
      <c r="AZ642" s="37"/>
      <c r="BA642" s="40" t="s">
        <v>221</v>
      </c>
      <c r="BB642" s="40" t="s">
        <v>93</v>
      </c>
      <c r="BC642" s="40" t="s">
        <v>94</v>
      </c>
      <c r="BD642" s="42">
        <v>3201</v>
      </c>
      <c r="BE642" s="40"/>
      <c r="BF642" s="52"/>
      <c r="BG642" s="53" t="s">
        <v>455</v>
      </c>
      <c r="BH642" s="54"/>
      <c r="BI642" s="47"/>
      <c r="BJ642" s="47"/>
      <c r="BK642" s="47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</row>
    <row r="643" s="36" customFormat="1" ht="60" hidden="1" customHeight="1">
      <c r="A643" s="37"/>
      <c r="B643" s="37" t="s">
        <v>62</v>
      </c>
      <c r="C643" s="37" t="s">
        <v>63</v>
      </c>
      <c r="D643" s="56" t="s">
        <v>64</v>
      </c>
      <c r="E643" s="56">
        <v>227</v>
      </c>
      <c r="F643" s="40" t="s">
        <v>2177</v>
      </c>
      <c r="G643" s="40" t="s">
        <v>2653</v>
      </c>
      <c r="H643" s="511" t="s">
        <v>2654</v>
      </c>
      <c r="I643" s="48" t="s">
        <v>2604</v>
      </c>
      <c r="J643" s="40" t="s">
        <v>931</v>
      </c>
      <c r="K643" s="49" t="s">
        <v>2605</v>
      </c>
      <c r="L643" s="47" t="s">
        <v>2606</v>
      </c>
      <c r="M643" s="49" t="s">
        <v>2607</v>
      </c>
      <c r="N643" s="49">
        <v>2233488</v>
      </c>
      <c r="O643" s="37" t="s">
        <v>2608</v>
      </c>
      <c r="P643" s="37" t="s">
        <v>76</v>
      </c>
      <c r="Q643" s="42" t="s">
        <v>77</v>
      </c>
      <c r="R643" s="96">
        <v>41976</v>
      </c>
      <c r="S643" s="48">
        <v>8</v>
      </c>
      <c r="T643" s="45">
        <f t="shared" si="54"/>
        <v>44897.599999999999</v>
      </c>
      <c r="U643" s="56" t="s">
        <v>78</v>
      </c>
      <c r="V643" s="47" t="str">
        <f t="shared" si="56"/>
        <v/>
      </c>
      <c r="W643" s="47" t="str">
        <f t="shared" si="55"/>
        <v>°С</v>
      </c>
      <c r="X643" s="48">
        <v>120</v>
      </c>
      <c r="Y643" s="48"/>
      <c r="Z643" s="42" t="s">
        <v>79</v>
      </c>
      <c r="AA643" s="56" t="s">
        <v>2609</v>
      </c>
      <c r="AB643" s="48"/>
      <c r="AC643" s="42" t="s">
        <v>141</v>
      </c>
      <c r="AD643" s="49">
        <v>48</v>
      </c>
      <c r="AE643" s="50">
        <v>45154</v>
      </c>
      <c r="AF643" s="51">
        <f t="shared" si="57"/>
        <v>46614</v>
      </c>
      <c r="AG643" s="51" t="s">
        <v>82</v>
      </c>
      <c r="AH643" s="51" t="s">
        <v>83</v>
      </c>
      <c r="AI643" s="120" t="s">
        <v>2655</v>
      </c>
      <c r="AJ643" s="40" t="s">
        <v>143</v>
      </c>
      <c r="AK643" s="51" t="str">
        <f t="shared" ca="1" si="53"/>
        <v>поверен</v>
      </c>
      <c r="AL643" s="42"/>
      <c r="AM643" s="42" t="s">
        <v>86</v>
      </c>
      <c r="AN643" s="42" t="s">
        <v>87</v>
      </c>
      <c r="AO643" s="42" t="s">
        <v>88</v>
      </c>
      <c r="AP643" s="48"/>
      <c r="AQ643" s="91">
        <v>42583</v>
      </c>
      <c r="AR643" s="51"/>
      <c r="AS643" s="42" t="s">
        <v>91</v>
      </c>
      <c r="AT643" s="37" t="s">
        <v>385</v>
      </c>
      <c r="AU643" s="37"/>
      <c r="AV643" s="40"/>
      <c r="AW643" s="40"/>
      <c r="AX643" s="37"/>
      <c r="AY643" s="37"/>
      <c r="AZ643" s="37"/>
      <c r="BA643" s="40" t="s">
        <v>221</v>
      </c>
      <c r="BB643" s="40" t="s">
        <v>93</v>
      </c>
      <c r="BC643" s="40" t="s">
        <v>94</v>
      </c>
      <c r="BD643" s="42">
        <v>3201</v>
      </c>
      <c r="BE643" s="40"/>
      <c r="BF643" s="52"/>
      <c r="BG643" s="53" t="s">
        <v>455</v>
      </c>
      <c r="BH643" s="54"/>
      <c r="BI643" s="47"/>
      <c r="BJ643" s="47"/>
      <c r="BK643" s="47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</row>
    <row r="644" s="36" customFormat="1" ht="60" hidden="1" customHeight="1">
      <c r="A644" s="37"/>
      <c r="B644" s="37" t="s">
        <v>62</v>
      </c>
      <c r="C644" s="37" t="s">
        <v>63</v>
      </c>
      <c r="D644" s="56" t="s">
        <v>64</v>
      </c>
      <c r="E644" s="56">
        <v>227</v>
      </c>
      <c r="F644" s="40" t="s">
        <v>2177</v>
      </c>
      <c r="G644" s="40" t="s">
        <v>2656</v>
      </c>
      <c r="H644" s="511" t="s">
        <v>2657</v>
      </c>
      <c r="I644" s="48" t="s">
        <v>2604</v>
      </c>
      <c r="J644" s="40" t="s">
        <v>931</v>
      </c>
      <c r="K644" s="49" t="s">
        <v>2605</v>
      </c>
      <c r="L644" s="47" t="s">
        <v>2606</v>
      </c>
      <c r="M644" s="49" t="s">
        <v>2607</v>
      </c>
      <c r="N644" s="49">
        <v>2233489</v>
      </c>
      <c r="O644" s="37" t="s">
        <v>2608</v>
      </c>
      <c r="P644" s="37" t="s">
        <v>76</v>
      </c>
      <c r="Q644" s="42" t="s">
        <v>77</v>
      </c>
      <c r="R644" s="96">
        <v>41976</v>
      </c>
      <c r="S644" s="48">
        <v>8</v>
      </c>
      <c r="T644" s="45">
        <f t="shared" si="54"/>
        <v>44897.599999999999</v>
      </c>
      <c r="U644" s="56" t="s">
        <v>78</v>
      </c>
      <c r="V644" s="47" t="str">
        <f t="shared" si="56"/>
        <v/>
      </c>
      <c r="W644" s="47" t="str">
        <f t="shared" si="55"/>
        <v>°С</v>
      </c>
      <c r="X644" s="48">
        <v>120</v>
      </c>
      <c r="Y644" s="48"/>
      <c r="Z644" s="42" t="s">
        <v>79</v>
      </c>
      <c r="AA644" s="56" t="s">
        <v>2609</v>
      </c>
      <c r="AB644" s="48"/>
      <c r="AC644" s="42" t="s">
        <v>141</v>
      </c>
      <c r="AD644" s="49">
        <v>48</v>
      </c>
      <c r="AE644" s="50">
        <v>45154</v>
      </c>
      <c r="AF644" s="51">
        <f t="shared" si="57"/>
        <v>46614</v>
      </c>
      <c r="AG644" s="51" t="s">
        <v>82</v>
      </c>
      <c r="AH644" s="51" t="s">
        <v>83</v>
      </c>
      <c r="AI644" s="120" t="s">
        <v>2658</v>
      </c>
      <c r="AJ644" s="40" t="s">
        <v>143</v>
      </c>
      <c r="AK644" s="51" t="str">
        <f t="shared" ca="1" si="53"/>
        <v>поверен</v>
      </c>
      <c r="AL644" s="42"/>
      <c r="AM644" s="42" t="s">
        <v>86</v>
      </c>
      <c r="AN644" s="42" t="s">
        <v>87</v>
      </c>
      <c r="AO644" s="42" t="s">
        <v>88</v>
      </c>
      <c r="AP644" s="48"/>
      <c r="AQ644" s="91">
        <v>42583</v>
      </c>
      <c r="AR644" s="51"/>
      <c r="AS644" s="42" t="s">
        <v>91</v>
      </c>
      <c r="AT644" s="37" t="s">
        <v>385</v>
      </c>
      <c r="AU644" s="37"/>
      <c r="AV644" s="40"/>
      <c r="AW644" s="40"/>
      <c r="AX644" s="37"/>
      <c r="AY644" s="37"/>
      <c r="AZ644" s="37"/>
      <c r="BA644" s="40" t="s">
        <v>221</v>
      </c>
      <c r="BB644" s="40" t="s">
        <v>93</v>
      </c>
      <c r="BC644" s="40" t="s">
        <v>94</v>
      </c>
      <c r="BD644" s="42">
        <v>3201</v>
      </c>
      <c r="BE644" s="40"/>
      <c r="BF644" s="52"/>
      <c r="BG644" s="53" t="s">
        <v>455</v>
      </c>
      <c r="BH644" s="54"/>
      <c r="BI644" s="47"/>
      <c r="BJ644" s="47"/>
      <c r="BK644" s="47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</row>
    <row r="645" s="36" customFormat="1" ht="60" hidden="1" customHeight="1">
      <c r="A645" s="37"/>
      <c r="B645" s="37" t="s">
        <v>62</v>
      </c>
      <c r="C645" s="37" t="s">
        <v>63</v>
      </c>
      <c r="D645" s="56" t="s">
        <v>64</v>
      </c>
      <c r="E645" s="56">
        <v>227</v>
      </c>
      <c r="F645" s="40" t="s">
        <v>2177</v>
      </c>
      <c r="G645" s="40" t="s">
        <v>2659</v>
      </c>
      <c r="H645" s="511" t="s">
        <v>2660</v>
      </c>
      <c r="I645" s="48" t="s">
        <v>2604</v>
      </c>
      <c r="J645" s="40" t="s">
        <v>931</v>
      </c>
      <c r="K645" s="49" t="s">
        <v>2605</v>
      </c>
      <c r="L645" s="47" t="s">
        <v>2606</v>
      </c>
      <c r="M645" s="49" t="s">
        <v>2607</v>
      </c>
      <c r="N645" s="49">
        <v>2233490</v>
      </c>
      <c r="O645" s="37" t="s">
        <v>2608</v>
      </c>
      <c r="P645" s="37" t="s">
        <v>76</v>
      </c>
      <c r="Q645" s="42" t="s">
        <v>77</v>
      </c>
      <c r="R645" s="96">
        <v>41976</v>
      </c>
      <c r="S645" s="48">
        <v>8</v>
      </c>
      <c r="T645" s="45">
        <f t="shared" si="54"/>
        <v>44897.599999999999</v>
      </c>
      <c r="U645" s="56" t="s">
        <v>78</v>
      </c>
      <c r="V645" s="47" t="str">
        <f t="shared" si="56"/>
        <v/>
      </c>
      <c r="W645" s="47" t="str">
        <f t="shared" si="55"/>
        <v>°С</v>
      </c>
      <c r="X645" s="48">
        <v>120</v>
      </c>
      <c r="Y645" s="48"/>
      <c r="Z645" s="42" t="s">
        <v>79</v>
      </c>
      <c r="AA645" s="56" t="s">
        <v>2609</v>
      </c>
      <c r="AB645" s="48"/>
      <c r="AC645" s="42" t="s">
        <v>141</v>
      </c>
      <c r="AD645" s="49">
        <v>48</v>
      </c>
      <c r="AE645" s="50">
        <v>45154</v>
      </c>
      <c r="AF645" s="51">
        <f t="shared" si="57"/>
        <v>46614</v>
      </c>
      <c r="AG645" s="51" t="s">
        <v>82</v>
      </c>
      <c r="AH645" s="51" t="s">
        <v>83</v>
      </c>
      <c r="AI645" s="120" t="s">
        <v>2661</v>
      </c>
      <c r="AJ645" s="40" t="s">
        <v>143</v>
      </c>
      <c r="AK645" s="51" t="str">
        <f t="shared" ca="1" si="53"/>
        <v>поверен</v>
      </c>
      <c r="AL645" s="42"/>
      <c r="AM645" s="42" t="s">
        <v>86</v>
      </c>
      <c r="AN645" s="42" t="s">
        <v>87</v>
      </c>
      <c r="AO645" s="42" t="s">
        <v>88</v>
      </c>
      <c r="AP645" s="48"/>
      <c r="AQ645" s="91">
        <v>42583</v>
      </c>
      <c r="AR645" s="51"/>
      <c r="AS645" s="42" t="s">
        <v>91</v>
      </c>
      <c r="AT645" s="37" t="s">
        <v>385</v>
      </c>
      <c r="AU645" s="37"/>
      <c r="AV645" s="40"/>
      <c r="AW645" s="40"/>
      <c r="AX645" s="37"/>
      <c r="AY645" s="37"/>
      <c r="AZ645" s="37"/>
      <c r="BA645" s="40" t="s">
        <v>221</v>
      </c>
      <c r="BB645" s="40" t="s">
        <v>93</v>
      </c>
      <c r="BC645" s="40" t="s">
        <v>94</v>
      </c>
      <c r="BD645" s="42">
        <v>3201</v>
      </c>
      <c r="BE645" s="40"/>
      <c r="BF645" s="52"/>
      <c r="BG645" s="53" t="s">
        <v>455</v>
      </c>
      <c r="BH645" s="54"/>
      <c r="BI645" s="47"/>
      <c r="BJ645" s="47"/>
      <c r="BK645" s="47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</row>
    <row r="646" s="36" customFormat="1" ht="60" hidden="1" customHeight="1">
      <c r="A646" s="37"/>
      <c r="B646" s="37" t="s">
        <v>62</v>
      </c>
      <c r="C646" s="37" t="s">
        <v>63</v>
      </c>
      <c r="D646" s="56" t="s">
        <v>64</v>
      </c>
      <c r="E646" s="56">
        <v>227</v>
      </c>
      <c r="F646" s="40" t="s">
        <v>2177</v>
      </c>
      <c r="G646" s="40" t="s">
        <v>2662</v>
      </c>
      <c r="H646" s="511" t="s">
        <v>2663</v>
      </c>
      <c r="I646" s="48" t="s">
        <v>2604</v>
      </c>
      <c r="J646" s="40" t="s">
        <v>931</v>
      </c>
      <c r="K646" s="49" t="s">
        <v>2605</v>
      </c>
      <c r="L646" s="47" t="s">
        <v>2606</v>
      </c>
      <c r="M646" s="49" t="s">
        <v>2607</v>
      </c>
      <c r="N646" s="49">
        <v>2233491</v>
      </c>
      <c r="O646" s="37" t="s">
        <v>2608</v>
      </c>
      <c r="P646" s="37" t="s">
        <v>76</v>
      </c>
      <c r="Q646" s="42" t="s">
        <v>77</v>
      </c>
      <c r="R646" s="96">
        <v>41976</v>
      </c>
      <c r="S646" s="48">
        <v>8</v>
      </c>
      <c r="T646" s="45">
        <f t="shared" si="54"/>
        <v>44897.599999999999</v>
      </c>
      <c r="U646" s="56" t="s">
        <v>78</v>
      </c>
      <c r="V646" s="47" t="str">
        <f t="shared" si="56"/>
        <v/>
      </c>
      <c r="W646" s="47" t="str">
        <f t="shared" si="55"/>
        <v>°С</v>
      </c>
      <c r="X646" s="48">
        <v>120</v>
      </c>
      <c r="Y646" s="48"/>
      <c r="Z646" s="42" t="s">
        <v>79</v>
      </c>
      <c r="AA646" s="56" t="s">
        <v>2609</v>
      </c>
      <c r="AB646" s="48"/>
      <c r="AC646" s="42" t="s">
        <v>141</v>
      </c>
      <c r="AD646" s="49">
        <v>48</v>
      </c>
      <c r="AE646" s="50">
        <v>45154</v>
      </c>
      <c r="AF646" s="51">
        <f t="shared" si="57"/>
        <v>46614</v>
      </c>
      <c r="AG646" s="51" t="s">
        <v>82</v>
      </c>
      <c r="AH646" s="51" t="s">
        <v>83</v>
      </c>
      <c r="AI646" s="120" t="s">
        <v>2664</v>
      </c>
      <c r="AJ646" s="40" t="s">
        <v>143</v>
      </c>
      <c r="AK646" s="51" t="str">
        <f t="shared" ca="1" si="53"/>
        <v>поверен</v>
      </c>
      <c r="AL646" s="42"/>
      <c r="AM646" s="42" t="s">
        <v>86</v>
      </c>
      <c r="AN646" s="42" t="s">
        <v>87</v>
      </c>
      <c r="AO646" s="42" t="s">
        <v>88</v>
      </c>
      <c r="AP646" s="48"/>
      <c r="AQ646" s="91">
        <v>42583</v>
      </c>
      <c r="AR646" s="51"/>
      <c r="AS646" s="42" t="s">
        <v>91</v>
      </c>
      <c r="AT646" s="37" t="s">
        <v>385</v>
      </c>
      <c r="AU646" s="37"/>
      <c r="AV646" s="40"/>
      <c r="AW646" s="40"/>
      <c r="AX646" s="37"/>
      <c r="AY646" s="37"/>
      <c r="AZ646" s="37"/>
      <c r="BA646" s="40" t="s">
        <v>221</v>
      </c>
      <c r="BB646" s="40" t="s">
        <v>93</v>
      </c>
      <c r="BC646" s="40" t="s">
        <v>94</v>
      </c>
      <c r="BD646" s="42">
        <v>3201</v>
      </c>
      <c r="BE646" s="40"/>
      <c r="BF646" s="52"/>
      <c r="BG646" s="53" t="s">
        <v>455</v>
      </c>
      <c r="BH646" s="54"/>
      <c r="BI646" s="47"/>
      <c r="BJ646" s="47"/>
      <c r="BK646" s="47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</row>
    <row r="647" s="36" customFormat="1" ht="60" hidden="1" customHeight="1">
      <c r="A647" s="37"/>
      <c r="B647" s="37" t="s">
        <v>62</v>
      </c>
      <c r="C647" s="37" t="s">
        <v>63</v>
      </c>
      <c r="D647" s="56" t="s">
        <v>64</v>
      </c>
      <c r="E647" s="56">
        <v>227</v>
      </c>
      <c r="F647" s="40" t="s">
        <v>2177</v>
      </c>
      <c r="G647" s="40" t="s">
        <v>2665</v>
      </c>
      <c r="H647" s="511" t="s">
        <v>2666</v>
      </c>
      <c r="I647" s="48" t="s">
        <v>2604</v>
      </c>
      <c r="J647" s="40" t="s">
        <v>931</v>
      </c>
      <c r="K647" s="49" t="s">
        <v>2605</v>
      </c>
      <c r="L647" s="47" t="s">
        <v>2606</v>
      </c>
      <c r="M647" s="49" t="s">
        <v>2607</v>
      </c>
      <c r="N647" s="49">
        <v>2233492</v>
      </c>
      <c r="O647" s="37" t="s">
        <v>2608</v>
      </c>
      <c r="P647" s="37" t="s">
        <v>76</v>
      </c>
      <c r="Q647" s="42" t="s">
        <v>77</v>
      </c>
      <c r="R647" s="96">
        <v>41976</v>
      </c>
      <c r="S647" s="48">
        <v>8</v>
      </c>
      <c r="T647" s="45">
        <f t="shared" si="54"/>
        <v>44897.599999999999</v>
      </c>
      <c r="U647" s="56" t="s">
        <v>78</v>
      </c>
      <c r="V647" s="47" t="str">
        <f t="shared" si="56"/>
        <v/>
      </c>
      <c r="W647" s="47" t="str">
        <f t="shared" si="55"/>
        <v>°С</v>
      </c>
      <c r="X647" s="48">
        <v>120</v>
      </c>
      <c r="Y647" s="48"/>
      <c r="Z647" s="42" t="s">
        <v>79</v>
      </c>
      <c r="AA647" s="56" t="s">
        <v>2609</v>
      </c>
      <c r="AB647" s="48"/>
      <c r="AC647" s="42" t="s">
        <v>141</v>
      </c>
      <c r="AD647" s="49">
        <v>48</v>
      </c>
      <c r="AE647" s="50">
        <v>45154</v>
      </c>
      <c r="AF647" s="51">
        <f t="shared" si="57"/>
        <v>46614</v>
      </c>
      <c r="AG647" s="51" t="s">
        <v>82</v>
      </c>
      <c r="AH647" s="51" t="s">
        <v>83</v>
      </c>
      <c r="AI647" s="120" t="s">
        <v>2667</v>
      </c>
      <c r="AJ647" s="40" t="s">
        <v>143</v>
      </c>
      <c r="AK647" s="51" t="str">
        <f t="shared" ca="1" si="53"/>
        <v>поверен</v>
      </c>
      <c r="AL647" s="42"/>
      <c r="AM647" s="42" t="s">
        <v>86</v>
      </c>
      <c r="AN647" s="42" t="s">
        <v>87</v>
      </c>
      <c r="AO647" s="42" t="s">
        <v>88</v>
      </c>
      <c r="AP647" s="48"/>
      <c r="AQ647" s="91">
        <v>42583</v>
      </c>
      <c r="AR647" s="51"/>
      <c r="AS647" s="42" t="s">
        <v>91</v>
      </c>
      <c r="AT647" s="37" t="s">
        <v>385</v>
      </c>
      <c r="AU647" s="37"/>
      <c r="AV647" s="40"/>
      <c r="AW647" s="40"/>
      <c r="AX647" s="37"/>
      <c r="AY647" s="37"/>
      <c r="AZ647" s="37"/>
      <c r="BA647" s="40" t="s">
        <v>221</v>
      </c>
      <c r="BB647" s="40" t="s">
        <v>93</v>
      </c>
      <c r="BC647" s="40" t="s">
        <v>94</v>
      </c>
      <c r="BD647" s="42">
        <v>3201</v>
      </c>
      <c r="BE647" s="40"/>
      <c r="BF647" s="52"/>
      <c r="BG647" s="53" t="s">
        <v>455</v>
      </c>
      <c r="BH647" s="54"/>
      <c r="BI647" s="47"/>
      <c r="BJ647" s="47"/>
      <c r="BK647" s="47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</row>
    <row r="648" s="36" customFormat="1" ht="60" hidden="1" customHeight="1">
      <c r="A648" s="37"/>
      <c r="B648" s="37" t="s">
        <v>62</v>
      </c>
      <c r="C648" s="37" t="s">
        <v>63</v>
      </c>
      <c r="D648" s="56" t="s">
        <v>64</v>
      </c>
      <c r="E648" s="56">
        <v>227</v>
      </c>
      <c r="F648" s="40" t="s">
        <v>2177</v>
      </c>
      <c r="G648" s="40" t="s">
        <v>2668</v>
      </c>
      <c r="H648" s="511" t="s">
        <v>2669</v>
      </c>
      <c r="I648" s="48" t="s">
        <v>2604</v>
      </c>
      <c r="J648" s="40" t="s">
        <v>931</v>
      </c>
      <c r="K648" s="49" t="s">
        <v>2605</v>
      </c>
      <c r="L648" s="47" t="s">
        <v>2606</v>
      </c>
      <c r="M648" s="49" t="s">
        <v>2607</v>
      </c>
      <c r="N648" s="49">
        <v>2233493</v>
      </c>
      <c r="O648" s="37" t="s">
        <v>2608</v>
      </c>
      <c r="P648" s="37" t="s">
        <v>76</v>
      </c>
      <c r="Q648" s="42" t="s">
        <v>77</v>
      </c>
      <c r="R648" s="96">
        <v>41976</v>
      </c>
      <c r="S648" s="48">
        <v>8</v>
      </c>
      <c r="T648" s="45">
        <f t="shared" si="54"/>
        <v>44897.599999999999</v>
      </c>
      <c r="U648" s="56" t="s">
        <v>78</v>
      </c>
      <c r="V648" s="47" t="str">
        <f t="shared" si="56"/>
        <v/>
      </c>
      <c r="W648" s="47" t="str">
        <f t="shared" si="55"/>
        <v>°С</v>
      </c>
      <c r="X648" s="48">
        <v>120</v>
      </c>
      <c r="Y648" s="48"/>
      <c r="Z648" s="42" t="s">
        <v>79</v>
      </c>
      <c r="AA648" s="56" t="s">
        <v>2609</v>
      </c>
      <c r="AB648" s="48"/>
      <c r="AC648" s="42" t="s">
        <v>141</v>
      </c>
      <c r="AD648" s="49">
        <v>48</v>
      </c>
      <c r="AE648" s="50">
        <v>45154</v>
      </c>
      <c r="AF648" s="51">
        <f t="shared" si="57"/>
        <v>46614</v>
      </c>
      <c r="AG648" s="51" t="s">
        <v>82</v>
      </c>
      <c r="AH648" s="51" t="s">
        <v>83</v>
      </c>
      <c r="AI648" s="120" t="s">
        <v>2670</v>
      </c>
      <c r="AJ648" s="40" t="s">
        <v>143</v>
      </c>
      <c r="AK648" s="51" t="str">
        <f t="shared" ca="1" si="53"/>
        <v>поверен</v>
      </c>
      <c r="AL648" s="42"/>
      <c r="AM648" s="42" t="s">
        <v>86</v>
      </c>
      <c r="AN648" s="42" t="s">
        <v>87</v>
      </c>
      <c r="AO648" s="42" t="s">
        <v>88</v>
      </c>
      <c r="AP648" s="48"/>
      <c r="AQ648" s="91">
        <v>42583</v>
      </c>
      <c r="AR648" s="51"/>
      <c r="AS648" s="42" t="s">
        <v>91</v>
      </c>
      <c r="AT648" s="37" t="s">
        <v>385</v>
      </c>
      <c r="AU648" s="37"/>
      <c r="AV648" s="40"/>
      <c r="AW648" s="40"/>
      <c r="AX648" s="37"/>
      <c r="AY648" s="37"/>
      <c r="AZ648" s="37"/>
      <c r="BA648" s="40" t="s">
        <v>221</v>
      </c>
      <c r="BB648" s="40" t="s">
        <v>93</v>
      </c>
      <c r="BC648" s="40" t="s">
        <v>94</v>
      </c>
      <c r="BD648" s="42">
        <v>3201</v>
      </c>
      <c r="BE648" s="40"/>
      <c r="BF648" s="52"/>
      <c r="BG648" s="53" t="s">
        <v>455</v>
      </c>
      <c r="BH648" s="54"/>
      <c r="BI648" s="47"/>
      <c r="BJ648" s="47"/>
      <c r="BK648" s="47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</row>
    <row r="649" s="36" customFormat="1" ht="60" hidden="1" customHeight="1">
      <c r="A649" s="37"/>
      <c r="B649" s="37" t="s">
        <v>62</v>
      </c>
      <c r="C649" s="37" t="s">
        <v>63</v>
      </c>
      <c r="D649" s="56" t="s">
        <v>64</v>
      </c>
      <c r="E649" s="56">
        <v>227</v>
      </c>
      <c r="F649" s="40" t="s">
        <v>2177</v>
      </c>
      <c r="G649" s="40" t="s">
        <v>2671</v>
      </c>
      <c r="H649" s="511" t="s">
        <v>2672</v>
      </c>
      <c r="I649" s="48" t="s">
        <v>2604</v>
      </c>
      <c r="J649" s="40" t="s">
        <v>931</v>
      </c>
      <c r="K649" s="49" t="s">
        <v>2605</v>
      </c>
      <c r="L649" s="47" t="s">
        <v>2606</v>
      </c>
      <c r="M649" s="49" t="s">
        <v>2607</v>
      </c>
      <c r="N649" s="49">
        <v>2233494</v>
      </c>
      <c r="O649" s="37" t="s">
        <v>2608</v>
      </c>
      <c r="P649" s="37" t="s">
        <v>76</v>
      </c>
      <c r="Q649" s="42" t="s">
        <v>77</v>
      </c>
      <c r="R649" s="96">
        <v>41976</v>
      </c>
      <c r="S649" s="48">
        <v>8</v>
      </c>
      <c r="T649" s="45">
        <f t="shared" si="54"/>
        <v>44897.599999999999</v>
      </c>
      <c r="U649" s="56" t="s">
        <v>78</v>
      </c>
      <c r="V649" s="47" t="str">
        <f t="shared" si="56"/>
        <v/>
      </c>
      <c r="W649" s="47" t="str">
        <f t="shared" si="55"/>
        <v>°С</v>
      </c>
      <c r="X649" s="48">
        <v>120</v>
      </c>
      <c r="Y649" s="48"/>
      <c r="Z649" s="42" t="s">
        <v>79</v>
      </c>
      <c r="AA649" s="56" t="s">
        <v>2609</v>
      </c>
      <c r="AB649" s="48"/>
      <c r="AC649" s="42" t="s">
        <v>141</v>
      </c>
      <c r="AD649" s="49">
        <v>48</v>
      </c>
      <c r="AE649" s="50">
        <v>45154</v>
      </c>
      <c r="AF649" s="51">
        <f t="shared" si="57"/>
        <v>46614</v>
      </c>
      <c r="AG649" s="51" t="s">
        <v>82</v>
      </c>
      <c r="AH649" s="51" t="s">
        <v>83</v>
      </c>
      <c r="AI649" s="120" t="s">
        <v>2673</v>
      </c>
      <c r="AJ649" s="40" t="s">
        <v>143</v>
      </c>
      <c r="AK649" s="51" t="str">
        <f t="shared" ca="1" si="53"/>
        <v>поверен</v>
      </c>
      <c r="AL649" s="42"/>
      <c r="AM649" s="42" t="s">
        <v>86</v>
      </c>
      <c r="AN649" s="42" t="s">
        <v>87</v>
      </c>
      <c r="AO649" s="42" t="s">
        <v>88</v>
      </c>
      <c r="AP649" s="48"/>
      <c r="AQ649" s="91">
        <v>42583</v>
      </c>
      <c r="AR649" s="51"/>
      <c r="AS649" s="42" t="s">
        <v>91</v>
      </c>
      <c r="AT649" s="37" t="s">
        <v>385</v>
      </c>
      <c r="AU649" s="37"/>
      <c r="AV649" s="40"/>
      <c r="AW649" s="40"/>
      <c r="AX649" s="37"/>
      <c r="AY649" s="37"/>
      <c r="AZ649" s="37"/>
      <c r="BA649" s="40" t="s">
        <v>221</v>
      </c>
      <c r="BB649" s="40" t="s">
        <v>93</v>
      </c>
      <c r="BC649" s="40" t="s">
        <v>94</v>
      </c>
      <c r="BD649" s="42">
        <v>3201</v>
      </c>
      <c r="BE649" s="40"/>
      <c r="BF649" s="52"/>
      <c r="BG649" s="53" t="s">
        <v>455</v>
      </c>
      <c r="BH649" s="54"/>
      <c r="BI649" s="47"/>
      <c r="BJ649" s="47"/>
      <c r="BK649" s="47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</row>
    <row r="650" s="36" customFormat="1" ht="60" hidden="1" customHeight="1">
      <c r="A650" s="37"/>
      <c r="B650" s="37" t="s">
        <v>62</v>
      </c>
      <c r="C650" s="37" t="s">
        <v>63</v>
      </c>
      <c r="D650" s="56" t="s">
        <v>64</v>
      </c>
      <c r="E650" s="56">
        <v>227</v>
      </c>
      <c r="F650" s="40" t="s">
        <v>2177</v>
      </c>
      <c r="G650" s="40" t="s">
        <v>2674</v>
      </c>
      <c r="H650" s="511" t="s">
        <v>2675</v>
      </c>
      <c r="I650" s="48" t="s">
        <v>2604</v>
      </c>
      <c r="J650" s="40" t="s">
        <v>931</v>
      </c>
      <c r="K650" s="49" t="s">
        <v>2605</v>
      </c>
      <c r="L650" s="47" t="s">
        <v>2606</v>
      </c>
      <c r="M650" s="49" t="s">
        <v>2607</v>
      </c>
      <c r="N650" s="49">
        <v>2233495</v>
      </c>
      <c r="O650" s="37" t="s">
        <v>2608</v>
      </c>
      <c r="P650" s="37" t="s">
        <v>76</v>
      </c>
      <c r="Q650" s="42" t="s">
        <v>77</v>
      </c>
      <c r="R650" s="96">
        <v>41976</v>
      </c>
      <c r="S650" s="48">
        <v>8</v>
      </c>
      <c r="T650" s="45">
        <f t="shared" si="54"/>
        <v>44897.599999999999</v>
      </c>
      <c r="U650" s="56" t="s">
        <v>78</v>
      </c>
      <c r="V650" s="47" t="str">
        <f t="shared" si="56"/>
        <v/>
      </c>
      <c r="W650" s="47" t="str">
        <f t="shared" si="55"/>
        <v>°С</v>
      </c>
      <c r="X650" s="48">
        <v>120</v>
      </c>
      <c r="Y650" s="48"/>
      <c r="Z650" s="42" t="s">
        <v>79</v>
      </c>
      <c r="AA650" s="56" t="s">
        <v>2609</v>
      </c>
      <c r="AB650" s="48"/>
      <c r="AC650" s="42" t="s">
        <v>141</v>
      </c>
      <c r="AD650" s="49">
        <v>48</v>
      </c>
      <c r="AE650" s="50">
        <v>45154</v>
      </c>
      <c r="AF650" s="51">
        <f t="shared" si="57"/>
        <v>46614</v>
      </c>
      <c r="AG650" s="51" t="s">
        <v>82</v>
      </c>
      <c r="AH650" s="51" t="s">
        <v>83</v>
      </c>
      <c r="AI650" s="120" t="s">
        <v>2676</v>
      </c>
      <c r="AJ650" s="40" t="s">
        <v>143</v>
      </c>
      <c r="AK650" s="51" t="str">
        <f t="shared" ca="1" si="53"/>
        <v>поверен</v>
      </c>
      <c r="AL650" s="42"/>
      <c r="AM650" s="42" t="s">
        <v>86</v>
      </c>
      <c r="AN650" s="42" t="s">
        <v>87</v>
      </c>
      <c r="AO650" s="42" t="s">
        <v>88</v>
      </c>
      <c r="AP650" s="48"/>
      <c r="AQ650" s="91">
        <v>42583</v>
      </c>
      <c r="AR650" s="51"/>
      <c r="AS650" s="42" t="s">
        <v>91</v>
      </c>
      <c r="AT650" s="37" t="s">
        <v>385</v>
      </c>
      <c r="AU650" s="37"/>
      <c r="AV650" s="40"/>
      <c r="AW650" s="40"/>
      <c r="AX650" s="37"/>
      <c r="AY650" s="37"/>
      <c r="AZ650" s="37"/>
      <c r="BA650" s="40" t="s">
        <v>221</v>
      </c>
      <c r="BB650" s="40" t="s">
        <v>93</v>
      </c>
      <c r="BC650" s="40" t="s">
        <v>94</v>
      </c>
      <c r="BD650" s="42">
        <v>3201</v>
      </c>
      <c r="BE650" s="40"/>
      <c r="BF650" s="52"/>
      <c r="BG650" s="53" t="s">
        <v>455</v>
      </c>
      <c r="BH650" s="54"/>
      <c r="BI650" s="47"/>
      <c r="BJ650" s="47"/>
      <c r="BK650" s="47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</row>
    <row r="651" s="36" customFormat="1" ht="60" hidden="1" customHeight="1">
      <c r="A651" s="37"/>
      <c r="B651" s="37" t="s">
        <v>62</v>
      </c>
      <c r="C651" s="37" t="s">
        <v>63</v>
      </c>
      <c r="D651" s="56" t="s">
        <v>64</v>
      </c>
      <c r="E651" s="56">
        <v>227</v>
      </c>
      <c r="F651" s="40" t="s">
        <v>2177</v>
      </c>
      <c r="G651" s="40" t="s">
        <v>2677</v>
      </c>
      <c r="H651" s="511" t="s">
        <v>2678</v>
      </c>
      <c r="I651" s="48" t="s">
        <v>2604</v>
      </c>
      <c r="J651" s="40" t="s">
        <v>931</v>
      </c>
      <c r="K651" s="49" t="s">
        <v>2605</v>
      </c>
      <c r="L651" s="47" t="s">
        <v>2606</v>
      </c>
      <c r="M651" s="49" t="s">
        <v>2607</v>
      </c>
      <c r="N651" s="49">
        <v>2233496</v>
      </c>
      <c r="O651" s="37" t="s">
        <v>2608</v>
      </c>
      <c r="P651" s="37" t="s">
        <v>76</v>
      </c>
      <c r="Q651" s="42" t="s">
        <v>77</v>
      </c>
      <c r="R651" s="96">
        <v>41976</v>
      </c>
      <c r="S651" s="48">
        <v>8</v>
      </c>
      <c r="T651" s="45">
        <f t="shared" si="54"/>
        <v>44897.599999999999</v>
      </c>
      <c r="U651" s="56" t="s">
        <v>78</v>
      </c>
      <c r="V651" s="47" t="str">
        <f t="shared" si="56"/>
        <v/>
      </c>
      <c r="W651" s="47" t="str">
        <f t="shared" si="55"/>
        <v>°С</v>
      </c>
      <c r="X651" s="48">
        <v>120</v>
      </c>
      <c r="Y651" s="48"/>
      <c r="Z651" s="42" t="s">
        <v>79</v>
      </c>
      <c r="AA651" s="56" t="s">
        <v>2609</v>
      </c>
      <c r="AB651" s="48"/>
      <c r="AC651" s="42" t="s">
        <v>141</v>
      </c>
      <c r="AD651" s="49">
        <v>48</v>
      </c>
      <c r="AE651" s="50">
        <v>45154</v>
      </c>
      <c r="AF651" s="51">
        <f t="shared" si="57"/>
        <v>46614</v>
      </c>
      <c r="AG651" s="51" t="s">
        <v>82</v>
      </c>
      <c r="AH651" s="51" t="s">
        <v>83</v>
      </c>
      <c r="AI651" s="120" t="s">
        <v>2679</v>
      </c>
      <c r="AJ651" s="40" t="s">
        <v>143</v>
      </c>
      <c r="AK651" s="51" t="str">
        <f t="shared" ca="1" si="53"/>
        <v>поверен</v>
      </c>
      <c r="AL651" s="42"/>
      <c r="AM651" s="42" t="s">
        <v>86</v>
      </c>
      <c r="AN651" s="42" t="s">
        <v>87</v>
      </c>
      <c r="AO651" s="42" t="s">
        <v>88</v>
      </c>
      <c r="AP651" s="48"/>
      <c r="AQ651" s="91">
        <v>42583</v>
      </c>
      <c r="AR651" s="51"/>
      <c r="AS651" s="42" t="s">
        <v>91</v>
      </c>
      <c r="AT651" s="37" t="s">
        <v>385</v>
      </c>
      <c r="AU651" s="37"/>
      <c r="AV651" s="40"/>
      <c r="AW651" s="40"/>
      <c r="AX651" s="37"/>
      <c r="AY651" s="37"/>
      <c r="AZ651" s="37"/>
      <c r="BA651" s="40" t="s">
        <v>221</v>
      </c>
      <c r="BB651" s="40" t="s">
        <v>93</v>
      </c>
      <c r="BC651" s="40" t="s">
        <v>94</v>
      </c>
      <c r="BD651" s="42">
        <v>3201</v>
      </c>
      <c r="BE651" s="40"/>
      <c r="BF651" s="52"/>
      <c r="BG651" s="53" t="s">
        <v>455</v>
      </c>
      <c r="BH651" s="54"/>
      <c r="BI651" s="47"/>
      <c r="BJ651" s="47"/>
      <c r="BK651" s="47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</row>
    <row r="652" s="36" customFormat="1" ht="60" hidden="1" customHeight="1">
      <c r="A652" s="37"/>
      <c r="B652" s="37" t="s">
        <v>62</v>
      </c>
      <c r="C652" s="37" t="s">
        <v>63</v>
      </c>
      <c r="D652" s="56" t="s">
        <v>64</v>
      </c>
      <c r="E652" s="56">
        <v>227</v>
      </c>
      <c r="F652" s="40" t="s">
        <v>2177</v>
      </c>
      <c r="G652" s="40" t="s">
        <v>2680</v>
      </c>
      <c r="H652" s="511" t="s">
        <v>2681</v>
      </c>
      <c r="I652" s="48" t="s">
        <v>2604</v>
      </c>
      <c r="J652" s="40" t="s">
        <v>931</v>
      </c>
      <c r="K652" s="49" t="s">
        <v>2605</v>
      </c>
      <c r="L652" s="47" t="s">
        <v>2606</v>
      </c>
      <c r="M652" s="49" t="s">
        <v>2607</v>
      </c>
      <c r="N652" s="49">
        <v>2233497</v>
      </c>
      <c r="O652" s="37" t="s">
        <v>2608</v>
      </c>
      <c r="P652" s="37" t="s">
        <v>76</v>
      </c>
      <c r="Q652" s="42" t="s">
        <v>77</v>
      </c>
      <c r="R652" s="96">
        <v>41976</v>
      </c>
      <c r="S652" s="48">
        <v>8</v>
      </c>
      <c r="T652" s="45">
        <f t="shared" si="54"/>
        <v>44897.599999999999</v>
      </c>
      <c r="U652" s="56" t="s">
        <v>78</v>
      </c>
      <c r="V652" s="47" t="str">
        <f t="shared" si="56"/>
        <v/>
      </c>
      <c r="W652" s="47" t="str">
        <f t="shared" si="55"/>
        <v>°С</v>
      </c>
      <c r="X652" s="48">
        <v>120</v>
      </c>
      <c r="Y652" s="48"/>
      <c r="Z652" s="42" t="s">
        <v>79</v>
      </c>
      <c r="AA652" s="56" t="s">
        <v>2609</v>
      </c>
      <c r="AB652" s="48"/>
      <c r="AC652" s="42" t="s">
        <v>141</v>
      </c>
      <c r="AD652" s="49">
        <v>48</v>
      </c>
      <c r="AE652" s="50">
        <v>45154</v>
      </c>
      <c r="AF652" s="51">
        <f t="shared" si="57"/>
        <v>46614</v>
      </c>
      <c r="AG652" s="51" t="s">
        <v>82</v>
      </c>
      <c r="AH652" s="51" t="s">
        <v>83</v>
      </c>
      <c r="AI652" s="120" t="s">
        <v>2682</v>
      </c>
      <c r="AJ652" s="40" t="s">
        <v>143</v>
      </c>
      <c r="AK652" s="51" t="str">
        <f t="shared" ca="1" si="53"/>
        <v>поверен</v>
      </c>
      <c r="AL652" s="42"/>
      <c r="AM652" s="42" t="s">
        <v>86</v>
      </c>
      <c r="AN652" s="42" t="s">
        <v>87</v>
      </c>
      <c r="AO652" s="42" t="s">
        <v>88</v>
      </c>
      <c r="AP652" s="48"/>
      <c r="AQ652" s="91">
        <v>42583</v>
      </c>
      <c r="AR652" s="51"/>
      <c r="AS652" s="42" t="s">
        <v>91</v>
      </c>
      <c r="AT652" s="37" t="s">
        <v>385</v>
      </c>
      <c r="AU652" s="37"/>
      <c r="AV652" s="40"/>
      <c r="AW652" s="40"/>
      <c r="AX652" s="37"/>
      <c r="AY652" s="37"/>
      <c r="AZ652" s="37"/>
      <c r="BA652" s="40" t="s">
        <v>221</v>
      </c>
      <c r="BB652" s="40" t="s">
        <v>93</v>
      </c>
      <c r="BC652" s="40" t="s">
        <v>94</v>
      </c>
      <c r="BD652" s="42">
        <v>3201</v>
      </c>
      <c r="BE652" s="40"/>
      <c r="BF652" s="52"/>
      <c r="BG652" s="53" t="s">
        <v>455</v>
      </c>
      <c r="BH652" s="54"/>
      <c r="BI652" s="47"/>
      <c r="BJ652" s="47"/>
      <c r="BK652" s="47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</row>
    <row r="653" s="36" customFormat="1" ht="60" hidden="1" customHeight="1">
      <c r="A653" s="37"/>
      <c r="B653" s="37" t="s">
        <v>62</v>
      </c>
      <c r="C653" s="37" t="s">
        <v>63</v>
      </c>
      <c r="D653" s="56" t="s">
        <v>64</v>
      </c>
      <c r="E653" s="56">
        <v>227</v>
      </c>
      <c r="F653" s="40" t="s">
        <v>2177</v>
      </c>
      <c r="G653" s="40" t="s">
        <v>2683</v>
      </c>
      <c r="H653" s="511" t="s">
        <v>2684</v>
      </c>
      <c r="I653" s="48" t="s">
        <v>2604</v>
      </c>
      <c r="J653" s="40" t="s">
        <v>931</v>
      </c>
      <c r="K653" s="49" t="s">
        <v>2605</v>
      </c>
      <c r="L653" s="47" t="s">
        <v>2606</v>
      </c>
      <c r="M653" s="49" t="s">
        <v>2607</v>
      </c>
      <c r="N653" s="49">
        <v>2233498</v>
      </c>
      <c r="O653" s="37" t="s">
        <v>2608</v>
      </c>
      <c r="P653" s="37" t="s">
        <v>76</v>
      </c>
      <c r="Q653" s="42" t="s">
        <v>77</v>
      </c>
      <c r="R653" s="96">
        <v>41976</v>
      </c>
      <c r="S653" s="48">
        <v>8</v>
      </c>
      <c r="T653" s="45">
        <f t="shared" si="54"/>
        <v>44897.599999999999</v>
      </c>
      <c r="U653" s="56" t="s">
        <v>78</v>
      </c>
      <c r="V653" s="47" t="str">
        <f t="shared" si="56"/>
        <v/>
      </c>
      <c r="W653" s="47" t="str">
        <f t="shared" si="55"/>
        <v>°С</v>
      </c>
      <c r="X653" s="48">
        <v>120</v>
      </c>
      <c r="Y653" s="48"/>
      <c r="Z653" s="42" t="s">
        <v>79</v>
      </c>
      <c r="AA653" s="56" t="s">
        <v>2609</v>
      </c>
      <c r="AB653" s="48"/>
      <c r="AC653" s="42" t="s">
        <v>141</v>
      </c>
      <c r="AD653" s="49">
        <v>48</v>
      </c>
      <c r="AE653" s="50">
        <v>45154</v>
      </c>
      <c r="AF653" s="51">
        <f t="shared" si="57"/>
        <v>46614</v>
      </c>
      <c r="AG653" s="51" t="s">
        <v>82</v>
      </c>
      <c r="AH653" s="51" t="s">
        <v>83</v>
      </c>
      <c r="AI653" s="120" t="s">
        <v>2685</v>
      </c>
      <c r="AJ653" s="40" t="s">
        <v>143</v>
      </c>
      <c r="AK653" s="51" t="str">
        <f t="shared" ca="1" si="53"/>
        <v>поверен</v>
      </c>
      <c r="AL653" s="42"/>
      <c r="AM653" s="42" t="s">
        <v>86</v>
      </c>
      <c r="AN653" s="42" t="s">
        <v>87</v>
      </c>
      <c r="AO653" s="42" t="s">
        <v>88</v>
      </c>
      <c r="AP653" s="48"/>
      <c r="AQ653" s="91">
        <v>42583</v>
      </c>
      <c r="AR653" s="51"/>
      <c r="AS653" s="42" t="s">
        <v>91</v>
      </c>
      <c r="AT653" s="37" t="s">
        <v>385</v>
      </c>
      <c r="AU653" s="37"/>
      <c r="AV653" s="40"/>
      <c r="AW653" s="40"/>
      <c r="AX653" s="37"/>
      <c r="AY653" s="37"/>
      <c r="AZ653" s="37"/>
      <c r="BA653" s="40" t="s">
        <v>221</v>
      </c>
      <c r="BB653" s="40" t="s">
        <v>93</v>
      </c>
      <c r="BC653" s="40" t="s">
        <v>94</v>
      </c>
      <c r="BD653" s="42">
        <v>3201</v>
      </c>
      <c r="BE653" s="40"/>
      <c r="BF653" s="52"/>
      <c r="BG653" s="53" t="s">
        <v>455</v>
      </c>
      <c r="BH653" s="54"/>
      <c r="BI653" s="47"/>
      <c r="BJ653" s="47"/>
      <c r="BK653" s="47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</row>
    <row r="654" s="36" customFormat="1" ht="60" hidden="1" customHeight="1">
      <c r="A654" s="37"/>
      <c r="B654" s="37" t="s">
        <v>62</v>
      </c>
      <c r="C654" s="37" t="s">
        <v>63</v>
      </c>
      <c r="D654" s="56" t="s">
        <v>64</v>
      </c>
      <c r="E654" s="56">
        <v>227</v>
      </c>
      <c r="F654" s="40" t="s">
        <v>2177</v>
      </c>
      <c r="G654" s="40" t="s">
        <v>2686</v>
      </c>
      <c r="H654" s="511" t="s">
        <v>2687</v>
      </c>
      <c r="I654" s="48" t="s">
        <v>2604</v>
      </c>
      <c r="J654" s="40" t="s">
        <v>931</v>
      </c>
      <c r="K654" s="49" t="s">
        <v>2605</v>
      </c>
      <c r="L654" s="47" t="s">
        <v>2606</v>
      </c>
      <c r="M654" s="49" t="s">
        <v>2607</v>
      </c>
      <c r="N654" s="49">
        <v>2233499</v>
      </c>
      <c r="O654" s="37" t="s">
        <v>2608</v>
      </c>
      <c r="P654" s="37" t="s">
        <v>76</v>
      </c>
      <c r="Q654" s="42" t="s">
        <v>77</v>
      </c>
      <c r="R654" s="96">
        <v>41976</v>
      </c>
      <c r="S654" s="48">
        <v>8</v>
      </c>
      <c r="T654" s="45">
        <f t="shared" si="54"/>
        <v>44897.599999999999</v>
      </c>
      <c r="U654" s="56" t="s">
        <v>78</v>
      </c>
      <c r="V654" s="47" t="str">
        <f t="shared" si="56"/>
        <v/>
      </c>
      <c r="W654" s="47" t="str">
        <f t="shared" si="55"/>
        <v>°С</v>
      </c>
      <c r="X654" s="48">
        <v>120</v>
      </c>
      <c r="Y654" s="48"/>
      <c r="Z654" s="42" t="s">
        <v>79</v>
      </c>
      <c r="AA654" s="56" t="s">
        <v>2609</v>
      </c>
      <c r="AB654" s="48"/>
      <c r="AC654" s="42" t="s">
        <v>141</v>
      </c>
      <c r="AD654" s="49">
        <v>48</v>
      </c>
      <c r="AE654" s="50">
        <v>45154</v>
      </c>
      <c r="AF654" s="51">
        <f t="shared" si="57"/>
        <v>46614</v>
      </c>
      <c r="AG654" s="51" t="s">
        <v>82</v>
      </c>
      <c r="AH654" s="51" t="s">
        <v>83</v>
      </c>
      <c r="AI654" s="120" t="s">
        <v>2688</v>
      </c>
      <c r="AJ654" s="40" t="s">
        <v>143</v>
      </c>
      <c r="AK654" s="51" t="str">
        <f t="shared" ca="1" si="53"/>
        <v>поверен</v>
      </c>
      <c r="AL654" s="42"/>
      <c r="AM654" s="42" t="s">
        <v>86</v>
      </c>
      <c r="AN654" s="42" t="s">
        <v>87</v>
      </c>
      <c r="AO654" s="42" t="s">
        <v>88</v>
      </c>
      <c r="AP654" s="48"/>
      <c r="AQ654" s="91">
        <v>42583</v>
      </c>
      <c r="AR654" s="51"/>
      <c r="AS654" s="42" t="s">
        <v>91</v>
      </c>
      <c r="AT654" s="37" t="s">
        <v>385</v>
      </c>
      <c r="AU654" s="37"/>
      <c r="AV654" s="40"/>
      <c r="AW654" s="40"/>
      <c r="AX654" s="37"/>
      <c r="AY654" s="37"/>
      <c r="AZ654" s="37"/>
      <c r="BA654" s="40" t="s">
        <v>221</v>
      </c>
      <c r="BB654" s="40" t="s">
        <v>93</v>
      </c>
      <c r="BC654" s="40" t="s">
        <v>94</v>
      </c>
      <c r="BD654" s="42">
        <v>3201</v>
      </c>
      <c r="BE654" s="40"/>
      <c r="BF654" s="52"/>
      <c r="BG654" s="53" t="s">
        <v>455</v>
      </c>
      <c r="BH654" s="54"/>
      <c r="BI654" s="47"/>
      <c r="BJ654" s="47"/>
      <c r="BK654" s="47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</row>
    <row r="655" s="36" customFormat="1" ht="60" hidden="1" customHeight="1">
      <c r="A655" s="37"/>
      <c r="B655" s="37" t="s">
        <v>62</v>
      </c>
      <c r="C655" s="37" t="s">
        <v>63</v>
      </c>
      <c r="D655" s="56" t="s">
        <v>64</v>
      </c>
      <c r="E655" s="56">
        <v>227</v>
      </c>
      <c r="F655" s="40" t="s">
        <v>2177</v>
      </c>
      <c r="G655" s="40" t="s">
        <v>2689</v>
      </c>
      <c r="H655" s="511" t="s">
        <v>2690</v>
      </c>
      <c r="I655" s="48" t="s">
        <v>2604</v>
      </c>
      <c r="J655" s="40" t="s">
        <v>931</v>
      </c>
      <c r="K655" s="49" t="s">
        <v>2605</v>
      </c>
      <c r="L655" s="47" t="s">
        <v>2606</v>
      </c>
      <c r="M655" s="49" t="s">
        <v>2607</v>
      </c>
      <c r="N655" s="49">
        <v>2233500</v>
      </c>
      <c r="O655" s="37" t="s">
        <v>2608</v>
      </c>
      <c r="P655" s="37" t="s">
        <v>76</v>
      </c>
      <c r="Q655" s="42" t="s">
        <v>77</v>
      </c>
      <c r="R655" s="96">
        <v>41976</v>
      </c>
      <c r="S655" s="48">
        <v>8</v>
      </c>
      <c r="T655" s="45">
        <f t="shared" si="54"/>
        <v>44897.599999999999</v>
      </c>
      <c r="U655" s="56" t="s">
        <v>78</v>
      </c>
      <c r="V655" s="47" t="str">
        <f t="shared" si="56"/>
        <v/>
      </c>
      <c r="W655" s="47" t="str">
        <f t="shared" si="55"/>
        <v>°С</v>
      </c>
      <c r="X655" s="48">
        <v>120</v>
      </c>
      <c r="Y655" s="48"/>
      <c r="Z655" s="42" t="s">
        <v>79</v>
      </c>
      <c r="AA655" s="56" t="s">
        <v>2609</v>
      </c>
      <c r="AB655" s="48"/>
      <c r="AC655" s="42" t="s">
        <v>141</v>
      </c>
      <c r="AD655" s="49">
        <v>48</v>
      </c>
      <c r="AE655" s="50">
        <v>45154</v>
      </c>
      <c r="AF655" s="51">
        <f t="shared" si="57"/>
        <v>46614</v>
      </c>
      <c r="AG655" s="51" t="s">
        <v>82</v>
      </c>
      <c r="AH655" s="51" t="s">
        <v>83</v>
      </c>
      <c r="AI655" s="120" t="s">
        <v>2691</v>
      </c>
      <c r="AJ655" s="40" t="s">
        <v>143</v>
      </c>
      <c r="AK655" s="51" t="str">
        <f t="shared" ca="1" si="53"/>
        <v>поверен</v>
      </c>
      <c r="AL655" s="42"/>
      <c r="AM655" s="42" t="s">
        <v>86</v>
      </c>
      <c r="AN655" s="42" t="s">
        <v>87</v>
      </c>
      <c r="AO655" s="42" t="s">
        <v>88</v>
      </c>
      <c r="AP655" s="48"/>
      <c r="AQ655" s="91">
        <v>42583</v>
      </c>
      <c r="AR655" s="51"/>
      <c r="AS655" s="42" t="s">
        <v>91</v>
      </c>
      <c r="AT655" s="37" t="s">
        <v>385</v>
      </c>
      <c r="AU655" s="37"/>
      <c r="AV655" s="40"/>
      <c r="AW655" s="40"/>
      <c r="AX655" s="37"/>
      <c r="AY655" s="37"/>
      <c r="AZ655" s="37"/>
      <c r="BA655" s="40" t="s">
        <v>221</v>
      </c>
      <c r="BB655" s="40" t="s">
        <v>93</v>
      </c>
      <c r="BC655" s="40" t="s">
        <v>94</v>
      </c>
      <c r="BD655" s="42">
        <v>3201</v>
      </c>
      <c r="BE655" s="40"/>
      <c r="BF655" s="52"/>
      <c r="BG655" s="53" t="s">
        <v>455</v>
      </c>
      <c r="BH655" s="54"/>
      <c r="BI655" s="47"/>
      <c r="BJ655" s="47"/>
      <c r="BK655" s="47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</row>
    <row r="656" s="36" customFormat="1" ht="60" hidden="1" customHeight="1">
      <c r="A656" s="37"/>
      <c r="B656" s="37" t="s">
        <v>62</v>
      </c>
      <c r="C656" s="37" t="s">
        <v>63</v>
      </c>
      <c r="D656" s="56" t="s">
        <v>64</v>
      </c>
      <c r="E656" s="56">
        <v>227</v>
      </c>
      <c r="F656" s="40" t="s">
        <v>2177</v>
      </c>
      <c r="G656" s="40" t="s">
        <v>2692</v>
      </c>
      <c r="H656" s="511" t="s">
        <v>2693</v>
      </c>
      <c r="I656" s="48" t="s">
        <v>2604</v>
      </c>
      <c r="J656" s="40" t="s">
        <v>931</v>
      </c>
      <c r="K656" s="49" t="s">
        <v>2605</v>
      </c>
      <c r="L656" s="47" t="s">
        <v>2606</v>
      </c>
      <c r="M656" s="49" t="s">
        <v>2607</v>
      </c>
      <c r="N656" s="49">
        <v>2233501</v>
      </c>
      <c r="O656" s="37" t="s">
        <v>2608</v>
      </c>
      <c r="P656" s="37" t="s">
        <v>76</v>
      </c>
      <c r="Q656" s="42" t="s">
        <v>77</v>
      </c>
      <c r="R656" s="96">
        <v>41976</v>
      </c>
      <c r="S656" s="48">
        <v>8</v>
      </c>
      <c r="T656" s="45">
        <f t="shared" si="54"/>
        <v>44897.599999999999</v>
      </c>
      <c r="U656" s="56" t="s">
        <v>78</v>
      </c>
      <c r="V656" s="47" t="str">
        <f t="shared" si="56"/>
        <v/>
      </c>
      <c r="W656" s="47" t="str">
        <f t="shared" si="55"/>
        <v>°С</v>
      </c>
      <c r="X656" s="48">
        <v>120</v>
      </c>
      <c r="Y656" s="48"/>
      <c r="Z656" s="42" t="s">
        <v>79</v>
      </c>
      <c r="AA656" s="56" t="s">
        <v>2609</v>
      </c>
      <c r="AB656" s="48"/>
      <c r="AC656" s="42" t="s">
        <v>141</v>
      </c>
      <c r="AD656" s="49">
        <v>48</v>
      </c>
      <c r="AE656" s="50">
        <v>45154</v>
      </c>
      <c r="AF656" s="51">
        <f t="shared" si="57"/>
        <v>46614</v>
      </c>
      <c r="AG656" s="51" t="s">
        <v>82</v>
      </c>
      <c r="AH656" s="51" t="s">
        <v>83</v>
      </c>
      <c r="AI656" s="120" t="s">
        <v>2694</v>
      </c>
      <c r="AJ656" s="40" t="s">
        <v>143</v>
      </c>
      <c r="AK656" s="51" t="str">
        <f t="shared" ca="1" si="53"/>
        <v>поверен</v>
      </c>
      <c r="AL656" s="42"/>
      <c r="AM656" s="42" t="s">
        <v>86</v>
      </c>
      <c r="AN656" s="42" t="s">
        <v>87</v>
      </c>
      <c r="AO656" s="42" t="s">
        <v>88</v>
      </c>
      <c r="AP656" s="48"/>
      <c r="AQ656" s="91">
        <v>42583</v>
      </c>
      <c r="AR656" s="51"/>
      <c r="AS656" s="42" t="s">
        <v>91</v>
      </c>
      <c r="AT656" s="37" t="s">
        <v>385</v>
      </c>
      <c r="AU656" s="37"/>
      <c r="AV656" s="40"/>
      <c r="AW656" s="40"/>
      <c r="AX656" s="37"/>
      <c r="AY656" s="37"/>
      <c r="AZ656" s="37"/>
      <c r="BA656" s="40" t="s">
        <v>221</v>
      </c>
      <c r="BB656" s="40" t="s">
        <v>93</v>
      </c>
      <c r="BC656" s="40" t="s">
        <v>94</v>
      </c>
      <c r="BD656" s="42">
        <v>3201</v>
      </c>
      <c r="BE656" s="40"/>
      <c r="BF656" s="52"/>
      <c r="BG656" s="53" t="s">
        <v>455</v>
      </c>
      <c r="BH656" s="54"/>
      <c r="BI656" s="47"/>
      <c r="BJ656" s="47"/>
      <c r="BK656" s="47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</row>
    <row r="657" s="36" customFormat="1" ht="60" hidden="1" customHeight="1">
      <c r="A657" s="37"/>
      <c r="B657" s="37" t="s">
        <v>62</v>
      </c>
      <c r="C657" s="37" t="s">
        <v>63</v>
      </c>
      <c r="D657" s="56" t="s">
        <v>64</v>
      </c>
      <c r="E657" s="56">
        <v>227</v>
      </c>
      <c r="F657" s="40" t="s">
        <v>2177</v>
      </c>
      <c r="G657" s="40" t="s">
        <v>2695</v>
      </c>
      <c r="H657" s="511" t="s">
        <v>2696</v>
      </c>
      <c r="I657" s="48" t="s">
        <v>2604</v>
      </c>
      <c r="J657" s="40" t="s">
        <v>931</v>
      </c>
      <c r="K657" s="49" t="s">
        <v>2605</v>
      </c>
      <c r="L657" s="47" t="s">
        <v>2606</v>
      </c>
      <c r="M657" s="49" t="s">
        <v>2607</v>
      </c>
      <c r="N657" s="49">
        <v>2233502</v>
      </c>
      <c r="O657" s="37" t="s">
        <v>2608</v>
      </c>
      <c r="P657" s="37" t="s">
        <v>76</v>
      </c>
      <c r="Q657" s="42" t="s">
        <v>77</v>
      </c>
      <c r="R657" s="96">
        <v>41976</v>
      </c>
      <c r="S657" s="48">
        <v>8</v>
      </c>
      <c r="T657" s="45">
        <f t="shared" si="54"/>
        <v>44897.599999999999</v>
      </c>
      <c r="U657" s="56" t="s">
        <v>78</v>
      </c>
      <c r="V657" s="47" t="str">
        <f t="shared" si="56"/>
        <v/>
      </c>
      <c r="W657" s="47" t="str">
        <f t="shared" si="55"/>
        <v>°С</v>
      </c>
      <c r="X657" s="48">
        <v>120</v>
      </c>
      <c r="Y657" s="48"/>
      <c r="Z657" s="42" t="s">
        <v>79</v>
      </c>
      <c r="AA657" s="56" t="s">
        <v>2609</v>
      </c>
      <c r="AB657" s="48"/>
      <c r="AC657" s="42" t="s">
        <v>141</v>
      </c>
      <c r="AD657" s="49">
        <v>48</v>
      </c>
      <c r="AE657" s="50">
        <v>45154</v>
      </c>
      <c r="AF657" s="51">
        <f t="shared" si="57"/>
        <v>46614</v>
      </c>
      <c r="AG657" s="51" t="s">
        <v>82</v>
      </c>
      <c r="AH657" s="51" t="s">
        <v>83</v>
      </c>
      <c r="AI657" s="120" t="s">
        <v>2697</v>
      </c>
      <c r="AJ657" s="40" t="s">
        <v>143</v>
      </c>
      <c r="AK657" s="51" t="str">
        <f t="shared" ca="1" si="53"/>
        <v>поверен</v>
      </c>
      <c r="AL657" s="42"/>
      <c r="AM657" s="42" t="s">
        <v>86</v>
      </c>
      <c r="AN657" s="42" t="s">
        <v>87</v>
      </c>
      <c r="AO657" s="42" t="s">
        <v>88</v>
      </c>
      <c r="AP657" s="48"/>
      <c r="AQ657" s="91">
        <v>42583</v>
      </c>
      <c r="AR657" s="51"/>
      <c r="AS657" s="42" t="s">
        <v>91</v>
      </c>
      <c r="AT657" s="37" t="s">
        <v>385</v>
      </c>
      <c r="AU657" s="37"/>
      <c r="AV657" s="40"/>
      <c r="AW657" s="40"/>
      <c r="AX657" s="37"/>
      <c r="AY657" s="37"/>
      <c r="AZ657" s="37"/>
      <c r="BA657" s="40" t="s">
        <v>221</v>
      </c>
      <c r="BB657" s="40" t="s">
        <v>93</v>
      </c>
      <c r="BC657" s="40" t="s">
        <v>94</v>
      </c>
      <c r="BD657" s="42">
        <v>3201</v>
      </c>
      <c r="BE657" s="40"/>
      <c r="BF657" s="52"/>
      <c r="BG657" s="53" t="s">
        <v>455</v>
      </c>
      <c r="BH657" s="54"/>
      <c r="BI657" s="47"/>
      <c r="BJ657" s="47"/>
      <c r="BK657" s="47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</row>
    <row r="658" s="36" customFormat="1" ht="60" hidden="1" customHeight="1">
      <c r="A658" s="37"/>
      <c r="B658" s="37" t="s">
        <v>62</v>
      </c>
      <c r="C658" s="37" t="s">
        <v>63</v>
      </c>
      <c r="D658" s="56" t="s">
        <v>64</v>
      </c>
      <c r="E658" s="56">
        <v>227</v>
      </c>
      <c r="F658" s="40" t="s">
        <v>2177</v>
      </c>
      <c r="G658" s="40" t="s">
        <v>2698</v>
      </c>
      <c r="H658" s="511" t="s">
        <v>2699</v>
      </c>
      <c r="I658" s="48" t="s">
        <v>2604</v>
      </c>
      <c r="J658" s="40" t="s">
        <v>931</v>
      </c>
      <c r="K658" s="49" t="s">
        <v>2605</v>
      </c>
      <c r="L658" s="47" t="s">
        <v>2606</v>
      </c>
      <c r="M658" s="49" t="s">
        <v>2607</v>
      </c>
      <c r="N658" s="49">
        <v>2233503</v>
      </c>
      <c r="O658" s="37" t="s">
        <v>2608</v>
      </c>
      <c r="P658" s="37" t="s">
        <v>76</v>
      </c>
      <c r="Q658" s="42" t="s">
        <v>77</v>
      </c>
      <c r="R658" s="96">
        <v>41976</v>
      </c>
      <c r="S658" s="48">
        <v>8</v>
      </c>
      <c r="T658" s="45">
        <f t="shared" si="54"/>
        <v>44897.599999999999</v>
      </c>
      <c r="U658" s="56" t="s">
        <v>78</v>
      </c>
      <c r="V658" s="47" t="str">
        <f t="shared" si="56"/>
        <v/>
      </c>
      <c r="W658" s="47" t="str">
        <f t="shared" si="55"/>
        <v>°С</v>
      </c>
      <c r="X658" s="48">
        <v>120</v>
      </c>
      <c r="Y658" s="48"/>
      <c r="Z658" s="42" t="s">
        <v>79</v>
      </c>
      <c r="AA658" s="56" t="s">
        <v>2609</v>
      </c>
      <c r="AB658" s="48"/>
      <c r="AC658" s="42" t="s">
        <v>141</v>
      </c>
      <c r="AD658" s="49">
        <v>48</v>
      </c>
      <c r="AE658" s="50">
        <v>45154</v>
      </c>
      <c r="AF658" s="51">
        <f t="shared" si="57"/>
        <v>46614</v>
      </c>
      <c r="AG658" s="51" t="s">
        <v>82</v>
      </c>
      <c r="AH658" s="51" t="s">
        <v>83</v>
      </c>
      <c r="AI658" s="120" t="s">
        <v>2700</v>
      </c>
      <c r="AJ658" s="40" t="s">
        <v>143</v>
      </c>
      <c r="AK658" s="51" t="str">
        <f t="shared" ca="1" si="53"/>
        <v>поверен</v>
      </c>
      <c r="AL658" s="42"/>
      <c r="AM658" s="42" t="s">
        <v>86</v>
      </c>
      <c r="AN658" s="42" t="s">
        <v>87</v>
      </c>
      <c r="AO658" s="42" t="s">
        <v>88</v>
      </c>
      <c r="AP658" s="48"/>
      <c r="AQ658" s="91">
        <v>42584</v>
      </c>
      <c r="AR658" s="51"/>
      <c r="AS658" s="42" t="s">
        <v>91</v>
      </c>
      <c r="AT658" s="37" t="s">
        <v>385</v>
      </c>
      <c r="AU658" s="37"/>
      <c r="AV658" s="40"/>
      <c r="AW658" s="40"/>
      <c r="AX658" s="37"/>
      <c r="AY658" s="37"/>
      <c r="AZ658" s="37"/>
      <c r="BA658" s="40" t="s">
        <v>221</v>
      </c>
      <c r="BB658" s="40" t="s">
        <v>93</v>
      </c>
      <c r="BC658" s="40" t="s">
        <v>94</v>
      </c>
      <c r="BD658" s="42">
        <v>3201</v>
      </c>
      <c r="BE658" s="40"/>
      <c r="BF658" s="52"/>
      <c r="BG658" s="53" t="s">
        <v>455</v>
      </c>
      <c r="BH658" s="54"/>
      <c r="BI658" s="47"/>
      <c r="BJ658" s="47"/>
      <c r="BK658" s="47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</row>
    <row r="659" s="36" customFormat="1" ht="60" hidden="1" customHeight="1">
      <c r="A659" s="37"/>
      <c r="B659" s="37" t="s">
        <v>62</v>
      </c>
      <c r="C659" s="37" t="s">
        <v>63</v>
      </c>
      <c r="D659" s="56" t="s">
        <v>64</v>
      </c>
      <c r="E659" s="56">
        <v>227</v>
      </c>
      <c r="F659" s="40" t="s">
        <v>2177</v>
      </c>
      <c r="G659" s="40" t="s">
        <v>2701</v>
      </c>
      <c r="H659" s="511" t="s">
        <v>2702</v>
      </c>
      <c r="I659" s="48" t="s">
        <v>2604</v>
      </c>
      <c r="J659" s="40" t="s">
        <v>931</v>
      </c>
      <c r="K659" s="49" t="s">
        <v>2605</v>
      </c>
      <c r="L659" s="47" t="s">
        <v>2606</v>
      </c>
      <c r="M659" s="49" t="s">
        <v>2607</v>
      </c>
      <c r="N659" s="49">
        <v>2233504</v>
      </c>
      <c r="O659" s="37" t="s">
        <v>2608</v>
      </c>
      <c r="P659" s="37" t="s">
        <v>76</v>
      </c>
      <c r="Q659" s="42" t="s">
        <v>77</v>
      </c>
      <c r="R659" s="96">
        <v>41976</v>
      </c>
      <c r="S659" s="48">
        <v>8</v>
      </c>
      <c r="T659" s="45">
        <v>44897.599999999999</v>
      </c>
      <c r="U659" s="56" t="s">
        <v>78</v>
      </c>
      <c r="V659" s="47" t="str">
        <f t="shared" si="56"/>
        <v/>
      </c>
      <c r="W659" s="47" t="str">
        <f t="shared" si="55"/>
        <v>°С</v>
      </c>
      <c r="X659" s="48">
        <v>120</v>
      </c>
      <c r="Y659" s="48"/>
      <c r="Z659" s="42" t="s">
        <v>79</v>
      </c>
      <c r="AA659" s="56" t="s">
        <v>2609</v>
      </c>
      <c r="AB659" s="48"/>
      <c r="AC659" s="42" t="s">
        <v>141</v>
      </c>
      <c r="AD659" s="49">
        <v>48</v>
      </c>
      <c r="AE659" s="50">
        <v>45154</v>
      </c>
      <c r="AF659" s="51">
        <f t="shared" si="57"/>
        <v>46614</v>
      </c>
      <c r="AG659" s="51" t="s">
        <v>82</v>
      </c>
      <c r="AH659" s="51" t="s">
        <v>83</v>
      </c>
      <c r="AI659" s="120" t="s">
        <v>2703</v>
      </c>
      <c r="AJ659" s="40" t="s">
        <v>143</v>
      </c>
      <c r="AK659" s="51" t="str">
        <f t="shared" ca="1" si="53"/>
        <v>поверен</v>
      </c>
      <c r="AL659" s="37"/>
      <c r="AM659" s="42" t="s">
        <v>86</v>
      </c>
      <c r="AN659" s="42" t="s">
        <v>87</v>
      </c>
      <c r="AO659" s="42" t="s">
        <v>88</v>
      </c>
      <c r="AP659" s="37"/>
      <c r="AQ659" s="91">
        <v>42583</v>
      </c>
      <c r="AR659" s="40"/>
      <c r="AS659" s="42" t="s">
        <v>91</v>
      </c>
      <c r="AT659" s="37" t="s">
        <v>385</v>
      </c>
      <c r="AU659" s="42"/>
      <c r="AV659" s="40"/>
      <c r="AW659" s="52"/>
      <c r="AX659" s="53"/>
      <c r="AY659" s="54"/>
      <c r="AZ659" s="47"/>
      <c r="BA659" s="40" t="s">
        <v>221</v>
      </c>
      <c r="BB659" s="40" t="s">
        <v>93</v>
      </c>
      <c r="BC659" s="40" t="s">
        <v>94</v>
      </c>
      <c r="BD659" s="42">
        <v>3201</v>
      </c>
      <c r="BE659" s="40"/>
      <c r="BF659" s="52"/>
      <c r="BG659" s="53" t="s">
        <v>455</v>
      </c>
      <c r="BH659" s="54"/>
      <c r="BI659" s="47"/>
      <c r="BJ659" s="47"/>
      <c r="BK659" s="47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</row>
    <row r="660" s="36" customFormat="1" ht="60" hidden="1" customHeight="1">
      <c r="A660" s="37"/>
      <c r="B660" s="37" t="s">
        <v>62</v>
      </c>
      <c r="C660" s="37" t="s">
        <v>63</v>
      </c>
      <c r="D660" s="56" t="s">
        <v>64</v>
      </c>
      <c r="E660" s="56">
        <v>227</v>
      </c>
      <c r="F660" s="40" t="s">
        <v>2177</v>
      </c>
      <c r="G660" s="40" t="s">
        <v>2704</v>
      </c>
      <c r="H660" s="511" t="s">
        <v>2705</v>
      </c>
      <c r="I660" s="48" t="s">
        <v>753</v>
      </c>
      <c r="J660" s="40" t="s">
        <v>754</v>
      </c>
      <c r="K660" s="49" t="s">
        <v>523</v>
      </c>
      <c r="L660" s="47" t="s">
        <v>2706</v>
      </c>
      <c r="M660" s="47" t="s">
        <v>2707</v>
      </c>
      <c r="N660" s="511">
        <v>2331366</v>
      </c>
      <c r="O660" s="37" t="s">
        <v>2608</v>
      </c>
      <c r="P660" s="37" t="s">
        <v>76</v>
      </c>
      <c r="Q660" s="42" t="s">
        <v>77</v>
      </c>
      <c r="R660" s="96">
        <v>42583</v>
      </c>
      <c r="S660" s="48">
        <v>10</v>
      </c>
      <c r="T660" s="45">
        <f t="shared" si="54"/>
        <v>46235</v>
      </c>
      <c r="U660" s="56">
        <v>-50</v>
      </c>
      <c r="V660" s="47"/>
      <c r="W660" s="47" t="str">
        <f t="shared" si="55"/>
        <v>°С</v>
      </c>
      <c r="X660" s="48">
        <v>80</v>
      </c>
      <c r="Y660" s="48"/>
      <c r="Z660" s="42" t="s">
        <v>79</v>
      </c>
      <c r="AA660" s="56" t="s">
        <v>542</v>
      </c>
      <c r="AB660" s="48"/>
      <c r="AC660" s="42" t="s">
        <v>141</v>
      </c>
      <c r="AD660" s="49">
        <v>48</v>
      </c>
      <c r="AE660" s="50"/>
      <c r="AF660" s="51" t="str">
        <f t="shared" si="57"/>
        <v/>
      </c>
      <c r="AG660" s="40" t="s">
        <v>82</v>
      </c>
      <c r="AH660" s="40" t="s">
        <v>83</v>
      </c>
      <c r="AI660" s="120"/>
      <c r="AJ660" s="40"/>
      <c r="AK660" s="51" t="str">
        <f t="shared" ca="1" si="53"/>
        <v xml:space="preserve">нет данных</v>
      </c>
      <c r="AL660" s="42"/>
      <c r="AM660" s="42" t="s">
        <v>86</v>
      </c>
      <c r="AN660" s="42" t="s">
        <v>87</v>
      </c>
      <c r="AO660" s="42" t="s">
        <v>88</v>
      </c>
      <c r="AP660" s="48" t="s">
        <v>573</v>
      </c>
      <c r="AQ660" s="41" t="s">
        <v>2708</v>
      </c>
      <c r="AR660" s="51"/>
      <c r="AS660" s="42" t="s">
        <v>91</v>
      </c>
      <c r="AT660" s="37" t="s">
        <v>385</v>
      </c>
      <c r="AU660" s="37"/>
      <c r="AV660" s="40">
        <v>45544</v>
      </c>
      <c r="AW660" s="40"/>
      <c r="AX660" s="37"/>
      <c r="AY660" s="37"/>
      <c r="AZ660" s="37"/>
      <c r="BA660" s="40"/>
      <c r="BB660" s="40" t="s">
        <v>93</v>
      </c>
      <c r="BC660" s="40" t="s">
        <v>94</v>
      </c>
      <c r="BD660" s="42">
        <v>3201</v>
      </c>
      <c r="BE660" s="40"/>
      <c r="BF660" s="52"/>
      <c r="BG660" s="53"/>
      <c r="BH660" s="54"/>
      <c r="BI660" s="47" t="s">
        <v>2709</v>
      </c>
      <c r="BJ660" s="38" t="s">
        <v>2710</v>
      </c>
      <c r="BK660" s="47" t="s">
        <v>2711</v>
      </c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</row>
    <row r="661" s="36" customFormat="1" ht="60" hidden="1" customHeight="1">
      <c r="A661" s="37"/>
      <c r="B661" s="37" t="s">
        <v>62</v>
      </c>
      <c r="C661" s="37" t="s">
        <v>63</v>
      </c>
      <c r="D661" s="56" t="s">
        <v>64</v>
      </c>
      <c r="E661" s="56">
        <v>227</v>
      </c>
      <c r="F661" s="40" t="s">
        <v>2177</v>
      </c>
      <c r="G661" s="40" t="s">
        <v>2712</v>
      </c>
      <c r="H661" s="511" t="s">
        <v>2713</v>
      </c>
      <c r="I661" s="48" t="s">
        <v>753</v>
      </c>
      <c r="J661" s="40" t="s">
        <v>754</v>
      </c>
      <c r="K661" s="49" t="s">
        <v>523</v>
      </c>
      <c r="L661" s="47" t="s">
        <v>2706</v>
      </c>
      <c r="M661" s="47" t="s">
        <v>2707</v>
      </c>
      <c r="N661" s="511">
        <v>2331365</v>
      </c>
      <c r="O661" s="37" t="s">
        <v>2608</v>
      </c>
      <c r="P661" s="37" t="s">
        <v>76</v>
      </c>
      <c r="Q661" s="42" t="s">
        <v>77</v>
      </c>
      <c r="R661" s="96">
        <v>42583</v>
      </c>
      <c r="S661" s="48">
        <v>10</v>
      </c>
      <c r="T661" s="45">
        <f t="shared" si="54"/>
        <v>46235</v>
      </c>
      <c r="U661" s="56">
        <v>-50</v>
      </c>
      <c r="V661" s="47"/>
      <c r="W661" s="47" t="str">
        <f t="shared" si="55"/>
        <v>°С</v>
      </c>
      <c r="X661" s="48">
        <v>80</v>
      </c>
      <c r="Y661" s="48"/>
      <c r="Z661" s="42" t="s">
        <v>79</v>
      </c>
      <c r="AA661" s="56" t="s">
        <v>542</v>
      </c>
      <c r="AB661" s="48"/>
      <c r="AC661" s="42" t="s">
        <v>141</v>
      </c>
      <c r="AD661" s="49">
        <v>48</v>
      </c>
      <c r="AE661" s="50"/>
      <c r="AF661" s="51" t="str">
        <f t="shared" si="57"/>
        <v/>
      </c>
      <c r="AG661" s="40" t="s">
        <v>82</v>
      </c>
      <c r="AH661" s="40" t="s">
        <v>83</v>
      </c>
      <c r="AI661" s="120"/>
      <c r="AJ661" s="40"/>
      <c r="AK661" s="51" t="str">
        <f t="shared" ca="1" si="53"/>
        <v xml:space="preserve">нет данных</v>
      </c>
      <c r="AL661" s="42"/>
      <c r="AM661" s="42" t="s">
        <v>86</v>
      </c>
      <c r="AN661" s="42" t="s">
        <v>87</v>
      </c>
      <c r="AO661" s="42" t="s">
        <v>88</v>
      </c>
      <c r="AP661" s="48" t="s">
        <v>573</v>
      </c>
      <c r="AQ661" s="41" t="s">
        <v>2708</v>
      </c>
      <c r="AR661" s="51"/>
      <c r="AS661" s="42" t="s">
        <v>91</v>
      </c>
      <c r="AT661" s="37" t="s">
        <v>385</v>
      </c>
      <c r="AU661" s="37"/>
      <c r="AV661" s="40">
        <v>45544</v>
      </c>
      <c r="AW661" s="40"/>
      <c r="AX661" s="37"/>
      <c r="AY661" s="37"/>
      <c r="AZ661" s="37"/>
      <c r="BA661" s="40"/>
      <c r="BB661" s="40" t="s">
        <v>93</v>
      </c>
      <c r="BC661" s="40" t="s">
        <v>94</v>
      </c>
      <c r="BD661" s="42">
        <v>3201</v>
      </c>
      <c r="BE661" s="40"/>
      <c r="BF661" s="52"/>
      <c r="BG661" s="53"/>
      <c r="BH661" s="54"/>
      <c r="BI661" s="47" t="s">
        <v>2709</v>
      </c>
      <c r="BJ661" s="38" t="s">
        <v>2710</v>
      </c>
      <c r="BK661" s="47" t="s">
        <v>2711</v>
      </c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</row>
    <row r="662" s="36" customFormat="1" ht="60" hidden="1" customHeight="1">
      <c r="A662" s="37"/>
      <c r="B662" s="37" t="s">
        <v>62</v>
      </c>
      <c r="C662" s="37" t="s">
        <v>63</v>
      </c>
      <c r="D662" s="56" t="s">
        <v>64</v>
      </c>
      <c r="E662" s="56">
        <v>227</v>
      </c>
      <c r="F662" s="40" t="s">
        <v>2177</v>
      </c>
      <c r="G662" s="40" t="s">
        <v>2714</v>
      </c>
      <c r="H662" s="511" t="s">
        <v>2715</v>
      </c>
      <c r="I662" s="48" t="s">
        <v>753</v>
      </c>
      <c r="J662" s="40" t="s">
        <v>754</v>
      </c>
      <c r="K662" s="49" t="s">
        <v>523</v>
      </c>
      <c r="L662" s="47" t="s">
        <v>2706</v>
      </c>
      <c r="M662" s="47" t="s">
        <v>2707</v>
      </c>
      <c r="N662" s="511">
        <v>2331364</v>
      </c>
      <c r="O662" s="37" t="s">
        <v>2608</v>
      </c>
      <c r="P662" s="37" t="s">
        <v>76</v>
      </c>
      <c r="Q662" s="42" t="s">
        <v>77</v>
      </c>
      <c r="R662" s="96">
        <v>42583</v>
      </c>
      <c r="S662" s="48">
        <v>10</v>
      </c>
      <c r="T662" s="45">
        <f t="shared" si="54"/>
        <v>46235</v>
      </c>
      <c r="U662" s="56">
        <v>-50</v>
      </c>
      <c r="V662" s="47"/>
      <c r="W662" s="47" t="str">
        <f t="shared" si="55"/>
        <v>°С</v>
      </c>
      <c r="X662" s="48">
        <v>80</v>
      </c>
      <c r="Y662" s="48"/>
      <c r="Z662" s="42" t="s">
        <v>79</v>
      </c>
      <c r="AA662" s="56" t="s">
        <v>542</v>
      </c>
      <c r="AB662" s="48"/>
      <c r="AC662" s="42" t="s">
        <v>141</v>
      </c>
      <c r="AD662" s="49">
        <v>48</v>
      </c>
      <c r="AE662" s="50"/>
      <c r="AF662" s="51" t="str">
        <f t="shared" si="57"/>
        <v/>
      </c>
      <c r="AG662" s="40" t="s">
        <v>82</v>
      </c>
      <c r="AH662" s="40" t="s">
        <v>83</v>
      </c>
      <c r="AI662" s="120"/>
      <c r="AJ662" s="40"/>
      <c r="AK662" s="51" t="str">
        <f t="shared" ca="1" si="53"/>
        <v xml:space="preserve">нет данных</v>
      </c>
      <c r="AL662" s="42"/>
      <c r="AM662" s="42" t="s">
        <v>86</v>
      </c>
      <c r="AN662" s="42" t="s">
        <v>87</v>
      </c>
      <c r="AO662" s="42" t="s">
        <v>88</v>
      </c>
      <c r="AP662" s="48" t="s">
        <v>573</v>
      </c>
      <c r="AQ662" s="41" t="s">
        <v>2708</v>
      </c>
      <c r="AR662" s="51"/>
      <c r="AS662" s="42" t="s">
        <v>91</v>
      </c>
      <c r="AT662" s="37" t="s">
        <v>385</v>
      </c>
      <c r="AU662" s="37"/>
      <c r="AV662" s="40">
        <v>45544</v>
      </c>
      <c r="AW662" s="40"/>
      <c r="AX662" s="37"/>
      <c r="AY662" s="37"/>
      <c r="AZ662" s="37"/>
      <c r="BA662" s="40"/>
      <c r="BB662" s="40" t="s">
        <v>93</v>
      </c>
      <c r="BC662" s="40" t="s">
        <v>94</v>
      </c>
      <c r="BD662" s="42">
        <v>3201</v>
      </c>
      <c r="BE662" s="40"/>
      <c r="BF662" s="52"/>
      <c r="BG662" s="53"/>
      <c r="BH662" s="54"/>
      <c r="BI662" s="47" t="s">
        <v>2709</v>
      </c>
      <c r="BJ662" s="38" t="s">
        <v>2710</v>
      </c>
      <c r="BK662" s="47" t="s">
        <v>2711</v>
      </c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</row>
    <row r="663" s="88" customFormat="1" ht="60" hidden="1" customHeight="1">
      <c r="A663" s="37"/>
      <c r="B663" s="37" t="s">
        <v>62</v>
      </c>
      <c r="C663" s="37" t="s">
        <v>63</v>
      </c>
      <c r="D663" s="37" t="s">
        <v>64</v>
      </c>
      <c r="E663" s="56">
        <v>227</v>
      </c>
      <c r="F663" s="40" t="s">
        <v>2177</v>
      </c>
      <c r="G663" s="40" t="s">
        <v>2716</v>
      </c>
      <c r="H663" s="56"/>
      <c r="I663" s="48" t="s">
        <v>2717</v>
      </c>
      <c r="J663" s="40" t="s">
        <v>2718</v>
      </c>
      <c r="K663" s="49" t="s">
        <v>2719</v>
      </c>
      <c r="L663" s="49" t="s">
        <v>2720</v>
      </c>
      <c r="M663" s="49" t="s">
        <v>2721</v>
      </c>
      <c r="N663" s="49" t="s">
        <v>2722</v>
      </c>
      <c r="O663" s="37" t="s">
        <v>2723</v>
      </c>
      <c r="P663" s="37" t="s">
        <v>136</v>
      </c>
      <c r="Q663" s="42" t="s">
        <v>537</v>
      </c>
      <c r="R663" s="96"/>
      <c r="S663" s="48"/>
      <c r="T663" s="45"/>
      <c r="U663" s="46"/>
      <c r="V663" s="47" t="str">
        <f t="shared" si="56"/>
        <v/>
      </c>
      <c r="W663" s="42"/>
      <c r="X663" s="48"/>
      <c r="Y663" s="48"/>
      <c r="Z663" s="42"/>
      <c r="AA663" s="56"/>
      <c r="AB663" s="48"/>
      <c r="AC663" s="42"/>
      <c r="AD663" s="49">
        <v>60</v>
      </c>
      <c r="AE663" s="50">
        <v>44778</v>
      </c>
      <c r="AF663" s="51">
        <f t="shared" si="57"/>
        <v>46603</v>
      </c>
      <c r="AG663" s="51" t="s">
        <v>82</v>
      </c>
      <c r="AH663" s="51" t="s">
        <v>83</v>
      </c>
      <c r="AI663" s="42" t="s">
        <v>2724</v>
      </c>
      <c r="AJ663" s="40" t="s">
        <v>2725</v>
      </c>
      <c r="AK663" s="51" t="str">
        <f t="shared" ca="1" si="53"/>
        <v>поверен</v>
      </c>
      <c r="AM663" s="42" t="s">
        <v>86</v>
      </c>
      <c r="AN663" s="42" t="s">
        <v>87</v>
      </c>
      <c r="AO663" s="42" t="s">
        <v>88</v>
      </c>
      <c r="AP663" s="48"/>
      <c r="AQ663" s="41"/>
      <c r="AR663" s="51"/>
      <c r="AS663" s="42" t="s">
        <v>91</v>
      </c>
      <c r="AT663" s="37" t="s">
        <v>2726</v>
      </c>
      <c r="AU663" s="37"/>
      <c r="AV663" s="40"/>
      <c r="AW663" s="40"/>
      <c r="AX663" s="37"/>
      <c r="AY663" s="37"/>
      <c r="AZ663" s="37"/>
      <c r="BA663" s="40"/>
      <c r="BB663" s="40" t="s">
        <v>2727</v>
      </c>
      <c r="BC663" s="40"/>
      <c r="BD663" s="42"/>
      <c r="BE663" s="40"/>
      <c r="BF663" s="52"/>
      <c r="BG663" s="47"/>
      <c r="BH663" s="47"/>
      <c r="BI663" s="47"/>
      <c r="BJ663" s="47"/>
      <c r="BK663" s="47"/>
      <c r="BL663" s="125"/>
      <c r="BM663" s="125"/>
      <c r="BN663" s="125"/>
      <c r="BO663" s="125"/>
      <c r="BP663" s="125"/>
      <c r="BQ663" s="125"/>
      <c r="BR663" s="125"/>
      <c r="BS663" s="125"/>
      <c r="BT663" s="125"/>
      <c r="BU663" s="125"/>
      <c r="BV663" s="125"/>
      <c r="BW663" s="125"/>
      <c r="BX663" s="125"/>
      <c r="BY663" s="125"/>
      <c r="BZ663" s="125"/>
      <c r="CA663" s="125"/>
      <c r="CB663" s="125"/>
      <c r="CC663" s="125"/>
      <c r="CD663" s="125"/>
      <c r="CE663" s="125"/>
      <c r="CF663" s="125"/>
      <c r="CG663" s="125"/>
      <c r="CH663" s="125"/>
      <c r="CI663" s="125"/>
      <c r="CJ663" s="125"/>
      <c r="CK663" s="125"/>
      <c r="CL663" s="125"/>
      <c r="CM663" s="125"/>
      <c r="CN663" s="125"/>
      <c r="CO663" s="125"/>
      <c r="CP663" s="125"/>
      <c r="CQ663" s="125"/>
      <c r="CR663" s="125"/>
      <c r="CS663" s="125"/>
      <c r="CT663" s="125"/>
      <c r="CU663" s="125"/>
      <c r="CV663" s="125"/>
      <c r="CW663" s="125"/>
      <c r="CX663" s="125"/>
      <c r="CY663" s="125"/>
      <c r="CZ663" s="125"/>
      <c r="DA663" s="125"/>
      <c r="DB663" s="125"/>
      <c r="DC663" s="125"/>
      <c r="DD663" s="125"/>
      <c r="DE663" s="125"/>
      <c r="DF663" s="125"/>
      <c r="DG663" s="125"/>
      <c r="DH663" s="125"/>
      <c r="DI663" s="125"/>
      <c r="DJ663" s="125"/>
      <c r="DK663" s="125"/>
      <c r="DL663" s="125"/>
      <c r="DM663" s="125"/>
      <c r="DN663" s="125"/>
      <c r="DO663" s="125"/>
      <c r="DP663" s="125"/>
      <c r="DQ663" s="125"/>
      <c r="DR663" s="125"/>
      <c r="DS663" s="125"/>
      <c r="DT663" s="125"/>
      <c r="DU663" s="125"/>
      <c r="DV663" s="125"/>
      <c r="DW663" s="125"/>
      <c r="DX663" s="125"/>
      <c r="DY663" s="125"/>
      <c r="DZ663" s="125"/>
      <c r="EA663" s="125"/>
      <c r="EB663" s="125"/>
      <c r="EC663" s="125"/>
      <c r="ED663" s="125"/>
      <c r="EE663" s="125"/>
      <c r="EF663" s="125"/>
      <c r="EG663" s="125"/>
      <c r="EH663" s="125"/>
      <c r="EI663" s="125"/>
      <c r="EJ663" s="125"/>
      <c r="EK663" s="125"/>
      <c r="EL663" s="125"/>
      <c r="EM663" s="125"/>
      <c r="EN663" s="125"/>
      <c r="EO663" s="125"/>
      <c r="EP663" s="125"/>
      <c r="EQ663" s="125"/>
      <c r="ER663" s="125"/>
      <c r="ES663" s="125"/>
      <c r="ET663" s="125"/>
      <c r="EU663" s="125"/>
      <c r="EV663" s="125"/>
      <c r="EW663" s="125"/>
      <c r="EX663" s="125"/>
      <c r="EY663" s="125"/>
      <c r="EZ663" s="125"/>
      <c r="FA663" s="125"/>
      <c r="FB663" s="125"/>
      <c r="FC663" s="125"/>
      <c r="FD663" s="125"/>
      <c r="FE663" s="125"/>
      <c r="FF663" s="125"/>
      <c r="FG663" s="125"/>
      <c r="FH663" s="125"/>
      <c r="FI663" s="125"/>
      <c r="FJ663" s="125"/>
      <c r="FK663" s="125"/>
      <c r="FL663" s="125"/>
      <c r="FM663" s="125"/>
      <c r="FN663" s="125"/>
      <c r="FO663" s="125"/>
      <c r="FP663" s="125"/>
      <c r="FQ663" s="125"/>
      <c r="FR663" s="125"/>
      <c r="FS663" s="125"/>
      <c r="FT663" s="125"/>
      <c r="FU663" s="125"/>
      <c r="FV663" s="125"/>
      <c r="FW663" s="125"/>
      <c r="FX663" s="125"/>
      <c r="FY663" s="125"/>
      <c r="FZ663" s="125"/>
      <c r="GA663" s="125"/>
      <c r="GB663" s="125"/>
      <c r="GC663" s="125"/>
      <c r="GD663" s="125"/>
      <c r="GE663" s="125"/>
      <c r="GF663" s="125"/>
      <c r="GG663" s="125"/>
      <c r="GH663" s="125"/>
      <c r="GI663" s="125"/>
      <c r="GJ663" s="125"/>
      <c r="GK663" s="125"/>
      <c r="GL663" s="125"/>
      <c r="GM663" s="125"/>
      <c r="GN663" s="125"/>
      <c r="GO663" s="125"/>
      <c r="GP663" s="125"/>
      <c r="GQ663" s="125"/>
      <c r="GR663" s="125"/>
      <c r="GS663" s="125"/>
      <c r="GT663" s="125"/>
      <c r="GU663" s="125"/>
      <c r="GV663" s="125"/>
      <c r="GW663" s="125"/>
      <c r="GX663" s="125"/>
      <c r="GY663" s="125"/>
      <c r="GZ663" s="125"/>
      <c r="HA663" s="125"/>
      <c r="HB663" s="125"/>
      <c r="HC663" s="125"/>
      <c r="HD663" s="125"/>
      <c r="HE663" s="125"/>
      <c r="HF663" s="125"/>
      <c r="HG663" s="125"/>
      <c r="HH663" s="125"/>
      <c r="HI663" s="125"/>
      <c r="HJ663" s="125"/>
      <c r="HK663" s="125"/>
      <c r="HL663" s="125"/>
      <c r="HM663" s="125"/>
      <c r="HN663" s="125"/>
      <c r="HO663" s="125"/>
      <c r="HP663" s="125"/>
      <c r="HQ663" s="125"/>
      <c r="HR663" s="125"/>
      <c r="HS663" s="125"/>
      <c r="HT663" s="125"/>
      <c r="HU663" s="125"/>
      <c r="HV663" s="125"/>
      <c r="HW663" s="125"/>
      <c r="HX663" s="125"/>
      <c r="HY663" s="125"/>
      <c r="HZ663" s="125"/>
      <c r="IA663" s="125"/>
      <c r="IB663" s="125"/>
      <c r="IC663" s="125"/>
      <c r="ID663" s="125"/>
      <c r="IE663" s="125"/>
    </row>
    <row r="664" s="88" customFormat="1" ht="60" hidden="1" customHeight="1">
      <c r="A664" s="37"/>
      <c r="B664" s="37" t="s">
        <v>62</v>
      </c>
      <c r="C664" s="37" t="s">
        <v>63</v>
      </c>
      <c r="D664" s="37" t="s">
        <v>64</v>
      </c>
      <c r="E664" s="56">
        <v>227</v>
      </c>
      <c r="F664" s="40" t="s">
        <v>2177</v>
      </c>
      <c r="G664" s="40" t="s">
        <v>2716</v>
      </c>
      <c r="H664" s="56"/>
      <c r="I664" s="48" t="s">
        <v>2717</v>
      </c>
      <c r="J664" s="40" t="s">
        <v>2718</v>
      </c>
      <c r="K664" s="49" t="s">
        <v>2719</v>
      </c>
      <c r="L664" s="49" t="s">
        <v>2720</v>
      </c>
      <c r="M664" s="49" t="s">
        <v>2721</v>
      </c>
      <c r="N664" s="49" t="s">
        <v>2728</v>
      </c>
      <c r="O664" s="37" t="s">
        <v>2723</v>
      </c>
      <c r="P664" s="37" t="s">
        <v>136</v>
      </c>
      <c r="Q664" s="42" t="s">
        <v>537</v>
      </c>
      <c r="R664" s="96"/>
      <c r="S664" s="48"/>
      <c r="T664" s="45"/>
      <c r="U664" s="46"/>
      <c r="V664" s="47" t="str">
        <f t="shared" si="56"/>
        <v/>
      </c>
      <c r="W664" s="42"/>
      <c r="X664" s="48"/>
      <c r="Y664" s="48"/>
      <c r="Z664" s="42"/>
      <c r="AA664" s="56"/>
      <c r="AB664" s="48"/>
      <c r="AC664" s="42"/>
      <c r="AD664" s="49">
        <v>60</v>
      </c>
      <c r="AE664" s="50">
        <v>44778</v>
      </c>
      <c r="AF664" s="51">
        <f t="shared" si="57"/>
        <v>46603</v>
      </c>
      <c r="AG664" s="51" t="s">
        <v>82</v>
      </c>
      <c r="AH664" s="51" t="s">
        <v>83</v>
      </c>
      <c r="AI664" s="42" t="s">
        <v>2729</v>
      </c>
      <c r="AJ664" s="40" t="s">
        <v>2725</v>
      </c>
      <c r="AK664" s="51" t="str">
        <f t="shared" ca="1" si="53"/>
        <v>поверен</v>
      </c>
      <c r="AM664" s="42" t="s">
        <v>86</v>
      </c>
      <c r="AN664" s="42" t="s">
        <v>87</v>
      </c>
      <c r="AO664" s="42" t="s">
        <v>88</v>
      </c>
      <c r="AP664" s="48"/>
      <c r="AQ664" s="41"/>
      <c r="AR664" s="51"/>
      <c r="AS664" s="42" t="s">
        <v>91</v>
      </c>
      <c r="AT664" s="37" t="s">
        <v>2726</v>
      </c>
      <c r="AU664" s="37"/>
      <c r="AV664" s="40"/>
      <c r="AW664" s="40"/>
      <c r="AX664" s="37"/>
      <c r="AY664" s="37"/>
      <c r="AZ664" s="37"/>
      <c r="BA664" s="40"/>
      <c r="BB664" s="40" t="s">
        <v>2727</v>
      </c>
      <c r="BC664" s="40"/>
      <c r="BD664" s="42"/>
      <c r="BE664" s="40"/>
      <c r="BF664" s="52"/>
      <c r="BG664" s="47"/>
      <c r="BH664" s="47"/>
      <c r="BI664" s="47"/>
      <c r="BJ664" s="47"/>
      <c r="BK664" s="47"/>
      <c r="BL664" s="125"/>
      <c r="BM664" s="125"/>
      <c r="BN664" s="125"/>
      <c r="BO664" s="125"/>
      <c r="BP664" s="125"/>
      <c r="BQ664" s="125"/>
      <c r="BR664" s="125"/>
      <c r="BS664" s="125"/>
      <c r="BT664" s="125"/>
      <c r="BU664" s="125"/>
      <c r="BV664" s="125"/>
      <c r="BW664" s="125"/>
      <c r="BX664" s="125"/>
      <c r="BY664" s="125"/>
      <c r="BZ664" s="125"/>
      <c r="CA664" s="125"/>
      <c r="CB664" s="125"/>
      <c r="CC664" s="125"/>
      <c r="CD664" s="125"/>
      <c r="CE664" s="125"/>
      <c r="CF664" s="125"/>
      <c r="CG664" s="125"/>
      <c r="CH664" s="125"/>
      <c r="CI664" s="125"/>
      <c r="CJ664" s="125"/>
      <c r="CK664" s="125"/>
      <c r="CL664" s="125"/>
      <c r="CM664" s="125"/>
      <c r="CN664" s="125"/>
      <c r="CO664" s="125"/>
      <c r="CP664" s="125"/>
      <c r="CQ664" s="125"/>
      <c r="CR664" s="125"/>
      <c r="CS664" s="125"/>
      <c r="CT664" s="125"/>
      <c r="CU664" s="125"/>
      <c r="CV664" s="125"/>
      <c r="CW664" s="125"/>
      <c r="CX664" s="125"/>
      <c r="CY664" s="125"/>
      <c r="CZ664" s="125"/>
      <c r="DA664" s="125"/>
      <c r="DB664" s="125"/>
      <c r="DC664" s="125"/>
      <c r="DD664" s="125"/>
      <c r="DE664" s="125"/>
      <c r="DF664" s="125"/>
      <c r="DG664" s="125"/>
      <c r="DH664" s="125"/>
      <c r="DI664" s="125"/>
      <c r="DJ664" s="125"/>
      <c r="DK664" s="125"/>
      <c r="DL664" s="125"/>
      <c r="DM664" s="125"/>
      <c r="DN664" s="125"/>
      <c r="DO664" s="125"/>
      <c r="DP664" s="125"/>
      <c r="DQ664" s="125"/>
      <c r="DR664" s="125"/>
      <c r="DS664" s="125"/>
      <c r="DT664" s="125"/>
      <c r="DU664" s="125"/>
      <c r="DV664" s="125"/>
      <c r="DW664" s="125"/>
      <c r="DX664" s="125"/>
      <c r="DY664" s="125"/>
      <c r="DZ664" s="125"/>
      <c r="EA664" s="125"/>
      <c r="EB664" s="125"/>
      <c r="EC664" s="125"/>
      <c r="ED664" s="125"/>
      <c r="EE664" s="125"/>
      <c r="EF664" s="125"/>
      <c r="EG664" s="125"/>
      <c r="EH664" s="125"/>
      <c r="EI664" s="125"/>
      <c r="EJ664" s="125"/>
      <c r="EK664" s="125"/>
      <c r="EL664" s="125"/>
      <c r="EM664" s="125"/>
      <c r="EN664" s="125"/>
      <c r="EO664" s="125"/>
      <c r="EP664" s="125"/>
      <c r="EQ664" s="125"/>
      <c r="ER664" s="125"/>
      <c r="ES664" s="125"/>
      <c r="ET664" s="125"/>
      <c r="EU664" s="125"/>
      <c r="EV664" s="125"/>
      <c r="EW664" s="125"/>
      <c r="EX664" s="125"/>
      <c r="EY664" s="125"/>
      <c r="EZ664" s="125"/>
      <c r="FA664" s="125"/>
      <c r="FB664" s="125"/>
      <c r="FC664" s="125"/>
      <c r="FD664" s="125"/>
      <c r="FE664" s="125"/>
      <c r="FF664" s="125"/>
      <c r="FG664" s="125"/>
      <c r="FH664" s="125"/>
      <c r="FI664" s="125"/>
      <c r="FJ664" s="125"/>
      <c r="FK664" s="125"/>
      <c r="FL664" s="125"/>
      <c r="FM664" s="125"/>
      <c r="FN664" s="125"/>
      <c r="FO664" s="125"/>
      <c r="FP664" s="125"/>
      <c r="FQ664" s="125"/>
      <c r="FR664" s="125"/>
      <c r="FS664" s="125"/>
      <c r="FT664" s="125"/>
      <c r="FU664" s="125"/>
      <c r="FV664" s="125"/>
      <c r="FW664" s="125"/>
      <c r="FX664" s="125"/>
      <c r="FY664" s="125"/>
      <c r="FZ664" s="125"/>
      <c r="GA664" s="125"/>
      <c r="GB664" s="125"/>
      <c r="GC664" s="125"/>
      <c r="GD664" s="125"/>
      <c r="GE664" s="125"/>
      <c r="GF664" s="125"/>
      <c r="GG664" s="125"/>
      <c r="GH664" s="125"/>
      <c r="GI664" s="125"/>
      <c r="GJ664" s="125"/>
      <c r="GK664" s="125"/>
      <c r="GL664" s="125"/>
      <c r="GM664" s="125"/>
      <c r="GN664" s="125"/>
      <c r="GO664" s="125"/>
      <c r="GP664" s="125"/>
      <c r="GQ664" s="125"/>
      <c r="GR664" s="125"/>
      <c r="GS664" s="125"/>
      <c r="GT664" s="125"/>
      <c r="GU664" s="125"/>
      <c r="GV664" s="125"/>
      <c r="GW664" s="125"/>
      <c r="GX664" s="125"/>
      <c r="GY664" s="125"/>
      <c r="GZ664" s="125"/>
      <c r="HA664" s="125"/>
      <c r="HB664" s="125"/>
      <c r="HC664" s="125"/>
      <c r="HD664" s="125"/>
      <c r="HE664" s="125"/>
      <c r="HF664" s="125"/>
      <c r="HG664" s="125"/>
      <c r="HH664" s="125"/>
      <c r="HI664" s="125"/>
      <c r="HJ664" s="125"/>
      <c r="HK664" s="125"/>
      <c r="HL664" s="125"/>
      <c r="HM664" s="125"/>
      <c r="HN664" s="125"/>
      <c r="HO664" s="125"/>
      <c r="HP664" s="125"/>
      <c r="HQ664" s="125"/>
      <c r="HR664" s="125"/>
      <c r="HS664" s="125"/>
      <c r="HT664" s="125"/>
      <c r="HU664" s="125"/>
      <c r="HV664" s="125"/>
      <c r="HW664" s="125"/>
      <c r="HX664" s="125"/>
      <c r="HY664" s="125"/>
      <c r="HZ664" s="125"/>
      <c r="IA664" s="125"/>
      <c r="IB664" s="125"/>
      <c r="IC664" s="125"/>
      <c r="ID664" s="125"/>
      <c r="IE664" s="125"/>
    </row>
    <row r="665" s="88" customFormat="1" ht="60" hidden="1" customHeight="1">
      <c r="A665" s="37"/>
      <c r="B665" s="37" t="s">
        <v>62</v>
      </c>
      <c r="C665" s="37" t="s">
        <v>63</v>
      </c>
      <c r="D665" s="37" t="s">
        <v>64</v>
      </c>
      <c r="E665" s="56">
        <v>227</v>
      </c>
      <c r="F665" s="40" t="s">
        <v>2177</v>
      </c>
      <c r="G665" s="40" t="s">
        <v>2730</v>
      </c>
      <c r="H665" s="56"/>
      <c r="I665" s="48" t="s">
        <v>2717</v>
      </c>
      <c r="J665" s="40" t="s">
        <v>2718</v>
      </c>
      <c r="K665" s="49" t="s">
        <v>2719</v>
      </c>
      <c r="L665" s="49" t="s">
        <v>2720</v>
      </c>
      <c r="M665" s="49" t="s">
        <v>2721</v>
      </c>
      <c r="N665" s="49" t="s">
        <v>2731</v>
      </c>
      <c r="O665" s="37" t="s">
        <v>2723</v>
      </c>
      <c r="P665" s="37" t="s">
        <v>136</v>
      </c>
      <c r="Q665" s="42" t="s">
        <v>537</v>
      </c>
      <c r="R665" s="96"/>
      <c r="S665" s="48"/>
      <c r="T665" s="45"/>
      <c r="U665" s="46"/>
      <c r="V665" s="47" t="str">
        <f t="shared" si="56"/>
        <v/>
      </c>
      <c r="W665" s="42"/>
      <c r="X665" s="48"/>
      <c r="Y665" s="48"/>
      <c r="Z665" s="42"/>
      <c r="AA665" s="56"/>
      <c r="AB665" s="48"/>
      <c r="AC665" s="42"/>
      <c r="AD665" s="49">
        <v>60</v>
      </c>
      <c r="AE665" s="50">
        <v>44778</v>
      </c>
      <c r="AF665" s="51">
        <f t="shared" si="57"/>
        <v>46603</v>
      </c>
      <c r="AG665" s="51" t="s">
        <v>82</v>
      </c>
      <c r="AH665" s="51" t="s">
        <v>83</v>
      </c>
      <c r="AI665" s="42" t="s">
        <v>2732</v>
      </c>
      <c r="AJ665" s="40" t="s">
        <v>2725</v>
      </c>
      <c r="AK665" s="51" t="str">
        <f t="shared" ca="1" si="53"/>
        <v>поверен</v>
      </c>
      <c r="AM665" s="42" t="s">
        <v>86</v>
      </c>
      <c r="AN665" s="42" t="s">
        <v>87</v>
      </c>
      <c r="AO665" s="42" t="s">
        <v>88</v>
      </c>
      <c r="AP665" s="48"/>
      <c r="AQ665" s="41"/>
      <c r="AR665" s="51"/>
      <c r="AS665" s="42" t="s">
        <v>91</v>
      </c>
      <c r="AT665" s="37" t="s">
        <v>2726</v>
      </c>
      <c r="AU665" s="37"/>
      <c r="AV665" s="40"/>
      <c r="AW665" s="40"/>
      <c r="AX665" s="37"/>
      <c r="AY665" s="37"/>
      <c r="AZ665" s="37"/>
      <c r="BA665" s="40"/>
      <c r="BB665" s="40" t="s">
        <v>2727</v>
      </c>
      <c r="BC665" s="40"/>
      <c r="BD665" s="42"/>
      <c r="BE665" s="40"/>
      <c r="BF665" s="52"/>
      <c r="BG665" s="47"/>
      <c r="BH665" s="47"/>
      <c r="BI665" s="47"/>
      <c r="BJ665" s="47"/>
      <c r="BK665" s="47"/>
      <c r="BL665" s="125"/>
      <c r="BM665" s="125"/>
      <c r="BN665" s="125"/>
      <c r="BO665" s="125"/>
      <c r="BP665" s="125"/>
      <c r="BQ665" s="125"/>
      <c r="BR665" s="125"/>
      <c r="BS665" s="125"/>
      <c r="BT665" s="125"/>
      <c r="BU665" s="125"/>
      <c r="BV665" s="125"/>
      <c r="BW665" s="125"/>
      <c r="BX665" s="125"/>
      <c r="BY665" s="125"/>
      <c r="BZ665" s="125"/>
      <c r="CA665" s="125"/>
      <c r="CB665" s="125"/>
      <c r="CC665" s="125"/>
      <c r="CD665" s="125"/>
      <c r="CE665" s="125"/>
      <c r="CF665" s="125"/>
      <c r="CG665" s="125"/>
      <c r="CH665" s="125"/>
      <c r="CI665" s="125"/>
      <c r="CJ665" s="125"/>
      <c r="CK665" s="125"/>
      <c r="CL665" s="125"/>
      <c r="CM665" s="125"/>
      <c r="CN665" s="125"/>
      <c r="CO665" s="125"/>
      <c r="CP665" s="125"/>
      <c r="CQ665" s="125"/>
      <c r="CR665" s="125"/>
      <c r="CS665" s="125"/>
      <c r="CT665" s="125"/>
      <c r="CU665" s="125"/>
      <c r="CV665" s="125"/>
      <c r="CW665" s="125"/>
      <c r="CX665" s="125"/>
      <c r="CY665" s="125"/>
      <c r="CZ665" s="125"/>
      <c r="DA665" s="125"/>
      <c r="DB665" s="125"/>
      <c r="DC665" s="125"/>
      <c r="DD665" s="125"/>
      <c r="DE665" s="125"/>
      <c r="DF665" s="125"/>
      <c r="DG665" s="125"/>
      <c r="DH665" s="125"/>
      <c r="DI665" s="125"/>
      <c r="DJ665" s="125"/>
      <c r="DK665" s="125"/>
      <c r="DL665" s="125"/>
      <c r="DM665" s="125"/>
      <c r="DN665" s="125"/>
      <c r="DO665" s="125"/>
      <c r="DP665" s="125"/>
      <c r="DQ665" s="125"/>
      <c r="DR665" s="125"/>
      <c r="DS665" s="125"/>
      <c r="DT665" s="125"/>
      <c r="DU665" s="125"/>
      <c r="DV665" s="125"/>
      <c r="DW665" s="125"/>
      <c r="DX665" s="125"/>
      <c r="DY665" s="125"/>
      <c r="DZ665" s="125"/>
      <c r="EA665" s="125"/>
      <c r="EB665" s="125"/>
      <c r="EC665" s="125"/>
      <c r="ED665" s="125"/>
      <c r="EE665" s="125"/>
      <c r="EF665" s="125"/>
      <c r="EG665" s="125"/>
      <c r="EH665" s="125"/>
      <c r="EI665" s="125"/>
      <c r="EJ665" s="125"/>
      <c r="EK665" s="125"/>
      <c r="EL665" s="125"/>
      <c r="EM665" s="125"/>
      <c r="EN665" s="125"/>
      <c r="EO665" s="125"/>
      <c r="EP665" s="125"/>
      <c r="EQ665" s="125"/>
      <c r="ER665" s="125"/>
      <c r="ES665" s="125"/>
      <c r="ET665" s="125"/>
      <c r="EU665" s="125"/>
      <c r="EV665" s="125"/>
      <c r="EW665" s="125"/>
      <c r="EX665" s="125"/>
      <c r="EY665" s="125"/>
      <c r="EZ665" s="125"/>
      <c r="FA665" s="125"/>
      <c r="FB665" s="125"/>
      <c r="FC665" s="125"/>
      <c r="FD665" s="125"/>
      <c r="FE665" s="125"/>
      <c r="FF665" s="125"/>
      <c r="FG665" s="125"/>
      <c r="FH665" s="125"/>
      <c r="FI665" s="125"/>
      <c r="FJ665" s="125"/>
      <c r="FK665" s="125"/>
      <c r="FL665" s="125"/>
      <c r="FM665" s="125"/>
      <c r="FN665" s="125"/>
      <c r="FO665" s="125"/>
      <c r="FP665" s="125"/>
      <c r="FQ665" s="125"/>
      <c r="FR665" s="125"/>
      <c r="FS665" s="125"/>
      <c r="FT665" s="125"/>
      <c r="FU665" s="125"/>
      <c r="FV665" s="125"/>
      <c r="FW665" s="125"/>
      <c r="FX665" s="125"/>
      <c r="FY665" s="125"/>
      <c r="FZ665" s="125"/>
      <c r="GA665" s="125"/>
      <c r="GB665" s="125"/>
      <c r="GC665" s="125"/>
      <c r="GD665" s="125"/>
      <c r="GE665" s="125"/>
      <c r="GF665" s="125"/>
      <c r="GG665" s="125"/>
      <c r="GH665" s="125"/>
      <c r="GI665" s="125"/>
      <c r="GJ665" s="125"/>
      <c r="GK665" s="125"/>
      <c r="GL665" s="125"/>
      <c r="GM665" s="125"/>
      <c r="GN665" s="125"/>
      <c r="GO665" s="125"/>
      <c r="GP665" s="125"/>
      <c r="GQ665" s="125"/>
      <c r="GR665" s="125"/>
      <c r="GS665" s="125"/>
      <c r="GT665" s="125"/>
      <c r="GU665" s="125"/>
      <c r="GV665" s="125"/>
      <c r="GW665" s="125"/>
      <c r="GX665" s="125"/>
      <c r="GY665" s="125"/>
      <c r="GZ665" s="125"/>
      <c r="HA665" s="125"/>
      <c r="HB665" s="125"/>
      <c r="HC665" s="125"/>
      <c r="HD665" s="125"/>
      <c r="HE665" s="125"/>
      <c r="HF665" s="125"/>
      <c r="HG665" s="125"/>
      <c r="HH665" s="125"/>
      <c r="HI665" s="125"/>
      <c r="HJ665" s="125"/>
      <c r="HK665" s="125"/>
      <c r="HL665" s="125"/>
      <c r="HM665" s="125"/>
      <c r="HN665" s="125"/>
      <c r="HO665" s="125"/>
      <c r="HP665" s="125"/>
      <c r="HQ665" s="125"/>
      <c r="HR665" s="125"/>
      <c r="HS665" s="125"/>
      <c r="HT665" s="125"/>
      <c r="HU665" s="125"/>
      <c r="HV665" s="125"/>
      <c r="HW665" s="125"/>
      <c r="HX665" s="125"/>
      <c r="HY665" s="125"/>
      <c r="HZ665" s="125"/>
      <c r="IA665" s="125"/>
      <c r="IB665" s="125"/>
      <c r="IC665" s="125"/>
      <c r="ID665" s="125"/>
      <c r="IE665" s="125"/>
    </row>
    <row r="666" s="88" customFormat="1" ht="60" hidden="1" customHeight="1">
      <c r="A666" s="37"/>
      <c r="B666" s="37" t="s">
        <v>62</v>
      </c>
      <c r="C666" s="37" t="s">
        <v>63</v>
      </c>
      <c r="D666" s="37" t="s">
        <v>64</v>
      </c>
      <c r="E666" s="56">
        <v>227</v>
      </c>
      <c r="F666" s="40" t="s">
        <v>2177</v>
      </c>
      <c r="G666" s="40" t="s">
        <v>2730</v>
      </c>
      <c r="H666" s="56"/>
      <c r="I666" s="48" t="s">
        <v>2717</v>
      </c>
      <c r="J666" s="40" t="s">
        <v>2718</v>
      </c>
      <c r="K666" s="49" t="s">
        <v>2719</v>
      </c>
      <c r="L666" s="49" t="s">
        <v>2720</v>
      </c>
      <c r="M666" s="49" t="s">
        <v>2721</v>
      </c>
      <c r="N666" s="49" t="s">
        <v>2733</v>
      </c>
      <c r="O666" s="37" t="s">
        <v>2723</v>
      </c>
      <c r="P666" s="37" t="s">
        <v>136</v>
      </c>
      <c r="Q666" s="42" t="s">
        <v>537</v>
      </c>
      <c r="R666" s="96"/>
      <c r="S666" s="48"/>
      <c r="T666" s="45"/>
      <c r="U666" s="46"/>
      <c r="V666" s="47" t="str">
        <f t="shared" si="56"/>
        <v/>
      </c>
      <c r="W666" s="42"/>
      <c r="X666" s="48"/>
      <c r="Y666" s="48"/>
      <c r="Z666" s="42"/>
      <c r="AA666" s="56"/>
      <c r="AB666" s="48"/>
      <c r="AC666" s="42"/>
      <c r="AD666" s="49">
        <v>60</v>
      </c>
      <c r="AE666" s="50">
        <v>44778</v>
      </c>
      <c r="AF666" s="51">
        <f t="shared" si="57"/>
        <v>46603</v>
      </c>
      <c r="AG666" s="51" t="s">
        <v>82</v>
      </c>
      <c r="AH666" s="51" t="s">
        <v>83</v>
      </c>
      <c r="AI666" s="42" t="s">
        <v>2734</v>
      </c>
      <c r="AJ666" s="40" t="s">
        <v>2725</v>
      </c>
      <c r="AK666" s="51" t="str">
        <f t="shared" ca="1" si="53"/>
        <v>поверен</v>
      </c>
      <c r="AM666" s="42" t="s">
        <v>86</v>
      </c>
      <c r="AN666" s="42" t="s">
        <v>87</v>
      </c>
      <c r="AO666" s="42" t="s">
        <v>88</v>
      </c>
      <c r="AP666" s="48"/>
      <c r="AQ666" s="41"/>
      <c r="AR666" s="51"/>
      <c r="AS666" s="42" t="s">
        <v>91</v>
      </c>
      <c r="AT666" s="37" t="s">
        <v>2726</v>
      </c>
      <c r="AU666" s="37"/>
      <c r="AV666" s="40"/>
      <c r="AW666" s="40"/>
      <c r="AX666" s="37"/>
      <c r="AY666" s="37"/>
      <c r="AZ666" s="37"/>
      <c r="BA666" s="40"/>
      <c r="BB666" s="40" t="s">
        <v>2727</v>
      </c>
      <c r="BC666" s="40"/>
      <c r="BD666" s="42"/>
      <c r="BE666" s="40"/>
      <c r="BF666" s="52"/>
      <c r="BG666" s="47"/>
      <c r="BH666" s="47"/>
      <c r="BI666" s="47"/>
      <c r="BJ666" s="47"/>
      <c r="BK666" s="47"/>
      <c r="BL666" s="125"/>
      <c r="BM666" s="125"/>
      <c r="BN666" s="125"/>
      <c r="BO666" s="125"/>
      <c r="BP666" s="125"/>
      <c r="BQ666" s="125"/>
      <c r="BR666" s="125"/>
      <c r="BS666" s="125"/>
      <c r="BT666" s="125"/>
      <c r="BU666" s="125"/>
      <c r="BV666" s="125"/>
      <c r="BW666" s="125"/>
      <c r="BX666" s="125"/>
      <c r="BY666" s="125"/>
      <c r="BZ666" s="125"/>
      <c r="CA666" s="125"/>
      <c r="CB666" s="125"/>
      <c r="CC666" s="125"/>
      <c r="CD666" s="125"/>
      <c r="CE666" s="125"/>
      <c r="CF666" s="125"/>
      <c r="CG666" s="125"/>
      <c r="CH666" s="125"/>
      <c r="CI666" s="125"/>
      <c r="CJ666" s="125"/>
      <c r="CK666" s="125"/>
      <c r="CL666" s="125"/>
      <c r="CM666" s="125"/>
      <c r="CN666" s="125"/>
      <c r="CO666" s="125"/>
      <c r="CP666" s="125"/>
      <c r="CQ666" s="125"/>
      <c r="CR666" s="125"/>
      <c r="CS666" s="125"/>
      <c r="CT666" s="125"/>
      <c r="CU666" s="125"/>
      <c r="CV666" s="125"/>
      <c r="CW666" s="125"/>
      <c r="CX666" s="125"/>
      <c r="CY666" s="125"/>
      <c r="CZ666" s="125"/>
      <c r="DA666" s="125"/>
      <c r="DB666" s="125"/>
      <c r="DC666" s="125"/>
      <c r="DD666" s="125"/>
      <c r="DE666" s="125"/>
      <c r="DF666" s="125"/>
      <c r="DG666" s="125"/>
      <c r="DH666" s="125"/>
      <c r="DI666" s="125"/>
      <c r="DJ666" s="125"/>
      <c r="DK666" s="125"/>
      <c r="DL666" s="125"/>
      <c r="DM666" s="125"/>
      <c r="DN666" s="125"/>
      <c r="DO666" s="125"/>
      <c r="DP666" s="125"/>
      <c r="DQ666" s="125"/>
      <c r="DR666" s="125"/>
      <c r="DS666" s="125"/>
      <c r="DT666" s="125"/>
      <c r="DU666" s="125"/>
      <c r="DV666" s="125"/>
      <c r="DW666" s="125"/>
      <c r="DX666" s="125"/>
      <c r="DY666" s="125"/>
      <c r="DZ666" s="125"/>
      <c r="EA666" s="125"/>
      <c r="EB666" s="125"/>
      <c r="EC666" s="125"/>
      <c r="ED666" s="125"/>
      <c r="EE666" s="125"/>
      <c r="EF666" s="125"/>
      <c r="EG666" s="125"/>
      <c r="EH666" s="125"/>
      <c r="EI666" s="125"/>
      <c r="EJ666" s="125"/>
      <c r="EK666" s="125"/>
      <c r="EL666" s="125"/>
      <c r="EM666" s="125"/>
      <c r="EN666" s="125"/>
      <c r="EO666" s="125"/>
      <c r="EP666" s="125"/>
      <c r="EQ666" s="125"/>
      <c r="ER666" s="125"/>
      <c r="ES666" s="125"/>
      <c r="ET666" s="125"/>
      <c r="EU666" s="125"/>
      <c r="EV666" s="125"/>
      <c r="EW666" s="125"/>
      <c r="EX666" s="125"/>
      <c r="EY666" s="125"/>
      <c r="EZ666" s="125"/>
      <c r="FA666" s="125"/>
      <c r="FB666" s="125"/>
      <c r="FC666" s="125"/>
      <c r="FD666" s="125"/>
      <c r="FE666" s="125"/>
      <c r="FF666" s="125"/>
      <c r="FG666" s="125"/>
      <c r="FH666" s="125"/>
      <c r="FI666" s="125"/>
      <c r="FJ666" s="125"/>
      <c r="FK666" s="125"/>
      <c r="FL666" s="125"/>
      <c r="FM666" s="125"/>
      <c r="FN666" s="125"/>
      <c r="FO666" s="125"/>
      <c r="FP666" s="125"/>
      <c r="FQ666" s="125"/>
      <c r="FR666" s="125"/>
      <c r="FS666" s="125"/>
      <c r="FT666" s="125"/>
      <c r="FU666" s="125"/>
      <c r="FV666" s="125"/>
      <c r="FW666" s="125"/>
      <c r="FX666" s="125"/>
      <c r="FY666" s="125"/>
      <c r="FZ666" s="125"/>
      <c r="GA666" s="125"/>
      <c r="GB666" s="125"/>
      <c r="GC666" s="125"/>
      <c r="GD666" s="125"/>
      <c r="GE666" s="125"/>
      <c r="GF666" s="125"/>
      <c r="GG666" s="125"/>
      <c r="GH666" s="125"/>
      <c r="GI666" s="125"/>
      <c r="GJ666" s="125"/>
      <c r="GK666" s="125"/>
      <c r="GL666" s="125"/>
      <c r="GM666" s="125"/>
      <c r="GN666" s="125"/>
      <c r="GO666" s="125"/>
      <c r="GP666" s="125"/>
      <c r="GQ666" s="125"/>
      <c r="GR666" s="125"/>
      <c r="GS666" s="125"/>
      <c r="GT666" s="125"/>
      <c r="GU666" s="125"/>
      <c r="GV666" s="125"/>
      <c r="GW666" s="125"/>
      <c r="GX666" s="125"/>
      <c r="GY666" s="125"/>
      <c r="GZ666" s="125"/>
      <c r="HA666" s="125"/>
      <c r="HB666" s="125"/>
      <c r="HC666" s="125"/>
      <c r="HD666" s="125"/>
      <c r="HE666" s="125"/>
      <c r="HF666" s="125"/>
      <c r="HG666" s="125"/>
      <c r="HH666" s="125"/>
      <c r="HI666" s="125"/>
      <c r="HJ666" s="125"/>
      <c r="HK666" s="125"/>
      <c r="HL666" s="125"/>
      <c r="HM666" s="125"/>
      <c r="HN666" s="125"/>
      <c r="HO666" s="125"/>
      <c r="HP666" s="125"/>
      <c r="HQ666" s="125"/>
      <c r="HR666" s="125"/>
      <c r="HS666" s="125"/>
      <c r="HT666" s="125"/>
      <c r="HU666" s="125"/>
      <c r="HV666" s="125"/>
      <c r="HW666" s="125"/>
      <c r="HX666" s="125"/>
      <c r="HY666" s="125"/>
      <c r="HZ666" s="125"/>
      <c r="IA666" s="125"/>
      <c r="IB666" s="125"/>
      <c r="IC666" s="125"/>
      <c r="ID666" s="125"/>
      <c r="IE666" s="125"/>
    </row>
    <row r="667" s="3" customFormat="1" ht="60" hidden="1" customHeight="1">
      <c r="A667" s="58"/>
      <c r="B667" s="58" t="s">
        <v>62</v>
      </c>
      <c r="C667" s="58" t="s">
        <v>63</v>
      </c>
      <c r="D667" s="59" t="s">
        <v>64</v>
      </c>
      <c r="E667" s="58">
        <v>227</v>
      </c>
      <c r="F667" s="58" t="s">
        <v>2735</v>
      </c>
      <c r="G667" s="58" t="s">
        <v>2736</v>
      </c>
      <c r="H667" s="58" t="s">
        <v>2737</v>
      </c>
      <c r="I667" s="58" t="s">
        <v>2738</v>
      </c>
      <c r="J667" s="58" t="s">
        <v>2739</v>
      </c>
      <c r="K667" s="58" t="s">
        <v>2740</v>
      </c>
      <c r="L667" s="58" t="s">
        <v>2741</v>
      </c>
      <c r="M667" s="512" t="s">
        <v>2742</v>
      </c>
      <c r="N667" s="58">
        <v>112160250</v>
      </c>
      <c r="O667" s="58" t="s">
        <v>611</v>
      </c>
      <c r="P667" s="58" t="s">
        <v>76</v>
      </c>
      <c r="Q667" s="66" t="s">
        <v>398</v>
      </c>
      <c r="R667" s="74">
        <v>2015</v>
      </c>
      <c r="S667" s="58"/>
      <c r="T667" s="513">
        <f t="shared" si="54"/>
        <v>2015</v>
      </c>
      <c r="U667" s="58">
        <v>4</v>
      </c>
      <c r="V667" s="58" t="s">
        <v>325</v>
      </c>
      <c r="W667" s="58" t="s">
        <v>2743</v>
      </c>
      <c r="X667" s="58">
        <v>20</v>
      </c>
      <c r="Y667" s="58" t="s">
        <v>325</v>
      </c>
      <c r="Z667" s="58" t="s">
        <v>2743</v>
      </c>
      <c r="AA667" s="58" t="s">
        <v>2744</v>
      </c>
      <c r="AB667" s="58"/>
      <c r="AC667" s="58" t="s">
        <v>141</v>
      </c>
      <c r="AD667" s="58">
        <v>12</v>
      </c>
      <c r="AE667" s="116">
        <v>45768</v>
      </c>
      <c r="AF667" s="73">
        <f t="shared" si="57"/>
        <v>46132</v>
      </c>
      <c r="AG667" s="62" t="s">
        <v>82</v>
      </c>
      <c r="AH667" s="62" t="s">
        <v>83</v>
      </c>
      <c r="AI667" s="58" t="s">
        <v>2745</v>
      </c>
      <c r="AJ667" s="58" t="s">
        <v>109</v>
      </c>
      <c r="AK667" s="73" t="str">
        <f t="shared" ca="1" si="53"/>
        <v>поверен</v>
      </c>
      <c r="AL667" s="66" t="s">
        <v>86</v>
      </c>
      <c r="AM667" s="66" t="s">
        <v>86</v>
      </c>
      <c r="AN667" s="66" t="s">
        <v>87</v>
      </c>
      <c r="AO667" s="58" t="s">
        <v>88</v>
      </c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62" t="s">
        <v>403</v>
      </c>
      <c r="BC667" s="62" t="s">
        <v>404</v>
      </c>
      <c r="BD667" s="66">
        <v>3160</v>
      </c>
      <c r="BE667" s="58"/>
      <c r="BF667" s="514" t="s">
        <v>2746</v>
      </c>
      <c r="BG667" s="58" t="s">
        <v>1170</v>
      </c>
      <c r="BH667" s="58"/>
      <c r="BI667" s="58"/>
      <c r="BJ667" s="58"/>
      <c r="BK667" s="58"/>
    </row>
    <row r="668" s="3" customFormat="1" ht="60" hidden="1" customHeight="1">
      <c r="A668" s="58"/>
      <c r="B668" s="58" t="s">
        <v>62</v>
      </c>
      <c r="C668" s="58" t="s">
        <v>63</v>
      </c>
      <c r="D668" s="59" t="s">
        <v>64</v>
      </c>
      <c r="E668" s="58">
        <v>227</v>
      </c>
      <c r="F668" s="58" t="s">
        <v>2735</v>
      </c>
      <c r="G668" s="58" t="s">
        <v>2736</v>
      </c>
      <c r="H668" s="58" t="s">
        <v>2747</v>
      </c>
      <c r="I668" s="58" t="s">
        <v>2738</v>
      </c>
      <c r="J668" s="58" t="s">
        <v>2739</v>
      </c>
      <c r="K668" s="58" t="s">
        <v>2740</v>
      </c>
      <c r="L668" s="58" t="s">
        <v>2741</v>
      </c>
      <c r="M668" s="512" t="s">
        <v>2742</v>
      </c>
      <c r="N668" s="58">
        <v>112160241</v>
      </c>
      <c r="O668" s="58" t="s">
        <v>611</v>
      </c>
      <c r="P668" s="58" t="s">
        <v>76</v>
      </c>
      <c r="Q668" s="66" t="s">
        <v>398</v>
      </c>
      <c r="R668" s="74">
        <v>2015</v>
      </c>
      <c r="S668" s="74"/>
      <c r="T668" s="513">
        <f t="shared" si="54"/>
        <v>2015</v>
      </c>
      <c r="U668" s="58">
        <v>4</v>
      </c>
      <c r="V668" s="58" t="s">
        <v>325</v>
      </c>
      <c r="W668" s="58" t="s">
        <v>2743</v>
      </c>
      <c r="X668" s="58">
        <v>20</v>
      </c>
      <c r="Y668" s="58" t="s">
        <v>325</v>
      </c>
      <c r="Z668" s="58" t="s">
        <v>2743</v>
      </c>
      <c r="AA668" s="58" t="s">
        <v>2744</v>
      </c>
      <c r="AB668" s="58"/>
      <c r="AC668" s="58" t="s">
        <v>141</v>
      </c>
      <c r="AD668" s="58">
        <v>12</v>
      </c>
      <c r="AE668" s="116">
        <v>45768</v>
      </c>
      <c r="AF668" s="73">
        <f t="shared" si="57"/>
        <v>46132</v>
      </c>
      <c r="AG668" s="62" t="s">
        <v>82</v>
      </c>
      <c r="AH668" s="62" t="s">
        <v>83</v>
      </c>
      <c r="AI668" s="58" t="s">
        <v>2748</v>
      </c>
      <c r="AJ668" s="58" t="s">
        <v>109</v>
      </c>
      <c r="AK668" s="73" t="str">
        <f t="shared" ca="1" si="53"/>
        <v>поверен</v>
      </c>
      <c r="AL668" s="66" t="s">
        <v>86</v>
      </c>
      <c r="AM668" s="66" t="s">
        <v>86</v>
      </c>
      <c r="AN668" s="66" t="s">
        <v>87</v>
      </c>
      <c r="AO668" s="58" t="s">
        <v>88</v>
      </c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62" t="s">
        <v>403</v>
      </c>
      <c r="BC668" s="62" t="s">
        <v>404</v>
      </c>
      <c r="BD668" s="66">
        <v>3160</v>
      </c>
      <c r="BE668" s="58"/>
      <c r="BF668" s="514" t="s">
        <v>2746</v>
      </c>
      <c r="BG668" s="58" t="s">
        <v>1170</v>
      </c>
      <c r="BH668" s="58"/>
      <c r="BI668" s="58"/>
      <c r="BJ668" s="58"/>
      <c r="BK668" s="58"/>
    </row>
    <row r="669" s="3" customFormat="1" ht="60" hidden="1" customHeight="1">
      <c r="A669" s="58"/>
      <c r="B669" s="58" t="s">
        <v>62</v>
      </c>
      <c r="C669" s="58" t="s">
        <v>63</v>
      </c>
      <c r="D669" s="59" t="s">
        <v>64</v>
      </c>
      <c r="E669" s="58">
        <v>227</v>
      </c>
      <c r="F669" s="58" t="s">
        <v>2735</v>
      </c>
      <c r="G669" s="58" t="s">
        <v>2736</v>
      </c>
      <c r="H669" s="58" t="s">
        <v>2749</v>
      </c>
      <c r="I669" s="58" t="s">
        <v>2738</v>
      </c>
      <c r="J669" s="58" t="s">
        <v>2739</v>
      </c>
      <c r="K669" s="58" t="s">
        <v>2740</v>
      </c>
      <c r="L669" s="58" t="s">
        <v>2741</v>
      </c>
      <c r="M669" s="512" t="s">
        <v>2742</v>
      </c>
      <c r="N669" s="58">
        <v>112160052</v>
      </c>
      <c r="O669" s="58" t="s">
        <v>611</v>
      </c>
      <c r="P669" s="58" t="s">
        <v>76</v>
      </c>
      <c r="Q669" s="66" t="s">
        <v>398</v>
      </c>
      <c r="R669" s="74">
        <v>2015</v>
      </c>
      <c r="S669" s="74"/>
      <c r="T669" s="513">
        <f t="shared" si="54"/>
        <v>2015</v>
      </c>
      <c r="U669" s="58">
        <v>4</v>
      </c>
      <c r="V669" s="58" t="s">
        <v>325</v>
      </c>
      <c r="W669" s="58" t="s">
        <v>2743</v>
      </c>
      <c r="X669" s="58">
        <v>20</v>
      </c>
      <c r="Y669" s="58" t="s">
        <v>325</v>
      </c>
      <c r="Z669" s="58" t="s">
        <v>2743</v>
      </c>
      <c r="AA669" s="58" t="s">
        <v>2744</v>
      </c>
      <c r="AB669" s="58"/>
      <c r="AC669" s="58" t="s">
        <v>141</v>
      </c>
      <c r="AD669" s="58">
        <v>12</v>
      </c>
      <c r="AE669" s="116">
        <v>45768</v>
      </c>
      <c r="AF669" s="73">
        <f t="shared" si="57"/>
        <v>46132</v>
      </c>
      <c r="AG669" s="62" t="s">
        <v>82</v>
      </c>
      <c r="AH669" s="62" t="s">
        <v>83</v>
      </c>
      <c r="AI669" s="58" t="s">
        <v>2750</v>
      </c>
      <c r="AJ669" s="58" t="s">
        <v>109</v>
      </c>
      <c r="AK669" s="73" t="str">
        <f t="shared" ca="1" si="53"/>
        <v>поверен</v>
      </c>
      <c r="AL669" s="66" t="s">
        <v>86</v>
      </c>
      <c r="AM669" s="66" t="s">
        <v>86</v>
      </c>
      <c r="AN669" s="66" t="s">
        <v>87</v>
      </c>
      <c r="AO669" s="58" t="s">
        <v>88</v>
      </c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62" t="s">
        <v>403</v>
      </c>
      <c r="BC669" s="62" t="s">
        <v>404</v>
      </c>
      <c r="BD669" s="66">
        <v>3160</v>
      </c>
      <c r="BE669" s="58"/>
      <c r="BF669" s="514" t="s">
        <v>2746</v>
      </c>
      <c r="BG669" s="58" t="s">
        <v>1170</v>
      </c>
      <c r="BH669" s="58"/>
      <c r="BI669" s="58"/>
      <c r="BJ669" s="58"/>
      <c r="BK669" s="58"/>
    </row>
    <row r="670" s="3" customFormat="1" ht="60" hidden="1" customHeight="1">
      <c r="A670" s="114"/>
      <c r="B670" s="58" t="s">
        <v>62</v>
      </c>
      <c r="C670" s="58" t="s">
        <v>63</v>
      </c>
      <c r="D670" s="59" t="s">
        <v>64</v>
      </c>
      <c r="E670" s="58">
        <v>227</v>
      </c>
      <c r="F670" s="58" t="s">
        <v>2735</v>
      </c>
      <c r="G670" s="58" t="s">
        <v>2736</v>
      </c>
      <c r="H670" s="58" t="s">
        <v>2751</v>
      </c>
      <c r="I670" s="58" t="s">
        <v>2738</v>
      </c>
      <c r="J670" s="58" t="s">
        <v>2739</v>
      </c>
      <c r="K670" s="58" t="s">
        <v>2740</v>
      </c>
      <c r="L670" s="58" t="s">
        <v>2741</v>
      </c>
      <c r="M670" s="512" t="s">
        <v>2742</v>
      </c>
      <c r="N670" s="58">
        <v>112160214</v>
      </c>
      <c r="O670" s="58" t="s">
        <v>611</v>
      </c>
      <c r="P670" s="58" t="s">
        <v>76</v>
      </c>
      <c r="Q670" s="66" t="s">
        <v>398</v>
      </c>
      <c r="R670" s="74">
        <v>2015</v>
      </c>
      <c r="S670" s="74"/>
      <c r="T670" s="513">
        <f t="shared" si="54"/>
        <v>2015</v>
      </c>
      <c r="U670" s="58">
        <v>4</v>
      </c>
      <c r="V670" s="58" t="s">
        <v>325</v>
      </c>
      <c r="W670" s="58" t="s">
        <v>2743</v>
      </c>
      <c r="X670" s="58">
        <v>20</v>
      </c>
      <c r="Y670" s="58" t="s">
        <v>325</v>
      </c>
      <c r="Z670" s="58" t="s">
        <v>2743</v>
      </c>
      <c r="AA670" s="58" t="s">
        <v>2744</v>
      </c>
      <c r="AB670" s="58"/>
      <c r="AC670" s="58" t="s">
        <v>141</v>
      </c>
      <c r="AD670" s="58">
        <v>12</v>
      </c>
      <c r="AE670" s="116">
        <v>45768</v>
      </c>
      <c r="AF670" s="73">
        <f t="shared" si="57"/>
        <v>46132</v>
      </c>
      <c r="AG670" s="62" t="s">
        <v>82</v>
      </c>
      <c r="AH670" s="62" t="s">
        <v>83</v>
      </c>
      <c r="AI670" s="58" t="s">
        <v>2752</v>
      </c>
      <c r="AJ670" s="58" t="s">
        <v>109</v>
      </c>
      <c r="AK670" s="73" t="str">
        <f t="shared" ca="1" si="53"/>
        <v>поверен</v>
      </c>
      <c r="AL670" s="66" t="s">
        <v>86</v>
      </c>
      <c r="AM670" s="66" t="s">
        <v>86</v>
      </c>
      <c r="AN670" s="66" t="s">
        <v>87</v>
      </c>
      <c r="AO670" s="58" t="s">
        <v>88</v>
      </c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62" t="s">
        <v>403</v>
      </c>
      <c r="BC670" s="62" t="s">
        <v>404</v>
      </c>
      <c r="BD670" s="66">
        <v>3160</v>
      </c>
      <c r="BE670" s="58"/>
      <c r="BF670" s="514" t="s">
        <v>2746</v>
      </c>
      <c r="BG670" s="58" t="s">
        <v>1170</v>
      </c>
      <c r="BH670" s="58"/>
      <c r="BI670" s="58"/>
      <c r="BJ670" s="58"/>
      <c r="BK670" s="58"/>
    </row>
    <row r="671" s="3" customFormat="1" ht="60" hidden="1" customHeight="1">
      <c r="A671" s="58"/>
      <c r="B671" s="58" t="s">
        <v>62</v>
      </c>
      <c r="C671" s="58" t="s">
        <v>63</v>
      </c>
      <c r="D671" s="59" t="s">
        <v>64</v>
      </c>
      <c r="E671" s="58">
        <v>227</v>
      </c>
      <c r="F671" s="58" t="s">
        <v>2735</v>
      </c>
      <c r="G671" s="58" t="s">
        <v>2736</v>
      </c>
      <c r="H671" s="58" t="s">
        <v>2753</v>
      </c>
      <c r="I671" s="58" t="s">
        <v>2738</v>
      </c>
      <c r="J671" s="58" t="s">
        <v>2739</v>
      </c>
      <c r="K671" s="58" t="s">
        <v>2740</v>
      </c>
      <c r="L671" s="58" t="s">
        <v>2741</v>
      </c>
      <c r="M671" s="512" t="s">
        <v>2742</v>
      </c>
      <c r="N671" s="58">
        <v>112160093</v>
      </c>
      <c r="O671" s="58" t="s">
        <v>611</v>
      </c>
      <c r="P671" s="58" t="s">
        <v>76</v>
      </c>
      <c r="Q671" s="66" t="s">
        <v>398</v>
      </c>
      <c r="R671" s="74">
        <v>2015</v>
      </c>
      <c r="S671" s="74"/>
      <c r="T671" s="513">
        <f t="shared" si="54"/>
        <v>2015</v>
      </c>
      <c r="U671" s="58">
        <v>4</v>
      </c>
      <c r="V671" s="58" t="s">
        <v>325</v>
      </c>
      <c r="W671" s="58" t="s">
        <v>2743</v>
      </c>
      <c r="X671" s="58">
        <v>20</v>
      </c>
      <c r="Y671" s="58" t="s">
        <v>325</v>
      </c>
      <c r="Z671" s="58" t="s">
        <v>2743</v>
      </c>
      <c r="AA671" s="58" t="s">
        <v>2744</v>
      </c>
      <c r="AB671" s="58"/>
      <c r="AC671" s="58" t="s">
        <v>141</v>
      </c>
      <c r="AD671" s="58">
        <v>12</v>
      </c>
      <c r="AE671" s="116">
        <v>45768</v>
      </c>
      <c r="AF671" s="73">
        <f t="shared" si="57"/>
        <v>46132</v>
      </c>
      <c r="AG671" s="62" t="s">
        <v>82</v>
      </c>
      <c r="AH671" s="62" t="s">
        <v>83</v>
      </c>
      <c r="AI671" s="58" t="s">
        <v>2754</v>
      </c>
      <c r="AJ671" s="58" t="s">
        <v>109</v>
      </c>
      <c r="AK671" s="73" t="str">
        <f t="shared" ca="1" si="53"/>
        <v>поверен</v>
      </c>
      <c r="AL671" s="66" t="s">
        <v>86</v>
      </c>
      <c r="AM671" s="66" t="s">
        <v>86</v>
      </c>
      <c r="AN671" s="66" t="s">
        <v>87</v>
      </c>
      <c r="AO671" s="58" t="s">
        <v>88</v>
      </c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62" t="s">
        <v>403</v>
      </c>
      <c r="BC671" s="62" t="s">
        <v>404</v>
      </c>
      <c r="BD671" s="66">
        <v>3160</v>
      </c>
      <c r="BE671" s="58"/>
      <c r="BF671" s="514" t="s">
        <v>2746</v>
      </c>
      <c r="BG671" s="58" t="s">
        <v>1170</v>
      </c>
      <c r="BH671" s="58"/>
      <c r="BI671" s="58"/>
      <c r="BJ671" s="58"/>
      <c r="BK671" s="58"/>
    </row>
    <row r="672" s="3" customFormat="1" ht="60" hidden="1" customHeight="1">
      <c r="A672" s="114"/>
      <c r="B672" s="58" t="s">
        <v>62</v>
      </c>
      <c r="C672" s="58" t="s">
        <v>63</v>
      </c>
      <c r="D672" s="59" t="s">
        <v>64</v>
      </c>
      <c r="E672" s="58">
        <v>227</v>
      </c>
      <c r="F672" s="58" t="s">
        <v>2735</v>
      </c>
      <c r="G672" s="58" t="s">
        <v>2736</v>
      </c>
      <c r="H672" s="58" t="s">
        <v>2755</v>
      </c>
      <c r="I672" s="58" t="s">
        <v>2738</v>
      </c>
      <c r="J672" s="58" t="s">
        <v>2739</v>
      </c>
      <c r="K672" s="58" t="s">
        <v>2740</v>
      </c>
      <c r="L672" s="58" t="s">
        <v>2741</v>
      </c>
      <c r="M672" s="512" t="s">
        <v>2742</v>
      </c>
      <c r="N672" s="58">
        <v>112160101</v>
      </c>
      <c r="O672" s="58" t="s">
        <v>611</v>
      </c>
      <c r="P672" s="58" t="s">
        <v>76</v>
      </c>
      <c r="Q672" s="66" t="s">
        <v>398</v>
      </c>
      <c r="R672" s="74">
        <v>2015</v>
      </c>
      <c r="S672" s="74"/>
      <c r="T672" s="513">
        <f t="shared" si="54"/>
        <v>2015</v>
      </c>
      <c r="U672" s="58">
        <v>4</v>
      </c>
      <c r="V672" s="58" t="s">
        <v>325</v>
      </c>
      <c r="W672" s="58" t="s">
        <v>2743</v>
      </c>
      <c r="X672" s="58">
        <v>20</v>
      </c>
      <c r="Y672" s="58" t="s">
        <v>325</v>
      </c>
      <c r="Z672" s="58" t="s">
        <v>2743</v>
      </c>
      <c r="AA672" s="58" t="s">
        <v>2744</v>
      </c>
      <c r="AB672" s="58"/>
      <c r="AC672" s="58" t="s">
        <v>141</v>
      </c>
      <c r="AD672" s="58">
        <v>12</v>
      </c>
      <c r="AE672" s="116">
        <v>45768</v>
      </c>
      <c r="AF672" s="73">
        <f t="shared" si="57"/>
        <v>46132</v>
      </c>
      <c r="AG672" s="62" t="s">
        <v>82</v>
      </c>
      <c r="AH672" s="62" t="s">
        <v>83</v>
      </c>
      <c r="AI672" s="58" t="s">
        <v>2756</v>
      </c>
      <c r="AJ672" s="58" t="s">
        <v>109</v>
      </c>
      <c r="AK672" s="73" t="str">
        <f t="shared" ref="AK672:AK735" ca="1" si="58">IF(AE672=0,"нет данных",IF(TODAY()&lt;AF672-30,"поверен",IF(TODAY()&gt;AF672,"ЗАМЕНИТЬ","ПРОСРОЧЕН")))</f>
        <v>поверен</v>
      </c>
      <c r="AL672" s="66" t="s">
        <v>86</v>
      </c>
      <c r="AM672" s="66" t="s">
        <v>86</v>
      </c>
      <c r="AN672" s="66" t="s">
        <v>87</v>
      </c>
      <c r="AO672" s="58" t="s">
        <v>88</v>
      </c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62" t="s">
        <v>403</v>
      </c>
      <c r="BC672" s="62" t="s">
        <v>404</v>
      </c>
      <c r="BD672" s="66">
        <v>3160</v>
      </c>
      <c r="BE672" s="58"/>
      <c r="BF672" s="514" t="s">
        <v>2746</v>
      </c>
      <c r="BG672" s="58" t="s">
        <v>1170</v>
      </c>
      <c r="BH672" s="58"/>
      <c r="BI672" s="58"/>
      <c r="BJ672" s="58"/>
      <c r="BK672" s="58"/>
    </row>
    <row r="673" s="3" customFormat="1" ht="60" hidden="1" customHeight="1">
      <c r="A673" s="58"/>
      <c r="B673" s="58" t="s">
        <v>62</v>
      </c>
      <c r="C673" s="58" t="s">
        <v>63</v>
      </c>
      <c r="D673" s="59" t="s">
        <v>64</v>
      </c>
      <c r="E673" s="58">
        <v>227</v>
      </c>
      <c r="F673" s="58" t="s">
        <v>2735</v>
      </c>
      <c r="G673" s="58" t="s">
        <v>2736</v>
      </c>
      <c r="H673" s="58" t="s">
        <v>2757</v>
      </c>
      <c r="I673" s="58" t="s">
        <v>2738</v>
      </c>
      <c r="J673" s="58" t="s">
        <v>2739</v>
      </c>
      <c r="K673" s="58" t="s">
        <v>2740</v>
      </c>
      <c r="L673" s="58" t="s">
        <v>2741</v>
      </c>
      <c r="M673" s="512" t="s">
        <v>2742</v>
      </c>
      <c r="N673" s="58">
        <v>112160051</v>
      </c>
      <c r="O673" s="58" t="s">
        <v>611</v>
      </c>
      <c r="P673" s="58" t="s">
        <v>76</v>
      </c>
      <c r="Q673" s="66" t="s">
        <v>398</v>
      </c>
      <c r="R673" s="74">
        <v>2015</v>
      </c>
      <c r="S673" s="74"/>
      <c r="T673" s="513">
        <f t="shared" si="54"/>
        <v>2015</v>
      </c>
      <c r="U673" s="58">
        <v>4</v>
      </c>
      <c r="V673" s="58" t="s">
        <v>325</v>
      </c>
      <c r="W673" s="58" t="s">
        <v>2743</v>
      </c>
      <c r="X673" s="58">
        <v>20</v>
      </c>
      <c r="Y673" s="58" t="s">
        <v>325</v>
      </c>
      <c r="Z673" s="58" t="s">
        <v>2743</v>
      </c>
      <c r="AA673" s="58" t="s">
        <v>2744</v>
      </c>
      <c r="AB673" s="58"/>
      <c r="AC673" s="58" t="s">
        <v>141</v>
      </c>
      <c r="AD673" s="58">
        <v>12</v>
      </c>
      <c r="AE673" s="116">
        <v>45768</v>
      </c>
      <c r="AF673" s="73">
        <f t="shared" si="57"/>
        <v>46132</v>
      </c>
      <c r="AG673" s="62" t="s">
        <v>82</v>
      </c>
      <c r="AH673" s="62" t="s">
        <v>83</v>
      </c>
      <c r="AI673" s="58" t="s">
        <v>2758</v>
      </c>
      <c r="AJ673" s="58" t="s">
        <v>109</v>
      </c>
      <c r="AK673" s="73" t="str">
        <f t="shared" ca="1" si="58"/>
        <v>поверен</v>
      </c>
      <c r="AL673" s="66" t="s">
        <v>86</v>
      </c>
      <c r="AM673" s="66" t="s">
        <v>86</v>
      </c>
      <c r="AN673" s="66" t="s">
        <v>87</v>
      </c>
      <c r="AO673" s="58" t="s">
        <v>88</v>
      </c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62" t="s">
        <v>403</v>
      </c>
      <c r="BC673" s="62" t="s">
        <v>404</v>
      </c>
      <c r="BD673" s="66">
        <v>3160</v>
      </c>
      <c r="BE673" s="58"/>
      <c r="BF673" s="514" t="s">
        <v>2746</v>
      </c>
      <c r="BG673" s="58" t="s">
        <v>1170</v>
      </c>
      <c r="BH673" s="58"/>
      <c r="BI673" s="58"/>
      <c r="BJ673" s="58"/>
      <c r="BK673" s="58"/>
    </row>
    <row r="674" s="3" customFormat="1" ht="60" hidden="1" customHeight="1">
      <c r="A674" s="114"/>
      <c r="B674" s="58" t="s">
        <v>62</v>
      </c>
      <c r="C674" s="58" t="s">
        <v>63</v>
      </c>
      <c r="D674" s="59" t="s">
        <v>64</v>
      </c>
      <c r="E674" s="58">
        <v>227</v>
      </c>
      <c r="F674" s="58" t="s">
        <v>2735</v>
      </c>
      <c r="G674" s="58" t="s">
        <v>2736</v>
      </c>
      <c r="H674" s="58" t="s">
        <v>1843</v>
      </c>
      <c r="I674" s="58" t="s">
        <v>2738</v>
      </c>
      <c r="J674" s="58" t="s">
        <v>2739</v>
      </c>
      <c r="K674" s="58" t="s">
        <v>2740</v>
      </c>
      <c r="L674" s="58" t="s">
        <v>2741</v>
      </c>
      <c r="M674" s="512" t="s">
        <v>2742</v>
      </c>
      <c r="N674" s="58">
        <v>112160220</v>
      </c>
      <c r="O674" s="58" t="s">
        <v>611</v>
      </c>
      <c r="P674" s="58" t="s">
        <v>76</v>
      </c>
      <c r="Q674" s="66" t="s">
        <v>398</v>
      </c>
      <c r="R674" s="74">
        <v>2015</v>
      </c>
      <c r="S674" s="74"/>
      <c r="T674" s="513">
        <f t="shared" si="54"/>
        <v>2015</v>
      </c>
      <c r="U674" s="58">
        <v>4</v>
      </c>
      <c r="V674" s="58" t="s">
        <v>325</v>
      </c>
      <c r="W674" s="58" t="s">
        <v>2743</v>
      </c>
      <c r="X674" s="58">
        <v>20</v>
      </c>
      <c r="Y674" s="58" t="s">
        <v>325</v>
      </c>
      <c r="Z674" s="58" t="s">
        <v>2743</v>
      </c>
      <c r="AA674" s="58" t="s">
        <v>2744</v>
      </c>
      <c r="AB674" s="58"/>
      <c r="AC674" s="58" t="s">
        <v>141</v>
      </c>
      <c r="AD674" s="58">
        <v>12</v>
      </c>
      <c r="AE674" s="116">
        <v>45768</v>
      </c>
      <c r="AF674" s="73">
        <f t="shared" si="57"/>
        <v>46132</v>
      </c>
      <c r="AG674" s="62" t="s">
        <v>82</v>
      </c>
      <c r="AH674" s="62" t="s">
        <v>83</v>
      </c>
      <c r="AI674" s="58" t="s">
        <v>2759</v>
      </c>
      <c r="AJ674" s="58" t="s">
        <v>109</v>
      </c>
      <c r="AK674" s="73" t="str">
        <f t="shared" ca="1" si="58"/>
        <v>поверен</v>
      </c>
      <c r="AL674" s="66" t="s">
        <v>86</v>
      </c>
      <c r="AM674" s="66" t="s">
        <v>86</v>
      </c>
      <c r="AN674" s="66" t="s">
        <v>87</v>
      </c>
      <c r="AO674" s="58" t="s">
        <v>88</v>
      </c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62" t="s">
        <v>403</v>
      </c>
      <c r="BC674" s="62" t="s">
        <v>404</v>
      </c>
      <c r="BD674" s="66">
        <v>3160</v>
      </c>
      <c r="BE674" s="58"/>
      <c r="BF674" s="514" t="s">
        <v>2746</v>
      </c>
      <c r="BG674" s="58" t="s">
        <v>1170</v>
      </c>
      <c r="BH674" s="58"/>
      <c r="BI674" s="58"/>
      <c r="BJ674" s="58"/>
      <c r="BK674" s="58"/>
    </row>
    <row r="675" s="3" customFormat="1" ht="60" hidden="1" customHeight="1">
      <c r="A675" s="58"/>
      <c r="B675" s="58" t="s">
        <v>62</v>
      </c>
      <c r="C675" s="58" t="s">
        <v>63</v>
      </c>
      <c r="D675" s="59" t="s">
        <v>64</v>
      </c>
      <c r="E675" s="58">
        <v>227</v>
      </c>
      <c r="F675" s="58" t="s">
        <v>2735</v>
      </c>
      <c r="G675" s="58" t="s">
        <v>2736</v>
      </c>
      <c r="H675" s="58" t="s">
        <v>2760</v>
      </c>
      <c r="I675" s="58" t="s">
        <v>2738</v>
      </c>
      <c r="J675" s="58" t="s">
        <v>2739</v>
      </c>
      <c r="K675" s="58" t="s">
        <v>2740</v>
      </c>
      <c r="L675" s="58" t="s">
        <v>2741</v>
      </c>
      <c r="M675" s="512" t="s">
        <v>2742</v>
      </c>
      <c r="N675" s="58">
        <v>112160249</v>
      </c>
      <c r="O675" s="58" t="s">
        <v>611</v>
      </c>
      <c r="P675" s="58" t="s">
        <v>76</v>
      </c>
      <c r="Q675" s="66" t="s">
        <v>398</v>
      </c>
      <c r="R675" s="74">
        <v>2015</v>
      </c>
      <c r="S675" s="74"/>
      <c r="T675" s="513">
        <f t="shared" si="54"/>
        <v>2015</v>
      </c>
      <c r="U675" s="58">
        <v>4</v>
      </c>
      <c r="V675" s="58" t="s">
        <v>325</v>
      </c>
      <c r="W675" s="58" t="s">
        <v>2743</v>
      </c>
      <c r="X675" s="58">
        <v>20</v>
      </c>
      <c r="Y675" s="58" t="s">
        <v>325</v>
      </c>
      <c r="Z675" s="58" t="s">
        <v>2743</v>
      </c>
      <c r="AA675" s="58" t="s">
        <v>2744</v>
      </c>
      <c r="AB675" s="58"/>
      <c r="AC675" s="58" t="s">
        <v>141</v>
      </c>
      <c r="AD675" s="58">
        <v>12</v>
      </c>
      <c r="AE675" s="116">
        <v>45768</v>
      </c>
      <c r="AF675" s="73">
        <f t="shared" si="57"/>
        <v>46132</v>
      </c>
      <c r="AG675" s="62" t="s">
        <v>82</v>
      </c>
      <c r="AH675" s="62" t="s">
        <v>83</v>
      </c>
      <c r="AI675" s="58" t="s">
        <v>2761</v>
      </c>
      <c r="AJ675" s="58" t="s">
        <v>109</v>
      </c>
      <c r="AK675" s="73" t="str">
        <f t="shared" ca="1" si="58"/>
        <v>поверен</v>
      </c>
      <c r="AL675" s="66" t="s">
        <v>86</v>
      </c>
      <c r="AM675" s="66" t="s">
        <v>86</v>
      </c>
      <c r="AN675" s="66" t="s">
        <v>87</v>
      </c>
      <c r="AO675" s="58" t="s">
        <v>88</v>
      </c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62" t="s">
        <v>403</v>
      </c>
      <c r="BC675" s="62" t="s">
        <v>404</v>
      </c>
      <c r="BD675" s="66">
        <v>3160</v>
      </c>
      <c r="BE675" s="58"/>
      <c r="BF675" s="514" t="s">
        <v>2746</v>
      </c>
      <c r="BG675" s="58" t="s">
        <v>1170</v>
      </c>
      <c r="BH675" s="58"/>
      <c r="BI675" s="58"/>
      <c r="BJ675" s="58"/>
      <c r="BK675" s="58"/>
    </row>
    <row r="676" s="80" customFormat="1" ht="60" hidden="1" customHeight="1">
      <c r="A676" s="37"/>
      <c r="B676" s="37" t="s">
        <v>62</v>
      </c>
      <c r="C676" s="80" t="s">
        <v>63</v>
      </c>
      <c r="D676" s="56" t="s">
        <v>64</v>
      </c>
      <c r="E676" s="80">
        <v>227</v>
      </c>
      <c r="F676" s="37" t="s">
        <v>2735</v>
      </c>
      <c r="G676" s="80" t="s">
        <v>2736</v>
      </c>
      <c r="H676" s="37" t="s">
        <v>2762</v>
      </c>
      <c r="I676" s="80" t="s">
        <v>2738</v>
      </c>
      <c r="J676" s="37" t="s">
        <v>2739</v>
      </c>
      <c r="K676" s="80" t="s">
        <v>2740</v>
      </c>
      <c r="L676" s="37" t="s">
        <v>2741</v>
      </c>
      <c r="M676" s="515" t="s">
        <v>2742</v>
      </c>
      <c r="N676" s="80">
        <v>112160148</v>
      </c>
      <c r="O676" s="37" t="s">
        <v>412</v>
      </c>
      <c r="P676" s="80" t="s">
        <v>76</v>
      </c>
      <c r="Q676" s="42" t="s">
        <v>398</v>
      </c>
      <c r="R676" s="202" t="s">
        <v>290</v>
      </c>
      <c r="S676" s="41"/>
      <c r="T676" s="87" t="s">
        <v>2763</v>
      </c>
      <c r="U676" s="37">
        <v>4</v>
      </c>
      <c r="V676" s="80" t="s">
        <v>325</v>
      </c>
      <c r="W676" s="37" t="s">
        <v>2743</v>
      </c>
      <c r="X676" s="80">
        <v>20</v>
      </c>
      <c r="Y676" s="37" t="s">
        <v>325</v>
      </c>
      <c r="Z676" s="80" t="s">
        <v>2743</v>
      </c>
      <c r="AA676" s="37" t="s">
        <v>2744</v>
      </c>
      <c r="AC676" s="37" t="s">
        <v>141</v>
      </c>
      <c r="AD676" s="80">
        <v>12</v>
      </c>
      <c r="AE676" s="91">
        <v>44641</v>
      </c>
      <c r="AF676" s="51">
        <f t="shared" si="57"/>
        <v>45005</v>
      </c>
      <c r="AG676" s="82" t="s">
        <v>82</v>
      </c>
      <c r="AH676" s="40" t="s">
        <v>83</v>
      </c>
      <c r="AI676" s="80" t="s">
        <v>2764</v>
      </c>
      <c r="AJ676" s="37" t="s">
        <v>143</v>
      </c>
      <c r="AK676" s="51" t="str">
        <f t="shared" ca="1" si="58"/>
        <v>ЗАМЕНИТЬ</v>
      </c>
      <c r="AL676" s="87" t="s">
        <v>86</v>
      </c>
      <c r="AM676" s="42" t="s">
        <v>86</v>
      </c>
      <c r="AN676" s="87" t="s">
        <v>87</v>
      </c>
      <c r="AO676" s="37" t="s">
        <v>88</v>
      </c>
      <c r="AQ676" s="91">
        <v>45745</v>
      </c>
      <c r="AS676" s="37"/>
      <c r="AU676" s="37"/>
      <c r="AW676" s="37"/>
      <c r="AY676" s="37"/>
      <c r="BA676" s="37"/>
      <c r="BB676" s="82" t="s">
        <v>403</v>
      </c>
      <c r="BC676" s="40" t="s">
        <v>404</v>
      </c>
      <c r="BD676" s="87">
        <v>3160</v>
      </c>
      <c r="BE676" s="37"/>
      <c r="BG676" s="37"/>
      <c r="BI676" s="37"/>
      <c r="BK676" s="37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</row>
    <row r="677" s="3" customFormat="1" ht="60" hidden="1" customHeight="1">
      <c r="A677" s="58"/>
      <c r="B677" s="58" t="s">
        <v>62</v>
      </c>
      <c r="C677" s="58" t="s">
        <v>63</v>
      </c>
      <c r="D677" s="59" t="s">
        <v>64</v>
      </c>
      <c r="E677" s="58">
        <v>227</v>
      </c>
      <c r="F677" s="58" t="s">
        <v>2735</v>
      </c>
      <c r="G677" s="58" t="s">
        <v>2736</v>
      </c>
      <c r="H677" s="58" t="s">
        <v>2765</v>
      </c>
      <c r="I677" s="58" t="s">
        <v>2738</v>
      </c>
      <c r="J677" s="58" t="s">
        <v>2739</v>
      </c>
      <c r="K677" s="58" t="s">
        <v>2740</v>
      </c>
      <c r="L677" s="58" t="s">
        <v>2741</v>
      </c>
      <c r="M677" s="512" t="s">
        <v>2742</v>
      </c>
      <c r="N677" s="58">
        <v>112160296</v>
      </c>
      <c r="O677" s="58" t="s">
        <v>412</v>
      </c>
      <c r="P677" s="58" t="s">
        <v>76</v>
      </c>
      <c r="Q677" s="66" t="s">
        <v>398</v>
      </c>
      <c r="R677" s="74">
        <v>2015</v>
      </c>
      <c r="S677" s="74"/>
      <c r="T677" s="513">
        <f t="shared" si="54"/>
        <v>2015</v>
      </c>
      <c r="U677" s="58">
        <v>4</v>
      </c>
      <c r="V677" s="58" t="s">
        <v>325</v>
      </c>
      <c r="W677" s="58" t="s">
        <v>2743</v>
      </c>
      <c r="X677" s="58">
        <v>20</v>
      </c>
      <c r="Y677" s="58" t="s">
        <v>325</v>
      </c>
      <c r="Z677" s="58" t="s">
        <v>2743</v>
      </c>
      <c r="AA677" s="58" t="s">
        <v>2744</v>
      </c>
      <c r="AB677" s="58"/>
      <c r="AC677" s="58" t="s">
        <v>141</v>
      </c>
      <c r="AD677" s="58">
        <v>12</v>
      </c>
      <c r="AE677" s="116">
        <v>45768</v>
      </c>
      <c r="AF677" s="73">
        <f t="shared" si="57"/>
        <v>46132</v>
      </c>
      <c r="AG677" s="62" t="s">
        <v>82</v>
      </c>
      <c r="AH677" s="62" t="s">
        <v>83</v>
      </c>
      <c r="AI677" s="58" t="s">
        <v>2766</v>
      </c>
      <c r="AJ677" s="58" t="s">
        <v>109</v>
      </c>
      <c r="AK677" s="73" t="str">
        <f t="shared" ca="1" si="58"/>
        <v>поверен</v>
      </c>
      <c r="AL677" s="66" t="s">
        <v>86</v>
      </c>
      <c r="AM677" s="66" t="s">
        <v>86</v>
      </c>
      <c r="AN677" s="66" t="s">
        <v>87</v>
      </c>
      <c r="AO677" s="58" t="s">
        <v>88</v>
      </c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62" t="s">
        <v>403</v>
      </c>
      <c r="BC677" s="62" t="s">
        <v>404</v>
      </c>
      <c r="BD677" s="66">
        <v>3160</v>
      </c>
      <c r="BE677" s="58"/>
      <c r="BF677" s="514" t="s">
        <v>2746</v>
      </c>
      <c r="BG677" s="58" t="s">
        <v>1170</v>
      </c>
      <c r="BH677" s="58"/>
      <c r="BI677" s="58"/>
      <c r="BJ677" s="58"/>
      <c r="BK677" s="58"/>
    </row>
    <row r="678" s="3" customFormat="1" ht="60" hidden="1" customHeight="1">
      <c r="A678" s="114"/>
      <c r="B678" s="58" t="s">
        <v>62</v>
      </c>
      <c r="C678" s="58" t="s">
        <v>63</v>
      </c>
      <c r="D678" s="59" t="s">
        <v>64</v>
      </c>
      <c r="E678" s="58">
        <v>227</v>
      </c>
      <c r="F678" s="58" t="s">
        <v>2735</v>
      </c>
      <c r="G678" s="58" t="s">
        <v>2736</v>
      </c>
      <c r="H678" s="58" t="s">
        <v>2767</v>
      </c>
      <c r="I678" s="58" t="s">
        <v>2738</v>
      </c>
      <c r="J678" s="58" t="s">
        <v>2739</v>
      </c>
      <c r="K678" s="58" t="s">
        <v>2740</v>
      </c>
      <c r="L678" s="58" t="s">
        <v>2741</v>
      </c>
      <c r="M678" s="512" t="s">
        <v>2742</v>
      </c>
      <c r="N678" s="58">
        <v>112160195</v>
      </c>
      <c r="O678" s="58" t="s">
        <v>412</v>
      </c>
      <c r="P678" s="58" t="s">
        <v>76</v>
      </c>
      <c r="Q678" s="66" t="s">
        <v>398</v>
      </c>
      <c r="R678" s="74">
        <v>2015</v>
      </c>
      <c r="S678" s="74"/>
      <c r="T678" s="513">
        <f t="shared" si="54"/>
        <v>2015</v>
      </c>
      <c r="U678" s="58">
        <v>4</v>
      </c>
      <c r="V678" s="58" t="s">
        <v>325</v>
      </c>
      <c r="W678" s="58" t="s">
        <v>2743</v>
      </c>
      <c r="X678" s="58">
        <v>20</v>
      </c>
      <c r="Y678" s="58" t="s">
        <v>325</v>
      </c>
      <c r="Z678" s="58" t="s">
        <v>2743</v>
      </c>
      <c r="AA678" s="58" t="s">
        <v>2744</v>
      </c>
      <c r="AB678" s="58"/>
      <c r="AC678" s="58" t="s">
        <v>141</v>
      </c>
      <c r="AD678" s="58">
        <v>12</v>
      </c>
      <c r="AE678" s="116">
        <v>45768</v>
      </c>
      <c r="AF678" s="73">
        <f t="shared" si="57"/>
        <v>46132</v>
      </c>
      <c r="AG678" s="62" t="s">
        <v>82</v>
      </c>
      <c r="AH678" s="62" t="s">
        <v>83</v>
      </c>
      <c r="AI678" s="58" t="s">
        <v>2768</v>
      </c>
      <c r="AJ678" s="58" t="s">
        <v>109</v>
      </c>
      <c r="AK678" s="73" t="str">
        <f t="shared" ca="1" si="58"/>
        <v>поверен</v>
      </c>
      <c r="AL678" s="66" t="s">
        <v>86</v>
      </c>
      <c r="AM678" s="66" t="s">
        <v>86</v>
      </c>
      <c r="AN678" s="66" t="s">
        <v>87</v>
      </c>
      <c r="AO678" s="58" t="s">
        <v>88</v>
      </c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62" t="s">
        <v>403</v>
      </c>
      <c r="BC678" s="62" t="s">
        <v>404</v>
      </c>
      <c r="BD678" s="66">
        <v>3160</v>
      </c>
      <c r="BE678" s="58"/>
      <c r="BF678" s="514" t="s">
        <v>2746</v>
      </c>
      <c r="BG678" s="58" t="s">
        <v>1170</v>
      </c>
      <c r="BH678" s="58"/>
      <c r="BI678" s="58"/>
      <c r="BJ678" s="58"/>
      <c r="BK678" s="58"/>
    </row>
    <row r="679" s="3" customFormat="1" ht="60" hidden="1" customHeight="1">
      <c r="A679" s="58"/>
      <c r="B679" s="58" t="s">
        <v>62</v>
      </c>
      <c r="C679" s="58" t="s">
        <v>63</v>
      </c>
      <c r="D679" s="59" t="s">
        <v>64</v>
      </c>
      <c r="E679" s="58">
        <v>227</v>
      </c>
      <c r="F679" s="58" t="s">
        <v>2735</v>
      </c>
      <c r="G679" s="58" t="s">
        <v>2736</v>
      </c>
      <c r="H679" s="58" t="s">
        <v>1892</v>
      </c>
      <c r="I679" s="58" t="s">
        <v>2738</v>
      </c>
      <c r="J679" s="58" t="s">
        <v>2739</v>
      </c>
      <c r="K679" s="58" t="s">
        <v>2740</v>
      </c>
      <c r="L679" s="58" t="s">
        <v>2741</v>
      </c>
      <c r="M679" s="512" t="s">
        <v>2742</v>
      </c>
      <c r="N679" s="58">
        <v>112160266</v>
      </c>
      <c r="O679" s="58" t="s">
        <v>412</v>
      </c>
      <c r="P679" s="58" t="s">
        <v>76</v>
      </c>
      <c r="Q679" s="66" t="s">
        <v>398</v>
      </c>
      <c r="R679" s="74">
        <v>2015</v>
      </c>
      <c r="S679" s="74"/>
      <c r="T679" s="513">
        <f t="shared" si="54"/>
        <v>2015</v>
      </c>
      <c r="U679" s="58">
        <v>4</v>
      </c>
      <c r="V679" s="58" t="s">
        <v>325</v>
      </c>
      <c r="W679" s="58" t="s">
        <v>2743</v>
      </c>
      <c r="X679" s="58">
        <v>20</v>
      </c>
      <c r="Y679" s="58" t="s">
        <v>325</v>
      </c>
      <c r="Z679" s="58" t="s">
        <v>2743</v>
      </c>
      <c r="AA679" s="58" t="s">
        <v>2744</v>
      </c>
      <c r="AB679" s="58"/>
      <c r="AC679" s="58" t="s">
        <v>141</v>
      </c>
      <c r="AD679" s="58">
        <v>12</v>
      </c>
      <c r="AE679" s="116">
        <v>45768</v>
      </c>
      <c r="AF679" s="73">
        <f t="shared" si="57"/>
        <v>46132</v>
      </c>
      <c r="AG679" s="62" t="s">
        <v>82</v>
      </c>
      <c r="AH679" s="62" t="s">
        <v>83</v>
      </c>
      <c r="AI679" s="58" t="s">
        <v>2769</v>
      </c>
      <c r="AJ679" s="58" t="s">
        <v>109</v>
      </c>
      <c r="AK679" s="73" t="str">
        <f t="shared" ca="1" si="58"/>
        <v>поверен</v>
      </c>
      <c r="AL679" s="66" t="s">
        <v>86</v>
      </c>
      <c r="AM679" s="66" t="s">
        <v>86</v>
      </c>
      <c r="AN679" s="66" t="s">
        <v>87</v>
      </c>
      <c r="AO679" s="58" t="s">
        <v>88</v>
      </c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62" t="s">
        <v>403</v>
      </c>
      <c r="BC679" s="62" t="s">
        <v>404</v>
      </c>
      <c r="BD679" s="66">
        <v>3160</v>
      </c>
      <c r="BE679" s="58"/>
      <c r="BF679" s="514" t="s">
        <v>2746</v>
      </c>
      <c r="BG679" s="58" t="s">
        <v>1170</v>
      </c>
      <c r="BH679" s="58"/>
      <c r="BI679" s="58"/>
      <c r="BJ679" s="58"/>
      <c r="BK679" s="58"/>
    </row>
    <row r="680" s="3" customFormat="1" ht="60" hidden="1" customHeight="1">
      <c r="A680" s="58"/>
      <c r="B680" s="58" t="s">
        <v>62</v>
      </c>
      <c r="C680" s="58" t="s">
        <v>63</v>
      </c>
      <c r="D680" s="59" t="s">
        <v>64</v>
      </c>
      <c r="E680" s="58">
        <v>227</v>
      </c>
      <c r="F680" s="58" t="s">
        <v>2735</v>
      </c>
      <c r="G680" s="58" t="s">
        <v>2736</v>
      </c>
      <c r="H680" s="58" t="s">
        <v>2770</v>
      </c>
      <c r="I680" s="58" t="s">
        <v>2738</v>
      </c>
      <c r="J680" s="58" t="s">
        <v>2739</v>
      </c>
      <c r="K680" s="58" t="s">
        <v>2740</v>
      </c>
      <c r="L680" s="58" t="s">
        <v>2741</v>
      </c>
      <c r="M680" s="512" t="s">
        <v>2742</v>
      </c>
      <c r="N680" s="58">
        <v>112160270</v>
      </c>
      <c r="O680" s="58" t="s">
        <v>412</v>
      </c>
      <c r="P680" s="58" t="s">
        <v>76</v>
      </c>
      <c r="Q680" s="66" t="s">
        <v>398</v>
      </c>
      <c r="R680" s="74">
        <v>2015</v>
      </c>
      <c r="S680" s="74"/>
      <c r="T680" s="513">
        <f t="shared" ref="T680:T743" si="59">R680+S680*365.2</f>
        <v>2015</v>
      </c>
      <c r="U680" s="58">
        <v>4</v>
      </c>
      <c r="V680" s="58" t="s">
        <v>325</v>
      </c>
      <c r="W680" s="58" t="s">
        <v>2743</v>
      </c>
      <c r="X680" s="58">
        <v>20</v>
      </c>
      <c r="Y680" s="58" t="s">
        <v>325</v>
      </c>
      <c r="Z680" s="58" t="s">
        <v>2743</v>
      </c>
      <c r="AA680" s="58" t="s">
        <v>2744</v>
      </c>
      <c r="AB680" s="58"/>
      <c r="AC680" s="58" t="s">
        <v>141</v>
      </c>
      <c r="AD680" s="58">
        <v>12</v>
      </c>
      <c r="AE680" s="116">
        <v>45768</v>
      </c>
      <c r="AF680" s="73">
        <f t="shared" si="57"/>
        <v>46132</v>
      </c>
      <c r="AG680" s="62" t="s">
        <v>82</v>
      </c>
      <c r="AH680" s="62" t="s">
        <v>83</v>
      </c>
      <c r="AI680" s="58" t="s">
        <v>2771</v>
      </c>
      <c r="AJ680" s="58" t="s">
        <v>109</v>
      </c>
      <c r="AK680" s="73" t="str">
        <f t="shared" ca="1" si="58"/>
        <v>поверен</v>
      </c>
      <c r="AL680" s="66" t="s">
        <v>86</v>
      </c>
      <c r="AM680" s="66" t="s">
        <v>86</v>
      </c>
      <c r="AN680" s="66" t="s">
        <v>87</v>
      </c>
      <c r="AO680" s="58" t="s">
        <v>88</v>
      </c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62" t="s">
        <v>403</v>
      </c>
      <c r="BC680" s="62" t="s">
        <v>404</v>
      </c>
      <c r="BD680" s="66">
        <v>3160</v>
      </c>
      <c r="BE680" s="58"/>
      <c r="BF680" s="514" t="s">
        <v>2746</v>
      </c>
      <c r="BG680" s="58" t="s">
        <v>1170</v>
      </c>
      <c r="BH680" s="58"/>
      <c r="BI680" s="58"/>
      <c r="BJ680" s="58"/>
      <c r="BK680" s="58"/>
    </row>
    <row r="681" s="3" customFormat="1" ht="60" hidden="1" customHeight="1">
      <c r="A681" s="58"/>
      <c r="B681" s="58" t="s">
        <v>62</v>
      </c>
      <c r="C681" s="58" t="s">
        <v>63</v>
      </c>
      <c r="D681" s="59" t="s">
        <v>64</v>
      </c>
      <c r="E681" s="58">
        <v>227</v>
      </c>
      <c r="F681" s="58" t="s">
        <v>2735</v>
      </c>
      <c r="G681" s="58" t="s">
        <v>2736</v>
      </c>
      <c r="H681" s="58" t="s">
        <v>2772</v>
      </c>
      <c r="I681" s="58" t="s">
        <v>2738</v>
      </c>
      <c r="J681" s="58" t="s">
        <v>2739</v>
      </c>
      <c r="K681" s="58" t="s">
        <v>2740</v>
      </c>
      <c r="L681" s="58" t="s">
        <v>2741</v>
      </c>
      <c r="M681" s="512" t="s">
        <v>2742</v>
      </c>
      <c r="N681" s="58">
        <v>112160258</v>
      </c>
      <c r="O681" s="58" t="s">
        <v>412</v>
      </c>
      <c r="P681" s="58" t="s">
        <v>76</v>
      </c>
      <c r="Q681" s="66" t="s">
        <v>398</v>
      </c>
      <c r="R681" s="74">
        <v>2015</v>
      </c>
      <c r="S681" s="74"/>
      <c r="T681" s="513">
        <f t="shared" si="59"/>
        <v>2015</v>
      </c>
      <c r="U681" s="58">
        <v>4</v>
      </c>
      <c r="V681" s="58" t="s">
        <v>325</v>
      </c>
      <c r="W681" s="58" t="s">
        <v>2743</v>
      </c>
      <c r="X681" s="58">
        <v>20</v>
      </c>
      <c r="Y681" s="58" t="s">
        <v>325</v>
      </c>
      <c r="Z681" s="58" t="s">
        <v>2743</v>
      </c>
      <c r="AA681" s="58" t="s">
        <v>2744</v>
      </c>
      <c r="AB681" s="58"/>
      <c r="AC681" s="58" t="s">
        <v>141</v>
      </c>
      <c r="AD681" s="58">
        <v>12</v>
      </c>
      <c r="AE681" s="116">
        <v>45768</v>
      </c>
      <c r="AF681" s="73">
        <f t="shared" si="57"/>
        <v>46132</v>
      </c>
      <c r="AG681" s="62" t="s">
        <v>82</v>
      </c>
      <c r="AH681" s="62" t="s">
        <v>83</v>
      </c>
      <c r="AI681" s="58" t="s">
        <v>2773</v>
      </c>
      <c r="AJ681" s="58" t="s">
        <v>109</v>
      </c>
      <c r="AK681" s="73" t="str">
        <f t="shared" ca="1" si="58"/>
        <v>поверен</v>
      </c>
      <c r="AL681" s="66" t="s">
        <v>86</v>
      </c>
      <c r="AM681" s="66" t="s">
        <v>86</v>
      </c>
      <c r="AN681" s="66" t="s">
        <v>87</v>
      </c>
      <c r="AO681" s="58" t="s">
        <v>88</v>
      </c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62" t="s">
        <v>403</v>
      </c>
      <c r="BC681" s="62" t="s">
        <v>404</v>
      </c>
      <c r="BD681" s="66">
        <v>3160</v>
      </c>
      <c r="BE681" s="58"/>
      <c r="BF681" s="514" t="s">
        <v>2746</v>
      </c>
      <c r="BG681" s="58" t="s">
        <v>1170</v>
      </c>
      <c r="BH681" s="58"/>
      <c r="BI681" s="58"/>
      <c r="BJ681" s="58"/>
      <c r="BK681" s="58"/>
    </row>
    <row r="682" s="3" customFormat="1" ht="60" hidden="1" customHeight="1">
      <c r="A682" s="58"/>
      <c r="B682" s="58" t="s">
        <v>62</v>
      </c>
      <c r="C682" s="58" t="s">
        <v>63</v>
      </c>
      <c r="D682" s="59" t="s">
        <v>64</v>
      </c>
      <c r="E682" s="58">
        <v>227</v>
      </c>
      <c r="F682" s="58" t="s">
        <v>2735</v>
      </c>
      <c r="G682" s="58" t="s">
        <v>2736</v>
      </c>
      <c r="H682" s="58" t="s">
        <v>2774</v>
      </c>
      <c r="I682" s="58" t="s">
        <v>2738</v>
      </c>
      <c r="J682" s="58" t="s">
        <v>2739</v>
      </c>
      <c r="K682" s="58" t="s">
        <v>2740</v>
      </c>
      <c r="L682" s="58" t="s">
        <v>2741</v>
      </c>
      <c r="M682" s="512" t="s">
        <v>2742</v>
      </c>
      <c r="N682" s="58">
        <v>112160045</v>
      </c>
      <c r="O682" s="58" t="s">
        <v>412</v>
      </c>
      <c r="P682" s="58" t="s">
        <v>76</v>
      </c>
      <c r="Q682" s="66" t="s">
        <v>398</v>
      </c>
      <c r="R682" s="74">
        <v>2015</v>
      </c>
      <c r="S682" s="74"/>
      <c r="T682" s="513">
        <f t="shared" si="59"/>
        <v>2015</v>
      </c>
      <c r="U682" s="58">
        <v>4</v>
      </c>
      <c r="V682" s="58" t="s">
        <v>325</v>
      </c>
      <c r="W682" s="58" t="s">
        <v>2743</v>
      </c>
      <c r="X682" s="58">
        <v>20</v>
      </c>
      <c r="Y682" s="58" t="s">
        <v>325</v>
      </c>
      <c r="Z682" s="58" t="s">
        <v>2743</v>
      </c>
      <c r="AA682" s="58" t="s">
        <v>2744</v>
      </c>
      <c r="AB682" s="58"/>
      <c r="AC682" s="58" t="s">
        <v>141</v>
      </c>
      <c r="AD682" s="58">
        <v>12</v>
      </c>
      <c r="AE682" s="116">
        <v>45401</v>
      </c>
      <c r="AF682" s="73">
        <f t="shared" si="57"/>
        <v>45765</v>
      </c>
      <c r="AG682" s="62" t="s">
        <v>82</v>
      </c>
      <c r="AH682" s="62" t="s">
        <v>83</v>
      </c>
      <c r="AI682" s="58" t="s">
        <v>2775</v>
      </c>
      <c r="AJ682" s="58" t="s">
        <v>143</v>
      </c>
      <c r="AK682" s="73" t="str">
        <f t="shared" ca="1" si="58"/>
        <v>ЗАМЕНИТЬ</v>
      </c>
      <c r="AL682" s="66" t="s">
        <v>86</v>
      </c>
      <c r="AM682" s="66" t="s">
        <v>86</v>
      </c>
      <c r="AN682" s="66" t="s">
        <v>87</v>
      </c>
      <c r="AO682" s="58" t="s">
        <v>88</v>
      </c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62" t="s">
        <v>403</v>
      </c>
      <c r="BC682" s="62" t="s">
        <v>404</v>
      </c>
      <c r="BD682" s="66">
        <v>3160</v>
      </c>
      <c r="BE682" s="58"/>
      <c r="BF682" s="514" t="s">
        <v>2746</v>
      </c>
      <c r="BG682" s="58" t="s">
        <v>1170</v>
      </c>
      <c r="BH682" s="58"/>
      <c r="BI682" s="58"/>
      <c r="BJ682" s="58"/>
      <c r="BK682" s="58"/>
    </row>
    <row r="683" s="3" customFormat="1" ht="60" hidden="1" customHeight="1">
      <c r="A683" s="114"/>
      <c r="B683" s="58" t="s">
        <v>62</v>
      </c>
      <c r="C683" s="58" t="s">
        <v>63</v>
      </c>
      <c r="D683" s="59" t="s">
        <v>64</v>
      </c>
      <c r="E683" s="58">
        <v>227</v>
      </c>
      <c r="F683" s="58" t="s">
        <v>2735</v>
      </c>
      <c r="G683" s="58" t="s">
        <v>2736</v>
      </c>
      <c r="H683" s="516" t="s">
        <v>1903</v>
      </c>
      <c r="I683" s="58" t="s">
        <v>2738</v>
      </c>
      <c r="J683" s="58" t="s">
        <v>2739</v>
      </c>
      <c r="K683" s="58" t="s">
        <v>2740</v>
      </c>
      <c r="L683" s="58" t="s">
        <v>2741</v>
      </c>
      <c r="M683" s="512" t="s">
        <v>2742</v>
      </c>
      <c r="N683" s="58">
        <v>112160173</v>
      </c>
      <c r="O683" s="58" t="s">
        <v>412</v>
      </c>
      <c r="P683" s="58" t="s">
        <v>76</v>
      </c>
      <c r="Q683" s="66" t="s">
        <v>398</v>
      </c>
      <c r="R683" s="74">
        <v>2015</v>
      </c>
      <c r="S683" s="74"/>
      <c r="T683" s="513">
        <f t="shared" si="59"/>
        <v>2015</v>
      </c>
      <c r="U683" s="58">
        <v>4</v>
      </c>
      <c r="V683" s="58" t="s">
        <v>325</v>
      </c>
      <c r="W683" s="58" t="s">
        <v>2743</v>
      </c>
      <c r="X683" s="58">
        <v>20</v>
      </c>
      <c r="Y683" s="58" t="s">
        <v>325</v>
      </c>
      <c r="Z683" s="58" t="s">
        <v>2743</v>
      </c>
      <c r="AA683" s="58" t="s">
        <v>2744</v>
      </c>
      <c r="AB683" s="58"/>
      <c r="AC683" s="58" t="s">
        <v>141</v>
      </c>
      <c r="AD683" s="58">
        <v>12</v>
      </c>
      <c r="AE683" s="116">
        <v>45768</v>
      </c>
      <c r="AF683" s="73">
        <f t="shared" si="57"/>
        <v>46132</v>
      </c>
      <c r="AG683" s="62" t="s">
        <v>82</v>
      </c>
      <c r="AH683" s="62" t="s">
        <v>83</v>
      </c>
      <c r="AI683" s="58" t="s">
        <v>2776</v>
      </c>
      <c r="AJ683" s="58" t="s">
        <v>109</v>
      </c>
      <c r="AK683" s="73" t="str">
        <f t="shared" ca="1" si="58"/>
        <v>поверен</v>
      </c>
      <c r="AL683" s="66" t="s">
        <v>86</v>
      </c>
      <c r="AM683" s="66" t="s">
        <v>86</v>
      </c>
      <c r="AN683" s="66" t="s">
        <v>87</v>
      </c>
      <c r="AO683" s="58" t="s">
        <v>88</v>
      </c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62" t="s">
        <v>403</v>
      </c>
      <c r="BC683" s="62" t="s">
        <v>404</v>
      </c>
      <c r="BD683" s="66">
        <v>3160</v>
      </c>
      <c r="BE683" s="58"/>
      <c r="BF683" s="514" t="s">
        <v>2746</v>
      </c>
      <c r="BG683" s="58" t="s">
        <v>1170</v>
      </c>
      <c r="BH683" s="58"/>
      <c r="BI683" s="58"/>
      <c r="BJ683" s="58"/>
      <c r="BK683" s="58"/>
    </row>
    <row r="684" s="3" customFormat="1" ht="60" hidden="1" customHeight="1">
      <c r="A684" s="114"/>
      <c r="B684" s="58" t="s">
        <v>62</v>
      </c>
      <c r="C684" s="58" t="s">
        <v>63</v>
      </c>
      <c r="D684" s="59" t="s">
        <v>64</v>
      </c>
      <c r="E684" s="58">
        <v>227</v>
      </c>
      <c r="F684" s="58" t="s">
        <v>2735</v>
      </c>
      <c r="G684" s="58" t="s">
        <v>2736</v>
      </c>
      <c r="H684" s="58" t="s">
        <v>2777</v>
      </c>
      <c r="I684" s="58" t="s">
        <v>2738</v>
      </c>
      <c r="J684" s="58" t="s">
        <v>2739</v>
      </c>
      <c r="K684" s="58" t="s">
        <v>2740</v>
      </c>
      <c r="L684" s="58" t="s">
        <v>2741</v>
      </c>
      <c r="M684" s="512" t="s">
        <v>2742</v>
      </c>
      <c r="N684" s="58">
        <v>112160140</v>
      </c>
      <c r="O684" s="58" t="s">
        <v>412</v>
      </c>
      <c r="P684" s="58" t="s">
        <v>76</v>
      </c>
      <c r="Q684" s="66" t="s">
        <v>398</v>
      </c>
      <c r="R684" s="74">
        <v>2015</v>
      </c>
      <c r="S684" s="74"/>
      <c r="T684" s="513">
        <f t="shared" si="59"/>
        <v>2015</v>
      </c>
      <c r="U684" s="58">
        <v>4</v>
      </c>
      <c r="V684" s="58" t="s">
        <v>325</v>
      </c>
      <c r="W684" s="58" t="s">
        <v>2743</v>
      </c>
      <c r="X684" s="58">
        <v>20</v>
      </c>
      <c r="Y684" s="58" t="s">
        <v>325</v>
      </c>
      <c r="Z684" s="58" t="s">
        <v>2743</v>
      </c>
      <c r="AA684" s="58" t="s">
        <v>2744</v>
      </c>
      <c r="AB684" s="58"/>
      <c r="AC684" s="58" t="s">
        <v>141</v>
      </c>
      <c r="AD684" s="58">
        <v>12</v>
      </c>
      <c r="AE684" s="116">
        <v>45768</v>
      </c>
      <c r="AF684" s="73">
        <f t="shared" si="57"/>
        <v>46132</v>
      </c>
      <c r="AG684" s="62" t="s">
        <v>82</v>
      </c>
      <c r="AH684" s="62" t="s">
        <v>83</v>
      </c>
      <c r="AI684" s="58" t="s">
        <v>2778</v>
      </c>
      <c r="AJ684" s="58" t="s">
        <v>109</v>
      </c>
      <c r="AK684" s="73" t="str">
        <f t="shared" ca="1" si="58"/>
        <v>поверен</v>
      </c>
      <c r="AL684" s="66" t="s">
        <v>86</v>
      </c>
      <c r="AM684" s="66" t="s">
        <v>86</v>
      </c>
      <c r="AN684" s="66" t="s">
        <v>87</v>
      </c>
      <c r="AO684" s="58" t="s">
        <v>88</v>
      </c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62" t="s">
        <v>403</v>
      </c>
      <c r="BC684" s="62" t="s">
        <v>404</v>
      </c>
      <c r="BD684" s="66">
        <v>3160</v>
      </c>
      <c r="BE684" s="58"/>
      <c r="BF684" s="514" t="s">
        <v>2746</v>
      </c>
      <c r="BG684" s="58" t="s">
        <v>1170</v>
      </c>
      <c r="BH684" s="58"/>
      <c r="BI684" s="58"/>
      <c r="BJ684" s="58"/>
      <c r="BK684" s="58"/>
    </row>
    <row r="685" s="3" customFormat="1" ht="60" hidden="1" customHeight="1">
      <c r="A685" s="114"/>
      <c r="B685" s="58" t="s">
        <v>62</v>
      </c>
      <c r="C685" s="58" t="s">
        <v>63</v>
      </c>
      <c r="D685" s="59" t="s">
        <v>64</v>
      </c>
      <c r="E685" s="58">
        <v>227</v>
      </c>
      <c r="F685" s="58" t="s">
        <v>2735</v>
      </c>
      <c r="G685" s="58" t="s">
        <v>2736</v>
      </c>
      <c r="H685" s="58" t="s">
        <v>2779</v>
      </c>
      <c r="I685" s="58" t="s">
        <v>2738</v>
      </c>
      <c r="J685" s="58" t="s">
        <v>2739</v>
      </c>
      <c r="K685" s="58" t="s">
        <v>2740</v>
      </c>
      <c r="L685" s="58" t="s">
        <v>2741</v>
      </c>
      <c r="M685" s="512" t="s">
        <v>2742</v>
      </c>
      <c r="N685" s="58">
        <v>112160118</v>
      </c>
      <c r="O685" s="58" t="s">
        <v>412</v>
      </c>
      <c r="P685" s="58" t="s">
        <v>76</v>
      </c>
      <c r="Q685" s="66" t="s">
        <v>398</v>
      </c>
      <c r="R685" s="74">
        <v>2015</v>
      </c>
      <c r="S685" s="74"/>
      <c r="T685" s="513">
        <f t="shared" si="59"/>
        <v>2015</v>
      </c>
      <c r="U685" s="58">
        <v>4</v>
      </c>
      <c r="V685" s="58" t="s">
        <v>325</v>
      </c>
      <c r="W685" s="58" t="s">
        <v>2743</v>
      </c>
      <c r="X685" s="58">
        <v>20</v>
      </c>
      <c r="Y685" s="58" t="s">
        <v>325</v>
      </c>
      <c r="Z685" s="58" t="s">
        <v>2743</v>
      </c>
      <c r="AA685" s="58" t="s">
        <v>2744</v>
      </c>
      <c r="AB685" s="58"/>
      <c r="AC685" s="58" t="s">
        <v>141</v>
      </c>
      <c r="AD685" s="58">
        <v>12</v>
      </c>
      <c r="AE685" s="116">
        <v>45819</v>
      </c>
      <c r="AF685" s="73">
        <f t="shared" si="57"/>
        <v>46183</v>
      </c>
      <c r="AG685" s="62" t="s">
        <v>82</v>
      </c>
      <c r="AH685" s="62" t="s">
        <v>83</v>
      </c>
      <c r="AI685" s="58" t="s">
        <v>2780</v>
      </c>
      <c r="AJ685" s="58" t="s">
        <v>109</v>
      </c>
      <c r="AK685" s="73" t="str">
        <f t="shared" ca="1" si="58"/>
        <v>поверен</v>
      </c>
      <c r="AL685" s="66" t="s">
        <v>86</v>
      </c>
      <c r="AM685" s="66" t="s">
        <v>86</v>
      </c>
      <c r="AN685" s="66" t="s">
        <v>87</v>
      </c>
      <c r="AO685" s="58" t="s">
        <v>88</v>
      </c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62" t="s">
        <v>403</v>
      </c>
      <c r="BC685" s="62" t="s">
        <v>404</v>
      </c>
      <c r="BD685" s="66">
        <v>3160</v>
      </c>
      <c r="BE685" s="58"/>
      <c r="BF685" s="514" t="s">
        <v>2746</v>
      </c>
      <c r="BG685" s="58" t="s">
        <v>1170</v>
      </c>
      <c r="BH685" s="58"/>
      <c r="BI685" s="58"/>
      <c r="BJ685" s="58"/>
      <c r="BK685" s="58"/>
    </row>
    <row r="686" s="3" customFormat="1" ht="60" hidden="1" customHeight="1">
      <c r="A686" s="58"/>
      <c r="B686" s="58" t="s">
        <v>62</v>
      </c>
      <c r="C686" s="58" t="s">
        <v>63</v>
      </c>
      <c r="D686" s="59" t="s">
        <v>64</v>
      </c>
      <c r="E686" s="58">
        <v>227</v>
      </c>
      <c r="F686" s="58" t="s">
        <v>2735</v>
      </c>
      <c r="G686" s="58" t="s">
        <v>2736</v>
      </c>
      <c r="H686" s="58" t="s">
        <v>2781</v>
      </c>
      <c r="I686" s="58" t="s">
        <v>2738</v>
      </c>
      <c r="J686" s="58" t="s">
        <v>2739</v>
      </c>
      <c r="K686" s="58" t="s">
        <v>2740</v>
      </c>
      <c r="L686" s="58" t="s">
        <v>2741</v>
      </c>
      <c r="M686" s="512" t="s">
        <v>2742</v>
      </c>
      <c r="N686" s="58">
        <v>112160384</v>
      </c>
      <c r="O686" s="58" t="s">
        <v>412</v>
      </c>
      <c r="P686" s="58" t="s">
        <v>76</v>
      </c>
      <c r="Q686" s="66" t="s">
        <v>398</v>
      </c>
      <c r="R686" s="74">
        <v>2015</v>
      </c>
      <c r="S686" s="74"/>
      <c r="T686" s="513">
        <f t="shared" si="59"/>
        <v>2015</v>
      </c>
      <c r="U686" s="58">
        <v>4</v>
      </c>
      <c r="V686" s="58" t="s">
        <v>325</v>
      </c>
      <c r="W686" s="58" t="s">
        <v>2743</v>
      </c>
      <c r="X686" s="58">
        <v>20</v>
      </c>
      <c r="Y686" s="58" t="s">
        <v>325</v>
      </c>
      <c r="Z686" s="58" t="s">
        <v>2743</v>
      </c>
      <c r="AA686" s="58" t="s">
        <v>2744</v>
      </c>
      <c r="AB686" s="58"/>
      <c r="AC686" s="58" t="s">
        <v>141</v>
      </c>
      <c r="AD686" s="58">
        <v>12</v>
      </c>
      <c r="AE686" s="116">
        <v>45768</v>
      </c>
      <c r="AF686" s="73">
        <f t="shared" si="57"/>
        <v>46132</v>
      </c>
      <c r="AG686" s="62" t="s">
        <v>82</v>
      </c>
      <c r="AH686" s="62" t="s">
        <v>83</v>
      </c>
      <c r="AI686" s="58" t="s">
        <v>2782</v>
      </c>
      <c r="AJ686" s="58" t="s">
        <v>109</v>
      </c>
      <c r="AK686" s="73" t="str">
        <f t="shared" ca="1" si="58"/>
        <v>поверен</v>
      </c>
      <c r="AL686" s="66" t="s">
        <v>86</v>
      </c>
      <c r="AM686" s="66" t="s">
        <v>86</v>
      </c>
      <c r="AN686" s="66" t="s">
        <v>87</v>
      </c>
      <c r="AO686" s="58" t="s">
        <v>88</v>
      </c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62" t="s">
        <v>403</v>
      </c>
      <c r="BC686" s="62" t="s">
        <v>404</v>
      </c>
      <c r="BD686" s="66">
        <v>3160</v>
      </c>
      <c r="BE686" s="58"/>
      <c r="BF686" s="514" t="s">
        <v>2746</v>
      </c>
      <c r="BG686" s="58" t="s">
        <v>1170</v>
      </c>
      <c r="BH686" s="58"/>
      <c r="BI686" s="58"/>
      <c r="BJ686" s="58"/>
      <c r="BK686" s="58"/>
    </row>
    <row r="687" s="3" customFormat="1" ht="60" hidden="1" customHeight="1">
      <c r="A687" s="58"/>
      <c r="B687" s="58" t="s">
        <v>62</v>
      </c>
      <c r="C687" s="58" t="s">
        <v>63</v>
      </c>
      <c r="D687" s="59" t="s">
        <v>64</v>
      </c>
      <c r="E687" s="58">
        <v>227</v>
      </c>
      <c r="F687" s="58" t="s">
        <v>2735</v>
      </c>
      <c r="G687" s="58" t="s">
        <v>2736</v>
      </c>
      <c r="H687" s="58" t="s">
        <v>2783</v>
      </c>
      <c r="I687" s="58" t="s">
        <v>2738</v>
      </c>
      <c r="J687" s="58" t="s">
        <v>2739</v>
      </c>
      <c r="K687" s="58" t="s">
        <v>2740</v>
      </c>
      <c r="L687" s="58" t="s">
        <v>2741</v>
      </c>
      <c r="M687" s="512" t="s">
        <v>2742</v>
      </c>
      <c r="N687" s="58">
        <v>112160086</v>
      </c>
      <c r="O687" s="58" t="s">
        <v>412</v>
      </c>
      <c r="P687" s="58" t="s">
        <v>76</v>
      </c>
      <c r="Q687" s="66" t="s">
        <v>398</v>
      </c>
      <c r="R687" s="74">
        <v>2015</v>
      </c>
      <c r="S687" s="74"/>
      <c r="T687" s="513">
        <f t="shared" si="59"/>
        <v>2015</v>
      </c>
      <c r="U687" s="58">
        <v>4</v>
      </c>
      <c r="V687" s="58" t="s">
        <v>325</v>
      </c>
      <c r="W687" s="58" t="s">
        <v>2743</v>
      </c>
      <c r="X687" s="58">
        <v>20</v>
      </c>
      <c r="Y687" s="58" t="s">
        <v>325</v>
      </c>
      <c r="Z687" s="58" t="s">
        <v>2743</v>
      </c>
      <c r="AA687" s="58" t="s">
        <v>2744</v>
      </c>
      <c r="AB687" s="58"/>
      <c r="AC687" s="58" t="s">
        <v>141</v>
      </c>
      <c r="AD687" s="58">
        <v>12</v>
      </c>
      <c r="AE687" s="116">
        <v>45768</v>
      </c>
      <c r="AF687" s="73">
        <f t="shared" si="57"/>
        <v>46132</v>
      </c>
      <c r="AG687" s="62" t="s">
        <v>82</v>
      </c>
      <c r="AH687" s="62" t="s">
        <v>83</v>
      </c>
      <c r="AI687" s="58" t="s">
        <v>2784</v>
      </c>
      <c r="AJ687" s="58" t="s">
        <v>109</v>
      </c>
      <c r="AK687" s="73" t="str">
        <f t="shared" ca="1" si="58"/>
        <v>поверен</v>
      </c>
      <c r="AL687" s="66" t="s">
        <v>86</v>
      </c>
      <c r="AM687" s="66" t="s">
        <v>86</v>
      </c>
      <c r="AN687" s="66" t="s">
        <v>87</v>
      </c>
      <c r="AO687" s="58" t="s">
        <v>88</v>
      </c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62" t="s">
        <v>403</v>
      </c>
      <c r="BC687" s="62" t="s">
        <v>404</v>
      </c>
      <c r="BD687" s="66">
        <v>3160</v>
      </c>
      <c r="BE687" s="58"/>
      <c r="BF687" s="514" t="s">
        <v>2746</v>
      </c>
      <c r="BG687" s="58" t="s">
        <v>1170</v>
      </c>
      <c r="BH687" s="58"/>
      <c r="BI687" s="58"/>
      <c r="BJ687" s="58"/>
      <c r="BK687" s="58"/>
    </row>
    <row r="688" s="3" customFormat="1" ht="60" hidden="1" customHeight="1">
      <c r="A688" s="58"/>
      <c r="B688" s="58" t="s">
        <v>62</v>
      </c>
      <c r="C688" s="58" t="s">
        <v>63</v>
      </c>
      <c r="D688" s="59" t="s">
        <v>64</v>
      </c>
      <c r="E688" s="58">
        <v>227</v>
      </c>
      <c r="F688" s="58" t="s">
        <v>2735</v>
      </c>
      <c r="G688" s="58" t="s">
        <v>2736</v>
      </c>
      <c r="H688" s="58" t="s">
        <v>2785</v>
      </c>
      <c r="I688" s="58" t="s">
        <v>2738</v>
      </c>
      <c r="J688" s="58" t="s">
        <v>2739</v>
      </c>
      <c r="K688" s="58" t="s">
        <v>2740</v>
      </c>
      <c r="L688" s="58" t="s">
        <v>2741</v>
      </c>
      <c r="M688" s="512" t="s">
        <v>2742</v>
      </c>
      <c r="N688" s="58">
        <v>112160275</v>
      </c>
      <c r="O688" s="58" t="s">
        <v>412</v>
      </c>
      <c r="P688" s="58" t="s">
        <v>76</v>
      </c>
      <c r="Q688" s="66" t="s">
        <v>398</v>
      </c>
      <c r="R688" s="74">
        <v>2015</v>
      </c>
      <c r="S688" s="74"/>
      <c r="T688" s="513">
        <f t="shared" si="59"/>
        <v>2015</v>
      </c>
      <c r="U688" s="58">
        <v>4</v>
      </c>
      <c r="V688" s="58" t="s">
        <v>325</v>
      </c>
      <c r="W688" s="58" t="s">
        <v>2743</v>
      </c>
      <c r="X688" s="58">
        <v>20</v>
      </c>
      <c r="Y688" s="58" t="s">
        <v>325</v>
      </c>
      <c r="Z688" s="58" t="s">
        <v>2743</v>
      </c>
      <c r="AA688" s="58" t="s">
        <v>2744</v>
      </c>
      <c r="AB688" s="58"/>
      <c r="AC688" s="58" t="s">
        <v>141</v>
      </c>
      <c r="AD688" s="58">
        <v>12</v>
      </c>
      <c r="AE688" s="116">
        <v>45768</v>
      </c>
      <c r="AF688" s="73">
        <f t="shared" si="57"/>
        <v>46132</v>
      </c>
      <c r="AG688" s="62" t="s">
        <v>82</v>
      </c>
      <c r="AH688" s="62" t="s">
        <v>83</v>
      </c>
      <c r="AI688" s="58" t="s">
        <v>2786</v>
      </c>
      <c r="AJ688" s="58" t="s">
        <v>109</v>
      </c>
      <c r="AK688" s="73" t="str">
        <f t="shared" ca="1" si="58"/>
        <v>поверен</v>
      </c>
      <c r="AL688" s="66" t="s">
        <v>86</v>
      </c>
      <c r="AM688" s="66" t="s">
        <v>86</v>
      </c>
      <c r="AN688" s="66" t="s">
        <v>87</v>
      </c>
      <c r="AO688" s="58" t="s">
        <v>88</v>
      </c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62" t="s">
        <v>403</v>
      </c>
      <c r="BC688" s="62" t="s">
        <v>404</v>
      </c>
      <c r="BD688" s="66">
        <v>3160</v>
      </c>
      <c r="BE688" s="58"/>
      <c r="BF688" s="514" t="s">
        <v>2746</v>
      </c>
      <c r="BG688" s="58" t="s">
        <v>1170</v>
      </c>
      <c r="BH688" s="58"/>
      <c r="BI688" s="58"/>
      <c r="BJ688" s="58"/>
      <c r="BK688" s="58"/>
    </row>
    <row r="689" s="3" customFormat="1" ht="60" hidden="1" customHeight="1">
      <c r="A689" s="114"/>
      <c r="B689" s="58" t="s">
        <v>62</v>
      </c>
      <c r="C689" s="58" t="s">
        <v>63</v>
      </c>
      <c r="D689" s="59" t="s">
        <v>64</v>
      </c>
      <c r="E689" s="58">
        <v>227</v>
      </c>
      <c r="F689" s="58" t="s">
        <v>2735</v>
      </c>
      <c r="G689" s="58" t="s">
        <v>2736</v>
      </c>
      <c r="H689" s="58" t="s">
        <v>2787</v>
      </c>
      <c r="I689" s="58" t="s">
        <v>2738</v>
      </c>
      <c r="J689" s="58" t="s">
        <v>2739</v>
      </c>
      <c r="K689" s="58" t="s">
        <v>2740</v>
      </c>
      <c r="L689" s="58" t="s">
        <v>2741</v>
      </c>
      <c r="M689" s="512" t="s">
        <v>2742</v>
      </c>
      <c r="N689" s="58">
        <v>112160172</v>
      </c>
      <c r="O689" s="58" t="s">
        <v>412</v>
      </c>
      <c r="P689" s="58" t="s">
        <v>76</v>
      </c>
      <c r="Q689" s="66" t="s">
        <v>398</v>
      </c>
      <c r="R689" s="74">
        <v>2015</v>
      </c>
      <c r="S689" s="74"/>
      <c r="T689" s="513">
        <f t="shared" si="59"/>
        <v>2015</v>
      </c>
      <c r="U689" s="58">
        <v>4</v>
      </c>
      <c r="V689" s="58" t="s">
        <v>325</v>
      </c>
      <c r="W689" s="58" t="s">
        <v>2743</v>
      </c>
      <c r="X689" s="58">
        <v>20</v>
      </c>
      <c r="Y689" s="58" t="s">
        <v>325</v>
      </c>
      <c r="Z689" s="58" t="s">
        <v>2743</v>
      </c>
      <c r="AA689" s="58" t="s">
        <v>2744</v>
      </c>
      <c r="AB689" s="58"/>
      <c r="AC689" s="58" t="s">
        <v>141</v>
      </c>
      <c r="AD689" s="58">
        <v>12</v>
      </c>
      <c r="AE689" s="116">
        <v>45768</v>
      </c>
      <c r="AF689" s="73">
        <f t="shared" si="57"/>
        <v>46132</v>
      </c>
      <c r="AG689" s="62" t="s">
        <v>82</v>
      </c>
      <c r="AH689" s="62" t="s">
        <v>83</v>
      </c>
      <c r="AI689" s="58" t="s">
        <v>2788</v>
      </c>
      <c r="AJ689" s="58" t="s">
        <v>109</v>
      </c>
      <c r="AK689" s="73" t="str">
        <f t="shared" ca="1" si="58"/>
        <v>поверен</v>
      </c>
      <c r="AL689" s="66" t="s">
        <v>86</v>
      </c>
      <c r="AM689" s="66" t="s">
        <v>86</v>
      </c>
      <c r="AN689" s="66" t="s">
        <v>87</v>
      </c>
      <c r="AO689" s="58" t="s">
        <v>88</v>
      </c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62" t="s">
        <v>403</v>
      </c>
      <c r="BC689" s="62" t="s">
        <v>404</v>
      </c>
      <c r="BD689" s="66">
        <v>3160</v>
      </c>
      <c r="BE689" s="58"/>
      <c r="BF689" s="514" t="s">
        <v>2746</v>
      </c>
      <c r="BG689" s="58" t="s">
        <v>1170</v>
      </c>
      <c r="BH689" s="58"/>
      <c r="BI689" s="58"/>
      <c r="BJ689" s="58"/>
      <c r="BK689" s="58"/>
    </row>
    <row r="690" s="3" customFormat="1" ht="60" hidden="1" customHeight="1">
      <c r="A690" s="114"/>
      <c r="B690" s="58" t="s">
        <v>62</v>
      </c>
      <c r="C690" s="58" t="s">
        <v>63</v>
      </c>
      <c r="D690" s="59" t="s">
        <v>64</v>
      </c>
      <c r="E690" s="58">
        <v>227</v>
      </c>
      <c r="F690" s="58" t="s">
        <v>2735</v>
      </c>
      <c r="G690" s="58" t="s">
        <v>2736</v>
      </c>
      <c r="H690" s="58" t="s">
        <v>2789</v>
      </c>
      <c r="I690" s="58" t="s">
        <v>2738</v>
      </c>
      <c r="J690" s="58" t="s">
        <v>2739</v>
      </c>
      <c r="K690" s="58" t="s">
        <v>2740</v>
      </c>
      <c r="L690" s="58" t="s">
        <v>2741</v>
      </c>
      <c r="M690" s="512" t="s">
        <v>2742</v>
      </c>
      <c r="N690" s="58">
        <v>112160180</v>
      </c>
      <c r="O690" s="58" t="s">
        <v>412</v>
      </c>
      <c r="P690" s="58" t="s">
        <v>76</v>
      </c>
      <c r="Q690" s="66" t="s">
        <v>398</v>
      </c>
      <c r="R690" s="74">
        <v>2015</v>
      </c>
      <c r="S690" s="74"/>
      <c r="T690" s="513">
        <f t="shared" si="59"/>
        <v>2015</v>
      </c>
      <c r="U690" s="58">
        <v>4</v>
      </c>
      <c r="V690" s="58" t="s">
        <v>325</v>
      </c>
      <c r="W690" s="58" t="s">
        <v>2743</v>
      </c>
      <c r="X690" s="58">
        <v>20</v>
      </c>
      <c r="Y690" s="58" t="s">
        <v>325</v>
      </c>
      <c r="Z690" s="58" t="s">
        <v>2743</v>
      </c>
      <c r="AA690" s="58" t="s">
        <v>2744</v>
      </c>
      <c r="AB690" s="58"/>
      <c r="AC690" s="58" t="s">
        <v>141</v>
      </c>
      <c r="AD690" s="58">
        <v>12</v>
      </c>
      <c r="AE690" s="116">
        <v>45768</v>
      </c>
      <c r="AF690" s="73">
        <f t="shared" si="57"/>
        <v>46132</v>
      </c>
      <c r="AG690" s="62" t="s">
        <v>82</v>
      </c>
      <c r="AH690" s="62" t="s">
        <v>83</v>
      </c>
      <c r="AI690" s="58" t="s">
        <v>2790</v>
      </c>
      <c r="AJ690" s="58" t="s">
        <v>109</v>
      </c>
      <c r="AK690" s="73" t="str">
        <f t="shared" ca="1" si="58"/>
        <v>поверен</v>
      </c>
      <c r="AL690" s="66" t="s">
        <v>86</v>
      </c>
      <c r="AM690" s="66" t="s">
        <v>86</v>
      </c>
      <c r="AN690" s="66" t="s">
        <v>87</v>
      </c>
      <c r="AO690" s="58" t="s">
        <v>88</v>
      </c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62" t="s">
        <v>403</v>
      </c>
      <c r="BC690" s="62" t="s">
        <v>404</v>
      </c>
      <c r="BD690" s="66">
        <v>3160</v>
      </c>
      <c r="BE690" s="58"/>
      <c r="BF690" s="514" t="s">
        <v>2746</v>
      </c>
      <c r="BG690" s="58" t="s">
        <v>1170</v>
      </c>
      <c r="BH690" s="58"/>
      <c r="BI690" s="58"/>
      <c r="BJ690" s="58"/>
      <c r="BK690" s="58"/>
    </row>
    <row r="691" s="3" customFormat="1" ht="60" hidden="1" customHeight="1">
      <c r="A691" s="58"/>
      <c r="B691" s="58" t="s">
        <v>62</v>
      </c>
      <c r="C691" s="58" t="s">
        <v>63</v>
      </c>
      <c r="D691" s="59" t="s">
        <v>64</v>
      </c>
      <c r="E691" s="58">
        <v>227</v>
      </c>
      <c r="F691" s="58" t="s">
        <v>2735</v>
      </c>
      <c r="G691" s="58" t="s">
        <v>2736</v>
      </c>
      <c r="H691" s="58" t="s">
        <v>2791</v>
      </c>
      <c r="I691" s="58" t="s">
        <v>2738</v>
      </c>
      <c r="J691" s="58" t="s">
        <v>2739</v>
      </c>
      <c r="K691" s="58" t="s">
        <v>2740</v>
      </c>
      <c r="L691" s="58" t="s">
        <v>2741</v>
      </c>
      <c r="M691" s="512" t="s">
        <v>2742</v>
      </c>
      <c r="N691" s="58">
        <v>112160240</v>
      </c>
      <c r="O691" s="58" t="s">
        <v>412</v>
      </c>
      <c r="P691" s="58" t="s">
        <v>76</v>
      </c>
      <c r="Q691" s="66" t="s">
        <v>398</v>
      </c>
      <c r="R691" s="74">
        <v>2015</v>
      </c>
      <c r="S691" s="74"/>
      <c r="T691" s="513">
        <f t="shared" si="59"/>
        <v>2015</v>
      </c>
      <c r="U691" s="58">
        <v>4</v>
      </c>
      <c r="V691" s="58" t="s">
        <v>325</v>
      </c>
      <c r="W691" s="58" t="s">
        <v>2743</v>
      </c>
      <c r="X691" s="58">
        <v>20</v>
      </c>
      <c r="Y691" s="58" t="s">
        <v>325</v>
      </c>
      <c r="Z691" s="58" t="s">
        <v>2743</v>
      </c>
      <c r="AA691" s="58" t="s">
        <v>2744</v>
      </c>
      <c r="AB691" s="58"/>
      <c r="AC691" s="58" t="s">
        <v>141</v>
      </c>
      <c r="AD691" s="58">
        <v>12</v>
      </c>
      <c r="AE691" s="116">
        <v>45768</v>
      </c>
      <c r="AF691" s="73">
        <f t="shared" si="57"/>
        <v>46132</v>
      </c>
      <c r="AG691" s="62" t="s">
        <v>82</v>
      </c>
      <c r="AH691" s="62" t="s">
        <v>83</v>
      </c>
      <c r="AI691" s="58" t="s">
        <v>2792</v>
      </c>
      <c r="AJ691" s="58" t="s">
        <v>109</v>
      </c>
      <c r="AK691" s="73" t="str">
        <f t="shared" ca="1" si="58"/>
        <v>поверен</v>
      </c>
      <c r="AL691" s="66" t="s">
        <v>86</v>
      </c>
      <c r="AM691" s="66" t="s">
        <v>86</v>
      </c>
      <c r="AN691" s="66" t="s">
        <v>87</v>
      </c>
      <c r="AO691" s="58" t="s">
        <v>88</v>
      </c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62" t="s">
        <v>403</v>
      </c>
      <c r="BC691" s="62" t="s">
        <v>404</v>
      </c>
      <c r="BD691" s="66">
        <v>3160</v>
      </c>
      <c r="BE691" s="58"/>
      <c r="BF691" s="514" t="s">
        <v>2746</v>
      </c>
      <c r="BG691" s="58" t="s">
        <v>1170</v>
      </c>
      <c r="BH691" s="58"/>
      <c r="BI691" s="58"/>
      <c r="BJ691" s="58"/>
      <c r="BK691" s="58"/>
    </row>
    <row r="692" s="3" customFormat="1" ht="60" hidden="1" customHeight="1">
      <c r="A692" s="58"/>
      <c r="B692" s="58" t="s">
        <v>62</v>
      </c>
      <c r="C692" s="58" t="s">
        <v>63</v>
      </c>
      <c r="D692" s="59" t="s">
        <v>64</v>
      </c>
      <c r="E692" s="58">
        <v>227</v>
      </c>
      <c r="F692" s="58" t="s">
        <v>2735</v>
      </c>
      <c r="G692" s="58" t="s">
        <v>2736</v>
      </c>
      <c r="H692" s="58" t="s">
        <v>2793</v>
      </c>
      <c r="I692" s="58" t="s">
        <v>2738</v>
      </c>
      <c r="J692" s="58" t="s">
        <v>2739</v>
      </c>
      <c r="K692" s="58" t="s">
        <v>2740</v>
      </c>
      <c r="L692" s="58" t="s">
        <v>2741</v>
      </c>
      <c r="M692" s="512" t="s">
        <v>2742</v>
      </c>
      <c r="N692" s="58">
        <v>112160060</v>
      </c>
      <c r="O692" s="58" t="s">
        <v>412</v>
      </c>
      <c r="P692" s="58" t="s">
        <v>76</v>
      </c>
      <c r="Q692" s="66" t="s">
        <v>398</v>
      </c>
      <c r="R692" s="74">
        <v>2015</v>
      </c>
      <c r="S692" s="74"/>
      <c r="T692" s="513">
        <f t="shared" si="59"/>
        <v>2015</v>
      </c>
      <c r="U692" s="58">
        <v>4</v>
      </c>
      <c r="V692" s="58" t="s">
        <v>325</v>
      </c>
      <c r="W692" s="58" t="s">
        <v>2743</v>
      </c>
      <c r="X692" s="58">
        <v>20</v>
      </c>
      <c r="Y692" s="58" t="s">
        <v>325</v>
      </c>
      <c r="Z692" s="58" t="s">
        <v>2743</v>
      </c>
      <c r="AA692" s="58" t="s">
        <v>2744</v>
      </c>
      <c r="AB692" s="58"/>
      <c r="AC692" s="58" t="s">
        <v>141</v>
      </c>
      <c r="AD692" s="58">
        <v>12</v>
      </c>
      <c r="AE692" s="116">
        <v>45768</v>
      </c>
      <c r="AF692" s="73">
        <f t="shared" si="57"/>
        <v>46132</v>
      </c>
      <c r="AG692" s="62" t="s">
        <v>82</v>
      </c>
      <c r="AH692" s="62" t="s">
        <v>83</v>
      </c>
      <c r="AI692" s="58" t="s">
        <v>2794</v>
      </c>
      <c r="AJ692" s="58" t="s">
        <v>109</v>
      </c>
      <c r="AK692" s="73" t="str">
        <f t="shared" ca="1" si="58"/>
        <v>поверен</v>
      </c>
      <c r="AL692" s="66" t="s">
        <v>86</v>
      </c>
      <c r="AM692" s="66" t="s">
        <v>86</v>
      </c>
      <c r="AN692" s="66" t="s">
        <v>87</v>
      </c>
      <c r="AO692" s="58" t="s">
        <v>88</v>
      </c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62" t="s">
        <v>403</v>
      </c>
      <c r="BC692" s="62" t="s">
        <v>404</v>
      </c>
      <c r="BD692" s="66">
        <v>3160</v>
      </c>
      <c r="BE692" s="58"/>
      <c r="BF692" s="514" t="s">
        <v>2746</v>
      </c>
      <c r="BG692" s="58" t="s">
        <v>1170</v>
      </c>
      <c r="BH692" s="58"/>
      <c r="BI692" s="58"/>
      <c r="BJ692" s="58"/>
      <c r="BK692" s="58"/>
    </row>
    <row r="693" s="3" customFormat="1" ht="60" hidden="1" customHeight="1">
      <c r="A693" s="58"/>
      <c r="B693" s="58" t="s">
        <v>62</v>
      </c>
      <c r="C693" s="58" t="s">
        <v>63</v>
      </c>
      <c r="D693" s="59" t="s">
        <v>64</v>
      </c>
      <c r="E693" s="58">
        <v>227</v>
      </c>
      <c r="F693" s="58" t="s">
        <v>2735</v>
      </c>
      <c r="G693" s="58" t="s">
        <v>2736</v>
      </c>
      <c r="H693" s="58" t="s">
        <v>2795</v>
      </c>
      <c r="I693" s="58" t="s">
        <v>2738</v>
      </c>
      <c r="J693" s="58" t="s">
        <v>2739</v>
      </c>
      <c r="K693" s="58" t="s">
        <v>2740</v>
      </c>
      <c r="L693" s="58" t="s">
        <v>2741</v>
      </c>
      <c r="M693" s="512" t="s">
        <v>2742</v>
      </c>
      <c r="N693" s="58">
        <v>112160228</v>
      </c>
      <c r="O693" s="58" t="s">
        <v>412</v>
      </c>
      <c r="P693" s="58" t="s">
        <v>76</v>
      </c>
      <c r="Q693" s="66" t="s">
        <v>398</v>
      </c>
      <c r="R693" s="74">
        <v>2015</v>
      </c>
      <c r="S693" s="74"/>
      <c r="T693" s="513">
        <f t="shared" si="59"/>
        <v>2015</v>
      </c>
      <c r="U693" s="58">
        <v>4</v>
      </c>
      <c r="V693" s="58" t="s">
        <v>325</v>
      </c>
      <c r="W693" s="58" t="s">
        <v>2743</v>
      </c>
      <c r="X693" s="58">
        <v>20</v>
      </c>
      <c r="Y693" s="58" t="s">
        <v>325</v>
      </c>
      <c r="Z693" s="58" t="s">
        <v>2743</v>
      </c>
      <c r="AA693" s="58" t="s">
        <v>2744</v>
      </c>
      <c r="AB693" s="58"/>
      <c r="AC693" s="58" t="s">
        <v>141</v>
      </c>
      <c r="AD693" s="58">
        <v>12</v>
      </c>
      <c r="AE693" s="116">
        <v>45768</v>
      </c>
      <c r="AF693" s="73">
        <f t="shared" si="57"/>
        <v>46132</v>
      </c>
      <c r="AG693" s="62" t="s">
        <v>82</v>
      </c>
      <c r="AH693" s="62" t="s">
        <v>83</v>
      </c>
      <c r="AI693" s="58" t="s">
        <v>2796</v>
      </c>
      <c r="AJ693" s="58" t="s">
        <v>109</v>
      </c>
      <c r="AK693" s="73" t="str">
        <f t="shared" ca="1" si="58"/>
        <v>поверен</v>
      </c>
      <c r="AL693" s="66" t="s">
        <v>86</v>
      </c>
      <c r="AM693" s="66" t="s">
        <v>86</v>
      </c>
      <c r="AN693" s="66" t="s">
        <v>87</v>
      </c>
      <c r="AO693" s="58" t="s">
        <v>88</v>
      </c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62" t="s">
        <v>403</v>
      </c>
      <c r="BC693" s="62" t="s">
        <v>404</v>
      </c>
      <c r="BD693" s="66">
        <v>3160</v>
      </c>
      <c r="BE693" s="58"/>
      <c r="BF693" s="514" t="s">
        <v>2746</v>
      </c>
      <c r="BG693" s="58" t="s">
        <v>1170</v>
      </c>
      <c r="BH693" s="58"/>
      <c r="BI693" s="58"/>
      <c r="BJ693" s="58"/>
      <c r="BK693" s="58"/>
    </row>
    <row r="694" s="3" customFormat="1" ht="60" hidden="1" customHeight="1">
      <c r="A694" s="114"/>
      <c r="B694" s="58" t="s">
        <v>62</v>
      </c>
      <c r="C694" s="58" t="s">
        <v>63</v>
      </c>
      <c r="D694" s="59" t="s">
        <v>64</v>
      </c>
      <c r="E694" s="58">
        <v>227</v>
      </c>
      <c r="F694" s="58" t="s">
        <v>2735</v>
      </c>
      <c r="G694" s="58" t="s">
        <v>2736</v>
      </c>
      <c r="H694" s="58" t="s">
        <v>2797</v>
      </c>
      <c r="I694" s="58" t="s">
        <v>2738</v>
      </c>
      <c r="J694" s="58" t="s">
        <v>2739</v>
      </c>
      <c r="K694" s="58" t="s">
        <v>2740</v>
      </c>
      <c r="L694" s="58" t="s">
        <v>2741</v>
      </c>
      <c r="M694" s="512" t="s">
        <v>2742</v>
      </c>
      <c r="N694" s="58">
        <v>112160221</v>
      </c>
      <c r="O694" s="58" t="s">
        <v>412</v>
      </c>
      <c r="P694" s="58" t="s">
        <v>76</v>
      </c>
      <c r="Q694" s="66" t="s">
        <v>398</v>
      </c>
      <c r="R694" s="74">
        <v>2015</v>
      </c>
      <c r="S694" s="74"/>
      <c r="T694" s="513">
        <f t="shared" si="59"/>
        <v>2015</v>
      </c>
      <c r="U694" s="58">
        <v>4</v>
      </c>
      <c r="V694" s="58" t="s">
        <v>325</v>
      </c>
      <c r="W694" s="58" t="s">
        <v>2743</v>
      </c>
      <c r="X694" s="58">
        <v>20</v>
      </c>
      <c r="Y694" s="58" t="s">
        <v>325</v>
      </c>
      <c r="Z694" s="58" t="s">
        <v>2743</v>
      </c>
      <c r="AA694" s="58" t="s">
        <v>2744</v>
      </c>
      <c r="AB694" s="58"/>
      <c r="AC694" s="58" t="s">
        <v>141</v>
      </c>
      <c r="AD694" s="58">
        <v>12</v>
      </c>
      <c r="AE694" s="116">
        <v>45768</v>
      </c>
      <c r="AF694" s="73">
        <f t="shared" si="57"/>
        <v>46132</v>
      </c>
      <c r="AG694" s="62" t="s">
        <v>82</v>
      </c>
      <c r="AH694" s="62" t="s">
        <v>83</v>
      </c>
      <c r="AI694" s="58" t="s">
        <v>2798</v>
      </c>
      <c r="AJ694" s="58" t="s">
        <v>109</v>
      </c>
      <c r="AK694" s="73" t="str">
        <f t="shared" ca="1" si="58"/>
        <v>поверен</v>
      </c>
      <c r="AL694" s="66" t="s">
        <v>86</v>
      </c>
      <c r="AM694" s="66" t="s">
        <v>86</v>
      </c>
      <c r="AN694" s="66" t="s">
        <v>87</v>
      </c>
      <c r="AO694" s="58" t="s">
        <v>88</v>
      </c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62" t="s">
        <v>403</v>
      </c>
      <c r="BC694" s="62" t="s">
        <v>404</v>
      </c>
      <c r="BD694" s="66">
        <v>3160</v>
      </c>
      <c r="BE694" s="58"/>
      <c r="BF694" s="514" t="s">
        <v>2746</v>
      </c>
      <c r="BG694" s="58" t="s">
        <v>1170</v>
      </c>
      <c r="BH694" s="58"/>
      <c r="BI694" s="58"/>
      <c r="BJ694" s="58"/>
      <c r="BK694" s="58"/>
    </row>
    <row r="695" s="3" customFormat="1" ht="60" hidden="1" customHeight="1">
      <c r="A695" s="58"/>
      <c r="B695" s="58" t="s">
        <v>62</v>
      </c>
      <c r="C695" s="58" t="s">
        <v>63</v>
      </c>
      <c r="D695" s="59" t="s">
        <v>64</v>
      </c>
      <c r="E695" s="58">
        <v>227</v>
      </c>
      <c r="F695" s="58" t="s">
        <v>2735</v>
      </c>
      <c r="G695" s="58" t="s">
        <v>2736</v>
      </c>
      <c r="H695" s="58" t="s">
        <v>2799</v>
      </c>
      <c r="I695" s="58" t="s">
        <v>2738</v>
      </c>
      <c r="J695" s="58" t="s">
        <v>2739</v>
      </c>
      <c r="K695" s="58" t="s">
        <v>2740</v>
      </c>
      <c r="L695" s="58" t="s">
        <v>2741</v>
      </c>
      <c r="M695" s="512" t="s">
        <v>2742</v>
      </c>
      <c r="N695" s="58">
        <v>112160012</v>
      </c>
      <c r="O695" s="58" t="s">
        <v>412</v>
      </c>
      <c r="P695" s="58" t="s">
        <v>76</v>
      </c>
      <c r="Q695" s="66" t="s">
        <v>398</v>
      </c>
      <c r="R695" s="74">
        <v>2015</v>
      </c>
      <c r="S695" s="74"/>
      <c r="T695" s="513">
        <f t="shared" si="59"/>
        <v>2015</v>
      </c>
      <c r="U695" s="58">
        <v>4</v>
      </c>
      <c r="V695" s="58" t="s">
        <v>325</v>
      </c>
      <c r="W695" s="58" t="s">
        <v>2743</v>
      </c>
      <c r="X695" s="58">
        <v>20</v>
      </c>
      <c r="Y695" s="58" t="s">
        <v>325</v>
      </c>
      <c r="Z695" s="58" t="s">
        <v>2743</v>
      </c>
      <c r="AA695" s="58" t="s">
        <v>2744</v>
      </c>
      <c r="AB695" s="58"/>
      <c r="AC695" s="58" t="s">
        <v>141</v>
      </c>
      <c r="AD695" s="58">
        <v>12</v>
      </c>
      <c r="AE695" s="116">
        <v>45768</v>
      </c>
      <c r="AF695" s="73">
        <f t="shared" si="57"/>
        <v>46132</v>
      </c>
      <c r="AG695" s="62" t="s">
        <v>82</v>
      </c>
      <c r="AH695" s="62" t="s">
        <v>83</v>
      </c>
      <c r="AI695" s="58" t="s">
        <v>2800</v>
      </c>
      <c r="AJ695" s="58" t="s">
        <v>109</v>
      </c>
      <c r="AK695" s="73" t="str">
        <f t="shared" ca="1" si="58"/>
        <v>поверен</v>
      </c>
      <c r="AL695" s="66" t="s">
        <v>86</v>
      </c>
      <c r="AM695" s="66" t="s">
        <v>86</v>
      </c>
      <c r="AN695" s="66" t="s">
        <v>87</v>
      </c>
      <c r="AO695" s="58" t="s">
        <v>88</v>
      </c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62" t="s">
        <v>403</v>
      </c>
      <c r="BC695" s="62" t="s">
        <v>404</v>
      </c>
      <c r="BD695" s="66">
        <v>3160</v>
      </c>
      <c r="BE695" s="58"/>
      <c r="BF695" s="514" t="s">
        <v>2746</v>
      </c>
      <c r="BG695" s="58" t="s">
        <v>1170</v>
      </c>
      <c r="BH695" s="58"/>
      <c r="BI695" s="58"/>
      <c r="BJ695" s="58"/>
      <c r="BK695" s="58"/>
    </row>
    <row r="696" s="3" customFormat="1" ht="60" hidden="1" customHeight="1">
      <c r="A696" s="58"/>
      <c r="B696" s="58" t="s">
        <v>62</v>
      </c>
      <c r="C696" s="58" t="s">
        <v>63</v>
      </c>
      <c r="D696" s="59" t="s">
        <v>64</v>
      </c>
      <c r="E696" s="58">
        <v>227</v>
      </c>
      <c r="F696" s="58" t="s">
        <v>2735</v>
      </c>
      <c r="G696" s="58" t="s">
        <v>2736</v>
      </c>
      <c r="H696" s="58" t="s">
        <v>2801</v>
      </c>
      <c r="I696" s="58" t="s">
        <v>2738</v>
      </c>
      <c r="J696" s="58" t="s">
        <v>2739</v>
      </c>
      <c r="K696" s="58" t="s">
        <v>2740</v>
      </c>
      <c r="L696" s="58" t="s">
        <v>2741</v>
      </c>
      <c r="M696" s="512" t="s">
        <v>2742</v>
      </c>
      <c r="N696" s="58">
        <v>112160091</v>
      </c>
      <c r="O696" s="58" t="s">
        <v>412</v>
      </c>
      <c r="P696" s="58" t="s">
        <v>76</v>
      </c>
      <c r="Q696" s="66" t="s">
        <v>398</v>
      </c>
      <c r="R696" s="74">
        <v>2015</v>
      </c>
      <c r="S696" s="74"/>
      <c r="T696" s="513">
        <f t="shared" si="59"/>
        <v>2015</v>
      </c>
      <c r="U696" s="58">
        <v>4</v>
      </c>
      <c r="V696" s="58" t="s">
        <v>325</v>
      </c>
      <c r="W696" s="58" t="s">
        <v>2743</v>
      </c>
      <c r="X696" s="58">
        <v>20</v>
      </c>
      <c r="Y696" s="58" t="s">
        <v>325</v>
      </c>
      <c r="Z696" s="58" t="s">
        <v>2743</v>
      </c>
      <c r="AA696" s="58" t="s">
        <v>2744</v>
      </c>
      <c r="AB696" s="58"/>
      <c r="AC696" s="58" t="s">
        <v>141</v>
      </c>
      <c r="AD696" s="58">
        <v>12</v>
      </c>
      <c r="AE696" s="116">
        <v>45768</v>
      </c>
      <c r="AF696" s="73">
        <f t="shared" si="57"/>
        <v>46132</v>
      </c>
      <c r="AG696" s="62" t="s">
        <v>82</v>
      </c>
      <c r="AH696" s="62" t="s">
        <v>83</v>
      </c>
      <c r="AI696" s="58" t="s">
        <v>2802</v>
      </c>
      <c r="AJ696" s="58" t="s">
        <v>109</v>
      </c>
      <c r="AK696" s="73" t="str">
        <f t="shared" ca="1" si="58"/>
        <v>поверен</v>
      </c>
      <c r="AL696" s="66" t="s">
        <v>86</v>
      </c>
      <c r="AM696" s="66" t="s">
        <v>86</v>
      </c>
      <c r="AN696" s="66" t="s">
        <v>87</v>
      </c>
      <c r="AO696" s="58" t="s">
        <v>88</v>
      </c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62" t="s">
        <v>403</v>
      </c>
      <c r="BC696" s="62" t="s">
        <v>404</v>
      </c>
      <c r="BD696" s="66">
        <v>3160</v>
      </c>
      <c r="BE696" s="58"/>
      <c r="BF696" s="514" t="s">
        <v>2746</v>
      </c>
      <c r="BG696" s="58" t="s">
        <v>1170</v>
      </c>
      <c r="BH696" s="58"/>
      <c r="BI696" s="58"/>
      <c r="BJ696" s="58"/>
      <c r="BK696" s="58"/>
    </row>
    <row r="697" s="3" customFormat="1" ht="60" hidden="1" customHeight="1">
      <c r="A697" s="58"/>
      <c r="B697" s="58" t="s">
        <v>62</v>
      </c>
      <c r="C697" s="58" t="s">
        <v>63</v>
      </c>
      <c r="D697" s="59" t="s">
        <v>64</v>
      </c>
      <c r="E697" s="58">
        <v>227</v>
      </c>
      <c r="F697" s="58" t="s">
        <v>2735</v>
      </c>
      <c r="G697" s="58" t="s">
        <v>2736</v>
      </c>
      <c r="H697" s="58" t="s">
        <v>2803</v>
      </c>
      <c r="I697" s="58" t="s">
        <v>2738</v>
      </c>
      <c r="J697" s="58" t="s">
        <v>2739</v>
      </c>
      <c r="K697" s="58" t="s">
        <v>2740</v>
      </c>
      <c r="L697" s="58" t="s">
        <v>2741</v>
      </c>
      <c r="M697" s="512" t="s">
        <v>2742</v>
      </c>
      <c r="N697" s="58">
        <v>112160063</v>
      </c>
      <c r="O697" s="58" t="s">
        <v>412</v>
      </c>
      <c r="P697" s="58" t="s">
        <v>76</v>
      </c>
      <c r="Q697" s="66" t="s">
        <v>398</v>
      </c>
      <c r="R697" s="74">
        <v>2015</v>
      </c>
      <c r="S697" s="74"/>
      <c r="T697" s="513">
        <f t="shared" si="59"/>
        <v>2015</v>
      </c>
      <c r="U697" s="58">
        <v>4</v>
      </c>
      <c r="V697" s="58" t="s">
        <v>325</v>
      </c>
      <c r="W697" s="58" t="s">
        <v>2743</v>
      </c>
      <c r="X697" s="58">
        <v>20</v>
      </c>
      <c r="Y697" s="58" t="s">
        <v>325</v>
      </c>
      <c r="Z697" s="58" t="s">
        <v>2743</v>
      </c>
      <c r="AA697" s="58" t="s">
        <v>2744</v>
      </c>
      <c r="AB697" s="58"/>
      <c r="AC697" s="58" t="s">
        <v>141</v>
      </c>
      <c r="AD697" s="58">
        <v>12</v>
      </c>
      <c r="AE697" s="116">
        <v>45768</v>
      </c>
      <c r="AF697" s="73">
        <f t="shared" si="57"/>
        <v>46132</v>
      </c>
      <c r="AG697" s="62" t="s">
        <v>82</v>
      </c>
      <c r="AH697" s="62" t="s">
        <v>83</v>
      </c>
      <c r="AI697" s="58" t="s">
        <v>2804</v>
      </c>
      <c r="AJ697" s="58" t="s">
        <v>109</v>
      </c>
      <c r="AK697" s="73" t="str">
        <f t="shared" ca="1" si="58"/>
        <v>поверен</v>
      </c>
      <c r="AL697" s="66" t="s">
        <v>86</v>
      </c>
      <c r="AM697" s="66" t="s">
        <v>86</v>
      </c>
      <c r="AN697" s="66" t="s">
        <v>87</v>
      </c>
      <c r="AO697" s="58" t="s">
        <v>88</v>
      </c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62" t="s">
        <v>403</v>
      </c>
      <c r="BC697" s="62" t="s">
        <v>404</v>
      </c>
      <c r="BD697" s="66">
        <v>3160</v>
      </c>
      <c r="BE697" s="58"/>
      <c r="BF697" s="514" t="s">
        <v>2746</v>
      </c>
      <c r="BG697" s="58" t="s">
        <v>1170</v>
      </c>
      <c r="BH697" s="58"/>
      <c r="BI697" s="58"/>
      <c r="BJ697" s="58"/>
      <c r="BK697" s="58"/>
    </row>
    <row r="698" s="3" customFormat="1" ht="60" hidden="1" customHeight="1">
      <c r="A698" s="114"/>
      <c r="B698" s="58" t="s">
        <v>62</v>
      </c>
      <c r="C698" s="58" t="s">
        <v>63</v>
      </c>
      <c r="D698" s="59" t="s">
        <v>64</v>
      </c>
      <c r="E698" s="58">
        <v>227</v>
      </c>
      <c r="F698" s="58" t="s">
        <v>2735</v>
      </c>
      <c r="G698" s="58" t="s">
        <v>2736</v>
      </c>
      <c r="H698" s="58" t="s">
        <v>2805</v>
      </c>
      <c r="I698" s="58" t="s">
        <v>2738</v>
      </c>
      <c r="J698" s="58" t="s">
        <v>2739</v>
      </c>
      <c r="K698" s="58" t="s">
        <v>2740</v>
      </c>
      <c r="L698" s="58" t="s">
        <v>2741</v>
      </c>
      <c r="M698" s="512" t="s">
        <v>2742</v>
      </c>
      <c r="N698" s="58">
        <v>112160139</v>
      </c>
      <c r="O698" s="58" t="s">
        <v>412</v>
      </c>
      <c r="P698" s="58" t="s">
        <v>76</v>
      </c>
      <c r="Q698" s="66" t="s">
        <v>398</v>
      </c>
      <c r="R698" s="74">
        <v>2015</v>
      </c>
      <c r="S698" s="74"/>
      <c r="T698" s="513">
        <f t="shared" si="59"/>
        <v>2015</v>
      </c>
      <c r="U698" s="58">
        <v>4</v>
      </c>
      <c r="V698" s="58" t="s">
        <v>325</v>
      </c>
      <c r="W698" s="58" t="s">
        <v>2743</v>
      </c>
      <c r="X698" s="58">
        <v>20</v>
      </c>
      <c r="Y698" s="58" t="s">
        <v>325</v>
      </c>
      <c r="Z698" s="58" t="s">
        <v>2743</v>
      </c>
      <c r="AA698" s="58" t="s">
        <v>2744</v>
      </c>
      <c r="AB698" s="58"/>
      <c r="AC698" s="58" t="s">
        <v>141</v>
      </c>
      <c r="AD698" s="58">
        <v>12</v>
      </c>
      <c r="AE698" s="116">
        <v>45768</v>
      </c>
      <c r="AF698" s="73">
        <f t="shared" si="57"/>
        <v>46132</v>
      </c>
      <c r="AG698" s="62" t="s">
        <v>82</v>
      </c>
      <c r="AH698" s="62" t="s">
        <v>83</v>
      </c>
      <c r="AI698" s="58" t="s">
        <v>2806</v>
      </c>
      <c r="AJ698" s="58" t="s">
        <v>109</v>
      </c>
      <c r="AK698" s="73" t="str">
        <f t="shared" ca="1" si="58"/>
        <v>поверен</v>
      </c>
      <c r="AL698" s="66" t="s">
        <v>86</v>
      </c>
      <c r="AM698" s="66" t="s">
        <v>86</v>
      </c>
      <c r="AN698" s="66" t="s">
        <v>87</v>
      </c>
      <c r="AO698" s="58" t="s">
        <v>88</v>
      </c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62" t="s">
        <v>403</v>
      </c>
      <c r="BC698" s="62" t="s">
        <v>404</v>
      </c>
      <c r="BD698" s="66">
        <v>3160</v>
      </c>
      <c r="BE698" s="58"/>
      <c r="BF698" s="514" t="s">
        <v>2746</v>
      </c>
      <c r="BG698" s="58" t="s">
        <v>1170</v>
      </c>
      <c r="BH698" s="58"/>
      <c r="BI698" s="58"/>
      <c r="BJ698" s="58"/>
      <c r="BK698" s="58"/>
    </row>
    <row r="699" ht="60" hidden="1" customHeight="1">
      <c r="A699" s="58"/>
      <c r="B699" s="58" t="s">
        <v>62</v>
      </c>
      <c r="C699" s="58" t="s">
        <v>63</v>
      </c>
      <c r="D699" s="59" t="s">
        <v>64</v>
      </c>
      <c r="E699" s="58">
        <v>227</v>
      </c>
      <c r="F699" s="58" t="s">
        <v>2735</v>
      </c>
      <c r="G699" s="58" t="s">
        <v>2736</v>
      </c>
      <c r="H699" s="58" t="s">
        <v>2807</v>
      </c>
      <c r="I699" s="58" t="s">
        <v>2738</v>
      </c>
      <c r="J699" s="58" t="s">
        <v>2739</v>
      </c>
      <c r="K699" s="58" t="s">
        <v>2740</v>
      </c>
      <c r="L699" s="58" t="s">
        <v>2741</v>
      </c>
      <c r="M699" s="512" t="s">
        <v>2742</v>
      </c>
      <c r="N699" s="58">
        <v>112160046</v>
      </c>
      <c r="O699" s="58" t="s">
        <v>412</v>
      </c>
      <c r="P699" s="58" t="s">
        <v>76</v>
      </c>
      <c r="Q699" s="66" t="s">
        <v>398</v>
      </c>
      <c r="R699" s="74">
        <v>2015</v>
      </c>
      <c r="S699" s="517"/>
      <c r="T699" s="513">
        <f t="shared" si="59"/>
        <v>2015</v>
      </c>
      <c r="U699" s="58">
        <v>4</v>
      </c>
      <c r="V699" s="58" t="s">
        <v>325</v>
      </c>
      <c r="W699" s="58" t="s">
        <v>2743</v>
      </c>
      <c r="X699" s="58">
        <v>20</v>
      </c>
      <c r="Y699" s="58" t="s">
        <v>325</v>
      </c>
      <c r="Z699" s="58" t="s">
        <v>2743</v>
      </c>
      <c r="AA699" s="58" t="s">
        <v>2744</v>
      </c>
      <c r="AB699" s="507"/>
      <c r="AC699" s="58" t="s">
        <v>141</v>
      </c>
      <c r="AD699" s="58">
        <v>12</v>
      </c>
      <c r="AE699" s="116">
        <v>45768</v>
      </c>
      <c r="AF699" s="73">
        <f t="shared" si="57"/>
        <v>46132</v>
      </c>
      <c r="AG699" s="62" t="s">
        <v>82</v>
      </c>
      <c r="AH699" s="62" t="s">
        <v>83</v>
      </c>
      <c r="AI699" s="58" t="s">
        <v>2808</v>
      </c>
      <c r="AJ699" s="58" t="s">
        <v>109</v>
      </c>
      <c r="AK699" s="73" t="str">
        <f t="shared" ca="1" si="58"/>
        <v>поверен</v>
      </c>
      <c r="AL699" s="66" t="s">
        <v>86</v>
      </c>
      <c r="AM699" s="66" t="s">
        <v>86</v>
      </c>
      <c r="AN699" s="66" t="s">
        <v>87</v>
      </c>
      <c r="AO699" s="58" t="s">
        <v>88</v>
      </c>
      <c r="AP699" s="507"/>
      <c r="AQ699" s="507"/>
      <c r="AR699" s="507"/>
      <c r="AS699" s="507"/>
      <c r="AT699" s="507"/>
      <c r="AU699" s="507"/>
      <c r="AV699" s="507"/>
      <c r="AW699" s="507"/>
      <c r="AX699" s="507"/>
      <c r="AY699" s="507"/>
      <c r="AZ699" s="507"/>
      <c r="BA699" s="507"/>
      <c r="BB699" s="62" t="s">
        <v>403</v>
      </c>
      <c r="BC699" s="62" t="s">
        <v>404</v>
      </c>
      <c r="BD699" s="66">
        <v>3160</v>
      </c>
      <c r="BE699" s="507"/>
      <c r="BF699" s="518" t="s">
        <v>2746</v>
      </c>
      <c r="BG699" s="58" t="s">
        <v>1170</v>
      </c>
      <c r="BH699" s="507"/>
      <c r="BI699" s="58"/>
      <c r="BJ699" s="58"/>
      <c r="BK699" s="58"/>
    </row>
    <row r="700" ht="60" hidden="1" customHeight="1">
      <c r="A700" s="58"/>
      <c r="B700" s="58" t="s">
        <v>62</v>
      </c>
      <c r="C700" s="58" t="s">
        <v>63</v>
      </c>
      <c r="D700" s="59" t="s">
        <v>64</v>
      </c>
      <c r="E700" s="58">
        <v>227</v>
      </c>
      <c r="F700" s="58" t="s">
        <v>2735</v>
      </c>
      <c r="G700" s="58" t="s">
        <v>2736</v>
      </c>
      <c r="H700" s="58" t="s">
        <v>2809</v>
      </c>
      <c r="I700" s="58" t="s">
        <v>2738</v>
      </c>
      <c r="J700" s="58" t="s">
        <v>2739</v>
      </c>
      <c r="K700" s="58" t="s">
        <v>2740</v>
      </c>
      <c r="L700" s="58" t="s">
        <v>2741</v>
      </c>
      <c r="M700" s="512" t="s">
        <v>2742</v>
      </c>
      <c r="N700" s="58">
        <v>112160287</v>
      </c>
      <c r="O700" s="58" t="s">
        <v>412</v>
      </c>
      <c r="P700" s="58" t="s">
        <v>76</v>
      </c>
      <c r="Q700" s="66" t="s">
        <v>398</v>
      </c>
      <c r="R700" s="74">
        <v>2015</v>
      </c>
      <c r="S700" s="517"/>
      <c r="T700" s="513">
        <f t="shared" si="59"/>
        <v>2015</v>
      </c>
      <c r="U700" s="58">
        <v>4</v>
      </c>
      <c r="V700" s="58" t="s">
        <v>325</v>
      </c>
      <c r="W700" s="58" t="s">
        <v>2743</v>
      </c>
      <c r="X700" s="58">
        <v>20</v>
      </c>
      <c r="Y700" s="58" t="s">
        <v>325</v>
      </c>
      <c r="Z700" s="58" t="s">
        <v>2743</v>
      </c>
      <c r="AA700" s="58" t="s">
        <v>2744</v>
      </c>
      <c r="AB700" s="507"/>
      <c r="AC700" s="58" t="s">
        <v>141</v>
      </c>
      <c r="AD700" s="58">
        <v>12</v>
      </c>
      <c r="AE700" s="116">
        <v>45768</v>
      </c>
      <c r="AF700" s="73">
        <f t="shared" si="57"/>
        <v>46132</v>
      </c>
      <c r="AG700" s="62" t="s">
        <v>82</v>
      </c>
      <c r="AH700" s="62" t="s">
        <v>83</v>
      </c>
      <c r="AI700" s="58" t="s">
        <v>2810</v>
      </c>
      <c r="AJ700" s="58" t="s">
        <v>109</v>
      </c>
      <c r="AK700" s="73" t="str">
        <f t="shared" ca="1" si="58"/>
        <v>поверен</v>
      </c>
      <c r="AL700" s="66" t="s">
        <v>86</v>
      </c>
      <c r="AM700" s="66" t="s">
        <v>86</v>
      </c>
      <c r="AN700" s="66" t="s">
        <v>87</v>
      </c>
      <c r="AO700" s="58" t="s">
        <v>88</v>
      </c>
      <c r="AP700" s="507"/>
      <c r="AQ700" s="507"/>
      <c r="AR700" s="507"/>
      <c r="AS700" s="507"/>
      <c r="AT700" s="507"/>
      <c r="AU700" s="507"/>
      <c r="AV700" s="507"/>
      <c r="AW700" s="507"/>
      <c r="AX700" s="507"/>
      <c r="AY700" s="507"/>
      <c r="AZ700" s="507"/>
      <c r="BA700" s="507"/>
      <c r="BB700" s="62" t="s">
        <v>403</v>
      </c>
      <c r="BC700" s="62" t="s">
        <v>404</v>
      </c>
      <c r="BD700" s="66">
        <v>3160</v>
      </c>
      <c r="BE700" s="507"/>
      <c r="BF700" s="518" t="s">
        <v>2746</v>
      </c>
      <c r="BG700" s="58" t="s">
        <v>1170</v>
      </c>
      <c r="BH700" s="507"/>
      <c r="BI700" s="58"/>
      <c r="BJ700" s="58"/>
      <c r="BK700" s="58"/>
    </row>
    <row r="701" ht="60" hidden="1" customHeight="1">
      <c r="A701" s="58"/>
      <c r="B701" s="58" t="s">
        <v>62</v>
      </c>
      <c r="C701" s="58" t="s">
        <v>63</v>
      </c>
      <c r="D701" s="59" t="s">
        <v>64</v>
      </c>
      <c r="E701" s="58">
        <v>227</v>
      </c>
      <c r="F701" s="58" t="s">
        <v>2735</v>
      </c>
      <c r="G701" s="58" t="s">
        <v>2736</v>
      </c>
      <c r="H701" s="58" t="s">
        <v>2811</v>
      </c>
      <c r="I701" s="58" t="s">
        <v>2738</v>
      </c>
      <c r="J701" s="58" t="s">
        <v>2739</v>
      </c>
      <c r="K701" s="58" t="s">
        <v>2740</v>
      </c>
      <c r="L701" s="58" t="s">
        <v>2741</v>
      </c>
      <c r="M701" s="512" t="s">
        <v>2742</v>
      </c>
      <c r="N701" s="58">
        <v>112160005</v>
      </c>
      <c r="O701" s="58" t="s">
        <v>412</v>
      </c>
      <c r="P701" s="58" t="s">
        <v>76</v>
      </c>
      <c r="Q701" s="66" t="s">
        <v>398</v>
      </c>
      <c r="R701" s="74">
        <v>2015</v>
      </c>
      <c r="S701" s="517"/>
      <c r="T701" s="513">
        <f t="shared" si="59"/>
        <v>2015</v>
      </c>
      <c r="U701" s="58">
        <v>4</v>
      </c>
      <c r="V701" s="58" t="s">
        <v>325</v>
      </c>
      <c r="W701" s="58" t="s">
        <v>2743</v>
      </c>
      <c r="X701" s="58">
        <v>20</v>
      </c>
      <c r="Y701" s="58" t="s">
        <v>325</v>
      </c>
      <c r="Z701" s="58" t="s">
        <v>2743</v>
      </c>
      <c r="AA701" s="58" t="s">
        <v>2744</v>
      </c>
      <c r="AB701" s="507"/>
      <c r="AC701" s="58" t="s">
        <v>141</v>
      </c>
      <c r="AD701" s="58">
        <v>12</v>
      </c>
      <c r="AE701" s="116">
        <v>45768</v>
      </c>
      <c r="AF701" s="73">
        <f t="shared" si="57"/>
        <v>46132</v>
      </c>
      <c r="AG701" s="62" t="s">
        <v>82</v>
      </c>
      <c r="AH701" s="62" t="s">
        <v>83</v>
      </c>
      <c r="AI701" s="58" t="s">
        <v>2812</v>
      </c>
      <c r="AJ701" s="58" t="s">
        <v>109</v>
      </c>
      <c r="AK701" s="73" t="str">
        <f t="shared" ca="1" si="58"/>
        <v>поверен</v>
      </c>
      <c r="AL701" s="66" t="s">
        <v>86</v>
      </c>
      <c r="AM701" s="66" t="s">
        <v>86</v>
      </c>
      <c r="AN701" s="66" t="s">
        <v>87</v>
      </c>
      <c r="AO701" s="58" t="s">
        <v>88</v>
      </c>
      <c r="AP701" s="507"/>
      <c r="AQ701" s="507"/>
      <c r="AR701" s="507"/>
      <c r="AS701" s="507"/>
      <c r="AT701" s="507"/>
      <c r="AU701" s="507"/>
      <c r="AV701" s="507"/>
      <c r="AW701" s="507"/>
      <c r="AX701" s="507"/>
      <c r="AY701" s="507"/>
      <c r="AZ701" s="507"/>
      <c r="BA701" s="507"/>
      <c r="BB701" s="62" t="s">
        <v>403</v>
      </c>
      <c r="BC701" s="62" t="s">
        <v>404</v>
      </c>
      <c r="BD701" s="66">
        <v>3160</v>
      </c>
      <c r="BE701" s="507"/>
      <c r="BF701" s="518" t="s">
        <v>2746</v>
      </c>
      <c r="BG701" s="58" t="s">
        <v>1170</v>
      </c>
      <c r="BH701" s="507"/>
      <c r="BI701" s="58"/>
      <c r="BJ701" s="58"/>
      <c r="BK701" s="58"/>
    </row>
    <row r="702" ht="60" hidden="1" customHeight="1">
      <c r="A702" s="114"/>
      <c r="B702" s="58" t="s">
        <v>62</v>
      </c>
      <c r="C702" s="58" t="s">
        <v>63</v>
      </c>
      <c r="D702" s="59" t="s">
        <v>64</v>
      </c>
      <c r="E702" s="58">
        <v>227</v>
      </c>
      <c r="F702" s="58" t="s">
        <v>2735</v>
      </c>
      <c r="G702" s="58" t="s">
        <v>2736</v>
      </c>
      <c r="H702" s="58" t="s">
        <v>2813</v>
      </c>
      <c r="I702" s="58" t="s">
        <v>2738</v>
      </c>
      <c r="J702" s="58" t="s">
        <v>2739</v>
      </c>
      <c r="K702" s="58" t="s">
        <v>2740</v>
      </c>
      <c r="L702" s="58" t="s">
        <v>2741</v>
      </c>
      <c r="M702" s="512" t="s">
        <v>2742</v>
      </c>
      <c r="N702" s="58">
        <v>112160202</v>
      </c>
      <c r="O702" s="58" t="s">
        <v>412</v>
      </c>
      <c r="P702" s="58" t="s">
        <v>76</v>
      </c>
      <c r="Q702" s="66" t="s">
        <v>398</v>
      </c>
      <c r="R702" s="74">
        <v>2015</v>
      </c>
      <c r="S702" s="517"/>
      <c r="T702" s="513">
        <f t="shared" si="59"/>
        <v>2015</v>
      </c>
      <c r="U702" s="58">
        <v>4</v>
      </c>
      <c r="V702" s="58" t="s">
        <v>325</v>
      </c>
      <c r="W702" s="58" t="s">
        <v>2743</v>
      </c>
      <c r="X702" s="58">
        <v>20</v>
      </c>
      <c r="Y702" s="58" t="s">
        <v>325</v>
      </c>
      <c r="Z702" s="58" t="s">
        <v>2743</v>
      </c>
      <c r="AA702" s="58" t="s">
        <v>2744</v>
      </c>
      <c r="AB702" s="507"/>
      <c r="AC702" s="58" t="s">
        <v>141</v>
      </c>
      <c r="AD702" s="58">
        <v>12</v>
      </c>
      <c r="AE702" s="116">
        <v>45768</v>
      </c>
      <c r="AF702" s="73">
        <f t="shared" si="57"/>
        <v>46132</v>
      </c>
      <c r="AG702" s="62" t="s">
        <v>82</v>
      </c>
      <c r="AH702" s="62" t="s">
        <v>83</v>
      </c>
      <c r="AI702" s="58" t="s">
        <v>2814</v>
      </c>
      <c r="AJ702" s="58" t="s">
        <v>109</v>
      </c>
      <c r="AK702" s="73" t="str">
        <f t="shared" ca="1" si="58"/>
        <v>поверен</v>
      </c>
      <c r="AL702" s="66" t="s">
        <v>86</v>
      </c>
      <c r="AM702" s="66" t="s">
        <v>86</v>
      </c>
      <c r="AN702" s="66" t="s">
        <v>87</v>
      </c>
      <c r="AO702" s="58" t="s">
        <v>88</v>
      </c>
      <c r="AP702" s="507"/>
      <c r="AQ702" s="507"/>
      <c r="AR702" s="507"/>
      <c r="AS702" s="507"/>
      <c r="AT702" s="507"/>
      <c r="AU702" s="507"/>
      <c r="AV702" s="507"/>
      <c r="AW702" s="507"/>
      <c r="AX702" s="507"/>
      <c r="AY702" s="507"/>
      <c r="AZ702" s="507"/>
      <c r="BA702" s="507"/>
      <c r="BB702" s="62" t="s">
        <v>403</v>
      </c>
      <c r="BC702" s="62" t="s">
        <v>404</v>
      </c>
      <c r="BD702" s="66">
        <v>3160</v>
      </c>
      <c r="BE702" s="507"/>
      <c r="BF702" s="518" t="s">
        <v>2746</v>
      </c>
      <c r="BG702" s="58" t="s">
        <v>1170</v>
      </c>
      <c r="BH702" s="507"/>
      <c r="BI702" s="58"/>
      <c r="BJ702" s="58"/>
      <c r="BK702" s="58"/>
    </row>
    <row r="703" ht="60" hidden="1" customHeight="1">
      <c r="A703" s="114"/>
      <c r="B703" s="58" t="s">
        <v>62</v>
      </c>
      <c r="C703" s="58" t="s">
        <v>63</v>
      </c>
      <c r="D703" s="59" t="s">
        <v>64</v>
      </c>
      <c r="E703" s="58">
        <v>227</v>
      </c>
      <c r="F703" s="58" t="s">
        <v>2735</v>
      </c>
      <c r="G703" s="58" t="s">
        <v>2736</v>
      </c>
      <c r="H703" s="58" t="s">
        <v>2815</v>
      </c>
      <c r="I703" s="58" t="s">
        <v>2738</v>
      </c>
      <c r="J703" s="58" t="s">
        <v>2739</v>
      </c>
      <c r="K703" s="58" t="s">
        <v>2740</v>
      </c>
      <c r="L703" s="58" t="s">
        <v>2741</v>
      </c>
      <c r="M703" s="512" t="s">
        <v>2742</v>
      </c>
      <c r="N703" s="58">
        <v>112160135</v>
      </c>
      <c r="O703" s="58" t="s">
        <v>412</v>
      </c>
      <c r="P703" s="58" t="s">
        <v>76</v>
      </c>
      <c r="Q703" s="66" t="s">
        <v>398</v>
      </c>
      <c r="R703" s="74">
        <v>2015</v>
      </c>
      <c r="S703" s="517"/>
      <c r="T703" s="513">
        <f t="shared" si="59"/>
        <v>2015</v>
      </c>
      <c r="U703" s="58">
        <v>4</v>
      </c>
      <c r="V703" s="58" t="s">
        <v>325</v>
      </c>
      <c r="W703" s="58" t="s">
        <v>2743</v>
      </c>
      <c r="X703" s="58">
        <v>20</v>
      </c>
      <c r="Y703" s="58" t="s">
        <v>325</v>
      </c>
      <c r="Z703" s="58" t="s">
        <v>2743</v>
      </c>
      <c r="AA703" s="58" t="s">
        <v>2744</v>
      </c>
      <c r="AB703" s="507"/>
      <c r="AC703" s="58" t="s">
        <v>141</v>
      </c>
      <c r="AD703" s="58">
        <v>12</v>
      </c>
      <c r="AE703" s="116">
        <v>45768</v>
      </c>
      <c r="AF703" s="73">
        <f t="shared" si="57"/>
        <v>46132</v>
      </c>
      <c r="AG703" s="62" t="s">
        <v>82</v>
      </c>
      <c r="AH703" s="62" t="s">
        <v>83</v>
      </c>
      <c r="AI703" s="58" t="s">
        <v>2816</v>
      </c>
      <c r="AJ703" s="58" t="s">
        <v>109</v>
      </c>
      <c r="AK703" s="73" t="str">
        <f t="shared" ca="1" si="58"/>
        <v>поверен</v>
      </c>
      <c r="AL703" s="66" t="s">
        <v>86</v>
      </c>
      <c r="AM703" s="66" t="s">
        <v>86</v>
      </c>
      <c r="AN703" s="66" t="s">
        <v>87</v>
      </c>
      <c r="AO703" s="58" t="s">
        <v>88</v>
      </c>
      <c r="AP703" s="507"/>
      <c r="AQ703" s="507"/>
      <c r="AR703" s="507"/>
      <c r="AS703" s="507"/>
      <c r="AT703" s="507"/>
      <c r="AU703" s="507"/>
      <c r="AV703" s="507"/>
      <c r="AW703" s="507"/>
      <c r="AX703" s="507"/>
      <c r="AY703" s="507"/>
      <c r="AZ703" s="507"/>
      <c r="BA703" s="507"/>
      <c r="BB703" s="62" t="s">
        <v>403</v>
      </c>
      <c r="BC703" s="62" t="s">
        <v>404</v>
      </c>
      <c r="BD703" s="66">
        <v>3160</v>
      </c>
      <c r="BE703" s="507"/>
      <c r="BF703" s="518" t="s">
        <v>2746</v>
      </c>
      <c r="BG703" s="58" t="s">
        <v>1170</v>
      </c>
      <c r="BH703" s="507"/>
      <c r="BI703" s="58"/>
      <c r="BJ703" s="58"/>
      <c r="BK703" s="58"/>
    </row>
    <row r="704" ht="60" hidden="1" customHeight="1">
      <c r="A704" s="114"/>
      <c r="B704" s="58" t="s">
        <v>62</v>
      </c>
      <c r="C704" s="58" t="s">
        <v>63</v>
      </c>
      <c r="D704" s="59" t="s">
        <v>64</v>
      </c>
      <c r="E704" s="58">
        <v>227</v>
      </c>
      <c r="F704" s="58" t="s">
        <v>2735</v>
      </c>
      <c r="G704" s="58" t="s">
        <v>2736</v>
      </c>
      <c r="H704" s="58" t="s">
        <v>2817</v>
      </c>
      <c r="I704" s="58" t="s">
        <v>2738</v>
      </c>
      <c r="J704" s="58" t="s">
        <v>2739</v>
      </c>
      <c r="K704" s="58" t="s">
        <v>2740</v>
      </c>
      <c r="L704" s="58" t="s">
        <v>2741</v>
      </c>
      <c r="M704" s="512" t="s">
        <v>2742</v>
      </c>
      <c r="N704" s="58">
        <v>112160182</v>
      </c>
      <c r="O704" s="58" t="s">
        <v>412</v>
      </c>
      <c r="P704" s="58" t="s">
        <v>76</v>
      </c>
      <c r="Q704" s="66" t="s">
        <v>398</v>
      </c>
      <c r="R704" s="74">
        <v>2015</v>
      </c>
      <c r="S704" s="517"/>
      <c r="T704" s="513">
        <f t="shared" si="59"/>
        <v>2015</v>
      </c>
      <c r="U704" s="58">
        <v>4</v>
      </c>
      <c r="V704" s="58" t="s">
        <v>325</v>
      </c>
      <c r="W704" s="58" t="s">
        <v>2743</v>
      </c>
      <c r="X704" s="58">
        <v>20</v>
      </c>
      <c r="Y704" s="58" t="s">
        <v>325</v>
      </c>
      <c r="Z704" s="58" t="s">
        <v>2743</v>
      </c>
      <c r="AA704" s="58" t="s">
        <v>2744</v>
      </c>
      <c r="AB704" s="507"/>
      <c r="AC704" s="58" t="s">
        <v>141</v>
      </c>
      <c r="AD704" s="58">
        <v>12</v>
      </c>
      <c r="AE704" s="116">
        <v>45768</v>
      </c>
      <c r="AF704" s="73">
        <f t="shared" si="57"/>
        <v>46132</v>
      </c>
      <c r="AG704" s="62" t="s">
        <v>82</v>
      </c>
      <c r="AH704" s="62" t="s">
        <v>83</v>
      </c>
      <c r="AI704" s="58" t="s">
        <v>2818</v>
      </c>
      <c r="AJ704" s="58" t="s">
        <v>109</v>
      </c>
      <c r="AK704" s="73" t="str">
        <f t="shared" ca="1" si="58"/>
        <v>поверен</v>
      </c>
      <c r="AL704" s="66" t="s">
        <v>86</v>
      </c>
      <c r="AM704" s="66" t="s">
        <v>86</v>
      </c>
      <c r="AN704" s="66" t="s">
        <v>87</v>
      </c>
      <c r="AO704" s="58" t="s">
        <v>88</v>
      </c>
      <c r="AP704" s="507"/>
      <c r="AQ704" s="507"/>
      <c r="AR704" s="507"/>
      <c r="AS704" s="507"/>
      <c r="AT704" s="507"/>
      <c r="AU704" s="507"/>
      <c r="AV704" s="507"/>
      <c r="AW704" s="507"/>
      <c r="AX704" s="507"/>
      <c r="AY704" s="507"/>
      <c r="AZ704" s="507"/>
      <c r="BA704" s="507"/>
      <c r="BB704" s="62" t="s">
        <v>403</v>
      </c>
      <c r="BC704" s="62" t="s">
        <v>404</v>
      </c>
      <c r="BD704" s="66">
        <v>3160</v>
      </c>
      <c r="BE704" s="507"/>
      <c r="BF704" s="518" t="s">
        <v>2746</v>
      </c>
      <c r="BG704" s="58" t="s">
        <v>1170</v>
      </c>
      <c r="BH704" s="507"/>
      <c r="BI704" s="58"/>
      <c r="BJ704" s="58"/>
      <c r="BK704" s="58"/>
    </row>
    <row r="705" ht="60" hidden="1" customHeight="1">
      <c r="A705" s="114"/>
      <c r="B705" s="58" t="s">
        <v>62</v>
      </c>
      <c r="C705" s="58" t="s">
        <v>63</v>
      </c>
      <c r="D705" s="59" t="s">
        <v>64</v>
      </c>
      <c r="E705" s="58">
        <v>227</v>
      </c>
      <c r="F705" s="58" t="s">
        <v>2735</v>
      </c>
      <c r="G705" s="58" t="s">
        <v>2819</v>
      </c>
      <c r="H705" s="58" t="s">
        <v>2820</v>
      </c>
      <c r="I705" s="58" t="s">
        <v>2738</v>
      </c>
      <c r="J705" s="58" t="s">
        <v>2739</v>
      </c>
      <c r="K705" s="58" t="s">
        <v>2740</v>
      </c>
      <c r="L705" s="58" t="s">
        <v>2741</v>
      </c>
      <c r="M705" s="512" t="s">
        <v>2742</v>
      </c>
      <c r="N705" s="58">
        <v>112160155</v>
      </c>
      <c r="O705" s="58" t="s">
        <v>412</v>
      </c>
      <c r="P705" s="58" t="s">
        <v>76</v>
      </c>
      <c r="Q705" s="66" t="s">
        <v>398</v>
      </c>
      <c r="R705" s="74">
        <v>2015</v>
      </c>
      <c r="S705" s="517"/>
      <c r="T705" s="513">
        <f t="shared" si="59"/>
        <v>2015</v>
      </c>
      <c r="U705" s="58">
        <v>4</v>
      </c>
      <c r="V705" s="58" t="s">
        <v>325</v>
      </c>
      <c r="W705" s="58" t="s">
        <v>2743</v>
      </c>
      <c r="X705" s="58">
        <v>20</v>
      </c>
      <c r="Y705" s="58" t="s">
        <v>325</v>
      </c>
      <c r="Z705" s="58" t="s">
        <v>2743</v>
      </c>
      <c r="AA705" s="58" t="s">
        <v>2744</v>
      </c>
      <c r="AB705" s="507"/>
      <c r="AC705" s="58" t="s">
        <v>141</v>
      </c>
      <c r="AD705" s="58">
        <v>12</v>
      </c>
      <c r="AE705" s="116">
        <v>45768</v>
      </c>
      <c r="AF705" s="73">
        <f t="shared" si="57"/>
        <v>46132</v>
      </c>
      <c r="AG705" s="62" t="s">
        <v>82</v>
      </c>
      <c r="AH705" s="62" t="s">
        <v>83</v>
      </c>
      <c r="AI705" s="58" t="s">
        <v>2821</v>
      </c>
      <c r="AJ705" s="58" t="s">
        <v>109</v>
      </c>
      <c r="AK705" s="73" t="str">
        <f t="shared" ca="1" si="58"/>
        <v>поверен</v>
      </c>
      <c r="AL705" s="66" t="s">
        <v>86</v>
      </c>
      <c r="AM705" s="66" t="s">
        <v>86</v>
      </c>
      <c r="AN705" s="66" t="s">
        <v>87</v>
      </c>
      <c r="AO705" s="58" t="s">
        <v>88</v>
      </c>
      <c r="AP705" s="507"/>
      <c r="AQ705" s="507"/>
      <c r="AR705" s="507"/>
      <c r="AS705" s="507"/>
      <c r="AT705" s="507"/>
      <c r="AU705" s="507"/>
      <c r="AV705" s="507"/>
      <c r="AW705" s="507"/>
      <c r="AX705" s="507"/>
      <c r="AY705" s="507"/>
      <c r="AZ705" s="507"/>
      <c r="BA705" s="507"/>
      <c r="BB705" s="62" t="s">
        <v>403</v>
      </c>
      <c r="BC705" s="62" t="s">
        <v>404</v>
      </c>
      <c r="BD705" s="66">
        <v>3160</v>
      </c>
      <c r="BE705" s="507"/>
      <c r="BF705" s="518" t="s">
        <v>2746</v>
      </c>
      <c r="BG705" s="58" t="s">
        <v>1170</v>
      </c>
      <c r="BH705" s="507"/>
      <c r="BI705" s="58"/>
      <c r="BJ705" s="58"/>
      <c r="BK705" s="58"/>
    </row>
    <row r="706" ht="60" hidden="1" customHeight="1">
      <c r="A706" s="58"/>
      <c r="B706" s="58" t="s">
        <v>62</v>
      </c>
      <c r="C706" s="58" t="s">
        <v>63</v>
      </c>
      <c r="D706" s="59" t="s">
        <v>64</v>
      </c>
      <c r="E706" s="58">
        <v>227</v>
      </c>
      <c r="F706" s="58" t="s">
        <v>2735</v>
      </c>
      <c r="G706" s="58" t="s">
        <v>2819</v>
      </c>
      <c r="H706" s="58" t="s">
        <v>2822</v>
      </c>
      <c r="I706" s="58" t="s">
        <v>2738</v>
      </c>
      <c r="J706" s="58" t="s">
        <v>2739</v>
      </c>
      <c r="K706" s="58" t="s">
        <v>2740</v>
      </c>
      <c r="L706" s="58" t="s">
        <v>2741</v>
      </c>
      <c r="M706" s="512" t="s">
        <v>2742</v>
      </c>
      <c r="N706" s="58">
        <v>112200206</v>
      </c>
      <c r="O706" s="58" t="s">
        <v>412</v>
      </c>
      <c r="P706" s="58" t="s">
        <v>76</v>
      </c>
      <c r="Q706" s="66" t="s">
        <v>398</v>
      </c>
      <c r="R706" s="74" t="s">
        <v>2823</v>
      </c>
      <c r="S706" s="517"/>
      <c r="T706" s="513">
        <f t="shared" si="59"/>
        <v>2020</v>
      </c>
      <c r="U706" s="58">
        <v>4</v>
      </c>
      <c r="V706" s="58" t="s">
        <v>325</v>
      </c>
      <c r="W706" s="58" t="s">
        <v>2743</v>
      </c>
      <c r="X706" s="58">
        <v>20</v>
      </c>
      <c r="Y706" s="58" t="s">
        <v>325</v>
      </c>
      <c r="Z706" s="58" t="s">
        <v>2743</v>
      </c>
      <c r="AA706" s="58" t="s">
        <v>2744</v>
      </c>
      <c r="AB706" s="507"/>
      <c r="AC706" s="58" t="s">
        <v>141</v>
      </c>
      <c r="AD706" s="58">
        <v>12</v>
      </c>
      <c r="AE706" s="116">
        <v>45768</v>
      </c>
      <c r="AF706" s="73">
        <f t="shared" ref="AF706:AF769" si="60">IF(AD706=0,0,IF(AE706="","",EDATE(AE706,AD706)-DAY(1)))</f>
        <v>46132</v>
      </c>
      <c r="AG706" s="62" t="s">
        <v>82</v>
      </c>
      <c r="AH706" s="62" t="s">
        <v>83</v>
      </c>
      <c r="AI706" s="58" t="s">
        <v>2824</v>
      </c>
      <c r="AJ706" s="58" t="s">
        <v>109</v>
      </c>
      <c r="AK706" s="73" t="str">
        <f t="shared" ca="1" si="58"/>
        <v>поверен</v>
      </c>
      <c r="AL706" s="66" t="s">
        <v>86</v>
      </c>
      <c r="AM706" s="66" t="s">
        <v>86</v>
      </c>
      <c r="AN706" s="66" t="s">
        <v>87</v>
      </c>
      <c r="AO706" s="58" t="s">
        <v>88</v>
      </c>
      <c r="AP706" s="507"/>
      <c r="AQ706" s="507"/>
      <c r="AR706" s="507"/>
      <c r="AS706" s="507"/>
      <c r="AT706" s="507"/>
      <c r="AU706" s="507"/>
      <c r="AV706" s="507"/>
      <c r="AW706" s="507" t="s">
        <v>2825</v>
      </c>
      <c r="AX706" s="507"/>
      <c r="AY706" s="507"/>
      <c r="AZ706" s="507"/>
      <c r="BA706" s="507"/>
      <c r="BB706" s="62" t="s">
        <v>403</v>
      </c>
      <c r="BC706" s="62" t="s">
        <v>404</v>
      </c>
      <c r="BD706" s="66">
        <v>3160</v>
      </c>
      <c r="BE706" s="507"/>
      <c r="BF706" s="518" t="s">
        <v>2746</v>
      </c>
      <c r="BG706" s="58" t="s">
        <v>1170</v>
      </c>
      <c r="BH706" s="507"/>
      <c r="BI706" s="58"/>
      <c r="BJ706" s="58"/>
      <c r="BK706" s="58"/>
    </row>
    <row r="707" ht="60" hidden="1" customHeight="1">
      <c r="A707" s="114"/>
      <c r="B707" s="58" t="s">
        <v>62</v>
      </c>
      <c r="C707" s="58" t="s">
        <v>63</v>
      </c>
      <c r="D707" s="59" t="s">
        <v>64</v>
      </c>
      <c r="E707" s="58">
        <v>227</v>
      </c>
      <c r="F707" s="58" t="s">
        <v>2735</v>
      </c>
      <c r="G707" s="58" t="s">
        <v>2819</v>
      </c>
      <c r="H707" s="58" t="s">
        <v>2826</v>
      </c>
      <c r="I707" s="58" t="s">
        <v>2738</v>
      </c>
      <c r="J707" s="58" t="s">
        <v>2739</v>
      </c>
      <c r="K707" s="58" t="s">
        <v>2740</v>
      </c>
      <c r="L707" s="58" t="s">
        <v>2741</v>
      </c>
      <c r="M707" s="512" t="s">
        <v>2742</v>
      </c>
      <c r="N707" s="58">
        <v>112160109</v>
      </c>
      <c r="O707" s="58" t="s">
        <v>412</v>
      </c>
      <c r="P707" s="58" t="s">
        <v>76</v>
      </c>
      <c r="Q707" s="66" t="s">
        <v>398</v>
      </c>
      <c r="R707" s="74">
        <v>2015</v>
      </c>
      <c r="S707" s="517"/>
      <c r="T707" s="513">
        <f t="shared" si="59"/>
        <v>2015</v>
      </c>
      <c r="U707" s="58">
        <v>4</v>
      </c>
      <c r="V707" s="58" t="s">
        <v>325</v>
      </c>
      <c r="W707" s="58" t="s">
        <v>2743</v>
      </c>
      <c r="X707" s="58">
        <v>20</v>
      </c>
      <c r="Y707" s="58" t="s">
        <v>325</v>
      </c>
      <c r="Z707" s="58" t="s">
        <v>2743</v>
      </c>
      <c r="AA707" s="58" t="s">
        <v>2744</v>
      </c>
      <c r="AB707" s="507"/>
      <c r="AC707" s="58" t="s">
        <v>141</v>
      </c>
      <c r="AD707" s="58">
        <v>12</v>
      </c>
      <c r="AE707" s="116">
        <v>45768</v>
      </c>
      <c r="AF707" s="73">
        <f t="shared" si="60"/>
        <v>46132</v>
      </c>
      <c r="AG707" s="62" t="s">
        <v>82</v>
      </c>
      <c r="AH707" s="62" t="s">
        <v>83</v>
      </c>
      <c r="AI707" s="58" t="s">
        <v>2827</v>
      </c>
      <c r="AJ707" s="58" t="s">
        <v>109</v>
      </c>
      <c r="AK707" s="73" t="str">
        <f t="shared" ca="1" si="58"/>
        <v>поверен</v>
      </c>
      <c r="AL707" s="66" t="s">
        <v>86</v>
      </c>
      <c r="AM707" s="66" t="s">
        <v>86</v>
      </c>
      <c r="AN707" s="66" t="s">
        <v>87</v>
      </c>
      <c r="AO707" s="58" t="s">
        <v>88</v>
      </c>
      <c r="AP707" s="507"/>
      <c r="AQ707" s="507"/>
      <c r="AR707" s="507"/>
      <c r="AS707" s="507"/>
      <c r="AT707" s="507"/>
      <c r="AU707" s="507"/>
      <c r="AV707" s="507"/>
      <c r="AW707" s="507"/>
      <c r="AX707" s="507"/>
      <c r="AY707" s="507"/>
      <c r="AZ707" s="507"/>
      <c r="BA707" s="507"/>
      <c r="BB707" s="62" t="s">
        <v>403</v>
      </c>
      <c r="BC707" s="62" t="s">
        <v>404</v>
      </c>
      <c r="BD707" s="66">
        <v>3160</v>
      </c>
      <c r="BE707" s="507"/>
      <c r="BF707" s="518" t="s">
        <v>2746</v>
      </c>
      <c r="BG707" s="58" t="s">
        <v>1170</v>
      </c>
      <c r="BH707" s="507"/>
      <c r="BI707" s="58"/>
      <c r="BJ707" s="58"/>
      <c r="BK707" s="58"/>
    </row>
    <row r="708" ht="60" hidden="1" customHeight="1">
      <c r="A708" s="114"/>
      <c r="B708" s="58" t="s">
        <v>62</v>
      </c>
      <c r="C708" s="58" t="s">
        <v>63</v>
      </c>
      <c r="D708" s="59" t="s">
        <v>64</v>
      </c>
      <c r="E708" s="58">
        <v>227</v>
      </c>
      <c r="F708" s="58" t="s">
        <v>2735</v>
      </c>
      <c r="G708" s="58" t="s">
        <v>2819</v>
      </c>
      <c r="H708" s="58" t="s">
        <v>2828</v>
      </c>
      <c r="I708" s="58" t="s">
        <v>2738</v>
      </c>
      <c r="J708" s="58" t="s">
        <v>2739</v>
      </c>
      <c r="K708" s="58" t="s">
        <v>2740</v>
      </c>
      <c r="L708" s="58" t="s">
        <v>2741</v>
      </c>
      <c r="M708" s="512" t="s">
        <v>2742</v>
      </c>
      <c r="N708" s="58">
        <v>112160210</v>
      </c>
      <c r="O708" s="58" t="s">
        <v>412</v>
      </c>
      <c r="P708" s="58" t="s">
        <v>76</v>
      </c>
      <c r="Q708" s="66" t="s">
        <v>398</v>
      </c>
      <c r="R708" s="74">
        <v>2015</v>
      </c>
      <c r="S708" s="517"/>
      <c r="T708" s="513">
        <f t="shared" si="59"/>
        <v>2015</v>
      </c>
      <c r="U708" s="58">
        <v>4</v>
      </c>
      <c r="V708" s="58" t="s">
        <v>325</v>
      </c>
      <c r="W708" s="58" t="s">
        <v>2743</v>
      </c>
      <c r="X708" s="58">
        <v>20</v>
      </c>
      <c r="Y708" s="58" t="s">
        <v>325</v>
      </c>
      <c r="Z708" s="58" t="s">
        <v>2743</v>
      </c>
      <c r="AA708" s="58" t="s">
        <v>2744</v>
      </c>
      <c r="AB708" s="507"/>
      <c r="AC708" s="58" t="s">
        <v>141</v>
      </c>
      <c r="AD708" s="58">
        <v>12</v>
      </c>
      <c r="AE708" s="116">
        <v>45768</v>
      </c>
      <c r="AF708" s="73">
        <f t="shared" si="60"/>
        <v>46132</v>
      </c>
      <c r="AG708" s="62" t="s">
        <v>82</v>
      </c>
      <c r="AH708" s="62" t="s">
        <v>83</v>
      </c>
      <c r="AI708" s="58" t="s">
        <v>2829</v>
      </c>
      <c r="AJ708" s="58" t="s">
        <v>109</v>
      </c>
      <c r="AK708" s="73" t="str">
        <f t="shared" ca="1" si="58"/>
        <v>поверен</v>
      </c>
      <c r="AL708" s="66" t="s">
        <v>86</v>
      </c>
      <c r="AM708" s="66" t="s">
        <v>86</v>
      </c>
      <c r="AN708" s="66" t="s">
        <v>87</v>
      </c>
      <c r="AO708" s="58" t="s">
        <v>88</v>
      </c>
      <c r="AP708" s="507"/>
      <c r="AQ708" s="507"/>
      <c r="AR708" s="507"/>
      <c r="AS708" s="507"/>
      <c r="AT708" s="507"/>
      <c r="AU708" s="507"/>
      <c r="AV708" s="507"/>
      <c r="AW708" s="507"/>
      <c r="AX708" s="507"/>
      <c r="AY708" s="507"/>
      <c r="AZ708" s="507"/>
      <c r="BA708" s="507"/>
      <c r="BB708" s="62" t="s">
        <v>403</v>
      </c>
      <c r="BC708" s="62" t="s">
        <v>404</v>
      </c>
      <c r="BD708" s="66">
        <v>3160</v>
      </c>
      <c r="BE708" s="507"/>
      <c r="BF708" s="518" t="s">
        <v>2746</v>
      </c>
      <c r="BG708" s="58" t="s">
        <v>1170</v>
      </c>
      <c r="BH708" s="507"/>
      <c r="BI708" s="58"/>
      <c r="BJ708" s="58"/>
      <c r="BK708" s="58"/>
    </row>
    <row r="709" ht="60" hidden="1" customHeight="1">
      <c r="A709" s="58"/>
      <c r="B709" s="58" t="s">
        <v>62</v>
      </c>
      <c r="C709" s="58" t="s">
        <v>63</v>
      </c>
      <c r="D709" s="59" t="s">
        <v>64</v>
      </c>
      <c r="E709" s="58">
        <v>227</v>
      </c>
      <c r="F709" s="58" t="s">
        <v>2735</v>
      </c>
      <c r="G709" s="58" t="s">
        <v>2819</v>
      </c>
      <c r="H709" s="58" t="s">
        <v>2830</v>
      </c>
      <c r="I709" s="58" t="s">
        <v>2738</v>
      </c>
      <c r="J709" s="58" t="s">
        <v>2739</v>
      </c>
      <c r="K709" s="58" t="s">
        <v>2740</v>
      </c>
      <c r="L709" s="58" t="s">
        <v>2741</v>
      </c>
      <c r="M709" s="512" t="s">
        <v>2742</v>
      </c>
      <c r="N709" s="58">
        <v>112160254</v>
      </c>
      <c r="O709" s="58" t="s">
        <v>412</v>
      </c>
      <c r="P709" s="58" t="s">
        <v>76</v>
      </c>
      <c r="Q709" s="66" t="s">
        <v>398</v>
      </c>
      <c r="R709" s="74">
        <v>2015</v>
      </c>
      <c r="S709" s="517"/>
      <c r="T709" s="513">
        <f t="shared" si="59"/>
        <v>2015</v>
      </c>
      <c r="U709" s="58">
        <v>4</v>
      </c>
      <c r="V709" s="58" t="s">
        <v>325</v>
      </c>
      <c r="W709" s="58" t="s">
        <v>2743</v>
      </c>
      <c r="X709" s="58">
        <v>20</v>
      </c>
      <c r="Y709" s="58" t="s">
        <v>325</v>
      </c>
      <c r="Z709" s="58" t="s">
        <v>2743</v>
      </c>
      <c r="AA709" s="58" t="s">
        <v>2744</v>
      </c>
      <c r="AB709" s="507"/>
      <c r="AC709" s="58" t="s">
        <v>141</v>
      </c>
      <c r="AD709" s="58">
        <v>12</v>
      </c>
      <c r="AE709" s="116">
        <v>45768</v>
      </c>
      <c r="AF709" s="73">
        <f t="shared" si="60"/>
        <v>46132</v>
      </c>
      <c r="AG709" s="62" t="s">
        <v>82</v>
      </c>
      <c r="AH709" s="62" t="s">
        <v>83</v>
      </c>
      <c r="AI709" s="58" t="s">
        <v>2831</v>
      </c>
      <c r="AJ709" s="58" t="s">
        <v>109</v>
      </c>
      <c r="AK709" s="73" t="str">
        <f t="shared" ca="1" si="58"/>
        <v>поверен</v>
      </c>
      <c r="AL709" s="66" t="s">
        <v>86</v>
      </c>
      <c r="AM709" s="66" t="s">
        <v>86</v>
      </c>
      <c r="AN709" s="66" t="s">
        <v>87</v>
      </c>
      <c r="AO709" s="58" t="s">
        <v>88</v>
      </c>
      <c r="AP709" s="507"/>
      <c r="AQ709" s="507"/>
      <c r="AR709" s="507"/>
      <c r="AS709" s="507"/>
      <c r="AT709" s="507"/>
      <c r="AU709" s="507"/>
      <c r="AV709" s="507"/>
      <c r="AW709" s="507"/>
      <c r="AX709" s="507"/>
      <c r="AY709" s="507"/>
      <c r="AZ709" s="507"/>
      <c r="BA709" s="507"/>
      <c r="BB709" s="62" t="s">
        <v>403</v>
      </c>
      <c r="BC709" s="62" t="s">
        <v>404</v>
      </c>
      <c r="BD709" s="66">
        <v>3160</v>
      </c>
      <c r="BE709" s="507"/>
      <c r="BF709" s="518" t="s">
        <v>2746</v>
      </c>
      <c r="BG709" s="58" t="s">
        <v>1170</v>
      </c>
      <c r="BH709" s="507"/>
      <c r="BI709" s="58"/>
      <c r="BJ709" s="58"/>
      <c r="BK709" s="58"/>
    </row>
    <row r="710" ht="60" hidden="1" customHeight="1">
      <c r="A710" s="114"/>
      <c r="B710" s="58" t="s">
        <v>62</v>
      </c>
      <c r="C710" s="58" t="s">
        <v>63</v>
      </c>
      <c r="D710" s="59" t="s">
        <v>64</v>
      </c>
      <c r="E710" s="58">
        <v>227</v>
      </c>
      <c r="F710" s="58" t="s">
        <v>2735</v>
      </c>
      <c r="G710" s="58" t="s">
        <v>2819</v>
      </c>
      <c r="H710" s="58" t="s">
        <v>2832</v>
      </c>
      <c r="I710" s="58" t="s">
        <v>2738</v>
      </c>
      <c r="J710" s="58" t="s">
        <v>2739</v>
      </c>
      <c r="K710" s="58" t="s">
        <v>2740</v>
      </c>
      <c r="L710" s="58" t="s">
        <v>2741</v>
      </c>
      <c r="M710" s="512" t="s">
        <v>2742</v>
      </c>
      <c r="N710" s="58">
        <v>112160166</v>
      </c>
      <c r="O710" s="58" t="s">
        <v>412</v>
      </c>
      <c r="P710" s="58" t="s">
        <v>76</v>
      </c>
      <c r="Q710" s="66" t="s">
        <v>398</v>
      </c>
      <c r="R710" s="74">
        <v>2015</v>
      </c>
      <c r="S710" s="517"/>
      <c r="T710" s="513">
        <f t="shared" si="59"/>
        <v>2015</v>
      </c>
      <c r="U710" s="58">
        <v>4</v>
      </c>
      <c r="V710" s="58" t="s">
        <v>325</v>
      </c>
      <c r="W710" s="58" t="s">
        <v>2743</v>
      </c>
      <c r="X710" s="58">
        <v>20</v>
      </c>
      <c r="Y710" s="58" t="s">
        <v>325</v>
      </c>
      <c r="Z710" s="58" t="s">
        <v>2743</v>
      </c>
      <c r="AA710" s="58" t="s">
        <v>2744</v>
      </c>
      <c r="AB710" s="507"/>
      <c r="AC710" s="58" t="s">
        <v>141</v>
      </c>
      <c r="AD710" s="58">
        <v>12</v>
      </c>
      <c r="AE710" s="116">
        <v>45768</v>
      </c>
      <c r="AF710" s="73">
        <f t="shared" si="60"/>
        <v>46132</v>
      </c>
      <c r="AG710" s="62" t="s">
        <v>82</v>
      </c>
      <c r="AH710" s="62" t="s">
        <v>83</v>
      </c>
      <c r="AI710" s="58" t="s">
        <v>2833</v>
      </c>
      <c r="AJ710" s="58" t="s">
        <v>109</v>
      </c>
      <c r="AK710" s="73" t="str">
        <f t="shared" ca="1" si="58"/>
        <v>поверен</v>
      </c>
      <c r="AL710" s="66" t="s">
        <v>86</v>
      </c>
      <c r="AM710" s="66" t="s">
        <v>86</v>
      </c>
      <c r="AN710" s="66" t="s">
        <v>87</v>
      </c>
      <c r="AO710" s="58" t="s">
        <v>88</v>
      </c>
      <c r="AP710" s="507"/>
      <c r="AQ710" s="507"/>
      <c r="AR710" s="507"/>
      <c r="AS710" s="507"/>
      <c r="AT710" s="507"/>
      <c r="AU710" s="507"/>
      <c r="AV710" s="507"/>
      <c r="AW710" s="507"/>
      <c r="AX710" s="507"/>
      <c r="AY710" s="507"/>
      <c r="AZ710" s="507"/>
      <c r="BA710" s="507"/>
      <c r="BB710" s="62" t="s">
        <v>403</v>
      </c>
      <c r="BC710" s="62" t="s">
        <v>404</v>
      </c>
      <c r="BD710" s="66">
        <v>3160</v>
      </c>
      <c r="BE710" s="507"/>
      <c r="BF710" s="518" t="s">
        <v>2746</v>
      </c>
      <c r="BG710" s="58" t="s">
        <v>1170</v>
      </c>
      <c r="BH710" s="507"/>
      <c r="BI710" s="58"/>
      <c r="BJ710" s="58"/>
      <c r="BK710" s="58"/>
    </row>
    <row r="711" ht="60" hidden="1" customHeight="1">
      <c r="A711" s="58"/>
      <c r="B711" s="58" t="s">
        <v>62</v>
      </c>
      <c r="C711" s="58" t="s">
        <v>63</v>
      </c>
      <c r="D711" s="59" t="s">
        <v>64</v>
      </c>
      <c r="E711" s="58">
        <v>227</v>
      </c>
      <c r="F711" s="58" t="s">
        <v>2735</v>
      </c>
      <c r="G711" s="58" t="s">
        <v>2819</v>
      </c>
      <c r="H711" s="58" t="s">
        <v>2834</v>
      </c>
      <c r="I711" s="58" t="s">
        <v>2738</v>
      </c>
      <c r="J711" s="58" t="s">
        <v>2739</v>
      </c>
      <c r="K711" s="58" t="s">
        <v>2740</v>
      </c>
      <c r="L711" s="58" t="s">
        <v>2741</v>
      </c>
      <c r="M711" s="512" t="s">
        <v>2742</v>
      </c>
      <c r="N711" s="58">
        <v>112160242</v>
      </c>
      <c r="O711" s="58" t="s">
        <v>412</v>
      </c>
      <c r="P711" s="58" t="s">
        <v>76</v>
      </c>
      <c r="Q711" s="66" t="s">
        <v>398</v>
      </c>
      <c r="R711" s="74">
        <v>2015</v>
      </c>
      <c r="S711" s="517"/>
      <c r="T711" s="513">
        <f t="shared" si="59"/>
        <v>2015</v>
      </c>
      <c r="U711" s="58">
        <v>4</v>
      </c>
      <c r="V711" s="58" t="s">
        <v>325</v>
      </c>
      <c r="W711" s="58" t="s">
        <v>2743</v>
      </c>
      <c r="X711" s="58">
        <v>20</v>
      </c>
      <c r="Y711" s="58" t="s">
        <v>325</v>
      </c>
      <c r="Z711" s="58" t="s">
        <v>2743</v>
      </c>
      <c r="AA711" s="58" t="s">
        <v>2744</v>
      </c>
      <c r="AB711" s="507"/>
      <c r="AC711" s="58" t="s">
        <v>141</v>
      </c>
      <c r="AD711" s="58">
        <v>12</v>
      </c>
      <c r="AE711" s="116">
        <v>45768</v>
      </c>
      <c r="AF711" s="73">
        <f t="shared" si="60"/>
        <v>46132</v>
      </c>
      <c r="AG711" s="62" t="s">
        <v>82</v>
      </c>
      <c r="AH711" s="62" t="s">
        <v>83</v>
      </c>
      <c r="AI711" s="58" t="s">
        <v>2835</v>
      </c>
      <c r="AJ711" s="58" t="s">
        <v>109</v>
      </c>
      <c r="AK711" s="73" t="str">
        <f t="shared" ca="1" si="58"/>
        <v>поверен</v>
      </c>
      <c r="AL711" s="66" t="s">
        <v>86</v>
      </c>
      <c r="AM711" s="66" t="s">
        <v>86</v>
      </c>
      <c r="AN711" s="66" t="s">
        <v>87</v>
      </c>
      <c r="AO711" s="58" t="s">
        <v>88</v>
      </c>
      <c r="AP711" s="507"/>
      <c r="AQ711" s="507"/>
      <c r="AR711" s="507"/>
      <c r="AS711" s="507"/>
      <c r="AT711" s="507"/>
      <c r="AU711" s="507"/>
      <c r="AV711" s="507"/>
      <c r="AW711" s="507"/>
      <c r="AX711" s="507"/>
      <c r="AY711" s="507"/>
      <c r="AZ711" s="507"/>
      <c r="BA711" s="507"/>
      <c r="BB711" s="62" t="s">
        <v>403</v>
      </c>
      <c r="BC711" s="62" t="s">
        <v>404</v>
      </c>
      <c r="BD711" s="66">
        <v>3160</v>
      </c>
      <c r="BE711" s="507"/>
      <c r="BF711" s="518" t="s">
        <v>2746</v>
      </c>
      <c r="BG711" s="58" t="s">
        <v>1170</v>
      </c>
      <c r="BH711" s="507"/>
      <c r="BI711" s="58"/>
      <c r="BJ711" s="58"/>
      <c r="BK711" s="58"/>
    </row>
    <row r="712" ht="60" hidden="1" customHeight="1">
      <c r="A712" s="58"/>
      <c r="B712" s="58" t="s">
        <v>62</v>
      </c>
      <c r="C712" s="58" t="s">
        <v>63</v>
      </c>
      <c r="D712" s="59" t="s">
        <v>64</v>
      </c>
      <c r="E712" s="58">
        <v>227</v>
      </c>
      <c r="F712" s="58" t="s">
        <v>2735</v>
      </c>
      <c r="G712" s="58" t="s">
        <v>2819</v>
      </c>
      <c r="H712" s="58" t="s">
        <v>2836</v>
      </c>
      <c r="I712" s="58" t="s">
        <v>2738</v>
      </c>
      <c r="J712" s="58" t="s">
        <v>2739</v>
      </c>
      <c r="K712" s="58" t="s">
        <v>2740</v>
      </c>
      <c r="L712" s="58" t="s">
        <v>2741</v>
      </c>
      <c r="M712" s="512" t="s">
        <v>2742</v>
      </c>
      <c r="N712" s="58">
        <v>112160016</v>
      </c>
      <c r="O712" s="58" t="s">
        <v>412</v>
      </c>
      <c r="P712" s="58" t="s">
        <v>76</v>
      </c>
      <c r="Q712" s="66" t="s">
        <v>398</v>
      </c>
      <c r="R712" s="74">
        <v>2015</v>
      </c>
      <c r="S712" s="517"/>
      <c r="T712" s="513">
        <f t="shared" si="59"/>
        <v>2015</v>
      </c>
      <c r="U712" s="58">
        <v>4</v>
      </c>
      <c r="V712" s="58" t="s">
        <v>325</v>
      </c>
      <c r="W712" s="58" t="s">
        <v>2743</v>
      </c>
      <c r="X712" s="58">
        <v>20</v>
      </c>
      <c r="Y712" s="58" t="s">
        <v>325</v>
      </c>
      <c r="Z712" s="58" t="s">
        <v>2743</v>
      </c>
      <c r="AA712" s="58" t="s">
        <v>2744</v>
      </c>
      <c r="AB712" s="507"/>
      <c r="AC712" s="58" t="s">
        <v>141</v>
      </c>
      <c r="AD712" s="58">
        <v>12</v>
      </c>
      <c r="AE712" s="116">
        <v>45768</v>
      </c>
      <c r="AF712" s="73">
        <f t="shared" si="60"/>
        <v>46132</v>
      </c>
      <c r="AG712" s="62" t="s">
        <v>82</v>
      </c>
      <c r="AH712" s="62" t="s">
        <v>83</v>
      </c>
      <c r="AI712" s="58" t="s">
        <v>2837</v>
      </c>
      <c r="AJ712" s="58" t="s">
        <v>109</v>
      </c>
      <c r="AK712" s="73" t="str">
        <f t="shared" ca="1" si="58"/>
        <v>поверен</v>
      </c>
      <c r="AL712" s="66" t="s">
        <v>86</v>
      </c>
      <c r="AM712" s="66" t="s">
        <v>86</v>
      </c>
      <c r="AN712" s="66" t="s">
        <v>87</v>
      </c>
      <c r="AO712" s="58" t="s">
        <v>88</v>
      </c>
      <c r="AP712" s="507"/>
      <c r="AQ712" s="507"/>
      <c r="AR712" s="507"/>
      <c r="AS712" s="507"/>
      <c r="AT712" s="507"/>
      <c r="AU712" s="507"/>
      <c r="AV712" s="507"/>
      <c r="AW712" s="507"/>
      <c r="AX712" s="507"/>
      <c r="AY712" s="507"/>
      <c r="AZ712" s="507"/>
      <c r="BA712" s="507"/>
      <c r="BB712" s="62" t="s">
        <v>403</v>
      </c>
      <c r="BC712" s="62" t="s">
        <v>404</v>
      </c>
      <c r="BD712" s="66">
        <v>3160</v>
      </c>
      <c r="BE712" s="507"/>
      <c r="BF712" s="518" t="s">
        <v>2746</v>
      </c>
      <c r="BG712" s="58" t="s">
        <v>1170</v>
      </c>
      <c r="BH712" s="507"/>
      <c r="BI712" s="58"/>
      <c r="BJ712" s="58"/>
      <c r="BK712" s="58"/>
    </row>
    <row r="713" s="2" customFormat="1" ht="60" hidden="1" customHeight="1">
      <c r="A713" s="58"/>
      <c r="B713" s="58" t="s">
        <v>62</v>
      </c>
      <c r="C713" s="58" t="s">
        <v>63</v>
      </c>
      <c r="D713" s="59" t="s">
        <v>64</v>
      </c>
      <c r="E713" s="71">
        <v>227</v>
      </c>
      <c r="F713" s="58" t="s">
        <v>2735</v>
      </c>
      <c r="G713" s="58" t="s">
        <v>2819</v>
      </c>
      <c r="H713" s="71" t="s">
        <v>2838</v>
      </c>
      <c r="I713" s="71" t="s">
        <v>2738</v>
      </c>
      <c r="J713" s="71" t="s">
        <v>2739</v>
      </c>
      <c r="K713" s="71" t="s">
        <v>2740</v>
      </c>
      <c r="L713" s="71" t="s">
        <v>2741</v>
      </c>
      <c r="M713" s="519" t="s">
        <v>2742</v>
      </c>
      <c r="N713" s="71">
        <v>112160001</v>
      </c>
      <c r="O713" s="71" t="s">
        <v>412</v>
      </c>
      <c r="P713" s="58" t="s">
        <v>76</v>
      </c>
      <c r="Q713" s="66" t="s">
        <v>398</v>
      </c>
      <c r="R713" s="60">
        <v>2015</v>
      </c>
      <c r="S713" s="520"/>
      <c r="T713" s="513">
        <f t="shared" si="59"/>
        <v>2015</v>
      </c>
      <c r="U713" s="71">
        <v>4</v>
      </c>
      <c r="V713" s="71" t="s">
        <v>325</v>
      </c>
      <c r="W713" s="71" t="s">
        <v>2743</v>
      </c>
      <c r="X713" s="71">
        <v>20</v>
      </c>
      <c r="Y713" s="71" t="s">
        <v>325</v>
      </c>
      <c r="Z713" s="71" t="s">
        <v>2743</v>
      </c>
      <c r="AA713" s="71" t="s">
        <v>2744</v>
      </c>
      <c r="AB713" s="123"/>
      <c r="AC713" s="71" t="s">
        <v>141</v>
      </c>
      <c r="AD713" s="71">
        <v>12</v>
      </c>
      <c r="AE713" s="115">
        <v>45768</v>
      </c>
      <c r="AF713" s="73">
        <f t="shared" si="60"/>
        <v>46132</v>
      </c>
      <c r="AG713" s="62" t="s">
        <v>82</v>
      </c>
      <c r="AH713" s="62" t="s">
        <v>83</v>
      </c>
      <c r="AI713" s="71" t="s">
        <v>2839</v>
      </c>
      <c r="AJ713" s="71" t="s">
        <v>109</v>
      </c>
      <c r="AK713" s="73" t="str">
        <f t="shared" ca="1" si="58"/>
        <v>поверен</v>
      </c>
      <c r="AL713" s="66" t="s">
        <v>86</v>
      </c>
      <c r="AM713" s="66" t="s">
        <v>86</v>
      </c>
      <c r="AN713" s="66" t="s">
        <v>87</v>
      </c>
      <c r="AO713" s="58" t="s">
        <v>88</v>
      </c>
      <c r="AP713" s="123"/>
      <c r="AQ713" s="123"/>
      <c r="AR713" s="123"/>
      <c r="AS713" s="123"/>
      <c r="AT713" s="123"/>
      <c r="AU713" s="123"/>
      <c r="AV713" s="123"/>
      <c r="AW713" s="123"/>
      <c r="AX713" s="123"/>
      <c r="AY713" s="123"/>
      <c r="AZ713" s="123"/>
      <c r="BA713" s="123"/>
      <c r="BB713" s="62" t="s">
        <v>403</v>
      </c>
      <c r="BC713" s="62" t="s">
        <v>404</v>
      </c>
      <c r="BD713" s="66">
        <v>3160</v>
      </c>
      <c r="BE713" s="123"/>
      <c r="BF713" s="124" t="s">
        <v>2746</v>
      </c>
      <c r="BG713" s="71" t="s">
        <v>1170</v>
      </c>
      <c r="BH713" s="123"/>
      <c r="BI713" s="71"/>
      <c r="BJ713" s="71"/>
      <c r="BK713" s="71"/>
    </row>
    <row r="714" ht="60" hidden="1" customHeight="1">
      <c r="A714" s="58"/>
      <c r="B714" s="58" t="s">
        <v>62</v>
      </c>
      <c r="C714" s="58" t="s">
        <v>63</v>
      </c>
      <c r="D714" s="59" t="s">
        <v>64</v>
      </c>
      <c r="E714" s="58">
        <v>227</v>
      </c>
      <c r="F714" s="58" t="s">
        <v>2735</v>
      </c>
      <c r="G714" s="58" t="s">
        <v>2819</v>
      </c>
      <c r="H714" s="58" t="s">
        <v>2840</v>
      </c>
      <c r="I714" s="58" t="s">
        <v>2738</v>
      </c>
      <c r="J714" s="58" t="s">
        <v>2739</v>
      </c>
      <c r="K714" s="58" t="s">
        <v>2740</v>
      </c>
      <c r="L714" s="58" t="s">
        <v>2741</v>
      </c>
      <c r="M714" s="512" t="s">
        <v>2742</v>
      </c>
      <c r="N714" s="58">
        <v>112160011</v>
      </c>
      <c r="O714" s="58" t="s">
        <v>412</v>
      </c>
      <c r="P714" s="58" t="s">
        <v>76</v>
      </c>
      <c r="Q714" s="66" t="s">
        <v>398</v>
      </c>
      <c r="R714" s="74">
        <v>2015</v>
      </c>
      <c r="S714" s="517"/>
      <c r="T714" s="513">
        <f t="shared" si="59"/>
        <v>2015</v>
      </c>
      <c r="U714" s="58">
        <v>4</v>
      </c>
      <c r="V714" s="58" t="s">
        <v>325</v>
      </c>
      <c r="W714" s="58" t="s">
        <v>2743</v>
      </c>
      <c r="X714" s="58">
        <v>20</v>
      </c>
      <c r="Y714" s="58" t="s">
        <v>325</v>
      </c>
      <c r="Z714" s="58" t="s">
        <v>2743</v>
      </c>
      <c r="AA714" s="58" t="s">
        <v>2744</v>
      </c>
      <c r="AB714" s="507"/>
      <c r="AC714" s="58" t="s">
        <v>141</v>
      </c>
      <c r="AD714" s="58">
        <v>12</v>
      </c>
      <c r="AE714" s="116">
        <v>45768</v>
      </c>
      <c r="AF714" s="73">
        <f t="shared" si="60"/>
        <v>46132</v>
      </c>
      <c r="AG714" s="62" t="s">
        <v>82</v>
      </c>
      <c r="AH714" s="62" t="s">
        <v>83</v>
      </c>
      <c r="AI714" s="58" t="s">
        <v>2841</v>
      </c>
      <c r="AJ714" s="58" t="s">
        <v>109</v>
      </c>
      <c r="AK714" s="73" t="str">
        <f t="shared" ca="1" si="58"/>
        <v>поверен</v>
      </c>
      <c r="AL714" s="66" t="s">
        <v>86</v>
      </c>
      <c r="AM714" s="66" t="s">
        <v>86</v>
      </c>
      <c r="AN714" s="66" t="s">
        <v>87</v>
      </c>
      <c r="AO714" s="58" t="s">
        <v>88</v>
      </c>
      <c r="AP714" s="507"/>
      <c r="AQ714" s="507"/>
      <c r="AR714" s="507"/>
      <c r="AS714" s="507"/>
      <c r="AT714" s="507"/>
      <c r="AU714" s="507"/>
      <c r="AV714" s="507"/>
      <c r="AW714" s="507"/>
      <c r="AX714" s="507"/>
      <c r="AY714" s="507"/>
      <c r="AZ714" s="507"/>
      <c r="BA714" s="507"/>
      <c r="BB714" s="62" t="s">
        <v>403</v>
      </c>
      <c r="BC714" s="62" t="s">
        <v>404</v>
      </c>
      <c r="BD714" s="66">
        <v>3160</v>
      </c>
      <c r="BE714" s="507"/>
      <c r="BF714" s="518" t="s">
        <v>2746</v>
      </c>
      <c r="BG714" s="58" t="s">
        <v>1170</v>
      </c>
      <c r="BH714" s="507"/>
      <c r="BI714" s="58"/>
      <c r="BJ714" s="58"/>
      <c r="BK714" s="58"/>
    </row>
    <row r="715" ht="60" hidden="1" customHeight="1">
      <c r="A715" s="58"/>
      <c r="B715" s="58" t="s">
        <v>62</v>
      </c>
      <c r="C715" s="58" t="s">
        <v>63</v>
      </c>
      <c r="D715" s="59" t="s">
        <v>64</v>
      </c>
      <c r="E715" s="58">
        <v>227</v>
      </c>
      <c r="F715" s="58" t="s">
        <v>2735</v>
      </c>
      <c r="G715" s="58" t="s">
        <v>2819</v>
      </c>
      <c r="H715" s="58" t="s">
        <v>2842</v>
      </c>
      <c r="I715" s="58" t="s">
        <v>2738</v>
      </c>
      <c r="J715" s="58" t="s">
        <v>2739</v>
      </c>
      <c r="K715" s="58" t="s">
        <v>2740</v>
      </c>
      <c r="L715" s="58" t="s">
        <v>2741</v>
      </c>
      <c r="M715" s="512" t="s">
        <v>2742</v>
      </c>
      <c r="N715" s="58">
        <v>112160014</v>
      </c>
      <c r="O715" s="58" t="s">
        <v>412</v>
      </c>
      <c r="P715" s="58" t="s">
        <v>76</v>
      </c>
      <c r="Q715" s="66" t="s">
        <v>398</v>
      </c>
      <c r="R715" s="74">
        <v>2015</v>
      </c>
      <c r="S715" s="517"/>
      <c r="T715" s="513">
        <f t="shared" si="59"/>
        <v>2015</v>
      </c>
      <c r="U715" s="58">
        <v>4</v>
      </c>
      <c r="V715" s="58" t="s">
        <v>325</v>
      </c>
      <c r="W715" s="58" t="s">
        <v>2743</v>
      </c>
      <c r="X715" s="58">
        <v>20</v>
      </c>
      <c r="Y715" s="58" t="s">
        <v>325</v>
      </c>
      <c r="Z715" s="58" t="s">
        <v>2743</v>
      </c>
      <c r="AA715" s="58" t="s">
        <v>2744</v>
      </c>
      <c r="AB715" s="507"/>
      <c r="AC715" s="58" t="s">
        <v>141</v>
      </c>
      <c r="AD715" s="58">
        <v>12</v>
      </c>
      <c r="AE715" s="116">
        <v>45768</v>
      </c>
      <c r="AF715" s="73">
        <f t="shared" si="60"/>
        <v>46132</v>
      </c>
      <c r="AG715" s="62" t="s">
        <v>82</v>
      </c>
      <c r="AH715" s="62" t="s">
        <v>83</v>
      </c>
      <c r="AI715" s="58" t="s">
        <v>2843</v>
      </c>
      <c r="AJ715" s="58" t="s">
        <v>109</v>
      </c>
      <c r="AK715" s="73" t="str">
        <f t="shared" ca="1" si="58"/>
        <v>поверен</v>
      </c>
      <c r="AL715" s="66" t="s">
        <v>86</v>
      </c>
      <c r="AM715" s="66" t="s">
        <v>86</v>
      </c>
      <c r="AN715" s="66" t="s">
        <v>87</v>
      </c>
      <c r="AO715" s="58" t="s">
        <v>88</v>
      </c>
      <c r="AP715" s="507"/>
      <c r="AQ715" s="507"/>
      <c r="AR715" s="507"/>
      <c r="AS715" s="507"/>
      <c r="AT715" s="507"/>
      <c r="AU715" s="507"/>
      <c r="AV715" s="507"/>
      <c r="AW715" s="507"/>
      <c r="AX715" s="507"/>
      <c r="AY715" s="507"/>
      <c r="AZ715" s="507"/>
      <c r="BA715" s="507"/>
      <c r="BB715" s="62" t="s">
        <v>403</v>
      </c>
      <c r="BC715" s="62" t="s">
        <v>404</v>
      </c>
      <c r="BD715" s="66">
        <v>3160</v>
      </c>
      <c r="BE715" s="507"/>
      <c r="BF715" s="518" t="s">
        <v>2746</v>
      </c>
      <c r="BG715" s="58" t="s">
        <v>1170</v>
      </c>
      <c r="BH715" s="507"/>
      <c r="BI715" s="58"/>
      <c r="BJ715" s="58"/>
      <c r="BK715" s="58"/>
    </row>
    <row r="716" ht="60" hidden="1" customHeight="1">
      <c r="A716" s="58"/>
      <c r="B716" s="58" t="s">
        <v>62</v>
      </c>
      <c r="C716" s="58" t="s">
        <v>63</v>
      </c>
      <c r="D716" s="59" t="s">
        <v>64</v>
      </c>
      <c r="E716" s="58">
        <v>227</v>
      </c>
      <c r="F716" s="58" t="s">
        <v>2735</v>
      </c>
      <c r="G716" s="58" t="s">
        <v>2819</v>
      </c>
      <c r="H716" s="58" t="s">
        <v>2844</v>
      </c>
      <c r="I716" s="58" t="s">
        <v>2738</v>
      </c>
      <c r="J716" s="58" t="s">
        <v>2739</v>
      </c>
      <c r="K716" s="58" t="s">
        <v>2740</v>
      </c>
      <c r="L716" s="58" t="s">
        <v>2741</v>
      </c>
      <c r="M716" s="512" t="s">
        <v>2742</v>
      </c>
      <c r="N716" s="58">
        <v>112160050</v>
      </c>
      <c r="O716" s="58" t="s">
        <v>412</v>
      </c>
      <c r="P716" s="58" t="s">
        <v>76</v>
      </c>
      <c r="Q716" s="66" t="s">
        <v>398</v>
      </c>
      <c r="R716" s="74">
        <v>2015</v>
      </c>
      <c r="S716" s="517"/>
      <c r="T716" s="513">
        <f t="shared" si="59"/>
        <v>2015</v>
      </c>
      <c r="U716" s="58">
        <v>4</v>
      </c>
      <c r="V716" s="58" t="s">
        <v>325</v>
      </c>
      <c r="W716" s="58" t="s">
        <v>2743</v>
      </c>
      <c r="X716" s="58">
        <v>20</v>
      </c>
      <c r="Y716" s="58" t="s">
        <v>325</v>
      </c>
      <c r="Z716" s="58" t="s">
        <v>2743</v>
      </c>
      <c r="AA716" s="58" t="s">
        <v>2744</v>
      </c>
      <c r="AB716" s="507"/>
      <c r="AC716" s="58" t="s">
        <v>141</v>
      </c>
      <c r="AD716" s="58">
        <v>12</v>
      </c>
      <c r="AE716" s="116">
        <v>45768</v>
      </c>
      <c r="AF716" s="73">
        <f t="shared" si="60"/>
        <v>46132</v>
      </c>
      <c r="AG716" s="62" t="s">
        <v>82</v>
      </c>
      <c r="AH716" s="62" t="s">
        <v>83</v>
      </c>
      <c r="AI716" s="58" t="s">
        <v>2845</v>
      </c>
      <c r="AJ716" s="58" t="s">
        <v>109</v>
      </c>
      <c r="AK716" s="73" t="str">
        <f t="shared" ca="1" si="58"/>
        <v>поверен</v>
      </c>
      <c r="AL716" s="66" t="s">
        <v>86</v>
      </c>
      <c r="AM716" s="66" t="s">
        <v>86</v>
      </c>
      <c r="AN716" s="66" t="s">
        <v>87</v>
      </c>
      <c r="AO716" s="58" t="s">
        <v>88</v>
      </c>
      <c r="AP716" s="507"/>
      <c r="AQ716" s="507"/>
      <c r="AR716" s="507"/>
      <c r="AS716" s="507"/>
      <c r="AT716" s="507"/>
      <c r="AU716" s="507"/>
      <c r="AV716" s="507"/>
      <c r="AW716" s="507"/>
      <c r="AX716" s="507"/>
      <c r="AY716" s="507"/>
      <c r="AZ716" s="507"/>
      <c r="BA716" s="507"/>
      <c r="BB716" s="62" t="s">
        <v>403</v>
      </c>
      <c r="BC716" s="62" t="s">
        <v>404</v>
      </c>
      <c r="BD716" s="66">
        <v>3160</v>
      </c>
      <c r="BE716" s="507"/>
      <c r="BF716" s="518" t="s">
        <v>2746</v>
      </c>
      <c r="BG716" s="58" t="s">
        <v>1170</v>
      </c>
      <c r="BH716" s="507"/>
      <c r="BI716" s="58"/>
      <c r="BJ716" s="58"/>
      <c r="BK716" s="58"/>
    </row>
    <row r="717" ht="60" hidden="1" customHeight="1">
      <c r="A717" s="58"/>
      <c r="B717" s="58" t="s">
        <v>62</v>
      </c>
      <c r="C717" s="58" t="s">
        <v>63</v>
      </c>
      <c r="D717" s="59" t="s">
        <v>64</v>
      </c>
      <c r="E717" s="58">
        <v>227</v>
      </c>
      <c r="F717" s="58" t="s">
        <v>2735</v>
      </c>
      <c r="G717" s="58" t="s">
        <v>2819</v>
      </c>
      <c r="H717" s="58" t="s">
        <v>2846</v>
      </c>
      <c r="I717" s="58" t="s">
        <v>2738</v>
      </c>
      <c r="J717" s="58" t="s">
        <v>2739</v>
      </c>
      <c r="K717" s="58" t="s">
        <v>2740</v>
      </c>
      <c r="L717" s="58" t="s">
        <v>2741</v>
      </c>
      <c r="M717" s="512" t="s">
        <v>2742</v>
      </c>
      <c r="N717" s="58">
        <v>112160018</v>
      </c>
      <c r="O717" s="58" t="s">
        <v>412</v>
      </c>
      <c r="P717" s="58" t="s">
        <v>76</v>
      </c>
      <c r="Q717" s="66" t="s">
        <v>398</v>
      </c>
      <c r="R717" s="74">
        <v>2015</v>
      </c>
      <c r="S717" s="517"/>
      <c r="T717" s="513">
        <f t="shared" si="59"/>
        <v>2015</v>
      </c>
      <c r="U717" s="58">
        <v>4</v>
      </c>
      <c r="V717" s="58" t="s">
        <v>325</v>
      </c>
      <c r="W717" s="58" t="s">
        <v>2743</v>
      </c>
      <c r="X717" s="58">
        <v>20</v>
      </c>
      <c r="Y717" s="58" t="s">
        <v>325</v>
      </c>
      <c r="Z717" s="58" t="s">
        <v>2743</v>
      </c>
      <c r="AA717" s="58" t="s">
        <v>2744</v>
      </c>
      <c r="AB717" s="507"/>
      <c r="AC717" s="58" t="s">
        <v>141</v>
      </c>
      <c r="AD717" s="58">
        <v>12</v>
      </c>
      <c r="AE717" s="116">
        <v>45768</v>
      </c>
      <c r="AF717" s="73">
        <f t="shared" si="60"/>
        <v>46132</v>
      </c>
      <c r="AG717" s="62" t="s">
        <v>82</v>
      </c>
      <c r="AH717" s="62" t="s">
        <v>83</v>
      </c>
      <c r="AI717" s="58" t="s">
        <v>2847</v>
      </c>
      <c r="AJ717" s="58" t="s">
        <v>109</v>
      </c>
      <c r="AK717" s="73" t="str">
        <f t="shared" ca="1" si="58"/>
        <v>поверен</v>
      </c>
      <c r="AL717" s="66" t="s">
        <v>86</v>
      </c>
      <c r="AM717" s="66" t="s">
        <v>86</v>
      </c>
      <c r="AN717" s="66" t="s">
        <v>87</v>
      </c>
      <c r="AO717" s="58" t="s">
        <v>88</v>
      </c>
      <c r="AP717" s="507"/>
      <c r="AQ717" s="507"/>
      <c r="AR717" s="507"/>
      <c r="AS717" s="507"/>
      <c r="AT717" s="507"/>
      <c r="AU717" s="507"/>
      <c r="AV717" s="507"/>
      <c r="AW717" s="507"/>
      <c r="AX717" s="507"/>
      <c r="AY717" s="507"/>
      <c r="AZ717" s="507"/>
      <c r="BA717" s="507"/>
      <c r="BB717" s="62" t="s">
        <v>403</v>
      </c>
      <c r="BC717" s="62" t="s">
        <v>404</v>
      </c>
      <c r="BD717" s="66">
        <v>3160</v>
      </c>
      <c r="BE717" s="507"/>
      <c r="BF717" s="518" t="s">
        <v>2746</v>
      </c>
      <c r="BG717" s="58" t="s">
        <v>1170</v>
      </c>
      <c r="BH717" s="507"/>
      <c r="BI717" s="58"/>
      <c r="BJ717" s="58"/>
      <c r="BK717" s="58"/>
    </row>
    <row r="718" ht="60" hidden="1" customHeight="1">
      <c r="A718" s="114"/>
      <c r="B718" s="58" t="s">
        <v>62</v>
      </c>
      <c r="C718" s="58" t="s">
        <v>63</v>
      </c>
      <c r="D718" s="59" t="s">
        <v>64</v>
      </c>
      <c r="E718" s="58">
        <v>227</v>
      </c>
      <c r="F718" s="58" t="s">
        <v>2735</v>
      </c>
      <c r="G718" s="58" t="s">
        <v>2819</v>
      </c>
      <c r="H718" s="58" t="s">
        <v>2848</v>
      </c>
      <c r="I718" s="58" t="s">
        <v>2738</v>
      </c>
      <c r="J718" s="58" t="s">
        <v>2739</v>
      </c>
      <c r="K718" s="58" t="s">
        <v>2740</v>
      </c>
      <c r="L718" s="58" t="s">
        <v>2741</v>
      </c>
      <c r="M718" s="512" t="s">
        <v>2742</v>
      </c>
      <c r="N718" s="58">
        <v>112160179</v>
      </c>
      <c r="O718" s="58" t="s">
        <v>412</v>
      </c>
      <c r="P718" s="58" t="s">
        <v>76</v>
      </c>
      <c r="Q718" s="66" t="s">
        <v>398</v>
      </c>
      <c r="R718" s="74">
        <v>2015</v>
      </c>
      <c r="S718" s="517"/>
      <c r="T718" s="513">
        <f t="shared" si="59"/>
        <v>2015</v>
      </c>
      <c r="U718" s="58">
        <v>4</v>
      </c>
      <c r="V718" s="58" t="s">
        <v>325</v>
      </c>
      <c r="W718" s="58" t="s">
        <v>2743</v>
      </c>
      <c r="X718" s="58">
        <v>20</v>
      </c>
      <c r="Y718" s="58" t="s">
        <v>325</v>
      </c>
      <c r="Z718" s="58" t="s">
        <v>2743</v>
      </c>
      <c r="AA718" s="58" t="s">
        <v>2744</v>
      </c>
      <c r="AB718" s="507"/>
      <c r="AC718" s="58" t="s">
        <v>141</v>
      </c>
      <c r="AD718" s="58">
        <v>12</v>
      </c>
      <c r="AE718" s="116">
        <v>45768</v>
      </c>
      <c r="AF718" s="73">
        <f t="shared" si="60"/>
        <v>46132</v>
      </c>
      <c r="AG718" s="62" t="s">
        <v>82</v>
      </c>
      <c r="AH718" s="62" t="s">
        <v>83</v>
      </c>
      <c r="AI718" s="58" t="s">
        <v>2849</v>
      </c>
      <c r="AJ718" s="58" t="s">
        <v>109</v>
      </c>
      <c r="AK718" s="73" t="str">
        <f t="shared" ca="1" si="58"/>
        <v>поверен</v>
      </c>
      <c r="AL718" s="66" t="s">
        <v>86</v>
      </c>
      <c r="AM718" s="66" t="s">
        <v>86</v>
      </c>
      <c r="AN718" s="66" t="s">
        <v>87</v>
      </c>
      <c r="AO718" s="58" t="s">
        <v>88</v>
      </c>
      <c r="AP718" s="507"/>
      <c r="AQ718" s="507"/>
      <c r="AR718" s="507"/>
      <c r="AS718" s="507"/>
      <c r="AT718" s="507"/>
      <c r="AU718" s="507"/>
      <c r="AV718" s="507"/>
      <c r="AW718" s="507"/>
      <c r="AX718" s="507"/>
      <c r="AY718" s="507"/>
      <c r="AZ718" s="507"/>
      <c r="BA718" s="507"/>
      <c r="BB718" s="62" t="s">
        <v>403</v>
      </c>
      <c r="BC718" s="62" t="s">
        <v>404</v>
      </c>
      <c r="BD718" s="66">
        <v>3160</v>
      </c>
      <c r="BE718" s="507"/>
      <c r="BF718" s="518" t="s">
        <v>2746</v>
      </c>
      <c r="BG718" s="58" t="s">
        <v>1170</v>
      </c>
      <c r="BH718" s="507"/>
      <c r="BI718" s="58"/>
      <c r="BJ718" s="58"/>
      <c r="BK718" s="58"/>
    </row>
    <row r="719" ht="60" hidden="1" customHeight="1">
      <c r="A719" s="114"/>
      <c r="B719" s="58" t="s">
        <v>62</v>
      </c>
      <c r="C719" s="58" t="s">
        <v>63</v>
      </c>
      <c r="D719" s="59" t="s">
        <v>64</v>
      </c>
      <c r="E719" s="58">
        <v>227</v>
      </c>
      <c r="F719" s="58" t="s">
        <v>2735</v>
      </c>
      <c r="G719" s="58" t="s">
        <v>2819</v>
      </c>
      <c r="H719" s="58" t="s">
        <v>2850</v>
      </c>
      <c r="I719" s="58" t="s">
        <v>2738</v>
      </c>
      <c r="J719" s="58" t="s">
        <v>2739</v>
      </c>
      <c r="K719" s="58" t="s">
        <v>2740</v>
      </c>
      <c r="L719" s="58" t="s">
        <v>2741</v>
      </c>
      <c r="M719" s="512" t="s">
        <v>2742</v>
      </c>
      <c r="N719" s="58">
        <v>112160099</v>
      </c>
      <c r="O719" s="58" t="s">
        <v>412</v>
      </c>
      <c r="P719" s="58" t="s">
        <v>76</v>
      </c>
      <c r="Q719" s="66" t="s">
        <v>398</v>
      </c>
      <c r="R719" s="74">
        <v>2015</v>
      </c>
      <c r="S719" s="517"/>
      <c r="T719" s="513">
        <f t="shared" si="59"/>
        <v>2015</v>
      </c>
      <c r="U719" s="58">
        <v>4</v>
      </c>
      <c r="V719" s="58" t="s">
        <v>325</v>
      </c>
      <c r="W719" s="58" t="s">
        <v>2743</v>
      </c>
      <c r="X719" s="58">
        <v>20</v>
      </c>
      <c r="Y719" s="58" t="s">
        <v>325</v>
      </c>
      <c r="Z719" s="58" t="s">
        <v>2743</v>
      </c>
      <c r="AA719" s="58" t="s">
        <v>2744</v>
      </c>
      <c r="AB719" s="507"/>
      <c r="AC719" s="58" t="s">
        <v>141</v>
      </c>
      <c r="AD719" s="58">
        <v>12</v>
      </c>
      <c r="AE719" s="116">
        <v>45768</v>
      </c>
      <c r="AF719" s="73">
        <f t="shared" si="60"/>
        <v>46132</v>
      </c>
      <c r="AG719" s="62" t="s">
        <v>82</v>
      </c>
      <c r="AH719" s="62" t="s">
        <v>83</v>
      </c>
      <c r="AI719" s="58" t="s">
        <v>2851</v>
      </c>
      <c r="AJ719" s="58" t="s">
        <v>109</v>
      </c>
      <c r="AK719" s="73" t="str">
        <f t="shared" ca="1" si="58"/>
        <v>поверен</v>
      </c>
      <c r="AL719" s="66" t="s">
        <v>86</v>
      </c>
      <c r="AM719" s="66" t="s">
        <v>86</v>
      </c>
      <c r="AN719" s="66" t="s">
        <v>87</v>
      </c>
      <c r="AO719" s="58" t="s">
        <v>88</v>
      </c>
      <c r="AP719" s="507"/>
      <c r="AQ719" s="507"/>
      <c r="AR719" s="507"/>
      <c r="AS719" s="507"/>
      <c r="AT719" s="507"/>
      <c r="AU719" s="507"/>
      <c r="AV719" s="507"/>
      <c r="AW719" s="507"/>
      <c r="AX719" s="507"/>
      <c r="AY719" s="507"/>
      <c r="AZ719" s="507"/>
      <c r="BA719" s="507"/>
      <c r="BB719" s="62" t="s">
        <v>403</v>
      </c>
      <c r="BC719" s="62" t="s">
        <v>404</v>
      </c>
      <c r="BD719" s="66">
        <v>3160</v>
      </c>
      <c r="BE719" s="507"/>
      <c r="BF719" s="518" t="s">
        <v>2746</v>
      </c>
      <c r="BG719" s="58" t="s">
        <v>1170</v>
      </c>
      <c r="BH719" s="507"/>
      <c r="BI719" s="58"/>
      <c r="BJ719" s="58"/>
      <c r="BK719" s="58"/>
    </row>
    <row r="720" ht="60" hidden="1" customHeight="1">
      <c r="A720" s="58"/>
      <c r="B720" s="58" t="s">
        <v>62</v>
      </c>
      <c r="C720" s="58" t="s">
        <v>63</v>
      </c>
      <c r="D720" s="59" t="s">
        <v>64</v>
      </c>
      <c r="E720" s="58">
        <v>227</v>
      </c>
      <c r="F720" s="58" t="s">
        <v>2735</v>
      </c>
      <c r="G720" s="58" t="s">
        <v>2819</v>
      </c>
      <c r="H720" s="58" t="s">
        <v>2852</v>
      </c>
      <c r="I720" s="58" t="s">
        <v>2738</v>
      </c>
      <c r="J720" s="58" t="s">
        <v>2739</v>
      </c>
      <c r="K720" s="58" t="s">
        <v>2740</v>
      </c>
      <c r="L720" s="58" t="s">
        <v>2741</v>
      </c>
      <c r="M720" s="512" t="s">
        <v>2742</v>
      </c>
      <c r="N720" s="58">
        <v>112160019</v>
      </c>
      <c r="O720" s="58" t="s">
        <v>412</v>
      </c>
      <c r="P720" s="58" t="s">
        <v>76</v>
      </c>
      <c r="Q720" s="66" t="s">
        <v>398</v>
      </c>
      <c r="R720" s="74">
        <v>2015</v>
      </c>
      <c r="S720" s="517"/>
      <c r="T720" s="513">
        <f t="shared" si="59"/>
        <v>2015</v>
      </c>
      <c r="U720" s="58">
        <v>4</v>
      </c>
      <c r="V720" s="58" t="s">
        <v>325</v>
      </c>
      <c r="W720" s="58" t="s">
        <v>2743</v>
      </c>
      <c r="X720" s="58">
        <v>20</v>
      </c>
      <c r="Y720" s="58" t="s">
        <v>325</v>
      </c>
      <c r="Z720" s="58" t="s">
        <v>2743</v>
      </c>
      <c r="AA720" s="58" t="s">
        <v>2744</v>
      </c>
      <c r="AB720" s="507"/>
      <c r="AC720" s="58" t="s">
        <v>141</v>
      </c>
      <c r="AD720" s="58">
        <v>12</v>
      </c>
      <c r="AE720" s="116">
        <v>45768</v>
      </c>
      <c r="AF720" s="73">
        <f t="shared" si="60"/>
        <v>46132</v>
      </c>
      <c r="AG720" s="62" t="s">
        <v>82</v>
      </c>
      <c r="AH720" s="62" t="s">
        <v>83</v>
      </c>
      <c r="AI720" s="58" t="s">
        <v>2853</v>
      </c>
      <c r="AJ720" s="58" t="s">
        <v>109</v>
      </c>
      <c r="AK720" s="73" t="str">
        <f t="shared" ca="1" si="58"/>
        <v>поверен</v>
      </c>
      <c r="AL720" s="66" t="s">
        <v>86</v>
      </c>
      <c r="AM720" s="66" t="s">
        <v>86</v>
      </c>
      <c r="AN720" s="66" t="s">
        <v>87</v>
      </c>
      <c r="AO720" s="58" t="s">
        <v>88</v>
      </c>
      <c r="AP720" s="507"/>
      <c r="AQ720" s="507"/>
      <c r="AR720" s="507"/>
      <c r="AS720" s="507"/>
      <c r="AT720" s="507"/>
      <c r="AU720" s="507"/>
      <c r="AV720" s="507"/>
      <c r="AW720" s="507"/>
      <c r="AX720" s="507"/>
      <c r="AY720" s="507"/>
      <c r="AZ720" s="507"/>
      <c r="BA720" s="507"/>
      <c r="BB720" s="62" t="s">
        <v>403</v>
      </c>
      <c r="BC720" s="62" t="s">
        <v>404</v>
      </c>
      <c r="BD720" s="66">
        <v>3160</v>
      </c>
      <c r="BE720" s="507"/>
      <c r="BF720" s="518" t="s">
        <v>2746</v>
      </c>
      <c r="BG720" s="58" t="s">
        <v>1170</v>
      </c>
      <c r="BH720" s="507"/>
      <c r="BI720" s="58"/>
      <c r="BJ720" s="58"/>
      <c r="BK720" s="58"/>
    </row>
    <row r="721" ht="60" hidden="1" customHeight="1">
      <c r="A721" s="114"/>
      <c r="B721" s="58" t="s">
        <v>62</v>
      </c>
      <c r="C721" s="58" t="s">
        <v>63</v>
      </c>
      <c r="D721" s="59" t="s">
        <v>64</v>
      </c>
      <c r="E721" s="58">
        <v>227</v>
      </c>
      <c r="F721" s="58" t="s">
        <v>2735</v>
      </c>
      <c r="G721" s="58" t="s">
        <v>2819</v>
      </c>
      <c r="H721" s="58" t="s">
        <v>2854</v>
      </c>
      <c r="I721" s="58" t="s">
        <v>2738</v>
      </c>
      <c r="J721" s="58" t="s">
        <v>2739</v>
      </c>
      <c r="K721" s="58" t="s">
        <v>2740</v>
      </c>
      <c r="L721" s="58" t="s">
        <v>2741</v>
      </c>
      <c r="M721" s="512" t="s">
        <v>2742</v>
      </c>
      <c r="N721" s="58">
        <v>112160222</v>
      </c>
      <c r="O721" s="58" t="s">
        <v>412</v>
      </c>
      <c r="P721" s="58" t="s">
        <v>76</v>
      </c>
      <c r="Q721" s="66" t="s">
        <v>398</v>
      </c>
      <c r="R721" s="74">
        <v>2015</v>
      </c>
      <c r="S721" s="517"/>
      <c r="T721" s="513">
        <f t="shared" si="59"/>
        <v>2015</v>
      </c>
      <c r="U721" s="58">
        <v>4</v>
      </c>
      <c r="V721" s="58" t="s">
        <v>325</v>
      </c>
      <c r="W721" s="58" t="s">
        <v>2743</v>
      </c>
      <c r="X721" s="58">
        <v>20</v>
      </c>
      <c r="Y721" s="58" t="s">
        <v>325</v>
      </c>
      <c r="Z721" s="58" t="s">
        <v>2743</v>
      </c>
      <c r="AA721" s="58" t="s">
        <v>2744</v>
      </c>
      <c r="AB721" s="507"/>
      <c r="AC721" s="58" t="s">
        <v>141</v>
      </c>
      <c r="AD721" s="58">
        <v>12</v>
      </c>
      <c r="AE721" s="116">
        <v>45768</v>
      </c>
      <c r="AF721" s="73">
        <f t="shared" si="60"/>
        <v>46132</v>
      </c>
      <c r="AG721" s="62" t="s">
        <v>82</v>
      </c>
      <c r="AH721" s="62" t="s">
        <v>83</v>
      </c>
      <c r="AI721" s="58" t="s">
        <v>2855</v>
      </c>
      <c r="AJ721" s="58" t="s">
        <v>109</v>
      </c>
      <c r="AK721" s="73" t="str">
        <f t="shared" ca="1" si="58"/>
        <v>поверен</v>
      </c>
      <c r="AL721" s="66" t="s">
        <v>86</v>
      </c>
      <c r="AM721" s="66" t="s">
        <v>86</v>
      </c>
      <c r="AN721" s="66" t="s">
        <v>87</v>
      </c>
      <c r="AO721" s="58" t="s">
        <v>88</v>
      </c>
      <c r="AP721" s="507"/>
      <c r="AQ721" s="507"/>
      <c r="AR721" s="507"/>
      <c r="AS721" s="507"/>
      <c r="AT721" s="507"/>
      <c r="AU721" s="507"/>
      <c r="AV721" s="507"/>
      <c r="AW721" s="507"/>
      <c r="AX721" s="507"/>
      <c r="AY721" s="507"/>
      <c r="AZ721" s="507"/>
      <c r="BA721" s="507"/>
      <c r="BB721" s="62" t="s">
        <v>403</v>
      </c>
      <c r="BC721" s="62" t="s">
        <v>404</v>
      </c>
      <c r="BD721" s="66">
        <v>3160</v>
      </c>
      <c r="BE721" s="507"/>
      <c r="BF721" s="518" t="s">
        <v>2746</v>
      </c>
      <c r="BG721" s="58" t="s">
        <v>1170</v>
      </c>
      <c r="BH721" s="507"/>
      <c r="BI721" s="58"/>
      <c r="BJ721" s="58"/>
      <c r="BK721" s="58"/>
    </row>
    <row r="722" ht="60" hidden="1" customHeight="1">
      <c r="A722" s="114"/>
      <c r="B722" s="58" t="s">
        <v>62</v>
      </c>
      <c r="C722" s="58" t="s">
        <v>63</v>
      </c>
      <c r="D722" s="59" t="s">
        <v>64</v>
      </c>
      <c r="E722" s="58">
        <v>227</v>
      </c>
      <c r="F722" s="58" t="s">
        <v>2735</v>
      </c>
      <c r="G722" s="58" t="s">
        <v>2819</v>
      </c>
      <c r="H722" s="58" t="s">
        <v>2856</v>
      </c>
      <c r="I722" s="58" t="s">
        <v>2738</v>
      </c>
      <c r="J722" s="58" t="s">
        <v>2739</v>
      </c>
      <c r="K722" s="58" t="s">
        <v>2740</v>
      </c>
      <c r="L722" s="58" t="s">
        <v>2741</v>
      </c>
      <c r="M722" s="512" t="s">
        <v>2742</v>
      </c>
      <c r="N722" s="58">
        <v>112160153</v>
      </c>
      <c r="O722" s="58" t="s">
        <v>412</v>
      </c>
      <c r="P722" s="58" t="s">
        <v>76</v>
      </c>
      <c r="Q722" s="66" t="s">
        <v>398</v>
      </c>
      <c r="R722" s="74">
        <v>2015</v>
      </c>
      <c r="S722" s="517"/>
      <c r="T722" s="513">
        <f t="shared" si="59"/>
        <v>2015</v>
      </c>
      <c r="U722" s="58">
        <v>4</v>
      </c>
      <c r="V722" s="58" t="s">
        <v>325</v>
      </c>
      <c r="W722" s="58" t="s">
        <v>2743</v>
      </c>
      <c r="X722" s="58">
        <v>20</v>
      </c>
      <c r="Y722" s="58" t="s">
        <v>325</v>
      </c>
      <c r="Z722" s="58" t="s">
        <v>2743</v>
      </c>
      <c r="AA722" s="58" t="s">
        <v>2744</v>
      </c>
      <c r="AB722" s="507"/>
      <c r="AC722" s="58" t="s">
        <v>141</v>
      </c>
      <c r="AD722" s="58">
        <v>12</v>
      </c>
      <c r="AE722" s="116">
        <v>45768</v>
      </c>
      <c r="AF722" s="73">
        <f t="shared" si="60"/>
        <v>46132</v>
      </c>
      <c r="AG722" s="62" t="s">
        <v>82</v>
      </c>
      <c r="AH722" s="62" t="s">
        <v>83</v>
      </c>
      <c r="AI722" s="58" t="s">
        <v>2857</v>
      </c>
      <c r="AJ722" s="58" t="s">
        <v>109</v>
      </c>
      <c r="AK722" s="73" t="str">
        <f t="shared" ca="1" si="58"/>
        <v>поверен</v>
      </c>
      <c r="AL722" s="66" t="s">
        <v>86</v>
      </c>
      <c r="AM722" s="66" t="s">
        <v>86</v>
      </c>
      <c r="AN722" s="66" t="s">
        <v>87</v>
      </c>
      <c r="AO722" s="58" t="s">
        <v>88</v>
      </c>
      <c r="AP722" s="507"/>
      <c r="AQ722" s="507"/>
      <c r="AR722" s="507"/>
      <c r="AS722" s="507"/>
      <c r="AT722" s="507"/>
      <c r="AU722" s="507"/>
      <c r="AV722" s="507"/>
      <c r="AW722" s="507"/>
      <c r="AX722" s="507"/>
      <c r="AY722" s="507"/>
      <c r="AZ722" s="507"/>
      <c r="BA722" s="507"/>
      <c r="BB722" s="62" t="s">
        <v>403</v>
      </c>
      <c r="BC722" s="62" t="s">
        <v>404</v>
      </c>
      <c r="BD722" s="66">
        <v>3160</v>
      </c>
      <c r="BE722" s="507"/>
      <c r="BF722" s="518" t="s">
        <v>2746</v>
      </c>
      <c r="BG722" s="58" t="s">
        <v>1170</v>
      </c>
      <c r="BH722" s="507"/>
      <c r="BI722" s="58"/>
      <c r="BJ722" s="58"/>
      <c r="BK722" s="58"/>
    </row>
    <row r="723" ht="60" hidden="1" customHeight="1">
      <c r="A723" s="114"/>
      <c r="B723" s="58" t="s">
        <v>62</v>
      </c>
      <c r="C723" s="58" t="s">
        <v>63</v>
      </c>
      <c r="D723" s="59" t="s">
        <v>64</v>
      </c>
      <c r="E723" s="58">
        <v>227</v>
      </c>
      <c r="F723" s="58" t="s">
        <v>2735</v>
      </c>
      <c r="G723" s="58" t="s">
        <v>2819</v>
      </c>
      <c r="H723" s="58" t="s">
        <v>2858</v>
      </c>
      <c r="I723" s="58" t="s">
        <v>2738</v>
      </c>
      <c r="J723" s="58" t="s">
        <v>2739</v>
      </c>
      <c r="K723" s="58" t="s">
        <v>2740</v>
      </c>
      <c r="L723" s="58" t="s">
        <v>2741</v>
      </c>
      <c r="M723" s="512" t="s">
        <v>2742</v>
      </c>
      <c r="N723" s="58">
        <v>112160149</v>
      </c>
      <c r="O723" s="58" t="s">
        <v>412</v>
      </c>
      <c r="P723" s="58" t="s">
        <v>76</v>
      </c>
      <c r="Q723" s="66" t="s">
        <v>398</v>
      </c>
      <c r="R723" s="74">
        <v>2015</v>
      </c>
      <c r="S723" s="517"/>
      <c r="T723" s="513">
        <f t="shared" si="59"/>
        <v>2015</v>
      </c>
      <c r="U723" s="58">
        <v>4</v>
      </c>
      <c r="V723" s="58" t="s">
        <v>325</v>
      </c>
      <c r="W723" s="58" t="s">
        <v>2743</v>
      </c>
      <c r="X723" s="58">
        <v>20</v>
      </c>
      <c r="Y723" s="58" t="s">
        <v>325</v>
      </c>
      <c r="Z723" s="58" t="s">
        <v>2743</v>
      </c>
      <c r="AA723" s="58" t="s">
        <v>2744</v>
      </c>
      <c r="AB723" s="507"/>
      <c r="AC723" s="58" t="s">
        <v>141</v>
      </c>
      <c r="AD723" s="58">
        <v>12</v>
      </c>
      <c r="AE723" s="116">
        <v>45768</v>
      </c>
      <c r="AF723" s="73">
        <f t="shared" si="60"/>
        <v>46132</v>
      </c>
      <c r="AG723" s="62" t="s">
        <v>82</v>
      </c>
      <c r="AH723" s="62" t="s">
        <v>83</v>
      </c>
      <c r="AI723" s="58" t="s">
        <v>2859</v>
      </c>
      <c r="AJ723" s="58" t="s">
        <v>109</v>
      </c>
      <c r="AK723" s="73" t="str">
        <f t="shared" ca="1" si="58"/>
        <v>поверен</v>
      </c>
      <c r="AL723" s="66" t="s">
        <v>86</v>
      </c>
      <c r="AM723" s="66" t="s">
        <v>86</v>
      </c>
      <c r="AN723" s="66" t="s">
        <v>87</v>
      </c>
      <c r="AO723" s="58" t="s">
        <v>88</v>
      </c>
      <c r="AP723" s="507"/>
      <c r="AQ723" s="507"/>
      <c r="AR723" s="507"/>
      <c r="AS723" s="507"/>
      <c r="AT723" s="507"/>
      <c r="AU723" s="507"/>
      <c r="AV723" s="507"/>
      <c r="AW723" s="507"/>
      <c r="AX723" s="507"/>
      <c r="AY723" s="507"/>
      <c r="AZ723" s="507"/>
      <c r="BA723" s="507"/>
      <c r="BB723" s="62" t="s">
        <v>403</v>
      </c>
      <c r="BC723" s="62" t="s">
        <v>404</v>
      </c>
      <c r="BD723" s="66">
        <v>3160</v>
      </c>
      <c r="BE723" s="507"/>
      <c r="BF723" s="518" t="s">
        <v>2746</v>
      </c>
      <c r="BG723" s="58" t="s">
        <v>1170</v>
      </c>
      <c r="BH723" s="507"/>
      <c r="BI723" s="58"/>
      <c r="BJ723" s="58"/>
      <c r="BK723" s="58"/>
    </row>
    <row r="724" ht="60" hidden="1" customHeight="1">
      <c r="A724" s="58"/>
      <c r="B724" s="58" t="s">
        <v>62</v>
      </c>
      <c r="C724" s="58" t="s">
        <v>63</v>
      </c>
      <c r="D724" s="59" t="s">
        <v>64</v>
      </c>
      <c r="E724" s="58">
        <v>227</v>
      </c>
      <c r="F724" s="58" t="s">
        <v>2735</v>
      </c>
      <c r="G724" s="58" t="s">
        <v>2819</v>
      </c>
      <c r="H724" s="58" t="s">
        <v>2860</v>
      </c>
      <c r="I724" s="58" t="s">
        <v>2738</v>
      </c>
      <c r="J724" s="58" t="s">
        <v>2739</v>
      </c>
      <c r="K724" s="58" t="s">
        <v>2740</v>
      </c>
      <c r="L724" s="58" t="s">
        <v>2741</v>
      </c>
      <c r="M724" s="512" t="s">
        <v>2742</v>
      </c>
      <c r="N724" s="58">
        <v>112160081</v>
      </c>
      <c r="O724" s="58" t="s">
        <v>412</v>
      </c>
      <c r="P724" s="58" t="s">
        <v>76</v>
      </c>
      <c r="Q724" s="66" t="s">
        <v>398</v>
      </c>
      <c r="R724" s="74">
        <v>2015</v>
      </c>
      <c r="S724" s="517"/>
      <c r="T724" s="513">
        <f t="shared" si="59"/>
        <v>2015</v>
      </c>
      <c r="U724" s="58">
        <v>4</v>
      </c>
      <c r="V724" s="58" t="s">
        <v>325</v>
      </c>
      <c r="W724" s="58" t="s">
        <v>2743</v>
      </c>
      <c r="X724" s="58">
        <v>20</v>
      </c>
      <c r="Y724" s="58" t="s">
        <v>325</v>
      </c>
      <c r="Z724" s="58" t="s">
        <v>2743</v>
      </c>
      <c r="AA724" s="58" t="s">
        <v>2744</v>
      </c>
      <c r="AB724" s="507"/>
      <c r="AC724" s="58" t="s">
        <v>141</v>
      </c>
      <c r="AD724" s="58">
        <v>12</v>
      </c>
      <c r="AE724" s="116">
        <v>45768</v>
      </c>
      <c r="AF724" s="73">
        <f t="shared" si="60"/>
        <v>46132</v>
      </c>
      <c r="AG724" s="62" t="s">
        <v>82</v>
      </c>
      <c r="AH724" s="62" t="s">
        <v>83</v>
      </c>
      <c r="AI724" s="58" t="s">
        <v>2861</v>
      </c>
      <c r="AJ724" s="58" t="s">
        <v>109</v>
      </c>
      <c r="AK724" s="73" t="str">
        <f t="shared" ca="1" si="58"/>
        <v>поверен</v>
      </c>
      <c r="AL724" s="66" t="s">
        <v>86</v>
      </c>
      <c r="AM724" s="66" t="s">
        <v>86</v>
      </c>
      <c r="AN724" s="66" t="s">
        <v>87</v>
      </c>
      <c r="AO724" s="58" t="s">
        <v>88</v>
      </c>
      <c r="AP724" s="507"/>
      <c r="AQ724" s="507"/>
      <c r="AR724" s="507"/>
      <c r="AS724" s="507"/>
      <c r="AT724" s="507"/>
      <c r="AU724" s="507"/>
      <c r="AV724" s="507"/>
      <c r="AW724" s="507"/>
      <c r="AX724" s="507"/>
      <c r="AY724" s="507"/>
      <c r="AZ724" s="507"/>
      <c r="BA724" s="507"/>
      <c r="BB724" s="62" t="s">
        <v>403</v>
      </c>
      <c r="BC724" s="62" t="s">
        <v>404</v>
      </c>
      <c r="BD724" s="66">
        <v>3160</v>
      </c>
      <c r="BE724" s="507"/>
      <c r="BF724" s="518" t="s">
        <v>2746</v>
      </c>
      <c r="BG724" s="58" t="s">
        <v>1170</v>
      </c>
      <c r="BH724" s="507"/>
      <c r="BI724" s="58"/>
      <c r="BJ724" s="58"/>
      <c r="BK724" s="58"/>
    </row>
    <row r="725" ht="60" hidden="1" customHeight="1">
      <c r="A725" s="58"/>
      <c r="B725" s="58" t="s">
        <v>62</v>
      </c>
      <c r="C725" s="58" t="s">
        <v>63</v>
      </c>
      <c r="D725" s="59" t="s">
        <v>64</v>
      </c>
      <c r="E725" s="58">
        <v>227</v>
      </c>
      <c r="F725" s="58" t="s">
        <v>2735</v>
      </c>
      <c r="G725" s="58" t="s">
        <v>2819</v>
      </c>
      <c r="H725" s="58" t="s">
        <v>2862</v>
      </c>
      <c r="I725" s="58" t="s">
        <v>2738</v>
      </c>
      <c r="J725" s="58" t="s">
        <v>2739</v>
      </c>
      <c r="K725" s="58" t="s">
        <v>2740</v>
      </c>
      <c r="L725" s="58" t="s">
        <v>2741</v>
      </c>
      <c r="M725" s="512" t="s">
        <v>2742</v>
      </c>
      <c r="N725" s="58">
        <v>112160224</v>
      </c>
      <c r="O725" s="58" t="s">
        <v>412</v>
      </c>
      <c r="P725" s="58" t="s">
        <v>76</v>
      </c>
      <c r="Q725" s="66" t="s">
        <v>398</v>
      </c>
      <c r="R725" s="74">
        <v>2015</v>
      </c>
      <c r="S725" s="517"/>
      <c r="T725" s="513">
        <f t="shared" si="59"/>
        <v>2015</v>
      </c>
      <c r="U725" s="58">
        <v>4</v>
      </c>
      <c r="V725" s="58" t="s">
        <v>325</v>
      </c>
      <c r="W725" s="58" t="s">
        <v>2743</v>
      </c>
      <c r="X725" s="58">
        <v>20</v>
      </c>
      <c r="Y725" s="58" t="s">
        <v>325</v>
      </c>
      <c r="Z725" s="58" t="s">
        <v>2743</v>
      </c>
      <c r="AA725" s="58" t="s">
        <v>2744</v>
      </c>
      <c r="AB725" s="507"/>
      <c r="AC725" s="58" t="s">
        <v>141</v>
      </c>
      <c r="AD725" s="58">
        <v>12</v>
      </c>
      <c r="AE725" s="116">
        <v>45768</v>
      </c>
      <c r="AF725" s="73">
        <f t="shared" si="60"/>
        <v>46132</v>
      </c>
      <c r="AG725" s="62" t="s">
        <v>82</v>
      </c>
      <c r="AH725" s="62" t="s">
        <v>83</v>
      </c>
      <c r="AI725" s="58" t="s">
        <v>2863</v>
      </c>
      <c r="AJ725" s="58" t="s">
        <v>109</v>
      </c>
      <c r="AK725" s="73" t="str">
        <f t="shared" ca="1" si="58"/>
        <v>поверен</v>
      </c>
      <c r="AL725" s="66" t="s">
        <v>86</v>
      </c>
      <c r="AM725" s="66" t="s">
        <v>86</v>
      </c>
      <c r="AN725" s="66" t="s">
        <v>87</v>
      </c>
      <c r="AO725" s="58" t="s">
        <v>88</v>
      </c>
      <c r="AP725" s="507"/>
      <c r="AQ725" s="507"/>
      <c r="AR725" s="507"/>
      <c r="AS725" s="507"/>
      <c r="AT725" s="507"/>
      <c r="AU725" s="507"/>
      <c r="AV725" s="507"/>
      <c r="AW725" s="507"/>
      <c r="AX725" s="507"/>
      <c r="AY725" s="507"/>
      <c r="AZ725" s="507"/>
      <c r="BA725" s="507"/>
      <c r="BB725" s="62" t="s">
        <v>403</v>
      </c>
      <c r="BC725" s="62" t="s">
        <v>404</v>
      </c>
      <c r="BD725" s="66">
        <v>3160</v>
      </c>
      <c r="BE725" s="507"/>
      <c r="BF725" s="518" t="s">
        <v>2746</v>
      </c>
      <c r="BG725" s="58" t="s">
        <v>1170</v>
      </c>
      <c r="BH725" s="507"/>
      <c r="BI725" s="58"/>
      <c r="BJ725" s="58"/>
      <c r="BK725" s="58"/>
    </row>
    <row r="726" ht="60" hidden="1" customHeight="1">
      <c r="A726" s="58"/>
      <c r="B726" s="58" t="s">
        <v>62</v>
      </c>
      <c r="C726" s="58" t="s">
        <v>63</v>
      </c>
      <c r="D726" s="59" t="s">
        <v>64</v>
      </c>
      <c r="E726" s="58">
        <v>227</v>
      </c>
      <c r="F726" s="58" t="s">
        <v>2735</v>
      </c>
      <c r="G726" s="58" t="s">
        <v>2819</v>
      </c>
      <c r="H726" s="58" t="s">
        <v>1861</v>
      </c>
      <c r="I726" s="58" t="s">
        <v>2738</v>
      </c>
      <c r="J726" s="58" t="s">
        <v>2739</v>
      </c>
      <c r="K726" s="58" t="s">
        <v>2740</v>
      </c>
      <c r="L726" s="58" t="s">
        <v>2741</v>
      </c>
      <c r="M726" s="512" t="s">
        <v>2742</v>
      </c>
      <c r="N726" s="58">
        <v>112190324</v>
      </c>
      <c r="O726" s="58" t="s">
        <v>412</v>
      </c>
      <c r="P726" s="58" t="s">
        <v>76</v>
      </c>
      <c r="Q726" s="66" t="s">
        <v>398</v>
      </c>
      <c r="R726" s="74">
        <v>2015</v>
      </c>
      <c r="S726" s="517"/>
      <c r="T726" s="513">
        <f t="shared" si="59"/>
        <v>2015</v>
      </c>
      <c r="U726" s="58">
        <v>4</v>
      </c>
      <c r="V726" s="58" t="s">
        <v>325</v>
      </c>
      <c r="W726" s="58" t="s">
        <v>2743</v>
      </c>
      <c r="X726" s="58">
        <v>20</v>
      </c>
      <c r="Y726" s="58" t="s">
        <v>325</v>
      </c>
      <c r="Z726" s="58" t="s">
        <v>2743</v>
      </c>
      <c r="AA726" s="58" t="s">
        <v>2744</v>
      </c>
      <c r="AB726" s="507"/>
      <c r="AC726" s="58" t="s">
        <v>141</v>
      </c>
      <c r="AD726" s="58">
        <v>12</v>
      </c>
      <c r="AE726" s="116">
        <v>45819</v>
      </c>
      <c r="AF726" s="73">
        <f t="shared" si="60"/>
        <v>46183</v>
      </c>
      <c r="AG726" s="62" t="s">
        <v>82</v>
      </c>
      <c r="AH726" s="62" t="s">
        <v>83</v>
      </c>
      <c r="AI726" s="58" t="s">
        <v>2864</v>
      </c>
      <c r="AJ726" s="58" t="s">
        <v>109</v>
      </c>
      <c r="AK726" s="73" t="str">
        <f t="shared" ca="1" si="58"/>
        <v>поверен</v>
      </c>
      <c r="AL726" s="66" t="s">
        <v>86</v>
      </c>
      <c r="AM726" s="66" t="s">
        <v>86</v>
      </c>
      <c r="AN726" s="66" t="s">
        <v>87</v>
      </c>
      <c r="AO726" s="58" t="s">
        <v>88</v>
      </c>
      <c r="AP726" s="507"/>
      <c r="AQ726" s="507"/>
      <c r="AR726" s="507"/>
      <c r="AS726" s="507"/>
      <c r="AT726" s="507"/>
      <c r="AU726" s="507"/>
      <c r="AV726" s="507"/>
      <c r="AW726" s="507"/>
      <c r="AX726" s="507"/>
      <c r="AY726" s="507"/>
      <c r="AZ726" s="507"/>
      <c r="BA726" s="507"/>
      <c r="BB726" s="62" t="s">
        <v>403</v>
      </c>
      <c r="BC726" s="62" t="s">
        <v>404</v>
      </c>
      <c r="BD726" s="66">
        <v>3160</v>
      </c>
      <c r="BE726" s="507"/>
      <c r="BF726" s="518" t="s">
        <v>2746</v>
      </c>
      <c r="BG726" s="58" t="s">
        <v>1170</v>
      </c>
      <c r="BH726" s="507"/>
      <c r="BI726" s="58"/>
      <c r="BJ726" s="58"/>
      <c r="BK726" s="58"/>
    </row>
    <row r="727" ht="60" hidden="1" customHeight="1">
      <c r="A727" s="58"/>
      <c r="B727" s="58" t="s">
        <v>62</v>
      </c>
      <c r="C727" s="58" t="s">
        <v>63</v>
      </c>
      <c r="D727" s="59" t="s">
        <v>64</v>
      </c>
      <c r="E727" s="58">
        <v>227</v>
      </c>
      <c r="F727" s="58" t="s">
        <v>2735</v>
      </c>
      <c r="G727" s="58" t="s">
        <v>2819</v>
      </c>
      <c r="H727" s="58" t="s">
        <v>2865</v>
      </c>
      <c r="I727" s="58" t="s">
        <v>2738</v>
      </c>
      <c r="J727" s="58" t="s">
        <v>2739</v>
      </c>
      <c r="K727" s="58" t="s">
        <v>2740</v>
      </c>
      <c r="L727" s="58" t="s">
        <v>2741</v>
      </c>
      <c r="M727" s="512" t="s">
        <v>2742</v>
      </c>
      <c r="N727" s="58">
        <v>112160055</v>
      </c>
      <c r="O727" s="58" t="s">
        <v>412</v>
      </c>
      <c r="P727" s="58" t="s">
        <v>76</v>
      </c>
      <c r="Q727" s="66" t="s">
        <v>398</v>
      </c>
      <c r="R727" s="74">
        <v>2015</v>
      </c>
      <c r="S727" s="517"/>
      <c r="T727" s="513">
        <f t="shared" si="59"/>
        <v>2015</v>
      </c>
      <c r="U727" s="58">
        <v>4</v>
      </c>
      <c r="V727" s="58" t="s">
        <v>325</v>
      </c>
      <c r="W727" s="58" t="s">
        <v>2743</v>
      </c>
      <c r="X727" s="58">
        <v>20</v>
      </c>
      <c r="Y727" s="58" t="s">
        <v>325</v>
      </c>
      <c r="Z727" s="58" t="s">
        <v>2743</v>
      </c>
      <c r="AA727" s="58" t="s">
        <v>2744</v>
      </c>
      <c r="AB727" s="507"/>
      <c r="AC727" s="58" t="s">
        <v>141</v>
      </c>
      <c r="AD727" s="58">
        <v>12</v>
      </c>
      <c r="AE727" s="116">
        <v>45768</v>
      </c>
      <c r="AF727" s="73">
        <f t="shared" si="60"/>
        <v>46132</v>
      </c>
      <c r="AG727" s="62" t="s">
        <v>82</v>
      </c>
      <c r="AH727" s="62" t="s">
        <v>83</v>
      </c>
      <c r="AI727" s="58" t="s">
        <v>2866</v>
      </c>
      <c r="AJ727" s="58" t="s">
        <v>109</v>
      </c>
      <c r="AK727" s="73" t="str">
        <f t="shared" ca="1" si="58"/>
        <v>поверен</v>
      </c>
      <c r="AL727" s="66" t="s">
        <v>86</v>
      </c>
      <c r="AM727" s="66" t="s">
        <v>86</v>
      </c>
      <c r="AN727" s="66" t="s">
        <v>87</v>
      </c>
      <c r="AO727" s="58" t="s">
        <v>88</v>
      </c>
      <c r="AP727" s="507"/>
      <c r="AQ727" s="507"/>
      <c r="AR727" s="507"/>
      <c r="AS727" s="507"/>
      <c r="AT727" s="507"/>
      <c r="AU727" s="507"/>
      <c r="AV727" s="507"/>
      <c r="AW727" s="507"/>
      <c r="AX727" s="507"/>
      <c r="AY727" s="507"/>
      <c r="AZ727" s="507"/>
      <c r="BA727" s="507"/>
      <c r="BB727" s="62" t="s">
        <v>403</v>
      </c>
      <c r="BC727" s="62" t="s">
        <v>404</v>
      </c>
      <c r="BD727" s="66">
        <v>3160</v>
      </c>
      <c r="BE727" s="507"/>
      <c r="BF727" s="518" t="s">
        <v>2746</v>
      </c>
      <c r="BG727" s="58" t="s">
        <v>1170</v>
      </c>
      <c r="BH727" s="507"/>
      <c r="BI727" s="58"/>
      <c r="BJ727" s="58"/>
      <c r="BK727" s="58"/>
    </row>
    <row r="728" ht="60" hidden="1" customHeight="1">
      <c r="A728" s="114"/>
      <c r="B728" s="58" t="s">
        <v>62</v>
      </c>
      <c r="C728" s="58" t="s">
        <v>63</v>
      </c>
      <c r="D728" s="59" t="s">
        <v>64</v>
      </c>
      <c r="E728" s="58">
        <v>227</v>
      </c>
      <c r="F728" s="58" t="s">
        <v>2735</v>
      </c>
      <c r="G728" s="58" t="s">
        <v>2819</v>
      </c>
      <c r="H728" s="58" t="s">
        <v>2867</v>
      </c>
      <c r="I728" s="58" t="s">
        <v>2738</v>
      </c>
      <c r="J728" s="58" t="s">
        <v>2739</v>
      </c>
      <c r="K728" s="58" t="s">
        <v>2740</v>
      </c>
      <c r="L728" s="58" t="s">
        <v>2741</v>
      </c>
      <c r="M728" s="512" t="s">
        <v>2742</v>
      </c>
      <c r="N728" s="58">
        <v>112160113</v>
      </c>
      <c r="O728" s="58" t="s">
        <v>412</v>
      </c>
      <c r="P728" s="58" t="s">
        <v>76</v>
      </c>
      <c r="Q728" s="66" t="s">
        <v>398</v>
      </c>
      <c r="R728" s="74">
        <v>2015</v>
      </c>
      <c r="S728" s="517"/>
      <c r="T728" s="513">
        <f t="shared" si="59"/>
        <v>2015</v>
      </c>
      <c r="U728" s="58">
        <v>4</v>
      </c>
      <c r="V728" s="58" t="s">
        <v>325</v>
      </c>
      <c r="W728" s="58" t="s">
        <v>2743</v>
      </c>
      <c r="X728" s="58">
        <v>20</v>
      </c>
      <c r="Y728" s="58" t="s">
        <v>325</v>
      </c>
      <c r="Z728" s="58" t="s">
        <v>2743</v>
      </c>
      <c r="AA728" s="58" t="s">
        <v>2744</v>
      </c>
      <c r="AB728" s="507"/>
      <c r="AC728" s="58" t="s">
        <v>141</v>
      </c>
      <c r="AD728" s="58">
        <v>12</v>
      </c>
      <c r="AE728" s="116">
        <v>45768</v>
      </c>
      <c r="AF728" s="73">
        <f t="shared" si="60"/>
        <v>46132</v>
      </c>
      <c r="AG728" s="62" t="s">
        <v>82</v>
      </c>
      <c r="AH728" s="62" t="s">
        <v>83</v>
      </c>
      <c r="AI728" s="58" t="s">
        <v>2868</v>
      </c>
      <c r="AJ728" s="58" t="s">
        <v>109</v>
      </c>
      <c r="AK728" s="73" t="str">
        <f t="shared" ca="1" si="58"/>
        <v>поверен</v>
      </c>
      <c r="AL728" s="66" t="s">
        <v>86</v>
      </c>
      <c r="AM728" s="66" t="s">
        <v>86</v>
      </c>
      <c r="AN728" s="66" t="s">
        <v>87</v>
      </c>
      <c r="AO728" s="58" t="s">
        <v>88</v>
      </c>
      <c r="AP728" s="507"/>
      <c r="AQ728" s="507"/>
      <c r="AR728" s="507"/>
      <c r="AS728" s="507"/>
      <c r="AT728" s="507"/>
      <c r="AU728" s="507"/>
      <c r="AV728" s="507"/>
      <c r="AW728" s="507"/>
      <c r="AX728" s="507"/>
      <c r="AY728" s="507"/>
      <c r="AZ728" s="507"/>
      <c r="BA728" s="507"/>
      <c r="BB728" s="62" t="s">
        <v>403</v>
      </c>
      <c r="BC728" s="62" t="s">
        <v>404</v>
      </c>
      <c r="BD728" s="66">
        <v>3160</v>
      </c>
      <c r="BE728" s="507"/>
      <c r="BF728" s="518" t="s">
        <v>2746</v>
      </c>
      <c r="BG728" s="58" t="s">
        <v>1170</v>
      </c>
      <c r="BH728" s="507"/>
      <c r="BI728" s="58"/>
      <c r="BJ728" s="58"/>
      <c r="BK728" s="58"/>
    </row>
    <row r="729" ht="60" hidden="1" customHeight="1">
      <c r="A729" s="58"/>
      <c r="B729" s="58" t="s">
        <v>62</v>
      </c>
      <c r="C729" s="58" t="s">
        <v>63</v>
      </c>
      <c r="D729" s="59" t="s">
        <v>64</v>
      </c>
      <c r="E729" s="58">
        <v>227</v>
      </c>
      <c r="F729" s="58" t="s">
        <v>2735</v>
      </c>
      <c r="G729" s="58" t="s">
        <v>2819</v>
      </c>
      <c r="H729" s="58" t="s">
        <v>2869</v>
      </c>
      <c r="I729" s="58" t="s">
        <v>2738</v>
      </c>
      <c r="J729" s="58" t="s">
        <v>2739</v>
      </c>
      <c r="K729" s="58" t="s">
        <v>2740</v>
      </c>
      <c r="L729" s="58" t="s">
        <v>2741</v>
      </c>
      <c r="M729" s="512" t="s">
        <v>2742</v>
      </c>
      <c r="N729" s="58">
        <v>112160010</v>
      </c>
      <c r="O729" s="58" t="s">
        <v>412</v>
      </c>
      <c r="P729" s="58" t="s">
        <v>76</v>
      </c>
      <c r="Q729" s="66" t="s">
        <v>398</v>
      </c>
      <c r="R729" s="74">
        <v>2015</v>
      </c>
      <c r="S729" s="517"/>
      <c r="T729" s="513">
        <f t="shared" si="59"/>
        <v>2015</v>
      </c>
      <c r="U729" s="58">
        <v>4</v>
      </c>
      <c r="V729" s="58" t="s">
        <v>325</v>
      </c>
      <c r="W729" s="58" t="s">
        <v>2743</v>
      </c>
      <c r="X729" s="58">
        <v>20</v>
      </c>
      <c r="Y729" s="58" t="s">
        <v>325</v>
      </c>
      <c r="Z729" s="58" t="s">
        <v>2743</v>
      </c>
      <c r="AA729" s="58" t="s">
        <v>2744</v>
      </c>
      <c r="AB729" s="507"/>
      <c r="AC729" s="58" t="s">
        <v>141</v>
      </c>
      <c r="AD729" s="58">
        <v>12</v>
      </c>
      <c r="AE729" s="116">
        <v>45768</v>
      </c>
      <c r="AF729" s="73">
        <f t="shared" si="60"/>
        <v>46132</v>
      </c>
      <c r="AG729" s="62" t="s">
        <v>82</v>
      </c>
      <c r="AH729" s="62" t="s">
        <v>83</v>
      </c>
      <c r="AI729" s="58" t="s">
        <v>2870</v>
      </c>
      <c r="AJ729" s="58" t="s">
        <v>109</v>
      </c>
      <c r="AK729" s="73" t="str">
        <f t="shared" ca="1" si="58"/>
        <v>поверен</v>
      </c>
      <c r="AL729" s="66" t="s">
        <v>86</v>
      </c>
      <c r="AM729" s="66" t="s">
        <v>86</v>
      </c>
      <c r="AN729" s="66" t="s">
        <v>87</v>
      </c>
      <c r="AO729" s="58" t="s">
        <v>88</v>
      </c>
      <c r="AP729" s="507"/>
      <c r="AQ729" s="507"/>
      <c r="AR729" s="507"/>
      <c r="AS729" s="507"/>
      <c r="AT729" s="507"/>
      <c r="AU729" s="507"/>
      <c r="AV729" s="507"/>
      <c r="AW729" s="507"/>
      <c r="AX729" s="507"/>
      <c r="AY729" s="507"/>
      <c r="AZ729" s="507"/>
      <c r="BA729" s="507"/>
      <c r="BB729" s="62" t="s">
        <v>403</v>
      </c>
      <c r="BC729" s="62" t="s">
        <v>404</v>
      </c>
      <c r="BD729" s="66">
        <v>3160</v>
      </c>
      <c r="BE729" s="507"/>
      <c r="BF729" s="518" t="s">
        <v>2746</v>
      </c>
      <c r="BG729" s="58" t="s">
        <v>1170</v>
      </c>
      <c r="BH729" s="507"/>
      <c r="BI729" s="58"/>
      <c r="BJ729" s="58"/>
      <c r="BK729" s="58"/>
    </row>
    <row r="730" ht="60" hidden="1" customHeight="1">
      <c r="A730" s="114"/>
      <c r="B730" s="58" t="s">
        <v>62</v>
      </c>
      <c r="C730" s="58" t="s">
        <v>63</v>
      </c>
      <c r="D730" s="59" t="s">
        <v>64</v>
      </c>
      <c r="E730" s="58">
        <v>227</v>
      </c>
      <c r="F730" s="58" t="s">
        <v>2735</v>
      </c>
      <c r="G730" s="58" t="s">
        <v>2819</v>
      </c>
      <c r="H730" s="58" t="s">
        <v>2871</v>
      </c>
      <c r="I730" s="58" t="s">
        <v>2738</v>
      </c>
      <c r="J730" s="58" t="s">
        <v>2739</v>
      </c>
      <c r="K730" s="58" t="s">
        <v>2740</v>
      </c>
      <c r="L730" s="58" t="s">
        <v>2741</v>
      </c>
      <c r="M730" s="512" t="s">
        <v>2742</v>
      </c>
      <c r="N730" s="58">
        <v>112160130</v>
      </c>
      <c r="O730" s="58" t="s">
        <v>412</v>
      </c>
      <c r="P730" s="58" t="s">
        <v>76</v>
      </c>
      <c r="Q730" s="66" t="s">
        <v>398</v>
      </c>
      <c r="R730" s="74">
        <v>2015</v>
      </c>
      <c r="S730" s="517"/>
      <c r="T730" s="513">
        <f t="shared" si="59"/>
        <v>2015</v>
      </c>
      <c r="U730" s="58">
        <v>4</v>
      </c>
      <c r="V730" s="58" t="s">
        <v>325</v>
      </c>
      <c r="W730" s="58" t="s">
        <v>2743</v>
      </c>
      <c r="X730" s="58">
        <v>20</v>
      </c>
      <c r="Y730" s="58" t="s">
        <v>325</v>
      </c>
      <c r="Z730" s="58" t="s">
        <v>2743</v>
      </c>
      <c r="AA730" s="58" t="s">
        <v>2744</v>
      </c>
      <c r="AB730" s="507"/>
      <c r="AC730" s="58" t="s">
        <v>141</v>
      </c>
      <c r="AD730" s="58">
        <v>12</v>
      </c>
      <c r="AE730" s="116">
        <v>45768</v>
      </c>
      <c r="AF730" s="73">
        <f t="shared" si="60"/>
        <v>46132</v>
      </c>
      <c r="AG730" s="62" t="s">
        <v>82</v>
      </c>
      <c r="AH730" s="62" t="s">
        <v>83</v>
      </c>
      <c r="AI730" s="58" t="s">
        <v>2872</v>
      </c>
      <c r="AJ730" s="58" t="s">
        <v>109</v>
      </c>
      <c r="AK730" s="73" t="str">
        <f t="shared" ca="1" si="58"/>
        <v>поверен</v>
      </c>
      <c r="AL730" s="66" t="s">
        <v>86</v>
      </c>
      <c r="AM730" s="66" t="s">
        <v>86</v>
      </c>
      <c r="AN730" s="66" t="s">
        <v>87</v>
      </c>
      <c r="AO730" s="58" t="s">
        <v>88</v>
      </c>
      <c r="AP730" s="507"/>
      <c r="AQ730" s="507"/>
      <c r="AR730" s="507"/>
      <c r="AS730" s="507"/>
      <c r="AT730" s="507"/>
      <c r="AU730" s="507"/>
      <c r="AV730" s="507"/>
      <c r="AW730" s="507"/>
      <c r="AX730" s="507"/>
      <c r="AY730" s="507"/>
      <c r="AZ730" s="507"/>
      <c r="BA730" s="507"/>
      <c r="BB730" s="62" t="s">
        <v>403</v>
      </c>
      <c r="BC730" s="62" t="s">
        <v>404</v>
      </c>
      <c r="BD730" s="66">
        <v>3160</v>
      </c>
      <c r="BE730" s="507"/>
      <c r="BF730" s="518" t="s">
        <v>2746</v>
      </c>
      <c r="BG730" s="58" t="s">
        <v>1170</v>
      </c>
      <c r="BH730" s="507"/>
      <c r="BI730" s="58"/>
      <c r="BJ730" s="58"/>
      <c r="BK730" s="58"/>
    </row>
    <row r="731" ht="60" hidden="1" customHeight="1">
      <c r="A731" s="114"/>
      <c r="B731" s="58" t="s">
        <v>62</v>
      </c>
      <c r="C731" s="58" t="s">
        <v>63</v>
      </c>
      <c r="D731" s="59" t="s">
        <v>64</v>
      </c>
      <c r="E731" s="58">
        <v>227</v>
      </c>
      <c r="F731" s="58" t="s">
        <v>2735</v>
      </c>
      <c r="G731" s="58" t="s">
        <v>2819</v>
      </c>
      <c r="H731" s="58" t="s">
        <v>2873</v>
      </c>
      <c r="I731" s="58" t="s">
        <v>2738</v>
      </c>
      <c r="J731" s="58" t="s">
        <v>2739</v>
      </c>
      <c r="K731" s="58" t="s">
        <v>2740</v>
      </c>
      <c r="L731" s="58" t="s">
        <v>2741</v>
      </c>
      <c r="M731" s="512" t="s">
        <v>2742</v>
      </c>
      <c r="N731" s="58">
        <v>112160171</v>
      </c>
      <c r="O731" s="58" t="s">
        <v>412</v>
      </c>
      <c r="P731" s="58" t="s">
        <v>76</v>
      </c>
      <c r="Q731" s="66" t="s">
        <v>398</v>
      </c>
      <c r="R731" s="74">
        <v>2015</v>
      </c>
      <c r="S731" s="517"/>
      <c r="T731" s="513">
        <f t="shared" si="59"/>
        <v>2015</v>
      </c>
      <c r="U731" s="58">
        <v>4</v>
      </c>
      <c r="V731" s="58" t="s">
        <v>325</v>
      </c>
      <c r="W731" s="58" t="s">
        <v>2743</v>
      </c>
      <c r="X731" s="58">
        <v>20</v>
      </c>
      <c r="Y731" s="58" t="s">
        <v>325</v>
      </c>
      <c r="Z731" s="58" t="s">
        <v>2743</v>
      </c>
      <c r="AA731" s="58" t="s">
        <v>2744</v>
      </c>
      <c r="AB731" s="507"/>
      <c r="AC731" s="58" t="s">
        <v>141</v>
      </c>
      <c r="AD731" s="58">
        <v>12</v>
      </c>
      <c r="AE731" s="116">
        <v>45768</v>
      </c>
      <c r="AF731" s="73">
        <f t="shared" si="60"/>
        <v>46132</v>
      </c>
      <c r="AG731" s="62" t="s">
        <v>82</v>
      </c>
      <c r="AH731" s="62" t="s">
        <v>83</v>
      </c>
      <c r="AI731" s="58" t="s">
        <v>2874</v>
      </c>
      <c r="AJ731" s="58" t="s">
        <v>109</v>
      </c>
      <c r="AK731" s="73" t="str">
        <f t="shared" ca="1" si="58"/>
        <v>поверен</v>
      </c>
      <c r="AL731" s="66" t="s">
        <v>86</v>
      </c>
      <c r="AM731" s="66" t="s">
        <v>86</v>
      </c>
      <c r="AN731" s="66" t="s">
        <v>87</v>
      </c>
      <c r="AO731" s="58" t="s">
        <v>88</v>
      </c>
      <c r="AP731" s="507"/>
      <c r="AQ731" s="507"/>
      <c r="AR731" s="507"/>
      <c r="AS731" s="507"/>
      <c r="AT731" s="507"/>
      <c r="AU731" s="507"/>
      <c r="AV731" s="507"/>
      <c r="AW731" s="507"/>
      <c r="AX731" s="507"/>
      <c r="AY731" s="507"/>
      <c r="AZ731" s="507"/>
      <c r="BA731" s="507"/>
      <c r="BB731" s="62" t="s">
        <v>403</v>
      </c>
      <c r="BC731" s="62" t="s">
        <v>404</v>
      </c>
      <c r="BD731" s="66">
        <v>3160</v>
      </c>
      <c r="BE731" s="507"/>
      <c r="BF731" s="518" t="s">
        <v>2746</v>
      </c>
      <c r="BG731" s="58" t="s">
        <v>1170</v>
      </c>
      <c r="BH731" s="507"/>
      <c r="BI731" s="58"/>
      <c r="BJ731" s="58"/>
      <c r="BK731" s="58"/>
    </row>
    <row r="732" ht="60" hidden="1" customHeight="1">
      <c r="A732" s="58"/>
      <c r="B732" s="58" t="s">
        <v>62</v>
      </c>
      <c r="C732" s="58" t="s">
        <v>63</v>
      </c>
      <c r="D732" s="59" t="s">
        <v>64</v>
      </c>
      <c r="E732" s="58">
        <v>227</v>
      </c>
      <c r="F732" s="58" t="s">
        <v>2735</v>
      </c>
      <c r="G732" s="58" t="s">
        <v>2819</v>
      </c>
      <c r="H732" s="58" t="s">
        <v>2875</v>
      </c>
      <c r="I732" s="58" t="s">
        <v>2738</v>
      </c>
      <c r="J732" s="58" t="s">
        <v>2739</v>
      </c>
      <c r="K732" s="58" t="s">
        <v>2740</v>
      </c>
      <c r="L732" s="58" t="s">
        <v>2741</v>
      </c>
      <c r="M732" s="512" t="s">
        <v>2742</v>
      </c>
      <c r="N732" s="58">
        <v>112160009</v>
      </c>
      <c r="O732" s="58" t="s">
        <v>412</v>
      </c>
      <c r="P732" s="58" t="s">
        <v>76</v>
      </c>
      <c r="Q732" s="66" t="s">
        <v>398</v>
      </c>
      <c r="R732" s="74">
        <v>2015</v>
      </c>
      <c r="S732" s="517"/>
      <c r="T732" s="513">
        <f t="shared" si="59"/>
        <v>2015</v>
      </c>
      <c r="U732" s="58">
        <v>4</v>
      </c>
      <c r="V732" s="58" t="s">
        <v>325</v>
      </c>
      <c r="W732" s="58" t="s">
        <v>2743</v>
      </c>
      <c r="X732" s="58">
        <v>20</v>
      </c>
      <c r="Y732" s="58" t="s">
        <v>325</v>
      </c>
      <c r="Z732" s="58" t="s">
        <v>2743</v>
      </c>
      <c r="AA732" s="58" t="s">
        <v>2744</v>
      </c>
      <c r="AB732" s="507"/>
      <c r="AC732" s="58" t="s">
        <v>141</v>
      </c>
      <c r="AD732" s="58">
        <v>12</v>
      </c>
      <c r="AE732" s="116">
        <v>45768</v>
      </c>
      <c r="AF732" s="73">
        <f t="shared" si="60"/>
        <v>46132</v>
      </c>
      <c r="AG732" s="62" t="s">
        <v>82</v>
      </c>
      <c r="AH732" s="62" t="s">
        <v>83</v>
      </c>
      <c r="AI732" s="58" t="s">
        <v>2876</v>
      </c>
      <c r="AJ732" s="58" t="s">
        <v>109</v>
      </c>
      <c r="AK732" s="73" t="str">
        <f t="shared" ca="1" si="58"/>
        <v>поверен</v>
      </c>
      <c r="AL732" s="66" t="s">
        <v>86</v>
      </c>
      <c r="AM732" s="66" t="s">
        <v>86</v>
      </c>
      <c r="AN732" s="66" t="s">
        <v>87</v>
      </c>
      <c r="AO732" s="58" t="s">
        <v>88</v>
      </c>
      <c r="AP732" s="507"/>
      <c r="AQ732" s="507"/>
      <c r="AR732" s="507"/>
      <c r="AS732" s="507"/>
      <c r="AT732" s="507"/>
      <c r="AU732" s="507"/>
      <c r="AV732" s="507"/>
      <c r="AW732" s="507"/>
      <c r="AX732" s="507"/>
      <c r="AY732" s="507"/>
      <c r="AZ732" s="507"/>
      <c r="BA732" s="507"/>
      <c r="BB732" s="62" t="s">
        <v>403</v>
      </c>
      <c r="BC732" s="62" t="s">
        <v>404</v>
      </c>
      <c r="BD732" s="66">
        <v>3160</v>
      </c>
      <c r="BE732" s="507"/>
      <c r="BF732" s="518" t="s">
        <v>2746</v>
      </c>
      <c r="BG732" s="58" t="s">
        <v>1170</v>
      </c>
      <c r="BH732" s="507"/>
      <c r="BI732" s="58"/>
      <c r="BJ732" s="58"/>
      <c r="BK732" s="58"/>
    </row>
    <row r="733" ht="60" hidden="1" customHeight="1">
      <c r="A733" s="58"/>
      <c r="B733" s="58" t="s">
        <v>62</v>
      </c>
      <c r="C733" s="58" t="s">
        <v>63</v>
      </c>
      <c r="D733" s="59" t="s">
        <v>64</v>
      </c>
      <c r="E733" s="58">
        <v>227</v>
      </c>
      <c r="F733" s="58" t="s">
        <v>2735</v>
      </c>
      <c r="G733" s="58" t="s">
        <v>2819</v>
      </c>
      <c r="H733" s="58" t="s">
        <v>2877</v>
      </c>
      <c r="I733" s="58" t="s">
        <v>2738</v>
      </c>
      <c r="J733" s="58" t="s">
        <v>2739</v>
      </c>
      <c r="K733" s="58" t="s">
        <v>2740</v>
      </c>
      <c r="L733" s="58" t="s">
        <v>2741</v>
      </c>
      <c r="M733" s="512" t="s">
        <v>2742</v>
      </c>
      <c r="N733" s="58">
        <v>112160032</v>
      </c>
      <c r="O733" s="58" t="s">
        <v>412</v>
      </c>
      <c r="P733" s="58" t="s">
        <v>76</v>
      </c>
      <c r="Q733" s="66" t="s">
        <v>398</v>
      </c>
      <c r="R733" s="74">
        <v>2015</v>
      </c>
      <c r="S733" s="517"/>
      <c r="T733" s="513">
        <f t="shared" si="59"/>
        <v>2015</v>
      </c>
      <c r="U733" s="58">
        <v>4</v>
      </c>
      <c r="V733" s="58" t="s">
        <v>325</v>
      </c>
      <c r="W733" s="58" t="s">
        <v>2743</v>
      </c>
      <c r="X733" s="58">
        <v>20</v>
      </c>
      <c r="Y733" s="58" t="s">
        <v>325</v>
      </c>
      <c r="Z733" s="58" t="s">
        <v>2743</v>
      </c>
      <c r="AA733" s="58" t="s">
        <v>2744</v>
      </c>
      <c r="AB733" s="507"/>
      <c r="AC733" s="58" t="s">
        <v>141</v>
      </c>
      <c r="AD733" s="58">
        <v>12</v>
      </c>
      <c r="AE733" s="116">
        <v>45768</v>
      </c>
      <c r="AF733" s="73">
        <f t="shared" si="60"/>
        <v>46132</v>
      </c>
      <c r="AG733" s="62" t="s">
        <v>82</v>
      </c>
      <c r="AH733" s="62" t="s">
        <v>83</v>
      </c>
      <c r="AI733" s="58" t="s">
        <v>2878</v>
      </c>
      <c r="AJ733" s="58" t="s">
        <v>109</v>
      </c>
      <c r="AK733" s="73" t="str">
        <f t="shared" ca="1" si="58"/>
        <v>поверен</v>
      </c>
      <c r="AL733" s="66" t="s">
        <v>86</v>
      </c>
      <c r="AM733" s="66" t="s">
        <v>86</v>
      </c>
      <c r="AN733" s="66" t="s">
        <v>87</v>
      </c>
      <c r="AO733" s="58" t="s">
        <v>88</v>
      </c>
      <c r="AP733" s="507"/>
      <c r="AQ733" s="507"/>
      <c r="AR733" s="507"/>
      <c r="AS733" s="507"/>
      <c r="AT733" s="507"/>
      <c r="AU733" s="507"/>
      <c r="AV733" s="507"/>
      <c r="AW733" s="507"/>
      <c r="AX733" s="507"/>
      <c r="AY733" s="507"/>
      <c r="AZ733" s="507"/>
      <c r="BA733" s="507"/>
      <c r="BB733" s="62" t="s">
        <v>403</v>
      </c>
      <c r="BC733" s="62" t="s">
        <v>404</v>
      </c>
      <c r="BD733" s="66">
        <v>3160</v>
      </c>
      <c r="BE733" s="507"/>
      <c r="BF733" s="518" t="s">
        <v>2746</v>
      </c>
      <c r="BG733" s="58" t="s">
        <v>1170</v>
      </c>
      <c r="BH733" s="507"/>
      <c r="BI733" s="58"/>
      <c r="BJ733" s="58"/>
      <c r="BK733" s="58"/>
    </row>
    <row r="734" ht="60" hidden="1" customHeight="1">
      <c r="A734" s="58"/>
      <c r="B734" s="58" t="s">
        <v>62</v>
      </c>
      <c r="C734" s="58" t="s">
        <v>63</v>
      </c>
      <c r="D734" s="59" t="s">
        <v>64</v>
      </c>
      <c r="E734" s="58">
        <v>227</v>
      </c>
      <c r="F734" s="58" t="s">
        <v>2735</v>
      </c>
      <c r="G734" s="58" t="s">
        <v>2819</v>
      </c>
      <c r="H734" s="58" t="s">
        <v>2879</v>
      </c>
      <c r="I734" s="58" t="s">
        <v>2738</v>
      </c>
      <c r="J734" s="58" t="s">
        <v>2739</v>
      </c>
      <c r="K734" s="58" t="s">
        <v>2740</v>
      </c>
      <c r="L734" s="58" t="s">
        <v>2741</v>
      </c>
      <c r="M734" s="512" t="s">
        <v>2742</v>
      </c>
      <c r="N734" s="58">
        <v>112160291</v>
      </c>
      <c r="O734" s="58" t="s">
        <v>412</v>
      </c>
      <c r="P734" s="58" t="s">
        <v>76</v>
      </c>
      <c r="Q734" s="66" t="s">
        <v>398</v>
      </c>
      <c r="R734" s="74">
        <v>2015</v>
      </c>
      <c r="S734" s="517"/>
      <c r="T734" s="513">
        <f t="shared" si="59"/>
        <v>2015</v>
      </c>
      <c r="U734" s="58">
        <v>4</v>
      </c>
      <c r="V734" s="58" t="s">
        <v>325</v>
      </c>
      <c r="W734" s="58" t="s">
        <v>2743</v>
      </c>
      <c r="X734" s="58">
        <v>20</v>
      </c>
      <c r="Y734" s="58" t="s">
        <v>325</v>
      </c>
      <c r="Z734" s="58" t="s">
        <v>2743</v>
      </c>
      <c r="AA734" s="58" t="s">
        <v>2744</v>
      </c>
      <c r="AB734" s="507"/>
      <c r="AC734" s="58" t="s">
        <v>141</v>
      </c>
      <c r="AD734" s="58">
        <v>12</v>
      </c>
      <c r="AE734" s="116">
        <v>45768</v>
      </c>
      <c r="AF734" s="73">
        <f t="shared" si="60"/>
        <v>46132</v>
      </c>
      <c r="AG734" s="62" t="s">
        <v>82</v>
      </c>
      <c r="AH734" s="62" t="s">
        <v>83</v>
      </c>
      <c r="AI734" s="58" t="s">
        <v>2880</v>
      </c>
      <c r="AJ734" s="58" t="s">
        <v>109</v>
      </c>
      <c r="AK734" s="73" t="str">
        <f t="shared" ca="1" si="58"/>
        <v>поверен</v>
      </c>
      <c r="AL734" s="66" t="s">
        <v>86</v>
      </c>
      <c r="AM734" s="66" t="s">
        <v>86</v>
      </c>
      <c r="AN734" s="66" t="s">
        <v>87</v>
      </c>
      <c r="AO734" s="58" t="s">
        <v>88</v>
      </c>
      <c r="AP734" s="507"/>
      <c r="AQ734" s="507"/>
      <c r="AR734" s="507"/>
      <c r="AS734" s="507"/>
      <c r="AT734" s="507"/>
      <c r="AU734" s="507"/>
      <c r="AV734" s="507"/>
      <c r="AW734" s="507"/>
      <c r="AX734" s="507"/>
      <c r="AY734" s="507"/>
      <c r="AZ734" s="507"/>
      <c r="BA734" s="507"/>
      <c r="BB734" s="62" t="s">
        <v>403</v>
      </c>
      <c r="BC734" s="62" t="s">
        <v>404</v>
      </c>
      <c r="BD734" s="66">
        <v>3160</v>
      </c>
      <c r="BE734" s="507"/>
      <c r="BF734" s="518" t="s">
        <v>2746</v>
      </c>
      <c r="BG734" s="58" t="s">
        <v>1170</v>
      </c>
      <c r="BH734" s="507"/>
      <c r="BI734" s="58"/>
      <c r="BJ734" s="58"/>
      <c r="BK734" s="58"/>
    </row>
    <row r="735" ht="60" hidden="1" customHeight="1">
      <c r="A735" s="114"/>
      <c r="B735" s="58" t="s">
        <v>62</v>
      </c>
      <c r="C735" s="58" t="s">
        <v>63</v>
      </c>
      <c r="D735" s="59" t="s">
        <v>64</v>
      </c>
      <c r="E735" s="58">
        <v>227</v>
      </c>
      <c r="F735" s="58" t="s">
        <v>2735</v>
      </c>
      <c r="G735" s="58" t="s">
        <v>2819</v>
      </c>
      <c r="H735" s="58" t="s">
        <v>2881</v>
      </c>
      <c r="I735" s="58" t="s">
        <v>2738</v>
      </c>
      <c r="J735" s="58" t="s">
        <v>2739</v>
      </c>
      <c r="K735" s="58" t="s">
        <v>2740</v>
      </c>
      <c r="L735" s="58" t="s">
        <v>2741</v>
      </c>
      <c r="M735" s="512" t="s">
        <v>2742</v>
      </c>
      <c r="N735" s="58">
        <v>112160190</v>
      </c>
      <c r="O735" s="58" t="s">
        <v>412</v>
      </c>
      <c r="P735" s="58" t="s">
        <v>76</v>
      </c>
      <c r="Q735" s="66" t="s">
        <v>398</v>
      </c>
      <c r="R735" s="74">
        <v>2015</v>
      </c>
      <c r="S735" s="517"/>
      <c r="T735" s="513">
        <f t="shared" si="59"/>
        <v>2015</v>
      </c>
      <c r="U735" s="58">
        <v>4</v>
      </c>
      <c r="V735" s="58" t="s">
        <v>325</v>
      </c>
      <c r="W735" s="58" t="s">
        <v>2743</v>
      </c>
      <c r="X735" s="58">
        <v>20</v>
      </c>
      <c r="Y735" s="58" t="s">
        <v>325</v>
      </c>
      <c r="Z735" s="58" t="s">
        <v>2743</v>
      </c>
      <c r="AA735" s="58" t="s">
        <v>2744</v>
      </c>
      <c r="AB735" s="507"/>
      <c r="AC735" s="58" t="s">
        <v>141</v>
      </c>
      <c r="AD735" s="58">
        <v>12</v>
      </c>
      <c r="AE735" s="116">
        <v>45768</v>
      </c>
      <c r="AF735" s="73">
        <f t="shared" si="60"/>
        <v>46132</v>
      </c>
      <c r="AG735" s="62" t="s">
        <v>82</v>
      </c>
      <c r="AH735" s="62" t="s">
        <v>83</v>
      </c>
      <c r="AI735" s="58" t="s">
        <v>2882</v>
      </c>
      <c r="AJ735" s="58" t="s">
        <v>109</v>
      </c>
      <c r="AK735" s="73" t="str">
        <f t="shared" ca="1" si="58"/>
        <v>поверен</v>
      </c>
      <c r="AL735" s="66" t="s">
        <v>86</v>
      </c>
      <c r="AM735" s="66" t="s">
        <v>86</v>
      </c>
      <c r="AN735" s="66" t="s">
        <v>87</v>
      </c>
      <c r="AO735" s="58" t="s">
        <v>88</v>
      </c>
      <c r="AP735" s="507"/>
      <c r="AQ735" s="507"/>
      <c r="AR735" s="507"/>
      <c r="AS735" s="507"/>
      <c r="AT735" s="507"/>
      <c r="AU735" s="507"/>
      <c r="AV735" s="507"/>
      <c r="AW735" s="507"/>
      <c r="AX735" s="507"/>
      <c r="AY735" s="507"/>
      <c r="AZ735" s="507"/>
      <c r="BA735" s="507"/>
      <c r="BB735" s="62" t="s">
        <v>403</v>
      </c>
      <c r="BC735" s="62" t="s">
        <v>404</v>
      </c>
      <c r="BD735" s="66">
        <v>3160</v>
      </c>
      <c r="BE735" s="507"/>
      <c r="BF735" s="518" t="s">
        <v>2746</v>
      </c>
      <c r="BG735" s="58" t="s">
        <v>1170</v>
      </c>
      <c r="BH735" s="507"/>
      <c r="BI735" s="58"/>
      <c r="BJ735" s="58"/>
      <c r="BK735" s="58"/>
    </row>
    <row r="736" ht="60" hidden="1" customHeight="1">
      <c r="A736" s="58"/>
      <c r="B736" s="58" t="s">
        <v>62</v>
      </c>
      <c r="C736" s="58" t="s">
        <v>63</v>
      </c>
      <c r="D736" s="59" t="s">
        <v>64</v>
      </c>
      <c r="E736" s="58">
        <v>227</v>
      </c>
      <c r="F736" s="58" t="s">
        <v>2735</v>
      </c>
      <c r="G736" s="58" t="s">
        <v>2819</v>
      </c>
      <c r="H736" s="58" t="s">
        <v>2883</v>
      </c>
      <c r="I736" s="58" t="s">
        <v>2738</v>
      </c>
      <c r="J736" s="58" t="s">
        <v>2739</v>
      </c>
      <c r="K736" s="58" t="s">
        <v>2740</v>
      </c>
      <c r="L736" s="58" t="s">
        <v>2741</v>
      </c>
      <c r="M736" s="512" t="s">
        <v>2742</v>
      </c>
      <c r="N736" s="58">
        <v>112160345</v>
      </c>
      <c r="O736" s="58" t="s">
        <v>412</v>
      </c>
      <c r="P736" s="58" t="s">
        <v>76</v>
      </c>
      <c r="Q736" s="66" t="s">
        <v>398</v>
      </c>
      <c r="R736" s="74">
        <v>2015</v>
      </c>
      <c r="S736" s="517"/>
      <c r="T736" s="513">
        <f t="shared" si="59"/>
        <v>2015</v>
      </c>
      <c r="U736" s="58">
        <v>4</v>
      </c>
      <c r="V736" s="58" t="s">
        <v>325</v>
      </c>
      <c r="W736" s="58" t="s">
        <v>2743</v>
      </c>
      <c r="X736" s="58">
        <v>20</v>
      </c>
      <c r="Y736" s="58" t="s">
        <v>325</v>
      </c>
      <c r="Z736" s="58" t="s">
        <v>2743</v>
      </c>
      <c r="AA736" s="58" t="s">
        <v>2744</v>
      </c>
      <c r="AB736" s="507"/>
      <c r="AC736" s="58" t="s">
        <v>141</v>
      </c>
      <c r="AD736" s="58">
        <v>12</v>
      </c>
      <c r="AE736" s="116">
        <v>45768</v>
      </c>
      <c r="AF736" s="73">
        <f t="shared" si="60"/>
        <v>46132</v>
      </c>
      <c r="AG736" s="62" t="s">
        <v>82</v>
      </c>
      <c r="AH736" s="62" t="s">
        <v>83</v>
      </c>
      <c r="AI736" s="58" t="s">
        <v>2884</v>
      </c>
      <c r="AJ736" s="58" t="s">
        <v>109</v>
      </c>
      <c r="AK736" s="73" t="str">
        <f t="shared" ref="AK736:AK799" ca="1" si="61">IF(AE736=0,"нет данных",IF(TODAY()&lt;AF736-30,"поверен",IF(TODAY()&gt;AF736,"ЗАМЕНИТЬ","ПРОСРОЧЕН")))</f>
        <v>поверен</v>
      </c>
      <c r="AL736" s="66" t="s">
        <v>86</v>
      </c>
      <c r="AM736" s="66" t="s">
        <v>86</v>
      </c>
      <c r="AN736" s="66" t="s">
        <v>87</v>
      </c>
      <c r="AO736" s="58" t="s">
        <v>88</v>
      </c>
      <c r="AP736" s="507"/>
      <c r="AQ736" s="507"/>
      <c r="AR736" s="507"/>
      <c r="AS736" s="507"/>
      <c r="AT736" s="507"/>
      <c r="AU736" s="507"/>
      <c r="AV736" s="507"/>
      <c r="AW736" s="507"/>
      <c r="AX736" s="507"/>
      <c r="AY736" s="507"/>
      <c r="AZ736" s="507"/>
      <c r="BA736" s="507"/>
      <c r="BB736" s="62" t="s">
        <v>403</v>
      </c>
      <c r="BC736" s="62" t="s">
        <v>404</v>
      </c>
      <c r="BD736" s="66">
        <v>3160</v>
      </c>
      <c r="BE736" s="507"/>
      <c r="BF736" s="518" t="s">
        <v>2746</v>
      </c>
      <c r="BG736" s="58" t="s">
        <v>1170</v>
      </c>
      <c r="BH736" s="507"/>
      <c r="BI736" s="58"/>
      <c r="BJ736" s="58"/>
      <c r="BK736" s="58"/>
    </row>
    <row r="737" ht="60" hidden="1" customHeight="1">
      <c r="A737" s="114"/>
      <c r="B737" s="58" t="s">
        <v>62</v>
      </c>
      <c r="C737" s="58" t="s">
        <v>63</v>
      </c>
      <c r="D737" s="59" t="s">
        <v>64</v>
      </c>
      <c r="E737" s="58">
        <v>227</v>
      </c>
      <c r="F737" s="58" t="s">
        <v>2735</v>
      </c>
      <c r="G737" s="58" t="s">
        <v>2819</v>
      </c>
      <c r="H737" s="58" t="s">
        <v>2885</v>
      </c>
      <c r="I737" s="58" t="s">
        <v>2738</v>
      </c>
      <c r="J737" s="58" t="s">
        <v>2739</v>
      </c>
      <c r="K737" s="58" t="s">
        <v>2740</v>
      </c>
      <c r="L737" s="58" t="s">
        <v>2741</v>
      </c>
      <c r="M737" s="512" t="s">
        <v>2742</v>
      </c>
      <c r="N737" s="58">
        <v>112160111</v>
      </c>
      <c r="O737" s="58" t="s">
        <v>412</v>
      </c>
      <c r="P737" s="58" t="s">
        <v>76</v>
      </c>
      <c r="Q737" s="66" t="s">
        <v>398</v>
      </c>
      <c r="R737" s="74">
        <v>2015</v>
      </c>
      <c r="S737" s="517"/>
      <c r="T737" s="513">
        <f t="shared" si="59"/>
        <v>2015</v>
      </c>
      <c r="U737" s="58">
        <v>4</v>
      </c>
      <c r="V737" s="58" t="s">
        <v>325</v>
      </c>
      <c r="W737" s="58" t="s">
        <v>2743</v>
      </c>
      <c r="X737" s="58">
        <v>20</v>
      </c>
      <c r="Y737" s="58" t="s">
        <v>325</v>
      </c>
      <c r="Z737" s="58" t="s">
        <v>2743</v>
      </c>
      <c r="AA737" s="58" t="s">
        <v>2744</v>
      </c>
      <c r="AB737" s="507"/>
      <c r="AC737" s="58" t="s">
        <v>141</v>
      </c>
      <c r="AD737" s="58">
        <v>12</v>
      </c>
      <c r="AE737" s="116">
        <v>45768</v>
      </c>
      <c r="AF737" s="73">
        <f t="shared" si="60"/>
        <v>46132</v>
      </c>
      <c r="AG737" s="62" t="s">
        <v>82</v>
      </c>
      <c r="AH737" s="62" t="s">
        <v>83</v>
      </c>
      <c r="AI737" s="58" t="s">
        <v>2886</v>
      </c>
      <c r="AJ737" s="58" t="s">
        <v>109</v>
      </c>
      <c r="AK737" s="73" t="str">
        <f t="shared" ca="1" si="61"/>
        <v>поверен</v>
      </c>
      <c r="AL737" s="66" t="s">
        <v>86</v>
      </c>
      <c r="AM737" s="66" t="s">
        <v>86</v>
      </c>
      <c r="AN737" s="66" t="s">
        <v>87</v>
      </c>
      <c r="AO737" s="58" t="s">
        <v>88</v>
      </c>
      <c r="AP737" s="507"/>
      <c r="AQ737" s="507"/>
      <c r="AR737" s="507"/>
      <c r="AS737" s="507"/>
      <c r="AT737" s="507"/>
      <c r="AU737" s="507"/>
      <c r="AV737" s="507"/>
      <c r="AW737" s="507"/>
      <c r="AX737" s="507"/>
      <c r="AY737" s="507"/>
      <c r="AZ737" s="507"/>
      <c r="BA737" s="507"/>
      <c r="BB737" s="62" t="s">
        <v>403</v>
      </c>
      <c r="BC737" s="62" t="s">
        <v>404</v>
      </c>
      <c r="BD737" s="66">
        <v>3160</v>
      </c>
      <c r="BE737" s="507"/>
      <c r="BF737" s="518" t="s">
        <v>2746</v>
      </c>
      <c r="BG737" s="58" t="s">
        <v>1170</v>
      </c>
      <c r="BH737" s="507"/>
      <c r="BI737" s="58"/>
      <c r="BJ737" s="58"/>
      <c r="BK737" s="58"/>
    </row>
    <row r="738" ht="60" hidden="1" customHeight="1">
      <c r="A738" s="58"/>
      <c r="B738" s="58" t="s">
        <v>62</v>
      </c>
      <c r="C738" s="58" t="s">
        <v>63</v>
      </c>
      <c r="D738" s="59" t="s">
        <v>64</v>
      </c>
      <c r="E738" s="58">
        <v>227</v>
      </c>
      <c r="F738" s="58" t="s">
        <v>2735</v>
      </c>
      <c r="G738" s="58" t="s">
        <v>2819</v>
      </c>
      <c r="H738" s="58" t="s">
        <v>2887</v>
      </c>
      <c r="I738" s="58" t="s">
        <v>2738</v>
      </c>
      <c r="J738" s="58" t="s">
        <v>2739</v>
      </c>
      <c r="K738" s="58" t="s">
        <v>2740</v>
      </c>
      <c r="L738" s="58" t="s">
        <v>2741</v>
      </c>
      <c r="M738" s="512" t="s">
        <v>2742</v>
      </c>
      <c r="N738" s="58">
        <v>112160020</v>
      </c>
      <c r="O738" s="58" t="s">
        <v>412</v>
      </c>
      <c r="P738" s="58" t="s">
        <v>76</v>
      </c>
      <c r="Q738" s="66" t="s">
        <v>398</v>
      </c>
      <c r="R738" s="74">
        <v>2015</v>
      </c>
      <c r="S738" s="517"/>
      <c r="T738" s="513">
        <f t="shared" si="59"/>
        <v>2015</v>
      </c>
      <c r="U738" s="58">
        <v>4</v>
      </c>
      <c r="V738" s="58" t="s">
        <v>325</v>
      </c>
      <c r="W738" s="58" t="s">
        <v>2743</v>
      </c>
      <c r="X738" s="58">
        <v>20</v>
      </c>
      <c r="Y738" s="58" t="s">
        <v>325</v>
      </c>
      <c r="Z738" s="58" t="s">
        <v>2743</v>
      </c>
      <c r="AA738" s="58" t="s">
        <v>2744</v>
      </c>
      <c r="AB738" s="507"/>
      <c r="AC738" s="58" t="s">
        <v>141</v>
      </c>
      <c r="AD738" s="58">
        <v>12</v>
      </c>
      <c r="AE738" s="116">
        <v>45768</v>
      </c>
      <c r="AF738" s="73">
        <f t="shared" si="60"/>
        <v>46132</v>
      </c>
      <c r="AG738" s="62" t="s">
        <v>82</v>
      </c>
      <c r="AH738" s="62" t="s">
        <v>83</v>
      </c>
      <c r="AI738" s="58" t="s">
        <v>2888</v>
      </c>
      <c r="AJ738" s="58" t="s">
        <v>109</v>
      </c>
      <c r="AK738" s="73" t="str">
        <f t="shared" ca="1" si="61"/>
        <v>поверен</v>
      </c>
      <c r="AL738" s="66" t="s">
        <v>86</v>
      </c>
      <c r="AM738" s="66" t="s">
        <v>86</v>
      </c>
      <c r="AN738" s="66" t="s">
        <v>87</v>
      </c>
      <c r="AO738" s="58" t="s">
        <v>88</v>
      </c>
      <c r="AP738" s="507"/>
      <c r="AQ738" s="507"/>
      <c r="AR738" s="507"/>
      <c r="AS738" s="507"/>
      <c r="AT738" s="507"/>
      <c r="AU738" s="507"/>
      <c r="AV738" s="507"/>
      <c r="AW738" s="507"/>
      <c r="AX738" s="507"/>
      <c r="AY738" s="507"/>
      <c r="AZ738" s="507"/>
      <c r="BA738" s="507"/>
      <c r="BB738" s="62" t="s">
        <v>403</v>
      </c>
      <c r="BC738" s="62" t="s">
        <v>404</v>
      </c>
      <c r="BD738" s="66">
        <v>3160</v>
      </c>
      <c r="BE738" s="507"/>
      <c r="BF738" s="518" t="s">
        <v>2746</v>
      </c>
      <c r="BG738" s="58" t="s">
        <v>1170</v>
      </c>
      <c r="BH738" s="507"/>
      <c r="BI738" s="58"/>
      <c r="BJ738" s="58"/>
      <c r="BK738" s="58"/>
    </row>
    <row r="739" ht="60" hidden="1" customHeight="1">
      <c r="A739" s="58"/>
      <c r="B739" s="58" t="s">
        <v>62</v>
      </c>
      <c r="C739" s="58" t="s">
        <v>63</v>
      </c>
      <c r="D739" s="59" t="s">
        <v>64</v>
      </c>
      <c r="E739" s="58">
        <v>227</v>
      </c>
      <c r="F739" s="58" t="s">
        <v>2735</v>
      </c>
      <c r="G739" s="58" t="s">
        <v>2819</v>
      </c>
      <c r="H739" s="58" t="s">
        <v>2889</v>
      </c>
      <c r="I739" s="58" t="s">
        <v>2738</v>
      </c>
      <c r="J739" s="58" t="s">
        <v>2739</v>
      </c>
      <c r="K739" s="58" t="s">
        <v>2740</v>
      </c>
      <c r="L739" s="58" t="s">
        <v>2741</v>
      </c>
      <c r="M739" s="512" t="s">
        <v>2742</v>
      </c>
      <c r="N739" s="58">
        <v>112150369</v>
      </c>
      <c r="O739" s="58" t="s">
        <v>412</v>
      </c>
      <c r="P739" s="58" t="s">
        <v>76</v>
      </c>
      <c r="Q739" s="66" t="s">
        <v>398</v>
      </c>
      <c r="R739" s="74">
        <v>2015</v>
      </c>
      <c r="S739" s="517"/>
      <c r="T739" s="513">
        <f t="shared" si="59"/>
        <v>2015</v>
      </c>
      <c r="U739" s="58">
        <v>4</v>
      </c>
      <c r="V739" s="58" t="s">
        <v>325</v>
      </c>
      <c r="W739" s="58" t="s">
        <v>2743</v>
      </c>
      <c r="X739" s="58">
        <v>20</v>
      </c>
      <c r="Y739" s="58" t="s">
        <v>325</v>
      </c>
      <c r="Z739" s="58" t="s">
        <v>2743</v>
      </c>
      <c r="AA739" s="58" t="s">
        <v>2744</v>
      </c>
      <c r="AB739" s="507"/>
      <c r="AC739" s="58" t="s">
        <v>141</v>
      </c>
      <c r="AD739" s="58">
        <v>12</v>
      </c>
      <c r="AE739" s="116">
        <v>45768</v>
      </c>
      <c r="AF739" s="73">
        <f t="shared" si="60"/>
        <v>46132</v>
      </c>
      <c r="AG739" s="62" t="s">
        <v>82</v>
      </c>
      <c r="AH739" s="62" t="s">
        <v>83</v>
      </c>
      <c r="AI739" s="58" t="s">
        <v>2890</v>
      </c>
      <c r="AJ739" s="58" t="s">
        <v>109</v>
      </c>
      <c r="AK739" s="73" t="str">
        <f t="shared" ca="1" si="61"/>
        <v>поверен</v>
      </c>
      <c r="AL739" s="66" t="s">
        <v>86</v>
      </c>
      <c r="AM739" s="66" t="s">
        <v>86</v>
      </c>
      <c r="AN739" s="66" t="s">
        <v>87</v>
      </c>
      <c r="AO739" s="58" t="s">
        <v>88</v>
      </c>
      <c r="AP739" s="507"/>
      <c r="AQ739" s="507"/>
      <c r="AR739" s="507"/>
      <c r="AS739" s="507"/>
      <c r="AT739" s="507"/>
      <c r="AU739" s="507"/>
      <c r="AV739" s="507"/>
      <c r="AW739" s="507"/>
      <c r="AX739" s="507"/>
      <c r="AY739" s="507"/>
      <c r="AZ739" s="507"/>
      <c r="BA739" s="507"/>
      <c r="BB739" s="62" t="s">
        <v>403</v>
      </c>
      <c r="BC739" s="62" t="s">
        <v>404</v>
      </c>
      <c r="BD739" s="66">
        <v>3160</v>
      </c>
      <c r="BE739" s="507"/>
      <c r="BF739" s="518" t="s">
        <v>2746</v>
      </c>
      <c r="BG739" s="58" t="s">
        <v>1170</v>
      </c>
      <c r="BH739" s="507"/>
      <c r="BI739" s="58"/>
      <c r="BJ739" s="58"/>
      <c r="BK739" s="58"/>
    </row>
    <row r="740" ht="60" hidden="1" customHeight="1">
      <c r="A740" s="58"/>
      <c r="B740" s="58" t="s">
        <v>62</v>
      </c>
      <c r="C740" s="58" t="s">
        <v>63</v>
      </c>
      <c r="D740" s="59" t="s">
        <v>64</v>
      </c>
      <c r="E740" s="58">
        <v>227</v>
      </c>
      <c r="F740" s="58" t="s">
        <v>2735</v>
      </c>
      <c r="G740" s="58" t="s">
        <v>2819</v>
      </c>
      <c r="H740" s="58" t="s">
        <v>2891</v>
      </c>
      <c r="I740" s="58" t="s">
        <v>2738</v>
      </c>
      <c r="J740" s="58" t="s">
        <v>2739</v>
      </c>
      <c r="K740" s="58" t="s">
        <v>2740</v>
      </c>
      <c r="L740" s="58" t="s">
        <v>2741</v>
      </c>
      <c r="M740" s="512" t="s">
        <v>2742</v>
      </c>
      <c r="N740" s="58">
        <v>112150364</v>
      </c>
      <c r="O740" s="58" t="s">
        <v>412</v>
      </c>
      <c r="P740" s="58" t="s">
        <v>76</v>
      </c>
      <c r="Q740" s="66" t="s">
        <v>398</v>
      </c>
      <c r="R740" s="74">
        <v>2015</v>
      </c>
      <c r="S740" s="517"/>
      <c r="T740" s="513">
        <f t="shared" si="59"/>
        <v>2015</v>
      </c>
      <c r="U740" s="58">
        <v>4</v>
      </c>
      <c r="V740" s="58" t="s">
        <v>325</v>
      </c>
      <c r="W740" s="58" t="s">
        <v>2743</v>
      </c>
      <c r="X740" s="58">
        <v>20</v>
      </c>
      <c r="Y740" s="58" t="s">
        <v>325</v>
      </c>
      <c r="Z740" s="58" t="s">
        <v>2743</v>
      </c>
      <c r="AA740" s="58" t="s">
        <v>2744</v>
      </c>
      <c r="AB740" s="507"/>
      <c r="AC740" s="58" t="s">
        <v>141</v>
      </c>
      <c r="AD740" s="58">
        <v>12</v>
      </c>
      <c r="AE740" s="116">
        <v>45768</v>
      </c>
      <c r="AF740" s="73">
        <f t="shared" si="60"/>
        <v>46132</v>
      </c>
      <c r="AG740" s="62" t="s">
        <v>82</v>
      </c>
      <c r="AH740" s="62" t="s">
        <v>83</v>
      </c>
      <c r="AI740" s="58" t="s">
        <v>2892</v>
      </c>
      <c r="AJ740" s="58" t="s">
        <v>109</v>
      </c>
      <c r="AK740" s="73" t="str">
        <f t="shared" ca="1" si="61"/>
        <v>поверен</v>
      </c>
      <c r="AL740" s="66" t="s">
        <v>86</v>
      </c>
      <c r="AM740" s="66" t="s">
        <v>86</v>
      </c>
      <c r="AN740" s="66" t="s">
        <v>87</v>
      </c>
      <c r="AO740" s="58" t="s">
        <v>88</v>
      </c>
      <c r="AP740" s="507"/>
      <c r="AQ740" s="507"/>
      <c r="AR740" s="507"/>
      <c r="AS740" s="507"/>
      <c r="AT740" s="507"/>
      <c r="AU740" s="507"/>
      <c r="AV740" s="507"/>
      <c r="AW740" s="507"/>
      <c r="AX740" s="507"/>
      <c r="AY740" s="507"/>
      <c r="AZ740" s="507"/>
      <c r="BA740" s="507"/>
      <c r="BB740" s="62" t="s">
        <v>403</v>
      </c>
      <c r="BC740" s="62" t="s">
        <v>404</v>
      </c>
      <c r="BD740" s="66">
        <v>3160</v>
      </c>
      <c r="BE740" s="507"/>
      <c r="BF740" s="518" t="s">
        <v>2746</v>
      </c>
      <c r="BG740" s="58" t="s">
        <v>1170</v>
      </c>
      <c r="BH740" s="507"/>
      <c r="BI740" s="58"/>
      <c r="BJ740" s="58"/>
      <c r="BK740" s="58"/>
    </row>
    <row r="741" ht="60" hidden="1" customHeight="1">
      <c r="A741" s="58"/>
      <c r="B741" s="58" t="s">
        <v>62</v>
      </c>
      <c r="C741" s="58" t="s">
        <v>63</v>
      </c>
      <c r="D741" s="59" t="s">
        <v>64</v>
      </c>
      <c r="E741" s="58">
        <v>227</v>
      </c>
      <c r="F741" s="58" t="s">
        <v>2735</v>
      </c>
      <c r="G741" s="58" t="s">
        <v>2819</v>
      </c>
      <c r="H741" s="58" t="s">
        <v>2893</v>
      </c>
      <c r="I741" s="58" t="s">
        <v>2738</v>
      </c>
      <c r="J741" s="58" t="s">
        <v>2739</v>
      </c>
      <c r="K741" s="58" t="s">
        <v>2740</v>
      </c>
      <c r="L741" s="58" t="s">
        <v>2741</v>
      </c>
      <c r="M741" s="512" t="s">
        <v>2742</v>
      </c>
      <c r="N741" s="58">
        <v>112160023</v>
      </c>
      <c r="O741" s="58" t="s">
        <v>412</v>
      </c>
      <c r="P741" s="58" t="s">
        <v>76</v>
      </c>
      <c r="Q741" s="66" t="s">
        <v>398</v>
      </c>
      <c r="R741" s="74">
        <v>2015</v>
      </c>
      <c r="S741" s="517"/>
      <c r="T741" s="513">
        <f t="shared" si="59"/>
        <v>2015</v>
      </c>
      <c r="U741" s="58">
        <v>4</v>
      </c>
      <c r="V741" s="58" t="s">
        <v>325</v>
      </c>
      <c r="W741" s="58" t="s">
        <v>2743</v>
      </c>
      <c r="X741" s="58">
        <v>20</v>
      </c>
      <c r="Y741" s="58" t="s">
        <v>325</v>
      </c>
      <c r="Z741" s="58" t="s">
        <v>2743</v>
      </c>
      <c r="AA741" s="58" t="s">
        <v>2744</v>
      </c>
      <c r="AB741" s="507"/>
      <c r="AC741" s="58" t="s">
        <v>141</v>
      </c>
      <c r="AD741" s="58">
        <v>12</v>
      </c>
      <c r="AE741" s="116">
        <v>45768</v>
      </c>
      <c r="AF741" s="73">
        <f t="shared" si="60"/>
        <v>46132</v>
      </c>
      <c r="AG741" s="62" t="s">
        <v>82</v>
      </c>
      <c r="AH741" s="62" t="s">
        <v>83</v>
      </c>
      <c r="AI741" s="58" t="s">
        <v>2894</v>
      </c>
      <c r="AJ741" s="58" t="s">
        <v>109</v>
      </c>
      <c r="AK741" s="73" t="str">
        <f t="shared" ca="1" si="61"/>
        <v>поверен</v>
      </c>
      <c r="AL741" s="66" t="s">
        <v>86</v>
      </c>
      <c r="AM741" s="66" t="s">
        <v>86</v>
      </c>
      <c r="AN741" s="66" t="s">
        <v>87</v>
      </c>
      <c r="AO741" s="58" t="s">
        <v>88</v>
      </c>
      <c r="AP741" s="507"/>
      <c r="AQ741" s="507"/>
      <c r="AR741" s="507"/>
      <c r="AS741" s="507"/>
      <c r="AT741" s="507"/>
      <c r="AU741" s="507"/>
      <c r="AV741" s="507"/>
      <c r="AW741" s="507"/>
      <c r="AX741" s="507"/>
      <c r="AY741" s="507"/>
      <c r="AZ741" s="507"/>
      <c r="BA741" s="507"/>
      <c r="BB741" s="62" t="s">
        <v>403</v>
      </c>
      <c r="BC741" s="62" t="s">
        <v>404</v>
      </c>
      <c r="BD741" s="66">
        <v>3160</v>
      </c>
      <c r="BE741" s="507"/>
      <c r="BF741" s="518" t="s">
        <v>2746</v>
      </c>
      <c r="BG741" s="58" t="s">
        <v>1170</v>
      </c>
      <c r="BH741" s="507"/>
      <c r="BI741" s="58"/>
      <c r="BJ741" s="58"/>
      <c r="BK741" s="58"/>
    </row>
    <row r="742" ht="60" hidden="1" customHeight="1">
      <c r="A742" s="58"/>
      <c r="B742" s="58" t="s">
        <v>62</v>
      </c>
      <c r="C742" s="58" t="s">
        <v>63</v>
      </c>
      <c r="D742" s="59" t="s">
        <v>64</v>
      </c>
      <c r="E742" s="58">
        <v>227</v>
      </c>
      <c r="F742" s="58" t="s">
        <v>2735</v>
      </c>
      <c r="G742" s="58" t="s">
        <v>2819</v>
      </c>
      <c r="H742" s="58" t="s">
        <v>2895</v>
      </c>
      <c r="I742" s="58" t="s">
        <v>2738</v>
      </c>
      <c r="J742" s="58" t="s">
        <v>2739</v>
      </c>
      <c r="K742" s="58" t="s">
        <v>2740</v>
      </c>
      <c r="L742" s="58" t="s">
        <v>2741</v>
      </c>
      <c r="M742" s="512" t="s">
        <v>2742</v>
      </c>
      <c r="N742" s="58">
        <v>112150362</v>
      </c>
      <c r="O742" s="58" t="s">
        <v>412</v>
      </c>
      <c r="P742" s="58" t="s">
        <v>76</v>
      </c>
      <c r="Q742" s="66" t="s">
        <v>398</v>
      </c>
      <c r="R742" s="74">
        <v>2015</v>
      </c>
      <c r="S742" s="517"/>
      <c r="T742" s="513">
        <f t="shared" si="59"/>
        <v>2015</v>
      </c>
      <c r="U742" s="58">
        <v>4</v>
      </c>
      <c r="V742" s="58" t="s">
        <v>325</v>
      </c>
      <c r="W742" s="58" t="s">
        <v>2743</v>
      </c>
      <c r="X742" s="58">
        <v>20</v>
      </c>
      <c r="Y742" s="58" t="s">
        <v>325</v>
      </c>
      <c r="Z742" s="58" t="s">
        <v>2743</v>
      </c>
      <c r="AA742" s="58" t="s">
        <v>2744</v>
      </c>
      <c r="AB742" s="507"/>
      <c r="AC742" s="58" t="s">
        <v>141</v>
      </c>
      <c r="AD742" s="58">
        <v>12</v>
      </c>
      <c r="AE742" s="116">
        <v>45768</v>
      </c>
      <c r="AF742" s="73">
        <f t="shared" si="60"/>
        <v>46132</v>
      </c>
      <c r="AG742" s="62" t="s">
        <v>82</v>
      </c>
      <c r="AH742" s="62" t="s">
        <v>83</v>
      </c>
      <c r="AI742" s="58" t="s">
        <v>2896</v>
      </c>
      <c r="AJ742" s="58" t="s">
        <v>109</v>
      </c>
      <c r="AK742" s="73" t="str">
        <f t="shared" ca="1" si="61"/>
        <v>поверен</v>
      </c>
      <c r="AL742" s="66" t="s">
        <v>86</v>
      </c>
      <c r="AM742" s="66" t="s">
        <v>86</v>
      </c>
      <c r="AN742" s="66" t="s">
        <v>87</v>
      </c>
      <c r="AO742" s="58" t="s">
        <v>88</v>
      </c>
      <c r="AP742" s="507"/>
      <c r="AQ742" s="507"/>
      <c r="AR742" s="507"/>
      <c r="AS742" s="507"/>
      <c r="AT742" s="507"/>
      <c r="AU742" s="507"/>
      <c r="AV742" s="507"/>
      <c r="AW742" s="507"/>
      <c r="AX742" s="507"/>
      <c r="AY742" s="507"/>
      <c r="AZ742" s="507"/>
      <c r="BA742" s="507"/>
      <c r="BB742" s="62" t="s">
        <v>403</v>
      </c>
      <c r="BC742" s="62" t="s">
        <v>404</v>
      </c>
      <c r="BD742" s="66">
        <v>3160</v>
      </c>
      <c r="BE742" s="507"/>
      <c r="BF742" s="518" t="s">
        <v>2746</v>
      </c>
      <c r="BG742" s="58" t="s">
        <v>1170</v>
      </c>
      <c r="BH742" s="507"/>
      <c r="BI742" s="58"/>
      <c r="BJ742" s="58"/>
      <c r="BK742" s="58"/>
    </row>
    <row r="743" ht="60" hidden="1" customHeight="1">
      <c r="A743" s="58"/>
      <c r="B743" s="58" t="s">
        <v>62</v>
      </c>
      <c r="C743" s="58" t="s">
        <v>63</v>
      </c>
      <c r="D743" s="59" t="s">
        <v>64</v>
      </c>
      <c r="E743" s="58">
        <v>227</v>
      </c>
      <c r="F743" s="58" t="s">
        <v>2735</v>
      </c>
      <c r="G743" s="58" t="s">
        <v>2819</v>
      </c>
      <c r="H743" s="58" t="s">
        <v>2897</v>
      </c>
      <c r="I743" s="58" t="s">
        <v>2738</v>
      </c>
      <c r="J743" s="58" t="s">
        <v>2739</v>
      </c>
      <c r="K743" s="58" t="s">
        <v>2740</v>
      </c>
      <c r="L743" s="58" t="s">
        <v>2741</v>
      </c>
      <c r="M743" s="512" t="s">
        <v>2742</v>
      </c>
      <c r="N743" s="58">
        <v>112150299</v>
      </c>
      <c r="O743" s="58" t="s">
        <v>412</v>
      </c>
      <c r="P743" s="58" t="s">
        <v>76</v>
      </c>
      <c r="Q743" s="66" t="s">
        <v>398</v>
      </c>
      <c r="R743" s="74">
        <v>2015</v>
      </c>
      <c r="S743" s="517"/>
      <c r="T743" s="513">
        <f t="shared" si="59"/>
        <v>2015</v>
      </c>
      <c r="U743" s="58">
        <v>4</v>
      </c>
      <c r="V743" s="58" t="s">
        <v>325</v>
      </c>
      <c r="W743" s="58" t="s">
        <v>2743</v>
      </c>
      <c r="X743" s="58">
        <v>20</v>
      </c>
      <c r="Y743" s="58" t="s">
        <v>325</v>
      </c>
      <c r="Z743" s="58" t="s">
        <v>2743</v>
      </c>
      <c r="AA743" s="58" t="s">
        <v>2744</v>
      </c>
      <c r="AB743" s="507"/>
      <c r="AC743" s="58" t="s">
        <v>141</v>
      </c>
      <c r="AD743" s="58">
        <v>12</v>
      </c>
      <c r="AE743" s="116">
        <v>45768</v>
      </c>
      <c r="AF743" s="73">
        <f t="shared" si="60"/>
        <v>46132</v>
      </c>
      <c r="AG743" s="62" t="s">
        <v>82</v>
      </c>
      <c r="AH743" s="62" t="s">
        <v>83</v>
      </c>
      <c r="AI743" s="58" t="s">
        <v>2898</v>
      </c>
      <c r="AJ743" s="58" t="s">
        <v>109</v>
      </c>
      <c r="AK743" s="73" t="str">
        <f t="shared" ca="1" si="61"/>
        <v>поверен</v>
      </c>
      <c r="AL743" s="66" t="s">
        <v>86</v>
      </c>
      <c r="AM743" s="66" t="s">
        <v>86</v>
      </c>
      <c r="AN743" s="66" t="s">
        <v>87</v>
      </c>
      <c r="AO743" s="58" t="s">
        <v>88</v>
      </c>
      <c r="AP743" s="507"/>
      <c r="AQ743" s="507"/>
      <c r="AR743" s="507"/>
      <c r="AS743" s="507"/>
      <c r="AT743" s="507"/>
      <c r="AU743" s="507"/>
      <c r="AV743" s="507"/>
      <c r="AW743" s="507"/>
      <c r="AX743" s="507"/>
      <c r="AY743" s="507"/>
      <c r="AZ743" s="507"/>
      <c r="BA743" s="507"/>
      <c r="BB743" s="62" t="s">
        <v>403</v>
      </c>
      <c r="BC743" s="62" t="s">
        <v>404</v>
      </c>
      <c r="BD743" s="66">
        <v>3160</v>
      </c>
      <c r="BE743" s="507"/>
      <c r="BF743" s="518" t="s">
        <v>2746</v>
      </c>
      <c r="BG743" s="58" t="s">
        <v>1170</v>
      </c>
      <c r="BH743" s="507"/>
      <c r="BI743" s="58"/>
      <c r="BJ743" s="58"/>
      <c r="BK743" s="58"/>
    </row>
    <row r="744" ht="60" hidden="1" customHeight="1">
      <c r="A744" s="58"/>
      <c r="B744" s="58" t="s">
        <v>62</v>
      </c>
      <c r="C744" s="58" t="s">
        <v>63</v>
      </c>
      <c r="D744" s="59" t="s">
        <v>64</v>
      </c>
      <c r="E744" s="58">
        <v>227</v>
      </c>
      <c r="F744" s="58" t="s">
        <v>2735</v>
      </c>
      <c r="G744" s="58" t="s">
        <v>2819</v>
      </c>
      <c r="H744" s="58" t="s">
        <v>2899</v>
      </c>
      <c r="I744" s="58" t="s">
        <v>2738</v>
      </c>
      <c r="J744" s="58" t="s">
        <v>2739</v>
      </c>
      <c r="K744" s="58" t="s">
        <v>2740</v>
      </c>
      <c r="L744" s="58" t="s">
        <v>2741</v>
      </c>
      <c r="M744" s="512" t="s">
        <v>2742</v>
      </c>
      <c r="N744" s="58">
        <v>112150576</v>
      </c>
      <c r="O744" s="58" t="s">
        <v>412</v>
      </c>
      <c r="P744" s="58" t="s">
        <v>76</v>
      </c>
      <c r="Q744" s="66" t="s">
        <v>398</v>
      </c>
      <c r="R744" s="74">
        <v>2015</v>
      </c>
      <c r="S744" s="517"/>
      <c r="T744" s="513">
        <f t="shared" ref="T744:T807" si="62">R744+S744*365.2</f>
        <v>2015</v>
      </c>
      <c r="U744" s="58">
        <v>4</v>
      </c>
      <c r="V744" s="58" t="s">
        <v>325</v>
      </c>
      <c r="W744" s="58" t="s">
        <v>2743</v>
      </c>
      <c r="X744" s="58">
        <v>20</v>
      </c>
      <c r="Y744" s="58" t="s">
        <v>325</v>
      </c>
      <c r="Z744" s="58" t="s">
        <v>2743</v>
      </c>
      <c r="AA744" s="58" t="s">
        <v>2744</v>
      </c>
      <c r="AB744" s="507"/>
      <c r="AC744" s="58" t="s">
        <v>141</v>
      </c>
      <c r="AD744" s="58">
        <v>12</v>
      </c>
      <c r="AE744" s="116">
        <v>45768</v>
      </c>
      <c r="AF744" s="73">
        <f t="shared" si="60"/>
        <v>46132</v>
      </c>
      <c r="AG744" s="62" t="s">
        <v>82</v>
      </c>
      <c r="AH744" s="62" t="s">
        <v>83</v>
      </c>
      <c r="AI744" s="58" t="s">
        <v>2900</v>
      </c>
      <c r="AJ744" s="58" t="s">
        <v>109</v>
      </c>
      <c r="AK744" s="73" t="str">
        <f t="shared" ca="1" si="61"/>
        <v>поверен</v>
      </c>
      <c r="AL744" s="66" t="s">
        <v>86</v>
      </c>
      <c r="AM744" s="66" t="s">
        <v>86</v>
      </c>
      <c r="AN744" s="66" t="s">
        <v>87</v>
      </c>
      <c r="AO744" s="58" t="s">
        <v>88</v>
      </c>
      <c r="AP744" s="507"/>
      <c r="AQ744" s="507"/>
      <c r="AR744" s="507"/>
      <c r="AS744" s="507"/>
      <c r="AT744" s="507"/>
      <c r="AU744" s="507"/>
      <c r="AV744" s="507"/>
      <c r="AW744" s="507"/>
      <c r="AX744" s="507"/>
      <c r="AY744" s="507"/>
      <c r="AZ744" s="507"/>
      <c r="BA744" s="507"/>
      <c r="BB744" s="62" t="s">
        <v>403</v>
      </c>
      <c r="BC744" s="62" t="s">
        <v>404</v>
      </c>
      <c r="BD744" s="66">
        <v>3160</v>
      </c>
      <c r="BE744" s="507"/>
      <c r="BF744" s="518" t="s">
        <v>2746</v>
      </c>
      <c r="BG744" s="58" t="s">
        <v>1170</v>
      </c>
      <c r="BH744" s="507"/>
      <c r="BI744" s="58"/>
      <c r="BJ744" s="58"/>
      <c r="BK744" s="58"/>
    </row>
    <row r="745" ht="60" hidden="1" customHeight="1">
      <c r="A745" s="58"/>
      <c r="B745" s="58" t="s">
        <v>62</v>
      </c>
      <c r="C745" s="58" t="s">
        <v>63</v>
      </c>
      <c r="D745" s="59" t="s">
        <v>64</v>
      </c>
      <c r="E745" s="58">
        <v>227</v>
      </c>
      <c r="F745" s="58" t="s">
        <v>2735</v>
      </c>
      <c r="G745" s="58" t="s">
        <v>2819</v>
      </c>
      <c r="H745" s="58" t="s">
        <v>2901</v>
      </c>
      <c r="I745" s="58" t="s">
        <v>2738</v>
      </c>
      <c r="J745" s="58" t="s">
        <v>2739</v>
      </c>
      <c r="K745" s="58" t="s">
        <v>2740</v>
      </c>
      <c r="L745" s="58" t="s">
        <v>2741</v>
      </c>
      <c r="M745" s="512" t="s">
        <v>2742</v>
      </c>
      <c r="N745" s="58">
        <v>112150365</v>
      </c>
      <c r="O745" s="58" t="s">
        <v>412</v>
      </c>
      <c r="P745" s="58" t="s">
        <v>76</v>
      </c>
      <c r="Q745" s="66" t="s">
        <v>398</v>
      </c>
      <c r="R745" s="74">
        <v>2015</v>
      </c>
      <c r="S745" s="517"/>
      <c r="T745" s="513">
        <f t="shared" si="62"/>
        <v>2015</v>
      </c>
      <c r="U745" s="58">
        <v>4</v>
      </c>
      <c r="V745" s="58" t="s">
        <v>325</v>
      </c>
      <c r="W745" s="58" t="s">
        <v>2743</v>
      </c>
      <c r="X745" s="58">
        <v>20</v>
      </c>
      <c r="Y745" s="58" t="s">
        <v>325</v>
      </c>
      <c r="Z745" s="58" t="s">
        <v>2743</v>
      </c>
      <c r="AA745" s="58" t="s">
        <v>2744</v>
      </c>
      <c r="AB745" s="507"/>
      <c r="AC745" s="58" t="s">
        <v>141</v>
      </c>
      <c r="AD745" s="58">
        <v>12</v>
      </c>
      <c r="AE745" s="116">
        <v>45768</v>
      </c>
      <c r="AF745" s="73">
        <f t="shared" si="60"/>
        <v>46132</v>
      </c>
      <c r="AG745" s="62" t="s">
        <v>82</v>
      </c>
      <c r="AH745" s="62" t="s">
        <v>83</v>
      </c>
      <c r="AI745" s="58" t="s">
        <v>2902</v>
      </c>
      <c r="AJ745" s="58" t="s">
        <v>109</v>
      </c>
      <c r="AK745" s="73" t="str">
        <f t="shared" ca="1" si="61"/>
        <v>поверен</v>
      </c>
      <c r="AL745" s="66" t="s">
        <v>86</v>
      </c>
      <c r="AM745" s="66" t="s">
        <v>86</v>
      </c>
      <c r="AN745" s="66" t="s">
        <v>87</v>
      </c>
      <c r="AO745" s="58" t="s">
        <v>88</v>
      </c>
      <c r="AP745" s="507"/>
      <c r="AQ745" s="507"/>
      <c r="AR745" s="507"/>
      <c r="AS745" s="507"/>
      <c r="AT745" s="507"/>
      <c r="AU745" s="507"/>
      <c r="AV745" s="507"/>
      <c r="AW745" s="507"/>
      <c r="AX745" s="507"/>
      <c r="AY745" s="507"/>
      <c r="AZ745" s="507"/>
      <c r="BA745" s="507"/>
      <c r="BB745" s="62" t="s">
        <v>403</v>
      </c>
      <c r="BC745" s="62" t="s">
        <v>404</v>
      </c>
      <c r="BD745" s="66">
        <v>3160</v>
      </c>
      <c r="BE745" s="507"/>
      <c r="BF745" s="518" t="s">
        <v>2746</v>
      </c>
      <c r="BG745" s="58" t="s">
        <v>1170</v>
      </c>
      <c r="BH745" s="507"/>
      <c r="BI745" s="58"/>
      <c r="BJ745" s="58"/>
      <c r="BK745" s="58"/>
    </row>
    <row r="746" ht="60" hidden="1" customHeight="1">
      <c r="A746" s="58"/>
      <c r="B746" s="58" t="s">
        <v>62</v>
      </c>
      <c r="C746" s="58" t="s">
        <v>63</v>
      </c>
      <c r="D746" s="59" t="s">
        <v>64</v>
      </c>
      <c r="E746" s="58">
        <v>227</v>
      </c>
      <c r="F746" s="58" t="s">
        <v>2735</v>
      </c>
      <c r="G746" s="58" t="s">
        <v>2819</v>
      </c>
      <c r="H746" s="58" t="s">
        <v>2903</v>
      </c>
      <c r="I746" s="58" t="s">
        <v>2738</v>
      </c>
      <c r="J746" s="58" t="s">
        <v>2739</v>
      </c>
      <c r="K746" s="58" t="s">
        <v>2740</v>
      </c>
      <c r="L746" s="58" t="s">
        <v>2741</v>
      </c>
      <c r="M746" s="512" t="s">
        <v>2742</v>
      </c>
      <c r="N746" s="58">
        <v>112150363</v>
      </c>
      <c r="O746" s="58" t="s">
        <v>412</v>
      </c>
      <c r="P746" s="58" t="s">
        <v>76</v>
      </c>
      <c r="Q746" s="66" t="s">
        <v>398</v>
      </c>
      <c r="R746" s="74">
        <v>2015</v>
      </c>
      <c r="S746" s="517"/>
      <c r="T746" s="513">
        <f t="shared" si="62"/>
        <v>2015</v>
      </c>
      <c r="U746" s="58">
        <v>4</v>
      </c>
      <c r="V746" s="58" t="s">
        <v>325</v>
      </c>
      <c r="W746" s="58" t="s">
        <v>2743</v>
      </c>
      <c r="X746" s="58">
        <v>20</v>
      </c>
      <c r="Y746" s="58" t="s">
        <v>325</v>
      </c>
      <c r="Z746" s="58" t="s">
        <v>2743</v>
      </c>
      <c r="AA746" s="58" t="s">
        <v>2744</v>
      </c>
      <c r="AB746" s="507"/>
      <c r="AC746" s="58" t="s">
        <v>141</v>
      </c>
      <c r="AD746" s="58">
        <v>12</v>
      </c>
      <c r="AE746" s="116">
        <v>45768</v>
      </c>
      <c r="AF746" s="73">
        <f t="shared" si="60"/>
        <v>46132</v>
      </c>
      <c r="AG746" s="62" t="s">
        <v>82</v>
      </c>
      <c r="AH746" s="62" t="s">
        <v>83</v>
      </c>
      <c r="AI746" s="58" t="s">
        <v>2904</v>
      </c>
      <c r="AJ746" s="58" t="s">
        <v>109</v>
      </c>
      <c r="AK746" s="73" t="str">
        <f t="shared" ca="1" si="61"/>
        <v>поверен</v>
      </c>
      <c r="AL746" s="66" t="s">
        <v>86</v>
      </c>
      <c r="AM746" s="66" t="s">
        <v>86</v>
      </c>
      <c r="AN746" s="66" t="s">
        <v>87</v>
      </c>
      <c r="AO746" s="58" t="s">
        <v>88</v>
      </c>
      <c r="AP746" s="507"/>
      <c r="AQ746" s="507"/>
      <c r="AR746" s="507"/>
      <c r="AS746" s="507"/>
      <c r="AT746" s="507"/>
      <c r="AU746" s="507"/>
      <c r="AV746" s="507"/>
      <c r="AW746" s="507"/>
      <c r="AX746" s="507"/>
      <c r="AY746" s="507"/>
      <c r="AZ746" s="507"/>
      <c r="BA746" s="507"/>
      <c r="BB746" s="62" t="s">
        <v>403</v>
      </c>
      <c r="BC746" s="62" t="s">
        <v>404</v>
      </c>
      <c r="BD746" s="66">
        <v>3160</v>
      </c>
      <c r="BE746" s="507"/>
      <c r="BF746" s="518" t="s">
        <v>2746</v>
      </c>
      <c r="BG746" s="58" t="s">
        <v>1170</v>
      </c>
      <c r="BH746" s="507"/>
      <c r="BI746" s="58"/>
      <c r="BJ746" s="58"/>
      <c r="BK746" s="58"/>
    </row>
    <row r="747" ht="60" hidden="1" customHeight="1">
      <c r="A747" s="58"/>
      <c r="B747" s="58" t="s">
        <v>62</v>
      </c>
      <c r="C747" s="58" t="s">
        <v>63</v>
      </c>
      <c r="D747" s="59" t="s">
        <v>64</v>
      </c>
      <c r="E747" s="58">
        <v>227</v>
      </c>
      <c r="F747" s="58" t="s">
        <v>2735</v>
      </c>
      <c r="G747" s="58" t="s">
        <v>2819</v>
      </c>
      <c r="H747" s="58" t="s">
        <v>2905</v>
      </c>
      <c r="I747" s="58" t="s">
        <v>2738</v>
      </c>
      <c r="J747" s="58" t="s">
        <v>2739</v>
      </c>
      <c r="K747" s="58" t="s">
        <v>2740</v>
      </c>
      <c r="L747" s="58" t="s">
        <v>2741</v>
      </c>
      <c r="M747" s="512" t="s">
        <v>2742</v>
      </c>
      <c r="N747" s="58">
        <v>112150273</v>
      </c>
      <c r="O747" s="58" t="s">
        <v>412</v>
      </c>
      <c r="P747" s="58" t="s">
        <v>76</v>
      </c>
      <c r="Q747" s="66" t="s">
        <v>398</v>
      </c>
      <c r="R747" s="74">
        <v>2015</v>
      </c>
      <c r="S747" s="517"/>
      <c r="T747" s="513">
        <f t="shared" si="62"/>
        <v>2015</v>
      </c>
      <c r="U747" s="58">
        <v>4</v>
      </c>
      <c r="V747" s="58" t="s">
        <v>325</v>
      </c>
      <c r="W747" s="58" t="s">
        <v>2743</v>
      </c>
      <c r="X747" s="58">
        <v>20</v>
      </c>
      <c r="Y747" s="58" t="s">
        <v>325</v>
      </c>
      <c r="Z747" s="58" t="s">
        <v>2743</v>
      </c>
      <c r="AA747" s="58" t="s">
        <v>2744</v>
      </c>
      <c r="AB747" s="507"/>
      <c r="AC747" s="58" t="s">
        <v>141</v>
      </c>
      <c r="AD747" s="58">
        <v>12</v>
      </c>
      <c r="AE747" s="116">
        <v>45768</v>
      </c>
      <c r="AF747" s="73">
        <f t="shared" si="60"/>
        <v>46132</v>
      </c>
      <c r="AG747" s="62" t="s">
        <v>82</v>
      </c>
      <c r="AH747" s="62" t="s">
        <v>83</v>
      </c>
      <c r="AI747" s="58" t="s">
        <v>2906</v>
      </c>
      <c r="AJ747" s="58" t="s">
        <v>109</v>
      </c>
      <c r="AK747" s="73" t="str">
        <f t="shared" ca="1" si="61"/>
        <v>поверен</v>
      </c>
      <c r="AL747" s="66" t="s">
        <v>86</v>
      </c>
      <c r="AM747" s="66" t="s">
        <v>86</v>
      </c>
      <c r="AN747" s="66" t="s">
        <v>87</v>
      </c>
      <c r="AO747" s="58" t="s">
        <v>88</v>
      </c>
      <c r="AP747" s="507"/>
      <c r="AQ747" s="507"/>
      <c r="AR747" s="507"/>
      <c r="AS747" s="507"/>
      <c r="AT747" s="507"/>
      <c r="AU747" s="507"/>
      <c r="AV747" s="507"/>
      <c r="AW747" s="507"/>
      <c r="AX747" s="507"/>
      <c r="AY747" s="507"/>
      <c r="AZ747" s="507"/>
      <c r="BA747" s="507"/>
      <c r="BB747" s="62" t="s">
        <v>403</v>
      </c>
      <c r="BC747" s="62" t="s">
        <v>404</v>
      </c>
      <c r="BD747" s="66">
        <v>3160</v>
      </c>
      <c r="BE747" s="507"/>
      <c r="BF747" s="518" t="s">
        <v>2746</v>
      </c>
      <c r="BG747" s="58" t="s">
        <v>1170</v>
      </c>
      <c r="BH747" s="507"/>
      <c r="BI747" s="58"/>
      <c r="BJ747" s="58"/>
      <c r="BK747" s="58"/>
    </row>
    <row r="748" ht="60" hidden="1" customHeight="1">
      <c r="A748" s="58"/>
      <c r="B748" s="58" t="s">
        <v>62</v>
      </c>
      <c r="C748" s="58" t="s">
        <v>63</v>
      </c>
      <c r="D748" s="59" t="s">
        <v>64</v>
      </c>
      <c r="E748" s="58">
        <v>227</v>
      </c>
      <c r="F748" s="58" t="s">
        <v>2735</v>
      </c>
      <c r="G748" s="58" t="s">
        <v>2819</v>
      </c>
      <c r="H748" s="58" t="s">
        <v>2907</v>
      </c>
      <c r="I748" s="58" t="s">
        <v>2738</v>
      </c>
      <c r="J748" s="58" t="s">
        <v>2739</v>
      </c>
      <c r="K748" s="58" t="s">
        <v>2740</v>
      </c>
      <c r="L748" s="58" t="s">
        <v>2741</v>
      </c>
      <c r="M748" s="512" t="s">
        <v>2908</v>
      </c>
      <c r="N748" s="521">
        <v>112160003</v>
      </c>
      <c r="O748" s="58" t="s">
        <v>412</v>
      </c>
      <c r="P748" s="58" t="s">
        <v>76</v>
      </c>
      <c r="Q748" s="66" t="s">
        <v>398</v>
      </c>
      <c r="R748" s="74" t="s">
        <v>665</v>
      </c>
      <c r="S748" s="517"/>
      <c r="T748" s="513"/>
      <c r="U748" s="521">
        <v>4</v>
      </c>
      <c r="V748" s="521" t="s">
        <v>325</v>
      </c>
      <c r="W748" s="521" t="s">
        <v>2743</v>
      </c>
      <c r="X748" s="521">
        <v>20</v>
      </c>
      <c r="Y748" s="521" t="s">
        <v>325</v>
      </c>
      <c r="Z748" s="521" t="s">
        <v>2743</v>
      </c>
      <c r="AA748" s="64" t="s">
        <v>2744</v>
      </c>
      <c r="AB748" s="522"/>
      <c r="AC748" s="58" t="s">
        <v>141</v>
      </c>
      <c r="AD748" s="58">
        <v>12</v>
      </c>
      <c r="AE748" s="116">
        <v>45768</v>
      </c>
      <c r="AF748" s="73">
        <f t="shared" si="60"/>
        <v>46132</v>
      </c>
      <c r="AG748" s="62" t="s">
        <v>82</v>
      </c>
      <c r="AH748" s="62" t="s">
        <v>83</v>
      </c>
      <c r="AI748" s="58" t="s">
        <v>2909</v>
      </c>
      <c r="AJ748" s="521" t="s">
        <v>109</v>
      </c>
      <c r="AK748" s="73" t="str">
        <f t="shared" ca="1" si="61"/>
        <v>поверен</v>
      </c>
      <c r="AL748" s="66"/>
      <c r="AM748" s="66" t="s">
        <v>86</v>
      </c>
      <c r="AN748" s="66" t="s">
        <v>87</v>
      </c>
      <c r="AO748" s="58" t="s">
        <v>88</v>
      </c>
      <c r="AP748" s="522"/>
      <c r="AQ748" s="522"/>
      <c r="AR748" s="522"/>
      <c r="AS748" s="522"/>
      <c r="AT748" s="522"/>
      <c r="AU748" s="522"/>
      <c r="AV748" s="522"/>
      <c r="AW748" s="522"/>
      <c r="AX748" s="522"/>
      <c r="AY748" s="522"/>
      <c r="AZ748" s="522"/>
      <c r="BA748" s="522"/>
      <c r="BB748" s="62" t="s">
        <v>403</v>
      </c>
      <c r="BC748" s="62" t="s">
        <v>404</v>
      </c>
      <c r="BD748" s="66">
        <v>3160</v>
      </c>
      <c r="BE748" s="522"/>
      <c r="BF748" s="518" t="s">
        <v>2910</v>
      </c>
      <c r="BG748" s="58" t="s">
        <v>1170</v>
      </c>
      <c r="BH748" s="507"/>
      <c r="BI748" s="58"/>
      <c r="BJ748" s="58"/>
      <c r="BK748" s="58"/>
    </row>
    <row r="749" ht="60" hidden="1" customHeight="1">
      <c r="A749" s="58"/>
      <c r="B749" s="58" t="s">
        <v>62</v>
      </c>
      <c r="C749" s="58" t="s">
        <v>63</v>
      </c>
      <c r="D749" s="59" t="s">
        <v>64</v>
      </c>
      <c r="E749" s="58">
        <v>227</v>
      </c>
      <c r="F749" s="58" t="s">
        <v>2735</v>
      </c>
      <c r="G749" s="58" t="s">
        <v>2819</v>
      </c>
      <c r="H749" s="58" t="s">
        <v>1853</v>
      </c>
      <c r="I749" s="58" t="s">
        <v>2738</v>
      </c>
      <c r="J749" s="58" t="s">
        <v>2739</v>
      </c>
      <c r="K749" s="58" t="s">
        <v>2740</v>
      </c>
      <c r="L749" s="58" t="s">
        <v>2741</v>
      </c>
      <c r="M749" s="512" t="s">
        <v>2911</v>
      </c>
      <c r="N749" s="5" t="s">
        <v>2912</v>
      </c>
      <c r="O749" s="58" t="s">
        <v>412</v>
      </c>
      <c r="P749" s="58" t="s">
        <v>76</v>
      </c>
      <c r="Q749" s="66" t="s">
        <v>398</v>
      </c>
      <c r="R749" s="74" t="s">
        <v>854</v>
      </c>
      <c r="S749" s="517"/>
      <c r="T749" s="513"/>
      <c r="U749" s="521">
        <v>4</v>
      </c>
      <c r="V749" s="521" t="s">
        <v>325</v>
      </c>
      <c r="W749" s="521" t="s">
        <v>2743</v>
      </c>
      <c r="X749" s="521">
        <v>20</v>
      </c>
      <c r="Y749" s="521" t="s">
        <v>325</v>
      </c>
      <c r="Z749" s="521" t="s">
        <v>2743</v>
      </c>
      <c r="AA749" s="64" t="s">
        <v>2744</v>
      </c>
      <c r="AB749" s="522"/>
      <c r="AC749" s="58" t="s">
        <v>141</v>
      </c>
      <c r="AD749" s="58">
        <v>12</v>
      </c>
      <c r="AE749" s="116">
        <v>45768</v>
      </c>
      <c r="AF749" s="73">
        <f t="shared" si="60"/>
        <v>46132</v>
      </c>
      <c r="AG749" s="62" t="s">
        <v>82</v>
      </c>
      <c r="AH749" s="62" t="s">
        <v>83</v>
      </c>
      <c r="AI749" s="58" t="s">
        <v>2913</v>
      </c>
      <c r="AJ749" s="521" t="s">
        <v>109</v>
      </c>
      <c r="AK749" s="73" t="str">
        <f t="shared" ca="1" si="61"/>
        <v>поверен</v>
      </c>
      <c r="AL749" s="66"/>
      <c r="AM749" s="66" t="s">
        <v>86</v>
      </c>
      <c r="AN749" s="66" t="s">
        <v>87</v>
      </c>
      <c r="AO749" s="58" t="s">
        <v>88</v>
      </c>
      <c r="AP749" s="521" t="s">
        <v>2914</v>
      </c>
      <c r="AQ749" s="523">
        <v>45148</v>
      </c>
      <c r="AR749" s="522"/>
      <c r="AS749" s="522"/>
      <c r="AT749" s="522"/>
      <c r="AU749" s="522"/>
      <c r="AV749" s="522"/>
      <c r="AW749" s="522"/>
      <c r="AX749" s="522"/>
      <c r="AY749" s="522"/>
      <c r="AZ749" s="522"/>
      <c r="BA749" s="522"/>
      <c r="BB749" s="62" t="s">
        <v>403</v>
      </c>
      <c r="BC749" s="62" t="s">
        <v>404</v>
      </c>
      <c r="BD749" s="66">
        <v>3160</v>
      </c>
      <c r="BE749" s="522"/>
      <c r="BF749" s="518"/>
      <c r="BG749" s="58"/>
      <c r="BH749" s="507"/>
      <c r="BI749" s="58"/>
      <c r="BJ749" s="58"/>
      <c r="BK749" s="58"/>
    </row>
    <row r="750" ht="60" hidden="1" customHeight="1">
      <c r="A750" s="58"/>
      <c r="B750" s="58" t="s">
        <v>62</v>
      </c>
      <c r="C750" s="58" t="s">
        <v>63</v>
      </c>
      <c r="D750" s="59" t="s">
        <v>64</v>
      </c>
      <c r="E750" s="58">
        <v>227</v>
      </c>
      <c r="F750" s="58" t="s">
        <v>2735</v>
      </c>
      <c r="G750" s="58" t="s">
        <v>2819</v>
      </c>
      <c r="H750" s="58" t="s">
        <v>2915</v>
      </c>
      <c r="I750" s="58" t="s">
        <v>2738</v>
      </c>
      <c r="J750" s="58" t="s">
        <v>2739</v>
      </c>
      <c r="K750" s="58" t="s">
        <v>2740</v>
      </c>
      <c r="L750" s="58" t="s">
        <v>2741</v>
      </c>
      <c r="M750" s="512" t="s">
        <v>2908</v>
      </c>
      <c r="N750" s="521">
        <v>112190166</v>
      </c>
      <c r="O750" s="58" t="s">
        <v>412</v>
      </c>
      <c r="P750" s="58" t="s">
        <v>76</v>
      </c>
      <c r="Q750" s="66" t="s">
        <v>398</v>
      </c>
      <c r="R750" s="74" t="s">
        <v>665</v>
      </c>
      <c r="S750" s="517"/>
      <c r="T750" s="513"/>
      <c r="U750" s="521">
        <v>4</v>
      </c>
      <c r="V750" s="521" t="s">
        <v>325</v>
      </c>
      <c r="W750" s="521" t="s">
        <v>2743</v>
      </c>
      <c r="X750" s="521">
        <v>20</v>
      </c>
      <c r="Y750" s="521" t="s">
        <v>325</v>
      </c>
      <c r="Z750" s="521" t="s">
        <v>2743</v>
      </c>
      <c r="AA750" s="64" t="s">
        <v>2744</v>
      </c>
      <c r="AB750" s="522"/>
      <c r="AC750" s="58" t="s">
        <v>141</v>
      </c>
      <c r="AD750" s="58">
        <v>12</v>
      </c>
      <c r="AE750" s="116">
        <v>45768</v>
      </c>
      <c r="AF750" s="73">
        <f t="shared" si="60"/>
        <v>46132</v>
      </c>
      <c r="AG750" s="62" t="s">
        <v>82</v>
      </c>
      <c r="AH750" s="62" t="s">
        <v>83</v>
      </c>
      <c r="AI750" s="58" t="s">
        <v>2916</v>
      </c>
      <c r="AJ750" s="521" t="s">
        <v>109</v>
      </c>
      <c r="AK750" s="73" t="str">
        <f t="shared" ca="1" si="61"/>
        <v>поверен</v>
      </c>
      <c r="AL750" s="66"/>
      <c r="AM750" s="66" t="s">
        <v>86</v>
      </c>
      <c r="AN750" s="66" t="s">
        <v>87</v>
      </c>
      <c r="AO750" s="58" t="s">
        <v>88</v>
      </c>
      <c r="AP750" s="522"/>
      <c r="AQ750" s="522"/>
      <c r="AR750" s="522"/>
      <c r="AS750" s="522"/>
      <c r="AT750" s="522"/>
      <c r="AU750" s="522"/>
      <c r="AV750" s="522"/>
      <c r="AW750" s="522"/>
      <c r="AX750" s="522"/>
      <c r="AY750" s="522"/>
      <c r="AZ750" s="522"/>
      <c r="BA750" s="522"/>
      <c r="BB750" s="62" t="s">
        <v>403</v>
      </c>
      <c r="BC750" s="62" t="s">
        <v>404</v>
      </c>
      <c r="BD750" s="66">
        <v>3160</v>
      </c>
      <c r="BE750" s="522"/>
      <c r="BF750" s="518" t="s">
        <v>2910</v>
      </c>
      <c r="BG750" s="58" t="s">
        <v>1170</v>
      </c>
      <c r="BH750" s="507"/>
      <c r="BI750" s="58"/>
      <c r="BJ750" s="58"/>
      <c r="BK750" s="58"/>
    </row>
    <row r="751" ht="60" hidden="1" customHeight="1">
      <c r="A751" s="58"/>
      <c r="B751" s="58" t="s">
        <v>62</v>
      </c>
      <c r="C751" s="58" t="s">
        <v>63</v>
      </c>
      <c r="D751" s="59" t="s">
        <v>64</v>
      </c>
      <c r="E751" s="58">
        <v>227</v>
      </c>
      <c r="F751" s="58" t="s">
        <v>2735</v>
      </c>
      <c r="G751" s="58" t="s">
        <v>2819</v>
      </c>
      <c r="H751" s="58" t="s">
        <v>2568</v>
      </c>
      <c r="I751" s="58" t="s">
        <v>2738</v>
      </c>
      <c r="J751" s="58" t="s">
        <v>2739</v>
      </c>
      <c r="K751" s="58" t="s">
        <v>2740</v>
      </c>
      <c r="L751" s="58" t="s">
        <v>2741</v>
      </c>
      <c r="M751" s="512" t="s">
        <v>2908</v>
      </c>
      <c r="N751" s="521">
        <v>112190326</v>
      </c>
      <c r="O751" s="58" t="s">
        <v>412</v>
      </c>
      <c r="P751" s="58" t="s">
        <v>76</v>
      </c>
      <c r="Q751" s="66" t="s">
        <v>398</v>
      </c>
      <c r="R751" s="74" t="s">
        <v>655</v>
      </c>
      <c r="S751" s="524"/>
      <c r="T751" s="513"/>
      <c r="U751" s="521">
        <v>4</v>
      </c>
      <c r="V751" s="521" t="s">
        <v>325</v>
      </c>
      <c r="W751" s="521" t="s">
        <v>2743</v>
      </c>
      <c r="X751" s="521">
        <v>20</v>
      </c>
      <c r="Y751" s="521" t="s">
        <v>325</v>
      </c>
      <c r="Z751" s="521" t="s">
        <v>2743</v>
      </c>
      <c r="AA751" s="64" t="s">
        <v>2744</v>
      </c>
      <c r="AB751" s="522"/>
      <c r="AC751" s="58" t="s">
        <v>141</v>
      </c>
      <c r="AD751" s="58">
        <v>12</v>
      </c>
      <c r="AE751" s="116">
        <v>45768</v>
      </c>
      <c r="AF751" s="73">
        <f t="shared" si="60"/>
        <v>46132</v>
      </c>
      <c r="AG751" s="62" t="s">
        <v>82</v>
      </c>
      <c r="AH751" s="62" t="s">
        <v>83</v>
      </c>
      <c r="AI751" s="58" t="s">
        <v>2917</v>
      </c>
      <c r="AJ751" s="521" t="s">
        <v>109</v>
      </c>
      <c r="AK751" s="73" t="str">
        <f t="shared" ca="1" si="61"/>
        <v>поверен</v>
      </c>
      <c r="AL751" s="66"/>
      <c r="AM751" s="66" t="s">
        <v>86</v>
      </c>
      <c r="AN751" s="66" t="s">
        <v>87</v>
      </c>
      <c r="AO751" s="58" t="s">
        <v>88</v>
      </c>
      <c r="AP751" s="522"/>
      <c r="AQ751" s="522"/>
      <c r="AR751" s="522"/>
      <c r="AS751" s="522"/>
      <c r="AT751" s="522"/>
      <c r="AU751" s="522"/>
      <c r="AV751" s="522"/>
      <c r="AW751" s="522"/>
      <c r="AX751" s="522"/>
      <c r="AY751" s="522"/>
      <c r="AZ751" s="522"/>
      <c r="BA751" s="522"/>
      <c r="BB751" s="62" t="s">
        <v>403</v>
      </c>
      <c r="BC751" s="62" t="s">
        <v>404</v>
      </c>
      <c r="BD751" s="66">
        <v>3160</v>
      </c>
      <c r="BE751" s="522"/>
      <c r="BF751" s="518" t="s">
        <v>2910</v>
      </c>
      <c r="BG751" s="58" t="s">
        <v>1170</v>
      </c>
      <c r="BH751" s="507"/>
      <c r="BI751" s="58"/>
      <c r="BJ751" s="58"/>
      <c r="BK751" s="58"/>
    </row>
    <row r="752" ht="60" hidden="1" customHeight="1">
      <c r="A752" s="521"/>
      <c r="B752" s="58" t="s">
        <v>62</v>
      </c>
      <c r="C752" s="58" t="s">
        <v>63</v>
      </c>
      <c r="D752" s="525" t="s">
        <v>64</v>
      </c>
      <c r="E752" s="58">
        <v>227</v>
      </c>
      <c r="F752" s="58" t="s">
        <v>2735</v>
      </c>
      <c r="G752" s="58" t="s">
        <v>2819</v>
      </c>
      <c r="H752" s="58" t="s">
        <v>2918</v>
      </c>
      <c r="I752" s="521" t="s">
        <v>2738</v>
      </c>
      <c r="J752" s="521" t="s">
        <v>2739</v>
      </c>
      <c r="K752" s="521" t="s">
        <v>2740</v>
      </c>
      <c r="L752" s="521" t="s">
        <v>2741</v>
      </c>
      <c r="M752" s="526" t="s">
        <v>2908</v>
      </c>
      <c r="N752" s="521">
        <v>112190328</v>
      </c>
      <c r="O752" s="521" t="s">
        <v>412</v>
      </c>
      <c r="P752" s="521" t="s">
        <v>76</v>
      </c>
      <c r="Q752" s="527" t="s">
        <v>398</v>
      </c>
      <c r="R752" s="528" t="s">
        <v>655</v>
      </c>
      <c r="S752" s="524"/>
      <c r="T752" s="529"/>
      <c r="U752" s="521">
        <v>4</v>
      </c>
      <c r="V752" s="521" t="s">
        <v>325</v>
      </c>
      <c r="W752" s="521" t="s">
        <v>2743</v>
      </c>
      <c r="X752" s="521">
        <v>20</v>
      </c>
      <c r="Y752" s="521" t="s">
        <v>325</v>
      </c>
      <c r="Z752" s="521" t="s">
        <v>2743</v>
      </c>
      <c r="AA752" s="530" t="s">
        <v>2744</v>
      </c>
      <c r="AB752" s="522"/>
      <c r="AC752" s="58" t="s">
        <v>141</v>
      </c>
      <c r="AD752" s="521">
        <v>12</v>
      </c>
      <c r="AE752" s="116">
        <v>45768</v>
      </c>
      <c r="AF752" s="531">
        <f t="shared" si="60"/>
        <v>46132</v>
      </c>
      <c r="AG752" s="288" t="s">
        <v>82</v>
      </c>
      <c r="AH752" s="288" t="s">
        <v>83</v>
      </c>
      <c r="AI752" s="521" t="s">
        <v>2919</v>
      </c>
      <c r="AJ752" s="521" t="s">
        <v>109</v>
      </c>
      <c r="AK752" s="73" t="str">
        <f t="shared" ca="1" si="61"/>
        <v>поверен</v>
      </c>
      <c r="AL752" s="66"/>
      <c r="AM752" s="66" t="s">
        <v>86</v>
      </c>
      <c r="AN752" s="66" t="s">
        <v>87</v>
      </c>
      <c r="AO752" s="58" t="s">
        <v>88</v>
      </c>
      <c r="AP752" s="522"/>
      <c r="AQ752" s="522"/>
      <c r="AR752" s="522"/>
      <c r="AS752" s="522"/>
      <c r="AT752" s="522"/>
      <c r="AU752" s="522"/>
      <c r="AV752" s="522"/>
      <c r="AW752" s="522"/>
      <c r="AX752" s="522"/>
      <c r="AY752" s="522"/>
      <c r="AZ752" s="522"/>
      <c r="BA752" s="522"/>
      <c r="BB752" s="62" t="s">
        <v>403</v>
      </c>
      <c r="BC752" s="62" t="s">
        <v>404</v>
      </c>
      <c r="BD752" s="66">
        <v>3160</v>
      </c>
      <c r="BE752" s="522"/>
      <c r="BF752" s="532" t="s">
        <v>2910</v>
      </c>
      <c r="BG752" s="58" t="s">
        <v>1170</v>
      </c>
      <c r="BH752" s="507"/>
      <c r="BI752" s="58"/>
      <c r="BJ752" s="58"/>
      <c r="BK752" s="58"/>
    </row>
    <row r="753" s="533" customFormat="1" ht="60" hidden="1" customHeight="1">
      <c r="A753" s="534"/>
      <c r="B753" s="535" t="s">
        <v>62</v>
      </c>
      <c r="C753" s="535" t="s">
        <v>63</v>
      </c>
      <c r="D753" s="536" t="s">
        <v>64</v>
      </c>
      <c r="E753" s="535">
        <v>227</v>
      </c>
      <c r="F753" s="535" t="s">
        <v>2735</v>
      </c>
      <c r="G753" s="535" t="s">
        <v>2819</v>
      </c>
      <c r="H753" s="535" t="s">
        <v>2565</v>
      </c>
      <c r="I753" s="537" t="s">
        <v>2738</v>
      </c>
      <c r="J753" s="537" t="s">
        <v>2739</v>
      </c>
      <c r="K753" s="535" t="s">
        <v>2920</v>
      </c>
      <c r="L753" s="535" t="s">
        <v>2741</v>
      </c>
      <c r="M753" s="538" t="s">
        <v>2742</v>
      </c>
      <c r="N753" s="539" t="s">
        <v>2921</v>
      </c>
      <c r="O753" s="535" t="s">
        <v>412</v>
      </c>
      <c r="P753" s="535" t="s">
        <v>76</v>
      </c>
      <c r="Q753" s="540" t="s">
        <v>398</v>
      </c>
      <c r="R753" s="539">
        <v>2015</v>
      </c>
      <c r="S753" s="541"/>
      <c r="T753" s="542">
        <f t="shared" si="62"/>
        <v>2015</v>
      </c>
      <c r="U753" s="535">
        <v>4</v>
      </c>
      <c r="V753" s="535" t="s">
        <v>325</v>
      </c>
      <c r="W753" s="535" t="s">
        <v>2743</v>
      </c>
      <c r="X753" s="535">
        <v>20</v>
      </c>
      <c r="Y753" s="535" t="s">
        <v>325</v>
      </c>
      <c r="Z753" s="535" t="s">
        <v>2743</v>
      </c>
      <c r="AA753" s="535" t="s">
        <v>2744</v>
      </c>
      <c r="AB753" s="541"/>
      <c r="AC753" s="535" t="s">
        <v>141</v>
      </c>
      <c r="AD753" s="535">
        <v>12</v>
      </c>
      <c r="AE753" s="543">
        <v>45495</v>
      </c>
      <c r="AF753" s="544">
        <f t="shared" si="60"/>
        <v>45859</v>
      </c>
      <c r="AG753" s="535" t="s">
        <v>82</v>
      </c>
      <c r="AH753" s="535" t="s">
        <v>83</v>
      </c>
      <c r="AI753" s="535" t="s">
        <v>2922</v>
      </c>
      <c r="AJ753" s="535" t="s">
        <v>143</v>
      </c>
      <c r="AK753" s="545" t="str">
        <f t="shared" ca="1" si="61"/>
        <v>ЗАМЕНИТЬ</v>
      </c>
      <c r="AL753" s="540" t="s">
        <v>86</v>
      </c>
      <c r="AM753" s="540" t="s">
        <v>86</v>
      </c>
      <c r="AN753" s="540" t="s">
        <v>87</v>
      </c>
      <c r="AO753" s="535" t="s">
        <v>88</v>
      </c>
      <c r="AP753" s="546"/>
      <c r="AQ753" s="541"/>
      <c r="AR753" s="541"/>
      <c r="AS753" s="541"/>
      <c r="AT753" s="541"/>
      <c r="AU753" s="541"/>
      <c r="AV753" s="541"/>
      <c r="AW753" s="541"/>
      <c r="AX753" s="541"/>
      <c r="AY753" s="541"/>
      <c r="AZ753" s="541"/>
      <c r="BA753" s="541"/>
      <c r="BB753" s="547" t="s">
        <v>403</v>
      </c>
      <c r="BC753" s="547" t="s">
        <v>404</v>
      </c>
      <c r="BD753" s="540">
        <v>3160</v>
      </c>
      <c r="BE753" s="541"/>
      <c r="BF753" s="548"/>
      <c r="BG753" s="535" t="s">
        <v>1822</v>
      </c>
      <c r="BH753" s="541"/>
      <c r="BI753" s="535"/>
      <c r="BJ753" s="535"/>
      <c r="BK753" s="535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</row>
    <row r="754" s="3" customFormat="1" ht="60" hidden="1" customHeight="1">
      <c r="A754" s="123"/>
      <c r="B754" s="58" t="s">
        <v>62</v>
      </c>
      <c r="C754" s="58" t="s">
        <v>63</v>
      </c>
      <c r="D754" s="59" t="s">
        <v>64</v>
      </c>
      <c r="E754" s="58">
        <v>227</v>
      </c>
      <c r="F754" s="58" t="s">
        <v>2735</v>
      </c>
      <c r="G754" s="58" t="s">
        <v>2819</v>
      </c>
      <c r="H754" s="58" t="s">
        <v>2923</v>
      </c>
      <c r="I754" s="521" t="s">
        <v>2738</v>
      </c>
      <c r="J754" s="521" t="s">
        <v>2739</v>
      </c>
      <c r="K754" s="58" t="s">
        <v>2920</v>
      </c>
      <c r="L754" s="58" t="s">
        <v>2741</v>
      </c>
      <c r="M754" s="512" t="s">
        <v>2742</v>
      </c>
      <c r="N754" s="74" t="s">
        <v>2924</v>
      </c>
      <c r="O754" s="58" t="s">
        <v>412</v>
      </c>
      <c r="P754" s="58" t="s">
        <v>76</v>
      </c>
      <c r="Q754" s="66" t="s">
        <v>398</v>
      </c>
      <c r="R754" s="74">
        <v>2015</v>
      </c>
      <c r="S754" s="58"/>
      <c r="T754" s="513">
        <f t="shared" si="62"/>
        <v>2015</v>
      </c>
      <c r="U754" s="58">
        <v>4</v>
      </c>
      <c r="V754" s="58" t="s">
        <v>325</v>
      </c>
      <c r="W754" s="58" t="s">
        <v>2743</v>
      </c>
      <c r="X754" s="58">
        <v>20</v>
      </c>
      <c r="Y754" s="58" t="s">
        <v>325</v>
      </c>
      <c r="Z754" s="58" t="s">
        <v>2743</v>
      </c>
      <c r="AA754" s="58" t="s">
        <v>2744</v>
      </c>
      <c r="AB754" s="58"/>
      <c r="AC754" s="58" t="s">
        <v>141</v>
      </c>
      <c r="AD754" s="58">
        <v>12</v>
      </c>
      <c r="AE754" s="72">
        <v>45495</v>
      </c>
      <c r="AF754" s="531">
        <f t="shared" si="60"/>
        <v>45859</v>
      </c>
      <c r="AG754" s="58" t="s">
        <v>82</v>
      </c>
      <c r="AH754" s="58" t="s">
        <v>83</v>
      </c>
      <c r="AI754" s="58" t="s">
        <v>2925</v>
      </c>
      <c r="AJ754" s="58" t="s">
        <v>143</v>
      </c>
      <c r="AK754" s="73" t="str">
        <f t="shared" ca="1" si="61"/>
        <v>ЗАМЕНИТЬ</v>
      </c>
      <c r="AL754" s="66" t="s">
        <v>86</v>
      </c>
      <c r="AM754" s="66" t="s">
        <v>86</v>
      </c>
      <c r="AN754" s="66" t="s">
        <v>87</v>
      </c>
      <c r="AO754" s="58" t="s">
        <v>88</v>
      </c>
      <c r="AP754" s="549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62" t="s">
        <v>403</v>
      </c>
      <c r="BC754" s="62" t="s">
        <v>404</v>
      </c>
      <c r="BD754" s="66">
        <v>3160</v>
      </c>
      <c r="BE754" s="58"/>
      <c r="BF754" s="514"/>
      <c r="BG754" s="58" t="s">
        <v>1822</v>
      </c>
      <c r="BH754" s="58"/>
      <c r="BI754" s="58"/>
      <c r="BJ754" s="58"/>
      <c r="BK754" s="58"/>
    </row>
    <row r="755" ht="60" hidden="1" customHeight="1">
      <c r="A755" s="123"/>
      <c r="B755" s="58" t="s">
        <v>62</v>
      </c>
      <c r="C755" s="58" t="s">
        <v>63</v>
      </c>
      <c r="D755" s="59" t="s">
        <v>64</v>
      </c>
      <c r="E755" s="58">
        <v>227</v>
      </c>
      <c r="F755" s="58" t="s">
        <v>2735</v>
      </c>
      <c r="G755" s="58" t="s">
        <v>2819</v>
      </c>
      <c r="H755" s="58" t="s">
        <v>1850</v>
      </c>
      <c r="I755" s="521" t="s">
        <v>2738</v>
      </c>
      <c r="J755" s="521" t="s">
        <v>2739</v>
      </c>
      <c r="K755" s="58" t="s">
        <v>2920</v>
      </c>
      <c r="L755" s="58" t="s">
        <v>2741</v>
      </c>
      <c r="M755" s="512" t="s">
        <v>2742</v>
      </c>
      <c r="N755" s="74" t="s">
        <v>2926</v>
      </c>
      <c r="O755" s="58" t="s">
        <v>412</v>
      </c>
      <c r="P755" s="58" t="s">
        <v>76</v>
      </c>
      <c r="Q755" s="66" t="s">
        <v>398</v>
      </c>
      <c r="R755" s="74">
        <v>2015</v>
      </c>
      <c r="S755" s="507"/>
      <c r="T755" s="513">
        <f t="shared" si="62"/>
        <v>2015</v>
      </c>
      <c r="U755" s="58">
        <v>4</v>
      </c>
      <c r="V755" s="58" t="s">
        <v>325</v>
      </c>
      <c r="W755" s="58" t="s">
        <v>2743</v>
      </c>
      <c r="X755" s="58">
        <v>20</v>
      </c>
      <c r="Y755" s="58" t="s">
        <v>325</v>
      </c>
      <c r="Z755" s="58" t="s">
        <v>2743</v>
      </c>
      <c r="AA755" s="58" t="s">
        <v>2744</v>
      </c>
      <c r="AB755" s="507"/>
      <c r="AC755" s="58" t="s">
        <v>141</v>
      </c>
      <c r="AD755" s="58">
        <v>12</v>
      </c>
      <c r="AE755" s="72">
        <v>45495</v>
      </c>
      <c r="AF755" s="531">
        <f t="shared" si="60"/>
        <v>45859</v>
      </c>
      <c r="AG755" s="58" t="s">
        <v>82</v>
      </c>
      <c r="AH755" s="58" t="s">
        <v>83</v>
      </c>
      <c r="AI755" s="58" t="s">
        <v>2927</v>
      </c>
      <c r="AJ755" s="58" t="s">
        <v>143</v>
      </c>
      <c r="AK755" s="73" t="str">
        <f t="shared" ca="1" si="61"/>
        <v>ЗАМЕНИТЬ</v>
      </c>
      <c r="AL755" s="66" t="s">
        <v>86</v>
      </c>
      <c r="AM755" s="66" t="s">
        <v>86</v>
      </c>
      <c r="AN755" s="66" t="s">
        <v>87</v>
      </c>
      <c r="AO755" s="58" t="s">
        <v>88</v>
      </c>
      <c r="AP755" s="550"/>
      <c r="AQ755" s="507"/>
      <c r="AR755" s="507"/>
      <c r="AS755" s="507"/>
      <c r="AT755" s="507"/>
      <c r="AU755" s="507"/>
      <c r="AV755" s="507"/>
      <c r="AW755" s="507"/>
      <c r="AX755" s="507"/>
      <c r="AY755" s="507"/>
      <c r="AZ755" s="507"/>
      <c r="BA755" s="507"/>
      <c r="BB755" s="62" t="s">
        <v>403</v>
      </c>
      <c r="BC755" s="62" t="s">
        <v>404</v>
      </c>
      <c r="BD755" s="66">
        <v>3160</v>
      </c>
      <c r="BE755" s="507"/>
      <c r="BF755" s="518"/>
      <c r="BG755" s="58" t="s">
        <v>1822</v>
      </c>
      <c r="BH755" s="507"/>
      <c r="BI755" s="58"/>
      <c r="BJ755" s="58"/>
      <c r="BK755" s="58"/>
    </row>
    <row r="756" ht="60" hidden="1" customHeight="1">
      <c r="A756" s="123"/>
      <c r="B756" s="58" t="s">
        <v>62</v>
      </c>
      <c r="C756" s="58" t="s">
        <v>63</v>
      </c>
      <c r="D756" s="59" t="s">
        <v>64</v>
      </c>
      <c r="E756" s="58">
        <v>227</v>
      </c>
      <c r="F756" s="58" t="s">
        <v>2735</v>
      </c>
      <c r="G756" s="58" t="s">
        <v>2819</v>
      </c>
      <c r="H756" s="58" t="s">
        <v>1925</v>
      </c>
      <c r="I756" s="521" t="s">
        <v>2738</v>
      </c>
      <c r="J756" s="521" t="s">
        <v>2739</v>
      </c>
      <c r="K756" s="58" t="s">
        <v>2920</v>
      </c>
      <c r="L756" s="58" t="s">
        <v>2741</v>
      </c>
      <c r="M756" s="512" t="s">
        <v>2742</v>
      </c>
      <c r="N756" s="74" t="s">
        <v>2928</v>
      </c>
      <c r="O756" s="58" t="s">
        <v>412</v>
      </c>
      <c r="P756" s="58" t="s">
        <v>76</v>
      </c>
      <c r="Q756" s="66" t="s">
        <v>398</v>
      </c>
      <c r="R756" s="74">
        <v>2015</v>
      </c>
      <c r="S756" s="507"/>
      <c r="T756" s="513">
        <f t="shared" si="62"/>
        <v>2015</v>
      </c>
      <c r="U756" s="58">
        <v>4</v>
      </c>
      <c r="V756" s="58" t="s">
        <v>325</v>
      </c>
      <c r="W756" s="58" t="s">
        <v>2743</v>
      </c>
      <c r="X756" s="58">
        <v>20</v>
      </c>
      <c r="Y756" s="58" t="s">
        <v>325</v>
      </c>
      <c r="Z756" s="58" t="s">
        <v>2743</v>
      </c>
      <c r="AA756" s="58" t="s">
        <v>2744</v>
      </c>
      <c r="AB756" s="507"/>
      <c r="AC756" s="58" t="s">
        <v>141</v>
      </c>
      <c r="AD756" s="58">
        <v>12</v>
      </c>
      <c r="AE756" s="72">
        <v>45495</v>
      </c>
      <c r="AF756" s="531">
        <f t="shared" si="60"/>
        <v>45859</v>
      </c>
      <c r="AG756" s="58" t="s">
        <v>82</v>
      </c>
      <c r="AH756" s="58" t="s">
        <v>83</v>
      </c>
      <c r="AI756" s="58" t="s">
        <v>2929</v>
      </c>
      <c r="AJ756" s="58" t="s">
        <v>143</v>
      </c>
      <c r="AK756" s="73" t="str">
        <f t="shared" ca="1" si="61"/>
        <v>ЗАМЕНИТЬ</v>
      </c>
      <c r="AL756" s="66" t="s">
        <v>86</v>
      </c>
      <c r="AM756" s="66" t="s">
        <v>86</v>
      </c>
      <c r="AN756" s="66" t="s">
        <v>87</v>
      </c>
      <c r="AO756" s="58" t="s">
        <v>88</v>
      </c>
      <c r="AP756" s="550"/>
      <c r="AQ756" s="507"/>
      <c r="AR756" s="507"/>
      <c r="AS756" s="507"/>
      <c r="AT756" s="507"/>
      <c r="AU756" s="507"/>
      <c r="AV756" s="507"/>
      <c r="AW756" s="507"/>
      <c r="AX756" s="507"/>
      <c r="AY756" s="507"/>
      <c r="AZ756" s="507"/>
      <c r="BA756" s="507"/>
      <c r="BB756" s="62" t="s">
        <v>403</v>
      </c>
      <c r="BC756" s="62" t="s">
        <v>404</v>
      </c>
      <c r="BD756" s="66">
        <v>3160</v>
      </c>
      <c r="BE756" s="507"/>
      <c r="BF756" s="518"/>
      <c r="BG756" s="58" t="s">
        <v>1822</v>
      </c>
      <c r="BH756" s="507"/>
      <c r="BI756" s="58"/>
      <c r="BJ756" s="58"/>
      <c r="BK756" s="58"/>
    </row>
    <row r="757" ht="60" hidden="1" customHeight="1">
      <c r="A757" s="123"/>
      <c r="B757" s="58" t="s">
        <v>62</v>
      </c>
      <c r="C757" s="58" t="s">
        <v>63</v>
      </c>
      <c r="D757" s="59" t="s">
        <v>64</v>
      </c>
      <c r="E757" s="58">
        <v>227</v>
      </c>
      <c r="F757" s="58" t="s">
        <v>2735</v>
      </c>
      <c r="G757" s="58" t="s">
        <v>2819</v>
      </c>
      <c r="H757" s="58" t="s">
        <v>2930</v>
      </c>
      <c r="I757" s="521" t="s">
        <v>2738</v>
      </c>
      <c r="J757" s="521" t="s">
        <v>2739</v>
      </c>
      <c r="K757" s="58" t="s">
        <v>2920</v>
      </c>
      <c r="L757" s="58" t="s">
        <v>2741</v>
      </c>
      <c r="M757" s="512" t="s">
        <v>2742</v>
      </c>
      <c r="N757" s="74" t="s">
        <v>2931</v>
      </c>
      <c r="O757" s="58" t="s">
        <v>412</v>
      </c>
      <c r="P757" s="58" t="s">
        <v>76</v>
      </c>
      <c r="Q757" s="66" t="s">
        <v>398</v>
      </c>
      <c r="R757" s="74">
        <v>2015</v>
      </c>
      <c r="S757" s="507"/>
      <c r="T757" s="513">
        <f t="shared" si="62"/>
        <v>2015</v>
      </c>
      <c r="U757" s="58">
        <v>4</v>
      </c>
      <c r="V757" s="58" t="s">
        <v>325</v>
      </c>
      <c r="W757" s="58" t="s">
        <v>2743</v>
      </c>
      <c r="X757" s="58">
        <v>20</v>
      </c>
      <c r="Y757" s="58" t="s">
        <v>325</v>
      </c>
      <c r="Z757" s="58" t="s">
        <v>2743</v>
      </c>
      <c r="AA757" s="58" t="s">
        <v>2744</v>
      </c>
      <c r="AB757" s="507"/>
      <c r="AC757" s="58" t="s">
        <v>141</v>
      </c>
      <c r="AD757" s="58">
        <v>12</v>
      </c>
      <c r="AE757" s="72">
        <v>45495</v>
      </c>
      <c r="AF757" s="531">
        <f t="shared" si="60"/>
        <v>45859</v>
      </c>
      <c r="AG757" s="58" t="s">
        <v>82</v>
      </c>
      <c r="AH757" s="58" t="s">
        <v>83</v>
      </c>
      <c r="AI757" s="58" t="s">
        <v>2932</v>
      </c>
      <c r="AJ757" s="58" t="s">
        <v>143</v>
      </c>
      <c r="AK757" s="73" t="str">
        <f t="shared" ca="1" si="61"/>
        <v>ЗАМЕНИТЬ</v>
      </c>
      <c r="AL757" s="66" t="s">
        <v>86</v>
      </c>
      <c r="AM757" s="66" t="s">
        <v>86</v>
      </c>
      <c r="AN757" s="66" t="s">
        <v>87</v>
      </c>
      <c r="AO757" s="58" t="s">
        <v>88</v>
      </c>
      <c r="AP757" s="550"/>
      <c r="AQ757" s="507"/>
      <c r="AR757" s="507"/>
      <c r="AS757" s="507"/>
      <c r="AT757" s="507"/>
      <c r="AU757" s="507"/>
      <c r="AV757" s="507"/>
      <c r="AW757" s="507"/>
      <c r="AX757" s="507"/>
      <c r="AY757" s="507"/>
      <c r="AZ757" s="507"/>
      <c r="BA757" s="507"/>
      <c r="BB757" s="62" t="s">
        <v>403</v>
      </c>
      <c r="BC757" s="62" t="s">
        <v>404</v>
      </c>
      <c r="BD757" s="66">
        <v>3160</v>
      </c>
      <c r="BE757" s="507"/>
      <c r="BF757" s="518"/>
      <c r="BG757" s="58" t="s">
        <v>1822</v>
      </c>
      <c r="BH757" s="507"/>
      <c r="BI757" s="58"/>
      <c r="BJ757" s="58"/>
      <c r="BK757" s="58"/>
    </row>
    <row r="758" s="125" customFormat="1" ht="60" hidden="1" customHeight="1">
      <c r="A758" s="37"/>
      <c r="B758" s="37" t="s">
        <v>62</v>
      </c>
      <c r="C758" s="37" t="s">
        <v>63</v>
      </c>
      <c r="D758" s="56" t="s">
        <v>64</v>
      </c>
      <c r="E758" s="56">
        <v>228</v>
      </c>
      <c r="F758" s="40" t="s">
        <v>2933</v>
      </c>
      <c r="G758" s="40" t="s">
        <v>2934</v>
      </c>
      <c r="H758" s="56" t="s">
        <v>2935</v>
      </c>
      <c r="I758" s="117" t="s">
        <v>590</v>
      </c>
      <c r="J758" s="40" t="s">
        <v>2936</v>
      </c>
      <c r="K758" s="119" t="s">
        <v>592</v>
      </c>
      <c r="L758" s="49" t="s">
        <v>593</v>
      </c>
      <c r="M758" s="49" t="s">
        <v>594</v>
      </c>
      <c r="N758" s="49">
        <v>222298</v>
      </c>
      <c r="O758" s="47" t="s">
        <v>595</v>
      </c>
      <c r="P758" s="37" t="s">
        <v>76</v>
      </c>
      <c r="Q758" s="42" t="s">
        <v>398</v>
      </c>
      <c r="R758" s="96">
        <v>44883</v>
      </c>
      <c r="S758" s="48">
        <v>10</v>
      </c>
      <c r="T758" s="45">
        <f t="shared" si="62"/>
        <v>48535</v>
      </c>
      <c r="U758" s="56" t="s">
        <v>100</v>
      </c>
      <c r="V758" s="47" t="str">
        <f t="shared" ref="V704:V767" si="63">IF(Y758="","",Y758)</f>
        <v/>
      </c>
      <c r="W758" s="47" t="str">
        <f t="shared" ref="W698:W761" si="64">IF(Z758="","",Z758)</f>
        <v>%НКПР</v>
      </c>
      <c r="X758" s="48">
        <v>100</v>
      </c>
      <c r="Y758" s="48"/>
      <c r="Z758" s="42" t="s">
        <v>399</v>
      </c>
      <c r="AA758" s="56" t="s">
        <v>596</v>
      </c>
      <c r="AB758" s="48"/>
      <c r="AC758" s="42" t="s">
        <v>399</v>
      </c>
      <c r="AD758" s="49">
        <v>36</v>
      </c>
      <c r="AE758" s="91">
        <v>44883</v>
      </c>
      <c r="AF758" s="51">
        <f t="shared" si="60"/>
        <v>45978</v>
      </c>
      <c r="AG758" s="40" t="s">
        <v>82</v>
      </c>
      <c r="AH758" s="40" t="s">
        <v>83</v>
      </c>
      <c r="AI758" s="120" t="s">
        <v>2937</v>
      </c>
      <c r="AJ758" s="47" t="s">
        <v>598</v>
      </c>
      <c r="AK758" s="51" t="str">
        <f t="shared" ca="1" si="61"/>
        <v>поверен</v>
      </c>
      <c r="AL758" s="42"/>
      <c r="AM758" s="42" t="s">
        <v>86</v>
      </c>
      <c r="AN758" s="42" t="s">
        <v>87</v>
      </c>
      <c r="AO758" s="42" t="s">
        <v>88</v>
      </c>
      <c r="AP758" s="47" t="s">
        <v>599</v>
      </c>
      <c r="AQ758" s="41" t="s">
        <v>2938</v>
      </c>
      <c r="AR758" s="51"/>
      <c r="AS758" s="42" t="s">
        <v>91</v>
      </c>
      <c r="AT758" s="37" t="s">
        <v>385</v>
      </c>
      <c r="AU758" s="37"/>
      <c r="AV758" s="41" t="s">
        <v>2938</v>
      </c>
      <c r="AW758" s="40"/>
      <c r="AX758" s="37"/>
      <c r="AY758" s="37"/>
      <c r="AZ758" s="37"/>
      <c r="BA758" s="40"/>
      <c r="BB758" s="40" t="s">
        <v>403</v>
      </c>
      <c r="BC758" s="40" t="s">
        <v>404</v>
      </c>
      <c r="BD758" s="42">
        <v>3160</v>
      </c>
      <c r="BE758" s="40"/>
      <c r="BF758" s="52"/>
      <c r="BG758" s="40"/>
      <c r="BH758" s="47"/>
      <c r="BI758" s="47" t="s">
        <v>406</v>
      </c>
      <c r="BJ758" s="38" t="s">
        <v>1305</v>
      </c>
      <c r="BK758" s="47" t="s">
        <v>915</v>
      </c>
    </row>
    <row r="759" s="88" customFormat="1" ht="60" hidden="1" customHeight="1">
      <c r="A759" s="37"/>
      <c r="B759" s="37" t="s">
        <v>62</v>
      </c>
      <c r="C759" s="37" t="s">
        <v>63</v>
      </c>
      <c r="D759" s="56" t="s">
        <v>64</v>
      </c>
      <c r="E759" s="56">
        <v>228</v>
      </c>
      <c r="F759" s="40" t="s">
        <v>2939</v>
      </c>
      <c r="G759" s="40" t="s">
        <v>2940</v>
      </c>
      <c r="H759" s="56" t="s">
        <v>2941</v>
      </c>
      <c r="I759" s="117" t="s">
        <v>590</v>
      </c>
      <c r="J759" s="40" t="s">
        <v>908</v>
      </c>
      <c r="K759" s="119" t="s">
        <v>592</v>
      </c>
      <c r="L759" s="49" t="s">
        <v>593</v>
      </c>
      <c r="M759" s="119" t="s">
        <v>909</v>
      </c>
      <c r="N759" s="119">
        <v>222095</v>
      </c>
      <c r="O759" s="47" t="s">
        <v>595</v>
      </c>
      <c r="P759" s="47" t="s">
        <v>76</v>
      </c>
      <c r="Q759" s="120" t="s">
        <v>398</v>
      </c>
      <c r="R759" s="96">
        <v>44890</v>
      </c>
      <c r="S759" s="117">
        <v>10</v>
      </c>
      <c r="T759" s="121">
        <f t="shared" si="62"/>
        <v>48542</v>
      </c>
      <c r="U759" s="78" t="s">
        <v>100</v>
      </c>
      <c r="V759" s="47" t="str">
        <f t="shared" si="63"/>
        <v/>
      </c>
      <c r="W759" s="47" t="str">
        <f t="shared" si="64"/>
        <v>%НКПР</v>
      </c>
      <c r="X759" s="117">
        <v>100</v>
      </c>
      <c r="Y759" s="117"/>
      <c r="Z759" s="120" t="s">
        <v>399</v>
      </c>
      <c r="AA759" s="78" t="s">
        <v>596</v>
      </c>
      <c r="AB759" s="117"/>
      <c r="AC759" s="120" t="s">
        <v>399</v>
      </c>
      <c r="AD759" s="119">
        <v>36</v>
      </c>
      <c r="AE759" s="96">
        <v>44890</v>
      </c>
      <c r="AF759" s="148">
        <f t="shared" si="60"/>
        <v>45985</v>
      </c>
      <c r="AG759" s="118" t="s">
        <v>82</v>
      </c>
      <c r="AH759" s="118" t="s">
        <v>83</v>
      </c>
      <c r="AI759" s="120" t="s">
        <v>2942</v>
      </c>
      <c r="AJ759" s="47" t="s">
        <v>598</v>
      </c>
      <c r="AK759" s="51" t="str">
        <f t="shared" ca="1" si="61"/>
        <v>поверен</v>
      </c>
      <c r="AL759" s="120"/>
      <c r="AM759" s="120" t="s">
        <v>86</v>
      </c>
      <c r="AN759" s="120" t="s">
        <v>87</v>
      </c>
      <c r="AO759" s="120" t="s">
        <v>88</v>
      </c>
      <c r="AP759" s="47" t="s">
        <v>599</v>
      </c>
      <c r="AQ759" s="38" t="s">
        <v>2164</v>
      </c>
      <c r="AR759" s="148"/>
      <c r="AS759" s="120" t="s">
        <v>91</v>
      </c>
      <c r="AT759" s="47" t="s">
        <v>385</v>
      </c>
      <c r="AU759" s="47"/>
      <c r="AV759" s="38" t="s">
        <v>2164</v>
      </c>
      <c r="AW759" s="118"/>
      <c r="AX759" s="47"/>
      <c r="AY759" s="47"/>
      <c r="AZ759" s="47"/>
      <c r="BA759" s="118"/>
      <c r="BB759" s="118" t="s">
        <v>403</v>
      </c>
      <c r="BC759" s="118" t="s">
        <v>404</v>
      </c>
      <c r="BD759" s="120">
        <v>3160</v>
      </c>
      <c r="BE759" s="118"/>
      <c r="BF759" s="149"/>
      <c r="BG759" s="53"/>
      <c r="BH759" s="54"/>
      <c r="BI759" s="47" t="s">
        <v>406</v>
      </c>
      <c r="BJ759" s="38" t="s">
        <v>1305</v>
      </c>
      <c r="BK759" s="47" t="s">
        <v>915</v>
      </c>
      <c r="BL759" s="125"/>
      <c r="BM759" s="125"/>
      <c r="BN759" s="125"/>
      <c r="BO759" s="125"/>
      <c r="BP759" s="125"/>
      <c r="BQ759" s="125"/>
      <c r="BR759" s="125"/>
      <c r="BS759" s="125"/>
      <c r="BT759" s="125"/>
      <c r="BU759" s="125"/>
      <c r="BV759" s="125"/>
      <c r="BW759" s="125"/>
      <c r="BX759" s="125"/>
      <c r="BY759" s="125"/>
      <c r="BZ759" s="125"/>
      <c r="CA759" s="125"/>
      <c r="CB759" s="125"/>
      <c r="CC759" s="125"/>
      <c r="CD759" s="125"/>
      <c r="CE759" s="125"/>
      <c r="CF759" s="125"/>
      <c r="CG759" s="125"/>
      <c r="CH759" s="125"/>
      <c r="CI759" s="125"/>
      <c r="CJ759" s="125"/>
      <c r="CK759" s="125"/>
      <c r="CL759" s="125"/>
      <c r="CM759" s="125"/>
      <c r="CN759" s="125"/>
      <c r="CO759" s="125"/>
      <c r="CP759" s="125"/>
      <c r="CQ759" s="125"/>
      <c r="CR759" s="125"/>
      <c r="CS759" s="125"/>
      <c r="CT759" s="125"/>
      <c r="CU759" s="125"/>
      <c r="CV759" s="125"/>
      <c r="CW759" s="125"/>
      <c r="CX759" s="125"/>
      <c r="CY759" s="125"/>
      <c r="CZ759" s="125"/>
      <c r="DA759" s="125"/>
      <c r="DB759" s="125"/>
      <c r="DC759" s="125"/>
      <c r="DD759" s="125"/>
      <c r="DE759" s="125"/>
      <c r="DF759" s="125"/>
      <c r="DG759" s="125"/>
      <c r="DH759" s="125"/>
      <c r="DI759" s="125"/>
      <c r="DJ759" s="125"/>
      <c r="DK759" s="125"/>
      <c r="DL759" s="125"/>
      <c r="DM759" s="125"/>
      <c r="DN759" s="125"/>
      <c r="DO759" s="125"/>
      <c r="DP759" s="125"/>
      <c r="DQ759" s="125"/>
      <c r="DR759" s="125"/>
      <c r="DS759" s="125"/>
      <c r="DT759" s="125"/>
      <c r="DU759" s="125"/>
      <c r="DV759" s="125"/>
      <c r="DW759" s="125"/>
      <c r="DX759" s="125"/>
      <c r="DY759" s="125"/>
      <c r="DZ759" s="125"/>
      <c r="EA759" s="125"/>
      <c r="EB759" s="125"/>
      <c r="EC759" s="125"/>
      <c r="ED759" s="125"/>
      <c r="EE759" s="125"/>
      <c r="EF759" s="125"/>
      <c r="EG759" s="125"/>
      <c r="EH759" s="125"/>
      <c r="EI759" s="125"/>
      <c r="EJ759" s="125"/>
      <c r="EK759" s="125"/>
      <c r="EL759" s="125"/>
      <c r="EM759" s="125"/>
      <c r="EN759" s="125"/>
      <c r="EO759" s="125"/>
      <c r="EP759" s="125"/>
      <c r="EQ759" s="125"/>
      <c r="ER759" s="125"/>
      <c r="ES759" s="125"/>
      <c r="ET759" s="125"/>
      <c r="EU759" s="125"/>
      <c r="EV759" s="125"/>
      <c r="EW759" s="125"/>
      <c r="EX759" s="125"/>
      <c r="EY759" s="125"/>
      <c r="EZ759" s="125"/>
      <c r="FA759" s="125"/>
      <c r="FB759" s="125"/>
      <c r="FC759" s="125"/>
      <c r="FD759" s="125"/>
      <c r="FE759" s="125"/>
      <c r="FF759" s="125"/>
      <c r="FG759" s="125"/>
      <c r="FH759" s="125"/>
      <c r="FI759" s="125"/>
      <c r="FJ759" s="125"/>
      <c r="FK759" s="125"/>
      <c r="FL759" s="125"/>
      <c r="FM759" s="125"/>
      <c r="FN759" s="125"/>
      <c r="FO759" s="125"/>
      <c r="FP759" s="125"/>
      <c r="FQ759" s="125"/>
      <c r="FR759" s="125"/>
      <c r="FS759" s="125"/>
      <c r="FT759" s="125"/>
      <c r="FU759" s="125"/>
      <c r="FV759" s="125"/>
      <c r="FW759" s="125"/>
      <c r="FX759" s="125"/>
      <c r="FY759" s="125"/>
      <c r="FZ759" s="125"/>
      <c r="GA759" s="125"/>
      <c r="GB759" s="125"/>
      <c r="GC759" s="125"/>
      <c r="GD759" s="125"/>
      <c r="GE759" s="125"/>
      <c r="GF759" s="125"/>
      <c r="GG759" s="125"/>
      <c r="GH759" s="125"/>
      <c r="GI759" s="125"/>
      <c r="GJ759" s="125"/>
      <c r="GK759" s="125"/>
      <c r="GL759" s="125"/>
      <c r="GM759" s="125"/>
      <c r="GN759" s="125"/>
      <c r="GO759" s="125"/>
      <c r="GP759" s="125"/>
      <c r="GQ759" s="125"/>
      <c r="GR759" s="125"/>
      <c r="GS759" s="125"/>
      <c r="GT759" s="125"/>
      <c r="GU759" s="125"/>
      <c r="GV759" s="125"/>
      <c r="GW759" s="125"/>
      <c r="GX759" s="125"/>
      <c r="GY759" s="125"/>
      <c r="GZ759" s="125"/>
      <c r="HA759" s="125"/>
      <c r="HB759" s="125"/>
      <c r="HC759" s="125"/>
      <c r="HD759" s="125"/>
      <c r="HE759" s="125"/>
      <c r="HF759" s="125"/>
      <c r="HG759" s="125"/>
      <c r="HH759" s="125"/>
      <c r="HI759" s="125"/>
      <c r="HJ759" s="125"/>
      <c r="HK759" s="125"/>
      <c r="HL759" s="125"/>
      <c r="HM759" s="125"/>
      <c r="HN759" s="125"/>
      <c r="HO759" s="125"/>
      <c r="HP759" s="125"/>
      <c r="HQ759" s="125"/>
      <c r="HR759" s="125"/>
      <c r="HS759" s="125"/>
      <c r="HT759" s="125"/>
      <c r="HU759" s="125"/>
      <c r="HV759" s="125"/>
      <c r="HW759" s="125"/>
      <c r="HX759" s="125"/>
      <c r="HY759" s="125"/>
      <c r="HZ759" s="125"/>
      <c r="IA759" s="125"/>
      <c r="IB759" s="125"/>
      <c r="IC759" s="125"/>
      <c r="ID759" s="125"/>
      <c r="IE759" s="125"/>
    </row>
    <row r="760" s="55" customFormat="1" ht="60" hidden="1" customHeight="1">
      <c r="A760" s="58"/>
      <c r="B760" s="58" t="s">
        <v>62</v>
      </c>
      <c r="C760" s="58" t="s">
        <v>63</v>
      </c>
      <c r="D760" s="59" t="s">
        <v>64</v>
      </c>
      <c r="E760" s="59" t="s">
        <v>2943</v>
      </c>
      <c r="F760" s="62" t="s">
        <v>2090</v>
      </c>
      <c r="G760" s="62" t="s">
        <v>2944</v>
      </c>
      <c r="H760" s="59" t="s">
        <v>2945</v>
      </c>
      <c r="I760" s="63" t="s">
        <v>1782</v>
      </c>
      <c r="J760" s="62" t="s">
        <v>1783</v>
      </c>
      <c r="K760" s="64" t="s">
        <v>1784</v>
      </c>
      <c r="L760" s="64" t="s">
        <v>1785</v>
      </c>
      <c r="M760" s="62" t="s">
        <v>2946</v>
      </c>
      <c r="N760" s="64">
        <v>484</v>
      </c>
      <c r="O760" s="58" t="s">
        <v>1788</v>
      </c>
      <c r="P760" s="58" t="s">
        <v>76</v>
      </c>
      <c r="Q760" s="66" t="s">
        <v>289</v>
      </c>
      <c r="R760" s="116">
        <v>42370</v>
      </c>
      <c r="S760" s="63">
        <v>14</v>
      </c>
      <c r="T760" s="69">
        <f t="shared" si="62"/>
        <v>47482.800000000003</v>
      </c>
      <c r="U760" s="59" t="s">
        <v>1789</v>
      </c>
      <c r="V760" s="114"/>
      <c r="W760" s="66" t="s">
        <v>2947</v>
      </c>
      <c r="X760" s="63" t="s">
        <v>2129</v>
      </c>
      <c r="Y760" s="114"/>
      <c r="Z760" s="66" t="s">
        <v>2947</v>
      </c>
      <c r="AA760" s="59" t="s">
        <v>326</v>
      </c>
      <c r="AB760" s="63" t="s">
        <v>325</v>
      </c>
      <c r="AC760" s="66" t="s">
        <v>325</v>
      </c>
      <c r="AD760" s="64">
        <v>24</v>
      </c>
      <c r="AE760" s="72">
        <v>45576</v>
      </c>
      <c r="AF760" s="73">
        <f t="shared" si="60"/>
        <v>46305</v>
      </c>
      <c r="AG760" s="73" t="s">
        <v>82</v>
      </c>
      <c r="AH760" s="73" t="s">
        <v>83</v>
      </c>
      <c r="AI760" s="66" t="s">
        <v>2948</v>
      </c>
      <c r="AJ760" s="62" t="s">
        <v>143</v>
      </c>
      <c r="AK760" s="73" t="str">
        <f t="shared" ca="1" si="61"/>
        <v>поверен</v>
      </c>
      <c r="AL760" s="66"/>
      <c r="AM760" s="66" t="s">
        <v>86</v>
      </c>
      <c r="AN760" s="66" t="s">
        <v>87</v>
      </c>
      <c r="AO760" s="66" t="s">
        <v>88</v>
      </c>
      <c r="AP760" s="63" t="s">
        <v>2141</v>
      </c>
      <c r="AQ760" s="74"/>
      <c r="AR760" s="73"/>
      <c r="AS760" s="66" t="s">
        <v>91</v>
      </c>
      <c r="AT760" s="58" t="s">
        <v>92</v>
      </c>
      <c r="AU760" s="58"/>
      <c r="AV760" s="74" t="s">
        <v>2949</v>
      </c>
      <c r="AW760" s="62"/>
      <c r="AX760" s="58"/>
      <c r="AY760" s="58"/>
      <c r="AZ760" s="58"/>
      <c r="BA760" s="62" t="s">
        <v>221</v>
      </c>
      <c r="BB760" s="62" t="s">
        <v>329</v>
      </c>
      <c r="BC760" s="62" t="s">
        <v>2133</v>
      </c>
      <c r="BD760" s="66">
        <v>2971</v>
      </c>
      <c r="BE760" s="62"/>
      <c r="BF760" s="75"/>
      <c r="BG760" s="76"/>
      <c r="BH760" s="77"/>
      <c r="BI760" s="74" t="s">
        <v>1792</v>
      </c>
      <c r="BJ760" s="74" t="s">
        <v>1344</v>
      </c>
      <c r="BK760" s="74" t="s">
        <v>302</v>
      </c>
    </row>
    <row r="761" s="55" customFormat="1" ht="60" hidden="1" customHeight="1">
      <c r="A761" s="58"/>
      <c r="B761" s="58" t="s">
        <v>62</v>
      </c>
      <c r="C761" s="58" t="s">
        <v>63</v>
      </c>
      <c r="D761" s="59" t="s">
        <v>64</v>
      </c>
      <c r="E761" s="59">
        <v>229</v>
      </c>
      <c r="F761" s="62" t="s">
        <v>2950</v>
      </c>
      <c r="G761" s="62" t="s">
        <v>2951</v>
      </c>
      <c r="H761" s="59" t="s">
        <v>2952</v>
      </c>
      <c r="I761" s="63" t="s">
        <v>171</v>
      </c>
      <c r="J761" s="62" t="s">
        <v>172</v>
      </c>
      <c r="K761" s="64" t="s">
        <v>131</v>
      </c>
      <c r="L761" s="79" t="s">
        <v>151</v>
      </c>
      <c r="M761" s="62" t="s">
        <v>173</v>
      </c>
      <c r="N761" s="64" t="s">
        <v>2953</v>
      </c>
      <c r="O761" s="58" t="s">
        <v>75</v>
      </c>
      <c r="P761" s="58" t="s">
        <v>76</v>
      </c>
      <c r="Q761" s="66" t="s">
        <v>137</v>
      </c>
      <c r="R761" s="115" t="s">
        <v>2954</v>
      </c>
      <c r="S761" s="68">
        <v>12</v>
      </c>
      <c r="T761" s="69" t="e">
        <f t="shared" si="62"/>
        <v>#VALUE!</v>
      </c>
      <c r="U761" s="59" t="s">
        <v>100</v>
      </c>
      <c r="V761" s="71" t="str">
        <f t="shared" si="63"/>
        <v>М</v>
      </c>
      <c r="W761" s="71" t="str">
        <f t="shared" si="64"/>
        <v>Па</v>
      </c>
      <c r="X761" s="63">
        <v>0.80000000000000004</v>
      </c>
      <c r="Y761" s="63" t="s">
        <v>138</v>
      </c>
      <c r="Z761" s="66" t="s">
        <v>139</v>
      </c>
      <c r="AA761" s="59" t="s">
        <v>156</v>
      </c>
      <c r="AB761" s="63"/>
      <c r="AC761" s="66" t="s">
        <v>141</v>
      </c>
      <c r="AD761" s="64">
        <v>60</v>
      </c>
      <c r="AE761" s="72">
        <v>44149</v>
      </c>
      <c r="AF761" s="73">
        <f t="shared" si="60"/>
        <v>45974</v>
      </c>
      <c r="AG761" s="62" t="s">
        <v>82</v>
      </c>
      <c r="AH761" s="62" t="s">
        <v>83</v>
      </c>
      <c r="AI761" s="66" t="s">
        <v>2955</v>
      </c>
      <c r="AJ761" s="62" t="s">
        <v>85</v>
      </c>
      <c r="AK761" s="73" t="str">
        <f t="shared" ca="1" si="61"/>
        <v>поверен</v>
      </c>
      <c r="AL761" s="66"/>
      <c r="AM761" s="66" t="s">
        <v>86</v>
      </c>
      <c r="AN761" s="66" t="s">
        <v>87</v>
      </c>
      <c r="AO761" s="66" t="s">
        <v>88</v>
      </c>
      <c r="AP761" s="63"/>
      <c r="AQ761" s="74"/>
      <c r="AR761" s="73"/>
      <c r="AS761" s="66" t="s">
        <v>91</v>
      </c>
      <c r="AT761" s="58" t="s">
        <v>385</v>
      </c>
      <c r="AU761" s="58"/>
      <c r="AV761" s="62"/>
      <c r="AW761" s="62"/>
      <c r="AX761" s="58"/>
      <c r="AY761" s="58"/>
      <c r="AZ761" s="58"/>
      <c r="BA761" s="62" t="s">
        <v>221</v>
      </c>
      <c r="BB761" s="62" t="s">
        <v>145</v>
      </c>
      <c r="BC761" s="62" t="s">
        <v>146</v>
      </c>
      <c r="BD761" s="66">
        <v>3001</v>
      </c>
      <c r="BE761" s="62"/>
      <c r="BF761" s="75"/>
      <c r="BG761" s="76"/>
      <c r="BH761" s="77"/>
      <c r="BI761" s="71"/>
      <c r="BJ761" s="71"/>
      <c r="BK761" s="71"/>
    </row>
    <row r="762" s="95" customFormat="1" ht="60" hidden="1" customHeight="1">
      <c r="A762" s="58"/>
      <c r="B762" s="58" t="s">
        <v>62</v>
      </c>
      <c r="C762" s="58" t="s">
        <v>63</v>
      </c>
      <c r="D762" s="59" t="s">
        <v>64</v>
      </c>
      <c r="E762" s="59">
        <v>229</v>
      </c>
      <c r="F762" s="62" t="s">
        <v>2950</v>
      </c>
      <c r="G762" s="62" t="s">
        <v>2956</v>
      </c>
      <c r="H762" s="59" t="s">
        <v>2957</v>
      </c>
      <c r="I762" s="63" t="s">
        <v>1782</v>
      </c>
      <c r="J762" s="62" t="s">
        <v>1783</v>
      </c>
      <c r="K762" s="64" t="s">
        <v>1784</v>
      </c>
      <c r="L762" s="64" t="s">
        <v>1785</v>
      </c>
      <c r="M762" s="62" t="s">
        <v>1786</v>
      </c>
      <c r="N762" s="64" t="s">
        <v>2958</v>
      </c>
      <c r="O762" s="58" t="s">
        <v>1788</v>
      </c>
      <c r="P762" s="58" t="s">
        <v>76</v>
      </c>
      <c r="Q762" s="66" t="s">
        <v>289</v>
      </c>
      <c r="R762" s="116">
        <v>42714</v>
      </c>
      <c r="S762" s="63">
        <v>14</v>
      </c>
      <c r="T762" s="69">
        <f t="shared" si="62"/>
        <v>47826.800000000003</v>
      </c>
      <c r="U762" s="59" t="s">
        <v>1789</v>
      </c>
      <c r="V762" s="58" t="str">
        <f t="shared" si="63"/>
        <v/>
      </c>
      <c r="W762" s="58" t="str">
        <f t="shared" ref="W762:W825" si="65">IF(Z762="","",Z762)</f>
        <v>м</v>
      </c>
      <c r="X762" s="63" t="s">
        <v>1790</v>
      </c>
      <c r="Y762" s="63"/>
      <c r="Z762" s="66" t="s">
        <v>325</v>
      </c>
      <c r="AA762" s="59" t="s">
        <v>326</v>
      </c>
      <c r="AB762" s="63" t="s">
        <v>325</v>
      </c>
      <c r="AC762" s="66" t="s">
        <v>325</v>
      </c>
      <c r="AD762" s="64">
        <v>24</v>
      </c>
      <c r="AE762" s="72">
        <v>45863</v>
      </c>
      <c r="AF762" s="73">
        <f t="shared" si="60"/>
        <v>46592</v>
      </c>
      <c r="AG762" s="73" t="s">
        <v>1480</v>
      </c>
      <c r="AH762" s="73" t="s">
        <v>83</v>
      </c>
      <c r="AI762" s="66" t="s">
        <v>2959</v>
      </c>
      <c r="AJ762" s="62" t="s">
        <v>109</v>
      </c>
      <c r="AK762" s="73" t="str">
        <f t="shared" ca="1" si="61"/>
        <v>поверен</v>
      </c>
      <c r="AL762" s="66"/>
      <c r="AM762" s="66" t="s">
        <v>86</v>
      </c>
      <c r="AN762" s="66" t="s">
        <v>87</v>
      </c>
      <c r="AO762" s="66" t="s">
        <v>88</v>
      </c>
      <c r="AP762" s="63"/>
      <c r="AQ762" s="74"/>
      <c r="AR762" s="73"/>
      <c r="AS762" s="66" t="s">
        <v>91</v>
      </c>
      <c r="AT762" s="58" t="s">
        <v>385</v>
      </c>
      <c r="AU762" s="58"/>
      <c r="AV762" s="62"/>
      <c r="AW762" s="62"/>
      <c r="AX762" s="58"/>
      <c r="AY762" s="58"/>
      <c r="AZ762" s="58"/>
      <c r="BA762" s="62" t="s">
        <v>221</v>
      </c>
      <c r="BB762" s="62" t="s">
        <v>329</v>
      </c>
      <c r="BC762" s="62" t="s">
        <v>298</v>
      </c>
      <c r="BD762" s="66">
        <v>2971</v>
      </c>
      <c r="BE762" s="62"/>
      <c r="BF762" s="75"/>
      <c r="BG762" s="127" t="s">
        <v>1170</v>
      </c>
      <c r="BH762" s="128"/>
      <c r="BI762" s="74" t="s">
        <v>1792</v>
      </c>
      <c r="BJ762" s="74" t="s">
        <v>1344</v>
      </c>
      <c r="BK762" s="74" t="s">
        <v>302</v>
      </c>
    </row>
    <row r="763" s="55" customFormat="1" ht="60" hidden="1" customHeight="1">
      <c r="A763" s="58"/>
      <c r="B763" s="58" t="s">
        <v>62</v>
      </c>
      <c r="C763" s="58" t="s">
        <v>63</v>
      </c>
      <c r="D763" s="59" t="s">
        <v>64</v>
      </c>
      <c r="E763" s="59">
        <v>229</v>
      </c>
      <c r="F763" s="62" t="s">
        <v>2950</v>
      </c>
      <c r="G763" s="62" t="s">
        <v>2960</v>
      </c>
      <c r="H763" s="59" t="s">
        <v>2961</v>
      </c>
      <c r="I763" s="63" t="s">
        <v>577</v>
      </c>
      <c r="J763" s="62" t="s">
        <v>578</v>
      </c>
      <c r="K763" s="64" t="s">
        <v>579</v>
      </c>
      <c r="L763" s="79" t="s">
        <v>580</v>
      </c>
      <c r="M763" s="64" t="s">
        <v>581</v>
      </c>
      <c r="N763" s="64" t="s">
        <v>2962</v>
      </c>
      <c r="O763" s="58" t="s">
        <v>2963</v>
      </c>
      <c r="P763" s="58" t="s">
        <v>76</v>
      </c>
      <c r="Q763" s="66" t="s">
        <v>398</v>
      </c>
      <c r="R763" s="115">
        <v>42591</v>
      </c>
      <c r="S763" s="63">
        <v>15</v>
      </c>
      <c r="T763" s="69">
        <f t="shared" si="62"/>
        <v>48069</v>
      </c>
      <c r="U763" s="59" t="s">
        <v>100</v>
      </c>
      <c r="V763" s="71" t="str">
        <f t="shared" si="63"/>
        <v/>
      </c>
      <c r="W763" s="71" t="str">
        <f t="shared" si="65"/>
        <v>%НКПР</v>
      </c>
      <c r="X763" s="63">
        <v>100</v>
      </c>
      <c r="Y763" s="63"/>
      <c r="Z763" s="66" t="s">
        <v>399</v>
      </c>
      <c r="AA763" s="59" t="s">
        <v>400</v>
      </c>
      <c r="AB763" s="63"/>
      <c r="AC763" s="66" t="s">
        <v>399</v>
      </c>
      <c r="AD763" s="64">
        <v>24</v>
      </c>
      <c r="AE763" s="72">
        <v>45332</v>
      </c>
      <c r="AF763" s="73">
        <f t="shared" si="60"/>
        <v>46062</v>
      </c>
      <c r="AG763" s="62" t="s">
        <v>82</v>
      </c>
      <c r="AH763" s="62" t="s">
        <v>83</v>
      </c>
      <c r="AI763" s="66" t="s">
        <v>2964</v>
      </c>
      <c r="AJ763" s="62" t="s">
        <v>143</v>
      </c>
      <c r="AK763" s="73" t="str">
        <f t="shared" ca="1" si="61"/>
        <v>поверен</v>
      </c>
      <c r="AL763" s="66"/>
      <c r="AM763" s="66" t="s">
        <v>86</v>
      </c>
      <c r="AN763" s="66" t="s">
        <v>87</v>
      </c>
      <c r="AO763" s="66" t="s">
        <v>88</v>
      </c>
      <c r="AP763" s="63" t="s">
        <v>584</v>
      </c>
      <c r="AQ763" s="74"/>
      <c r="AR763" s="73"/>
      <c r="AS763" s="66" t="s">
        <v>91</v>
      </c>
      <c r="AT763" s="58" t="s">
        <v>385</v>
      </c>
      <c r="AU763" s="58"/>
      <c r="AV763" s="62"/>
      <c r="AW763" s="62"/>
      <c r="AX763" s="58"/>
      <c r="AY763" s="58"/>
      <c r="AZ763" s="58"/>
      <c r="BA763" s="62" t="s">
        <v>343</v>
      </c>
      <c r="BB763" s="62" t="s">
        <v>403</v>
      </c>
      <c r="BC763" s="62" t="s">
        <v>404</v>
      </c>
      <c r="BD763" s="66">
        <v>3160</v>
      </c>
      <c r="BE763" s="62"/>
      <c r="BF763" s="75"/>
      <c r="BG763" s="76" t="s">
        <v>362</v>
      </c>
      <c r="BH763" s="77"/>
      <c r="BI763" s="71"/>
      <c r="BJ763" s="60" t="s">
        <v>407</v>
      </c>
      <c r="BK763" s="71" t="s">
        <v>588</v>
      </c>
    </row>
    <row r="764" s="55" customFormat="1" ht="60" hidden="1" customHeight="1">
      <c r="A764" s="58"/>
      <c r="B764" s="58" t="s">
        <v>62</v>
      </c>
      <c r="C764" s="58" t="s">
        <v>63</v>
      </c>
      <c r="D764" s="59" t="s">
        <v>64</v>
      </c>
      <c r="E764" s="59">
        <v>229</v>
      </c>
      <c r="F764" s="62" t="s">
        <v>2950</v>
      </c>
      <c r="G764" s="62" t="s">
        <v>2960</v>
      </c>
      <c r="H764" s="59" t="s">
        <v>2965</v>
      </c>
      <c r="I764" s="63" t="s">
        <v>577</v>
      </c>
      <c r="J764" s="62" t="s">
        <v>578</v>
      </c>
      <c r="K764" s="64" t="s">
        <v>579</v>
      </c>
      <c r="L764" s="79" t="s">
        <v>580</v>
      </c>
      <c r="M764" s="64" t="s">
        <v>581</v>
      </c>
      <c r="N764" s="64" t="s">
        <v>2966</v>
      </c>
      <c r="O764" s="58" t="s">
        <v>2963</v>
      </c>
      <c r="P764" s="58" t="s">
        <v>76</v>
      </c>
      <c r="Q764" s="66" t="s">
        <v>398</v>
      </c>
      <c r="R764" s="115">
        <v>42591</v>
      </c>
      <c r="S764" s="63">
        <v>15</v>
      </c>
      <c r="T764" s="69">
        <f t="shared" si="62"/>
        <v>48069</v>
      </c>
      <c r="U764" s="59" t="s">
        <v>100</v>
      </c>
      <c r="V764" s="71" t="str">
        <f t="shared" si="63"/>
        <v/>
      </c>
      <c r="W764" s="71" t="str">
        <f t="shared" si="65"/>
        <v>%НКПР</v>
      </c>
      <c r="X764" s="63">
        <v>100</v>
      </c>
      <c r="Y764" s="63"/>
      <c r="Z764" s="66" t="s">
        <v>399</v>
      </c>
      <c r="AA764" s="59" t="s">
        <v>400</v>
      </c>
      <c r="AB764" s="63"/>
      <c r="AC764" s="66" t="s">
        <v>399</v>
      </c>
      <c r="AD764" s="64">
        <v>24</v>
      </c>
      <c r="AE764" s="72">
        <v>45332</v>
      </c>
      <c r="AF764" s="73">
        <f t="shared" si="60"/>
        <v>46062</v>
      </c>
      <c r="AG764" s="62" t="s">
        <v>82</v>
      </c>
      <c r="AH764" s="62" t="s">
        <v>83</v>
      </c>
      <c r="AI764" s="66" t="s">
        <v>2967</v>
      </c>
      <c r="AJ764" s="62" t="s">
        <v>143</v>
      </c>
      <c r="AK764" s="73" t="str">
        <f t="shared" ca="1" si="61"/>
        <v>поверен</v>
      </c>
      <c r="AL764" s="66"/>
      <c r="AM764" s="66" t="s">
        <v>86</v>
      </c>
      <c r="AN764" s="66" t="s">
        <v>87</v>
      </c>
      <c r="AO764" s="66" t="s">
        <v>88</v>
      </c>
      <c r="AP764" s="63" t="s">
        <v>584</v>
      </c>
      <c r="AQ764" s="74"/>
      <c r="AR764" s="73"/>
      <c r="AS764" s="66" t="s">
        <v>91</v>
      </c>
      <c r="AT764" s="58" t="s">
        <v>385</v>
      </c>
      <c r="AU764" s="58"/>
      <c r="AV764" s="62"/>
      <c r="AW764" s="62"/>
      <c r="AX764" s="58"/>
      <c r="AY764" s="58"/>
      <c r="AZ764" s="58"/>
      <c r="BA764" s="62" t="s">
        <v>343</v>
      </c>
      <c r="BB764" s="62" t="s">
        <v>403</v>
      </c>
      <c r="BC764" s="62" t="s">
        <v>404</v>
      </c>
      <c r="BD764" s="66">
        <v>3160</v>
      </c>
      <c r="BE764" s="62"/>
      <c r="BF764" s="75"/>
      <c r="BG764" s="76" t="s">
        <v>362</v>
      </c>
      <c r="BH764" s="77"/>
      <c r="BI764" s="71"/>
      <c r="BJ764" s="60" t="s">
        <v>407</v>
      </c>
      <c r="BK764" s="71" t="s">
        <v>588</v>
      </c>
    </row>
    <row r="765" s="55" customFormat="1" ht="60" hidden="1" customHeight="1">
      <c r="A765" s="58"/>
      <c r="B765" s="58" t="s">
        <v>62</v>
      </c>
      <c r="C765" s="58" t="s">
        <v>63</v>
      </c>
      <c r="D765" s="59" t="s">
        <v>64</v>
      </c>
      <c r="E765" s="59">
        <v>229</v>
      </c>
      <c r="F765" s="62" t="s">
        <v>2950</v>
      </c>
      <c r="G765" s="62" t="s">
        <v>2960</v>
      </c>
      <c r="H765" s="59" t="s">
        <v>2968</v>
      </c>
      <c r="I765" s="63" t="s">
        <v>577</v>
      </c>
      <c r="J765" s="62" t="s">
        <v>578</v>
      </c>
      <c r="K765" s="64" t="s">
        <v>579</v>
      </c>
      <c r="L765" s="79" t="s">
        <v>580</v>
      </c>
      <c r="M765" s="64" t="s">
        <v>581</v>
      </c>
      <c r="N765" s="64" t="s">
        <v>2969</v>
      </c>
      <c r="O765" s="58" t="s">
        <v>2963</v>
      </c>
      <c r="P765" s="58" t="s">
        <v>76</v>
      </c>
      <c r="Q765" s="66" t="s">
        <v>398</v>
      </c>
      <c r="R765" s="115">
        <v>42591</v>
      </c>
      <c r="S765" s="63">
        <v>15</v>
      </c>
      <c r="T765" s="69">
        <f t="shared" si="62"/>
        <v>48069</v>
      </c>
      <c r="U765" s="59" t="s">
        <v>100</v>
      </c>
      <c r="V765" s="71" t="str">
        <f t="shared" si="63"/>
        <v/>
      </c>
      <c r="W765" s="71" t="str">
        <f t="shared" si="65"/>
        <v>%НКПР</v>
      </c>
      <c r="X765" s="63">
        <v>100</v>
      </c>
      <c r="Y765" s="63"/>
      <c r="Z765" s="66" t="s">
        <v>399</v>
      </c>
      <c r="AA765" s="59" t="s">
        <v>400</v>
      </c>
      <c r="AB765" s="63"/>
      <c r="AC765" s="66" t="s">
        <v>399</v>
      </c>
      <c r="AD765" s="64">
        <v>24</v>
      </c>
      <c r="AE765" s="72">
        <v>45332</v>
      </c>
      <c r="AF765" s="73">
        <f t="shared" si="60"/>
        <v>46062</v>
      </c>
      <c r="AG765" s="62" t="s">
        <v>82</v>
      </c>
      <c r="AH765" s="62" t="s">
        <v>83</v>
      </c>
      <c r="AI765" s="66" t="s">
        <v>2970</v>
      </c>
      <c r="AJ765" s="62" t="s">
        <v>143</v>
      </c>
      <c r="AK765" s="73" t="str">
        <f t="shared" ca="1" si="61"/>
        <v>поверен</v>
      </c>
      <c r="AL765" s="66"/>
      <c r="AM765" s="66" t="s">
        <v>86</v>
      </c>
      <c r="AN765" s="66" t="s">
        <v>87</v>
      </c>
      <c r="AO765" s="66" t="s">
        <v>88</v>
      </c>
      <c r="AP765" s="63" t="s">
        <v>584</v>
      </c>
      <c r="AQ765" s="74"/>
      <c r="AR765" s="73"/>
      <c r="AS765" s="66" t="s">
        <v>91</v>
      </c>
      <c r="AT765" s="58" t="s">
        <v>385</v>
      </c>
      <c r="AU765" s="58"/>
      <c r="AV765" s="62"/>
      <c r="AW765" s="62"/>
      <c r="AX765" s="58"/>
      <c r="AY765" s="58"/>
      <c r="AZ765" s="58"/>
      <c r="BA765" s="62" t="s">
        <v>343</v>
      </c>
      <c r="BB765" s="62" t="s">
        <v>403</v>
      </c>
      <c r="BC765" s="62" t="s">
        <v>404</v>
      </c>
      <c r="BD765" s="66">
        <v>3160</v>
      </c>
      <c r="BE765" s="62"/>
      <c r="BF765" s="75"/>
      <c r="BG765" s="76" t="s">
        <v>362</v>
      </c>
      <c r="BH765" s="77"/>
      <c r="BI765" s="71"/>
      <c r="BJ765" s="60" t="s">
        <v>407</v>
      </c>
      <c r="BK765" s="71" t="s">
        <v>588</v>
      </c>
    </row>
    <row r="766" s="55" customFormat="1" ht="60" hidden="1" customHeight="1">
      <c r="A766" s="58"/>
      <c r="B766" s="58" t="s">
        <v>62</v>
      </c>
      <c r="C766" s="58" t="s">
        <v>63</v>
      </c>
      <c r="D766" s="59" t="s">
        <v>64</v>
      </c>
      <c r="E766" s="59">
        <v>230</v>
      </c>
      <c r="F766" s="62" t="s">
        <v>2971</v>
      </c>
      <c r="G766" s="62" t="s">
        <v>2972</v>
      </c>
      <c r="H766" s="59" t="s">
        <v>2973</v>
      </c>
      <c r="I766" s="63" t="s">
        <v>171</v>
      </c>
      <c r="J766" s="62" t="s">
        <v>172</v>
      </c>
      <c r="K766" s="64" t="s">
        <v>131</v>
      </c>
      <c r="L766" s="79" t="s">
        <v>151</v>
      </c>
      <c r="M766" s="62" t="s">
        <v>173</v>
      </c>
      <c r="N766" s="64" t="s">
        <v>2974</v>
      </c>
      <c r="O766" s="58" t="s">
        <v>75</v>
      </c>
      <c r="P766" s="58" t="s">
        <v>76</v>
      </c>
      <c r="Q766" s="66" t="s">
        <v>137</v>
      </c>
      <c r="R766" s="115" t="s">
        <v>2954</v>
      </c>
      <c r="S766" s="68">
        <v>12</v>
      </c>
      <c r="T766" s="69" t="e">
        <f t="shared" si="62"/>
        <v>#VALUE!</v>
      </c>
      <c r="U766" s="59" t="s">
        <v>100</v>
      </c>
      <c r="V766" s="71" t="str">
        <f t="shared" si="63"/>
        <v>М</v>
      </c>
      <c r="W766" s="71" t="str">
        <f t="shared" si="65"/>
        <v>Па</v>
      </c>
      <c r="X766" s="63">
        <v>0.80000000000000004</v>
      </c>
      <c r="Y766" s="63" t="s">
        <v>138</v>
      </c>
      <c r="Z766" s="66" t="s">
        <v>139</v>
      </c>
      <c r="AA766" s="59" t="s">
        <v>156</v>
      </c>
      <c r="AB766" s="63"/>
      <c r="AC766" s="66" t="s">
        <v>141</v>
      </c>
      <c r="AD766" s="64">
        <v>60</v>
      </c>
      <c r="AE766" s="72">
        <v>44149</v>
      </c>
      <c r="AF766" s="73">
        <f t="shared" si="60"/>
        <v>45974</v>
      </c>
      <c r="AG766" s="62" t="s">
        <v>82</v>
      </c>
      <c r="AH766" s="62" t="s">
        <v>83</v>
      </c>
      <c r="AI766" s="66" t="s">
        <v>2975</v>
      </c>
      <c r="AJ766" s="62" t="s">
        <v>85</v>
      </c>
      <c r="AK766" s="73" t="str">
        <f t="shared" ca="1" si="61"/>
        <v>поверен</v>
      </c>
      <c r="AL766" s="66"/>
      <c r="AM766" s="66" t="s">
        <v>86</v>
      </c>
      <c r="AN766" s="66" t="s">
        <v>87</v>
      </c>
      <c r="AO766" s="66" t="s">
        <v>88</v>
      </c>
      <c r="AP766" s="63"/>
      <c r="AQ766" s="74"/>
      <c r="AR766" s="73"/>
      <c r="AS766" s="66" t="s">
        <v>91</v>
      </c>
      <c r="AT766" s="58" t="s">
        <v>385</v>
      </c>
      <c r="AU766" s="58"/>
      <c r="AV766" s="62"/>
      <c r="AW766" s="62"/>
      <c r="AX766" s="58"/>
      <c r="AY766" s="58"/>
      <c r="AZ766" s="58"/>
      <c r="BA766" s="62" t="s">
        <v>221</v>
      </c>
      <c r="BB766" s="62" t="s">
        <v>145</v>
      </c>
      <c r="BC766" s="62" t="s">
        <v>146</v>
      </c>
      <c r="BD766" s="66">
        <v>3001</v>
      </c>
      <c r="BE766" s="62"/>
      <c r="BF766" s="75"/>
      <c r="BG766" s="76"/>
      <c r="BH766" s="77"/>
      <c r="BI766" s="71"/>
      <c r="BJ766" s="71"/>
      <c r="BK766" s="71"/>
    </row>
    <row r="767" s="92" customFormat="1" ht="60" hidden="1" customHeight="1">
      <c r="A767" s="37"/>
      <c r="B767" s="37" t="s">
        <v>62</v>
      </c>
      <c r="C767" s="37" t="s">
        <v>63</v>
      </c>
      <c r="D767" s="56" t="s">
        <v>64</v>
      </c>
      <c r="E767" s="56">
        <v>230</v>
      </c>
      <c r="F767" s="40" t="s">
        <v>2971</v>
      </c>
      <c r="G767" s="40" t="s">
        <v>2976</v>
      </c>
      <c r="H767" s="56" t="s">
        <v>2977</v>
      </c>
      <c r="I767" s="48" t="s">
        <v>2978</v>
      </c>
      <c r="J767" s="40" t="s">
        <v>1783</v>
      </c>
      <c r="K767" s="49" t="s">
        <v>1784</v>
      </c>
      <c r="L767" s="49" t="s">
        <v>1785</v>
      </c>
      <c r="M767" s="40" t="s">
        <v>2979</v>
      </c>
      <c r="N767" s="49">
        <v>2593</v>
      </c>
      <c r="O767" s="37" t="s">
        <v>1788</v>
      </c>
      <c r="P767" s="37" t="s">
        <v>76</v>
      </c>
      <c r="Q767" s="42" t="s">
        <v>289</v>
      </c>
      <c r="R767" s="91">
        <v>44927</v>
      </c>
      <c r="S767" s="48">
        <v>14</v>
      </c>
      <c r="T767" s="45">
        <f t="shared" si="62"/>
        <v>50039.800000000003</v>
      </c>
      <c r="U767" s="56" t="s">
        <v>1789</v>
      </c>
      <c r="V767" s="37"/>
      <c r="W767" s="37" t="s">
        <v>325</v>
      </c>
      <c r="X767" s="48" t="s">
        <v>2980</v>
      </c>
      <c r="Y767" s="48"/>
      <c r="Z767" s="42" t="s">
        <v>325</v>
      </c>
      <c r="AA767" s="56" t="s">
        <v>326</v>
      </c>
      <c r="AB767" s="48" t="s">
        <v>325</v>
      </c>
      <c r="AC767" s="42" t="s">
        <v>325</v>
      </c>
      <c r="AD767" s="49">
        <v>24</v>
      </c>
      <c r="AE767" s="50">
        <v>45245</v>
      </c>
      <c r="AF767" s="51">
        <f t="shared" si="60"/>
        <v>45975</v>
      </c>
      <c r="AG767" s="51" t="s">
        <v>1480</v>
      </c>
      <c r="AH767" s="51" t="s">
        <v>83</v>
      </c>
      <c r="AI767" s="42" t="s">
        <v>2981</v>
      </c>
      <c r="AJ767" s="40" t="s">
        <v>1338</v>
      </c>
      <c r="AK767" s="51" t="str">
        <f t="shared" ca="1" si="61"/>
        <v>поверен</v>
      </c>
      <c r="AL767" s="42"/>
      <c r="AM767" s="42" t="s">
        <v>86</v>
      </c>
      <c r="AN767" s="42" t="s">
        <v>87</v>
      </c>
      <c r="AO767" s="42" t="s">
        <v>88</v>
      </c>
      <c r="AP767" s="48"/>
      <c r="AQ767" s="41"/>
      <c r="AR767" s="51"/>
      <c r="AS767" s="42" t="s">
        <v>91</v>
      </c>
      <c r="AT767" s="37" t="s">
        <v>385</v>
      </c>
      <c r="AU767" s="37"/>
      <c r="AV767" s="40"/>
      <c r="AW767" s="40"/>
      <c r="AX767" s="37"/>
      <c r="AY767" s="37"/>
      <c r="AZ767" s="37"/>
      <c r="BA767" s="40" t="s">
        <v>221</v>
      </c>
      <c r="BB767" s="40" t="s">
        <v>329</v>
      </c>
      <c r="BC767" s="40" t="s">
        <v>298</v>
      </c>
      <c r="BD767" s="42"/>
      <c r="BE767" s="40"/>
      <c r="BF767" s="52"/>
      <c r="BG767" s="93"/>
      <c r="BH767" s="94"/>
      <c r="BI767" s="41" t="s">
        <v>1792</v>
      </c>
      <c r="BJ767" s="41" t="s">
        <v>1344</v>
      </c>
      <c r="BK767" s="41" t="s">
        <v>302</v>
      </c>
      <c r="BL767" s="95"/>
      <c r="BM767" s="95"/>
      <c r="BN767" s="95"/>
      <c r="BO767" s="95"/>
      <c r="BP767" s="95"/>
      <c r="BQ767" s="95"/>
      <c r="BR767" s="95"/>
      <c r="BS767" s="95"/>
      <c r="BT767" s="95"/>
      <c r="BU767" s="95"/>
      <c r="BV767" s="95"/>
      <c r="BW767" s="95"/>
      <c r="BX767" s="95"/>
      <c r="BY767" s="95"/>
      <c r="BZ767" s="95"/>
      <c r="CA767" s="95"/>
      <c r="CB767" s="95"/>
      <c r="CC767" s="95"/>
      <c r="CD767" s="95"/>
      <c r="CE767" s="95"/>
      <c r="CF767" s="95"/>
      <c r="CG767" s="95"/>
      <c r="CH767" s="95"/>
      <c r="CI767" s="95"/>
      <c r="CJ767" s="95"/>
      <c r="CK767" s="95"/>
      <c r="CL767" s="95"/>
      <c r="CM767" s="95"/>
      <c r="CN767" s="95"/>
      <c r="CO767" s="95"/>
      <c r="CP767" s="95"/>
      <c r="CQ767" s="95"/>
      <c r="CR767" s="95"/>
      <c r="CS767" s="95"/>
      <c r="CT767" s="95"/>
      <c r="CU767" s="95"/>
      <c r="CV767" s="95"/>
      <c r="CW767" s="95"/>
      <c r="CX767" s="95"/>
      <c r="CY767" s="95"/>
      <c r="CZ767" s="95"/>
      <c r="DA767" s="95"/>
      <c r="DB767" s="95"/>
      <c r="DC767" s="95"/>
      <c r="DD767" s="95"/>
      <c r="DE767" s="95"/>
      <c r="DF767" s="95"/>
      <c r="DG767" s="95"/>
      <c r="DH767" s="95"/>
      <c r="DI767" s="95"/>
      <c r="DJ767" s="95"/>
      <c r="DK767" s="95"/>
      <c r="DL767" s="95"/>
      <c r="DM767" s="95"/>
      <c r="DN767" s="95"/>
      <c r="DO767" s="95"/>
      <c r="DP767" s="95"/>
      <c r="DQ767" s="95"/>
      <c r="DR767" s="95"/>
      <c r="DS767" s="95"/>
      <c r="DT767" s="95"/>
      <c r="DU767" s="95"/>
      <c r="DV767" s="95"/>
      <c r="DW767" s="95"/>
      <c r="DX767" s="95"/>
      <c r="DY767" s="95"/>
      <c r="DZ767" s="95"/>
      <c r="EA767" s="95"/>
      <c r="EB767" s="95"/>
      <c r="EC767" s="95"/>
      <c r="ED767" s="95"/>
      <c r="EE767" s="95"/>
      <c r="EF767" s="95"/>
      <c r="EG767" s="95"/>
      <c r="EH767" s="95"/>
      <c r="EI767" s="95"/>
      <c r="EJ767" s="95"/>
      <c r="EK767" s="95"/>
      <c r="EL767" s="95"/>
      <c r="EM767" s="95"/>
      <c r="EN767" s="95"/>
      <c r="EO767" s="95"/>
      <c r="EP767" s="95"/>
      <c r="EQ767" s="95"/>
      <c r="ER767" s="95"/>
      <c r="ES767" s="95"/>
      <c r="ET767" s="95"/>
      <c r="EU767" s="95"/>
      <c r="EV767" s="95"/>
      <c r="EW767" s="95"/>
      <c r="EX767" s="95"/>
      <c r="EY767" s="95"/>
      <c r="EZ767" s="95"/>
      <c r="FA767" s="95"/>
      <c r="FB767" s="95"/>
      <c r="FC767" s="95"/>
      <c r="FD767" s="95"/>
      <c r="FE767" s="95"/>
      <c r="FF767" s="95"/>
      <c r="FG767" s="95"/>
      <c r="FH767" s="95"/>
      <c r="FI767" s="95"/>
      <c r="FJ767" s="95"/>
      <c r="FK767" s="95"/>
      <c r="FL767" s="95"/>
      <c r="FM767" s="95"/>
      <c r="FN767" s="95"/>
      <c r="FO767" s="95"/>
      <c r="FP767" s="95"/>
      <c r="FQ767" s="95"/>
      <c r="FR767" s="95"/>
      <c r="FS767" s="95"/>
      <c r="FT767" s="95"/>
      <c r="FU767" s="95"/>
      <c r="FV767" s="95"/>
      <c r="FW767" s="95"/>
      <c r="FX767" s="95"/>
      <c r="FY767" s="95"/>
      <c r="FZ767" s="95"/>
      <c r="GA767" s="95"/>
      <c r="GB767" s="95"/>
      <c r="GC767" s="95"/>
      <c r="GD767" s="95"/>
      <c r="GE767" s="95"/>
      <c r="GF767" s="95"/>
      <c r="GG767" s="95"/>
      <c r="GH767" s="95"/>
      <c r="GI767" s="95"/>
      <c r="GJ767" s="95"/>
      <c r="GK767" s="95"/>
      <c r="GL767" s="95"/>
      <c r="GM767" s="95"/>
      <c r="GN767" s="95"/>
      <c r="GO767" s="95"/>
      <c r="GP767" s="95"/>
      <c r="GQ767" s="95"/>
      <c r="GR767" s="95"/>
      <c r="GS767" s="95"/>
      <c r="GT767" s="95"/>
      <c r="GU767" s="95"/>
      <c r="GV767" s="95"/>
      <c r="GW767" s="95"/>
      <c r="GX767" s="95"/>
      <c r="GY767" s="95"/>
      <c r="GZ767" s="95"/>
      <c r="HA767" s="95"/>
      <c r="HB767" s="95"/>
      <c r="HC767" s="95"/>
      <c r="HD767" s="95"/>
      <c r="HE767" s="95"/>
      <c r="HF767" s="95"/>
      <c r="HG767" s="95"/>
      <c r="HH767" s="95"/>
      <c r="HI767" s="95"/>
      <c r="HJ767" s="95"/>
      <c r="HK767" s="95"/>
      <c r="HL767" s="95"/>
      <c r="HM767" s="95"/>
      <c r="HN767" s="95"/>
      <c r="HO767" s="95"/>
      <c r="HP767" s="95"/>
      <c r="HQ767" s="95"/>
      <c r="HR767" s="95"/>
      <c r="HS767" s="95"/>
      <c r="HT767" s="95"/>
      <c r="HU767" s="95"/>
      <c r="HV767" s="95"/>
      <c r="HW767" s="95"/>
      <c r="HX767" s="95"/>
      <c r="HY767" s="95"/>
      <c r="HZ767" s="95"/>
      <c r="IA767" s="95"/>
      <c r="IB767" s="95"/>
      <c r="IC767" s="95"/>
      <c r="ID767" s="95"/>
      <c r="IE767" s="95"/>
    </row>
    <row r="768" s="125" customFormat="1" ht="60" hidden="1" customHeight="1">
      <c r="A768" s="58"/>
      <c r="B768" s="58" t="s">
        <v>62</v>
      </c>
      <c r="C768" s="58" t="s">
        <v>63</v>
      </c>
      <c r="D768" s="59" t="s">
        <v>64</v>
      </c>
      <c r="E768" s="59">
        <v>230</v>
      </c>
      <c r="F768" s="62" t="s">
        <v>2971</v>
      </c>
      <c r="G768" s="62" t="s">
        <v>2982</v>
      </c>
      <c r="H768" s="59" t="s">
        <v>2983</v>
      </c>
      <c r="I768" s="63" t="s">
        <v>2984</v>
      </c>
      <c r="J768" s="62" t="s">
        <v>902</v>
      </c>
      <c r="K768" s="64" t="s">
        <v>579</v>
      </c>
      <c r="L768" s="79" t="s">
        <v>580</v>
      </c>
      <c r="M768" s="64" t="s">
        <v>581</v>
      </c>
      <c r="N768" s="64" t="s">
        <v>2985</v>
      </c>
      <c r="O768" s="58" t="s">
        <v>2963</v>
      </c>
      <c r="P768" s="58" t="s">
        <v>76</v>
      </c>
      <c r="Q768" s="66" t="s">
        <v>398</v>
      </c>
      <c r="R768" s="116">
        <v>42370</v>
      </c>
      <c r="S768" s="63">
        <v>15</v>
      </c>
      <c r="T768" s="69">
        <f t="shared" si="62"/>
        <v>47848</v>
      </c>
      <c r="U768" s="59" t="s">
        <v>100</v>
      </c>
      <c r="V768" s="71" t="str">
        <f t="shared" ref="V768:V831" si="66">IF(Y768="","",Y768)</f>
        <v/>
      </c>
      <c r="W768" s="71" t="str">
        <f t="shared" si="65"/>
        <v>%НКПР</v>
      </c>
      <c r="X768" s="63">
        <v>100</v>
      </c>
      <c r="Y768" s="63"/>
      <c r="Z768" s="66" t="s">
        <v>399</v>
      </c>
      <c r="AA768" s="59" t="s">
        <v>400</v>
      </c>
      <c r="AB768" s="63"/>
      <c r="AC768" s="66" t="s">
        <v>399</v>
      </c>
      <c r="AD768" s="126">
        <v>24</v>
      </c>
      <c r="AE768" s="116">
        <v>45735</v>
      </c>
      <c r="AF768" s="73">
        <f t="shared" si="60"/>
        <v>46464</v>
      </c>
      <c r="AG768" s="51" t="s">
        <v>82</v>
      </c>
      <c r="AH768" s="62" t="s">
        <v>83</v>
      </c>
      <c r="AI768" s="62" t="s">
        <v>2986</v>
      </c>
      <c r="AJ768" s="66" t="s">
        <v>109</v>
      </c>
      <c r="AK768" s="73" t="str">
        <f t="shared" ca="1" si="61"/>
        <v>поверен</v>
      </c>
      <c r="AL768" s="66"/>
      <c r="AM768" s="66" t="s">
        <v>86</v>
      </c>
      <c r="AN768" s="66" t="s">
        <v>87</v>
      </c>
      <c r="AO768" s="66" t="s">
        <v>88</v>
      </c>
      <c r="AP768" s="63" t="s">
        <v>584</v>
      </c>
      <c r="AQ768" s="74"/>
      <c r="AR768" s="73"/>
      <c r="AS768" s="66" t="s">
        <v>91</v>
      </c>
      <c r="AT768" s="58" t="s">
        <v>385</v>
      </c>
      <c r="AU768" s="58"/>
      <c r="AV768" s="62"/>
      <c r="AW768" s="62"/>
      <c r="AX768" s="58"/>
      <c r="AY768" s="58"/>
      <c r="AZ768" s="58"/>
      <c r="BA768" s="62" t="s">
        <v>221</v>
      </c>
      <c r="BB768" s="62" t="s">
        <v>403</v>
      </c>
      <c r="BC768" s="62" t="s">
        <v>404</v>
      </c>
      <c r="BD768" s="66">
        <v>3160</v>
      </c>
      <c r="BE768" s="62"/>
      <c r="BF768" s="75"/>
      <c r="BG768" s="62" t="s">
        <v>1027</v>
      </c>
      <c r="BH768" s="71"/>
      <c r="BI768" s="71"/>
      <c r="BJ768" s="60" t="s">
        <v>407</v>
      </c>
      <c r="BK768" s="71" t="s">
        <v>588</v>
      </c>
    </row>
    <row r="769" s="36" customFormat="1" ht="60" hidden="1" customHeight="1">
      <c r="A769" s="37"/>
      <c r="B769" s="37" t="s">
        <v>62</v>
      </c>
      <c r="C769" s="37" t="s">
        <v>63</v>
      </c>
      <c r="D769" s="56" t="s">
        <v>64</v>
      </c>
      <c r="E769" s="56">
        <v>230</v>
      </c>
      <c r="F769" s="40" t="s">
        <v>2987</v>
      </c>
      <c r="G769" s="40" t="s">
        <v>2982</v>
      </c>
      <c r="H769" s="56" t="s">
        <v>2988</v>
      </c>
      <c r="I769" s="48" t="s">
        <v>688</v>
      </c>
      <c r="J769" s="40" t="s">
        <v>689</v>
      </c>
      <c r="K769" s="49" t="s">
        <v>579</v>
      </c>
      <c r="L769" s="57" t="s">
        <v>690</v>
      </c>
      <c r="M769" s="49" t="s">
        <v>691</v>
      </c>
      <c r="N769" s="56" t="s">
        <v>2989</v>
      </c>
      <c r="O769" s="37" t="s">
        <v>692</v>
      </c>
      <c r="P769" s="37" t="s">
        <v>76</v>
      </c>
      <c r="Q769" s="42" t="s">
        <v>398</v>
      </c>
      <c r="R769" s="96">
        <v>44826</v>
      </c>
      <c r="S769" s="48">
        <v>15</v>
      </c>
      <c r="T769" s="45">
        <f t="shared" si="62"/>
        <v>50304</v>
      </c>
      <c r="U769" s="56" t="s">
        <v>100</v>
      </c>
      <c r="V769" s="47" t="str">
        <f t="shared" si="66"/>
        <v/>
      </c>
      <c r="W769" s="47" t="str">
        <f t="shared" si="65"/>
        <v>%НКПР</v>
      </c>
      <c r="X769" s="48">
        <v>100</v>
      </c>
      <c r="Y769" s="48"/>
      <c r="Z769" s="42" t="s">
        <v>399</v>
      </c>
      <c r="AA769" s="56" t="s">
        <v>400</v>
      </c>
      <c r="AB769" s="48"/>
      <c r="AC769" s="42" t="s">
        <v>399</v>
      </c>
      <c r="AD769" s="49">
        <v>36</v>
      </c>
      <c r="AE769" s="50">
        <v>45889</v>
      </c>
      <c r="AF769" s="51">
        <f t="shared" si="60"/>
        <v>46984</v>
      </c>
      <c r="AG769" s="40" t="s">
        <v>82</v>
      </c>
      <c r="AH769" s="40" t="s">
        <v>83</v>
      </c>
      <c r="AI769" s="551" t="s">
        <v>2990</v>
      </c>
      <c r="AJ769" s="37" t="s">
        <v>109</v>
      </c>
      <c r="AK769" s="51" t="str">
        <f t="shared" ca="1" si="61"/>
        <v>поверен</v>
      </c>
      <c r="AL769" s="42"/>
      <c r="AM769" s="42" t="s">
        <v>86</v>
      </c>
      <c r="AN769" s="42" t="s">
        <v>87</v>
      </c>
      <c r="AO769" s="42" t="s">
        <v>88</v>
      </c>
      <c r="AP769" s="48" t="s">
        <v>695</v>
      </c>
      <c r="AQ769" s="41" t="s">
        <v>1652</v>
      </c>
      <c r="AR769" s="51"/>
      <c r="AS769" s="42" t="s">
        <v>91</v>
      </c>
      <c r="AT769" s="37" t="s">
        <v>92</v>
      </c>
      <c r="AU769" s="37"/>
      <c r="AV769" s="40">
        <v>44913</v>
      </c>
      <c r="AW769" s="40"/>
      <c r="AX769" s="37"/>
      <c r="AY769" s="37"/>
      <c r="AZ769" s="37"/>
      <c r="BA769" s="40" t="s">
        <v>343</v>
      </c>
      <c r="BB769" s="40" t="s">
        <v>403</v>
      </c>
      <c r="BC769" s="40" t="s">
        <v>404</v>
      </c>
      <c r="BD769" s="42">
        <v>3160</v>
      </c>
      <c r="BE769" s="40"/>
      <c r="BF769" s="52"/>
      <c r="BG769" s="53"/>
      <c r="BH769" s="54"/>
      <c r="BI769" s="38" t="s">
        <v>406</v>
      </c>
      <c r="BJ769" s="38" t="s">
        <v>697</v>
      </c>
      <c r="BK769" s="38" t="s">
        <v>698</v>
      </c>
      <c r="BL769" s="55"/>
      <c r="BM769" s="55"/>
      <c r="BN769" s="55"/>
      <c r="BO769" s="55"/>
      <c r="BP769" s="55"/>
      <c r="BQ769" s="55"/>
      <c r="BR769" s="55"/>
      <c r="BS769" s="55"/>
      <c r="BT769" s="55"/>
      <c r="BU769" s="55"/>
      <c r="BV769" s="55"/>
      <c r="BW769" s="55"/>
      <c r="BX769" s="55"/>
      <c r="BY769" s="55"/>
      <c r="BZ769" s="55"/>
      <c r="CA769" s="55"/>
      <c r="CB769" s="55"/>
      <c r="CC769" s="55"/>
      <c r="CD769" s="55"/>
      <c r="CE769" s="55"/>
      <c r="CF769" s="55"/>
      <c r="CG769" s="55"/>
      <c r="CH769" s="55"/>
      <c r="CI769" s="55"/>
      <c r="CJ769" s="55"/>
      <c r="CK769" s="55"/>
      <c r="CL769" s="55"/>
      <c r="CM769" s="55"/>
      <c r="CN769" s="55"/>
      <c r="CO769" s="55"/>
      <c r="CP769" s="55"/>
      <c r="CQ769" s="55"/>
      <c r="CR769" s="55"/>
      <c r="CS769" s="55"/>
      <c r="CT769" s="55"/>
      <c r="CU769" s="55"/>
      <c r="CV769" s="55"/>
      <c r="CW769" s="55"/>
      <c r="CX769" s="55"/>
      <c r="CY769" s="55"/>
      <c r="CZ769" s="55"/>
      <c r="DA769" s="55"/>
      <c r="DB769" s="55"/>
      <c r="DC769" s="55"/>
      <c r="DD769" s="55"/>
      <c r="DE769" s="55"/>
      <c r="DF769" s="55"/>
      <c r="DG769" s="55"/>
      <c r="DH769" s="55"/>
      <c r="DI769" s="55"/>
      <c r="DJ769" s="55"/>
      <c r="DK769" s="55"/>
      <c r="DL769" s="55"/>
      <c r="DM769" s="55"/>
      <c r="DN769" s="55"/>
      <c r="DO769" s="55"/>
      <c r="DP769" s="55"/>
      <c r="DQ769" s="55"/>
      <c r="DR769" s="55"/>
      <c r="DS769" s="55"/>
      <c r="DT769" s="55"/>
      <c r="DU769" s="55"/>
      <c r="DV769" s="55"/>
      <c r="DW769" s="55"/>
      <c r="DX769" s="55"/>
      <c r="DY769" s="55"/>
      <c r="DZ769" s="55"/>
      <c r="EA769" s="55"/>
      <c r="EB769" s="55"/>
      <c r="EC769" s="55"/>
      <c r="ED769" s="55"/>
      <c r="EE769" s="55"/>
      <c r="EF769" s="55"/>
      <c r="EG769" s="55"/>
      <c r="EH769" s="55"/>
      <c r="EI769" s="55"/>
      <c r="EJ769" s="55"/>
      <c r="EK769" s="55"/>
      <c r="EL769" s="55"/>
      <c r="EM769" s="55"/>
      <c r="EN769" s="55"/>
      <c r="EO769" s="55"/>
      <c r="EP769" s="55"/>
      <c r="EQ769" s="55"/>
      <c r="ER769" s="55"/>
      <c r="ES769" s="55"/>
      <c r="ET769" s="55"/>
      <c r="EU769" s="55"/>
      <c r="EV769" s="55"/>
      <c r="EW769" s="55"/>
      <c r="EX769" s="55"/>
      <c r="EY769" s="55"/>
      <c r="EZ769" s="55"/>
      <c r="FA769" s="55"/>
      <c r="FB769" s="55"/>
      <c r="FC769" s="55"/>
      <c r="FD769" s="55"/>
      <c r="FE769" s="55"/>
      <c r="FF769" s="55"/>
      <c r="FG769" s="55"/>
      <c r="FH769" s="55"/>
      <c r="FI769" s="55"/>
      <c r="FJ769" s="55"/>
      <c r="FK769" s="55"/>
      <c r="FL769" s="55"/>
      <c r="FM769" s="55"/>
      <c r="FN769" s="55"/>
      <c r="FO769" s="55"/>
      <c r="FP769" s="55"/>
      <c r="FQ769" s="55"/>
      <c r="FR769" s="55"/>
      <c r="FS769" s="55"/>
      <c r="FT769" s="55"/>
      <c r="FU769" s="55"/>
      <c r="FV769" s="55"/>
      <c r="FW769" s="55"/>
      <c r="FX769" s="55"/>
      <c r="FY769" s="55"/>
      <c r="FZ769" s="55"/>
      <c r="GA769" s="55"/>
      <c r="GB769" s="55"/>
      <c r="GC769" s="55"/>
      <c r="GD769" s="55"/>
      <c r="GE769" s="55"/>
      <c r="GF769" s="55"/>
      <c r="GG769" s="55"/>
      <c r="GH769" s="55"/>
      <c r="GI769" s="55"/>
      <c r="GJ769" s="55"/>
      <c r="GK769" s="55"/>
      <c r="GL769" s="55"/>
      <c r="GM769" s="55"/>
      <c r="GN769" s="55"/>
      <c r="GO769" s="55"/>
      <c r="GP769" s="55"/>
      <c r="GQ769" s="55"/>
      <c r="GR769" s="55"/>
      <c r="GS769" s="55"/>
      <c r="GT769" s="55"/>
      <c r="GU769" s="55"/>
      <c r="GV769" s="55"/>
      <c r="GW769" s="55"/>
      <c r="GX769" s="55"/>
      <c r="GY769" s="55"/>
      <c r="GZ769" s="55"/>
      <c r="HA769" s="55"/>
      <c r="HB769" s="55"/>
      <c r="HC769" s="55"/>
      <c r="HD769" s="55"/>
      <c r="HE769" s="55"/>
      <c r="HF769" s="55"/>
      <c r="HG769" s="55"/>
      <c r="HH769" s="55"/>
      <c r="HI769" s="55"/>
      <c r="HJ769" s="55"/>
      <c r="HK769" s="55"/>
      <c r="HL769" s="55"/>
      <c r="HM769" s="55"/>
      <c r="HN769" s="55"/>
      <c r="HO769" s="55"/>
      <c r="HP769" s="55"/>
      <c r="HQ769" s="55"/>
      <c r="HR769" s="55"/>
      <c r="HS769" s="55"/>
      <c r="HT769" s="55"/>
      <c r="HU769" s="55"/>
      <c r="HV769" s="55"/>
      <c r="HW769" s="55"/>
      <c r="HX769" s="55"/>
      <c r="HY769" s="55"/>
      <c r="HZ769" s="55"/>
      <c r="IA769" s="55"/>
      <c r="IB769" s="55"/>
      <c r="IC769" s="55"/>
      <c r="ID769" s="55"/>
      <c r="IE769" s="55"/>
    </row>
    <row r="770" s="92" customFormat="1" ht="60" hidden="1" customHeight="1">
      <c r="A770" s="37"/>
      <c r="B770" s="37" t="s">
        <v>62</v>
      </c>
      <c r="C770" s="37" t="s">
        <v>63</v>
      </c>
      <c r="D770" s="56" t="s">
        <v>64</v>
      </c>
      <c r="E770" s="56">
        <v>231</v>
      </c>
      <c r="F770" s="40" t="s">
        <v>2991</v>
      </c>
      <c r="G770" s="40" t="s">
        <v>2992</v>
      </c>
      <c r="H770" s="56" t="s">
        <v>2993</v>
      </c>
      <c r="I770" s="48" t="s">
        <v>1782</v>
      </c>
      <c r="J770" s="40" t="s">
        <v>1783</v>
      </c>
      <c r="K770" s="49" t="s">
        <v>1784</v>
      </c>
      <c r="L770" s="49" t="s">
        <v>1785</v>
      </c>
      <c r="M770" s="40" t="s">
        <v>2994</v>
      </c>
      <c r="N770" s="49" t="s">
        <v>2995</v>
      </c>
      <c r="O770" s="37" t="s">
        <v>1788</v>
      </c>
      <c r="P770" s="37" t="s">
        <v>76</v>
      </c>
      <c r="Q770" s="42" t="s">
        <v>289</v>
      </c>
      <c r="R770" s="91">
        <v>42370</v>
      </c>
      <c r="S770" s="48">
        <v>14</v>
      </c>
      <c r="T770" s="45">
        <f t="shared" si="62"/>
        <v>47482.800000000003</v>
      </c>
      <c r="U770" s="56" t="s">
        <v>1789</v>
      </c>
      <c r="V770" s="37" t="str">
        <f t="shared" si="66"/>
        <v/>
      </c>
      <c r="W770" s="37" t="str">
        <f t="shared" si="65"/>
        <v>м</v>
      </c>
      <c r="X770" s="48" t="s">
        <v>1790</v>
      </c>
      <c r="Y770" s="48"/>
      <c r="Z770" s="42" t="s">
        <v>325</v>
      </c>
      <c r="AA770" s="56" t="s">
        <v>326</v>
      </c>
      <c r="AB770" s="48" t="s">
        <v>325</v>
      </c>
      <c r="AC770" s="42" t="s">
        <v>325</v>
      </c>
      <c r="AD770" s="49">
        <v>24</v>
      </c>
      <c r="AE770" s="50">
        <v>45768</v>
      </c>
      <c r="AF770" s="51">
        <f t="shared" ref="AF770:AF833" si="67">IF(AD770=0,0,IF(AE770="","",EDATE(AE770,AD770)-DAY(1)))</f>
        <v>46497</v>
      </c>
      <c r="AG770" s="51" t="s">
        <v>1480</v>
      </c>
      <c r="AH770" s="51" t="s">
        <v>83</v>
      </c>
      <c r="AI770" s="42" t="s">
        <v>2996</v>
      </c>
      <c r="AJ770" s="40" t="s">
        <v>109</v>
      </c>
      <c r="AK770" s="51" t="str">
        <f t="shared" ca="1" si="61"/>
        <v>поверен</v>
      </c>
      <c r="AL770" s="42"/>
      <c r="AM770" s="42" t="s">
        <v>86</v>
      </c>
      <c r="AN770" s="42" t="s">
        <v>87</v>
      </c>
      <c r="AO770" s="42" t="s">
        <v>88</v>
      </c>
      <c r="AP770" s="48"/>
      <c r="AQ770" s="41"/>
      <c r="AR770" s="51"/>
      <c r="AS770" s="42" t="s">
        <v>91</v>
      </c>
      <c r="AT770" s="37" t="s">
        <v>385</v>
      </c>
      <c r="AU770" s="37"/>
      <c r="AV770" s="40"/>
      <c r="AW770" s="40"/>
      <c r="AX770" s="37"/>
      <c r="AY770" s="37"/>
      <c r="AZ770" s="37"/>
      <c r="BA770" s="40" t="s">
        <v>221</v>
      </c>
      <c r="BB770" s="40" t="s">
        <v>329</v>
      </c>
      <c r="BC770" s="40" t="s">
        <v>298</v>
      </c>
      <c r="BD770" s="42">
        <v>2971</v>
      </c>
      <c r="BE770" s="40"/>
      <c r="BF770" s="52"/>
      <c r="BG770" s="93" t="s">
        <v>1170</v>
      </c>
      <c r="BH770" s="94"/>
      <c r="BI770" s="41" t="s">
        <v>1792</v>
      </c>
      <c r="BJ770" s="41" t="s">
        <v>1344</v>
      </c>
      <c r="BK770" s="41" t="s">
        <v>302</v>
      </c>
      <c r="BL770" s="95"/>
      <c r="BM770" s="95"/>
      <c r="BN770" s="95"/>
      <c r="BO770" s="95"/>
      <c r="BP770" s="95"/>
      <c r="BQ770" s="95"/>
      <c r="BR770" s="95"/>
      <c r="BS770" s="95"/>
      <c r="BT770" s="95"/>
      <c r="BU770" s="95"/>
      <c r="BV770" s="95"/>
      <c r="BW770" s="95"/>
      <c r="BX770" s="95"/>
      <c r="BY770" s="95"/>
      <c r="BZ770" s="95"/>
      <c r="CA770" s="95"/>
      <c r="CB770" s="95"/>
      <c r="CC770" s="95"/>
      <c r="CD770" s="95"/>
      <c r="CE770" s="95"/>
      <c r="CF770" s="95"/>
      <c r="CG770" s="95"/>
      <c r="CH770" s="95"/>
      <c r="CI770" s="95"/>
      <c r="CJ770" s="95"/>
      <c r="CK770" s="95"/>
      <c r="CL770" s="95"/>
      <c r="CM770" s="95"/>
      <c r="CN770" s="95"/>
      <c r="CO770" s="95"/>
      <c r="CP770" s="95"/>
      <c r="CQ770" s="95"/>
      <c r="CR770" s="95"/>
      <c r="CS770" s="95"/>
      <c r="CT770" s="95"/>
      <c r="CU770" s="95"/>
      <c r="CV770" s="95"/>
      <c r="CW770" s="95"/>
      <c r="CX770" s="95"/>
      <c r="CY770" s="95"/>
      <c r="CZ770" s="95"/>
      <c r="DA770" s="95"/>
      <c r="DB770" s="95"/>
      <c r="DC770" s="95"/>
      <c r="DD770" s="95"/>
      <c r="DE770" s="95"/>
      <c r="DF770" s="95"/>
      <c r="DG770" s="95"/>
      <c r="DH770" s="95"/>
      <c r="DI770" s="95"/>
      <c r="DJ770" s="95"/>
      <c r="DK770" s="95"/>
      <c r="DL770" s="95"/>
      <c r="DM770" s="95"/>
      <c r="DN770" s="95"/>
      <c r="DO770" s="95"/>
      <c r="DP770" s="95"/>
      <c r="DQ770" s="95"/>
      <c r="DR770" s="95"/>
      <c r="DS770" s="95"/>
      <c r="DT770" s="95"/>
      <c r="DU770" s="95"/>
      <c r="DV770" s="95"/>
      <c r="DW770" s="95"/>
      <c r="DX770" s="95"/>
      <c r="DY770" s="95"/>
      <c r="DZ770" s="95"/>
      <c r="EA770" s="95"/>
      <c r="EB770" s="95"/>
      <c r="EC770" s="95"/>
      <c r="ED770" s="95"/>
      <c r="EE770" s="95"/>
      <c r="EF770" s="95"/>
      <c r="EG770" s="95"/>
      <c r="EH770" s="95"/>
      <c r="EI770" s="95"/>
      <c r="EJ770" s="95"/>
      <c r="EK770" s="95"/>
      <c r="EL770" s="95"/>
      <c r="EM770" s="95"/>
      <c r="EN770" s="95"/>
      <c r="EO770" s="95"/>
      <c r="EP770" s="95"/>
      <c r="EQ770" s="95"/>
      <c r="ER770" s="95"/>
      <c r="ES770" s="95"/>
      <c r="ET770" s="95"/>
      <c r="EU770" s="95"/>
      <c r="EV770" s="95"/>
      <c r="EW770" s="95"/>
      <c r="EX770" s="95"/>
      <c r="EY770" s="95"/>
      <c r="EZ770" s="95"/>
      <c r="FA770" s="95"/>
      <c r="FB770" s="95"/>
      <c r="FC770" s="95"/>
      <c r="FD770" s="95"/>
      <c r="FE770" s="95"/>
      <c r="FF770" s="95"/>
      <c r="FG770" s="95"/>
      <c r="FH770" s="95"/>
      <c r="FI770" s="95"/>
      <c r="FJ770" s="95"/>
      <c r="FK770" s="95"/>
      <c r="FL770" s="95"/>
      <c r="FM770" s="95"/>
      <c r="FN770" s="95"/>
      <c r="FO770" s="95"/>
      <c r="FP770" s="95"/>
      <c r="FQ770" s="95"/>
      <c r="FR770" s="95"/>
      <c r="FS770" s="95"/>
      <c r="FT770" s="95"/>
      <c r="FU770" s="95"/>
      <c r="FV770" s="95"/>
      <c r="FW770" s="95"/>
      <c r="FX770" s="95"/>
      <c r="FY770" s="95"/>
      <c r="FZ770" s="95"/>
      <c r="GA770" s="95"/>
      <c r="GB770" s="95"/>
      <c r="GC770" s="95"/>
      <c r="GD770" s="95"/>
      <c r="GE770" s="95"/>
      <c r="GF770" s="95"/>
      <c r="GG770" s="95"/>
      <c r="GH770" s="95"/>
      <c r="GI770" s="95"/>
      <c r="GJ770" s="95"/>
      <c r="GK770" s="95"/>
      <c r="GL770" s="95"/>
      <c r="GM770" s="95"/>
      <c r="GN770" s="95"/>
      <c r="GO770" s="95"/>
      <c r="GP770" s="95"/>
      <c r="GQ770" s="95"/>
      <c r="GR770" s="95"/>
      <c r="GS770" s="95"/>
      <c r="GT770" s="95"/>
      <c r="GU770" s="95"/>
      <c r="GV770" s="95"/>
      <c r="GW770" s="95"/>
      <c r="GX770" s="95"/>
      <c r="GY770" s="95"/>
      <c r="GZ770" s="95"/>
      <c r="HA770" s="95"/>
      <c r="HB770" s="95"/>
      <c r="HC770" s="95"/>
      <c r="HD770" s="95"/>
      <c r="HE770" s="95"/>
      <c r="HF770" s="95"/>
      <c r="HG770" s="95"/>
      <c r="HH770" s="95"/>
      <c r="HI770" s="95"/>
      <c r="HJ770" s="95"/>
      <c r="HK770" s="95"/>
      <c r="HL770" s="95"/>
      <c r="HM770" s="95"/>
      <c r="HN770" s="95"/>
      <c r="HO770" s="95"/>
      <c r="HP770" s="95"/>
      <c r="HQ770" s="95"/>
      <c r="HR770" s="95"/>
      <c r="HS770" s="95"/>
      <c r="HT770" s="95"/>
      <c r="HU770" s="95"/>
      <c r="HV770" s="95"/>
      <c r="HW770" s="95"/>
      <c r="HX770" s="95"/>
      <c r="HY770" s="95"/>
      <c r="HZ770" s="95"/>
      <c r="IA770" s="95"/>
      <c r="IB770" s="95"/>
      <c r="IC770" s="95"/>
      <c r="ID770" s="95"/>
      <c r="IE770" s="95"/>
    </row>
    <row r="771" s="36" customFormat="1" ht="60" hidden="1" customHeight="1">
      <c r="A771" s="37"/>
      <c r="B771" s="37" t="s">
        <v>62</v>
      </c>
      <c r="C771" s="37" t="s">
        <v>63</v>
      </c>
      <c r="D771" s="56" t="s">
        <v>64</v>
      </c>
      <c r="E771" s="56">
        <v>231</v>
      </c>
      <c r="F771" s="40" t="s">
        <v>2991</v>
      </c>
      <c r="G771" s="40" t="s">
        <v>2997</v>
      </c>
      <c r="H771" s="56" t="s">
        <v>2998</v>
      </c>
      <c r="I771" s="48" t="s">
        <v>171</v>
      </c>
      <c r="J771" s="40" t="s">
        <v>172</v>
      </c>
      <c r="K771" s="49" t="s">
        <v>131</v>
      </c>
      <c r="L771" s="57" t="s">
        <v>151</v>
      </c>
      <c r="M771" s="40" t="s">
        <v>173</v>
      </c>
      <c r="N771" s="49">
        <v>4037093</v>
      </c>
      <c r="O771" s="37" t="s">
        <v>75</v>
      </c>
      <c r="P771" s="37" t="s">
        <v>76</v>
      </c>
      <c r="Q771" s="42" t="s">
        <v>137</v>
      </c>
      <c r="R771" s="96">
        <v>42705</v>
      </c>
      <c r="S771" s="44">
        <v>12</v>
      </c>
      <c r="T771" s="45">
        <f t="shared" si="62"/>
        <v>47087.400000000001</v>
      </c>
      <c r="U771" s="56" t="s">
        <v>100</v>
      </c>
      <c r="V771" s="47" t="s">
        <v>138</v>
      </c>
      <c r="W771" s="47" t="s">
        <v>139</v>
      </c>
      <c r="X771" s="48">
        <v>0.80000000000000004</v>
      </c>
      <c r="Y771" s="47" t="s">
        <v>138</v>
      </c>
      <c r="Z771" s="47" t="s">
        <v>139</v>
      </c>
      <c r="AA771" s="56" t="s">
        <v>2094</v>
      </c>
      <c r="AB771" s="48"/>
      <c r="AC771" s="42" t="s">
        <v>141</v>
      </c>
      <c r="AD771" s="49">
        <v>60</v>
      </c>
      <c r="AE771" s="50">
        <v>44540</v>
      </c>
      <c r="AF771" s="51">
        <f t="shared" si="67"/>
        <v>46365</v>
      </c>
      <c r="AG771" s="51" t="s">
        <v>1480</v>
      </c>
      <c r="AH771" s="51" t="s">
        <v>83</v>
      </c>
      <c r="AI771" s="42" t="s">
        <v>2999</v>
      </c>
      <c r="AJ771" s="40" t="s">
        <v>143</v>
      </c>
      <c r="AK771" s="51" t="str">
        <f t="shared" ca="1" si="61"/>
        <v>поверен</v>
      </c>
      <c r="AL771" s="42"/>
      <c r="AM771" s="42" t="s">
        <v>86</v>
      </c>
      <c r="AN771" s="42" t="s">
        <v>87</v>
      </c>
      <c r="AO771" s="42" t="s">
        <v>88</v>
      </c>
      <c r="AP771" s="48"/>
      <c r="AQ771" s="41" t="s">
        <v>3000</v>
      </c>
      <c r="AR771" s="51"/>
      <c r="AS771" s="42" t="s">
        <v>91</v>
      </c>
      <c r="AT771" s="37" t="s">
        <v>385</v>
      </c>
      <c r="AU771" s="37"/>
      <c r="AV771" s="40">
        <v>44197</v>
      </c>
      <c r="AW771" s="40"/>
      <c r="AX771" s="37"/>
      <c r="AY771" s="37"/>
      <c r="AZ771" s="37"/>
      <c r="BA771" s="40"/>
      <c r="BB771" s="40" t="s">
        <v>145</v>
      </c>
      <c r="BC771" s="40" t="s">
        <v>146</v>
      </c>
      <c r="BD771" s="42">
        <v>3001</v>
      </c>
      <c r="BE771" s="40"/>
      <c r="BF771" s="52"/>
      <c r="BG771" s="53"/>
      <c r="BH771" s="54"/>
      <c r="BI771" s="47"/>
      <c r="BJ771" s="47"/>
      <c r="BK771" s="47"/>
      <c r="BL771" s="55"/>
      <c r="BM771" s="55"/>
      <c r="BN771" s="55"/>
      <c r="BO771" s="55"/>
      <c r="BP771" s="55"/>
      <c r="BQ771" s="55"/>
      <c r="BR771" s="55"/>
      <c r="BS771" s="55"/>
      <c r="BT771" s="55"/>
      <c r="BU771" s="55"/>
      <c r="BV771" s="55"/>
      <c r="BW771" s="55"/>
      <c r="BX771" s="55"/>
      <c r="BY771" s="55"/>
      <c r="BZ771" s="55"/>
      <c r="CA771" s="55"/>
      <c r="CB771" s="55"/>
      <c r="CC771" s="55"/>
      <c r="CD771" s="55"/>
      <c r="CE771" s="55"/>
      <c r="CF771" s="55"/>
      <c r="CG771" s="55"/>
      <c r="CH771" s="55"/>
      <c r="CI771" s="55"/>
      <c r="CJ771" s="55"/>
      <c r="CK771" s="55"/>
      <c r="CL771" s="55"/>
      <c r="CM771" s="55"/>
      <c r="CN771" s="55"/>
      <c r="CO771" s="55"/>
      <c r="CP771" s="55"/>
      <c r="CQ771" s="55"/>
      <c r="CR771" s="55"/>
      <c r="CS771" s="55"/>
      <c r="CT771" s="55"/>
      <c r="CU771" s="55"/>
      <c r="CV771" s="55"/>
      <c r="CW771" s="55"/>
      <c r="CX771" s="55"/>
      <c r="CY771" s="55"/>
      <c r="CZ771" s="55"/>
      <c r="DA771" s="55"/>
      <c r="DB771" s="55"/>
      <c r="DC771" s="55"/>
      <c r="DD771" s="55"/>
      <c r="DE771" s="55"/>
      <c r="DF771" s="55"/>
      <c r="DG771" s="55"/>
      <c r="DH771" s="55"/>
      <c r="DI771" s="55"/>
      <c r="DJ771" s="55"/>
      <c r="DK771" s="55"/>
      <c r="DL771" s="55"/>
      <c r="DM771" s="55"/>
      <c r="DN771" s="55"/>
      <c r="DO771" s="55"/>
      <c r="DP771" s="55"/>
      <c r="DQ771" s="55"/>
      <c r="DR771" s="55"/>
      <c r="DS771" s="55"/>
      <c r="DT771" s="55"/>
      <c r="DU771" s="55"/>
      <c r="DV771" s="55"/>
      <c r="DW771" s="55"/>
      <c r="DX771" s="55"/>
      <c r="DY771" s="55"/>
      <c r="DZ771" s="55"/>
      <c r="EA771" s="55"/>
      <c r="EB771" s="55"/>
      <c r="EC771" s="55"/>
      <c r="ED771" s="55"/>
      <c r="EE771" s="55"/>
      <c r="EF771" s="55"/>
      <c r="EG771" s="55"/>
      <c r="EH771" s="55"/>
      <c r="EI771" s="55"/>
      <c r="EJ771" s="55"/>
      <c r="EK771" s="55"/>
      <c r="EL771" s="55"/>
      <c r="EM771" s="55"/>
      <c r="EN771" s="55"/>
      <c r="EO771" s="55"/>
      <c r="EP771" s="55"/>
      <c r="EQ771" s="55"/>
      <c r="ER771" s="55"/>
      <c r="ES771" s="55"/>
      <c r="ET771" s="55"/>
      <c r="EU771" s="55"/>
      <c r="EV771" s="55"/>
      <c r="EW771" s="55"/>
      <c r="EX771" s="55"/>
      <c r="EY771" s="55"/>
      <c r="EZ771" s="55"/>
      <c r="FA771" s="55"/>
      <c r="FB771" s="55"/>
      <c r="FC771" s="55"/>
      <c r="FD771" s="55"/>
      <c r="FE771" s="55"/>
      <c r="FF771" s="55"/>
      <c r="FG771" s="55"/>
      <c r="FH771" s="55"/>
      <c r="FI771" s="55"/>
      <c r="FJ771" s="55"/>
      <c r="FK771" s="55"/>
      <c r="FL771" s="55"/>
      <c r="FM771" s="55"/>
      <c r="FN771" s="55"/>
      <c r="FO771" s="55"/>
      <c r="FP771" s="55"/>
      <c r="FQ771" s="55"/>
      <c r="FR771" s="55"/>
      <c r="FS771" s="55"/>
      <c r="FT771" s="55"/>
      <c r="FU771" s="55"/>
      <c r="FV771" s="55"/>
      <c r="FW771" s="55"/>
      <c r="FX771" s="55"/>
      <c r="FY771" s="55"/>
      <c r="FZ771" s="55"/>
      <c r="GA771" s="55"/>
      <c r="GB771" s="55"/>
      <c r="GC771" s="55"/>
      <c r="GD771" s="55"/>
      <c r="GE771" s="55"/>
      <c r="GF771" s="55"/>
      <c r="GG771" s="55"/>
      <c r="GH771" s="55"/>
      <c r="GI771" s="55"/>
      <c r="GJ771" s="55"/>
      <c r="GK771" s="55"/>
      <c r="GL771" s="55"/>
      <c r="GM771" s="55"/>
      <c r="GN771" s="55"/>
      <c r="GO771" s="55"/>
      <c r="GP771" s="55"/>
      <c r="GQ771" s="55"/>
      <c r="GR771" s="55"/>
      <c r="GS771" s="55"/>
      <c r="GT771" s="55"/>
      <c r="GU771" s="55"/>
      <c r="GV771" s="55"/>
      <c r="GW771" s="55"/>
      <c r="GX771" s="55"/>
      <c r="GY771" s="55"/>
      <c r="GZ771" s="55"/>
      <c r="HA771" s="55"/>
      <c r="HB771" s="55"/>
      <c r="HC771" s="55"/>
      <c r="HD771" s="55"/>
      <c r="HE771" s="55"/>
      <c r="HF771" s="55"/>
      <c r="HG771" s="55"/>
      <c r="HH771" s="55"/>
      <c r="HI771" s="55"/>
      <c r="HJ771" s="55"/>
      <c r="HK771" s="55"/>
      <c r="HL771" s="55"/>
      <c r="HM771" s="55"/>
      <c r="HN771" s="55"/>
      <c r="HO771" s="55"/>
      <c r="HP771" s="55"/>
      <c r="HQ771" s="55"/>
      <c r="HR771" s="55"/>
      <c r="HS771" s="55"/>
      <c r="HT771" s="55"/>
      <c r="HU771" s="55"/>
      <c r="HV771" s="55"/>
      <c r="HW771" s="55"/>
      <c r="HX771" s="55"/>
      <c r="HY771" s="55"/>
      <c r="HZ771" s="55"/>
      <c r="IA771" s="55"/>
      <c r="IB771" s="55"/>
      <c r="IC771" s="55"/>
      <c r="ID771" s="55"/>
      <c r="IE771" s="55"/>
    </row>
    <row r="772" s="125" customFormat="1" ht="60" hidden="1" customHeight="1">
      <c r="A772" s="58"/>
      <c r="B772" s="58" t="s">
        <v>62</v>
      </c>
      <c r="C772" s="58" t="s">
        <v>63</v>
      </c>
      <c r="D772" s="59" t="s">
        <v>64</v>
      </c>
      <c r="E772" s="59">
        <v>231</v>
      </c>
      <c r="F772" s="62" t="s">
        <v>2991</v>
      </c>
      <c r="G772" s="62" t="s">
        <v>857</v>
      </c>
      <c r="H772" s="59" t="s">
        <v>3001</v>
      </c>
      <c r="I772" s="63" t="s">
        <v>577</v>
      </c>
      <c r="J772" s="62" t="s">
        <v>578</v>
      </c>
      <c r="K772" s="64" t="s">
        <v>579</v>
      </c>
      <c r="L772" s="79" t="s">
        <v>580</v>
      </c>
      <c r="M772" s="64" t="s">
        <v>581</v>
      </c>
      <c r="N772" s="64" t="s">
        <v>3002</v>
      </c>
      <c r="O772" s="58" t="s">
        <v>2963</v>
      </c>
      <c r="P772" s="58" t="s">
        <v>76</v>
      </c>
      <c r="Q772" s="66" t="s">
        <v>398</v>
      </c>
      <c r="R772" s="116">
        <v>42390</v>
      </c>
      <c r="S772" s="63">
        <v>15</v>
      </c>
      <c r="T772" s="69">
        <f t="shared" si="62"/>
        <v>47868</v>
      </c>
      <c r="U772" s="59" t="s">
        <v>100</v>
      </c>
      <c r="V772" s="71" t="str">
        <f t="shared" si="66"/>
        <v/>
      </c>
      <c r="W772" s="71" t="str">
        <f t="shared" si="65"/>
        <v>%НКПР</v>
      </c>
      <c r="X772" s="63">
        <v>100</v>
      </c>
      <c r="Y772" s="63"/>
      <c r="Z772" s="66" t="s">
        <v>399</v>
      </c>
      <c r="AA772" s="59" t="s">
        <v>400</v>
      </c>
      <c r="AB772" s="63"/>
      <c r="AC772" s="66" t="s">
        <v>399</v>
      </c>
      <c r="AD772" s="126">
        <v>24</v>
      </c>
      <c r="AE772" s="116">
        <v>45735</v>
      </c>
      <c r="AF772" s="73">
        <f t="shared" si="67"/>
        <v>46464</v>
      </c>
      <c r="AG772" s="51" t="s">
        <v>82</v>
      </c>
      <c r="AH772" s="62" t="s">
        <v>83</v>
      </c>
      <c r="AI772" s="62" t="s">
        <v>3003</v>
      </c>
      <c r="AJ772" s="66" t="s">
        <v>109</v>
      </c>
      <c r="AK772" s="73" t="str">
        <f t="shared" ca="1" si="61"/>
        <v>поверен</v>
      </c>
      <c r="AL772" s="66"/>
      <c r="AM772" s="66" t="s">
        <v>86</v>
      </c>
      <c r="AN772" s="66" t="s">
        <v>87</v>
      </c>
      <c r="AO772" s="66" t="s">
        <v>88</v>
      </c>
      <c r="AP772" s="63" t="s">
        <v>584</v>
      </c>
      <c r="AQ772" s="74"/>
      <c r="AR772" s="73"/>
      <c r="AS772" s="66" t="s">
        <v>91</v>
      </c>
      <c r="AT772" s="58" t="s">
        <v>385</v>
      </c>
      <c r="AU772" s="58"/>
      <c r="AV772" s="62"/>
      <c r="AW772" s="62"/>
      <c r="AX772" s="58"/>
      <c r="AY772" s="58"/>
      <c r="AZ772" s="58"/>
      <c r="BA772" s="62" t="s">
        <v>221</v>
      </c>
      <c r="BB772" s="62" t="s">
        <v>403</v>
      </c>
      <c r="BC772" s="62" t="s">
        <v>404</v>
      </c>
      <c r="BD772" s="66">
        <v>3160</v>
      </c>
      <c r="BE772" s="62"/>
      <c r="BF772" s="75"/>
      <c r="BG772" s="62" t="s">
        <v>1027</v>
      </c>
      <c r="BH772" s="71"/>
      <c r="BI772" s="71"/>
      <c r="BJ772" s="60" t="s">
        <v>407</v>
      </c>
      <c r="BK772" s="71" t="s">
        <v>588</v>
      </c>
    </row>
    <row r="773" s="92" customFormat="1" ht="60" hidden="1" customHeight="1">
      <c r="A773" s="37"/>
      <c r="B773" s="37" t="s">
        <v>62</v>
      </c>
      <c r="C773" s="382" t="s">
        <v>63</v>
      </c>
      <c r="D773" s="368" t="s">
        <v>64</v>
      </c>
      <c r="E773" s="481">
        <v>231</v>
      </c>
      <c r="F773" s="363" t="s">
        <v>2991</v>
      </c>
      <c r="G773" s="443" t="s">
        <v>857</v>
      </c>
      <c r="H773" s="368" t="s">
        <v>3004</v>
      </c>
      <c r="I773" s="362" t="s">
        <v>688</v>
      </c>
      <c r="J773" s="363" t="s">
        <v>689</v>
      </c>
      <c r="K773" s="290" t="s">
        <v>579</v>
      </c>
      <c r="L773" s="290" t="s">
        <v>690</v>
      </c>
      <c r="M773" s="290" t="s">
        <v>691</v>
      </c>
      <c r="N773" s="290">
        <v>9521813</v>
      </c>
      <c r="O773" s="365" t="s">
        <v>692</v>
      </c>
      <c r="P773" s="365" t="s">
        <v>76</v>
      </c>
      <c r="Q773" s="366" t="s">
        <v>398</v>
      </c>
      <c r="R773" s="367">
        <v>45170</v>
      </c>
      <c r="S773" s="48">
        <v>10</v>
      </c>
      <c r="T773" s="363">
        <f t="shared" si="62"/>
        <v>48822</v>
      </c>
      <c r="U773" s="368" t="s">
        <v>100</v>
      </c>
      <c r="V773" s="369" t="str">
        <f t="shared" si="66"/>
        <v/>
      </c>
      <c r="W773" s="369" t="str">
        <f t="shared" si="65"/>
        <v>%НКПР</v>
      </c>
      <c r="X773" s="362">
        <v>100</v>
      </c>
      <c r="Y773" s="362"/>
      <c r="Z773" s="366" t="s">
        <v>399</v>
      </c>
      <c r="AA773" s="368" t="s">
        <v>400</v>
      </c>
      <c r="AB773" s="362"/>
      <c r="AC773" s="366" t="s">
        <v>399</v>
      </c>
      <c r="AD773" s="290">
        <v>36</v>
      </c>
      <c r="AE773" s="370">
        <v>45201</v>
      </c>
      <c r="AF773" s="51">
        <f t="shared" si="67"/>
        <v>46296</v>
      </c>
      <c r="AG773" s="363" t="s">
        <v>82</v>
      </c>
      <c r="AH773" s="363" t="s">
        <v>83</v>
      </c>
      <c r="AI773" s="362" t="s">
        <v>3005</v>
      </c>
      <c r="AJ773" s="363" t="s">
        <v>694</v>
      </c>
      <c r="AK773" s="51" t="str">
        <f t="shared" ca="1" si="61"/>
        <v>поверен</v>
      </c>
      <c r="AL773" s="366"/>
      <c r="AM773" s="366" t="s">
        <v>86</v>
      </c>
      <c r="AN773" s="366" t="s">
        <v>87</v>
      </c>
      <c r="AO773" s="366" t="s">
        <v>88</v>
      </c>
      <c r="AP773" s="362" t="s">
        <v>695</v>
      </c>
      <c r="AQ773" s="371" t="s">
        <v>3006</v>
      </c>
      <c r="AR773" s="51"/>
      <c r="AS773" s="366" t="s">
        <v>91</v>
      </c>
      <c r="AT773" s="365" t="s">
        <v>385</v>
      </c>
      <c r="AU773" s="365"/>
      <c r="AV773" s="366" t="s">
        <v>3007</v>
      </c>
      <c r="AW773" s="363"/>
      <c r="AX773" s="365"/>
      <c r="AY773" s="365"/>
      <c r="AZ773" s="365"/>
      <c r="BA773" s="363" t="s">
        <v>343</v>
      </c>
      <c r="BB773" s="363" t="s">
        <v>403</v>
      </c>
      <c r="BC773" s="363" t="s">
        <v>404</v>
      </c>
      <c r="BD773" s="366">
        <v>3160</v>
      </c>
      <c r="BE773" s="363"/>
      <c r="BF773" s="363"/>
      <c r="BG773" s="363"/>
      <c r="BH773" s="369"/>
      <c r="BI773" s="369"/>
      <c r="BJ773" s="372" t="s">
        <v>1513</v>
      </c>
      <c r="BK773" s="47" t="s">
        <v>1529</v>
      </c>
      <c r="BL773" s="95"/>
      <c r="BM773" s="95"/>
      <c r="BN773" s="95"/>
      <c r="BO773" s="95"/>
      <c r="BP773" s="95"/>
      <c r="BQ773" s="95"/>
      <c r="BR773" s="95"/>
      <c r="BS773" s="95"/>
      <c r="BT773" s="95"/>
      <c r="BU773" s="95"/>
      <c r="BV773" s="95"/>
      <c r="BW773" s="95"/>
      <c r="BX773" s="95"/>
      <c r="BY773" s="95"/>
      <c r="BZ773" s="95"/>
      <c r="CA773" s="95"/>
      <c r="CB773" s="95"/>
      <c r="CC773" s="95"/>
      <c r="CD773" s="95"/>
      <c r="CE773" s="95"/>
      <c r="CF773" s="95"/>
      <c r="CG773" s="95"/>
      <c r="CH773" s="95"/>
      <c r="CI773" s="95"/>
      <c r="CJ773" s="95"/>
      <c r="CK773" s="95"/>
      <c r="CL773" s="95"/>
      <c r="CM773" s="95"/>
      <c r="CN773" s="95"/>
      <c r="CO773" s="95"/>
      <c r="CP773" s="95"/>
      <c r="CQ773" s="95"/>
      <c r="CR773" s="95"/>
      <c r="CS773" s="95"/>
      <c r="CT773" s="95"/>
      <c r="CU773" s="95"/>
      <c r="CV773" s="95"/>
      <c r="CW773" s="95"/>
      <c r="CX773" s="95"/>
      <c r="CY773" s="95"/>
      <c r="CZ773" s="95"/>
      <c r="DA773" s="95"/>
      <c r="DB773" s="95"/>
      <c r="DC773" s="95"/>
      <c r="DD773" s="95"/>
      <c r="DE773" s="95"/>
      <c r="DF773" s="95"/>
      <c r="DG773" s="95"/>
      <c r="DH773" s="95"/>
      <c r="DI773" s="95"/>
      <c r="DJ773" s="95"/>
      <c r="DK773" s="95"/>
      <c r="DL773" s="95"/>
      <c r="DM773" s="95"/>
      <c r="DN773" s="95"/>
      <c r="DO773" s="95"/>
      <c r="DP773" s="95"/>
      <c r="DQ773" s="95"/>
      <c r="DR773" s="95"/>
      <c r="DS773" s="95"/>
      <c r="DT773" s="95"/>
      <c r="DU773" s="95"/>
      <c r="DV773" s="95"/>
      <c r="DW773" s="95"/>
      <c r="DX773" s="95"/>
      <c r="DY773" s="95"/>
      <c r="DZ773" s="95"/>
      <c r="EA773" s="95"/>
      <c r="EB773" s="95"/>
      <c r="EC773" s="95"/>
      <c r="ED773" s="95"/>
      <c r="EE773" s="95"/>
      <c r="EF773" s="95"/>
      <c r="EG773" s="95"/>
      <c r="EH773" s="95"/>
      <c r="EI773" s="95"/>
      <c r="EJ773" s="95"/>
      <c r="EK773" s="95"/>
      <c r="EL773" s="95"/>
      <c r="EM773" s="95"/>
      <c r="EN773" s="95"/>
      <c r="EO773" s="95"/>
      <c r="EP773" s="95"/>
      <c r="EQ773" s="95"/>
      <c r="ER773" s="95"/>
      <c r="ES773" s="95"/>
      <c r="ET773" s="95"/>
      <c r="EU773" s="95"/>
      <c r="EV773" s="95"/>
      <c r="EW773" s="95"/>
      <c r="EX773" s="95"/>
      <c r="EY773" s="95"/>
      <c r="EZ773" s="95"/>
      <c r="FA773" s="95"/>
      <c r="FB773" s="95"/>
      <c r="FC773" s="95"/>
      <c r="FD773" s="95"/>
      <c r="FE773" s="95"/>
      <c r="FF773" s="95"/>
      <c r="FG773" s="95"/>
      <c r="FH773" s="95"/>
      <c r="FI773" s="95"/>
      <c r="FJ773" s="95"/>
      <c r="FK773" s="95"/>
      <c r="FL773" s="95"/>
      <c r="FM773" s="95"/>
      <c r="FN773" s="95"/>
      <c r="FO773" s="95"/>
      <c r="FP773" s="95"/>
      <c r="FQ773" s="95"/>
      <c r="FR773" s="95"/>
      <c r="FS773" s="95"/>
      <c r="FT773" s="95"/>
      <c r="FU773" s="95"/>
      <c r="FV773" s="95"/>
      <c r="FW773" s="95"/>
      <c r="FX773" s="95"/>
      <c r="FY773" s="95"/>
      <c r="FZ773" s="95"/>
      <c r="GA773" s="95"/>
      <c r="GB773" s="95"/>
      <c r="GC773" s="95"/>
      <c r="GD773" s="95"/>
      <c r="GE773" s="95"/>
      <c r="GF773" s="95"/>
      <c r="GG773" s="95"/>
      <c r="GH773" s="95"/>
      <c r="GI773" s="95"/>
      <c r="GJ773" s="95"/>
      <c r="GK773" s="95"/>
      <c r="GL773" s="95"/>
      <c r="GM773" s="95"/>
      <c r="GN773" s="95"/>
      <c r="GO773" s="95"/>
      <c r="GP773" s="95"/>
      <c r="GQ773" s="95"/>
      <c r="GR773" s="95"/>
      <c r="GS773" s="95"/>
      <c r="GT773" s="95"/>
      <c r="GU773" s="95"/>
      <c r="GV773" s="95"/>
      <c r="GW773" s="95"/>
      <c r="GX773" s="95"/>
      <c r="GY773" s="95"/>
      <c r="GZ773" s="95"/>
      <c r="HA773" s="95"/>
      <c r="HB773" s="95"/>
      <c r="HC773" s="95"/>
      <c r="HD773" s="95"/>
      <c r="HE773" s="95"/>
      <c r="HF773" s="95"/>
      <c r="HG773" s="95"/>
      <c r="HH773" s="95"/>
      <c r="HI773" s="95"/>
      <c r="HJ773" s="95"/>
      <c r="HK773" s="95"/>
      <c r="HL773" s="95"/>
      <c r="HM773" s="95"/>
      <c r="HN773" s="95"/>
      <c r="HO773" s="95"/>
      <c r="HP773" s="95"/>
      <c r="HQ773" s="95"/>
      <c r="HR773" s="95"/>
      <c r="HS773" s="95"/>
      <c r="HT773" s="95"/>
      <c r="HU773" s="95"/>
      <c r="HV773" s="95"/>
      <c r="HW773" s="95"/>
      <c r="HX773" s="95"/>
      <c r="HY773" s="95"/>
      <c r="HZ773" s="95"/>
      <c r="IA773" s="95"/>
      <c r="IB773" s="95"/>
      <c r="IC773" s="95"/>
      <c r="ID773" s="95"/>
      <c r="IE773" s="95"/>
    </row>
    <row r="774" s="92" customFormat="1" ht="60" hidden="1" customHeight="1">
      <c r="A774" s="37"/>
      <c r="B774" s="37" t="s">
        <v>62</v>
      </c>
      <c r="C774" s="37" t="s">
        <v>63</v>
      </c>
      <c r="D774" s="56" t="s">
        <v>64</v>
      </c>
      <c r="E774" s="56">
        <v>232</v>
      </c>
      <c r="F774" s="40" t="s">
        <v>3008</v>
      </c>
      <c r="G774" s="40" t="s">
        <v>3009</v>
      </c>
      <c r="H774" s="56" t="s">
        <v>3010</v>
      </c>
      <c r="I774" s="48" t="s">
        <v>1782</v>
      </c>
      <c r="J774" s="40" t="s">
        <v>1783</v>
      </c>
      <c r="K774" s="49" t="s">
        <v>1784</v>
      </c>
      <c r="L774" s="49" t="s">
        <v>1785</v>
      </c>
      <c r="M774" s="40" t="s">
        <v>3011</v>
      </c>
      <c r="N774" s="49">
        <v>1650</v>
      </c>
      <c r="O774" s="37" t="s">
        <v>1788</v>
      </c>
      <c r="P774" s="37" t="s">
        <v>76</v>
      </c>
      <c r="Q774" s="42" t="s">
        <v>289</v>
      </c>
      <c r="R774" s="91">
        <v>44435</v>
      </c>
      <c r="S774" s="48">
        <v>14</v>
      </c>
      <c r="T774" s="45">
        <f t="shared" si="62"/>
        <v>49547.800000000003</v>
      </c>
      <c r="U774" s="56" t="s">
        <v>1789</v>
      </c>
      <c r="V774" s="37" t="str">
        <f t="shared" si="66"/>
        <v/>
      </c>
      <c r="W774" s="37" t="str">
        <f t="shared" si="65"/>
        <v>м</v>
      </c>
      <c r="X774" s="48" t="s">
        <v>3012</v>
      </c>
      <c r="Y774" s="48"/>
      <c r="Z774" s="42" t="s">
        <v>325</v>
      </c>
      <c r="AA774" s="56" t="s">
        <v>326</v>
      </c>
      <c r="AB774" s="48" t="s">
        <v>325</v>
      </c>
      <c r="AC774" s="42" t="s">
        <v>325</v>
      </c>
      <c r="AD774" s="49">
        <v>24</v>
      </c>
      <c r="AE774" s="50">
        <v>45241</v>
      </c>
      <c r="AF774" s="51">
        <f t="shared" si="67"/>
        <v>45971</v>
      </c>
      <c r="AG774" s="51" t="s">
        <v>1480</v>
      </c>
      <c r="AH774" s="51" t="s">
        <v>83</v>
      </c>
      <c r="AI774" s="42" t="s">
        <v>3013</v>
      </c>
      <c r="AJ774" s="40" t="s">
        <v>1338</v>
      </c>
      <c r="AK774" s="51" t="str">
        <f t="shared" ca="1" si="61"/>
        <v>поверен</v>
      </c>
      <c r="AL774" s="42"/>
      <c r="AM774" s="42" t="s">
        <v>86</v>
      </c>
      <c r="AN774" s="42" t="s">
        <v>87</v>
      </c>
      <c r="AO774" s="42" t="s">
        <v>88</v>
      </c>
      <c r="AP774" s="48" t="s">
        <v>3014</v>
      </c>
      <c r="AQ774" s="41" t="s">
        <v>3015</v>
      </c>
      <c r="AR774" s="51"/>
      <c r="AS774" s="42" t="s">
        <v>91</v>
      </c>
      <c r="AT774" s="37" t="s">
        <v>385</v>
      </c>
      <c r="AU774" s="37"/>
      <c r="AV774" s="41" t="s">
        <v>1846</v>
      </c>
      <c r="AW774" s="40"/>
      <c r="AX774" s="37"/>
      <c r="AY774" s="37"/>
      <c r="AZ774" s="37"/>
      <c r="BA774" s="40"/>
      <c r="BB774" s="40" t="s">
        <v>329</v>
      </c>
      <c r="BC774" s="40" t="s">
        <v>298</v>
      </c>
      <c r="BD774" s="42">
        <v>2971</v>
      </c>
      <c r="BE774" s="40"/>
      <c r="BF774" s="52"/>
      <c r="BG774" s="93" t="s">
        <v>1170</v>
      </c>
      <c r="BH774" s="94"/>
      <c r="BI774" s="41" t="s">
        <v>1792</v>
      </c>
      <c r="BJ774" s="41" t="s">
        <v>1344</v>
      </c>
      <c r="BK774" s="41" t="s">
        <v>302</v>
      </c>
      <c r="BL774" s="95"/>
      <c r="BM774" s="95"/>
      <c r="BN774" s="95"/>
      <c r="BO774" s="95"/>
      <c r="BP774" s="95"/>
      <c r="BQ774" s="95"/>
      <c r="BR774" s="95"/>
      <c r="BS774" s="95"/>
      <c r="BT774" s="95"/>
      <c r="BU774" s="95"/>
      <c r="BV774" s="95"/>
      <c r="BW774" s="95"/>
      <c r="BX774" s="95"/>
      <c r="BY774" s="95"/>
      <c r="BZ774" s="95"/>
      <c r="CA774" s="95"/>
      <c r="CB774" s="95"/>
      <c r="CC774" s="95"/>
      <c r="CD774" s="95"/>
      <c r="CE774" s="95"/>
      <c r="CF774" s="95"/>
      <c r="CG774" s="95"/>
      <c r="CH774" s="95"/>
      <c r="CI774" s="95"/>
      <c r="CJ774" s="95"/>
      <c r="CK774" s="95"/>
      <c r="CL774" s="95"/>
      <c r="CM774" s="95"/>
      <c r="CN774" s="95"/>
      <c r="CO774" s="95"/>
      <c r="CP774" s="95"/>
      <c r="CQ774" s="95"/>
      <c r="CR774" s="95"/>
      <c r="CS774" s="95"/>
      <c r="CT774" s="95"/>
      <c r="CU774" s="95"/>
      <c r="CV774" s="95"/>
      <c r="CW774" s="95"/>
      <c r="CX774" s="95"/>
      <c r="CY774" s="95"/>
      <c r="CZ774" s="95"/>
      <c r="DA774" s="95"/>
      <c r="DB774" s="95"/>
      <c r="DC774" s="95"/>
      <c r="DD774" s="95"/>
      <c r="DE774" s="95"/>
      <c r="DF774" s="95"/>
      <c r="DG774" s="95"/>
      <c r="DH774" s="95"/>
      <c r="DI774" s="95"/>
      <c r="DJ774" s="95"/>
      <c r="DK774" s="95"/>
      <c r="DL774" s="95"/>
      <c r="DM774" s="95"/>
      <c r="DN774" s="95"/>
      <c r="DO774" s="95"/>
      <c r="DP774" s="95"/>
      <c r="DQ774" s="95"/>
      <c r="DR774" s="95"/>
      <c r="DS774" s="95"/>
      <c r="DT774" s="95"/>
      <c r="DU774" s="95"/>
      <c r="DV774" s="95"/>
      <c r="DW774" s="95"/>
      <c r="DX774" s="95"/>
      <c r="DY774" s="95"/>
      <c r="DZ774" s="95"/>
      <c r="EA774" s="95"/>
      <c r="EB774" s="95"/>
      <c r="EC774" s="95"/>
      <c r="ED774" s="95"/>
      <c r="EE774" s="95"/>
      <c r="EF774" s="95"/>
      <c r="EG774" s="95"/>
      <c r="EH774" s="95"/>
      <c r="EI774" s="95"/>
      <c r="EJ774" s="95"/>
      <c r="EK774" s="95"/>
      <c r="EL774" s="95"/>
      <c r="EM774" s="95"/>
      <c r="EN774" s="95"/>
      <c r="EO774" s="95"/>
      <c r="EP774" s="95"/>
      <c r="EQ774" s="95"/>
      <c r="ER774" s="95"/>
      <c r="ES774" s="95"/>
      <c r="ET774" s="95"/>
      <c r="EU774" s="95"/>
      <c r="EV774" s="95"/>
      <c r="EW774" s="95"/>
      <c r="EX774" s="95"/>
      <c r="EY774" s="95"/>
      <c r="EZ774" s="95"/>
      <c r="FA774" s="95"/>
      <c r="FB774" s="95"/>
      <c r="FC774" s="95"/>
      <c r="FD774" s="95"/>
      <c r="FE774" s="95"/>
      <c r="FF774" s="95"/>
      <c r="FG774" s="95"/>
      <c r="FH774" s="95"/>
      <c r="FI774" s="95"/>
      <c r="FJ774" s="95"/>
      <c r="FK774" s="95"/>
      <c r="FL774" s="95"/>
      <c r="FM774" s="95"/>
      <c r="FN774" s="95"/>
      <c r="FO774" s="95"/>
      <c r="FP774" s="95"/>
      <c r="FQ774" s="95"/>
      <c r="FR774" s="95"/>
      <c r="FS774" s="95"/>
      <c r="FT774" s="95"/>
      <c r="FU774" s="95"/>
      <c r="FV774" s="95"/>
      <c r="FW774" s="95"/>
      <c r="FX774" s="95"/>
      <c r="FY774" s="95"/>
      <c r="FZ774" s="95"/>
      <c r="GA774" s="95"/>
      <c r="GB774" s="95"/>
      <c r="GC774" s="95"/>
      <c r="GD774" s="95"/>
      <c r="GE774" s="95"/>
      <c r="GF774" s="95"/>
      <c r="GG774" s="95"/>
      <c r="GH774" s="95"/>
      <c r="GI774" s="95"/>
      <c r="GJ774" s="95"/>
      <c r="GK774" s="95"/>
      <c r="GL774" s="95"/>
      <c r="GM774" s="95"/>
      <c r="GN774" s="95"/>
      <c r="GO774" s="95"/>
      <c r="GP774" s="95"/>
      <c r="GQ774" s="95"/>
      <c r="GR774" s="95"/>
      <c r="GS774" s="95"/>
      <c r="GT774" s="95"/>
      <c r="GU774" s="95"/>
      <c r="GV774" s="95"/>
      <c r="GW774" s="95"/>
      <c r="GX774" s="95"/>
      <c r="GY774" s="95"/>
      <c r="GZ774" s="95"/>
      <c r="HA774" s="95"/>
      <c r="HB774" s="95"/>
      <c r="HC774" s="95"/>
      <c r="HD774" s="95"/>
      <c r="HE774" s="95"/>
      <c r="HF774" s="95"/>
      <c r="HG774" s="95"/>
      <c r="HH774" s="95"/>
      <c r="HI774" s="95"/>
      <c r="HJ774" s="95"/>
      <c r="HK774" s="95"/>
      <c r="HL774" s="95"/>
      <c r="HM774" s="95"/>
      <c r="HN774" s="95"/>
      <c r="HO774" s="95"/>
      <c r="HP774" s="95"/>
      <c r="HQ774" s="95"/>
      <c r="HR774" s="95"/>
      <c r="HS774" s="95"/>
      <c r="HT774" s="95"/>
      <c r="HU774" s="95"/>
      <c r="HV774" s="95"/>
      <c r="HW774" s="95"/>
      <c r="HX774" s="95"/>
      <c r="HY774" s="95"/>
      <c r="HZ774" s="95"/>
      <c r="IA774" s="95"/>
      <c r="IB774" s="95"/>
      <c r="IC774" s="95"/>
      <c r="ID774" s="95"/>
      <c r="IE774" s="95"/>
    </row>
    <row r="775" s="125" customFormat="1" ht="60" hidden="1" customHeight="1">
      <c r="A775" s="58"/>
      <c r="B775" s="58" t="s">
        <v>62</v>
      </c>
      <c r="C775" s="58" t="s">
        <v>63</v>
      </c>
      <c r="D775" s="59" t="s">
        <v>64</v>
      </c>
      <c r="E775" s="59">
        <v>232</v>
      </c>
      <c r="F775" s="62" t="s">
        <v>3008</v>
      </c>
      <c r="G775" s="62" t="s">
        <v>857</v>
      </c>
      <c r="H775" s="59" t="s">
        <v>2907</v>
      </c>
      <c r="I775" s="63" t="s">
        <v>577</v>
      </c>
      <c r="J775" s="62" t="s">
        <v>578</v>
      </c>
      <c r="K775" s="64" t="s">
        <v>579</v>
      </c>
      <c r="L775" s="79" t="s">
        <v>580</v>
      </c>
      <c r="M775" s="64" t="s">
        <v>581</v>
      </c>
      <c r="N775" s="64" t="s">
        <v>3016</v>
      </c>
      <c r="O775" s="58" t="s">
        <v>2963</v>
      </c>
      <c r="P775" s="58" t="s">
        <v>76</v>
      </c>
      <c r="Q775" s="66" t="s">
        <v>398</v>
      </c>
      <c r="R775" s="115">
        <v>42593</v>
      </c>
      <c r="S775" s="63">
        <v>15</v>
      </c>
      <c r="T775" s="69">
        <f t="shared" si="62"/>
        <v>48071</v>
      </c>
      <c r="U775" s="59" t="s">
        <v>100</v>
      </c>
      <c r="V775" s="71" t="str">
        <f t="shared" si="66"/>
        <v/>
      </c>
      <c r="W775" s="71" t="str">
        <f t="shared" si="65"/>
        <v>%НКПР</v>
      </c>
      <c r="X775" s="63">
        <v>100</v>
      </c>
      <c r="Y775" s="63"/>
      <c r="Z775" s="66" t="s">
        <v>399</v>
      </c>
      <c r="AA775" s="59" t="s">
        <v>400</v>
      </c>
      <c r="AB775" s="63"/>
      <c r="AC775" s="66" t="s">
        <v>399</v>
      </c>
      <c r="AD775" s="498">
        <v>24</v>
      </c>
      <c r="AE775" s="116">
        <v>45735</v>
      </c>
      <c r="AF775" s="73">
        <f t="shared" si="67"/>
        <v>46464</v>
      </c>
      <c r="AG775" s="62" t="s">
        <v>82</v>
      </c>
      <c r="AH775" s="62" t="s">
        <v>83</v>
      </c>
      <c r="AI775" s="62" t="s">
        <v>3017</v>
      </c>
      <c r="AJ775" s="58" t="s">
        <v>109</v>
      </c>
      <c r="AK775" s="73" t="str">
        <f t="shared" ca="1" si="61"/>
        <v>поверен</v>
      </c>
      <c r="AL775" s="66"/>
      <c r="AM775" s="66" t="s">
        <v>86</v>
      </c>
      <c r="AN775" s="66" t="s">
        <v>87</v>
      </c>
      <c r="AO775" s="66" t="s">
        <v>88</v>
      </c>
      <c r="AP775" s="63" t="s">
        <v>584</v>
      </c>
      <c r="AQ775" s="74" t="s">
        <v>1846</v>
      </c>
      <c r="AR775" s="73"/>
      <c r="AS775" s="66" t="s">
        <v>91</v>
      </c>
      <c r="AT775" s="58" t="s">
        <v>385</v>
      </c>
      <c r="AU775" s="58"/>
      <c r="AV775" s="74" t="s">
        <v>1846</v>
      </c>
      <c r="AW775" s="62"/>
      <c r="AX775" s="58"/>
      <c r="AY775" s="58"/>
      <c r="AZ775" s="58"/>
      <c r="BA775" s="62" t="s">
        <v>221</v>
      </c>
      <c r="BB775" s="62" t="s">
        <v>403</v>
      </c>
      <c r="BC775" s="62" t="s">
        <v>404</v>
      </c>
      <c r="BD775" s="66">
        <v>3160</v>
      </c>
      <c r="BE775" s="62"/>
      <c r="BF775" s="75"/>
      <c r="BG775" s="62" t="s">
        <v>1027</v>
      </c>
      <c r="BH775" s="71"/>
      <c r="BI775" s="71"/>
      <c r="BJ775" s="60" t="s">
        <v>407</v>
      </c>
      <c r="BK775" s="71" t="s">
        <v>588</v>
      </c>
    </row>
    <row r="776" s="125" customFormat="1" ht="60" hidden="1" customHeight="1">
      <c r="A776" s="58"/>
      <c r="B776" s="58" t="s">
        <v>62</v>
      </c>
      <c r="C776" s="58" t="s">
        <v>63</v>
      </c>
      <c r="D776" s="59" t="s">
        <v>64</v>
      </c>
      <c r="E776" s="59">
        <v>232</v>
      </c>
      <c r="F776" s="62" t="s">
        <v>3008</v>
      </c>
      <c r="G776" s="62" t="s">
        <v>857</v>
      </c>
      <c r="H776" s="59" t="s">
        <v>2918</v>
      </c>
      <c r="I776" s="63" t="s">
        <v>577</v>
      </c>
      <c r="J776" s="62" t="s">
        <v>578</v>
      </c>
      <c r="K776" s="64" t="s">
        <v>579</v>
      </c>
      <c r="L776" s="79" t="s">
        <v>580</v>
      </c>
      <c r="M776" s="64" t="s">
        <v>581</v>
      </c>
      <c r="N776" s="64" t="s">
        <v>3018</v>
      </c>
      <c r="O776" s="58" t="s">
        <v>2963</v>
      </c>
      <c r="P776" s="58" t="s">
        <v>76</v>
      </c>
      <c r="Q776" s="66" t="s">
        <v>398</v>
      </c>
      <c r="R776" s="115">
        <v>42593</v>
      </c>
      <c r="S776" s="63">
        <v>15</v>
      </c>
      <c r="T776" s="69">
        <f t="shared" si="62"/>
        <v>48071</v>
      </c>
      <c r="U776" s="59" t="s">
        <v>100</v>
      </c>
      <c r="V776" s="71" t="str">
        <f t="shared" si="66"/>
        <v/>
      </c>
      <c r="W776" s="71" t="str">
        <f t="shared" si="65"/>
        <v>%НКПР</v>
      </c>
      <c r="X776" s="63">
        <v>100</v>
      </c>
      <c r="Y776" s="63"/>
      <c r="Z776" s="66" t="s">
        <v>399</v>
      </c>
      <c r="AA776" s="59" t="s">
        <v>400</v>
      </c>
      <c r="AB776" s="63"/>
      <c r="AC776" s="66" t="s">
        <v>399</v>
      </c>
      <c r="AD776" s="498">
        <v>24</v>
      </c>
      <c r="AE776" s="116">
        <v>45735</v>
      </c>
      <c r="AF776" s="73">
        <f t="shared" si="67"/>
        <v>46464</v>
      </c>
      <c r="AG776" s="62" t="s">
        <v>82</v>
      </c>
      <c r="AH776" s="62" t="s">
        <v>83</v>
      </c>
      <c r="AI776" s="62" t="s">
        <v>3019</v>
      </c>
      <c r="AJ776" s="58" t="s">
        <v>109</v>
      </c>
      <c r="AK776" s="73" t="str">
        <f t="shared" ca="1" si="61"/>
        <v>поверен</v>
      </c>
      <c r="AL776" s="66"/>
      <c r="AM776" s="66" t="s">
        <v>86</v>
      </c>
      <c r="AN776" s="66" t="s">
        <v>87</v>
      </c>
      <c r="AO776" s="66" t="s">
        <v>88</v>
      </c>
      <c r="AP776" s="63" t="s">
        <v>584</v>
      </c>
      <c r="AQ776" s="74" t="s">
        <v>1846</v>
      </c>
      <c r="AR776" s="73"/>
      <c r="AS776" s="66" t="s">
        <v>91</v>
      </c>
      <c r="AT776" s="58" t="s">
        <v>385</v>
      </c>
      <c r="AU776" s="58"/>
      <c r="AV776" s="74" t="s">
        <v>1846</v>
      </c>
      <c r="AW776" s="62"/>
      <c r="AX776" s="58"/>
      <c r="AY776" s="58"/>
      <c r="AZ776" s="58"/>
      <c r="BA776" s="62" t="s">
        <v>221</v>
      </c>
      <c r="BB776" s="62" t="s">
        <v>403</v>
      </c>
      <c r="BC776" s="62" t="s">
        <v>404</v>
      </c>
      <c r="BD776" s="66">
        <v>3160</v>
      </c>
      <c r="BE776" s="62"/>
      <c r="BF776" s="75"/>
      <c r="BG776" s="62" t="s">
        <v>1027</v>
      </c>
      <c r="BH776" s="71"/>
      <c r="BI776" s="71"/>
      <c r="BJ776" s="60" t="s">
        <v>407</v>
      </c>
      <c r="BK776" s="71" t="s">
        <v>588</v>
      </c>
    </row>
    <row r="777" s="36" customFormat="1" ht="60" hidden="1" customHeight="1">
      <c r="A777" s="37"/>
      <c r="B777" s="37" t="s">
        <v>62</v>
      </c>
      <c r="C777" s="37" t="s">
        <v>63</v>
      </c>
      <c r="D777" s="56" t="s">
        <v>64</v>
      </c>
      <c r="E777" s="56">
        <v>232</v>
      </c>
      <c r="F777" s="40" t="s">
        <v>3020</v>
      </c>
      <c r="G777" s="118" t="s">
        <v>3021</v>
      </c>
      <c r="H777" s="56" t="s">
        <v>3022</v>
      </c>
      <c r="I777" s="48" t="s">
        <v>590</v>
      </c>
      <c r="J777" s="40" t="s">
        <v>908</v>
      </c>
      <c r="K777" s="119" t="s">
        <v>592</v>
      </c>
      <c r="L777" s="49" t="s">
        <v>593</v>
      </c>
      <c r="M777" s="119" t="s">
        <v>909</v>
      </c>
      <c r="N777" s="119">
        <v>222084</v>
      </c>
      <c r="O777" s="47" t="s">
        <v>595</v>
      </c>
      <c r="P777" s="37" t="s">
        <v>76</v>
      </c>
      <c r="Q777" s="42" t="s">
        <v>398</v>
      </c>
      <c r="R777" s="96">
        <v>44889</v>
      </c>
      <c r="S777" s="117">
        <v>10</v>
      </c>
      <c r="T777" s="45">
        <f t="shared" si="62"/>
        <v>48541</v>
      </c>
      <c r="U777" s="56" t="s">
        <v>100</v>
      </c>
      <c r="V777" s="37" t="str">
        <f t="shared" si="66"/>
        <v/>
      </c>
      <c r="W777" s="37" t="str">
        <f t="shared" si="65"/>
        <v>%НКПР</v>
      </c>
      <c r="X777" s="48">
        <v>100</v>
      </c>
      <c r="Y777" s="48"/>
      <c r="Z777" s="42" t="s">
        <v>399</v>
      </c>
      <c r="AA777" s="56" t="s">
        <v>596</v>
      </c>
      <c r="AB777" s="117"/>
      <c r="AC777" s="42" t="s">
        <v>399</v>
      </c>
      <c r="AD777" s="119">
        <v>36</v>
      </c>
      <c r="AE777" s="96">
        <v>44889</v>
      </c>
      <c r="AF777" s="51">
        <f t="shared" si="67"/>
        <v>45984</v>
      </c>
      <c r="AG777" s="40" t="s">
        <v>82</v>
      </c>
      <c r="AH777" s="118" t="s">
        <v>83</v>
      </c>
      <c r="AI777" s="120" t="s">
        <v>3023</v>
      </c>
      <c r="AJ777" s="47" t="s">
        <v>598</v>
      </c>
      <c r="AK777" s="51" t="str">
        <f t="shared" ca="1" si="61"/>
        <v>поверен</v>
      </c>
      <c r="AL777" s="120"/>
      <c r="AM777" s="42" t="s">
        <v>86</v>
      </c>
      <c r="AN777" s="42" t="s">
        <v>87</v>
      </c>
      <c r="AO777" s="42" t="s">
        <v>88</v>
      </c>
      <c r="AP777" s="47" t="s">
        <v>599</v>
      </c>
      <c r="AQ777" s="38" t="s">
        <v>1934</v>
      </c>
      <c r="AR777" s="148"/>
      <c r="AS777" s="42" t="s">
        <v>91</v>
      </c>
      <c r="AT777" s="37" t="s">
        <v>385</v>
      </c>
      <c r="AU777" s="47"/>
      <c r="AV777" s="38" t="s">
        <v>1934</v>
      </c>
      <c r="AW777" s="118"/>
      <c r="AX777" s="47"/>
      <c r="AY777" s="47"/>
      <c r="AZ777" s="47"/>
      <c r="BA777" s="118"/>
      <c r="BB777" s="40" t="s">
        <v>403</v>
      </c>
      <c r="BC777" s="40" t="s">
        <v>404</v>
      </c>
      <c r="BD777" s="42">
        <v>3160</v>
      </c>
      <c r="BE777" s="118"/>
      <c r="BF777" s="149"/>
      <c r="BG777" s="53"/>
      <c r="BH777" s="54"/>
      <c r="BI777" s="47" t="s">
        <v>406</v>
      </c>
      <c r="BJ777" s="38" t="s">
        <v>1305</v>
      </c>
      <c r="BK777" s="47" t="s">
        <v>915</v>
      </c>
      <c r="BL777" s="55"/>
      <c r="BM777" s="55"/>
      <c r="BN777" s="55"/>
      <c r="BO777" s="55"/>
      <c r="BP777" s="55"/>
      <c r="BQ777" s="55"/>
      <c r="BR777" s="55"/>
      <c r="BS777" s="55"/>
      <c r="BT777" s="55"/>
      <c r="BU777" s="55"/>
      <c r="BV777" s="55"/>
      <c r="BW777" s="55"/>
      <c r="BX777" s="55"/>
      <c r="BY777" s="55"/>
      <c r="BZ777" s="55"/>
      <c r="CA777" s="55"/>
      <c r="CB777" s="55"/>
      <c r="CC777" s="55"/>
      <c r="CD777" s="55"/>
      <c r="CE777" s="55"/>
      <c r="CF777" s="55"/>
      <c r="CG777" s="55"/>
      <c r="CH777" s="55"/>
      <c r="CI777" s="55"/>
      <c r="CJ777" s="55"/>
      <c r="CK777" s="55"/>
      <c r="CL777" s="55"/>
      <c r="CM777" s="55"/>
      <c r="CN777" s="55"/>
      <c r="CO777" s="55"/>
      <c r="CP777" s="55"/>
      <c r="CQ777" s="55"/>
      <c r="CR777" s="55"/>
      <c r="CS777" s="55"/>
      <c r="CT777" s="55"/>
      <c r="CU777" s="55"/>
      <c r="CV777" s="55"/>
      <c r="CW777" s="55"/>
      <c r="CX777" s="55"/>
      <c r="CY777" s="55"/>
      <c r="CZ777" s="55"/>
      <c r="DA777" s="55"/>
      <c r="DB777" s="55"/>
      <c r="DC777" s="55"/>
      <c r="DD777" s="55"/>
      <c r="DE777" s="55"/>
      <c r="DF777" s="55"/>
      <c r="DG777" s="55"/>
      <c r="DH777" s="55"/>
      <c r="DI777" s="55"/>
      <c r="DJ777" s="55"/>
      <c r="DK777" s="55"/>
      <c r="DL777" s="55"/>
      <c r="DM777" s="55"/>
      <c r="DN777" s="55"/>
      <c r="DO777" s="55"/>
      <c r="DP777" s="55"/>
      <c r="DQ777" s="55"/>
      <c r="DR777" s="55"/>
      <c r="DS777" s="55"/>
      <c r="DT777" s="55"/>
      <c r="DU777" s="55"/>
      <c r="DV777" s="55"/>
      <c r="DW777" s="55"/>
      <c r="DX777" s="55"/>
      <c r="DY777" s="55"/>
      <c r="DZ777" s="55"/>
      <c r="EA777" s="55"/>
      <c r="EB777" s="55"/>
      <c r="EC777" s="55"/>
      <c r="ED777" s="55"/>
      <c r="EE777" s="55"/>
      <c r="EF777" s="55"/>
      <c r="EG777" s="55"/>
      <c r="EH777" s="55"/>
      <c r="EI777" s="55"/>
      <c r="EJ777" s="55"/>
      <c r="EK777" s="55"/>
      <c r="EL777" s="55"/>
      <c r="EM777" s="55"/>
      <c r="EN777" s="55"/>
      <c r="EO777" s="55"/>
      <c r="EP777" s="55"/>
      <c r="EQ777" s="55"/>
      <c r="ER777" s="55"/>
      <c r="ES777" s="55"/>
      <c r="ET777" s="55"/>
      <c r="EU777" s="55"/>
      <c r="EV777" s="55"/>
      <c r="EW777" s="55"/>
      <c r="EX777" s="55"/>
      <c r="EY777" s="55"/>
      <c r="EZ777" s="55"/>
      <c r="FA777" s="55"/>
      <c r="FB777" s="55"/>
      <c r="FC777" s="55"/>
      <c r="FD777" s="55"/>
      <c r="FE777" s="55"/>
      <c r="FF777" s="55"/>
      <c r="FG777" s="55"/>
      <c r="FH777" s="55"/>
      <c r="FI777" s="55"/>
      <c r="FJ777" s="55"/>
      <c r="FK777" s="55"/>
      <c r="FL777" s="55"/>
      <c r="FM777" s="55"/>
      <c r="FN777" s="55"/>
      <c r="FO777" s="55"/>
      <c r="FP777" s="55"/>
      <c r="FQ777" s="55"/>
      <c r="FR777" s="55"/>
      <c r="FS777" s="55"/>
      <c r="FT777" s="55"/>
      <c r="FU777" s="55"/>
      <c r="FV777" s="55"/>
      <c r="FW777" s="55"/>
      <c r="FX777" s="55"/>
      <c r="FY777" s="55"/>
      <c r="FZ777" s="55"/>
      <c r="GA777" s="55"/>
      <c r="GB777" s="55"/>
      <c r="GC777" s="55"/>
      <c r="GD777" s="55"/>
      <c r="GE777" s="55"/>
      <c r="GF777" s="55"/>
      <c r="GG777" s="55"/>
      <c r="GH777" s="55"/>
      <c r="GI777" s="55"/>
      <c r="GJ777" s="55"/>
      <c r="GK777" s="55"/>
      <c r="GL777" s="55"/>
      <c r="GM777" s="55"/>
      <c r="GN777" s="55"/>
      <c r="GO777" s="55"/>
      <c r="GP777" s="55"/>
      <c r="GQ777" s="55"/>
      <c r="GR777" s="55"/>
      <c r="GS777" s="55"/>
      <c r="GT777" s="55"/>
      <c r="GU777" s="55"/>
      <c r="GV777" s="55"/>
      <c r="GW777" s="55"/>
      <c r="GX777" s="55"/>
      <c r="GY777" s="55"/>
      <c r="GZ777" s="55"/>
      <c r="HA777" s="55"/>
      <c r="HB777" s="55"/>
      <c r="HC777" s="55"/>
      <c r="HD777" s="55"/>
      <c r="HE777" s="55"/>
      <c r="HF777" s="55"/>
      <c r="HG777" s="55"/>
      <c r="HH777" s="55"/>
      <c r="HI777" s="55"/>
      <c r="HJ777" s="55"/>
      <c r="HK777" s="55"/>
      <c r="HL777" s="55"/>
      <c r="HM777" s="55"/>
      <c r="HN777" s="55"/>
      <c r="HO777" s="55"/>
      <c r="HP777" s="55"/>
      <c r="HQ777" s="55"/>
      <c r="HR777" s="55"/>
      <c r="HS777" s="55"/>
      <c r="HT777" s="55"/>
      <c r="HU777" s="55"/>
      <c r="HV777" s="55"/>
      <c r="HW777" s="55"/>
      <c r="HX777" s="55"/>
      <c r="HY777" s="55"/>
      <c r="HZ777" s="55"/>
      <c r="IA777" s="55"/>
      <c r="IB777" s="55"/>
      <c r="IC777" s="55"/>
      <c r="ID777" s="55"/>
      <c r="IE777" s="55"/>
    </row>
    <row r="778" s="55" customFormat="1" ht="60" hidden="1" customHeight="1">
      <c r="A778" s="58"/>
      <c r="B778" s="58" t="s">
        <v>62</v>
      </c>
      <c r="C778" s="58" t="s">
        <v>63</v>
      </c>
      <c r="D778" s="59" t="s">
        <v>64</v>
      </c>
      <c r="E778" s="59">
        <v>232</v>
      </c>
      <c r="F778" s="62" t="s">
        <v>3008</v>
      </c>
      <c r="G778" s="62" t="s">
        <v>3024</v>
      </c>
      <c r="H778" s="59" t="s">
        <v>3025</v>
      </c>
      <c r="I778" s="63" t="s">
        <v>171</v>
      </c>
      <c r="J778" s="62" t="s">
        <v>172</v>
      </c>
      <c r="K778" s="64" t="s">
        <v>131</v>
      </c>
      <c r="L778" s="79" t="s">
        <v>151</v>
      </c>
      <c r="M778" s="62" t="s">
        <v>173</v>
      </c>
      <c r="N778" s="64" t="s">
        <v>3026</v>
      </c>
      <c r="O778" s="58" t="s">
        <v>75</v>
      </c>
      <c r="P778" s="58" t="s">
        <v>76</v>
      </c>
      <c r="Q778" s="66" t="s">
        <v>137</v>
      </c>
      <c r="R778" s="115">
        <v>42430</v>
      </c>
      <c r="S778" s="68">
        <v>12</v>
      </c>
      <c r="T778" s="69">
        <f t="shared" si="62"/>
        <v>46812.400000000001</v>
      </c>
      <c r="U778" s="59" t="s">
        <v>100</v>
      </c>
      <c r="V778" s="71" t="str">
        <f t="shared" si="66"/>
        <v>М</v>
      </c>
      <c r="W778" s="71" t="str">
        <f t="shared" si="65"/>
        <v>Па</v>
      </c>
      <c r="X778" s="63">
        <v>0.80000000000000004</v>
      </c>
      <c r="Y778" s="63" t="s">
        <v>138</v>
      </c>
      <c r="Z778" s="66" t="s">
        <v>139</v>
      </c>
      <c r="AA778" s="59" t="s">
        <v>156</v>
      </c>
      <c r="AB778" s="63"/>
      <c r="AC778" s="66" t="s">
        <v>141</v>
      </c>
      <c r="AD778" s="64">
        <v>60</v>
      </c>
      <c r="AE778" s="72">
        <v>45818</v>
      </c>
      <c r="AF778" s="73">
        <f t="shared" si="67"/>
        <v>47643</v>
      </c>
      <c r="AG778" s="62" t="s">
        <v>82</v>
      </c>
      <c r="AH778" s="62" t="s">
        <v>83</v>
      </c>
      <c r="AI778" s="66" t="s">
        <v>3027</v>
      </c>
      <c r="AJ778" s="62" t="s">
        <v>109</v>
      </c>
      <c r="AK778" s="73" t="str">
        <f t="shared" ca="1" si="61"/>
        <v>поверен</v>
      </c>
      <c r="AL778" s="66"/>
      <c r="AM778" s="66" t="s">
        <v>86</v>
      </c>
      <c r="AN778" s="66" t="s">
        <v>87</v>
      </c>
      <c r="AO778" s="66" t="s">
        <v>88</v>
      </c>
      <c r="AP778" s="63" t="s">
        <v>584</v>
      </c>
      <c r="AQ778" s="74" t="s">
        <v>440</v>
      </c>
      <c r="AR778" s="73"/>
      <c r="AS778" s="66" t="s">
        <v>91</v>
      </c>
      <c r="AT778" s="58" t="s">
        <v>385</v>
      </c>
      <c r="AU778" s="58"/>
      <c r="AV778" s="74" t="s">
        <v>440</v>
      </c>
      <c r="AW778" s="62"/>
      <c r="AX778" s="58"/>
      <c r="AY778" s="58"/>
      <c r="AZ778" s="58"/>
      <c r="BA778" s="62" t="s">
        <v>221</v>
      </c>
      <c r="BB778" s="62" t="s">
        <v>145</v>
      </c>
      <c r="BC778" s="62" t="s">
        <v>146</v>
      </c>
      <c r="BD778" s="66">
        <v>3001</v>
      </c>
      <c r="BE778" s="62"/>
      <c r="BF778" s="75"/>
      <c r="BG778" s="76"/>
      <c r="BH778" s="77"/>
      <c r="BI778" s="71"/>
      <c r="BJ778" s="71"/>
      <c r="BK778" s="71"/>
    </row>
    <row r="779" s="125" customFormat="1" ht="60" hidden="1" customHeight="1">
      <c r="A779" s="58"/>
      <c r="B779" s="58" t="s">
        <v>62</v>
      </c>
      <c r="C779" s="58" t="s">
        <v>63</v>
      </c>
      <c r="D779" s="59" t="s">
        <v>64</v>
      </c>
      <c r="E779" s="59">
        <v>233</v>
      </c>
      <c r="F779" s="62" t="s">
        <v>2933</v>
      </c>
      <c r="G779" s="62" t="s">
        <v>857</v>
      </c>
      <c r="H779" s="59" t="s">
        <v>3028</v>
      </c>
      <c r="I779" s="63" t="s">
        <v>577</v>
      </c>
      <c r="J779" s="62" t="s">
        <v>3029</v>
      </c>
      <c r="K779" s="64" t="s">
        <v>579</v>
      </c>
      <c r="L779" s="79" t="s">
        <v>580</v>
      </c>
      <c r="M779" s="64" t="s">
        <v>581</v>
      </c>
      <c r="N779" s="64" t="s">
        <v>3030</v>
      </c>
      <c r="O779" s="58" t="s">
        <v>2963</v>
      </c>
      <c r="P779" s="58" t="s">
        <v>76</v>
      </c>
      <c r="Q779" s="66" t="s">
        <v>398</v>
      </c>
      <c r="R779" s="116">
        <v>42370</v>
      </c>
      <c r="S779" s="63">
        <v>15</v>
      </c>
      <c r="T779" s="69">
        <f t="shared" si="62"/>
        <v>47848</v>
      </c>
      <c r="U779" s="59" t="s">
        <v>100</v>
      </c>
      <c r="V779" s="71" t="str">
        <f t="shared" si="66"/>
        <v/>
      </c>
      <c r="W779" s="71" t="str">
        <f t="shared" si="65"/>
        <v>%НКПР</v>
      </c>
      <c r="X779" s="63">
        <v>100</v>
      </c>
      <c r="Y779" s="63"/>
      <c r="Z779" s="66" t="s">
        <v>399</v>
      </c>
      <c r="AA779" s="59" t="s">
        <v>400</v>
      </c>
      <c r="AB779" s="63"/>
      <c r="AC779" s="66" t="s">
        <v>399</v>
      </c>
      <c r="AD779" s="498">
        <v>24</v>
      </c>
      <c r="AE779" s="116">
        <v>45735</v>
      </c>
      <c r="AF779" s="73">
        <f t="shared" si="67"/>
        <v>46464</v>
      </c>
      <c r="AG779" s="62" t="s">
        <v>82</v>
      </c>
      <c r="AH779" s="62" t="s">
        <v>83</v>
      </c>
      <c r="AI779" s="62" t="s">
        <v>3031</v>
      </c>
      <c r="AJ779" s="58" t="s">
        <v>109</v>
      </c>
      <c r="AK779" s="73" t="str">
        <f t="shared" ca="1" si="61"/>
        <v>поверен</v>
      </c>
      <c r="AL779" s="66"/>
      <c r="AM779" s="66" t="s">
        <v>86</v>
      </c>
      <c r="AN779" s="66" t="s">
        <v>87</v>
      </c>
      <c r="AO779" s="66" t="s">
        <v>88</v>
      </c>
      <c r="AP779" s="63" t="s">
        <v>584</v>
      </c>
      <c r="AQ779" s="74"/>
      <c r="AR779" s="73"/>
      <c r="AS779" s="66" t="s">
        <v>91</v>
      </c>
      <c r="AT779" s="58" t="s">
        <v>385</v>
      </c>
      <c r="AU779" s="58"/>
      <c r="AV779" s="62"/>
      <c r="AW779" s="62"/>
      <c r="AX779" s="58"/>
      <c r="AY779" s="58"/>
      <c r="AZ779" s="58"/>
      <c r="BA779" s="62" t="s">
        <v>221</v>
      </c>
      <c r="BB779" s="62" t="s">
        <v>403</v>
      </c>
      <c r="BC779" s="62" t="s">
        <v>404</v>
      </c>
      <c r="BD779" s="66">
        <v>3160</v>
      </c>
      <c r="BE779" s="62"/>
      <c r="BF779" s="75"/>
      <c r="BG779" s="62" t="s">
        <v>1027</v>
      </c>
      <c r="BH779" s="71"/>
      <c r="BI779" s="71"/>
      <c r="BJ779" s="60" t="s">
        <v>407</v>
      </c>
      <c r="BK779" s="71" t="s">
        <v>588</v>
      </c>
    </row>
    <row r="780" s="36" customFormat="1" ht="60" hidden="1" customHeight="1">
      <c r="A780" s="37"/>
      <c r="B780" s="37" t="s">
        <v>62</v>
      </c>
      <c r="C780" s="37" t="s">
        <v>63</v>
      </c>
      <c r="D780" s="56" t="s">
        <v>64</v>
      </c>
      <c r="E780" s="56">
        <v>234</v>
      </c>
      <c r="F780" s="40" t="s">
        <v>3032</v>
      </c>
      <c r="G780" s="40" t="s">
        <v>3033</v>
      </c>
      <c r="H780" s="56" t="s">
        <v>3034</v>
      </c>
      <c r="I780" s="48" t="s">
        <v>69</v>
      </c>
      <c r="J780" s="40" t="s">
        <v>3035</v>
      </c>
      <c r="K780" s="49" t="s">
        <v>71</v>
      </c>
      <c r="L780" s="37" t="s">
        <v>72</v>
      </c>
      <c r="M780" s="40" t="s">
        <v>3036</v>
      </c>
      <c r="N780" s="49">
        <v>2307744</v>
      </c>
      <c r="O780" s="37" t="s">
        <v>1098</v>
      </c>
      <c r="P780" s="37" t="s">
        <v>76</v>
      </c>
      <c r="Q780" s="42" t="s">
        <v>77</v>
      </c>
      <c r="R780" s="96">
        <v>42430</v>
      </c>
      <c r="S780" s="44">
        <v>15</v>
      </c>
      <c r="T780" s="45">
        <f t="shared" si="62"/>
        <v>47908</v>
      </c>
      <c r="U780" s="56">
        <v>0</v>
      </c>
      <c r="V780" s="47" t="str">
        <f t="shared" si="66"/>
        <v/>
      </c>
      <c r="W780" s="47" t="str">
        <f t="shared" si="65"/>
        <v>°С</v>
      </c>
      <c r="X780" s="48">
        <v>50</v>
      </c>
      <c r="Y780" s="48"/>
      <c r="Z780" s="42" t="s">
        <v>79</v>
      </c>
      <c r="AA780" s="37" t="s">
        <v>101</v>
      </c>
      <c r="AB780" s="48"/>
      <c r="AC780" s="42" t="s">
        <v>81</v>
      </c>
      <c r="AD780" s="49">
        <v>60</v>
      </c>
      <c r="AE780" s="50">
        <v>45819</v>
      </c>
      <c r="AF780" s="51">
        <f t="shared" si="67"/>
        <v>47644</v>
      </c>
      <c r="AG780" s="40" t="s">
        <v>82</v>
      </c>
      <c r="AH780" s="40" t="s">
        <v>83</v>
      </c>
      <c r="AI780" s="42" t="s">
        <v>3037</v>
      </c>
      <c r="AJ780" s="40" t="s">
        <v>109</v>
      </c>
      <c r="AK780" s="51" t="str">
        <f t="shared" ca="1" si="61"/>
        <v>поверен</v>
      </c>
      <c r="AL780" s="42"/>
      <c r="AM780" s="42" t="s">
        <v>86</v>
      </c>
      <c r="AN780" s="42" t="s">
        <v>87</v>
      </c>
      <c r="AO780" s="42" t="s">
        <v>88</v>
      </c>
      <c r="AP780" s="48" t="s">
        <v>2099</v>
      </c>
      <c r="AQ780" s="41" t="s">
        <v>3038</v>
      </c>
      <c r="AR780" s="51"/>
      <c r="AS780" s="42" t="s">
        <v>91</v>
      </c>
      <c r="AT780" s="37" t="s">
        <v>385</v>
      </c>
      <c r="AU780" s="37"/>
      <c r="AV780" s="40">
        <v>44949</v>
      </c>
      <c r="AW780" s="40"/>
      <c r="AX780" s="37"/>
      <c r="AY780" s="37"/>
      <c r="AZ780" s="37"/>
      <c r="BA780" s="40"/>
      <c r="BB780" s="40" t="s">
        <v>93</v>
      </c>
      <c r="BC780" s="40" t="s">
        <v>94</v>
      </c>
      <c r="BD780" s="42">
        <v>3201</v>
      </c>
      <c r="BE780" s="40"/>
      <c r="BF780" s="52"/>
      <c r="BG780" s="53" t="s">
        <v>95</v>
      </c>
      <c r="BH780" s="54"/>
      <c r="BI780" s="47"/>
      <c r="BJ780" s="47"/>
      <c r="BK780" s="47"/>
      <c r="BL780" s="55"/>
      <c r="BM780" s="55"/>
      <c r="BN780" s="55"/>
      <c r="BO780" s="55"/>
      <c r="BP780" s="55"/>
      <c r="BQ780" s="55"/>
      <c r="BR780" s="55"/>
      <c r="BS780" s="55"/>
      <c r="BT780" s="55"/>
      <c r="BU780" s="55"/>
      <c r="BV780" s="55"/>
      <c r="BW780" s="55"/>
      <c r="BX780" s="55"/>
      <c r="BY780" s="55"/>
      <c r="BZ780" s="55"/>
      <c r="CA780" s="55"/>
      <c r="CB780" s="55"/>
      <c r="CC780" s="55"/>
      <c r="CD780" s="55"/>
      <c r="CE780" s="55"/>
      <c r="CF780" s="55"/>
      <c r="CG780" s="55"/>
      <c r="CH780" s="55"/>
      <c r="CI780" s="55"/>
      <c r="CJ780" s="55"/>
      <c r="CK780" s="55"/>
      <c r="CL780" s="55"/>
      <c r="CM780" s="55"/>
      <c r="CN780" s="55"/>
      <c r="CO780" s="55"/>
      <c r="CP780" s="55"/>
      <c r="CQ780" s="55"/>
      <c r="CR780" s="55"/>
      <c r="CS780" s="55"/>
      <c r="CT780" s="55"/>
      <c r="CU780" s="55"/>
      <c r="CV780" s="55"/>
      <c r="CW780" s="55"/>
      <c r="CX780" s="55"/>
      <c r="CY780" s="55"/>
      <c r="CZ780" s="55"/>
      <c r="DA780" s="55"/>
      <c r="DB780" s="55"/>
      <c r="DC780" s="55"/>
      <c r="DD780" s="55"/>
      <c r="DE780" s="55"/>
      <c r="DF780" s="55"/>
      <c r="DG780" s="55"/>
      <c r="DH780" s="55"/>
      <c r="DI780" s="55"/>
      <c r="DJ780" s="55"/>
      <c r="DK780" s="55"/>
      <c r="DL780" s="55"/>
      <c r="DM780" s="55"/>
      <c r="DN780" s="55"/>
      <c r="DO780" s="55"/>
      <c r="DP780" s="55"/>
      <c r="DQ780" s="55"/>
      <c r="DR780" s="55"/>
      <c r="DS780" s="55"/>
      <c r="DT780" s="55"/>
      <c r="DU780" s="55"/>
      <c r="DV780" s="55"/>
      <c r="DW780" s="55"/>
      <c r="DX780" s="55"/>
      <c r="DY780" s="55"/>
      <c r="DZ780" s="55"/>
      <c r="EA780" s="55"/>
      <c r="EB780" s="55"/>
      <c r="EC780" s="55"/>
      <c r="ED780" s="55"/>
      <c r="EE780" s="55"/>
      <c r="EF780" s="55"/>
      <c r="EG780" s="55"/>
      <c r="EH780" s="55"/>
      <c r="EI780" s="55"/>
      <c r="EJ780" s="55"/>
      <c r="EK780" s="55"/>
      <c r="EL780" s="55"/>
      <c r="EM780" s="55"/>
      <c r="EN780" s="55"/>
      <c r="EO780" s="55"/>
      <c r="EP780" s="55"/>
      <c r="EQ780" s="55"/>
      <c r="ER780" s="55"/>
      <c r="ES780" s="55"/>
      <c r="ET780" s="55"/>
      <c r="EU780" s="55"/>
      <c r="EV780" s="55"/>
      <c r="EW780" s="55"/>
      <c r="EX780" s="55"/>
      <c r="EY780" s="55"/>
      <c r="EZ780" s="55"/>
      <c r="FA780" s="55"/>
      <c r="FB780" s="55"/>
      <c r="FC780" s="55"/>
      <c r="FD780" s="55"/>
      <c r="FE780" s="55"/>
      <c r="FF780" s="55"/>
      <c r="FG780" s="55"/>
      <c r="FH780" s="55"/>
      <c r="FI780" s="55"/>
      <c r="FJ780" s="55"/>
      <c r="FK780" s="55"/>
      <c r="FL780" s="55"/>
      <c r="FM780" s="55"/>
      <c r="FN780" s="55"/>
      <c r="FO780" s="55"/>
      <c r="FP780" s="55"/>
      <c r="FQ780" s="55"/>
      <c r="FR780" s="55"/>
      <c r="FS780" s="55"/>
      <c r="FT780" s="55"/>
      <c r="FU780" s="55"/>
      <c r="FV780" s="55"/>
      <c r="FW780" s="55"/>
      <c r="FX780" s="55"/>
      <c r="FY780" s="55"/>
      <c r="FZ780" s="55"/>
      <c r="GA780" s="55"/>
      <c r="GB780" s="55"/>
      <c r="GC780" s="55"/>
      <c r="GD780" s="55"/>
      <c r="GE780" s="55"/>
      <c r="GF780" s="55"/>
      <c r="GG780" s="55"/>
      <c r="GH780" s="55"/>
      <c r="GI780" s="55"/>
      <c r="GJ780" s="55"/>
      <c r="GK780" s="55"/>
      <c r="GL780" s="55"/>
      <c r="GM780" s="55"/>
      <c r="GN780" s="55"/>
      <c r="GO780" s="55"/>
      <c r="GP780" s="55"/>
      <c r="GQ780" s="55"/>
      <c r="GR780" s="55"/>
      <c r="GS780" s="55"/>
      <c r="GT780" s="55"/>
      <c r="GU780" s="55"/>
      <c r="GV780" s="55"/>
      <c r="GW780" s="55"/>
      <c r="GX780" s="55"/>
      <c r="GY780" s="55"/>
      <c r="GZ780" s="55"/>
      <c r="HA780" s="55"/>
      <c r="HB780" s="55"/>
      <c r="HC780" s="55"/>
      <c r="HD780" s="55"/>
      <c r="HE780" s="55"/>
      <c r="HF780" s="55"/>
      <c r="HG780" s="55"/>
      <c r="HH780" s="55"/>
      <c r="HI780" s="55"/>
      <c r="HJ780" s="55"/>
      <c r="HK780" s="55"/>
      <c r="HL780" s="55"/>
      <c r="HM780" s="55"/>
      <c r="HN780" s="55"/>
      <c r="HO780" s="55"/>
      <c r="HP780" s="55"/>
      <c r="HQ780" s="55"/>
      <c r="HR780" s="55"/>
      <c r="HS780" s="55"/>
      <c r="HT780" s="55"/>
      <c r="HU780" s="55"/>
      <c r="HV780" s="55"/>
      <c r="HW780" s="55"/>
      <c r="HX780" s="55"/>
      <c r="HY780" s="55"/>
      <c r="HZ780" s="55"/>
      <c r="IA780" s="55"/>
      <c r="IB780" s="55"/>
      <c r="IC780" s="55"/>
      <c r="ID780" s="55"/>
      <c r="IE780" s="55"/>
    </row>
    <row r="781" s="92" customFormat="1" ht="60" hidden="1" customHeight="1">
      <c r="A781" s="37"/>
      <c r="B781" s="37" t="s">
        <v>62</v>
      </c>
      <c r="C781" s="37" t="s">
        <v>63</v>
      </c>
      <c r="D781" s="56" t="s">
        <v>64</v>
      </c>
      <c r="E781" s="56">
        <v>234</v>
      </c>
      <c r="F781" s="40" t="s">
        <v>3032</v>
      </c>
      <c r="G781" s="40" t="s">
        <v>3033</v>
      </c>
      <c r="H781" s="56" t="s">
        <v>3034</v>
      </c>
      <c r="I781" s="48" t="s">
        <v>930</v>
      </c>
      <c r="J781" s="40" t="s">
        <v>931</v>
      </c>
      <c r="K781" s="49" t="s">
        <v>932</v>
      </c>
      <c r="L781" s="49" t="s">
        <v>933</v>
      </c>
      <c r="M781" s="49" t="s">
        <v>3039</v>
      </c>
      <c r="N781" s="49">
        <v>2307745</v>
      </c>
      <c r="O781" s="37" t="s">
        <v>1098</v>
      </c>
      <c r="P781" s="37" t="s">
        <v>76</v>
      </c>
      <c r="Q781" s="42" t="s">
        <v>77</v>
      </c>
      <c r="R781" s="91">
        <v>42430</v>
      </c>
      <c r="S781" s="44">
        <v>15</v>
      </c>
      <c r="T781" s="45">
        <f t="shared" si="62"/>
        <v>47908</v>
      </c>
      <c r="U781" s="56" t="s">
        <v>78</v>
      </c>
      <c r="V781" s="37"/>
      <c r="W781" s="37" t="str">
        <f t="shared" si="65"/>
        <v>°С</v>
      </c>
      <c r="X781" s="48">
        <v>450</v>
      </c>
      <c r="Y781" s="48"/>
      <c r="Z781" s="42" t="s">
        <v>79</v>
      </c>
      <c r="AA781" s="37" t="s">
        <v>936</v>
      </c>
      <c r="AB781" s="48"/>
      <c r="AC781" s="42" t="s">
        <v>81</v>
      </c>
      <c r="AD781" s="49">
        <v>48</v>
      </c>
      <c r="AE781" s="50">
        <v>45444</v>
      </c>
      <c r="AF781" s="51">
        <f t="shared" si="67"/>
        <v>46904</v>
      </c>
      <c r="AG781" s="40" t="s">
        <v>82</v>
      </c>
      <c r="AH781" s="40" t="s">
        <v>83</v>
      </c>
      <c r="AI781" s="42" t="s">
        <v>3040</v>
      </c>
      <c r="AJ781" s="40" t="s">
        <v>143</v>
      </c>
      <c r="AK781" s="51" t="str">
        <f t="shared" ca="1" si="61"/>
        <v>поверен</v>
      </c>
      <c r="AL781" s="42"/>
      <c r="AM781" s="42" t="s">
        <v>86</v>
      </c>
      <c r="AN781" s="42" t="s">
        <v>87</v>
      </c>
      <c r="AO781" s="42" t="s">
        <v>88</v>
      </c>
      <c r="AP781" s="48"/>
      <c r="AQ781" s="41" t="s">
        <v>3038</v>
      </c>
      <c r="AR781" s="51"/>
      <c r="AS781" s="42"/>
      <c r="AT781" s="37"/>
      <c r="AU781" s="37"/>
      <c r="AV781" s="40">
        <v>44949</v>
      </c>
      <c r="AW781" s="40"/>
      <c r="AX781" s="37"/>
      <c r="AY781" s="37"/>
      <c r="AZ781" s="37"/>
      <c r="BA781" s="40"/>
      <c r="BB781" s="40" t="s">
        <v>93</v>
      </c>
      <c r="BC781" s="40" t="s">
        <v>94</v>
      </c>
      <c r="BD781" s="42">
        <v>3201</v>
      </c>
      <c r="BE781" s="40"/>
      <c r="BF781" s="52"/>
      <c r="BG781" s="552"/>
      <c r="BH781" s="94"/>
      <c r="BI781" s="37"/>
      <c r="BJ781" s="37"/>
      <c r="BK781" s="37"/>
      <c r="BL781" s="95"/>
      <c r="BM781" s="95"/>
      <c r="BN781" s="95"/>
      <c r="BO781" s="95"/>
      <c r="BP781" s="95"/>
      <c r="BQ781" s="95"/>
      <c r="BR781" s="95"/>
      <c r="BS781" s="95"/>
      <c r="BT781" s="95"/>
      <c r="BU781" s="95"/>
      <c r="BV781" s="95"/>
      <c r="BW781" s="95"/>
      <c r="BX781" s="95"/>
      <c r="BY781" s="95"/>
      <c r="BZ781" s="95"/>
      <c r="CA781" s="95"/>
      <c r="CB781" s="95"/>
      <c r="CC781" s="95"/>
      <c r="CD781" s="95"/>
      <c r="CE781" s="95"/>
      <c r="CF781" s="95"/>
      <c r="CG781" s="95"/>
      <c r="CH781" s="95"/>
      <c r="CI781" s="95"/>
      <c r="CJ781" s="95"/>
      <c r="CK781" s="95"/>
      <c r="CL781" s="95"/>
      <c r="CM781" s="95"/>
      <c r="CN781" s="95"/>
      <c r="CO781" s="95"/>
      <c r="CP781" s="95"/>
      <c r="CQ781" s="95"/>
      <c r="CR781" s="95"/>
      <c r="CS781" s="95"/>
      <c r="CT781" s="95"/>
      <c r="CU781" s="95"/>
      <c r="CV781" s="95"/>
      <c r="CW781" s="95"/>
      <c r="CX781" s="95"/>
      <c r="CY781" s="95"/>
      <c r="CZ781" s="95"/>
      <c r="DA781" s="95"/>
      <c r="DB781" s="95"/>
      <c r="DC781" s="95"/>
      <c r="DD781" s="95"/>
      <c r="DE781" s="95"/>
      <c r="DF781" s="95"/>
      <c r="DG781" s="95"/>
      <c r="DH781" s="95"/>
      <c r="DI781" s="95"/>
      <c r="DJ781" s="95"/>
      <c r="DK781" s="95"/>
      <c r="DL781" s="95"/>
      <c r="DM781" s="95"/>
      <c r="DN781" s="95"/>
      <c r="DO781" s="95"/>
      <c r="DP781" s="95"/>
      <c r="DQ781" s="95"/>
      <c r="DR781" s="95"/>
      <c r="DS781" s="95"/>
      <c r="DT781" s="95"/>
      <c r="DU781" s="95"/>
      <c r="DV781" s="95"/>
      <c r="DW781" s="95"/>
      <c r="DX781" s="95"/>
      <c r="DY781" s="95"/>
      <c r="DZ781" s="95"/>
      <c r="EA781" s="95"/>
      <c r="EB781" s="95"/>
      <c r="EC781" s="95"/>
      <c r="ED781" s="95"/>
      <c r="EE781" s="95"/>
      <c r="EF781" s="95"/>
      <c r="EG781" s="95"/>
      <c r="EH781" s="95"/>
      <c r="EI781" s="95"/>
      <c r="EJ781" s="95"/>
      <c r="EK781" s="95"/>
      <c r="EL781" s="95"/>
      <c r="EM781" s="95"/>
      <c r="EN781" s="95"/>
      <c r="EO781" s="95"/>
      <c r="EP781" s="95"/>
      <c r="EQ781" s="95"/>
      <c r="ER781" s="95"/>
      <c r="ES781" s="95"/>
      <c r="ET781" s="95"/>
      <c r="EU781" s="95"/>
      <c r="EV781" s="95"/>
      <c r="EW781" s="95"/>
      <c r="EX781" s="95"/>
      <c r="EY781" s="95"/>
      <c r="EZ781" s="95"/>
      <c r="FA781" s="95"/>
      <c r="FB781" s="95"/>
      <c r="FC781" s="95"/>
      <c r="FD781" s="95"/>
      <c r="FE781" s="95"/>
      <c r="FF781" s="95"/>
      <c r="FG781" s="95"/>
      <c r="FH781" s="95"/>
      <c r="FI781" s="95"/>
      <c r="FJ781" s="95"/>
      <c r="FK781" s="95"/>
      <c r="FL781" s="95"/>
      <c r="FM781" s="95"/>
      <c r="FN781" s="95"/>
      <c r="FO781" s="95"/>
      <c r="FP781" s="95"/>
      <c r="FQ781" s="95"/>
      <c r="FR781" s="95"/>
      <c r="FS781" s="95"/>
      <c r="FT781" s="95"/>
      <c r="FU781" s="95"/>
      <c r="FV781" s="95"/>
      <c r="FW781" s="95"/>
      <c r="FX781" s="95"/>
      <c r="FY781" s="95"/>
      <c r="FZ781" s="95"/>
      <c r="GA781" s="95"/>
      <c r="GB781" s="95"/>
      <c r="GC781" s="95"/>
      <c r="GD781" s="95"/>
      <c r="GE781" s="95"/>
      <c r="GF781" s="95"/>
      <c r="GG781" s="95"/>
      <c r="GH781" s="95"/>
      <c r="GI781" s="95"/>
      <c r="GJ781" s="95"/>
      <c r="GK781" s="95"/>
      <c r="GL781" s="95"/>
      <c r="GM781" s="95"/>
      <c r="GN781" s="95"/>
      <c r="GO781" s="95"/>
      <c r="GP781" s="95"/>
      <c r="GQ781" s="95"/>
      <c r="GR781" s="95"/>
      <c r="GS781" s="95"/>
      <c r="GT781" s="95"/>
      <c r="GU781" s="95"/>
      <c r="GV781" s="95"/>
      <c r="GW781" s="95"/>
      <c r="GX781" s="95"/>
      <c r="GY781" s="95"/>
      <c r="GZ781" s="95"/>
      <c r="HA781" s="95"/>
      <c r="HB781" s="95"/>
      <c r="HC781" s="95"/>
      <c r="HD781" s="95"/>
      <c r="HE781" s="95"/>
      <c r="HF781" s="95"/>
      <c r="HG781" s="95"/>
      <c r="HH781" s="95"/>
      <c r="HI781" s="95"/>
      <c r="HJ781" s="95"/>
      <c r="HK781" s="95"/>
      <c r="HL781" s="95"/>
      <c r="HM781" s="95"/>
      <c r="HN781" s="95"/>
      <c r="HO781" s="95"/>
      <c r="HP781" s="95"/>
      <c r="HQ781" s="95"/>
      <c r="HR781" s="95"/>
      <c r="HS781" s="95"/>
      <c r="HT781" s="95"/>
      <c r="HU781" s="95"/>
      <c r="HV781" s="95"/>
      <c r="HW781" s="95"/>
      <c r="HX781" s="95"/>
      <c r="HY781" s="95"/>
      <c r="HZ781" s="95"/>
      <c r="IA781" s="95"/>
      <c r="IB781" s="95"/>
      <c r="IC781" s="95"/>
      <c r="ID781" s="95"/>
      <c r="IE781" s="95"/>
    </row>
    <row r="782" s="36" customFormat="1" ht="60" hidden="1" customHeight="1">
      <c r="A782" s="37"/>
      <c r="B782" s="37" t="s">
        <v>62</v>
      </c>
      <c r="C782" s="37" t="s">
        <v>63</v>
      </c>
      <c r="D782" s="56" t="s">
        <v>64</v>
      </c>
      <c r="E782" s="56">
        <v>234</v>
      </c>
      <c r="F782" s="40" t="s">
        <v>3032</v>
      </c>
      <c r="G782" s="40" t="s">
        <v>3041</v>
      </c>
      <c r="H782" s="56" t="s">
        <v>3042</v>
      </c>
      <c r="I782" s="48" t="s">
        <v>69</v>
      </c>
      <c r="J782" s="40" t="s">
        <v>1100</v>
      </c>
      <c r="K782" s="37" t="s">
        <v>71</v>
      </c>
      <c r="L782" s="37" t="s">
        <v>72</v>
      </c>
      <c r="M782" s="40" t="s">
        <v>3036</v>
      </c>
      <c r="N782" s="49">
        <v>2306222</v>
      </c>
      <c r="O782" s="37" t="s">
        <v>1098</v>
      </c>
      <c r="P782" s="37" t="s">
        <v>76</v>
      </c>
      <c r="Q782" s="42" t="s">
        <v>77</v>
      </c>
      <c r="R782" s="96">
        <v>42447</v>
      </c>
      <c r="S782" s="44">
        <v>15</v>
      </c>
      <c r="T782" s="45">
        <f t="shared" si="62"/>
        <v>47925</v>
      </c>
      <c r="U782" s="56">
        <v>0</v>
      </c>
      <c r="V782" s="47" t="str">
        <f t="shared" si="66"/>
        <v/>
      </c>
      <c r="W782" s="47" t="str">
        <f t="shared" si="65"/>
        <v>°С</v>
      </c>
      <c r="X782" s="48">
        <v>50</v>
      </c>
      <c r="Y782" s="48"/>
      <c r="Z782" s="42" t="s">
        <v>79</v>
      </c>
      <c r="AA782" s="37" t="s">
        <v>101</v>
      </c>
      <c r="AB782" s="48"/>
      <c r="AC782" s="42" t="s">
        <v>81</v>
      </c>
      <c r="AD782" s="49">
        <v>60</v>
      </c>
      <c r="AE782" s="50">
        <v>44152</v>
      </c>
      <c r="AF782" s="51">
        <f t="shared" si="67"/>
        <v>45977</v>
      </c>
      <c r="AG782" s="40" t="s">
        <v>82</v>
      </c>
      <c r="AH782" s="40" t="s">
        <v>83</v>
      </c>
      <c r="AI782" s="42" t="s">
        <v>3043</v>
      </c>
      <c r="AJ782" s="40" t="s">
        <v>85</v>
      </c>
      <c r="AK782" s="51" t="str">
        <f t="shared" ca="1" si="61"/>
        <v>поверен</v>
      </c>
      <c r="AL782" s="42"/>
      <c r="AM782" s="42" t="s">
        <v>86</v>
      </c>
      <c r="AN782" s="42" t="s">
        <v>87</v>
      </c>
      <c r="AO782" s="42" t="s">
        <v>88</v>
      </c>
      <c r="AP782" s="48" t="s">
        <v>2099</v>
      </c>
      <c r="AQ782" s="41" t="s">
        <v>3038</v>
      </c>
      <c r="AR782" s="51"/>
      <c r="AS782" s="42" t="s">
        <v>91</v>
      </c>
      <c r="AT782" s="37" t="s">
        <v>385</v>
      </c>
      <c r="AU782" s="37"/>
      <c r="AV782" s="40">
        <v>44949</v>
      </c>
      <c r="AW782" s="40"/>
      <c r="AX782" s="37"/>
      <c r="AY782" s="37"/>
      <c r="AZ782" s="37"/>
      <c r="BA782" s="40"/>
      <c r="BB782" s="40" t="s">
        <v>93</v>
      </c>
      <c r="BC782" s="40" t="s">
        <v>94</v>
      </c>
      <c r="BD782" s="42">
        <v>3201</v>
      </c>
      <c r="BE782" s="40"/>
      <c r="BF782" s="52"/>
      <c r="BG782" s="53" t="s">
        <v>95</v>
      </c>
      <c r="BH782" s="54"/>
      <c r="BI782" s="47"/>
      <c r="BJ782" s="47"/>
      <c r="BK782" s="47"/>
      <c r="BL782" s="55"/>
      <c r="BM782" s="55"/>
      <c r="BN782" s="55"/>
      <c r="BO782" s="55"/>
      <c r="BP782" s="55"/>
      <c r="BQ782" s="55"/>
      <c r="BR782" s="55"/>
      <c r="BS782" s="55"/>
      <c r="BT782" s="55"/>
      <c r="BU782" s="55"/>
      <c r="BV782" s="55"/>
      <c r="BW782" s="55"/>
      <c r="BX782" s="55"/>
      <c r="BY782" s="55"/>
      <c r="BZ782" s="55"/>
      <c r="CA782" s="55"/>
      <c r="CB782" s="55"/>
      <c r="CC782" s="55"/>
      <c r="CD782" s="55"/>
      <c r="CE782" s="55"/>
      <c r="CF782" s="55"/>
      <c r="CG782" s="55"/>
      <c r="CH782" s="55"/>
      <c r="CI782" s="55"/>
      <c r="CJ782" s="55"/>
      <c r="CK782" s="55"/>
      <c r="CL782" s="55"/>
      <c r="CM782" s="55"/>
      <c r="CN782" s="55"/>
      <c r="CO782" s="55"/>
      <c r="CP782" s="55"/>
      <c r="CQ782" s="55"/>
      <c r="CR782" s="55"/>
      <c r="CS782" s="55"/>
      <c r="CT782" s="55"/>
      <c r="CU782" s="55"/>
      <c r="CV782" s="55"/>
      <c r="CW782" s="55"/>
      <c r="CX782" s="55"/>
      <c r="CY782" s="55"/>
      <c r="CZ782" s="55"/>
      <c r="DA782" s="55"/>
      <c r="DB782" s="55"/>
      <c r="DC782" s="55"/>
      <c r="DD782" s="55"/>
      <c r="DE782" s="55"/>
      <c r="DF782" s="55"/>
      <c r="DG782" s="55"/>
      <c r="DH782" s="55"/>
      <c r="DI782" s="55"/>
      <c r="DJ782" s="55"/>
      <c r="DK782" s="55"/>
      <c r="DL782" s="55"/>
      <c r="DM782" s="55"/>
      <c r="DN782" s="55"/>
      <c r="DO782" s="55"/>
      <c r="DP782" s="55"/>
      <c r="DQ782" s="55"/>
      <c r="DR782" s="55"/>
      <c r="DS782" s="55"/>
      <c r="DT782" s="55"/>
      <c r="DU782" s="55"/>
      <c r="DV782" s="55"/>
      <c r="DW782" s="55"/>
      <c r="DX782" s="55"/>
      <c r="DY782" s="55"/>
      <c r="DZ782" s="55"/>
      <c r="EA782" s="55"/>
      <c r="EB782" s="55"/>
      <c r="EC782" s="55"/>
      <c r="ED782" s="55"/>
      <c r="EE782" s="55"/>
      <c r="EF782" s="55"/>
      <c r="EG782" s="55"/>
      <c r="EH782" s="55"/>
      <c r="EI782" s="55"/>
      <c r="EJ782" s="55"/>
      <c r="EK782" s="55"/>
      <c r="EL782" s="55"/>
      <c r="EM782" s="55"/>
      <c r="EN782" s="55"/>
      <c r="EO782" s="55"/>
      <c r="EP782" s="55"/>
      <c r="EQ782" s="55"/>
      <c r="ER782" s="55"/>
      <c r="ES782" s="55"/>
      <c r="ET782" s="55"/>
      <c r="EU782" s="55"/>
      <c r="EV782" s="55"/>
      <c r="EW782" s="55"/>
      <c r="EX782" s="55"/>
      <c r="EY782" s="55"/>
      <c r="EZ782" s="55"/>
      <c r="FA782" s="55"/>
      <c r="FB782" s="55"/>
      <c r="FC782" s="55"/>
      <c r="FD782" s="55"/>
      <c r="FE782" s="55"/>
      <c r="FF782" s="55"/>
      <c r="FG782" s="55"/>
      <c r="FH782" s="55"/>
      <c r="FI782" s="55"/>
      <c r="FJ782" s="55"/>
      <c r="FK782" s="55"/>
      <c r="FL782" s="55"/>
      <c r="FM782" s="55"/>
      <c r="FN782" s="55"/>
      <c r="FO782" s="55"/>
      <c r="FP782" s="55"/>
      <c r="FQ782" s="55"/>
      <c r="FR782" s="55"/>
      <c r="FS782" s="55"/>
      <c r="FT782" s="55"/>
      <c r="FU782" s="55"/>
      <c r="FV782" s="55"/>
      <c r="FW782" s="55"/>
      <c r="FX782" s="55"/>
      <c r="FY782" s="55"/>
      <c r="FZ782" s="55"/>
      <c r="GA782" s="55"/>
      <c r="GB782" s="55"/>
      <c r="GC782" s="55"/>
      <c r="GD782" s="55"/>
      <c r="GE782" s="55"/>
      <c r="GF782" s="55"/>
      <c r="GG782" s="55"/>
      <c r="GH782" s="55"/>
      <c r="GI782" s="55"/>
      <c r="GJ782" s="55"/>
      <c r="GK782" s="55"/>
      <c r="GL782" s="55"/>
      <c r="GM782" s="55"/>
      <c r="GN782" s="55"/>
      <c r="GO782" s="55"/>
      <c r="GP782" s="55"/>
      <c r="GQ782" s="55"/>
      <c r="GR782" s="55"/>
      <c r="GS782" s="55"/>
      <c r="GT782" s="55"/>
      <c r="GU782" s="55"/>
      <c r="GV782" s="55"/>
      <c r="GW782" s="55"/>
      <c r="GX782" s="55"/>
      <c r="GY782" s="55"/>
      <c r="GZ782" s="55"/>
      <c r="HA782" s="55"/>
      <c r="HB782" s="55"/>
      <c r="HC782" s="55"/>
      <c r="HD782" s="55"/>
      <c r="HE782" s="55"/>
      <c r="HF782" s="55"/>
      <c r="HG782" s="55"/>
      <c r="HH782" s="55"/>
      <c r="HI782" s="55"/>
      <c r="HJ782" s="55"/>
      <c r="HK782" s="55"/>
      <c r="HL782" s="55"/>
      <c r="HM782" s="55"/>
      <c r="HN782" s="55"/>
      <c r="HO782" s="55"/>
      <c r="HP782" s="55"/>
      <c r="HQ782" s="55"/>
      <c r="HR782" s="55"/>
      <c r="HS782" s="55"/>
      <c r="HT782" s="55"/>
      <c r="HU782" s="55"/>
      <c r="HV782" s="55"/>
      <c r="HW782" s="55"/>
      <c r="HX782" s="55"/>
      <c r="HY782" s="55"/>
      <c r="HZ782" s="55"/>
      <c r="IA782" s="55"/>
      <c r="IB782" s="55"/>
      <c r="IC782" s="55"/>
      <c r="ID782" s="55"/>
      <c r="IE782" s="55"/>
    </row>
    <row r="783" s="36" customFormat="1" ht="60" hidden="1" customHeight="1">
      <c r="A783" s="37"/>
      <c r="B783" s="37" t="s">
        <v>62</v>
      </c>
      <c r="C783" s="37" t="s">
        <v>63</v>
      </c>
      <c r="D783" s="56" t="s">
        <v>64</v>
      </c>
      <c r="E783" s="56">
        <v>234</v>
      </c>
      <c r="F783" s="40" t="s">
        <v>3032</v>
      </c>
      <c r="G783" s="40" t="s">
        <v>3041</v>
      </c>
      <c r="H783" s="56" t="s">
        <v>3042</v>
      </c>
      <c r="I783" s="48" t="s">
        <v>930</v>
      </c>
      <c r="J783" s="40" t="s">
        <v>931</v>
      </c>
      <c r="K783" s="49" t="s">
        <v>932</v>
      </c>
      <c r="L783" s="49" t="s">
        <v>933</v>
      </c>
      <c r="M783" s="49" t="s">
        <v>3039</v>
      </c>
      <c r="N783" s="49">
        <v>2306239</v>
      </c>
      <c r="O783" s="37" t="s">
        <v>1098</v>
      </c>
      <c r="P783" s="37" t="s">
        <v>76</v>
      </c>
      <c r="Q783" s="42" t="s">
        <v>77</v>
      </c>
      <c r="R783" s="96">
        <v>42447</v>
      </c>
      <c r="S783" s="44">
        <v>15</v>
      </c>
      <c r="T783" s="45">
        <f t="shared" si="62"/>
        <v>47925</v>
      </c>
      <c r="U783" s="56" t="s">
        <v>78</v>
      </c>
      <c r="V783" s="47"/>
      <c r="W783" s="47" t="str">
        <f t="shared" si="65"/>
        <v>°С</v>
      </c>
      <c r="X783" s="48">
        <v>450</v>
      </c>
      <c r="Y783" s="48"/>
      <c r="Z783" s="42" t="s">
        <v>79</v>
      </c>
      <c r="AA783" s="37" t="s">
        <v>936</v>
      </c>
      <c r="AB783" s="48"/>
      <c r="AC783" s="42"/>
      <c r="AD783" s="49">
        <v>48</v>
      </c>
      <c r="AE783" s="91">
        <v>45612</v>
      </c>
      <c r="AF783" s="51">
        <f t="shared" si="67"/>
        <v>47072</v>
      </c>
      <c r="AG783" s="40" t="s">
        <v>82</v>
      </c>
      <c r="AH783" s="40" t="s">
        <v>83</v>
      </c>
      <c r="AI783" s="42" t="s">
        <v>3044</v>
      </c>
      <c r="AJ783" s="62" t="s">
        <v>143</v>
      </c>
      <c r="AK783" s="51" t="str">
        <f t="shared" ca="1" si="61"/>
        <v>поверен</v>
      </c>
      <c r="AL783" s="42"/>
      <c r="AM783" s="42" t="s">
        <v>86</v>
      </c>
      <c r="AN783" s="42" t="s">
        <v>87</v>
      </c>
      <c r="AO783" s="42" t="s">
        <v>88</v>
      </c>
      <c r="AP783" s="48"/>
      <c r="AQ783" s="41" t="s">
        <v>3038</v>
      </c>
      <c r="AR783" s="51"/>
      <c r="AS783" s="42"/>
      <c r="AT783" s="37"/>
      <c r="AU783" s="37"/>
      <c r="AV783" s="40">
        <v>44949</v>
      </c>
      <c r="AW783" s="40"/>
      <c r="AX783" s="37"/>
      <c r="AY783" s="37"/>
      <c r="AZ783" s="37"/>
      <c r="BA783" s="40"/>
      <c r="BB783" s="40" t="s">
        <v>93</v>
      </c>
      <c r="BC783" s="40" t="s">
        <v>94</v>
      </c>
      <c r="BD783" s="42">
        <v>3201</v>
      </c>
      <c r="BE783" s="40"/>
      <c r="BF783" s="52"/>
      <c r="BG783" s="552"/>
      <c r="BH783" s="54"/>
      <c r="BI783" s="47"/>
      <c r="BJ783" s="47"/>
      <c r="BK783" s="47"/>
      <c r="BL783" s="55"/>
      <c r="BM783" s="55"/>
      <c r="BN783" s="55"/>
      <c r="BO783" s="55"/>
      <c r="BP783" s="55"/>
      <c r="BQ783" s="55"/>
      <c r="BR783" s="55"/>
      <c r="BS783" s="55"/>
      <c r="BT783" s="55"/>
      <c r="BU783" s="55"/>
      <c r="BV783" s="55"/>
      <c r="BW783" s="55"/>
      <c r="BX783" s="55"/>
      <c r="BY783" s="55"/>
      <c r="BZ783" s="55"/>
      <c r="CA783" s="55"/>
      <c r="CB783" s="55"/>
      <c r="CC783" s="55"/>
      <c r="CD783" s="55"/>
      <c r="CE783" s="55"/>
      <c r="CF783" s="55"/>
      <c r="CG783" s="55"/>
      <c r="CH783" s="55"/>
      <c r="CI783" s="55"/>
      <c r="CJ783" s="55"/>
      <c r="CK783" s="55"/>
      <c r="CL783" s="55"/>
      <c r="CM783" s="55"/>
      <c r="CN783" s="55"/>
      <c r="CO783" s="55"/>
      <c r="CP783" s="55"/>
      <c r="CQ783" s="55"/>
      <c r="CR783" s="55"/>
      <c r="CS783" s="55"/>
      <c r="CT783" s="55"/>
      <c r="CU783" s="55"/>
      <c r="CV783" s="55"/>
      <c r="CW783" s="55"/>
      <c r="CX783" s="55"/>
      <c r="CY783" s="55"/>
      <c r="CZ783" s="55"/>
      <c r="DA783" s="55"/>
      <c r="DB783" s="55"/>
      <c r="DC783" s="55"/>
      <c r="DD783" s="55"/>
      <c r="DE783" s="55"/>
      <c r="DF783" s="55"/>
      <c r="DG783" s="55"/>
      <c r="DH783" s="55"/>
      <c r="DI783" s="55"/>
      <c r="DJ783" s="55"/>
      <c r="DK783" s="55"/>
      <c r="DL783" s="55"/>
      <c r="DM783" s="55"/>
      <c r="DN783" s="55"/>
      <c r="DO783" s="55"/>
      <c r="DP783" s="55"/>
      <c r="DQ783" s="55"/>
      <c r="DR783" s="55"/>
      <c r="DS783" s="55"/>
      <c r="DT783" s="55"/>
      <c r="DU783" s="55"/>
      <c r="DV783" s="55"/>
      <c r="DW783" s="55"/>
      <c r="DX783" s="55"/>
      <c r="DY783" s="55"/>
      <c r="DZ783" s="55"/>
      <c r="EA783" s="55"/>
      <c r="EB783" s="55"/>
      <c r="EC783" s="55"/>
      <c r="ED783" s="55"/>
      <c r="EE783" s="55"/>
      <c r="EF783" s="55"/>
      <c r="EG783" s="55"/>
      <c r="EH783" s="55"/>
      <c r="EI783" s="55"/>
      <c r="EJ783" s="55"/>
      <c r="EK783" s="55"/>
      <c r="EL783" s="55"/>
      <c r="EM783" s="55"/>
      <c r="EN783" s="55"/>
      <c r="EO783" s="55"/>
      <c r="EP783" s="55"/>
      <c r="EQ783" s="55"/>
      <c r="ER783" s="55"/>
      <c r="ES783" s="55"/>
      <c r="ET783" s="55"/>
      <c r="EU783" s="55"/>
      <c r="EV783" s="55"/>
      <c r="EW783" s="55"/>
      <c r="EX783" s="55"/>
      <c r="EY783" s="55"/>
      <c r="EZ783" s="55"/>
      <c r="FA783" s="55"/>
      <c r="FB783" s="55"/>
      <c r="FC783" s="55"/>
      <c r="FD783" s="55"/>
      <c r="FE783" s="55"/>
      <c r="FF783" s="55"/>
      <c r="FG783" s="55"/>
      <c r="FH783" s="55"/>
      <c r="FI783" s="55"/>
      <c r="FJ783" s="55"/>
      <c r="FK783" s="55"/>
      <c r="FL783" s="55"/>
      <c r="FM783" s="55"/>
      <c r="FN783" s="55"/>
      <c r="FO783" s="55"/>
      <c r="FP783" s="55"/>
      <c r="FQ783" s="55"/>
      <c r="FR783" s="55"/>
      <c r="FS783" s="55"/>
      <c r="FT783" s="55"/>
      <c r="FU783" s="55"/>
      <c r="FV783" s="55"/>
      <c r="FW783" s="55"/>
      <c r="FX783" s="55"/>
      <c r="FY783" s="55"/>
      <c r="FZ783" s="55"/>
      <c r="GA783" s="55"/>
      <c r="GB783" s="55"/>
      <c r="GC783" s="55"/>
      <c r="GD783" s="55"/>
      <c r="GE783" s="55"/>
      <c r="GF783" s="55"/>
      <c r="GG783" s="55"/>
      <c r="GH783" s="55"/>
      <c r="GI783" s="55"/>
      <c r="GJ783" s="55"/>
      <c r="GK783" s="55"/>
      <c r="GL783" s="55"/>
      <c r="GM783" s="55"/>
      <c r="GN783" s="55"/>
      <c r="GO783" s="55"/>
      <c r="GP783" s="55"/>
      <c r="GQ783" s="55"/>
      <c r="GR783" s="55"/>
      <c r="GS783" s="55"/>
      <c r="GT783" s="55"/>
      <c r="GU783" s="55"/>
      <c r="GV783" s="55"/>
      <c r="GW783" s="55"/>
      <c r="GX783" s="55"/>
      <c r="GY783" s="55"/>
      <c r="GZ783" s="55"/>
      <c r="HA783" s="55"/>
      <c r="HB783" s="55"/>
      <c r="HC783" s="55"/>
      <c r="HD783" s="55"/>
      <c r="HE783" s="55"/>
      <c r="HF783" s="55"/>
      <c r="HG783" s="55"/>
      <c r="HH783" s="55"/>
      <c r="HI783" s="55"/>
      <c r="HJ783" s="55"/>
      <c r="HK783" s="55"/>
      <c r="HL783" s="55"/>
      <c r="HM783" s="55"/>
      <c r="HN783" s="55"/>
      <c r="HO783" s="55"/>
      <c r="HP783" s="55"/>
      <c r="HQ783" s="55"/>
      <c r="HR783" s="55"/>
      <c r="HS783" s="55"/>
      <c r="HT783" s="55"/>
      <c r="HU783" s="55"/>
      <c r="HV783" s="55"/>
      <c r="HW783" s="55"/>
      <c r="HX783" s="55"/>
      <c r="HY783" s="55"/>
      <c r="HZ783" s="55"/>
      <c r="IA783" s="55"/>
      <c r="IB783" s="55"/>
      <c r="IC783" s="55"/>
      <c r="ID783" s="55"/>
      <c r="IE783" s="55"/>
    </row>
    <row r="784" s="36" customFormat="1" ht="60" hidden="1" customHeight="1">
      <c r="A784" s="37"/>
      <c r="B784" s="37" t="s">
        <v>62</v>
      </c>
      <c r="C784" s="37" t="s">
        <v>63</v>
      </c>
      <c r="D784" s="56" t="s">
        <v>64</v>
      </c>
      <c r="E784" s="56">
        <v>234</v>
      </c>
      <c r="F784" s="40" t="s">
        <v>3032</v>
      </c>
      <c r="G784" s="40" t="s">
        <v>3045</v>
      </c>
      <c r="H784" s="56" t="s">
        <v>3046</v>
      </c>
      <c r="I784" s="48" t="s">
        <v>69</v>
      </c>
      <c r="J784" s="40" t="s">
        <v>1100</v>
      </c>
      <c r="K784" s="37" t="s">
        <v>71</v>
      </c>
      <c r="L784" s="37" t="s">
        <v>72</v>
      </c>
      <c r="M784" s="40" t="s">
        <v>3036</v>
      </c>
      <c r="N784" s="49">
        <v>2306223</v>
      </c>
      <c r="O784" s="37" t="s">
        <v>1098</v>
      </c>
      <c r="P784" s="37" t="s">
        <v>76</v>
      </c>
      <c r="Q784" s="42" t="s">
        <v>77</v>
      </c>
      <c r="R784" s="96">
        <v>42447</v>
      </c>
      <c r="S784" s="44">
        <v>15</v>
      </c>
      <c r="T784" s="45">
        <f t="shared" si="62"/>
        <v>47925</v>
      </c>
      <c r="U784" s="56">
        <v>0</v>
      </c>
      <c r="V784" s="47" t="str">
        <f t="shared" si="66"/>
        <v/>
      </c>
      <c r="W784" s="47" t="str">
        <f t="shared" si="65"/>
        <v>°С</v>
      </c>
      <c r="X784" s="48">
        <v>50</v>
      </c>
      <c r="Y784" s="48"/>
      <c r="Z784" s="42" t="s">
        <v>79</v>
      </c>
      <c r="AA784" s="37" t="s">
        <v>101</v>
      </c>
      <c r="AB784" s="48"/>
      <c r="AC784" s="42" t="s">
        <v>81</v>
      </c>
      <c r="AD784" s="49">
        <v>60</v>
      </c>
      <c r="AE784" s="50">
        <v>44152</v>
      </c>
      <c r="AF784" s="51">
        <f t="shared" si="67"/>
        <v>45977</v>
      </c>
      <c r="AG784" s="40" t="s">
        <v>82</v>
      </c>
      <c r="AH784" s="40" t="s">
        <v>83</v>
      </c>
      <c r="AI784" s="42" t="s">
        <v>3047</v>
      </c>
      <c r="AJ784" s="40" t="s">
        <v>85</v>
      </c>
      <c r="AK784" s="51" t="str">
        <f t="shared" ca="1" si="61"/>
        <v>поверен</v>
      </c>
      <c r="AL784" s="42"/>
      <c r="AM784" s="42" t="s">
        <v>86</v>
      </c>
      <c r="AN784" s="42" t="s">
        <v>87</v>
      </c>
      <c r="AO784" s="42" t="s">
        <v>88</v>
      </c>
      <c r="AP784" s="48" t="s">
        <v>2099</v>
      </c>
      <c r="AQ784" s="41" t="s">
        <v>3038</v>
      </c>
      <c r="AR784" s="51"/>
      <c r="AS784" s="42" t="s">
        <v>91</v>
      </c>
      <c r="AT784" s="37" t="s">
        <v>385</v>
      </c>
      <c r="AU784" s="37"/>
      <c r="AV784" s="40">
        <v>44949</v>
      </c>
      <c r="AW784" s="40"/>
      <c r="AX784" s="37"/>
      <c r="AY784" s="37"/>
      <c r="AZ784" s="37"/>
      <c r="BA784" s="40"/>
      <c r="BB784" s="40" t="s">
        <v>93</v>
      </c>
      <c r="BC784" s="40" t="s">
        <v>94</v>
      </c>
      <c r="BD784" s="42">
        <v>3201</v>
      </c>
      <c r="BE784" s="40"/>
      <c r="BF784" s="52"/>
      <c r="BG784" s="53" t="s">
        <v>95</v>
      </c>
      <c r="BH784" s="54"/>
      <c r="BI784" s="47"/>
      <c r="BJ784" s="47"/>
      <c r="BK784" s="47"/>
      <c r="BL784" s="55"/>
      <c r="BM784" s="55"/>
      <c r="BN784" s="55"/>
      <c r="BO784" s="55"/>
      <c r="BP784" s="55"/>
      <c r="BQ784" s="55"/>
      <c r="BR784" s="55"/>
      <c r="BS784" s="55"/>
      <c r="BT784" s="55"/>
      <c r="BU784" s="55"/>
      <c r="BV784" s="55"/>
      <c r="BW784" s="55"/>
      <c r="BX784" s="55"/>
      <c r="BY784" s="55"/>
      <c r="BZ784" s="55"/>
      <c r="CA784" s="55"/>
      <c r="CB784" s="55"/>
      <c r="CC784" s="55"/>
      <c r="CD784" s="55"/>
      <c r="CE784" s="55"/>
      <c r="CF784" s="55"/>
      <c r="CG784" s="55"/>
      <c r="CH784" s="55"/>
      <c r="CI784" s="55"/>
      <c r="CJ784" s="55"/>
      <c r="CK784" s="55"/>
      <c r="CL784" s="55"/>
      <c r="CM784" s="55"/>
      <c r="CN784" s="55"/>
      <c r="CO784" s="55"/>
      <c r="CP784" s="55"/>
      <c r="CQ784" s="55"/>
      <c r="CR784" s="55"/>
      <c r="CS784" s="55"/>
      <c r="CT784" s="55"/>
      <c r="CU784" s="55"/>
      <c r="CV784" s="55"/>
      <c r="CW784" s="55"/>
      <c r="CX784" s="55"/>
      <c r="CY784" s="55"/>
      <c r="CZ784" s="55"/>
      <c r="DA784" s="55"/>
      <c r="DB784" s="55"/>
      <c r="DC784" s="55"/>
      <c r="DD784" s="55"/>
      <c r="DE784" s="55"/>
      <c r="DF784" s="55"/>
      <c r="DG784" s="55"/>
      <c r="DH784" s="55"/>
      <c r="DI784" s="55"/>
      <c r="DJ784" s="55"/>
      <c r="DK784" s="55"/>
      <c r="DL784" s="55"/>
      <c r="DM784" s="55"/>
      <c r="DN784" s="55"/>
      <c r="DO784" s="55"/>
      <c r="DP784" s="55"/>
      <c r="DQ784" s="55"/>
      <c r="DR784" s="55"/>
      <c r="DS784" s="55"/>
      <c r="DT784" s="55"/>
      <c r="DU784" s="55"/>
      <c r="DV784" s="55"/>
      <c r="DW784" s="55"/>
      <c r="DX784" s="55"/>
      <c r="DY784" s="55"/>
      <c r="DZ784" s="55"/>
      <c r="EA784" s="55"/>
      <c r="EB784" s="55"/>
      <c r="EC784" s="55"/>
      <c r="ED784" s="55"/>
      <c r="EE784" s="55"/>
      <c r="EF784" s="55"/>
      <c r="EG784" s="55"/>
      <c r="EH784" s="55"/>
      <c r="EI784" s="55"/>
      <c r="EJ784" s="55"/>
      <c r="EK784" s="55"/>
      <c r="EL784" s="55"/>
      <c r="EM784" s="55"/>
      <c r="EN784" s="55"/>
      <c r="EO784" s="55"/>
      <c r="EP784" s="55"/>
      <c r="EQ784" s="55"/>
      <c r="ER784" s="55"/>
      <c r="ES784" s="55"/>
      <c r="ET784" s="55"/>
      <c r="EU784" s="55"/>
      <c r="EV784" s="55"/>
      <c r="EW784" s="55"/>
      <c r="EX784" s="55"/>
      <c r="EY784" s="55"/>
      <c r="EZ784" s="55"/>
      <c r="FA784" s="55"/>
      <c r="FB784" s="55"/>
      <c r="FC784" s="55"/>
      <c r="FD784" s="55"/>
      <c r="FE784" s="55"/>
      <c r="FF784" s="55"/>
      <c r="FG784" s="55"/>
      <c r="FH784" s="55"/>
      <c r="FI784" s="55"/>
      <c r="FJ784" s="55"/>
      <c r="FK784" s="55"/>
      <c r="FL784" s="55"/>
      <c r="FM784" s="55"/>
      <c r="FN784" s="55"/>
      <c r="FO784" s="55"/>
      <c r="FP784" s="55"/>
      <c r="FQ784" s="55"/>
      <c r="FR784" s="55"/>
      <c r="FS784" s="55"/>
      <c r="FT784" s="55"/>
      <c r="FU784" s="55"/>
      <c r="FV784" s="55"/>
      <c r="FW784" s="55"/>
      <c r="FX784" s="55"/>
      <c r="FY784" s="55"/>
      <c r="FZ784" s="55"/>
      <c r="GA784" s="55"/>
      <c r="GB784" s="55"/>
      <c r="GC784" s="55"/>
      <c r="GD784" s="55"/>
      <c r="GE784" s="55"/>
      <c r="GF784" s="55"/>
      <c r="GG784" s="55"/>
      <c r="GH784" s="55"/>
      <c r="GI784" s="55"/>
      <c r="GJ784" s="55"/>
      <c r="GK784" s="55"/>
      <c r="GL784" s="55"/>
      <c r="GM784" s="55"/>
      <c r="GN784" s="55"/>
      <c r="GO784" s="55"/>
      <c r="GP784" s="55"/>
      <c r="GQ784" s="55"/>
      <c r="GR784" s="55"/>
      <c r="GS784" s="55"/>
      <c r="GT784" s="55"/>
      <c r="GU784" s="55"/>
      <c r="GV784" s="55"/>
      <c r="GW784" s="55"/>
      <c r="GX784" s="55"/>
      <c r="GY784" s="55"/>
      <c r="GZ784" s="55"/>
      <c r="HA784" s="55"/>
      <c r="HB784" s="55"/>
      <c r="HC784" s="55"/>
      <c r="HD784" s="55"/>
      <c r="HE784" s="55"/>
      <c r="HF784" s="55"/>
      <c r="HG784" s="55"/>
      <c r="HH784" s="55"/>
      <c r="HI784" s="55"/>
      <c r="HJ784" s="55"/>
      <c r="HK784" s="55"/>
      <c r="HL784" s="55"/>
      <c r="HM784" s="55"/>
      <c r="HN784" s="55"/>
      <c r="HO784" s="55"/>
      <c r="HP784" s="55"/>
      <c r="HQ784" s="55"/>
      <c r="HR784" s="55"/>
      <c r="HS784" s="55"/>
      <c r="HT784" s="55"/>
      <c r="HU784" s="55"/>
      <c r="HV784" s="55"/>
      <c r="HW784" s="55"/>
      <c r="HX784" s="55"/>
      <c r="HY784" s="55"/>
      <c r="HZ784" s="55"/>
      <c r="IA784" s="55"/>
      <c r="IB784" s="55"/>
      <c r="IC784" s="55"/>
      <c r="ID784" s="55"/>
      <c r="IE784" s="55"/>
    </row>
    <row r="785" s="36" customFormat="1" ht="60" hidden="1" customHeight="1">
      <c r="A785" s="37"/>
      <c r="B785" s="37" t="s">
        <v>62</v>
      </c>
      <c r="C785" s="37" t="s">
        <v>63</v>
      </c>
      <c r="D785" s="56" t="s">
        <v>64</v>
      </c>
      <c r="E785" s="56">
        <v>234</v>
      </c>
      <c r="F785" s="40" t="s">
        <v>3032</v>
      </c>
      <c r="G785" s="40" t="s">
        <v>3045</v>
      </c>
      <c r="H785" s="56" t="s">
        <v>3046</v>
      </c>
      <c r="I785" s="48" t="s">
        <v>930</v>
      </c>
      <c r="J785" s="40" t="s">
        <v>931</v>
      </c>
      <c r="K785" s="49" t="s">
        <v>932</v>
      </c>
      <c r="L785" s="49" t="s">
        <v>933</v>
      </c>
      <c r="M785" s="49" t="s">
        <v>3039</v>
      </c>
      <c r="N785" s="49">
        <v>2306240</v>
      </c>
      <c r="O785" s="37" t="s">
        <v>1098</v>
      </c>
      <c r="P785" s="37" t="s">
        <v>76</v>
      </c>
      <c r="Q785" s="42" t="s">
        <v>77</v>
      </c>
      <c r="R785" s="96">
        <v>42447</v>
      </c>
      <c r="S785" s="44">
        <v>15</v>
      </c>
      <c r="T785" s="45">
        <f t="shared" si="62"/>
        <v>47925</v>
      </c>
      <c r="U785" s="56" t="s">
        <v>78</v>
      </c>
      <c r="V785" s="47"/>
      <c r="W785" s="47" t="str">
        <f t="shared" si="65"/>
        <v>°С</v>
      </c>
      <c r="X785" s="48">
        <v>450</v>
      </c>
      <c r="Y785" s="48"/>
      <c r="Z785" s="42" t="s">
        <v>79</v>
      </c>
      <c r="AA785" s="37" t="s">
        <v>936</v>
      </c>
      <c r="AB785" s="48"/>
      <c r="AC785" s="42"/>
      <c r="AD785" s="49">
        <v>48</v>
      </c>
      <c r="AE785" s="91">
        <v>45612</v>
      </c>
      <c r="AF785" s="51">
        <f t="shared" si="67"/>
        <v>47072</v>
      </c>
      <c r="AG785" s="40" t="s">
        <v>82</v>
      </c>
      <c r="AH785" s="40" t="s">
        <v>83</v>
      </c>
      <c r="AI785" s="42" t="s">
        <v>3048</v>
      </c>
      <c r="AJ785" s="62" t="s">
        <v>143</v>
      </c>
      <c r="AK785" s="51" t="str">
        <f t="shared" ca="1" si="61"/>
        <v>поверен</v>
      </c>
      <c r="AL785" s="42"/>
      <c r="AM785" s="42" t="s">
        <v>86</v>
      </c>
      <c r="AN785" s="42" t="s">
        <v>87</v>
      </c>
      <c r="AO785" s="42" t="s">
        <v>88</v>
      </c>
      <c r="AP785" s="48"/>
      <c r="AQ785" s="41" t="s">
        <v>3038</v>
      </c>
      <c r="AR785" s="51"/>
      <c r="AS785" s="42"/>
      <c r="AT785" s="37"/>
      <c r="AU785" s="37"/>
      <c r="AV785" s="40">
        <v>44949</v>
      </c>
      <c r="AW785" s="40"/>
      <c r="AX785" s="37"/>
      <c r="AY785" s="37"/>
      <c r="AZ785" s="37"/>
      <c r="BA785" s="40"/>
      <c r="BB785" s="40" t="s">
        <v>93</v>
      </c>
      <c r="BC785" s="40" t="s">
        <v>94</v>
      </c>
      <c r="BD785" s="42">
        <v>3201</v>
      </c>
      <c r="BE785" s="40"/>
      <c r="BF785" s="52"/>
      <c r="BG785" s="552"/>
      <c r="BH785" s="54"/>
      <c r="BI785" s="47"/>
      <c r="BJ785" s="47"/>
      <c r="BK785" s="47"/>
      <c r="BL785" s="55"/>
      <c r="BM785" s="55"/>
      <c r="BN785" s="55"/>
      <c r="BO785" s="55"/>
      <c r="BP785" s="55"/>
      <c r="BQ785" s="55"/>
      <c r="BR785" s="55"/>
      <c r="BS785" s="55"/>
      <c r="BT785" s="55"/>
      <c r="BU785" s="55"/>
      <c r="BV785" s="55"/>
      <c r="BW785" s="55"/>
      <c r="BX785" s="55"/>
      <c r="BY785" s="55"/>
      <c r="BZ785" s="55"/>
      <c r="CA785" s="55"/>
      <c r="CB785" s="55"/>
      <c r="CC785" s="55"/>
      <c r="CD785" s="55"/>
      <c r="CE785" s="55"/>
      <c r="CF785" s="55"/>
      <c r="CG785" s="55"/>
      <c r="CH785" s="55"/>
      <c r="CI785" s="55"/>
      <c r="CJ785" s="55"/>
      <c r="CK785" s="55"/>
      <c r="CL785" s="55"/>
      <c r="CM785" s="55"/>
      <c r="CN785" s="55"/>
      <c r="CO785" s="55"/>
      <c r="CP785" s="55"/>
      <c r="CQ785" s="55"/>
      <c r="CR785" s="55"/>
      <c r="CS785" s="55"/>
      <c r="CT785" s="55"/>
      <c r="CU785" s="55"/>
      <c r="CV785" s="55"/>
      <c r="CW785" s="55"/>
      <c r="CX785" s="55"/>
      <c r="CY785" s="55"/>
      <c r="CZ785" s="55"/>
      <c r="DA785" s="55"/>
      <c r="DB785" s="55"/>
      <c r="DC785" s="55"/>
      <c r="DD785" s="55"/>
      <c r="DE785" s="55"/>
      <c r="DF785" s="55"/>
      <c r="DG785" s="55"/>
      <c r="DH785" s="55"/>
      <c r="DI785" s="55"/>
      <c r="DJ785" s="55"/>
      <c r="DK785" s="55"/>
      <c r="DL785" s="55"/>
      <c r="DM785" s="55"/>
      <c r="DN785" s="55"/>
      <c r="DO785" s="55"/>
      <c r="DP785" s="55"/>
      <c r="DQ785" s="55"/>
      <c r="DR785" s="55"/>
      <c r="DS785" s="55"/>
      <c r="DT785" s="55"/>
      <c r="DU785" s="55"/>
      <c r="DV785" s="55"/>
      <c r="DW785" s="55"/>
      <c r="DX785" s="55"/>
      <c r="DY785" s="55"/>
      <c r="DZ785" s="55"/>
      <c r="EA785" s="55"/>
      <c r="EB785" s="55"/>
      <c r="EC785" s="55"/>
      <c r="ED785" s="55"/>
      <c r="EE785" s="55"/>
      <c r="EF785" s="55"/>
      <c r="EG785" s="55"/>
      <c r="EH785" s="55"/>
      <c r="EI785" s="55"/>
      <c r="EJ785" s="55"/>
      <c r="EK785" s="55"/>
      <c r="EL785" s="55"/>
      <c r="EM785" s="55"/>
      <c r="EN785" s="55"/>
      <c r="EO785" s="55"/>
      <c r="EP785" s="55"/>
      <c r="EQ785" s="55"/>
      <c r="ER785" s="55"/>
      <c r="ES785" s="55"/>
      <c r="ET785" s="55"/>
      <c r="EU785" s="55"/>
      <c r="EV785" s="55"/>
      <c r="EW785" s="55"/>
      <c r="EX785" s="55"/>
      <c r="EY785" s="55"/>
      <c r="EZ785" s="55"/>
      <c r="FA785" s="55"/>
      <c r="FB785" s="55"/>
      <c r="FC785" s="55"/>
      <c r="FD785" s="55"/>
      <c r="FE785" s="55"/>
      <c r="FF785" s="55"/>
      <c r="FG785" s="55"/>
      <c r="FH785" s="55"/>
      <c r="FI785" s="55"/>
      <c r="FJ785" s="55"/>
      <c r="FK785" s="55"/>
      <c r="FL785" s="55"/>
      <c r="FM785" s="55"/>
      <c r="FN785" s="55"/>
      <c r="FO785" s="55"/>
      <c r="FP785" s="55"/>
      <c r="FQ785" s="55"/>
      <c r="FR785" s="55"/>
      <c r="FS785" s="55"/>
      <c r="FT785" s="55"/>
      <c r="FU785" s="55"/>
      <c r="FV785" s="55"/>
      <c r="FW785" s="55"/>
      <c r="FX785" s="55"/>
      <c r="FY785" s="55"/>
      <c r="FZ785" s="55"/>
      <c r="GA785" s="55"/>
      <c r="GB785" s="55"/>
      <c r="GC785" s="55"/>
      <c r="GD785" s="55"/>
      <c r="GE785" s="55"/>
      <c r="GF785" s="55"/>
      <c r="GG785" s="55"/>
      <c r="GH785" s="55"/>
      <c r="GI785" s="55"/>
      <c r="GJ785" s="55"/>
      <c r="GK785" s="55"/>
      <c r="GL785" s="55"/>
      <c r="GM785" s="55"/>
      <c r="GN785" s="55"/>
      <c r="GO785" s="55"/>
      <c r="GP785" s="55"/>
      <c r="GQ785" s="55"/>
      <c r="GR785" s="55"/>
      <c r="GS785" s="55"/>
      <c r="GT785" s="55"/>
      <c r="GU785" s="55"/>
      <c r="GV785" s="55"/>
      <c r="GW785" s="55"/>
      <c r="GX785" s="55"/>
      <c r="GY785" s="55"/>
      <c r="GZ785" s="55"/>
      <c r="HA785" s="55"/>
      <c r="HB785" s="55"/>
      <c r="HC785" s="55"/>
      <c r="HD785" s="55"/>
      <c r="HE785" s="55"/>
      <c r="HF785" s="55"/>
      <c r="HG785" s="55"/>
      <c r="HH785" s="55"/>
      <c r="HI785" s="55"/>
      <c r="HJ785" s="55"/>
      <c r="HK785" s="55"/>
      <c r="HL785" s="55"/>
      <c r="HM785" s="55"/>
      <c r="HN785" s="55"/>
      <c r="HO785" s="55"/>
      <c r="HP785" s="55"/>
      <c r="HQ785" s="55"/>
      <c r="HR785" s="55"/>
      <c r="HS785" s="55"/>
      <c r="HT785" s="55"/>
      <c r="HU785" s="55"/>
      <c r="HV785" s="55"/>
      <c r="HW785" s="55"/>
      <c r="HX785" s="55"/>
      <c r="HY785" s="55"/>
      <c r="HZ785" s="55"/>
      <c r="IA785" s="55"/>
      <c r="IB785" s="55"/>
      <c r="IC785" s="55"/>
      <c r="ID785" s="55"/>
      <c r="IE785" s="55"/>
    </row>
    <row r="786" s="36" customFormat="1" ht="60" hidden="1" customHeight="1">
      <c r="A786" s="37"/>
      <c r="B786" s="37" t="s">
        <v>62</v>
      </c>
      <c r="C786" s="37" t="s">
        <v>63</v>
      </c>
      <c r="D786" s="56" t="s">
        <v>64</v>
      </c>
      <c r="E786" s="56">
        <v>234</v>
      </c>
      <c r="F786" s="40" t="s">
        <v>3032</v>
      </c>
      <c r="G786" s="40" t="s">
        <v>3049</v>
      </c>
      <c r="H786" s="56" t="s">
        <v>3050</v>
      </c>
      <c r="I786" s="48" t="s">
        <v>171</v>
      </c>
      <c r="J786" s="40" t="s">
        <v>172</v>
      </c>
      <c r="K786" s="49" t="s">
        <v>131</v>
      </c>
      <c r="L786" s="57" t="s">
        <v>151</v>
      </c>
      <c r="M786" s="40" t="s">
        <v>173</v>
      </c>
      <c r="N786" s="49" t="s">
        <v>3051</v>
      </c>
      <c r="O786" s="37" t="s">
        <v>75</v>
      </c>
      <c r="P786" s="37" t="s">
        <v>76</v>
      </c>
      <c r="Q786" s="42" t="s">
        <v>137</v>
      </c>
      <c r="R786" s="96">
        <v>42442</v>
      </c>
      <c r="S786" s="44">
        <v>12</v>
      </c>
      <c r="T786" s="45">
        <f t="shared" si="62"/>
        <v>46824.400000000001</v>
      </c>
      <c r="U786" s="56" t="s">
        <v>100</v>
      </c>
      <c r="V786" s="47" t="str">
        <f t="shared" si="66"/>
        <v>М</v>
      </c>
      <c r="W786" s="47" t="str">
        <f t="shared" si="65"/>
        <v>Па</v>
      </c>
      <c r="X786" s="48">
        <v>0.02</v>
      </c>
      <c r="Y786" s="48" t="s">
        <v>138</v>
      </c>
      <c r="Z786" s="42" t="s">
        <v>139</v>
      </c>
      <c r="AA786" s="56" t="s">
        <v>176</v>
      </c>
      <c r="AB786" s="48"/>
      <c r="AC786" s="42" t="s">
        <v>141</v>
      </c>
      <c r="AD786" s="49">
        <v>60</v>
      </c>
      <c r="AE786" s="50">
        <v>45827</v>
      </c>
      <c r="AF786" s="51">
        <f t="shared" si="67"/>
        <v>47652</v>
      </c>
      <c r="AG786" s="40" t="s">
        <v>82</v>
      </c>
      <c r="AH786" s="40" t="s">
        <v>83</v>
      </c>
      <c r="AI786" s="42" t="s">
        <v>3052</v>
      </c>
      <c r="AJ786" s="40" t="s">
        <v>109</v>
      </c>
      <c r="AK786" s="51" t="str">
        <f t="shared" ca="1" si="61"/>
        <v>поверен</v>
      </c>
      <c r="AL786" s="42"/>
      <c r="AM786" s="42" t="s">
        <v>86</v>
      </c>
      <c r="AN786" s="42" t="s">
        <v>87</v>
      </c>
      <c r="AO786" s="42" t="s">
        <v>88</v>
      </c>
      <c r="AP786" s="48" t="s">
        <v>2099</v>
      </c>
      <c r="AQ786" s="41" t="s">
        <v>3038</v>
      </c>
      <c r="AR786" s="51"/>
      <c r="AS786" s="42" t="s">
        <v>91</v>
      </c>
      <c r="AT786" s="37" t="s">
        <v>385</v>
      </c>
      <c r="AU786" s="37"/>
      <c r="AV786" s="40">
        <v>44949</v>
      </c>
      <c r="AW786" s="40"/>
      <c r="AX786" s="37"/>
      <c r="AY786" s="37"/>
      <c r="AZ786" s="37"/>
      <c r="BA786" s="40" t="s">
        <v>122</v>
      </c>
      <c r="BB786" s="40" t="s">
        <v>145</v>
      </c>
      <c r="BC786" s="40" t="s">
        <v>146</v>
      </c>
      <c r="BD786" s="42">
        <v>3001</v>
      </c>
      <c r="BE786" s="40"/>
      <c r="BF786" s="52"/>
      <c r="BG786" s="53"/>
      <c r="BH786" s="54"/>
      <c r="BI786" s="47"/>
      <c r="BJ786" s="47"/>
      <c r="BK786" s="47"/>
      <c r="BL786" s="55"/>
      <c r="BM786" s="55"/>
      <c r="BN786" s="55"/>
      <c r="BO786" s="55"/>
      <c r="BP786" s="55"/>
      <c r="BQ786" s="55"/>
      <c r="BR786" s="55"/>
      <c r="BS786" s="55"/>
      <c r="BT786" s="55"/>
      <c r="BU786" s="55"/>
      <c r="BV786" s="55"/>
      <c r="BW786" s="55"/>
      <c r="BX786" s="55"/>
      <c r="BY786" s="55"/>
      <c r="BZ786" s="55"/>
      <c r="CA786" s="55"/>
      <c r="CB786" s="55"/>
      <c r="CC786" s="55"/>
      <c r="CD786" s="55"/>
      <c r="CE786" s="55"/>
      <c r="CF786" s="55"/>
      <c r="CG786" s="55"/>
      <c r="CH786" s="55"/>
      <c r="CI786" s="55"/>
      <c r="CJ786" s="55"/>
      <c r="CK786" s="55"/>
      <c r="CL786" s="55"/>
      <c r="CM786" s="55"/>
      <c r="CN786" s="55"/>
      <c r="CO786" s="55"/>
      <c r="CP786" s="55"/>
      <c r="CQ786" s="55"/>
      <c r="CR786" s="55"/>
      <c r="CS786" s="55"/>
      <c r="CT786" s="55"/>
      <c r="CU786" s="55"/>
      <c r="CV786" s="55"/>
      <c r="CW786" s="55"/>
      <c r="CX786" s="55"/>
      <c r="CY786" s="55"/>
      <c r="CZ786" s="55"/>
      <c r="DA786" s="55"/>
      <c r="DB786" s="55"/>
      <c r="DC786" s="55"/>
      <c r="DD786" s="55"/>
      <c r="DE786" s="55"/>
      <c r="DF786" s="55"/>
      <c r="DG786" s="55"/>
      <c r="DH786" s="55"/>
      <c r="DI786" s="55"/>
      <c r="DJ786" s="55"/>
      <c r="DK786" s="55"/>
      <c r="DL786" s="55"/>
      <c r="DM786" s="55"/>
      <c r="DN786" s="55"/>
      <c r="DO786" s="55"/>
      <c r="DP786" s="55"/>
      <c r="DQ786" s="55"/>
      <c r="DR786" s="55"/>
      <c r="DS786" s="55"/>
      <c r="DT786" s="55"/>
      <c r="DU786" s="55"/>
      <c r="DV786" s="55"/>
      <c r="DW786" s="55"/>
      <c r="DX786" s="55"/>
      <c r="DY786" s="55"/>
      <c r="DZ786" s="55"/>
      <c r="EA786" s="55"/>
      <c r="EB786" s="55"/>
      <c r="EC786" s="55"/>
      <c r="ED786" s="55"/>
      <c r="EE786" s="55"/>
      <c r="EF786" s="55"/>
      <c r="EG786" s="55"/>
      <c r="EH786" s="55"/>
      <c r="EI786" s="55"/>
      <c r="EJ786" s="55"/>
      <c r="EK786" s="55"/>
      <c r="EL786" s="55"/>
      <c r="EM786" s="55"/>
      <c r="EN786" s="55"/>
      <c r="EO786" s="55"/>
      <c r="EP786" s="55"/>
      <c r="EQ786" s="55"/>
      <c r="ER786" s="55"/>
      <c r="ES786" s="55"/>
      <c r="ET786" s="55"/>
      <c r="EU786" s="55"/>
      <c r="EV786" s="55"/>
      <c r="EW786" s="55"/>
      <c r="EX786" s="55"/>
      <c r="EY786" s="55"/>
      <c r="EZ786" s="55"/>
      <c r="FA786" s="55"/>
      <c r="FB786" s="55"/>
      <c r="FC786" s="55"/>
      <c r="FD786" s="55"/>
      <c r="FE786" s="55"/>
      <c r="FF786" s="55"/>
      <c r="FG786" s="55"/>
      <c r="FH786" s="55"/>
      <c r="FI786" s="55"/>
      <c r="FJ786" s="55"/>
      <c r="FK786" s="55"/>
      <c r="FL786" s="55"/>
      <c r="FM786" s="55"/>
      <c r="FN786" s="55"/>
      <c r="FO786" s="55"/>
      <c r="FP786" s="55"/>
      <c r="FQ786" s="55"/>
      <c r="FR786" s="55"/>
      <c r="FS786" s="55"/>
      <c r="FT786" s="55"/>
      <c r="FU786" s="55"/>
      <c r="FV786" s="55"/>
      <c r="FW786" s="55"/>
      <c r="FX786" s="55"/>
      <c r="FY786" s="55"/>
      <c r="FZ786" s="55"/>
      <c r="GA786" s="55"/>
      <c r="GB786" s="55"/>
      <c r="GC786" s="55"/>
      <c r="GD786" s="55"/>
      <c r="GE786" s="55"/>
      <c r="GF786" s="55"/>
      <c r="GG786" s="55"/>
      <c r="GH786" s="55"/>
      <c r="GI786" s="55"/>
      <c r="GJ786" s="55"/>
      <c r="GK786" s="55"/>
      <c r="GL786" s="55"/>
      <c r="GM786" s="55"/>
      <c r="GN786" s="55"/>
      <c r="GO786" s="55"/>
      <c r="GP786" s="55"/>
      <c r="GQ786" s="55"/>
      <c r="GR786" s="55"/>
      <c r="GS786" s="55"/>
      <c r="GT786" s="55"/>
      <c r="GU786" s="55"/>
      <c r="GV786" s="55"/>
      <c r="GW786" s="55"/>
      <c r="GX786" s="55"/>
      <c r="GY786" s="55"/>
      <c r="GZ786" s="55"/>
      <c r="HA786" s="55"/>
      <c r="HB786" s="55"/>
      <c r="HC786" s="55"/>
      <c r="HD786" s="55"/>
      <c r="HE786" s="55"/>
      <c r="HF786" s="55"/>
      <c r="HG786" s="55"/>
      <c r="HH786" s="55"/>
      <c r="HI786" s="55"/>
      <c r="HJ786" s="55"/>
      <c r="HK786" s="55"/>
      <c r="HL786" s="55"/>
      <c r="HM786" s="55"/>
      <c r="HN786" s="55"/>
      <c r="HO786" s="55"/>
      <c r="HP786" s="55"/>
      <c r="HQ786" s="55"/>
      <c r="HR786" s="55"/>
      <c r="HS786" s="55"/>
      <c r="HT786" s="55"/>
      <c r="HU786" s="55"/>
      <c r="HV786" s="55"/>
      <c r="HW786" s="55"/>
      <c r="HX786" s="55"/>
      <c r="HY786" s="55"/>
      <c r="HZ786" s="55"/>
      <c r="IA786" s="55"/>
      <c r="IB786" s="55"/>
      <c r="IC786" s="55"/>
      <c r="ID786" s="55"/>
      <c r="IE786" s="55"/>
    </row>
    <row r="787" s="36" customFormat="1" ht="60" hidden="1" customHeight="1">
      <c r="A787" s="37"/>
      <c r="B787" s="37" t="s">
        <v>62</v>
      </c>
      <c r="C787" s="37" t="s">
        <v>63</v>
      </c>
      <c r="D787" s="56" t="s">
        <v>64</v>
      </c>
      <c r="E787" s="56">
        <v>234</v>
      </c>
      <c r="F787" s="40" t="s">
        <v>3032</v>
      </c>
      <c r="G787" s="40" t="s">
        <v>3053</v>
      </c>
      <c r="H787" s="56" t="s">
        <v>3054</v>
      </c>
      <c r="I787" s="48" t="s">
        <v>171</v>
      </c>
      <c r="J787" s="40" t="s">
        <v>172</v>
      </c>
      <c r="K787" s="49" t="s">
        <v>131</v>
      </c>
      <c r="L787" s="57" t="s">
        <v>151</v>
      </c>
      <c r="M787" s="40" t="s">
        <v>3055</v>
      </c>
      <c r="N787" s="49" t="s">
        <v>3056</v>
      </c>
      <c r="O787" s="37" t="s">
        <v>75</v>
      </c>
      <c r="P787" s="37" t="s">
        <v>76</v>
      </c>
      <c r="Q787" s="42" t="s">
        <v>137</v>
      </c>
      <c r="R787" s="96">
        <v>42442</v>
      </c>
      <c r="S787" s="44">
        <v>12</v>
      </c>
      <c r="T787" s="45">
        <f t="shared" si="62"/>
        <v>46824.400000000001</v>
      </c>
      <c r="U787" s="56" t="s">
        <v>100</v>
      </c>
      <c r="V787" s="47" t="str">
        <f t="shared" si="66"/>
        <v>М</v>
      </c>
      <c r="W787" s="47" t="str">
        <f t="shared" si="65"/>
        <v>Па</v>
      </c>
      <c r="X787" s="48">
        <v>0.02</v>
      </c>
      <c r="Y787" s="48" t="s">
        <v>138</v>
      </c>
      <c r="Z787" s="42" t="s">
        <v>139</v>
      </c>
      <c r="AA787" s="56" t="s">
        <v>176</v>
      </c>
      <c r="AB787" s="48"/>
      <c r="AC787" s="42" t="s">
        <v>141</v>
      </c>
      <c r="AD787" s="49">
        <v>60</v>
      </c>
      <c r="AE787" s="50">
        <v>45827</v>
      </c>
      <c r="AF787" s="51">
        <f t="shared" si="67"/>
        <v>47652</v>
      </c>
      <c r="AG787" s="40" t="s">
        <v>82</v>
      </c>
      <c r="AH787" s="40" t="s">
        <v>83</v>
      </c>
      <c r="AI787" s="42" t="s">
        <v>3057</v>
      </c>
      <c r="AJ787" s="40" t="s">
        <v>109</v>
      </c>
      <c r="AK787" s="51" t="str">
        <f t="shared" ca="1" si="61"/>
        <v>поверен</v>
      </c>
      <c r="AL787" s="42"/>
      <c r="AM787" s="42" t="s">
        <v>86</v>
      </c>
      <c r="AN787" s="42" t="s">
        <v>87</v>
      </c>
      <c r="AO787" s="42" t="s">
        <v>88</v>
      </c>
      <c r="AP787" s="48" t="s">
        <v>3058</v>
      </c>
      <c r="AQ787" s="41" t="s">
        <v>3038</v>
      </c>
      <c r="AR787" s="51"/>
      <c r="AS787" s="42" t="s">
        <v>91</v>
      </c>
      <c r="AT787" s="37" t="s">
        <v>385</v>
      </c>
      <c r="AU787" s="37"/>
      <c r="AV787" s="40">
        <v>44949</v>
      </c>
      <c r="AW787" s="40"/>
      <c r="AX787" s="37"/>
      <c r="AY787" s="37"/>
      <c r="AZ787" s="37"/>
      <c r="BA787" s="40" t="s">
        <v>122</v>
      </c>
      <c r="BB787" s="40" t="s">
        <v>145</v>
      </c>
      <c r="BC787" s="40" t="s">
        <v>146</v>
      </c>
      <c r="BD787" s="42">
        <v>3001</v>
      </c>
      <c r="BE787" s="40"/>
      <c r="BF787" s="52"/>
      <c r="BG787" s="53"/>
      <c r="BH787" s="54"/>
      <c r="BI787" s="47"/>
      <c r="BJ787" s="47"/>
      <c r="BK787" s="47"/>
      <c r="BL787" s="55"/>
      <c r="BM787" s="55"/>
      <c r="BN787" s="55"/>
      <c r="BO787" s="55"/>
      <c r="BP787" s="55"/>
      <c r="BQ787" s="55"/>
      <c r="BR787" s="55"/>
      <c r="BS787" s="55"/>
      <c r="BT787" s="55"/>
      <c r="BU787" s="55"/>
      <c r="BV787" s="55"/>
      <c r="BW787" s="55"/>
      <c r="BX787" s="55"/>
      <c r="BY787" s="55"/>
      <c r="BZ787" s="55"/>
      <c r="CA787" s="55"/>
      <c r="CB787" s="55"/>
      <c r="CC787" s="55"/>
      <c r="CD787" s="55"/>
      <c r="CE787" s="55"/>
      <c r="CF787" s="55"/>
      <c r="CG787" s="55"/>
      <c r="CH787" s="55"/>
      <c r="CI787" s="55"/>
      <c r="CJ787" s="55"/>
      <c r="CK787" s="55"/>
      <c r="CL787" s="55"/>
      <c r="CM787" s="55"/>
      <c r="CN787" s="55"/>
      <c r="CO787" s="55"/>
      <c r="CP787" s="55"/>
      <c r="CQ787" s="55"/>
      <c r="CR787" s="55"/>
      <c r="CS787" s="55"/>
      <c r="CT787" s="55"/>
      <c r="CU787" s="55"/>
      <c r="CV787" s="55"/>
      <c r="CW787" s="55"/>
      <c r="CX787" s="55"/>
      <c r="CY787" s="55"/>
      <c r="CZ787" s="55"/>
      <c r="DA787" s="55"/>
      <c r="DB787" s="55"/>
      <c r="DC787" s="55"/>
      <c r="DD787" s="55"/>
      <c r="DE787" s="55"/>
      <c r="DF787" s="55"/>
      <c r="DG787" s="55"/>
      <c r="DH787" s="55"/>
      <c r="DI787" s="55"/>
      <c r="DJ787" s="55"/>
      <c r="DK787" s="55"/>
      <c r="DL787" s="55"/>
      <c r="DM787" s="55"/>
      <c r="DN787" s="55"/>
      <c r="DO787" s="55"/>
      <c r="DP787" s="55"/>
      <c r="DQ787" s="55"/>
      <c r="DR787" s="55"/>
      <c r="DS787" s="55"/>
      <c r="DT787" s="55"/>
      <c r="DU787" s="55"/>
      <c r="DV787" s="55"/>
      <c r="DW787" s="55"/>
      <c r="DX787" s="55"/>
      <c r="DY787" s="55"/>
      <c r="DZ787" s="55"/>
      <c r="EA787" s="55"/>
      <c r="EB787" s="55"/>
      <c r="EC787" s="55"/>
      <c r="ED787" s="55"/>
      <c r="EE787" s="55"/>
      <c r="EF787" s="55"/>
      <c r="EG787" s="55"/>
      <c r="EH787" s="55"/>
      <c r="EI787" s="55"/>
      <c r="EJ787" s="55"/>
      <c r="EK787" s="55"/>
      <c r="EL787" s="55"/>
      <c r="EM787" s="55"/>
      <c r="EN787" s="55"/>
      <c r="EO787" s="55"/>
      <c r="EP787" s="55"/>
      <c r="EQ787" s="55"/>
      <c r="ER787" s="55"/>
      <c r="ES787" s="55"/>
      <c r="ET787" s="55"/>
      <c r="EU787" s="55"/>
      <c r="EV787" s="55"/>
      <c r="EW787" s="55"/>
      <c r="EX787" s="55"/>
      <c r="EY787" s="55"/>
      <c r="EZ787" s="55"/>
      <c r="FA787" s="55"/>
      <c r="FB787" s="55"/>
      <c r="FC787" s="55"/>
      <c r="FD787" s="55"/>
      <c r="FE787" s="55"/>
      <c r="FF787" s="55"/>
      <c r="FG787" s="55"/>
      <c r="FH787" s="55"/>
      <c r="FI787" s="55"/>
      <c r="FJ787" s="55"/>
      <c r="FK787" s="55"/>
      <c r="FL787" s="55"/>
      <c r="FM787" s="55"/>
      <c r="FN787" s="55"/>
      <c r="FO787" s="55"/>
      <c r="FP787" s="55"/>
      <c r="FQ787" s="55"/>
      <c r="FR787" s="55"/>
      <c r="FS787" s="55"/>
      <c r="FT787" s="55"/>
      <c r="FU787" s="55"/>
      <c r="FV787" s="55"/>
      <c r="FW787" s="55"/>
      <c r="FX787" s="55"/>
      <c r="FY787" s="55"/>
      <c r="FZ787" s="55"/>
      <c r="GA787" s="55"/>
      <c r="GB787" s="55"/>
      <c r="GC787" s="55"/>
      <c r="GD787" s="55"/>
      <c r="GE787" s="55"/>
      <c r="GF787" s="55"/>
      <c r="GG787" s="55"/>
      <c r="GH787" s="55"/>
      <c r="GI787" s="55"/>
      <c r="GJ787" s="55"/>
      <c r="GK787" s="55"/>
      <c r="GL787" s="55"/>
      <c r="GM787" s="55"/>
      <c r="GN787" s="55"/>
      <c r="GO787" s="55"/>
      <c r="GP787" s="55"/>
      <c r="GQ787" s="55"/>
      <c r="GR787" s="55"/>
      <c r="GS787" s="55"/>
      <c r="GT787" s="55"/>
      <c r="GU787" s="55"/>
      <c r="GV787" s="55"/>
      <c r="GW787" s="55"/>
      <c r="GX787" s="55"/>
      <c r="GY787" s="55"/>
      <c r="GZ787" s="55"/>
      <c r="HA787" s="55"/>
      <c r="HB787" s="55"/>
      <c r="HC787" s="55"/>
      <c r="HD787" s="55"/>
      <c r="HE787" s="55"/>
      <c r="HF787" s="55"/>
      <c r="HG787" s="55"/>
      <c r="HH787" s="55"/>
      <c r="HI787" s="55"/>
      <c r="HJ787" s="55"/>
      <c r="HK787" s="55"/>
      <c r="HL787" s="55"/>
      <c r="HM787" s="55"/>
      <c r="HN787" s="55"/>
      <c r="HO787" s="55"/>
      <c r="HP787" s="55"/>
      <c r="HQ787" s="55"/>
      <c r="HR787" s="55"/>
      <c r="HS787" s="55"/>
      <c r="HT787" s="55"/>
      <c r="HU787" s="55"/>
      <c r="HV787" s="55"/>
      <c r="HW787" s="55"/>
      <c r="HX787" s="55"/>
      <c r="HY787" s="55"/>
      <c r="HZ787" s="55"/>
      <c r="IA787" s="55"/>
      <c r="IB787" s="55"/>
      <c r="IC787" s="55"/>
      <c r="ID787" s="55"/>
      <c r="IE787" s="55"/>
    </row>
    <row r="788" s="36" customFormat="1" ht="60" hidden="1" customHeight="1">
      <c r="A788" s="37"/>
      <c r="B788" s="37" t="s">
        <v>62</v>
      </c>
      <c r="C788" s="37" t="s">
        <v>63</v>
      </c>
      <c r="D788" s="56" t="s">
        <v>64</v>
      </c>
      <c r="E788" s="56">
        <v>234</v>
      </c>
      <c r="F788" s="40" t="s">
        <v>3032</v>
      </c>
      <c r="G788" s="40" t="s">
        <v>3059</v>
      </c>
      <c r="H788" s="56" t="s">
        <v>3060</v>
      </c>
      <c r="I788" s="48" t="s">
        <v>171</v>
      </c>
      <c r="J788" s="40" t="s">
        <v>172</v>
      </c>
      <c r="K788" s="49" t="s">
        <v>131</v>
      </c>
      <c r="L788" s="57" t="s">
        <v>151</v>
      </c>
      <c r="M788" s="40" t="s">
        <v>3055</v>
      </c>
      <c r="N788" s="49" t="s">
        <v>3061</v>
      </c>
      <c r="O788" s="37" t="s">
        <v>75</v>
      </c>
      <c r="P788" s="37" t="s">
        <v>76</v>
      </c>
      <c r="Q788" s="42" t="s">
        <v>137</v>
      </c>
      <c r="R788" s="96">
        <v>42442</v>
      </c>
      <c r="S788" s="44">
        <v>12</v>
      </c>
      <c r="T788" s="45">
        <f t="shared" si="62"/>
        <v>46824.400000000001</v>
      </c>
      <c r="U788" s="56" t="s">
        <v>100</v>
      </c>
      <c r="V788" s="47" t="str">
        <f t="shared" si="66"/>
        <v>М</v>
      </c>
      <c r="W788" s="47" t="str">
        <f t="shared" si="65"/>
        <v>Па</v>
      </c>
      <c r="X788" s="48">
        <v>0.02</v>
      </c>
      <c r="Y788" s="48" t="s">
        <v>138</v>
      </c>
      <c r="Z788" s="42" t="s">
        <v>139</v>
      </c>
      <c r="AA788" s="56" t="s">
        <v>176</v>
      </c>
      <c r="AB788" s="48"/>
      <c r="AC788" s="42" t="s">
        <v>141</v>
      </c>
      <c r="AD788" s="49">
        <v>60</v>
      </c>
      <c r="AE788" s="50">
        <v>45827</v>
      </c>
      <c r="AF788" s="51">
        <f t="shared" si="67"/>
        <v>47652</v>
      </c>
      <c r="AG788" s="40" t="s">
        <v>82</v>
      </c>
      <c r="AH788" s="40" t="s">
        <v>83</v>
      </c>
      <c r="AI788" s="42" t="s">
        <v>3062</v>
      </c>
      <c r="AJ788" s="40" t="s">
        <v>109</v>
      </c>
      <c r="AK788" s="51" t="str">
        <f t="shared" ca="1" si="61"/>
        <v>поверен</v>
      </c>
      <c r="AL788" s="42"/>
      <c r="AM788" s="42" t="s">
        <v>86</v>
      </c>
      <c r="AN788" s="42" t="s">
        <v>87</v>
      </c>
      <c r="AO788" s="42" t="s">
        <v>88</v>
      </c>
      <c r="AP788" s="48" t="s">
        <v>3058</v>
      </c>
      <c r="AQ788" s="41" t="s">
        <v>3038</v>
      </c>
      <c r="AR788" s="51"/>
      <c r="AS788" s="42" t="s">
        <v>91</v>
      </c>
      <c r="AT788" s="37" t="s">
        <v>385</v>
      </c>
      <c r="AU788" s="37"/>
      <c r="AV788" s="40">
        <v>44949</v>
      </c>
      <c r="AW788" s="40"/>
      <c r="AX788" s="37"/>
      <c r="AY788" s="37"/>
      <c r="AZ788" s="37"/>
      <c r="BA788" s="40" t="s">
        <v>122</v>
      </c>
      <c r="BB788" s="40" t="s">
        <v>145</v>
      </c>
      <c r="BC788" s="40" t="s">
        <v>146</v>
      </c>
      <c r="BD788" s="42">
        <v>3001</v>
      </c>
      <c r="BE788" s="40"/>
      <c r="BF788" s="52"/>
      <c r="BG788" s="53"/>
      <c r="BH788" s="54"/>
      <c r="BI788" s="47"/>
      <c r="BJ788" s="47"/>
      <c r="BK788" s="47"/>
      <c r="BL788" s="55"/>
      <c r="BM788" s="55"/>
      <c r="BN788" s="55"/>
      <c r="BO788" s="55"/>
      <c r="BP788" s="55"/>
      <c r="BQ788" s="55"/>
      <c r="BR788" s="55"/>
      <c r="BS788" s="55"/>
      <c r="BT788" s="55"/>
      <c r="BU788" s="55"/>
      <c r="BV788" s="55"/>
      <c r="BW788" s="55"/>
      <c r="BX788" s="55"/>
      <c r="BY788" s="55"/>
      <c r="BZ788" s="55"/>
      <c r="CA788" s="55"/>
      <c r="CB788" s="55"/>
      <c r="CC788" s="55"/>
      <c r="CD788" s="55"/>
      <c r="CE788" s="55"/>
      <c r="CF788" s="55"/>
      <c r="CG788" s="55"/>
      <c r="CH788" s="55"/>
      <c r="CI788" s="55"/>
      <c r="CJ788" s="55"/>
      <c r="CK788" s="55"/>
      <c r="CL788" s="55"/>
      <c r="CM788" s="55"/>
      <c r="CN788" s="55"/>
      <c r="CO788" s="55"/>
      <c r="CP788" s="55"/>
      <c r="CQ788" s="55"/>
      <c r="CR788" s="55"/>
      <c r="CS788" s="55"/>
      <c r="CT788" s="55"/>
      <c r="CU788" s="55"/>
      <c r="CV788" s="55"/>
      <c r="CW788" s="55"/>
      <c r="CX788" s="55"/>
      <c r="CY788" s="55"/>
      <c r="CZ788" s="55"/>
      <c r="DA788" s="55"/>
      <c r="DB788" s="55"/>
      <c r="DC788" s="55"/>
      <c r="DD788" s="55"/>
      <c r="DE788" s="55"/>
      <c r="DF788" s="55"/>
      <c r="DG788" s="55"/>
      <c r="DH788" s="55"/>
      <c r="DI788" s="55"/>
      <c r="DJ788" s="55"/>
      <c r="DK788" s="55"/>
      <c r="DL788" s="55"/>
      <c r="DM788" s="55"/>
      <c r="DN788" s="55"/>
      <c r="DO788" s="55"/>
      <c r="DP788" s="55"/>
      <c r="DQ788" s="55"/>
      <c r="DR788" s="55"/>
      <c r="DS788" s="55"/>
      <c r="DT788" s="55"/>
      <c r="DU788" s="55"/>
      <c r="DV788" s="55"/>
      <c r="DW788" s="55"/>
      <c r="DX788" s="55"/>
      <c r="DY788" s="55"/>
      <c r="DZ788" s="55"/>
      <c r="EA788" s="55"/>
      <c r="EB788" s="55"/>
      <c r="EC788" s="55"/>
      <c r="ED788" s="55"/>
      <c r="EE788" s="55"/>
      <c r="EF788" s="55"/>
      <c r="EG788" s="55"/>
      <c r="EH788" s="55"/>
      <c r="EI788" s="55"/>
      <c r="EJ788" s="55"/>
      <c r="EK788" s="55"/>
      <c r="EL788" s="55"/>
      <c r="EM788" s="55"/>
      <c r="EN788" s="55"/>
      <c r="EO788" s="55"/>
      <c r="EP788" s="55"/>
      <c r="EQ788" s="55"/>
      <c r="ER788" s="55"/>
      <c r="ES788" s="55"/>
      <c r="ET788" s="55"/>
      <c r="EU788" s="55"/>
      <c r="EV788" s="55"/>
      <c r="EW788" s="55"/>
      <c r="EX788" s="55"/>
      <c r="EY788" s="55"/>
      <c r="EZ788" s="55"/>
      <c r="FA788" s="55"/>
      <c r="FB788" s="55"/>
      <c r="FC788" s="55"/>
      <c r="FD788" s="55"/>
      <c r="FE788" s="55"/>
      <c r="FF788" s="55"/>
      <c r="FG788" s="55"/>
      <c r="FH788" s="55"/>
      <c r="FI788" s="55"/>
      <c r="FJ788" s="55"/>
      <c r="FK788" s="55"/>
      <c r="FL788" s="55"/>
      <c r="FM788" s="55"/>
      <c r="FN788" s="55"/>
      <c r="FO788" s="55"/>
      <c r="FP788" s="55"/>
      <c r="FQ788" s="55"/>
      <c r="FR788" s="55"/>
      <c r="FS788" s="55"/>
      <c r="FT788" s="55"/>
      <c r="FU788" s="55"/>
      <c r="FV788" s="55"/>
      <c r="FW788" s="55"/>
      <c r="FX788" s="55"/>
      <c r="FY788" s="55"/>
      <c r="FZ788" s="55"/>
      <c r="GA788" s="55"/>
      <c r="GB788" s="55"/>
      <c r="GC788" s="55"/>
      <c r="GD788" s="55"/>
      <c r="GE788" s="55"/>
      <c r="GF788" s="55"/>
      <c r="GG788" s="55"/>
      <c r="GH788" s="55"/>
      <c r="GI788" s="55"/>
      <c r="GJ788" s="55"/>
      <c r="GK788" s="55"/>
      <c r="GL788" s="55"/>
      <c r="GM788" s="55"/>
      <c r="GN788" s="55"/>
      <c r="GO788" s="55"/>
      <c r="GP788" s="55"/>
      <c r="GQ788" s="55"/>
      <c r="GR788" s="55"/>
      <c r="GS788" s="55"/>
      <c r="GT788" s="55"/>
      <c r="GU788" s="55"/>
      <c r="GV788" s="55"/>
      <c r="GW788" s="55"/>
      <c r="GX788" s="55"/>
      <c r="GY788" s="55"/>
      <c r="GZ788" s="55"/>
      <c r="HA788" s="55"/>
      <c r="HB788" s="55"/>
      <c r="HC788" s="55"/>
      <c r="HD788" s="55"/>
      <c r="HE788" s="55"/>
      <c r="HF788" s="55"/>
      <c r="HG788" s="55"/>
      <c r="HH788" s="55"/>
      <c r="HI788" s="55"/>
      <c r="HJ788" s="55"/>
      <c r="HK788" s="55"/>
      <c r="HL788" s="55"/>
      <c r="HM788" s="55"/>
      <c r="HN788" s="55"/>
      <c r="HO788" s="55"/>
      <c r="HP788" s="55"/>
      <c r="HQ788" s="55"/>
      <c r="HR788" s="55"/>
      <c r="HS788" s="55"/>
      <c r="HT788" s="55"/>
      <c r="HU788" s="55"/>
      <c r="HV788" s="55"/>
      <c r="HW788" s="55"/>
      <c r="HX788" s="55"/>
      <c r="HY788" s="55"/>
      <c r="HZ788" s="55"/>
      <c r="IA788" s="55"/>
      <c r="IB788" s="55"/>
      <c r="IC788" s="55"/>
      <c r="ID788" s="55"/>
      <c r="IE788" s="55"/>
    </row>
    <row r="789" s="36" customFormat="1" ht="60" hidden="1" customHeight="1">
      <c r="A789" s="37"/>
      <c r="B789" s="37" t="s">
        <v>62</v>
      </c>
      <c r="C789" s="37" t="s">
        <v>63</v>
      </c>
      <c r="D789" s="56" t="s">
        <v>64</v>
      </c>
      <c r="E789" s="56">
        <v>234</v>
      </c>
      <c r="F789" s="40" t="s">
        <v>3032</v>
      </c>
      <c r="G789" s="40" t="s">
        <v>3049</v>
      </c>
      <c r="H789" s="56" t="s">
        <v>3063</v>
      </c>
      <c r="I789" s="48" t="s">
        <v>171</v>
      </c>
      <c r="J789" s="40" t="s">
        <v>172</v>
      </c>
      <c r="K789" s="49" t="s">
        <v>131</v>
      </c>
      <c r="L789" s="57" t="s">
        <v>151</v>
      </c>
      <c r="M789" s="40" t="s">
        <v>3055</v>
      </c>
      <c r="N789" s="49" t="s">
        <v>3064</v>
      </c>
      <c r="O789" s="37" t="s">
        <v>75</v>
      </c>
      <c r="P789" s="37" t="s">
        <v>76</v>
      </c>
      <c r="Q789" s="42" t="s">
        <v>137</v>
      </c>
      <c r="R789" s="96">
        <v>42442</v>
      </c>
      <c r="S789" s="44">
        <v>12</v>
      </c>
      <c r="T789" s="45">
        <f t="shared" si="62"/>
        <v>46824.400000000001</v>
      </c>
      <c r="U789" s="56" t="s">
        <v>100</v>
      </c>
      <c r="V789" s="47" t="str">
        <f t="shared" si="66"/>
        <v>М</v>
      </c>
      <c r="W789" s="47" t="str">
        <f t="shared" si="65"/>
        <v>Па</v>
      </c>
      <c r="X789" s="48">
        <v>0.02</v>
      </c>
      <c r="Y789" s="48" t="s">
        <v>138</v>
      </c>
      <c r="Z789" s="42" t="s">
        <v>139</v>
      </c>
      <c r="AA789" s="56" t="s">
        <v>176</v>
      </c>
      <c r="AB789" s="48"/>
      <c r="AC789" s="42" t="s">
        <v>141</v>
      </c>
      <c r="AD789" s="49">
        <v>60</v>
      </c>
      <c r="AE789" s="50">
        <v>45495</v>
      </c>
      <c r="AF789" s="51">
        <f t="shared" si="67"/>
        <v>47320</v>
      </c>
      <c r="AG789" s="40" t="s">
        <v>82</v>
      </c>
      <c r="AH789" s="40" t="s">
        <v>83</v>
      </c>
      <c r="AI789" s="42" t="s">
        <v>3065</v>
      </c>
      <c r="AJ789" s="40" t="s">
        <v>143</v>
      </c>
      <c r="AK789" s="51" t="str">
        <f t="shared" ca="1" si="61"/>
        <v>поверен</v>
      </c>
      <c r="AL789" s="42"/>
      <c r="AM789" s="42" t="s">
        <v>86</v>
      </c>
      <c r="AN789" s="42" t="s">
        <v>87</v>
      </c>
      <c r="AO789" s="42" t="s">
        <v>88</v>
      </c>
      <c r="AP789" s="48" t="s">
        <v>3058</v>
      </c>
      <c r="AQ789" s="41" t="s">
        <v>3038</v>
      </c>
      <c r="AR789" s="51"/>
      <c r="AS789" s="42" t="s">
        <v>91</v>
      </c>
      <c r="AT789" s="37" t="s">
        <v>385</v>
      </c>
      <c r="AU789" s="37"/>
      <c r="AV789" s="40">
        <v>44949</v>
      </c>
      <c r="AW789" s="40"/>
      <c r="AX789" s="37"/>
      <c r="AY789" s="37"/>
      <c r="AZ789" s="37"/>
      <c r="BA789" s="40" t="s">
        <v>221</v>
      </c>
      <c r="BB789" s="40" t="s">
        <v>145</v>
      </c>
      <c r="BC789" s="40" t="s">
        <v>146</v>
      </c>
      <c r="BD789" s="42">
        <v>3001</v>
      </c>
      <c r="BE789" s="40"/>
      <c r="BF789" s="52"/>
      <c r="BG789" s="53"/>
      <c r="BH789" s="54"/>
      <c r="BI789" s="47"/>
      <c r="BJ789" s="47"/>
      <c r="BK789" s="47"/>
      <c r="BL789" s="55"/>
      <c r="BM789" s="55"/>
      <c r="BN789" s="55"/>
      <c r="BO789" s="55"/>
      <c r="BP789" s="55"/>
      <c r="BQ789" s="55"/>
      <c r="BR789" s="55"/>
      <c r="BS789" s="55"/>
      <c r="BT789" s="55"/>
      <c r="BU789" s="55"/>
      <c r="BV789" s="55"/>
      <c r="BW789" s="55"/>
      <c r="BX789" s="55"/>
      <c r="BY789" s="55"/>
      <c r="BZ789" s="55"/>
      <c r="CA789" s="55"/>
      <c r="CB789" s="55"/>
      <c r="CC789" s="55"/>
      <c r="CD789" s="55"/>
      <c r="CE789" s="55"/>
      <c r="CF789" s="55"/>
      <c r="CG789" s="55"/>
      <c r="CH789" s="55"/>
      <c r="CI789" s="55"/>
      <c r="CJ789" s="55"/>
      <c r="CK789" s="55"/>
      <c r="CL789" s="55"/>
      <c r="CM789" s="55"/>
      <c r="CN789" s="55"/>
      <c r="CO789" s="55"/>
      <c r="CP789" s="55"/>
      <c r="CQ789" s="55"/>
      <c r="CR789" s="55"/>
      <c r="CS789" s="55"/>
      <c r="CT789" s="55"/>
      <c r="CU789" s="55"/>
      <c r="CV789" s="55"/>
      <c r="CW789" s="55"/>
      <c r="CX789" s="55"/>
      <c r="CY789" s="55"/>
      <c r="CZ789" s="55"/>
      <c r="DA789" s="55"/>
      <c r="DB789" s="55"/>
      <c r="DC789" s="55"/>
      <c r="DD789" s="55"/>
      <c r="DE789" s="55"/>
      <c r="DF789" s="55"/>
      <c r="DG789" s="55"/>
      <c r="DH789" s="55"/>
      <c r="DI789" s="55"/>
      <c r="DJ789" s="55"/>
      <c r="DK789" s="55"/>
      <c r="DL789" s="55"/>
      <c r="DM789" s="55"/>
      <c r="DN789" s="55"/>
      <c r="DO789" s="55"/>
      <c r="DP789" s="55"/>
      <c r="DQ789" s="55"/>
      <c r="DR789" s="55"/>
      <c r="DS789" s="55"/>
      <c r="DT789" s="55"/>
      <c r="DU789" s="55"/>
      <c r="DV789" s="55"/>
      <c r="DW789" s="55"/>
      <c r="DX789" s="55"/>
      <c r="DY789" s="55"/>
      <c r="DZ789" s="55"/>
      <c r="EA789" s="55"/>
      <c r="EB789" s="55"/>
      <c r="EC789" s="55"/>
      <c r="ED789" s="55"/>
      <c r="EE789" s="55"/>
      <c r="EF789" s="55"/>
      <c r="EG789" s="55"/>
      <c r="EH789" s="55"/>
      <c r="EI789" s="55"/>
      <c r="EJ789" s="55"/>
      <c r="EK789" s="55"/>
      <c r="EL789" s="55"/>
      <c r="EM789" s="55"/>
      <c r="EN789" s="55"/>
      <c r="EO789" s="55"/>
      <c r="EP789" s="55"/>
      <c r="EQ789" s="55"/>
      <c r="ER789" s="55"/>
      <c r="ES789" s="55"/>
      <c r="ET789" s="55"/>
      <c r="EU789" s="55"/>
      <c r="EV789" s="55"/>
      <c r="EW789" s="55"/>
      <c r="EX789" s="55"/>
      <c r="EY789" s="55"/>
      <c r="EZ789" s="55"/>
      <c r="FA789" s="55"/>
      <c r="FB789" s="55"/>
      <c r="FC789" s="55"/>
      <c r="FD789" s="55"/>
      <c r="FE789" s="55"/>
      <c r="FF789" s="55"/>
      <c r="FG789" s="55"/>
      <c r="FH789" s="55"/>
      <c r="FI789" s="55"/>
      <c r="FJ789" s="55"/>
      <c r="FK789" s="55"/>
      <c r="FL789" s="55"/>
      <c r="FM789" s="55"/>
      <c r="FN789" s="55"/>
      <c r="FO789" s="55"/>
      <c r="FP789" s="55"/>
      <c r="FQ789" s="55"/>
      <c r="FR789" s="55"/>
      <c r="FS789" s="55"/>
      <c r="FT789" s="55"/>
      <c r="FU789" s="55"/>
      <c r="FV789" s="55"/>
      <c r="FW789" s="55"/>
      <c r="FX789" s="55"/>
      <c r="FY789" s="55"/>
      <c r="FZ789" s="55"/>
      <c r="GA789" s="55"/>
      <c r="GB789" s="55"/>
      <c r="GC789" s="55"/>
      <c r="GD789" s="55"/>
      <c r="GE789" s="55"/>
      <c r="GF789" s="55"/>
      <c r="GG789" s="55"/>
      <c r="GH789" s="55"/>
      <c r="GI789" s="55"/>
      <c r="GJ789" s="55"/>
      <c r="GK789" s="55"/>
      <c r="GL789" s="55"/>
      <c r="GM789" s="55"/>
      <c r="GN789" s="55"/>
      <c r="GO789" s="55"/>
      <c r="GP789" s="55"/>
      <c r="GQ789" s="55"/>
      <c r="GR789" s="55"/>
      <c r="GS789" s="55"/>
      <c r="GT789" s="55"/>
      <c r="GU789" s="55"/>
      <c r="GV789" s="55"/>
      <c r="GW789" s="55"/>
      <c r="GX789" s="55"/>
      <c r="GY789" s="55"/>
      <c r="GZ789" s="55"/>
      <c r="HA789" s="55"/>
      <c r="HB789" s="55"/>
      <c r="HC789" s="55"/>
      <c r="HD789" s="55"/>
      <c r="HE789" s="55"/>
      <c r="HF789" s="55"/>
      <c r="HG789" s="55"/>
      <c r="HH789" s="55"/>
      <c r="HI789" s="55"/>
      <c r="HJ789" s="55"/>
      <c r="HK789" s="55"/>
      <c r="HL789" s="55"/>
      <c r="HM789" s="55"/>
      <c r="HN789" s="55"/>
      <c r="HO789" s="55"/>
      <c r="HP789" s="55"/>
      <c r="HQ789" s="55"/>
      <c r="HR789" s="55"/>
      <c r="HS789" s="55"/>
      <c r="HT789" s="55"/>
      <c r="HU789" s="55"/>
      <c r="HV789" s="55"/>
      <c r="HW789" s="55"/>
      <c r="HX789" s="55"/>
      <c r="HY789" s="55"/>
      <c r="HZ789" s="55"/>
      <c r="IA789" s="55"/>
      <c r="IB789" s="55"/>
      <c r="IC789" s="55"/>
      <c r="ID789" s="55"/>
      <c r="IE789" s="55"/>
    </row>
    <row r="790" s="36" customFormat="1" ht="60" hidden="1" customHeight="1">
      <c r="A790" s="37"/>
      <c r="B790" s="37" t="s">
        <v>62</v>
      </c>
      <c r="C790" s="37" t="s">
        <v>63</v>
      </c>
      <c r="D790" s="56" t="s">
        <v>64</v>
      </c>
      <c r="E790" s="56">
        <v>234</v>
      </c>
      <c r="F790" s="40" t="s">
        <v>3032</v>
      </c>
      <c r="G790" s="40" t="s">
        <v>3053</v>
      </c>
      <c r="H790" s="56" t="s">
        <v>3066</v>
      </c>
      <c r="I790" s="48" t="s">
        <v>171</v>
      </c>
      <c r="J790" s="40" t="s">
        <v>172</v>
      </c>
      <c r="K790" s="49" t="s">
        <v>131</v>
      </c>
      <c r="L790" s="57" t="s">
        <v>151</v>
      </c>
      <c r="M790" s="40" t="s">
        <v>173</v>
      </c>
      <c r="N790" s="49" t="s">
        <v>3067</v>
      </c>
      <c r="O790" s="37" t="s">
        <v>75</v>
      </c>
      <c r="P790" s="37" t="s">
        <v>76</v>
      </c>
      <c r="Q790" s="42" t="s">
        <v>137</v>
      </c>
      <c r="R790" s="96">
        <v>42430</v>
      </c>
      <c r="S790" s="44">
        <v>12</v>
      </c>
      <c r="T790" s="45">
        <f t="shared" si="62"/>
        <v>46812.400000000001</v>
      </c>
      <c r="U790" s="56" t="s">
        <v>100</v>
      </c>
      <c r="V790" s="47" t="str">
        <f t="shared" si="66"/>
        <v>М</v>
      </c>
      <c r="W790" s="47" t="str">
        <f t="shared" si="65"/>
        <v>Па</v>
      </c>
      <c r="X790" s="48">
        <v>0.02</v>
      </c>
      <c r="Y790" s="48" t="s">
        <v>138</v>
      </c>
      <c r="Z790" s="42" t="s">
        <v>139</v>
      </c>
      <c r="AA790" s="56" t="s">
        <v>176</v>
      </c>
      <c r="AB790" s="48"/>
      <c r="AC790" s="42" t="s">
        <v>141</v>
      </c>
      <c r="AD790" s="49">
        <v>60</v>
      </c>
      <c r="AE790" s="50">
        <v>45612</v>
      </c>
      <c r="AF790" s="51">
        <f t="shared" si="67"/>
        <v>47437</v>
      </c>
      <c r="AG790" s="40" t="s">
        <v>82</v>
      </c>
      <c r="AH790" s="40" t="s">
        <v>83</v>
      </c>
      <c r="AI790" s="37" t="s">
        <v>3068</v>
      </c>
      <c r="AJ790" s="40" t="s">
        <v>143</v>
      </c>
      <c r="AK790" s="51" t="str">
        <f t="shared" ca="1" si="61"/>
        <v>поверен</v>
      </c>
      <c r="AL790" s="42"/>
      <c r="AM790" s="42" t="s">
        <v>86</v>
      </c>
      <c r="AN790" s="42" t="s">
        <v>87</v>
      </c>
      <c r="AO790" s="42" t="s">
        <v>88</v>
      </c>
      <c r="AP790" s="48" t="s">
        <v>3058</v>
      </c>
      <c r="AQ790" s="41" t="s">
        <v>3038</v>
      </c>
      <c r="AR790" s="51"/>
      <c r="AS790" s="42" t="s">
        <v>91</v>
      </c>
      <c r="AT790" s="37" t="s">
        <v>385</v>
      </c>
      <c r="AU790" s="37"/>
      <c r="AV790" s="40">
        <v>44949</v>
      </c>
      <c r="AW790" s="40"/>
      <c r="AX790" s="37"/>
      <c r="AY790" s="37"/>
      <c r="AZ790" s="37"/>
      <c r="BA790" s="40" t="s">
        <v>221</v>
      </c>
      <c r="BB790" s="40" t="s">
        <v>145</v>
      </c>
      <c r="BC790" s="40" t="s">
        <v>146</v>
      </c>
      <c r="BD790" s="42">
        <v>3001</v>
      </c>
      <c r="BE790" s="40"/>
      <c r="BF790" s="52"/>
      <c r="BG790" s="53"/>
      <c r="BH790" s="54"/>
      <c r="BI790" s="47"/>
      <c r="BJ790" s="47"/>
      <c r="BK790" s="47"/>
      <c r="BL790" s="55"/>
      <c r="BM790" s="55"/>
      <c r="BN790" s="55"/>
      <c r="BO790" s="55"/>
      <c r="BP790" s="55"/>
      <c r="BQ790" s="55"/>
      <c r="BR790" s="55"/>
      <c r="BS790" s="55"/>
      <c r="BT790" s="55"/>
      <c r="BU790" s="55"/>
      <c r="BV790" s="55"/>
      <c r="BW790" s="55"/>
      <c r="BX790" s="55"/>
      <c r="BY790" s="55"/>
      <c r="BZ790" s="55"/>
      <c r="CA790" s="55"/>
      <c r="CB790" s="55"/>
      <c r="CC790" s="55"/>
      <c r="CD790" s="55"/>
      <c r="CE790" s="55"/>
      <c r="CF790" s="55"/>
      <c r="CG790" s="55"/>
      <c r="CH790" s="55"/>
      <c r="CI790" s="55"/>
      <c r="CJ790" s="55"/>
      <c r="CK790" s="55"/>
      <c r="CL790" s="55"/>
      <c r="CM790" s="55"/>
      <c r="CN790" s="55"/>
      <c r="CO790" s="55"/>
      <c r="CP790" s="55"/>
      <c r="CQ790" s="55"/>
      <c r="CR790" s="55"/>
      <c r="CS790" s="55"/>
      <c r="CT790" s="55"/>
      <c r="CU790" s="55"/>
      <c r="CV790" s="55"/>
      <c r="CW790" s="55"/>
      <c r="CX790" s="55"/>
      <c r="CY790" s="55"/>
      <c r="CZ790" s="55"/>
      <c r="DA790" s="55"/>
      <c r="DB790" s="55"/>
      <c r="DC790" s="55"/>
      <c r="DD790" s="55"/>
      <c r="DE790" s="55"/>
      <c r="DF790" s="55"/>
      <c r="DG790" s="55"/>
      <c r="DH790" s="55"/>
      <c r="DI790" s="55"/>
      <c r="DJ790" s="55"/>
      <c r="DK790" s="55"/>
      <c r="DL790" s="55"/>
      <c r="DM790" s="55"/>
      <c r="DN790" s="55"/>
      <c r="DO790" s="55"/>
      <c r="DP790" s="55"/>
      <c r="DQ790" s="55"/>
      <c r="DR790" s="55"/>
      <c r="DS790" s="55"/>
      <c r="DT790" s="55"/>
      <c r="DU790" s="55"/>
      <c r="DV790" s="55"/>
      <c r="DW790" s="55"/>
      <c r="DX790" s="55"/>
      <c r="DY790" s="55"/>
      <c r="DZ790" s="55"/>
      <c r="EA790" s="55"/>
      <c r="EB790" s="55"/>
      <c r="EC790" s="55"/>
      <c r="ED790" s="55"/>
      <c r="EE790" s="55"/>
      <c r="EF790" s="55"/>
      <c r="EG790" s="55"/>
      <c r="EH790" s="55"/>
      <c r="EI790" s="55"/>
      <c r="EJ790" s="55"/>
      <c r="EK790" s="55"/>
      <c r="EL790" s="55"/>
      <c r="EM790" s="55"/>
      <c r="EN790" s="55"/>
      <c r="EO790" s="55"/>
      <c r="EP790" s="55"/>
      <c r="EQ790" s="55"/>
      <c r="ER790" s="55"/>
      <c r="ES790" s="55"/>
      <c r="ET790" s="55"/>
      <c r="EU790" s="55"/>
      <c r="EV790" s="55"/>
      <c r="EW790" s="55"/>
      <c r="EX790" s="55"/>
      <c r="EY790" s="55"/>
      <c r="EZ790" s="55"/>
      <c r="FA790" s="55"/>
      <c r="FB790" s="55"/>
      <c r="FC790" s="55"/>
      <c r="FD790" s="55"/>
      <c r="FE790" s="55"/>
      <c r="FF790" s="55"/>
      <c r="FG790" s="55"/>
      <c r="FH790" s="55"/>
      <c r="FI790" s="55"/>
      <c r="FJ790" s="55"/>
      <c r="FK790" s="55"/>
      <c r="FL790" s="55"/>
      <c r="FM790" s="55"/>
      <c r="FN790" s="55"/>
      <c r="FO790" s="55"/>
      <c r="FP790" s="55"/>
      <c r="FQ790" s="55"/>
      <c r="FR790" s="55"/>
      <c r="FS790" s="55"/>
      <c r="FT790" s="55"/>
      <c r="FU790" s="55"/>
      <c r="FV790" s="55"/>
      <c r="FW790" s="55"/>
      <c r="FX790" s="55"/>
      <c r="FY790" s="55"/>
      <c r="FZ790" s="55"/>
      <c r="GA790" s="55"/>
      <c r="GB790" s="55"/>
      <c r="GC790" s="55"/>
      <c r="GD790" s="55"/>
      <c r="GE790" s="55"/>
      <c r="GF790" s="55"/>
      <c r="GG790" s="55"/>
      <c r="GH790" s="55"/>
      <c r="GI790" s="55"/>
      <c r="GJ790" s="55"/>
      <c r="GK790" s="55"/>
      <c r="GL790" s="55"/>
      <c r="GM790" s="55"/>
      <c r="GN790" s="55"/>
      <c r="GO790" s="55"/>
      <c r="GP790" s="55"/>
      <c r="GQ790" s="55"/>
      <c r="GR790" s="55"/>
      <c r="GS790" s="55"/>
      <c r="GT790" s="55"/>
      <c r="GU790" s="55"/>
      <c r="GV790" s="55"/>
      <c r="GW790" s="55"/>
      <c r="GX790" s="55"/>
      <c r="GY790" s="55"/>
      <c r="GZ790" s="55"/>
      <c r="HA790" s="55"/>
      <c r="HB790" s="55"/>
      <c r="HC790" s="55"/>
      <c r="HD790" s="55"/>
      <c r="HE790" s="55"/>
      <c r="HF790" s="55"/>
      <c r="HG790" s="55"/>
      <c r="HH790" s="55"/>
      <c r="HI790" s="55"/>
      <c r="HJ790" s="55"/>
      <c r="HK790" s="55"/>
      <c r="HL790" s="55"/>
      <c r="HM790" s="55"/>
      <c r="HN790" s="55"/>
      <c r="HO790" s="55"/>
      <c r="HP790" s="55"/>
      <c r="HQ790" s="55"/>
      <c r="HR790" s="55"/>
      <c r="HS790" s="55"/>
      <c r="HT790" s="55"/>
      <c r="HU790" s="55"/>
      <c r="HV790" s="55"/>
      <c r="HW790" s="55"/>
      <c r="HX790" s="55"/>
      <c r="HY790" s="55"/>
      <c r="HZ790" s="55"/>
      <c r="IA790" s="55"/>
      <c r="IB790" s="55"/>
      <c r="IC790" s="55"/>
      <c r="ID790" s="55"/>
      <c r="IE790" s="55"/>
    </row>
    <row r="791" s="36" customFormat="1" ht="60" hidden="1" customHeight="1">
      <c r="A791" s="37"/>
      <c r="B791" s="37" t="s">
        <v>62</v>
      </c>
      <c r="C791" s="37" t="s">
        <v>63</v>
      </c>
      <c r="D791" s="56" t="s">
        <v>64</v>
      </c>
      <c r="E791" s="56">
        <v>234</v>
      </c>
      <c r="F791" s="40" t="s">
        <v>3032</v>
      </c>
      <c r="G791" s="40" t="s">
        <v>3059</v>
      </c>
      <c r="H791" s="56" t="s">
        <v>3069</v>
      </c>
      <c r="I791" s="48" t="s">
        <v>171</v>
      </c>
      <c r="J791" s="40" t="s">
        <v>172</v>
      </c>
      <c r="K791" s="49" t="s">
        <v>131</v>
      </c>
      <c r="L791" s="57" t="s">
        <v>151</v>
      </c>
      <c r="M791" s="40" t="s">
        <v>173</v>
      </c>
      <c r="N791" s="49" t="s">
        <v>3070</v>
      </c>
      <c r="O791" s="37" t="s">
        <v>75</v>
      </c>
      <c r="P791" s="37" t="s">
        <v>76</v>
      </c>
      <c r="Q791" s="42" t="s">
        <v>137</v>
      </c>
      <c r="R791" s="96">
        <v>42430</v>
      </c>
      <c r="S791" s="44">
        <v>12</v>
      </c>
      <c r="T791" s="45">
        <f t="shared" si="62"/>
        <v>46812.400000000001</v>
      </c>
      <c r="U791" s="56" t="s">
        <v>100</v>
      </c>
      <c r="V791" s="47" t="str">
        <f t="shared" si="66"/>
        <v>М</v>
      </c>
      <c r="W791" s="47" t="str">
        <f t="shared" si="65"/>
        <v>Па</v>
      </c>
      <c r="X791" s="48">
        <v>0.02</v>
      </c>
      <c r="Y791" s="48" t="s">
        <v>138</v>
      </c>
      <c r="Z791" s="42" t="s">
        <v>139</v>
      </c>
      <c r="AA791" s="56" t="s">
        <v>176</v>
      </c>
      <c r="AB791" s="48"/>
      <c r="AC791" s="42" t="s">
        <v>141</v>
      </c>
      <c r="AD791" s="49">
        <v>60</v>
      </c>
      <c r="AE791" s="50">
        <v>45495</v>
      </c>
      <c r="AF791" s="51">
        <f t="shared" si="67"/>
        <v>47320</v>
      </c>
      <c r="AG791" s="40" t="s">
        <v>82</v>
      </c>
      <c r="AH791" s="40" t="s">
        <v>83</v>
      </c>
      <c r="AI791" s="42" t="s">
        <v>3071</v>
      </c>
      <c r="AJ791" s="40" t="s">
        <v>143</v>
      </c>
      <c r="AK791" s="51" t="str">
        <f t="shared" ca="1" si="61"/>
        <v>поверен</v>
      </c>
      <c r="AL791" s="42"/>
      <c r="AM791" s="42" t="s">
        <v>86</v>
      </c>
      <c r="AN791" s="42" t="s">
        <v>87</v>
      </c>
      <c r="AO791" s="42" t="s">
        <v>88</v>
      </c>
      <c r="AP791" s="48" t="s">
        <v>3058</v>
      </c>
      <c r="AQ791" s="41" t="s">
        <v>3038</v>
      </c>
      <c r="AR791" s="51"/>
      <c r="AS791" s="42" t="s">
        <v>91</v>
      </c>
      <c r="AT791" s="37" t="s">
        <v>385</v>
      </c>
      <c r="AU791" s="37"/>
      <c r="AV791" s="40">
        <v>44949</v>
      </c>
      <c r="AW791" s="40"/>
      <c r="AX791" s="37"/>
      <c r="AY791" s="37"/>
      <c r="AZ791" s="37"/>
      <c r="BA791" s="40" t="s">
        <v>221</v>
      </c>
      <c r="BB791" s="40" t="s">
        <v>145</v>
      </c>
      <c r="BC791" s="40" t="s">
        <v>146</v>
      </c>
      <c r="BD791" s="42">
        <v>3001</v>
      </c>
      <c r="BE791" s="40"/>
      <c r="BF791" s="52"/>
      <c r="BG791" s="53"/>
      <c r="BH791" s="54"/>
      <c r="BI791" s="47"/>
      <c r="BJ791" s="47"/>
      <c r="BK791" s="47"/>
      <c r="BL791" s="55"/>
      <c r="BM791" s="55"/>
      <c r="BN791" s="55"/>
      <c r="BO791" s="55"/>
      <c r="BP791" s="55"/>
      <c r="BQ791" s="55"/>
      <c r="BR791" s="55"/>
      <c r="BS791" s="55"/>
      <c r="BT791" s="55"/>
      <c r="BU791" s="55"/>
      <c r="BV791" s="55"/>
      <c r="BW791" s="55"/>
      <c r="BX791" s="55"/>
      <c r="BY791" s="55"/>
      <c r="BZ791" s="55"/>
      <c r="CA791" s="55"/>
      <c r="CB791" s="55"/>
      <c r="CC791" s="55"/>
      <c r="CD791" s="55"/>
      <c r="CE791" s="55"/>
      <c r="CF791" s="55"/>
      <c r="CG791" s="55"/>
      <c r="CH791" s="55"/>
      <c r="CI791" s="55"/>
      <c r="CJ791" s="55"/>
      <c r="CK791" s="55"/>
      <c r="CL791" s="55"/>
      <c r="CM791" s="55"/>
      <c r="CN791" s="55"/>
      <c r="CO791" s="55"/>
      <c r="CP791" s="55"/>
      <c r="CQ791" s="55"/>
      <c r="CR791" s="55"/>
      <c r="CS791" s="55"/>
      <c r="CT791" s="55"/>
      <c r="CU791" s="55"/>
      <c r="CV791" s="55"/>
      <c r="CW791" s="55"/>
      <c r="CX791" s="55"/>
      <c r="CY791" s="55"/>
      <c r="CZ791" s="55"/>
      <c r="DA791" s="55"/>
      <c r="DB791" s="55"/>
      <c r="DC791" s="55"/>
      <c r="DD791" s="55"/>
      <c r="DE791" s="55"/>
      <c r="DF791" s="55"/>
      <c r="DG791" s="55"/>
      <c r="DH791" s="55"/>
      <c r="DI791" s="55"/>
      <c r="DJ791" s="55"/>
      <c r="DK791" s="55"/>
      <c r="DL791" s="55"/>
      <c r="DM791" s="55"/>
      <c r="DN791" s="55"/>
      <c r="DO791" s="55"/>
      <c r="DP791" s="55"/>
      <c r="DQ791" s="55"/>
      <c r="DR791" s="55"/>
      <c r="DS791" s="55"/>
      <c r="DT791" s="55"/>
      <c r="DU791" s="55"/>
      <c r="DV791" s="55"/>
      <c r="DW791" s="55"/>
      <c r="DX791" s="55"/>
      <c r="DY791" s="55"/>
      <c r="DZ791" s="55"/>
      <c r="EA791" s="55"/>
      <c r="EB791" s="55"/>
      <c r="EC791" s="55"/>
      <c r="ED791" s="55"/>
      <c r="EE791" s="55"/>
      <c r="EF791" s="55"/>
      <c r="EG791" s="55"/>
      <c r="EH791" s="55"/>
      <c r="EI791" s="55"/>
      <c r="EJ791" s="55"/>
      <c r="EK791" s="55"/>
      <c r="EL791" s="55"/>
      <c r="EM791" s="55"/>
      <c r="EN791" s="55"/>
      <c r="EO791" s="55"/>
      <c r="EP791" s="55"/>
      <c r="EQ791" s="55"/>
      <c r="ER791" s="55"/>
      <c r="ES791" s="55"/>
      <c r="ET791" s="55"/>
      <c r="EU791" s="55"/>
      <c r="EV791" s="55"/>
      <c r="EW791" s="55"/>
      <c r="EX791" s="55"/>
      <c r="EY791" s="55"/>
      <c r="EZ791" s="55"/>
      <c r="FA791" s="55"/>
      <c r="FB791" s="55"/>
      <c r="FC791" s="55"/>
      <c r="FD791" s="55"/>
      <c r="FE791" s="55"/>
      <c r="FF791" s="55"/>
      <c r="FG791" s="55"/>
      <c r="FH791" s="55"/>
      <c r="FI791" s="55"/>
      <c r="FJ791" s="55"/>
      <c r="FK791" s="55"/>
      <c r="FL791" s="55"/>
      <c r="FM791" s="55"/>
      <c r="FN791" s="55"/>
      <c r="FO791" s="55"/>
      <c r="FP791" s="55"/>
      <c r="FQ791" s="55"/>
      <c r="FR791" s="55"/>
      <c r="FS791" s="55"/>
      <c r="FT791" s="55"/>
      <c r="FU791" s="55"/>
      <c r="FV791" s="55"/>
      <c r="FW791" s="55"/>
      <c r="FX791" s="55"/>
      <c r="FY791" s="55"/>
      <c r="FZ791" s="55"/>
      <c r="GA791" s="55"/>
      <c r="GB791" s="55"/>
      <c r="GC791" s="55"/>
      <c r="GD791" s="55"/>
      <c r="GE791" s="55"/>
      <c r="GF791" s="55"/>
      <c r="GG791" s="55"/>
      <c r="GH791" s="55"/>
      <c r="GI791" s="55"/>
      <c r="GJ791" s="55"/>
      <c r="GK791" s="55"/>
      <c r="GL791" s="55"/>
      <c r="GM791" s="55"/>
      <c r="GN791" s="55"/>
      <c r="GO791" s="55"/>
      <c r="GP791" s="55"/>
      <c r="GQ791" s="55"/>
      <c r="GR791" s="55"/>
      <c r="GS791" s="55"/>
      <c r="GT791" s="55"/>
      <c r="GU791" s="55"/>
      <c r="GV791" s="55"/>
      <c r="GW791" s="55"/>
      <c r="GX791" s="55"/>
      <c r="GY791" s="55"/>
      <c r="GZ791" s="55"/>
      <c r="HA791" s="55"/>
      <c r="HB791" s="55"/>
      <c r="HC791" s="55"/>
      <c r="HD791" s="55"/>
      <c r="HE791" s="55"/>
      <c r="HF791" s="55"/>
      <c r="HG791" s="55"/>
      <c r="HH791" s="55"/>
      <c r="HI791" s="55"/>
      <c r="HJ791" s="55"/>
      <c r="HK791" s="55"/>
      <c r="HL791" s="55"/>
      <c r="HM791" s="55"/>
      <c r="HN791" s="55"/>
      <c r="HO791" s="55"/>
      <c r="HP791" s="55"/>
      <c r="HQ791" s="55"/>
      <c r="HR791" s="55"/>
      <c r="HS791" s="55"/>
      <c r="HT791" s="55"/>
      <c r="HU791" s="55"/>
      <c r="HV791" s="55"/>
      <c r="HW791" s="55"/>
      <c r="HX791" s="55"/>
      <c r="HY791" s="55"/>
      <c r="HZ791" s="55"/>
      <c r="IA791" s="55"/>
      <c r="IB791" s="55"/>
      <c r="IC791" s="55"/>
      <c r="ID791" s="55"/>
      <c r="IE791" s="55"/>
    </row>
    <row r="792" s="36" customFormat="1" ht="60" hidden="1" customHeight="1">
      <c r="A792" s="37"/>
      <c r="B792" s="37" t="s">
        <v>62</v>
      </c>
      <c r="C792" s="37" t="s">
        <v>63</v>
      </c>
      <c r="D792" s="56" t="s">
        <v>64</v>
      </c>
      <c r="E792" s="56">
        <v>234</v>
      </c>
      <c r="F792" s="40" t="s">
        <v>3032</v>
      </c>
      <c r="G792" s="40" t="s">
        <v>3072</v>
      </c>
      <c r="H792" s="56" t="s">
        <v>3073</v>
      </c>
      <c r="I792" s="48" t="s">
        <v>171</v>
      </c>
      <c r="J792" s="40" t="s">
        <v>172</v>
      </c>
      <c r="K792" s="49" t="s">
        <v>3074</v>
      </c>
      <c r="L792" s="57" t="s">
        <v>151</v>
      </c>
      <c r="M792" s="40" t="s">
        <v>3075</v>
      </c>
      <c r="N792" s="49" t="s">
        <v>3076</v>
      </c>
      <c r="O792" s="37" t="s">
        <v>1098</v>
      </c>
      <c r="P792" s="37" t="s">
        <v>76</v>
      </c>
      <c r="Q792" s="42" t="s">
        <v>137</v>
      </c>
      <c r="R792" s="96">
        <v>42442</v>
      </c>
      <c r="S792" s="44">
        <v>12</v>
      </c>
      <c r="T792" s="45">
        <f t="shared" si="62"/>
        <v>46824.400000000001</v>
      </c>
      <c r="U792" s="56" t="s">
        <v>100</v>
      </c>
      <c r="V792" s="47" t="str">
        <f t="shared" si="66"/>
        <v>к</v>
      </c>
      <c r="W792" s="47" t="str">
        <f t="shared" si="65"/>
        <v>Па</v>
      </c>
      <c r="X792" s="48">
        <v>0.25</v>
      </c>
      <c r="Y792" s="48" t="s">
        <v>215</v>
      </c>
      <c r="Z792" s="42" t="s">
        <v>139</v>
      </c>
      <c r="AA792" s="56" t="s">
        <v>176</v>
      </c>
      <c r="AB792" s="48"/>
      <c r="AC792" s="42" t="s">
        <v>141</v>
      </c>
      <c r="AD792" s="49">
        <v>60</v>
      </c>
      <c r="AE792" s="50">
        <v>45612</v>
      </c>
      <c r="AF792" s="51">
        <f t="shared" si="67"/>
        <v>47437</v>
      </c>
      <c r="AG792" s="40" t="s">
        <v>82</v>
      </c>
      <c r="AH792" s="40" t="s">
        <v>83</v>
      </c>
      <c r="AI792" s="42" t="s">
        <v>3077</v>
      </c>
      <c r="AJ792" s="40" t="s">
        <v>143</v>
      </c>
      <c r="AK792" s="51" t="str">
        <f t="shared" ca="1" si="61"/>
        <v>поверен</v>
      </c>
      <c r="AL792" s="42"/>
      <c r="AM792" s="42" t="s">
        <v>86</v>
      </c>
      <c r="AN792" s="42" t="s">
        <v>87</v>
      </c>
      <c r="AO792" s="42" t="s">
        <v>88</v>
      </c>
      <c r="AP792" s="48" t="s">
        <v>3078</v>
      </c>
      <c r="AQ792" s="41" t="s">
        <v>3038</v>
      </c>
      <c r="AR792" s="51"/>
      <c r="AS792" s="42" t="s">
        <v>91</v>
      </c>
      <c r="AT792" s="37" t="s">
        <v>385</v>
      </c>
      <c r="AU792" s="37"/>
      <c r="AV792" s="40">
        <v>44949</v>
      </c>
      <c r="AW792" s="47" t="s">
        <v>3079</v>
      </c>
      <c r="AX792" s="37"/>
      <c r="AY792" s="37"/>
      <c r="AZ792" s="37"/>
      <c r="BA792" s="40" t="s">
        <v>122</v>
      </c>
      <c r="BB792" s="40" t="s">
        <v>145</v>
      </c>
      <c r="BC792" s="40" t="s">
        <v>146</v>
      </c>
      <c r="BD792" s="42"/>
      <c r="BE792" s="40"/>
      <c r="BF792" s="52"/>
      <c r="BG792" s="53"/>
      <c r="BH792" s="54"/>
      <c r="BI792" s="47"/>
      <c r="BJ792" s="47"/>
      <c r="BK792" s="47"/>
      <c r="BL792" s="55"/>
      <c r="BM792" s="55"/>
      <c r="BN792" s="55"/>
      <c r="BO792" s="55"/>
      <c r="BP792" s="55"/>
      <c r="BQ792" s="55"/>
      <c r="BR792" s="55"/>
      <c r="BS792" s="55"/>
      <c r="BT792" s="55"/>
      <c r="BU792" s="55"/>
      <c r="BV792" s="55"/>
      <c r="BW792" s="55"/>
      <c r="BX792" s="55"/>
      <c r="BY792" s="55"/>
      <c r="BZ792" s="55"/>
      <c r="CA792" s="55"/>
      <c r="CB792" s="55"/>
      <c r="CC792" s="55"/>
      <c r="CD792" s="55"/>
      <c r="CE792" s="55"/>
      <c r="CF792" s="55"/>
      <c r="CG792" s="55"/>
      <c r="CH792" s="55"/>
      <c r="CI792" s="55"/>
      <c r="CJ792" s="55"/>
      <c r="CK792" s="55"/>
      <c r="CL792" s="55"/>
      <c r="CM792" s="55"/>
      <c r="CN792" s="55"/>
      <c r="CO792" s="55"/>
      <c r="CP792" s="55"/>
      <c r="CQ792" s="55"/>
      <c r="CR792" s="55"/>
      <c r="CS792" s="55"/>
      <c r="CT792" s="55"/>
      <c r="CU792" s="55"/>
      <c r="CV792" s="55"/>
      <c r="CW792" s="55"/>
      <c r="CX792" s="55"/>
      <c r="CY792" s="55"/>
      <c r="CZ792" s="55"/>
      <c r="DA792" s="55"/>
      <c r="DB792" s="55"/>
      <c r="DC792" s="55"/>
      <c r="DD792" s="55"/>
      <c r="DE792" s="55"/>
      <c r="DF792" s="55"/>
      <c r="DG792" s="55"/>
      <c r="DH792" s="55"/>
      <c r="DI792" s="55"/>
      <c r="DJ792" s="55"/>
      <c r="DK792" s="55"/>
      <c r="DL792" s="55"/>
      <c r="DM792" s="55"/>
      <c r="DN792" s="55"/>
      <c r="DO792" s="55"/>
      <c r="DP792" s="55"/>
      <c r="DQ792" s="55"/>
      <c r="DR792" s="55"/>
      <c r="DS792" s="55"/>
      <c r="DT792" s="55"/>
      <c r="DU792" s="55"/>
      <c r="DV792" s="55"/>
      <c r="DW792" s="55"/>
      <c r="DX792" s="55"/>
      <c r="DY792" s="55"/>
      <c r="DZ792" s="55"/>
      <c r="EA792" s="55"/>
      <c r="EB792" s="55"/>
      <c r="EC792" s="55"/>
      <c r="ED792" s="55"/>
      <c r="EE792" s="55"/>
      <c r="EF792" s="55"/>
      <c r="EG792" s="55"/>
      <c r="EH792" s="55"/>
      <c r="EI792" s="55"/>
      <c r="EJ792" s="55"/>
      <c r="EK792" s="55"/>
      <c r="EL792" s="55"/>
      <c r="EM792" s="55"/>
      <c r="EN792" s="55"/>
      <c r="EO792" s="55"/>
      <c r="EP792" s="55"/>
      <c r="EQ792" s="55"/>
      <c r="ER792" s="55"/>
      <c r="ES792" s="55"/>
      <c r="ET792" s="55"/>
      <c r="EU792" s="55"/>
      <c r="EV792" s="55"/>
      <c r="EW792" s="55"/>
      <c r="EX792" s="55"/>
      <c r="EY792" s="55"/>
      <c r="EZ792" s="55"/>
      <c r="FA792" s="55"/>
      <c r="FB792" s="55"/>
      <c r="FC792" s="55"/>
      <c r="FD792" s="55"/>
      <c r="FE792" s="55"/>
      <c r="FF792" s="55"/>
      <c r="FG792" s="55"/>
      <c r="FH792" s="55"/>
      <c r="FI792" s="55"/>
      <c r="FJ792" s="55"/>
      <c r="FK792" s="55"/>
      <c r="FL792" s="55"/>
      <c r="FM792" s="55"/>
      <c r="FN792" s="55"/>
      <c r="FO792" s="55"/>
      <c r="FP792" s="55"/>
      <c r="FQ792" s="55"/>
      <c r="FR792" s="55"/>
      <c r="FS792" s="55"/>
      <c r="FT792" s="55"/>
      <c r="FU792" s="55"/>
      <c r="FV792" s="55"/>
      <c r="FW792" s="55"/>
      <c r="FX792" s="55"/>
      <c r="FY792" s="55"/>
      <c r="FZ792" s="55"/>
      <c r="GA792" s="55"/>
      <c r="GB792" s="55"/>
      <c r="GC792" s="55"/>
      <c r="GD792" s="55"/>
      <c r="GE792" s="55"/>
      <c r="GF792" s="55"/>
      <c r="GG792" s="55"/>
      <c r="GH792" s="55"/>
      <c r="GI792" s="55"/>
      <c r="GJ792" s="55"/>
      <c r="GK792" s="55"/>
      <c r="GL792" s="55"/>
      <c r="GM792" s="55"/>
      <c r="GN792" s="55"/>
      <c r="GO792" s="55"/>
      <c r="GP792" s="55"/>
      <c r="GQ792" s="55"/>
      <c r="GR792" s="55"/>
      <c r="GS792" s="55"/>
      <c r="GT792" s="55"/>
      <c r="GU792" s="55"/>
      <c r="GV792" s="55"/>
      <c r="GW792" s="55"/>
      <c r="GX792" s="55"/>
      <c r="GY792" s="55"/>
      <c r="GZ792" s="55"/>
      <c r="HA792" s="55"/>
      <c r="HB792" s="55"/>
      <c r="HC792" s="55"/>
      <c r="HD792" s="55"/>
      <c r="HE792" s="55"/>
      <c r="HF792" s="55"/>
      <c r="HG792" s="55"/>
      <c r="HH792" s="55"/>
      <c r="HI792" s="55"/>
      <c r="HJ792" s="55"/>
      <c r="HK792" s="55"/>
      <c r="HL792" s="55"/>
      <c r="HM792" s="55"/>
      <c r="HN792" s="55"/>
      <c r="HO792" s="55"/>
      <c r="HP792" s="55"/>
      <c r="HQ792" s="55"/>
      <c r="HR792" s="55"/>
      <c r="HS792" s="55"/>
      <c r="HT792" s="55"/>
      <c r="HU792" s="55"/>
      <c r="HV792" s="55"/>
      <c r="HW792" s="55"/>
      <c r="HX792" s="55"/>
      <c r="HY792" s="55"/>
      <c r="HZ792" s="55"/>
      <c r="IA792" s="55"/>
      <c r="IB792" s="55"/>
      <c r="IC792" s="55"/>
      <c r="ID792" s="55"/>
      <c r="IE792" s="55"/>
    </row>
    <row r="793" s="36" customFormat="1" ht="60" hidden="1" customHeight="1">
      <c r="A793" s="37"/>
      <c r="B793" s="37" t="s">
        <v>62</v>
      </c>
      <c r="C793" s="37" t="s">
        <v>63</v>
      </c>
      <c r="D793" s="56" t="s">
        <v>64</v>
      </c>
      <c r="E793" s="56">
        <v>234</v>
      </c>
      <c r="F793" s="40" t="s">
        <v>3032</v>
      </c>
      <c r="G793" s="40" t="s">
        <v>3080</v>
      </c>
      <c r="H793" s="56" t="s">
        <v>3081</v>
      </c>
      <c r="I793" s="48" t="s">
        <v>171</v>
      </c>
      <c r="J793" s="40" t="s">
        <v>172</v>
      </c>
      <c r="K793" s="49" t="s">
        <v>3074</v>
      </c>
      <c r="L793" s="57" t="s">
        <v>151</v>
      </c>
      <c r="M793" s="40" t="s">
        <v>3075</v>
      </c>
      <c r="N793" s="49" t="s">
        <v>3082</v>
      </c>
      <c r="O793" s="37" t="s">
        <v>1098</v>
      </c>
      <c r="P793" s="37" t="s">
        <v>76</v>
      </c>
      <c r="Q793" s="42" t="s">
        <v>137</v>
      </c>
      <c r="R793" s="96">
        <v>42442</v>
      </c>
      <c r="S793" s="44">
        <v>12</v>
      </c>
      <c r="T793" s="45">
        <f t="shared" si="62"/>
        <v>46824.400000000001</v>
      </c>
      <c r="U793" s="56" t="s">
        <v>100</v>
      </c>
      <c r="V793" s="47" t="str">
        <f t="shared" si="66"/>
        <v>к</v>
      </c>
      <c r="W793" s="47" t="str">
        <f t="shared" si="65"/>
        <v>Па</v>
      </c>
      <c r="X793" s="48">
        <v>0.25</v>
      </c>
      <c r="Y793" s="48" t="s">
        <v>215</v>
      </c>
      <c r="Z793" s="42" t="s">
        <v>139</v>
      </c>
      <c r="AA793" s="56" t="s">
        <v>176</v>
      </c>
      <c r="AB793" s="48"/>
      <c r="AC793" s="42" t="s">
        <v>141</v>
      </c>
      <c r="AD793" s="49">
        <v>60</v>
      </c>
      <c r="AE793" s="50">
        <v>45495</v>
      </c>
      <c r="AF793" s="51">
        <f t="shared" si="67"/>
        <v>47320</v>
      </c>
      <c r="AG793" s="40" t="s">
        <v>82</v>
      </c>
      <c r="AH793" s="40" t="s">
        <v>83</v>
      </c>
      <c r="AI793" s="42" t="s">
        <v>3083</v>
      </c>
      <c r="AJ793" s="40" t="s">
        <v>143</v>
      </c>
      <c r="AK793" s="51" t="str">
        <f t="shared" ca="1" si="61"/>
        <v>поверен</v>
      </c>
      <c r="AL793" s="42"/>
      <c r="AM793" s="42" t="s">
        <v>86</v>
      </c>
      <c r="AN793" s="42" t="s">
        <v>87</v>
      </c>
      <c r="AO793" s="42" t="s">
        <v>88</v>
      </c>
      <c r="AP793" s="48" t="s">
        <v>3078</v>
      </c>
      <c r="AQ793" s="41" t="s">
        <v>3038</v>
      </c>
      <c r="AR793" s="51"/>
      <c r="AS793" s="42" t="s">
        <v>91</v>
      </c>
      <c r="AT793" s="37" t="s">
        <v>385</v>
      </c>
      <c r="AU793" s="37"/>
      <c r="AV793" s="40">
        <v>44949</v>
      </c>
      <c r="AW793" s="47" t="s">
        <v>3079</v>
      </c>
      <c r="AX793" s="37"/>
      <c r="AY793" s="37"/>
      <c r="AZ793" s="37"/>
      <c r="BA793" s="40" t="s">
        <v>122</v>
      </c>
      <c r="BB793" s="40" t="s">
        <v>145</v>
      </c>
      <c r="BC793" s="40" t="s">
        <v>146</v>
      </c>
      <c r="BD793" s="42"/>
      <c r="BE793" s="40"/>
      <c r="BF793" s="52"/>
      <c r="BG793" s="53"/>
      <c r="BH793" s="54"/>
      <c r="BI793" s="47"/>
      <c r="BJ793" s="47"/>
      <c r="BK793" s="47"/>
      <c r="BL793" s="55"/>
      <c r="BM793" s="55"/>
      <c r="BN793" s="55"/>
      <c r="BO793" s="55"/>
      <c r="BP793" s="55"/>
      <c r="BQ793" s="55"/>
      <c r="BR793" s="55"/>
      <c r="BS793" s="55"/>
      <c r="BT793" s="55"/>
      <c r="BU793" s="55"/>
      <c r="BV793" s="55"/>
      <c r="BW793" s="55"/>
      <c r="BX793" s="55"/>
      <c r="BY793" s="55"/>
      <c r="BZ793" s="55"/>
      <c r="CA793" s="55"/>
      <c r="CB793" s="55"/>
      <c r="CC793" s="55"/>
      <c r="CD793" s="55"/>
      <c r="CE793" s="55"/>
      <c r="CF793" s="55"/>
      <c r="CG793" s="55"/>
      <c r="CH793" s="55"/>
      <c r="CI793" s="55"/>
      <c r="CJ793" s="55"/>
      <c r="CK793" s="55"/>
      <c r="CL793" s="55"/>
      <c r="CM793" s="55"/>
      <c r="CN793" s="55"/>
      <c r="CO793" s="55"/>
      <c r="CP793" s="55"/>
      <c r="CQ793" s="55"/>
      <c r="CR793" s="55"/>
      <c r="CS793" s="55"/>
      <c r="CT793" s="55"/>
      <c r="CU793" s="55"/>
      <c r="CV793" s="55"/>
      <c r="CW793" s="55"/>
      <c r="CX793" s="55"/>
      <c r="CY793" s="55"/>
      <c r="CZ793" s="55"/>
      <c r="DA793" s="55"/>
      <c r="DB793" s="55"/>
      <c r="DC793" s="55"/>
      <c r="DD793" s="55"/>
      <c r="DE793" s="55"/>
      <c r="DF793" s="55"/>
      <c r="DG793" s="55"/>
      <c r="DH793" s="55"/>
      <c r="DI793" s="55"/>
      <c r="DJ793" s="55"/>
      <c r="DK793" s="55"/>
      <c r="DL793" s="55"/>
      <c r="DM793" s="55"/>
      <c r="DN793" s="55"/>
      <c r="DO793" s="55"/>
      <c r="DP793" s="55"/>
      <c r="DQ793" s="55"/>
      <c r="DR793" s="55"/>
      <c r="DS793" s="55"/>
      <c r="DT793" s="55"/>
      <c r="DU793" s="55"/>
      <c r="DV793" s="55"/>
      <c r="DW793" s="55"/>
      <c r="DX793" s="55"/>
      <c r="DY793" s="55"/>
      <c r="DZ793" s="55"/>
      <c r="EA793" s="55"/>
      <c r="EB793" s="55"/>
      <c r="EC793" s="55"/>
      <c r="ED793" s="55"/>
      <c r="EE793" s="55"/>
      <c r="EF793" s="55"/>
      <c r="EG793" s="55"/>
      <c r="EH793" s="55"/>
      <c r="EI793" s="55"/>
      <c r="EJ793" s="55"/>
      <c r="EK793" s="55"/>
      <c r="EL793" s="55"/>
      <c r="EM793" s="55"/>
      <c r="EN793" s="55"/>
      <c r="EO793" s="55"/>
      <c r="EP793" s="55"/>
      <c r="EQ793" s="55"/>
      <c r="ER793" s="55"/>
      <c r="ES793" s="55"/>
      <c r="ET793" s="55"/>
      <c r="EU793" s="55"/>
      <c r="EV793" s="55"/>
      <c r="EW793" s="55"/>
      <c r="EX793" s="55"/>
      <c r="EY793" s="55"/>
      <c r="EZ793" s="55"/>
      <c r="FA793" s="55"/>
      <c r="FB793" s="55"/>
      <c r="FC793" s="55"/>
      <c r="FD793" s="55"/>
      <c r="FE793" s="55"/>
      <c r="FF793" s="55"/>
      <c r="FG793" s="55"/>
      <c r="FH793" s="55"/>
      <c r="FI793" s="55"/>
      <c r="FJ793" s="55"/>
      <c r="FK793" s="55"/>
      <c r="FL793" s="55"/>
      <c r="FM793" s="55"/>
      <c r="FN793" s="55"/>
      <c r="FO793" s="55"/>
      <c r="FP793" s="55"/>
      <c r="FQ793" s="55"/>
      <c r="FR793" s="55"/>
      <c r="FS793" s="55"/>
      <c r="FT793" s="55"/>
      <c r="FU793" s="55"/>
      <c r="FV793" s="55"/>
      <c r="FW793" s="55"/>
      <c r="FX793" s="55"/>
      <c r="FY793" s="55"/>
      <c r="FZ793" s="55"/>
      <c r="GA793" s="55"/>
      <c r="GB793" s="55"/>
      <c r="GC793" s="55"/>
      <c r="GD793" s="55"/>
      <c r="GE793" s="55"/>
      <c r="GF793" s="55"/>
      <c r="GG793" s="55"/>
      <c r="GH793" s="55"/>
      <c r="GI793" s="55"/>
      <c r="GJ793" s="55"/>
      <c r="GK793" s="55"/>
      <c r="GL793" s="55"/>
      <c r="GM793" s="55"/>
      <c r="GN793" s="55"/>
      <c r="GO793" s="55"/>
      <c r="GP793" s="55"/>
      <c r="GQ793" s="55"/>
      <c r="GR793" s="55"/>
      <c r="GS793" s="55"/>
      <c r="GT793" s="55"/>
      <c r="GU793" s="55"/>
      <c r="GV793" s="55"/>
      <c r="GW793" s="55"/>
      <c r="GX793" s="55"/>
      <c r="GY793" s="55"/>
      <c r="GZ793" s="55"/>
      <c r="HA793" s="55"/>
      <c r="HB793" s="55"/>
      <c r="HC793" s="55"/>
      <c r="HD793" s="55"/>
      <c r="HE793" s="55"/>
      <c r="HF793" s="55"/>
      <c r="HG793" s="55"/>
      <c r="HH793" s="55"/>
      <c r="HI793" s="55"/>
      <c r="HJ793" s="55"/>
      <c r="HK793" s="55"/>
      <c r="HL793" s="55"/>
      <c r="HM793" s="55"/>
      <c r="HN793" s="55"/>
      <c r="HO793" s="55"/>
      <c r="HP793" s="55"/>
      <c r="HQ793" s="55"/>
      <c r="HR793" s="55"/>
      <c r="HS793" s="55"/>
      <c r="HT793" s="55"/>
      <c r="HU793" s="55"/>
      <c r="HV793" s="55"/>
      <c r="HW793" s="55"/>
      <c r="HX793" s="55"/>
      <c r="HY793" s="55"/>
      <c r="HZ793" s="55"/>
      <c r="IA793" s="55"/>
      <c r="IB793" s="55"/>
      <c r="IC793" s="55"/>
      <c r="ID793" s="55"/>
      <c r="IE793" s="55"/>
    </row>
    <row r="794" s="36" customFormat="1" ht="60" hidden="1" customHeight="1">
      <c r="A794" s="37"/>
      <c r="B794" s="37" t="s">
        <v>62</v>
      </c>
      <c r="C794" s="37" t="s">
        <v>63</v>
      </c>
      <c r="D794" s="56" t="s">
        <v>64</v>
      </c>
      <c r="E794" s="56">
        <v>234</v>
      </c>
      <c r="F794" s="40" t="s">
        <v>3032</v>
      </c>
      <c r="G794" s="40" t="s">
        <v>3084</v>
      </c>
      <c r="H794" s="56" t="s">
        <v>3085</v>
      </c>
      <c r="I794" s="48" t="s">
        <v>171</v>
      </c>
      <c r="J794" s="40" t="s">
        <v>172</v>
      </c>
      <c r="K794" s="49" t="s">
        <v>3074</v>
      </c>
      <c r="L794" s="57" t="s">
        <v>151</v>
      </c>
      <c r="M794" s="40" t="s">
        <v>3075</v>
      </c>
      <c r="N794" s="49" t="s">
        <v>3086</v>
      </c>
      <c r="O794" s="37" t="s">
        <v>1098</v>
      </c>
      <c r="P794" s="37" t="s">
        <v>76</v>
      </c>
      <c r="Q794" s="42" t="s">
        <v>137</v>
      </c>
      <c r="R794" s="96">
        <v>42442</v>
      </c>
      <c r="S794" s="44">
        <v>12</v>
      </c>
      <c r="T794" s="45">
        <f t="shared" si="62"/>
        <v>46824.400000000001</v>
      </c>
      <c r="U794" s="56" t="s">
        <v>100</v>
      </c>
      <c r="V794" s="47" t="str">
        <f t="shared" si="66"/>
        <v>к</v>
      </c>
      <c r="W794" s="47" t="str">
        <f t="shared" si="65"/>
        <v>Па</v>
      </c>
      <c r="X794" s="48">
        <v>0.25</v>
      </c>
      <c r="Y794" s="48" t="s">
        <v>215</v>
      </c>
      <c r="Z794" s="42" t="s">
        <v>139</v>
      </c>
      <c r="AA794" s="56" t="s">
        <v>176</v>
      </c>
      <c r="AB794" s="48"/>
      <c r="AC794" s="42" t="s">
        <v>141</v>
      </c>
      <c r="AD794" s="49">
        <v>60</v>
      </c>
      <c r="AE794" s="50">
        <v>45495</v>
      </c>
      <c r="AF794" s="51">
        <f t="shared" si="67"/>
        <v>47320</v>
      </c>
      <c r="AG794" s="40" t="s">
        <v>82</v>
      </c>
      <c r="AH794" s="40" t="s">
        <v>83</v>
      </c>
      <c r="AI794" s="42" t="s">
        <v>3087</v>
      </c>
      <c r="AJ794" s="40" t="s">
        <v>143</v>
      </c>
      <c r="AK794" s="51" t="str">
        <f t="shared" ca="1" si="61"/>
        <v>поверен</v>
      </c>
      <c r="AL794" s="42"/>
      <c r="AM794" s="42" t="s">
        <v>86</v>
      </c>
      <c r="AN794" s="42" t="s">
        <v>87</v>
      </c>
      <c r="AO794" s="42" t="s">
        <v>88</v>
      </c>
      <c r="AP794" s="48" t="s">
        <v>3078</v>
      </c>
      <c r="AQ794" s="41" t="s">
        <v>3038</v>
      </c>
      <c r="AR794" s="51"/>
      <c r="AS794" s="42" t="s">
        <v>91</v>
      </c>
      <c r="AT794" s="37" t="s">
        <v>385</v>
      </c>
      <c r="AU794" s="37"/>
      <c r="AV794" s="40">
        <v>44949</v>
      </c>
      <c r="AW794" s="47" t="s">
        <v>3079</v>
      </c>
      <c r="AX794" s="37"/>
      <c r="AY794" s="37"/>
      <c r="AZ794" s="37"/>
      <c r="BA794" s="40" t="s">
        <v>122</v>
      </c>
      <c r="BB794" s="40" t="s">
        <v>145</v>
      </c>
      <c r="BC794" s="40" t="s">
        <v>146</v>
      </c>
      <c r="BD794" s="42"/>
      <c r="BE794" s="40"/>
      <c r="BF794" s="52"/>
      <c r="BG794" s="53"/>
      <c r="BH794" s="54"/>
      <c r="BI794" s="47"/>
      <c r="BJ794" s="47"/>
      <c r="BK794" s="47"/>
      <c r="BL794" s="55"/>
      <c r="BM794" s="55"/>
      <c r="BN794" s="55"/>
      <c r="BO794" s="55"/>
      <c r="BP794" s="55"/>
      <c r="BQ794" s="55"/>
      <c r="BR794" s="55"/>
      <c r="BS794" s="55"/>
      <c r="BT794" s="55"/>
      <c r="BU794" s="55"/>
      <c r="BV794" s="55"/>
      <c r="BW794" s="55"/>
      <c r="BX794" s="55"/>
      <c r="BY794" s="55"/>
      <c r="BZ794" s="55"/>
      <c r="CA794" s="55"/>
      <c r="CB794" s="55"/>
      <c r="CC794" s="55"/>
      <c r="CD794" s="55"/>
      <c r="CE794" s="55"/>
      <c r="CF794" s="55"/>
      <c r="CG794" s="55"/>
      <c r="CH794" s="55"/>
      <c r="CI794" s="55"/>
      <c r="CJ794" s="55"/>
      <c r="CK794" s="55"/>
      <c r="CL794" s="55"/>
      <c r="CM794" s="55"/>
      <c r="CN794" s="55"/>
      <c r="CO794" s="55"/>
      <c r="CP794" s="55"/>
      <c r="CQ794" s="55"/>
      <c r="CR794" s="55"/>
      <c r="CS794" s="55"/>
      <c r="CT794" s="55"/>
      <c r="CU794" s="55"/>
      <c r="CV794" s="55"/>
      <c r="CW794" s="55"/>
      <c r="CX794" s="55"/>
      <c r="CY794" s="55"/>
      <c r="CZ794" s="55"/>
      <c r="DA794" s="55"/>
      <c r="DB794" s="55"/>
      <c r="DC794" s="55"/>
      <c r="DD794" s="55"/>
      <c r="DE794" s="55"/>
      <c r="DF794" s="55"/>
      <c r="DG794" s="55"/>
      <c r="DH794" s="55"/>
      <c r="DI794" s="55"/>
      <c r="DJ794" s="55"/>
      <c r="DK794" s="55"/>
      <c r="DL794" s="55"/>
      <c r="DM794" s="55"/>
      <c r="DN794" s="55"/>
      <c r="DO794" s="55"/>
      <c r="DP794" s="55"/>
      <c r="DQ794" s="55"/>
      <c r="DR794" s="55"/>
      <c r="DS794" s="55"/>
      <c r="DT794" s="55"/>
      <c r="DU794" s="55"/>
      <c r="DV794" s="55"/>
      <c r="DW794" s="55"/>
      <c r="DX794" s="55"/>
      <c r="DY794" s="55"/>
      <c r="DZ794" s="55"/>
      <c r="EA794" s="55"/>
      <c r="EB794" s="55"/>
      <c r="EC794" s="55"/>
      <c r="ED794" s="55"/>
      <c r="EE794" s="55"/>
      <c r="EF794" s="55"/>
      <c r="EG794" s="55"/>
      <c r="EH794" s="55"/>
      <c r="EI794" s="55"/>
      <c r="EJ794" s="55"/>
      <c r="EK794" s="55"/>
      <c r="EL794" s="55"/>
      <c r="EM794" s="55"/>
      <c r="EN794" s="55"/>
      <c r="EO794" s="55"/>
      <c r="EP794" s="55"/>
      <c r="EQ794" s="55"/>
      <c r="ER794" s="55"/>
      <c r="ES794" s="55"/>
      <c r="ET794" s="55"/>
      <c r="EU794" s="55"/>
      <c r="EV794" s="55"/>
      <c r="EW794" s="55"/>
      <c r="EX794" s="55"/>
      <c r="EY794" s="55"/>
      <c r="EZ794" s="55"/>
      <c r="FA794" s="55"/>
      <c r="FB794" s="55"/>
      <c r="FC794" s="55"/>
      <c r="FD794" s="55"/>
      <c r="FE794" s="55"/>
      <c r="FF794" s="55"/>
      <c r="FG794" s="55"/>
      <c r="FH794" s="55"/>
      <c r="FI794" s="55"/>
      <c r="FJ794" s="55"/>
      <c r="FK794" s="55"/>
      <c r="FL794" s="55"/>
      <c r="FM794" s="55"/>
      <c r="FN794" s="55"/>
      <c r="FO794" s="55"/>
      <c r="FP794" s="55"/>
      <c r="FQ794" s="55"/>
      <c r="FR794" s="55"/>
      <c r="FS794" s="55"/>
      <c r="FT794" s="55"/>
      <c r="FU794" s="55"/>
      <c r="FV794" s="55"/>
      <c r="FW794" s="55"/>
      <c r="FX794" s="55"/>
      <c r="FY794" s="55"/>
      <c r="FZ794" s="55"/>
      <c r="GA794" s="55"/>
      <c r="GB794" s="55"/>
      <c r="GC794" s="55"/>
      <c r="GD794" s="55"/>
      <c r="GE794" s="55"/>
      <c r="GF794" s="55"/>
      <c r="GG794" s="55"/>
      <c r="GH794" s="55"/>
      <c r="GI794" s="55"/>
      <c r="GJ794" s="55"/>
      <c r="GK794" s="55"/>
      <c r="GL794" s="55"/>
      <c r="GM794" s="55"/>
      <c r="GN794" s="55"/>
      <c r="GO794" s="55"/>
      <c r="GP794" s="55"/>
      <c r="GQ794" s="55"/>
      <c r="GR794" s="55"/>
      <c r="GS794" s="55"/>
      <c r="GT794" s="55"/>
      <c r="GU794" s="55"/>
      <c r="GV794" s="55"/>
      <c r="GW794" s="55"/>
      <c r="GX794" s="55"/>
      <c r="GY794" s="55"/>
      <c r="GZ794" s="55"/>
      <c r="HA794" s="55"/>
      <c r="HB794" s="55"/>
      <c r="HC794" s="55"/>
      <c r="HD794" s="55"/>
      <c r="HE794" s="55"/>
      <c r="HF794" s="55"/>
      <c r="HG794" s="55"/>
      <c r="HH794" s="55"/>
      <c r="HI794" s="55"/>
      <c r="HJ794" s="55"/>
      <c r="HK794" s="55"/>
      <c r="HL794" s="55"/>
      <c r="HM794" s="55"/>
      <c r="HN794" s="55"/>
      <c r="HO794" s="55"/>
      <c r="HP794" s="55"/>
      <c r="HQ794" s="55"/>
      <c r="HR794" s="55"/>
      <c r="HS794" s="55"/>
      <c r="HT794" s="55"/>
      <c r="HU794" s="55"/>
      <c r="HV794" s="55"/>
      <c r="HW794" s="55"/>
      <c r="HX794" s="55"/>
      <c r="HY794" s="55"/>
      <c r="HZ794" s="55"/>
      <c r="IA794" s="55"/>
      <c r="IB794" s="55"/>
      <c r="IC794" s="55"/>
      <c r="ID794" s="55"/>
      <c r="IE794" s="55"/>
    </row>
    <row r="795" s="36" customFormat="1" ht="60" hidden="1" customHeight="1">
      <c r="A795" s="37"/>
      <c r="B795" s="37" t="s">
        <v>62</v>
      </c>
      <c r="C795" s="37" t="s">
        <v>63</v>
      </c>
      <c r="D795" s="56" t="s">
        <v>64</v>
      </c>
      <c r="E795" s="56">
        <v>234</v>
      </c>
      <c r="F795" s="40" t="s">
        <v>3032</v>
      </c>
      <c r="G795" s="40" t="s">
        <v>3088</v>
      </c>
      <c r="H795" s="56" t="s">
        <v>3089</v>
      </c>
      <c r="I795" s="48" t="s">
        <v>171</v>
      </c>
      <c r="J795" s="40" t="s">
        <v>172</v>
      </c>
      <c r="K795" s="49" t="s">
        <v>131</v>
      </c>
      <c r="L795" s="57" t="s">
        <v>151</v>
      </c>
      <c r="M795" s="40" t="s">
        <v>173</v>
      </c>
      <c r="N795" s="49" t="s">
        <v>3090</v>
      </c>
      <c r="O795" s="37" t="s">
        <v>75</v>
      </c>
      <c r="P795" s="37" t="s">
        <v>76</v>
      </c>
      <c r="Q795" s="42" t="s">
        <v>137</v>
      </c>
      <c r="R795" s="96">
        <v>42442</v>
      </c>
      <c r="S795" s="44">
        <v>12</v>
      </c>
      <c r="T795" s="45">
        <f t="shared" si="62"/>
        <v>46824.400000000001</v>
      </c>
      <c r="U795" s="56" t="s">
        <v>100</v>
      </c>
      <c r="V795" s="47" t="str">
        <f t="shared" si="66"/>
        <v>М</v>
      </c>
      <c r="W795" s="47" t="str">
        <f t="shared" si="65"/>
        <v>Па</v>
      </c>
      <c r="X795" s="48">
        <v>0.02</v>
      </c>
      <c r="Y795" s="48" t="s">
        <v>138</v>
      </c>
      <c r="Z795" s="42" t="s">
        <v>139</v>
      </c>
      <c r="AA795" s="56" t="s">
        <v>176</v>
      </c>
      <c r="AB795" s="48"/>
      <c r="AC795" s="42" t="s">
        <v>141</v>
      </c>
      <c r="AD795" s="49">
        <v>60</v>
      </c>
      <c r="AE795" s="50">
        <v>45495</v>
      </c>
      <c r="AF795" s="51">
        <f t="shared" si="67"/>
        <v>47320</v>
      </c>
      <c r="AG795" s="40" t="s">
        <v>82</v>
      </c>
      <c r="AH795" s="40" t="s">
        <v>83</v>
      </c>
      <c r="AI795" s="42" t="s">
        <v>3091</v>
      </c>
      <c r="AJ795" s="40" t="s">
        <v>143</v>
      </c>
      <c r="AK795" s="51" t="str">
        <f t="shared" ca="1" si="61"/>
        <v>поверен</v>
      </c>
      <c r="AL795" s="42"/>
      <c r="AM795" s="42" t="s">
        <v>86</v>
      </c>
      <c r="AN795" s="42" t="s">
        <v>87</v>
      </c>
      <c r="AO795" s="42" t="s">
        <v>88</v>
      </c>
      <c r="AP795" s="48" t="s">
        <v>3058</v>
      </c>
      <c r="AQ795" s="41" t="s">
        <v>3038</v>
      </c>
      <c r="AR795" s="51"/>
      <c r="AS795" s="42" t="s">
        <v>91</v>
      </c>
      <c r="AT795" s="37" t="s">
        <v>385</v>
      </c>
      <c r="AU795" s="37"/>
      <c r="AV795" s="40">
        <v>44949</v>
      </c>
      <c r="AW795" s="40"/>
      <c r="AX795" s="37"/>
      <c r="AY795" s="37"/>
      <c r="AZ795" s="37"/>
      <c r="BA795" s="40" t="s">
        <v>221</v>
      </c>
      <c r="BB795" s="40" t="s">
        <v>145</v>
      </c>
      <c r="BC795" s="40" t="s">
        <v>146</v>
      </c>
      <c r="BD795" s="42">
        <v>3001</v>
      </c>
      <c r="BE795" s="40"/>
      <c r="BF795" s="52"/>
      <c r="BG795" s="53"/>
      <c r="BH795" s="54"/>
      <c r="BI795" s="47"/>
      <c r="BJ795" s="47"/>
      <c r="BK795" s="47"/>
      <c r="BL795" s="55"/>
      <c r="BM795" s="55"/>
      <c r="BN795" s="55"/>
      <c r="BO795" s="55"/>
      <c r="BP795" s="55"/>
      <c r="BQ795" s="55"/>
      <c r="BR795" s="55"/>
      <c r="BS795" s="55"/>
      <c r="BT795" s="55"/>
      <c r="BU795" s="55"/>
      <c r="BV795" s="55"/>
      <c r="BW795" s="55"/>
      <c r="BX795" s="55"/>
      <c r="BY795" s="55"/>
      <c r="BZ795" s="55"/>
      <c r="CA795" s="55"/>
      <c r="CB795" s="55"/>
      <c r="CC795" s="55"/>
      <c r="CD795" s="55"/>
      <c r="CE795" s="55"/>
      <c r="CF795" s="55"/>
      <c r="CG795" s="55"/>
      <c r="CH795" s="55"/>
      <c r="CI795" s="55"/>
      <c r="CJ795" s="55"/>
      <c r="CK795" s="55"/>
      <c r="CL795" s="55"/>
      <c r="CM795" s="55"/>
      <c r="CN795" s="55"/>
      <c r="CO795" s="55"/>
      <c r="CP795" s="55"/>
      <c r="CQ795" s="55"/>
      <c r="CR795" s="55"/>
      <c r="CS795" s="55"/>
      <c r="CT795" s="55"/>
      <c r="CU795" s="55"/>
      <c r="CV795" s="55"/>
      <c r="CW795" s="55"/>
      <c r="CX795" s="55"/>
      <c r="CY795" s="55"/>
      <c r="CZ795" s="55"/>
      <c r="DA795" s="55"/>
      <c r="DB795" s="55"/>
      <c r="DC795" s="55"/>
      <c r="DD795" s="55"/>
      <c r="DE795" s="55"/>
      <c r="DF795" s="55"/>
      <c r="DG795" s="55"/>
      <c r="DH795" s="55"/>
      <c r="DI795" s="55"/>
      <c r="DJ795" s="55"/>
      <c r="DK795" s="55"/>
      <c r="DL795" s="55"/>
      <c r="DM795" s="55"/>
      <c r="DN795" s="55"/>
      <c r="DO795" s="55"/>
      <c r="DP795" s="55"/>
      <c r="DQ795" s="55"/>
      <c r="DR795" s="55"/>
      <c r="DS795" s="55"/>
      <c r="DT795" s="55"/>
      <c r="DU795" s="55"/>
      <c r="DV795" s="55"/>
      <c r="DW795" s="55"/>
      <c r="DX795" s="55"/>
      <c r="DY795" s="55"/>
      <c r="DZ795" s="55"/>
      <c r="EA795" s="55"/>
      <c r="EB795" s="55"/>
      <c r="EC795" s="55"/>
      <c r="ED795" s="55"/>
      <c r="EE795" s="55"/>
      <c r="EF795" s="55"/>
      <c r="EG795" s="55"/>
      <c r="EH795" s="55"/>
      <c r="EI795" s="55"/>
      <c r="EJ795" s="55"/>
      <c r="EK795" s="55"/>
      <c r="EL795" s="55"/>
      <c r="EM795" s="55"/>
      <c r="EN795" s="55"/>
      <c r="EO795" s="55"/>
      <c r="EP795" s="55"/>
      <c r="EQ795" s="55"/>
      <c r="ER795" s="55"/>
      <c r="ES795" s="55"/>
      <c r="ET795" s="55"/>
      <c r="EU795" s="55"/>
      <c r="EV795" s="55"/>
      <c r="EW795" s="55"/>
      <c r="EX795" s="55"/>
      <c r="EY795" s="55"/>
      <c r="EZ795" s="55"/>
      <c r="FA795" s="55"/>
      <c r="FB795" s="55"/>
      <c r="FC795" s="55"/>
      <c r="FD795" s="55"/>
      <c r="FE795" s="55"/>
      <c r="FF795" s="55"/>
      <c r="FG795" s="55"/>
      <c r="FH795" s="55"/>
      <c r="FI795" s="55"/>
      <c r="FJ795" s="55"/>
      <c r="FK795" s="55"/>
      <c r="FL795" s="55"/>
      <c r="FM795" s="55"/>
      <c r="FN795" s="55"/>
      <c r="FO795" s="55"/>
      <c r="FP795" s="55"/>
      <c r="FQ795" s="55"/>
      <c r="FR795" s="55"/>
      <c r="FS795" s="55"/>
      <c r="FT795" s="55"/>
      <c r="FU795" s="55"/>
      <c r="FV795" s="55"/>
      <c r="FW795" s="55"/>
      <c r="FX795" s="55"/>
      <c r="FY795" s="55"/>
      <c r="FZ795" s="55"/>
      <c r="GA795" s="55"/>
      <c r="GB795" s="55"/>
      <c r="GC795" s="55"/>
      <c r="GD795" s="55"/>
      <c r="GE795" s="55"/>
      <c r="GF795" s="55"/>
      <c r="GG795" s="55"/>
      <c r="GH795" s="55"/>
      <c r="GI795" s="55"/>
      <c r="GJ795" s="55"/>
      <c r="GK795" s="55"/>
      <c r="GL795" s="55"/>
      <c r="GM795" s="55"/>
      <c r="GN795" s="55"/>
      <c r="GO795" s="55"/>
      <c r="GP795" s="55"/>
      <c r="GQ795" s="55"/>
      <c r="GR795" s="55"/>
      <c r="GS795" s="55"/>
      <c r="GT795" s="55"/>
      <c r="GU795" s="55"/>
      <c r="GV795" s="55"/>
      <c r="GW795" s="55"/>
      <c r="GX795" s="55"/>
      <c r="GY795" s="55"/>
      <c r="GZ795" s="55"/>
      <c r="HA795" s="55"/>
      <c r="HB795" s="55"/>
      <c r="HC795" s="55"/>
      <c r="HD795" s="55"/>
      <c r="HE795" s="55"/>
      <c r="HF795" s="55"/>
      <c r="HG795" s="55"/>
      <c r="HH795" s="55"/>
      <c r="HI795" s="55"/>
      <c r="HJ795" s="55"/>
      <c r="HK795" s="55"/>
      <c r="HL795" s="55"/>
      <c r="HM795" s="55"/>
      <c r="HN795" s="55"/>
      <c r="HO795" s="55"/>
      <c r="HP795" s="55"/>
      <c r="HQ795" s="55"/>
      <c r="HR795" s="55"/>
      <c r="HS795" s="55"/>
      <c r="HT795" s="55"/>
      <c r="HU795" s="55"/>
      <c r="HV795" s="55"/>
      <c r="HW795" s="55"/>
      <c r="HX795" s="55"/>
      <c r="HY795" s="55"/>
      <c r="HZ795" s="55"/>
      <c r="IA795" s="55"/>
      <c r="IB795" s="55"/>
      <c r="IC795" s="55"/>
      <c r="ID795" s="55"/>
      <c r="IE795" s="55"/>
    </row>
    <row r="796" s="92" customFormat="1" ht="60" hidden="1" customHeight="1">
      <c r="A796" s="37"/>
      <c r="B796" s="37" t="s">
        <v>62</v>
      </c>
      <c r="C796" s="37" t="s">
        <v>63</v>
      </c>
      <c r="D796" s="56" t="s">
        <v>64</v>
      </c>
      <c r="E796" s="56">
        <v>234</v>
      </c>
      <c r="F796" s="40" t="s">
        <v>3032</v>
      </c>
      <c r="G796" s="40" t="s">
        <v>3092</v>
      </c>
      <c r="H796" s="56" t="s">
        <v>3093</v>
      </c>
      <c r="I796" s="48" t="s">
        <v>316</v>
      </c>
      <c r="J796" s="40" t="s">
        <v>317</v>
      </c>
      <c r="K796" s="49" t="s">
        <v>318</v>
      </c>
      <c r="L796" s="49" t="s">
        <v>319</v>
      </c>
      <c r="M796" s="40" t="s">
        <v>347</v>
      </c>
      <c r="N796" s="49" t="s">
        <v>3094</v>
      </c>
      <c r="O796" s="37" t="s">
        <v>322</v>
      </c>
      <c r="P796" s="37" t="s">
        <v>323</v>
      </c>
      <c r="Q796" s="42" t="s">
        <v>289</v>
      </c>
      <c r="R796" s="91">
        <v>42443</v>
      </c>
      <c r="S796" s="48">
        <v>12</v>
      </c>
      <c r="T796" s="45">
        <f t="shared" si="62"/>
        <v>46825.400000000001</v>
      </c>
      <c r="U796" s="56">
        <v>0.10000000000000001</v>
      </c>
      <c r="V796" s="37" t="str">
        <f t="shared" si="66"/>
        <v/>
      </c>
      <c r="W796" s="37" t="str">
        <f t="shared" si="65"/>
        <v>м</v>
      </c>
      <c r="X796" s="48">
        <v>3</v>
      </c>
      <c r="Y796" s="48"/>
      <c r="Z796" s="42" t="s">
        <v>325</v>
      </c>
      <c r="AA796" s="56" t="s">
        <v>326</v>
      </c>
      <c r="AB796" s="48" t="s">
        <v>325</v>
      </c>
      <c r="AC796" s="42" t="s">
        <v>325</v>
      </c>
      <c r="AD796" s="49">
        <v>48</v>
      </c>
      <c r="AE796" s="50">
        <v>45034</v>
      </c>
      <c r="AF796" s="51">
        <f t="shared" si="67"/>
        <v>46494</v>
      </c>
      <c r="AG796" s="40" t="s">
        <v>82</v>
      </c>
      <c r="AH796" s="40" t="s">
        <v>83</v>
      </c>
      <c r="AI796" s="42" t="s">
        <v>3095</v>
      </c>
      <c r="AJ796" s="40" t="s">
        <v>143</v>
      </c>
      <c r="AK796" s="51" t="str">
        <f t="shared" ca="1" si="61"/>
        <v>поверен</v>
      </c>
      <c r="AL796" s="42"/>
      <c r="AM796" s="42" t="s">
        <v>86</v>
      </c>
      <c r="AN796" s="42" t="s">
        <v>87</v>
      </c>
      <c r="AO796" s="42" t="s">
        <v>88</v>
      </c>
      <c r="AP796" s="48" t="s">
        <v>3096</v>
      </c>
      <c r="AQ796" s="41" t="s">
        <v>3097</v>
      </c>
      <c r="AR796" s="51"/>
      <c r="AS796" s="42" t="s">
        <v>91</v>
      </c>
      <c r="AT796" s="37" t="s">
        <v>385</v>
      </c>
      <c r="AU796" s="37"/>
      <c r="AV796" s="40">
        <v>44949</v>
      </c>
      <c r="AW796" s="40"/>
      <c r="AX796" s="37"/>
      <c r="AY796" s="37"/>
      <c r="AZ796" s="37"/>
      <c r="BA796" s="40" t="s">
        <v>122</v>
      </c>
      <c r="BB796" s="40" t="s">
        <v>329</v>
      </c>
      <c r="BC796" s="40" t="s">
        <v>298</v>
      </c>
      <c r="BD796" s="42">
        <v>2971</v>
      </c>
      <c r="BE796" s="40"/>
      <c r="BF796" s="52"/>
      <c r="BG796" s="93" t="s">
        <v>1170</v>
      </c>
      <c r="BH796" s="94"/>
      <c r="BI796" s="37"/>
      <c r="BJ796" s="37"/>
      <c r="BK796" s="37"/>
      <c r="BL796" s="95"/>
      <c r="BM796" s="95"/>
      <c r="BN796" s="95"/>
      <c r="BO796" s="95"/>
      <c r="BP796" s="95"/>
      <c r="BQ796" s="95"/>
      <c r="BR796" s="95"/>
      <c r="BS796" s="95"/>
      <c r="BT796" s="95"/>
      <c r="BU796" s="95"/>
      <c r="BV796" s="95"/>
      <c r="BW796" s="95"/>
      <c r="BX796" s="95"/>
      <c r="BY796" s="95"/>
      <c r="BZ796" s="95"/>
      <c r="CA796" s="95"/>
      <c r="CB796" s="95"/>
      <c r="CC796" s="95"/>
      <c r="CD796" s="95"/>
      <c r="CE796" s="95"/>
      <c r="CF796" s="95"/>
      <c r="CG796" s="95"/>
      <c r="CH796" s="95"/>
      <c r="CI796" s="95"/>
      <c r="CJ796" s="95"/>
      <c r="CK796" s="95"/>
      <c r="CL796" s="95"/>
      <c r="CM796" s="95"/>
      <c r="CN796" s="95"/>
      <c r="CO796" s="95"/>
      <c r="CP796" s="95"/>
      <c r="CQ796" s="95"/>
      <c r="CR796" s="95"/>
      <c r="CS796" s="95"/>
      <c r="CT796" s="95"/>
      <c r="CU796" s="95"/>
      <c r="CV796" s="95"/>
      <c r="CW796" s="95"/>
      <c r="CX796" s="95"/>
      <c r="CY796" s="95"/>
      <c r="CZ796" s="95"/>
      <c r="DA796" s="95"/>
      <c r="DB796" s="95"/>
      <c r="DC796" s="95"/>
      <c r="DD796" s="95"/>
      <c r="DE796" s="95"/>
      <c r="DF796" s="95"/>
      <c r="DG796" s="95"/>
      <c r="DH796" s="95"/>
      <c r="DI796" s="95"/>
      <c r="DJ796" s="95"/>
      <c r="DK796" s="95"/>
      <c r="DL796" s="95"/>
      <c r="DM796" s="95"/>
      <c r="DN796" s="95"/>
      <c r="DO796" s="95"/>
      <c r="DP796" s="95"/>
      <c r="DQ796" s="95"/>
      <c r="DR796" s="95"/>
      <c r="DS796" s="95"/>
      <c r="DT796" s="95"/>
      <c r="DU796" s="95"/>
      <c r="DV796" s="95"/>
      <c r="DW796" s="95"/>
      <c r="DX796" s="95"/>
      <c r="DY796" s="95"/>
      <c r="DZ796" s="95"/>
      <c r="EA796" s="95"/>
      <c r="EB796" s="95"/>
      <c r="EC796" s="95"/>
      <c r="ED796" s="95"/>
      <c r="EE796" s="95"/>
      <c r="EF796" s="95"/>
      <c r="EG796" s="95"/>
      <c r="EH796" s="95"/>
      <c r="EI796" s="95"/>
      <c r="EJ796" s="95"/>
      <c r="EK796" s="95"/>
      <c r="EL796" s="95"/>
      <c r="EM796" s="95"/>
      <c r="EN796" s="95"/>
      <c r="EO796" s="95"/>
      <c r="EP796" s="95"/>
      <c r="EQ796" s="95"/>
      <c r="ER796" s="95"/>
      <c r="ES796" s="95"/>
      <c r="ET796" s="95"/>
      <c r="EU796" s="95"/>
      <c r="EV796" s="95"/>
      <c r="EW796" s="95"/>
      <c r="EX796" s="95"/>
      <c r="EY796" s="95"/>
      <c r="EZ796" s="95"/>
      <c r="FA796" s="95"/>
      <c r="FB796" s="95"/>
      <c r="FC796" s="95"/>
      <c r="FD796" s="95"/>
      <c r="FE796" s="95"/>
      <c r="FF796" s="95"/>
      <c r="FG796" s="95"/>
      <c r="FH796" s="95"/>
      <c r="FI796" s="95"/>
      <c r="FJ796" s="95"/>
      <c r="FK796" s="95"/>
      <c r="FL796" s="95"/>
      <c r="FM796" s="95"/>
      <c r="FN796" s="95"/>
      <c r="FO796" s="95"/>
      <c r="FP796" s="95"/>
      <c r="FQ796" s="95"/>
      <c r="FR796" s="95"/>
      <c r="FS796" s="95"/>
      <c r="FT796" s="95"/>
      <c r="FU796" s="95"/>
      <c r="FV796" s="95"/>
      <c r="FW796" s="95"/>
      <c r="FX796" s="95"/>
      <c r="FY796" s="95"/>
      <c r="FZ796" s="95"/>
      <c r="GA796" s="95"/>
      <c r="GB796" s="95"/>
      <c r="GC796" s="95"/>
      <c r="GD796" s="95"/>
      <c r="GE796" s="95"/>
      <c r="GF796" s="95"/>
      <c r="GG796" s="95"/>
      <c r="GH796" s="95"/>
      <c r="GI796" s="95"/>
      <c r="GJ796" s="95"/>
      <c r="GK796" s="95"/>
      <c r="GL796" s="95"/>
      <c r="GM796" s="95"/>
      <c r="GN796" s="95"/>
      <c r="GO796" s="95"/>
      <c r="GP796" s="95"/>
      <c r="GQ796" s="95"/>
      <c r="GR796" s="95"/>
      <c r="GS796" s="95"/>
      <c r="GT796" s="95"/>
      <c r="GU796" s="95"/>
      <c r="GV796" s="95"/>
      <c r="GW796" s="95"/>
      <c r="GX796" s="95"/>
      <c r="GY796" s="95"/>
      <c r="GZ796" s="95"/>
      <c r="HA796" s="95"/>
      <c r="HB796" s="95"/>
      <c r="HC796" s="95"/>
      <c r="HD796" s="95"/>
      <c r="HE796" s="95"/>
      <c r="HF796" s="95"/>
      <c r="HG796" s="95"/>
      <c r="HH796" s="95"/>
      <c r="HI796" s="95"/>
      <c r="HJ796" s="95"/>
      <c r="HK796" s="95"/>
      <c r="HL796" s="95"/>
      <c r="HM796" s="95"/>
      <c r="HN796" s="95"/>
      <c r="HO796" s="95"/>
      <c r="HP796" s="95"/>
      <c r="HQ796" s="95"/>
      <c r="HR796" s="95"/>
      <c r="HS796" s="95"/>
      <c r="HT796" s="95"/>
      <c r="HU796" s="95"/>
      <c r="HV796" s="95"/>
      <c r="HW796" s="95"/>
      <c r="HX796" s="95"/>
      <c r="HY796" s="95"/>
      <c r="HZ796" s="95"/>
      <c r="IA796" s="95"/>
      <c r="IB796" s="95"/>
      <c r="IC796" s="95"/>
      <c r="ID796" s="95"/>
      <c r="IE796" s="95"/>
    </row>
    <row r="797" s="92" customFormat="1" ht="60" hidden="1" customHeight="1">
      <c r="A797" s="37"/>
      <c r="B797" s="37" t="s">
        <v>62</v>
      </c>
      <c r="C797" s="37" t="s">
        <v>63</v>
      </c>
      <c r="D797" s="56" t="s">
        <v>64</v>
      </c>
      <c r="E797" s="56">
        <v>234</v>
      </c>
      <c r="F797" s="40" t="s">
        <v>3032</v>
      </c>
      <c r="G797" s="40" t="s">
        <v>3098</v>
      </c>
      <c r="H797" s="56" t="s">
        <v>3099</v>
      </c>
      <c r="I797" s="48" t="s">
        <v>316</v>
      </c>
      <c r="J797" s="40" t="s">
        <v>317</v>
      </c>
      <c r="K797" s="49" t="s">
        <v>318</v>
      </c>
      <c r="L797" s="49" t="s">
        <v>319</v>
      </c>
      <c r="M797" s="40" t="s">
        <v>347</v>
      </c>
      <c r="N797" s="49" t="s">
        <v>3100</v>
      </c>
      <c r="O797" s="37" t="s">
        <v>322</v>
      </c>
      <c r="P797" s="37" t="s">
        <v>154</v>
      </c>
      <c r="Q797" s="42" t="s">
        <v>289</v>
      </c>
      <c r="R797" s="91">
        <v>42443</v>
      </c>
      <c r="S797" s="48">
        <v>12</v>
      </c>
      <c r="T797" s="45">
        <f t="shared" si="62"/>
        <v>46825.400000000001</v>
      </c>
      <c r="U797" s="56">
        <v>0.10000000000000001</v>
      </c>
      <c r="V797" s="37" t="str">
        <f t="shared" si="66"/>
        <v/>
      </c>
      <c r="W797" s="37" t="str">
        <f t="shared" si="65"/>
        <v>м</v>
      </c>
      <c r="X797" s="48">
        <v>3</v>
      </c>
      <c r="Y797" s="48"/>
      <c r="Z797" s="42" t="s">
        <v>325</v>
      </c>
      <c r="AA797" s="56" t="s">
        <v>326</v>
      </c>
      <c r="AB797" s="48" t="s">
        <v>325</v>
      </c>
      <c r="AC797" s="42" t="s">
        <v>325</v>
      </c>
      <c r="AD797" s="49">
        <v>48</v>
      </c>
      <c r="AE797" s="50">
        <v>45034</v>
      </c>
      <c r="AF797" s="51">
        <f t="shared" si="67"/>
        <v>46494</v>
      </c>
      <c r="AG797" s="40" t="s">
        <v>82</v>
      </c>
      <c r="AH797" s="40" t="s">
        <v>83</v>
      </c>
      <c r="AI797" s="42" t="s">
        <v>3101</v>
      </c>
      <c r="AJ797" s="40" t="s">
        <v>143</v>
      </c>
      <c r="AK797" s="51" t="str">
        <f t="shared" ca="1" si="61"/>
        <v>поверен</v>
      </c>
      <c r="AL797" s="42"/>
      <c r="AM797" s="42" t="s">
        <v>86</v>
      </c>
      <c r="AN797" s="42" t="s">
        <v>87</v>
      </c>
      <c r="AO797" s="42" t="s">
        <v>88</v>
      </c>
      <c r="AP797" s="48" t="s">
        <v>3096</v>
      </c>
      <c r="AQ797" s="41" t="s">
        <v>3097</v>
      </c>
      <c r="AR797" s="51"/>
      <c r="AS797" s="42" t="s">
        <v>91</v>
      </c>
      <c r="AT797" s="37" t="s">
        <v>385</v>
      </c>
      <c r="AU797" s="37"/>
      <c r="AV797" s="40">
        <v>44949</v>
      </c>
      <c r="AW797" s="40"/>
      <c r="AX797" s="37"/>
      <c r="AY797" s="37"/>
      <c r="AZ797" s="37"/>
      <c r="BA797" s="40" t="s">
        <v>122</v>
      </c>
      <c r="BB797" s="40" t="s">
        <v>329</v>
      </c>
      <c r="BC797" s="40" t="s">
        <v>298</v>
      </c>
      <c r="BD797" s="42">
        <v>2971</v>
      </c>
      <c r="BE797" s="40"/>
      <c r="BF797" s="52"/>
      <c r="BG797" s="93" t="s">
        <v>1170</v>
      </c>
      <c r="BH797" s="94"/>
      <c r="BI797" s="37"/>
      <c r="BJ797" s="37"/>
      <c r="BK797" s="37"/>
      <c r="BL797" s="95"/>
      <c r="BM797" s="95"/>
      <c r="BN797" s="95"/>
      <c r="BO797" s="95"/>
      <c r="BP797" s="95"/>
      <c r="BQ797" s="95"/>
      <c r="BR797" s="95"/>
      <c r="BS797" s="95"/>
      <c r="BT797" s="95"/>
      <c r="BU797" s="95"/>
      <c r="BV797" s="95"/>
      <c r="BW797" s="95"/>
      <c r="BX797" s="95"/>
      <c r="BY797" s="95"/>
      <c r="BZ797" s="95"/>
      <c r="CA797" s="95"/>
      <c r="CB797" s="95"/>
      <c r="CC797" s="95"/>
      <c r="CD797" s="95"/>
      <c r="CE797" s="95"/>
      <c r="CF797" s="95"/>
      <c r="CG797" s="95"/>
      <c r="CH797" s="95"/>
      <c r="CI797" s="95"/>
      <c r="CJ797" s="95"/>
      <c r="CK797" s="95"/>
      <c r="CL797" s="95"/>
      <c r="CM797" s="95"/>
      <c r="CN797" s="95"/>
      <c r="CO797" s="95"/>
      <c r="CP797" s="95"/>
      <c r="CQ797" s="95"/>
      <c r="CR797" s="95"/>
      <c r="CS797" s="95"/>
      <c r="CT797" s="95"/>
      <c r="CU797" s="95"/>
      <c r="CV797" s="95"/>
      <c r="CW797" s="95"/>
      <c r="CX797" s="95"/>
      <c r="CY797" s="95"/>
      <c r="CZ797" s="95"/>
      <c r="DA797" s="95"/>
      <c r="DB797" s="95"/>
      <c r="DC797" s="95"/>
      <c r="DD797" s="95"/>
      <c r="DE797" s="95"/>
      <c r="DF797" s="95"/>
      <c r="DG797" s="95"/>
      <c r="DH797" s="95"/>
      <c r="DI797" s="95"/>
      <c r="DJ797" s="95"/>
      <c r="DK797" s="95"/>
      <c r="DL797" s="95"/>
      <c r="DM797" s="95"/>
      <c r="DN797" s="95"/>
      <c r="DO797" s="95"/>
      <c r="DP797" s="95"/>
      <c r="DQ797" s="95"/>
      <c r="DR797" s="95"/>
      <c r="DS797" s="95"/>
      <c r="DT797" s="95"/>
      <c r="DU797" s="95"/>
      <c r="DV797" s="95"/>
      <c r="DW797" s="95"/>
      <c r="DX797" s="95"/>
      <c r="DY797" s="95"/>
      <c r="DZ797" s="95"/>
      <c r="EA797" s="95"/>
      <c r="EB797" s="95"/>
      <c r="EC797" s="95"/>
      <c r="ED797" s="95"/>
      <c r="EE797" s="95"/>
      <c r="EF797" s="95"/>
      <c r="EG797" s="95"/>
      <c r="EH797" s="95"/>
      <c r="EI797" s="95"/>
      <c r="EJ797" s="95"/>
      <c r="EK797" s="95"/>
      <c r="EL797" s="95"/>
      <c r="EM797" s="95"/>
      <c r="EN797" s="95"/>
      <c r="EO797" s="95"/>
      <c r="EP797" s="95"/>
      <c r="EQ797" s="95"/>
      <c r="ER797" s="95"/>
      <c r="ES797" s="95"/>
      <c r="ET797" s="95"/>
      <c r="EU797" s="95"/>
      <c r="EV797" s="95"/>
      <c r="EW797" s="95"/>
      <c r="EX797" s="95"/>
      <c r="EY797" s="95"/>
      <c r="EZ797" s="95"/>
      <c r="FA797" s="95"/>
      <c r="FB797" s="95"/>
      <c r="FC797" s="95"/>
      <c r="FD797" s="95"/>
      <c r="FE797" s="95"/>
      <c r="FF797" s="95"/>
      <c r="FG797" s="95"/>
      <c r="FH797" s="95"/>
      <c r="FI797" s="95"/>
      <c r="FJ797" s="95"/>
      <c r="FK797" s="95"/>
      <c r="FL797" s="95"/>
      <c r="FM797" s="95"/>
      <c r="FN797" s="95"/>
      <c r="FO797" s="95"/>
      <c r="FP797" s="95"/>
      <c r="FQ797" s="95"/>
      <c r="FR797" s="95"/>
      <c r="FS797" s="95"/>
      <c r="FT797" s="95"/>
      <c r="FU797" s="95"/>
      <c r="FV797" s="95"/>
      <c r="FW797" s="95"/>
      <c r="FX797" s="95"/>
      <c r="FY797" s="95"/>
      <c r="FZ797" s="95"/>
      <c r="GA797" s="95"/>
      <c r="GB797" s="95"/>
      <c r="GC797" s="95"/>
      <c r="GD797" s="95"/>
      <c r="GE797" s="95"/>
      <c r="GF797" s="95"/>
      <c r="GG797" s="95"/>
      <c r="GH797" s="95"/>
      <c r="GI797" s="95"/>
      <c r="GJ797" s="95"/>
      <c r="GK797" s="95"/>
      <c r="GL797" s="95"/>
      <c r="GM797" s="95"/>
      <c r="GN797" s="95"/>
      <c r="GO797" s="95"/>
      <c r="GP797" s="95"/>
      <c r="GQ797" s="95"/>
      <c r="GR797" s="95"/>
      <c r="GS797" s="95"/>
      <c r="GT797" s="95"/>
      <c r="GU797" s="95"/>
      <c r="GV797" s="95"/>
      <c r="GW797" s="95"/>
      <c r="GX797" s="95"/>
      <c r="GY797" s="95"/>
      <c r="GZ797" s="95"/>
      <c r="HA797" s="95"/>
      <c r="HB797" s="95"/>
      <c r="HC797" s="95"/>
      <c r="HD797" s="95"/>
      <c r="HE797" s="95"/>
      <c r="HF797" s="95"/>
      <c r="HG797" s="95"/>
      <c r="HH797" s="95"/>
      <c r="HI797" s="95"/>
      <c r="HJ797" s="95"/>
      <c r="HK797" s="95"/>
      <c r="HL797" s="95"/>
      <c r="HM797" s="95"/>
      <c r="HN797" s="95"/>
      <c r="HO797" s="95"/>
      <c r="HP797" s="95"/>
      <c r="HQ797" s="95"/>
      <c r="HR797" s="95"/>
      <c r="HS797" s="95"/>
      <c r="HT797" s="95"/>
      <c r="HU797" s="95"/>
      <c r="HV797" s="95"/>
      <c r="HW797" s="95"/>
      <c r="HX797" s="95"/>
      <c r="HY797" s="95"/>
      <c r="HZ797" s="95"/>
      <c r="IA797" s="95"/>
      <c r="IB797" s="95"/>
      <c r="IC797" s="95"/>
      <c r="ID797" s="95"/>
      <c r="IE797" s="95"/>
    </row>
    <row r="798" s="92" customFormat="1" ht="60" hidden="1" customHeight="1">
      <c r="A798" s="37"/>
      <c r="B798" s="37" t="s">
        <v>62</v>
      </c>
      <c r="C798" s="37" t="s">
        <v>63</v>
      </c>
      <c r="D798" s="56" t="s">
        <v>64</v>
      </c>
      <c r="E798" s="56">
        <v>234</v>
      </c>
      <c r="F798" s="40" t="s">
        <v>3032</v>
      </c>
      <c r="G798" s="40" t="s">
        <v>3102</v>
      </c>
      <c r="H798" s="56" t="s">
        <v>3103</v>
      </c>
      <c r="I798" s="48" t="s">
        <v>316</v>
      </c>
      <c r="J798" s="40" t="s">
        <v>317</v>
      </c>
      <c r="K798" s="49" t="s">
        <v>318</v>
      </c>
      <c r="L798" s="49" t="s">
        <v>319</v>
      </c>
      <c r="M798" s="40" t="s">
        <v>347</v>
      </c>
      <c r="N798" s="49" t="s">
        <v>3104</v>
      </c>
      <c r="O798" s="37" t="s">
        <v>322</v>
      </c>
      <c r="P798" s="37" t="s">
        <v>323</v>
      </c>
      <c r="Q798" s="42" t="s">
        <v>289</v>
      </c>
      <c r="R798" s="91">
        <v>42443</v>
      </c>
      <c r="S798" s="48">
        <v>12</v>
      </c>
      <c r="T798" s="45">
        <f t="shared" si="62"/>
        <v>46825.400000000001</v>
      </c>
      <c r="U798" s="56">
        <v>0.10000000000000001</v>
      </c>
      <c r="V798" s="37" t="str">
        <f t="shared" si="66"/>
        <v/>
      </c>
      <c r="W798" s="37" t="str">
        <f t="shared" si="65"/>
        <v>м</v>
      </c>
      <c r="X798" s="48">
        <v>3</v>
      </c>
      <c r="Y798" s="48"/>
      <c r="Z798" s="42" t="s">
        <v>325</v>
      </c>
      <c r="AA798" s="56" t="s">
        <v>326</v>
      </c>
      <c r="AB798" s="48" t="s">
        <v>325</v>
      </c>
      <c r="AC798" s="42" t="s">
        <v>325</v>
      </c>
      <c r="AD798" s="49">
        <v>48</v>
      </c>
      <c r="AE798" s="50">
        <v>45034</v>
      </c>
      <c r="AF798" s="51">
        <f t="shared" si="67"/>
        <v>46494</v>
      </c>
      <c r="AG798" s="40" t="s">
        <v>82</v>
      </c>
      <c r="AH798" s="40" t="s">
        <v>83</v>
      </c>
      <c r="AI798" s="42" t="s">
        <v>3105</v>
      </c>
      <c r="AJ798" s="40" t="s">
        <v>143</v>
      </c>
      <c r="AK798" s="51" t="str">
        <f t="shared" ca="1" si="61"/>
        <v>поверен</v>
      </c>
      <c r="AL798" s="42"/>
      <c r="AM798" s="42" t="s">
        <v>86</v>
      </c>
      <c r="AN798" s="42" t="s">
        <v>87</v>
      </c>
      <c r="AO798" s="42" t="s">
        <v>88</v>
      </c>
      <c r="AP798" s="48" t="s">
        <v>3096</v>
      </c>
      <c r="AQ798" s="41" t="s">
        <v>3097</v>
      </c>
      <c r="AR798" s="51"/>
      <c r="AS798" s="42" t="s">
        <v>91</v>
      </c>
      <c r="AT798" s="37" t="s">
        <v>385</v>
      </c>
      <c r="AU798" s="37"/>
      <c r="AV798" s="40">
        <v>44949</v>
      </c>
      <c r="AW798" s="40"/>
      <c r="AX798" s="37"/>
      <c r="AY798" s="37"/>
      <c r="AZ798" s="37"/>
      <c r="BA798" s="40" t="s">
        <v>122</v>
      </c>
      <c r="BB798" s="40" t="s">
        <v>329</v>
      </c>
      <c r="BC798" s="40" t="s">
        <v>298</v>
      </c>
      <c r="BD798" s="42">
        <v>2971</v>
      </c>
      <c r="BE798" s="40"/>
      <c r="BF798" s="52"/>
      <c r="BG798" s="93" t="s">
        <v>1170</v>
      </c>
      <c r="BH798" s="94"/>
      <c r="BI798" s="37"/>
      <c r="BJ798" s="37"/>
      <c r="BK798" s="37"/>
      <c r="BL798" s="95"/>
      <c r="BM798" s="95"/>
      <c r="BN798" s="95"/>
      <c r="BO798" s="95"/>
      <c r="BP798" s="95"/>
      <c r="BQ798" s="95"/>
      <c r="BR798" s="95"/>
      <c r="BS798" s="95"/>
      <c r="BT798" s="95"/>
      <c r="BU798" s="95"/>
      <c r="BV798" s="95"/>
      <c r="BW798" s="95"/>
      <c r="BX798" s="95"/>
      <c r="BY798" s="95"/>
      <c r="BZ798" s="95"/>
      <c r="CA798" s="95"/>
      <c r="CB798" s="95"/>
      <c r="CC798" s="95"/>
      <c r="CD798" s="95"/>
      <c r="CE798" s="95"/>
      <c r="CF798" s="95"/>
      <c r="CG798" s="95"/>
      <c r="CH798" s="95"/>
      <c r="CI798" s="95"/>
      <c r="CJ798" s="95"/>
      <c r="CK798" s="95"/>
      <c r="CL798" s="95"/>
      <c r="CM798" s="95"/>
      <c r="CN798" s="95"/>
      <c r="CO798" s="95"/>
      <c r="CP798" s="95"/>
      <c r="CQ798" s="95"/>
      <c r="CR798" s="95"/>
      <c r="CS798" s="95"/>
      <c r="CT798" s="95"/>
      <c r="CU798" s="95"/>
      <c r="CV798" s="95"/>
      <c r="CW798" s="95"/>
      <c r="CX798" s="95"/>
      <c r="CY798" s="95"/>
      <c r="CZ798" s="95"/>
      <c r="DA798" s="95"/>
      <c r="DB798" s="95"/>
      <c r="DC798" s="95"/>
      <c r="DD798" s="95"/>
      <c r="DE798" s="95"/>
      <c r="DF798" s="95"/>
      <c r="DG798" s="95"/>
      <c r="DH798" s="95"/>
      <c r="DI798" s="95"/>
      <c r="DJ798" s="95"/>
      <c r="DK798" s="95"/>
      <c r="DL798" s="95"/>
      <c r="DM798" s="95"/>
      <c r="DN798" s="95"/>
      <c r="DO798" s="95"/>
      <c r="DP798" s="95"/>
      <c r="DQ798" s="95"/>
      <c r="DR798" s="95"/>
      <c r="DS798" s="95"/>
      <c r="DT798" s="95"/>
      <c r="DU798" s="95"/>
      <c r="DV798" s="95"/>
      <c r="DW798" s="95"/>
      <c r="DX798" s="95"/>
      <c r="DY798" s="95"/>
      <c r="DZ798" s="95"/>
      <c r="EA798" s="95"/>
      <c r="EB798" s="95"/>
      <c r="EC798" s="95"/>
      <c r="ED798" s="95"/>
      <c r="EE798" s="95"/>
      <c r="EF798" s="95"/>
      <c r="EG798" s="95"/>
      <c r="EH798" s="95"/>
      <c r="EI798" s="95"/>
      <c r="EJ798" s="95"/>
      <c r="EK798" s="95"/>
      <c r="EL798" s="95"/>
      <c r="EM798" s="95"/>
      <c r="EN798" s="95"/>
      <c r="EO798" s="95"/>
      <c r="EP798" s="95"/>
      <c r="EQ798" s="95"/>
      <c r="ER798" s="95"/>
      <c r="ES798" s="95"/>
      <c r="ET798" s="95"/>
      <c r="EU798" s="95"/>
      <c r="EV798" s="95"/>
      <c r="EW798" s="95"/>
      <c r="EX798" s="95"/>
      <c r="EY798" s="95"/>
      <c r="EZ798" s="95"/>
      <c r="FA798" s="95"/>
      <c r="FB798" s="95"/>
      <c r="FC798" s="95"/>
      <c r="FD798" s="95"/>
      <c r="FE798" s="95"/>
      <c r="FF798" s="95"/>
      <c r="FG798" s="95"/>
      <c r="FH798" s="95"/>
      <c r="FI798" s="95"/>
      <c r="FJ798" s="95"/>
      <c r="FK798" s="95"/>
      <c r="FL798" s="95"/>
      <c r="FM798" s="95"/>
      <c r="FN798" s="95"/>
      <c r="FO798" s="95"/>
      <c r="FP798" s="95"/>
      <c r="FQ798" s="95"/>
      <c r="FR798" s="95"/>
      <c r="FS798" s="95"/>
      <c r="FT798" s="95"/>
      <c r="FU798" s="95"/>
      <c r="FV798" s="95"/>
      <c r="FW798" s="95"/>
      <c r="FX798" s="95"/>
      <c r="FY798" s="95"/>
      <c r="FZ798" s="95"/>
      <c r="GA798" s="95"/>
      <c r="GB798" s="95"/>
      <c r="GC798" s="95"/>
      <c r="GD798" s="95"/>
      <c r="GE798" s="95"/>
      <c r="GF798" s="95"/>
      <c r="GG798" s="95"/>
      <c r="GH798" s="95"/>
      <c r="GI798" s="95"/>
      <c r="GJ798" s="95"/>
      <c r="GK798" s="95"/>
      <c r="GL798" s="95"/>
      <c r="GM798" s="95"/>
      <c r="GN798" s="95"/>
      <c r="GO798" s="95"/>
      <c r="GP798" s="95"/>
      <c r="GQ798" s="95"/>
      <c r="GR798" s="95"/>
      <c r="GS798" s="95"/>
      <c r="GT798" s="95"/>
      <c r="GU798" s="95"/>
      <c r="GV798" s="95"/>
      <c r="GW798" s="95"/>
      <c r="GX798" s="95"/>
      <c r="GY798" s="95"/>
      <c r="GZ798" s="95"/>
      <c r="HA798" s="95"/>
      <c r="HB798" s="95"/>
      <c r="HC798" s="95"/>
      <c r="HD798" s="95"/>
      <c r="HE798" s="95"/>
      <c r="HF798" s="95"/>
      <c r="HG798" s="95"/>
      <c r="HH798" s="95"/>
      <c r="HI798" s="95"/>
      <c r="HJ798" s="95"/>
      <c r="HK798" s="95"/>
      <c r="HL798" s="95"/>
      <c r="HM798" s="95"/>
      <c r="HN798" s="95"/>
      <c r="HO798" s="95"/>
      <c r="HP798" s="95"/>
      <c r="HQ798" s="95"/>
      <c r="HR798" s="95"/>
      <c r="HS798" s="95"/>
      <c r="HT798" s="95"/>
      <c r="HU798" s="95"/>
      <c r="HV798" s="95"/>
      <c r="HW798" s="95"/>
      <c r="HX798" s="95"/>
      <c r="HY798" s="95"/>
      <c r="HZ798" s="95"/>
      <c r="IA798" s="95"/>
      <c r="IB798" s="95"/>
      <c r="IC798" s="95"/>
      <c r="ID798" s="95"/>
      <c r="IE798" s="95"/>
    </row>
    <row r="799" s="92" customFormat="1" ht="60" hidden="1" customHeight="1">
      <c r="A799" s="37"/>
      <c r="B799" s="37" t="s">
        <v>62</v>
      </c>
      <c r="C799" s="37" t="s">
        <v>63</v>
      </c>
      <c r="D799" s="56" t="s">
        <v>64</v>
      </c>
      <c r="E799" s="56">
        <v>234</v>
      </c>
      <c r="F799" s="40" t="s">
        <v>3032</v>
      </c>
      <c r="G799" s="40" t="s">
        <v>3092</v>
      </c>
      <c r="H799" s="56" t="s">
        <v>3106</v>
      </c>
      <c r="I799" s="48" t="s">
        <v>316</v>
      </c>
      <c r="J799" s="40" t="s">
        <v>317</v>
      </c>
      <c r="K799" s="49" t="s">
        <v>318</v>
      </c>
      <c r="L799" s="49" t="s">
        <v>319</v>
      </c>
      <c r="M799" s="40" t="s">
        <v>347</v>
      </c>
      <c r="N799" s="49" t="s">
        <v>3107</v>
      </c>
      <c r="O799" s="37" t="s">
        <v>322</v>
      </c>
      <c r="P799" s="37" t="s">
        <v>323</v>
      </c>
      <c r="Q799" s="42" t="s">
        <v>289</v>
      </c>
      <c r="R799" s="91">
        <v>42443</v>
      </c>
      <c r="S799" s="48">
        <v>12</v>
      </c>
      <c r="T799" s="45">
        <f t="shared" si="62"/>
        <v>46825.400000000001</v>
      </c>
      <c r="U799" s="56">
        <v>0.10000000000000001</v>
      </c>
      <c r="V799" s="37" t="str">
        <f t="shared" si="66"/>
        <v/>
      </c>
      <c r="W799" s="37" t="str">
        <f t="shared" si="65"/>
        <v>м</v>
      </c>
      <c r="X799" s="48">
        <v>3</v>
      </c>
      <c r="Y799" s="48"/>
      <c r="Z799" s="42" t="s">
        <v>325</v>
      </c>
      <c r="AA799" s="56" t="s">
        <v>326</v>
      </c>
      <c r="AB799" s="48" t="s">
        <v>325</v>
      </c>
      <c r="AC799" s="42" t="s">
        <v>325</v>
      </c>
      <c r="AD799" s="49">
        <v>48</v>
      </c>
      <c r="AE799" s="50">
        <v>45034</v>
      </c>
      <c r="AF799" s="51">
        <f t="shared" si="67"/>
        <v>46494</v>
      </c>
      <c r="AG799" s="40" t="s">
        <v>82</v>
      </c>
      <c r="AH799" s="40" t="s">
        <v>83</v>
      </c>
      <c r="AI799" s="42" t="s">
        <v>3108</v>
      </c>
      <c r="AJ799" s="40" t="s">
        <v>143</v>
      </c>
      <c r="AK799" s="51" t="str">
        <f t="shared" ca="1" si="61"/>
        <v>поверен</v>
      </c>
      <c r="AL799" s="42"/>
      <c r="AM799" s="42" t="s">
        <v>86</v>
      </c>
      <c r="AN799" s="42" t="s">
        <v>87</v>
      </c>
      <c r="AO799" s="42" t="s">
        <v>88</v>
      </c>
      <c r="AP799" s="48" t="s">
        <v>3096</v>
      </c>
      <c r="AQ799" s="41" t="s">
        <v>3097</v>
      </c>
      <c r="AR799" s="51"/>
      <c r="AS799" s="42" t="s">
        <v>91</v>
      </c>
      <c r="AT799" s="37" t="s">
        <v>385</v>
      </c>
      <c r="AU799" s="37"/>
      <c r="AV799" s="40">
        <v>44949</v>
      </c>
      <c r="AW799" s="40"/>
      <c r="AX799" s="37"/>
      <c r="AY799" s="37"/>
      <c r="AZ799" s="37"/>
      <c r="BA799" s="40" t="s">
        <v>208</v>
      </c>
      <c r="BB799" s="40" t="s">
        <v>329</v>
      </c>
      <c r="BC799" s="40" t="s">
        <v>298</v>
      </c>
      <c r="BD799" s="42">
        <v>2971</v>
      </c>
      <c r="BE799" s="40"/>
      <c r="BF799" s="52"/>
      <c r="BG799" s="93" t="s">
        <v>1170</v>
      </c>
      <c r="BH799" s="94"/>
      <c r="BI799" s="37"/>
      <c r="BJ799" s="37"/>
      <c r="BK799" s="37"/>
      <c r="BL799" s="95"/>
      <c r="BM799" s="95"/>
      <c r="BN799" s="95"/>
      <c r="BO799" s="95"/>
      <c r="BP799" s="95"/>
      <c r="BQ799" s="95"/>
      <c r="BR799" s="95"/>
      <c r="BS799" s="95"/>
      <c r="BT799" s="95"/>
      <c r="BU799" s="95"/>
      <c r="BV799" s="95"/>
      <c r="BW799" s="95"/>
      <c r="BX799" s="95"/>
      <c r="BY799" s="95"/>
      <c r="BZ799" s="95"/>
      <c r="CA799" s="95"/>
      <c r="CB799" s="95"/>
      <c r="CC799" s="95"/>
      <c r="CD799" s="95"/>
      <c r="CE799" s="95"/>
      <c r="CF799" s="95"/>
      <c r="CG799" s="95"/>
      <c r="CH799" s="95"/>
      <c r="CI799" s="95"/>
      <c r="CJ799" s="95"/>
      <c r="CK799" s="95"/>
      <c r="CL799" s="95"/>
      <c r="CM799" s="95"/>
      <c r="CN799" s="95"/>
      <c r="CO799" s="95"/>
      <c r="CP799" s="95"/>
      <c r="CQ799" s="95"/>
      <c r="CR799" s="95"/>
      <c r="CS799" s="95"/>
      <c r="CT799" s="95"/>
      <c r="CU799" s="95"/>
      <c r="CV799" s="95"/>
      <c r="CW799" s="95"/>
      <c r="CX799" s="95"/>
      <c r="CY799" s="95"/>
      <c r="CZ799" s="95"/>
      <c r="DA799" s="95"/>
      <c r="DB799" s="95"/>
      <c r="DC799" s="95"/>
      <c r="DD799" s="95"/>
      <c r="DE799" s="95"/>
      <c r="DF799" s="95"/>
      <c r="DG799" s="95"/>
      <c r="DH799" s="95"/>
      <c r="DI799" s="95"/>
      <c r="DJ799" s="95"/>
      <c r="DK799" s="95"/>
      <c r="DL799" s="95"/>
      <c r="DM799" s="95"/>
      <c r="DN799" s="95"/>
      <c r="DO799" s="95"/>
      <c r="DP799" s="95"/>
      <c r="DQ799" s="95"/>
      <c r="DR799" s="95"/>
      <c r="DS799" s="95"/>
      <c r="DT799" s="95"/>
      <c r="DU799" s="95"/>
      <c r="DV799" s="95"/>
      <c r="DW799" s="95"/>
      <c r="DX799" s="95"/>
      <c r="DY799" s="95"/>
      <c r="DZ799" s="95"/>
      <c r="EA799" s="95"/>
      <c r="EB799" s="95"/>
      <c r="EC799" s="95"/>
      <c r="ED799" s="95"/>
      <c r="EE799" s="95"/>
      <c r="EF799" s="95"/>
      <c r="EG799" s="95"/>
      <c r="EH799" s="95"/>
      <c r="EI799" s="95"/>
      <c r="EJ799" s="95"/>
      <c r="EK799" s="95"/>
      <c r="EL799" s="95"/>
      <c r="EM799" s="95"/>
      <c r="EN799" s="95"/>
      <c r="EO799" s="95"/>
      <c r="EP799" s="95"/>
      <c r="EQ799" s="95"/>
      <c r="ER799" s="95"/>
      <c r="ES799" s="95"/>
      <c r="ET799" s="95"/>
      <c r="EU799" s="95"/>
      <c r="EV799" s="95"/>
      <c r="EW799" s="95"/>
      <c r="EX799" s="95"/>
      <c r="EY799" s="95"/>
      <c r="EZ799" s="95"/>
      <c r="FA799" s="95"/>
      <c r="FB799" s="95"/>
      <c r="FC799" s="95"/>
      <c r="FD799" s="95"/>
      <c r="FE799" s="95"/>
      <c r="FF799" s="95"/>
      <c r="FG799" s="95"/>
      <c r="FH799" s="95"/>
      <c r="FI799" s="95"/>
      <c r="FJ799" s="95"/>
      <c r="FK799" s="95"/>
      <c r="FL799" s="95"/>
      <c r="FM799" s="95"/>
      <c r="FN799" s="95"/>
      <c r="FO799" s="95"/>
      <c r="FP799" s="95"/>
      <c r="FQ799" s="95"/>
      <c r="FR799" s="95"/>
      <c r="FS799" s="95"/>
      <c r="FT799" s="95"/>
      <c r="FU799" s="95"/>
      <c r="FV799" s="95"/>
      <c r="FW799" s="95"/>
      <c r="FX799" s="95"/>
      <c r="FY799" s="95"/>
      <c r="FZ799" s="95"/>
      <c r="GA799" s="95"/>
      <c r="GB799" s="95"/>
      <c r="GC799" s="95"/>
      <c r="GD799" s="95"/>
      <c r="GE799" s="95"/>
      <c r="GF799" s="95"/>
      <c r="GG799" s="95"/>
      <c r="GH799" s="95"/>
      <c r="GI799" s="95"/>
      <c r="GJ799" s="95"/>
      <c r="GK799" s="95"/>
      <c r="GL799" s="95"/>
      <c r="GM799" s="95"/>
      <c r="GN799" s="95"/>
      <c r="GO799" s="95"/>
      <c r="GP799" s="95"/>
      <c r="GQ799" s="95"/>
      <c r="GR799" s="95"/>
      <c r="GS799" s="95"/>
      <c r="GT799" s="95"/>
      <c r="GU799" s="95"/>
      <c r="GV799" s="95"/>
      <c r="GW799" s="95"/>
      <c r="GX799" s="95"/>
      <c r="GY799" s="95"/>
      <c r="GZ799" s="95"/>
      <c r="HA799" s="95"/>
      <c r="HB799" s="95"/>
      <c r="HC799" s="95"/>
      <c r="HD799" s="95"/>
      <c r="HE799" s="95"/>
      <c r="HF799" s="95"/>
      <c r="HG799" s="95"/>
      <c r="HH799" s="95"/>
      <c r="HI799" s="95"/>
      <c r="HJ799" s="95"/>
      <c r="HK799" s="95"/>
      <c r="HL799" s="95"/>
      <c r="HM799" s="95"/>
      <c r="HN799" s="95"/>
      <c r="HO799" s="95"/>
      <c r="HP799" s="95"/>
      <c r="HQ799" s="95"/>
      <c r="HR799" s="95"/>
      <c r="HS799" s="95"/>
      <c r="HT799" s="95"/>
      <c r="HU799" s="95"/>
      <c r="HV799" s="95"/>
      <c r="HW799" s="95"/>
      <c r="HX799" s="95"/>
      <c r="HY799" s="95"/>
      <c r="HZ799" s="95"/>
      <c r="IA799" s="95"/>
      <c r="IB799" s="95"/>
      <c r="IC799" s="95"/>
      <c r="ID799" s="95"/>
      <c r="IE799" s="95"/>
    </row>
    <row r="800" s="92" customFormat="1" ht="60" hidden="1" customHeight="1">
      <c r="A800" s="37"/>
      <c r="B800" s="37" t="s">
        <v>62</v>
      </c>
      <c r="C800" s="37" t="s">
        <v>63</v>
      </c>
      <c r="D800" s="56" t="s">
        <v>64</v>
      </c>
      <c r="E800" s="56">
        <v>234</v>
      </c>
      <c r="F800" s="40" t="s">
        <v>3032</v>
      </c>
      <c r="G800" s="40" t="s">
        <v>3098</v>
      </c>
      <c r="H800" s="56" t="s">
        <v>3109</v>
      </c>
      <c r="I800" s="48" t="s">
        <v>316</v>
      </c>
      <c r="J800" s="40" t="s">
        <v>317</v>
      </c>
      <c r="K800" s="49" t="s">
        <v>318</v>
      </c>
      <c r="L800" s="49" t="s">
        <v>319</v>
      </c>
      <c r="M800" s="40" t="s">
        <v>3110</v>
      </c>
      <c r="N800" s="49" t="s">
        <v>3111</v>
      </c>
      <c r="O800" s="37" t="s">
        <v>322</v>
      </c>
      <c r="P800" s="37" t="s">
        <v>323</v>
      </c>
      <c r="Q800" s="42" t="s">
        <v>289</v>
      </c>
      <c r="R800" s="91">
        <v>42443</v>
      </c>
      <c r="S800" s="48">
        <v>12</v>
      </c>
      <c r="T800" s="45">
        <f t="shared" si="62"/>
        <v>46825.400000000001</v>
      </c>
      <c r="U800" s="56">
        <v>0.10000000000000001</v>
      </c>
      <c r="V800" s="37" t="str">
        <f t="shared" si="66"/>
        <v/>
      </c>
      <c r="W800" s="37" t="str">
        <f t="shared" si="65"/>
        <v>м</v>
      </c>
      <c r="X800" s="48">
        <v>3</v>
      </c>
      <c r="Y800" s="48"/>
      <c r="Z800" s="42" t="s">
        <v>325</v>
      </c>
      <c r="AA800" s="56" t="s">
        <v>326</v>
      </c>
      <c r="AB800" s="48" t="s">
        <v>325</v>
      </c>
      <c r="AC800" s="42" t="s">
        <v>325</v>
      </c>
      <c r="AD800" s="49">
        <v>48</v>
      </c>
      <c r="AE800" s="50">
        <v>45034</v>
      </c>
      <c r="AF800" s="51">
        <f t="shared" si="67"/>
        <v>46494</v>
      </c>
      <c r="AG800" s="40" t="s">
        <v>82</v>
      </c>
      <c r="AH800" s="40" t="s">
        <v>83</v>
      </c>
      <c r="AI800" s="42" t="s">
        <v>3112</v>
      </c>
      <c r="AJ800" s="40" t="s">
        <v>143</v>
      </c>
      <c r="AK800" s="51" t="str">
        <f t="shared" ref="AK800:AK863" ca="1" si="68">IF(AE800=0,"нет данных",IF(TODAY()&lt;AF800-30,"поверен",IF(TODAY()&gt;AF800,"ЗАМЕНИТЬ","ПРОСРОЧЕН")))</f>
        <v>поверен</v>
      </c>
      <c r="AL800" s="42"/>
      <c r="AM800" s="42" t="s">
        <v>86</v>
      </c>
      <c r="AN800" s="42" t="s">
        <v>87</v>
      </c>
      <c r="AO800" s="42" t="s">
        <v>88</v>
      </c>
      <c r="AP800" s="48" t="s">
        <v>3096</v>
      </c>
      <c r="AQ800" s="41" t="s">
        <v>3097</v>
      </c>
      <c r="AR800" s="51"/>
      <c r="AS800" s="42" t="s">
        <v>91</v>
      </c>
      <c r="AT800" s="37" t="s">
        <v>385</v>
      </c>
      <c r="AU800" s="37"/>
      <c r="AV800" s="40">
        <v>44949</v>
      </c>
      <c r="AW800" s="40"/>
      <c r="AX800" s="37"/>
      <c r="AY800" s="37"/>
      <c r="AZ800" s="37"/>
      <c r="BA800" s="40" t="s">
        <v>208</v>
      </c>
      <c r="BB800" s="40" t="s">
        <v>329</v>
      </c>
      <c r="BC800" s="40" t="s">
        <v>298</v>
      </c>
      <c r="BD800" s="42">
        <v>2971</v>
      </c>
      <c r="BE800" s="40"/>
      <c r="BF800" s="52"/>
      <c r="BG800" s="93" t="s">
        <v>1170</v>
      </c>
      <c r="BH800" s="94"/>
      <c r="BI800" s="37"/>
      <c r="BJ800" s="37"/>
      <c r="BK800" s="37"/>
      <c r="BL800" s="95"/>
      <c r="BM800" s="95"/>
      <c r="BN800" s="95"/>
      <c r="BO800" s="95"/>
      <c r="BP800" s="95"/>
      <c r="BQ800" s="95"/>
      <c r="BR800" s="95"/>
      <c r="BS800" s="95"/>
      <c r="BT800" s="95"/>
      <c r="BU800" s="95"/>
      <c r="BV800" s="95"/>
      <c r="BW800" s="95"/>
      <c r="BX800" s="95"/>
      <c r="BY800" s="95"/>
      <c r="BZ800" s="95"/>
      <c r="CA800" s="95"/>
      <c r="CB800" s="95"/>
      <c r="CC800" s="95"/>
      <c r="CD800" s="95"/>
      <c r="CE800" s="95"/>
      <c r="CF800" s="95"/>
      <c r="CG800" s="95"/>
      <c r="CH800" s="95"/>
      <c r="CI800" s="95"/>
      <c r="CJ800" s="95"/>
      <c r="CK800" s="95"/>
      <c r="CL800" s="95"/>
      <c r="CM800" s="95"/>
      <c r="CN800" s="95"/>
      <c r="CO800" s="95"/>
      <c r="CP800" s="95"/>
      <c r="CQ800" s="95"/>
      <c r="CR800" s="95"/>
      <c r="CS800" s="95"/>
      <c r="CT800" s="95"/>
      <c r="CU800" s="95"/>
      <c r="CV800" s="95"/>
      <c r="CW800" s="95"/>
      <c r="CX800" s="95"/>
      <c r="CY800" s="95"/>
      <c r="CZ800" s="95"/>
      <c r="DA800" s="95"/>
      <c r="DB800" s="95"/>
      <c r="DC800" s="95"/>
      <c r="DD800" s="95"/>
      <c r="DE800" s="95"/>
      <c r="DF800" s="95"/>
      <c r="DG800" s="95"/>
      <c r="DH800" s="95"/>
      <c r="DI800" s="95"/>
      <c r="DJ800" s="95"/>
      <c r="DK800" s="95"/>
      <c r="DL800" s="95"/>
      <c r="DM800" s="95"/>
      <c r="DN800" s="95"/>
      <c r="DO800" s="95"/>
      <c r="DP800" s="95"/>
      <c r="DQ800" s="95"/>
      <c r="DR800" s="95"/>
      <c r="DS800" s="95"/>
      <c r="DT800" s="95"/>
      <c r="DU800" s="95"/>
      <c r="DV800" s="95"/>
      <c r="DW800" s="95"/>
      <c r="DX800" s="95"/>
      <c r="DY800" s="95"/>
      <c r="DZ800" s="95"/>
      <c r="EA800" s="95"/>
      <c r="EB800" s="95"/>
      <c r="EC800" s="95"/>
      <c r="ED800" s="95"/>
      <c r="EE800" s="95"/>
      <c r="EF800" s="95"/>
      <c r="EG800" s="95"/>
      <c r="EH800" s="95"/>
      <c r="EI800" s="95"/>
      <c r="EJ800" s="95"/>
      <c r="EK800" s="95"/>
      <c r="EL800" s="95"/>
      <c r="EM800" s="95"/>
      <c r="EN800" s="95"/>
      <c r="EO800" s="95"/>
      <c r="EP800" s="95"/>
      <c r="EQ800" s="95"/>
      <c r="ER800" s="95"/>
      <c r="ES800" s="95"/>
      <c r="ET800" s="95"/>
      <c r="EU800" s="95"/>
      <c r="EV800" s="95"/>
      <c r="EW800" s="95"/>
      <c r="EX800" s="95"/>
      <c r="EY800" s="95"/>
      <c r="EZ800" s="95"/>
      <c r="FA800" s="95"/>
      <c r="FB800" s="95"/>
      <c r="FC800" s="95"/>
      <c r="FD800" s="95"/>
      <c r="FE800" s="95"/>
      <c r="FF800" s="95"/>
      <c r="FG800" s="95"/>
      <c r="FH800" s="95"/>
      <c r="FI800" s="95"/>
      <c r="FJ800" s="95"/>
      <c r="FK800" s="95"/>
      <c r="FL800" s="95"/>
      <c r="FM800" s="95"/>
      <c r="FN800" s="95"/>
      <c r="FO800" s="95"/>
      <c r="FP800" s="95"/>
      <c r="FQ800" s="95"/>
      <c r="FR800" s="95"/>
      <c r="FS800" s="95"/>
      <c r="FT800" s="95"/>
      <c r="FU800" s="95"/>
      <c r="FV800" s="95"/>
      <c r="FW800" s="95"/>
      <c r="FX800" s="95"/>
      <c r="FY800" s="95"/>
      <c r="FZ800" s="95"/>
      <c r="GA800" s="95"/>
      <c r="GB800" s="95"/>
      <c r="GC800" s="95"/>
      <c r="GD800" s="95"/>
      <c r="GE800" s="95"/>
      <c r="GF800" s="95"/>
      <c r="GG800" s="95"/>
      <c r="GH800" s="95"/>
      <c r="GI800" s="95"/>
      <c r="GJ800" s="95"/>
      <c r="GK800" s="95"/>
      <c r="GL800" s="95"/>
      <c r="GM800" s="95"/>
      <c r="GN800" s="95"/>
      <c r="GO800" s="95"/>
      <c r="GP800" s="95"/>
      <c r="GQ800" s="95"/>
      <c r="GR800" s="95"/>
      <c r="GS800" s="95"/>
      <c r="GT800" s="95"/>
      <c r="GU800" s="95"/>
      <c r="GV800" s="95"/>
      <c r="GW800" s="95"/>
      <c r="GX800" s="95"/>
      <c r="GY800" s="95"/>
      <c r="GZ800" s="95"/>
      <c r="HA800" s="95"/>
      <c r="HB800" s="95"/>
      <c r="HC800" s="95"/>
      <c r="HD800" s="95"/>
      <c r="HE800" s="95"/>
      <c r="HF800" s="95"/>
      <c r="HG800" s="95"/>
      <c r="HH800" s="95"/>
      <c r="HI800" s="95"/>
      <c r="HJ800" s="95"/>
      <c r="HK800" s="95"/>
      <c r="HL800" s="95"/>
      <c r="HM800" s="95"/>
      <c r="HN800" s="95"/>
      <c r="HO800" s="95"/>
      <c r="HP800" s="95"/>
      <c r="HQ800" s="95"/>
      <c r="HR800" s="95"/>
      <c r="HS800" s="95"/>
      <c r="HT800" s="95"/>
      <c r="HU800" s="95"/>
      <c r="HV800" s="95"/>
      <c r="HW800" s="95"/>
      <c r="HX800" s="95"/>
      <c r="HY800" s="95"/>
      <c r="HZ800" s="95"/>
      <c r="IA800" s="95"/>
      <c r="IB800" s="95"/>
      <c r="IC800" s="95"/>
      <c r="ID800" s="95"/>
      <c r="IE800" s="95"/>
    </row>
    <row r="801" s="36" customFormat="1" ht="60" hidden="1" customHeight="1">
      <c r="A801" s="37"/>
      <c r="B801" s="37" t="s">
        <v>62</v>
      </c>
      <c r="C801" s="37" t="s">
        <v>63</v>
      </c>
      <c r="D801" s="56" t="s">
        <v>64</v>
      </c>
      <c r="E801" s="56">
        <v>234</v>
      </c>
      <c r="F801" s="40" t="s">
        <v>3032</v>
      </c>
      <c r="G801" s="40" t="s">
        <v>3102</v>
      </c>
      <c r="H801" s="56" t="s">
        <v>3113</v>
      </c>
      <c r="I801" s="362" t="s">
        <v>316</v>
      </c>
      <c r="J801" s="363" t="s">
        <v>317</v>
      </c>
      <c r="K801" s="290" t="s">
        <v>318</v>
      </c>
      <c r="L801" s="290" t="s">
        <v>319</v>
      </c>
      <c r="M801" s="363" t="s">
        <v>347</v>
      </c>
      <c r="N801" s="49" t="s">
        <v>3114</v>
      </c>
      <c r="O801" s="365" t="s">
        <v>322</v>
      </c>
      <c r="P801" s="37" t="s">
        <v>323</v>
      </c>
      <c r="Q801" s="42" t="s">
        <v>289</v>
      </c>
      <c r="R801" s="367">
        <v>42443</v>
      </c>
      <c r="S801" s="48">
        <v>12</v>
      </c>
      <c r="T801" s="45">
        <f t="shared" si="62"/>
        <v>46825.400000000001</v>
      </c>
      <c r="U801" s="56">
        <v>0.10000000000000001</v>
      </c>
      <c r="V801" s="47" t="str">
        <f t="shared" si="66"/>
        <v/>
      </c>
      <c r="W801" s="47" t="str">
        <f t="shared" si="65"/>
        <v>м</v>
      </c>
      <c r="X801" s="48">
        <v>3</v>
      </c>
      <c r="Y801" s="48"/>
      <c r="Z801" s="42" t="s">
        <v>325</v>
      </c>
      <c r="AA801" s="56" t="s">
        <v>326</v>
      </c>
      <c r="AB801" s="48" t="s">
        <v>325</v>
      </c>
      <c r="AC801" s="42" t="s">
        <v>325</v>
      </c>
      <c r="AD801" s="49">
        <v>48</v>
      </c>
      <c r="AE801" s="50">
        <v>45034</v>
      </c>
      <c r="AF801" s="51">
        <f t="shared" si="67"/>
        <v>46494</v>
      </c>
      <c r="AG801" s="40" t="s">
        <v>82</v>
      </c>
      <c r="AH801" s="40" t="s">
        <v>83</v>
      </c>
      <c r="AI801" s="42" t="s">
        <v>3115</v>
      </c>
      <c r="AJ801" s="40" t="s">
        <v>143</v>
      </c>
      <c r="AK801" s="51" t="str">
        <f t="shared" ca="1" si="68"/>
        <v>поверен</v>
      </c>
      <c r="AL801" s="42"/>
      <c r="AM801" s="42" t="s">
        <v>86</v>
      </c>
      <c r="AN801" s="42" t="s">
        <v>87</v>
      </c>
      <c r="AO801" s="42" t="s">
        <v>88</v>
      </c>
      <c r="AP801" s="362" t="s">
        <v>3096</v>
      </c>
      <c r="AQ801" s="41" t="s">
        <v>3097</v>
      </c>
      <c r="AR801" s="51"/>
      <c r="AS801" s="42" t="s">
        <v>91</v>
      </c>
      <c r="AT801" s="37" t="s">
        <v>385</v>
      </c>
      <c r="AU801" s="37"/>
      <c r="AV801" s="40">
        <v>44949</v>
      </c>
      <c r="AW801" s="40"/>
      <c r="AX801" s="37"/>
      <c r="AY801" s="37"/>
      <c r="AZ801" s="37"/>
      <c r="BA801" s="40" t="s">
        <v>208</v>
      </c>
      <c r="BB801" s="40" t="s">
        <v>329</v>
      </c>
      <c r="BC801" s="40" t="s">
        <v>298</v>
      </c>
      <c r="BD801" s="42">
        <v>2971</v>
      </c>
      <c r="BE801" s="40"/>
      <c r="BF801" s="52"/>
      <c r="BG801" s="93" t="s">
        <v>1170</v>
      </c>
      <c r="BH801" s="54"/>
      <c r="BI801" s="47"/>
      <c r="BJ801" s="369"/>
      <c r="BK801" s="369"/>
      <c r="BL801" s="55"/>
      <c r="BM801" s="55"/>
      <c r="BN801" s="55"/>
      <c r="BO801" s="55"/>
      <c r="BP801" s="55"/>
      <c r="BQ801" s="55"/>
      <c r="BR801" s="55"/>
      <c r="BS801" s="55"/>
      <c r="BT801" s="55"/>
      <c r="BU801" s="55"/>
      <c r="BV801" s="55"/>
      <c r="BW801" s="55"/>
      <c r="BX801" s="55"/>
      <c r="BY801" s="55"/>
      <c r="BZ801" s="55"/>
      <c r="CA801" s="55"/>
      <c r="CB801" s="55"/>
      <c r="CC801" s="55"/>
      <c r="CD801" s="55"/>
      <c r="CE801" s="55"/>
      <c r="CF801" s="55"/>
      <c r="CG801" s="55"/>
      <c r="CH801" s="55"/>
      <c r="CI801" s="55"/>
      <c r="CJ801" s="55"/>
      <c r="CK801" s="55"/>
      <c r="CL801" s="55"/>
      <c r="CM801" s="55"/>
      <c r="CN801" s="55"/>
      <c r="CO801" s="55"/>
      <c r="CP801" s="55"/>
      <c r="CQ801" s="55"/>
      <c r="CR801" s="55"/>
      <c r="CS801" s="55"/>
      <c r="CT801" s="55"/>
      <c r="CU801" s="55"/>
      <c r="CV801" s="55"/>
      <c r="CW801" s="55"/>
      <c r="CX801" s="55"/>
      <c r="CY801" s="55"/>
      <c r="CZ801" s="55"/>
      <c r="DA801" s="55"/>
      <c r="DB801" s="55"/>
      <c r="DC801" s="55"/>
      <c r="DD801" s="55"/>
      <c r="DE801" s="55"/>
      <c r="DF801" s="55"/>
      <c r="DG801" s="55"/>
      <c r="DH801" s="55"/>
      <c r="DI801" s="55"/>
      <c r="DJ801" s="55"/>
      <c r="DK801" s="55"/>
      <c r="DL801" s="55"/>
      <c r="DM801" s="55"/>
      <c r="DN801" s="55"/>
      <c r="DO801" s="55"/>
      <c r="DP801" s="55"/>
      <c r="DQ801" s="55"/>
      <c r="DR801" s="55"/>
      <c r="DS801" s="55"/>
      <c r="DT801" s="55"/>
      <c r="DU801" s="55"/>
      <c r="DV801" s="55"/>
      <c r="DW801" s="55"/>
      <c r="DX801" s="55"/>
      <c r="DY801" s="55"/>
      <c r="DZ801" s="55"/>
      <c r="EA801" s="55"/>
      <c r="EB801" s="55"/>
      <c r="EC801" s="55"/>
      <c r="ED801" s="55"/>
      <c r="EE801" s="55"/>
      <c r="EF801" s="55"/>
      <c r="EG801" s="55"/>
      <c r="EH801" s="55"/>
      <c r="EI801" s="55"/>
      <c r="EJ801" s="55"/>
      <c r="EK801" s="55"/>
      <c r="EL801" s="55"/>
      <c r="EM801" s="55"/>
      <c r="EN801" s="55"/>
      <c r="EO801" s="55"/>
      <c r="EP801" s="55"/>
      <c r="EQ801" s="55"/>
      <c r="ER801" s="55"/>
      <c r="ES801" s="55"/>
      <c r="ET801" s="55"/>
      <c r="EU801" s="55"/>
      <c r="EV801" s="55"/>
      <c r="EW801" s="55"/>
      <c r="EX801" s="55"/>
      <c r="EY801" s="55"/>
      <c r="EZ801" s="55"/>
      <c r="FA801" s="55"/>
      <c r="FB801" s="55"/>
      <c r="FC801" s="55"/>
      <c r="FD801" s="55"/>
      <c r="FE801" s="55"/>
      <c r="FF801" s="55"/>
      <c r="FG801" s="55"/>
      <c r="FH801" s="55"/>
      <c r="FI801" s="55"/>
      <c r="FJ801" s="55"/>
      <c r="FK801" s="55"/>
      <c r="FL801" s="55"/>
      <c r="FM801" s="55"/>
      <c r="FN801" s="55"/>
      <c r="FO801" s="55"/>
      <c r="FP801" s="55"/>
      <c r="FQ801" s="55"/>
      <c r="FR801" s="55"/>
      <c r="FS801" s="55"/>
      <c r="FT801" s="55"/>
      <c r="FU801" s="55"/>
      <c r="FV801" s="55"/>
      <c r="FW801" s="55"/>
      <c r="FX801" s="55"/>
      <c r="FY801" s="55"/>
      <c r="FZ801" s="55"/>
      <c r="GA801" s="55"/>
      <c r="GB801" s="55"/>
      <c r="GC801" s="55"/>
      <c r="GD801" s="55"/>
      <c r="GE801" s="55"/>
      <c r="GF801" s="55"/>
      <c r="GG801" s="55"/>
      <c r="GH801" s="55"/>
      <c r="GI801" s="55"/>
      <c r="GJ801" s="55"/>
      <c r="GK801" s="55"/>
      <c r="GL801" s="55"/>
      <c r="GM801" s="55"/>
      <c r="GN801" s="55"/>
      <c r="GO801" s="55"/>
      <c r="GP801" s="55"/>
      <c r="GQ801" s="55"/>
      <c r="GR801" s="55"/>
      <c r="GS801" s="55"/>
      <c r="GT801" s="55"/>
      <c r="GU801" s="55"/>
      <c r="GV801" s="55"/>
      <c r="GW801" s="55"/>
      <c r="GX801" s="55"/>
      <c r="GY801" s="55"/>
      <c r="GZ801" s="55"/>
      <c r="HA801" s="55"/>
      <c r="HB801" s="55"/>
      <c r="HC801" s="55"/>
      <c r="HD801" s="55"/>
      <c r="HE801" s="55"/>
      <c r="HF801" s="55"/>
      <c r="HG801" s="55"/>
      <c r="HH801" s="55"/>
      <c r="HI801" s="55"/>
      <c r="HJ801" s="55"/>
      <c r="HK801" s="55"/>
      <c r="HL801" s="55"/>
      <c r="HM801" s="55"/>
      <c r="HN801" s="55"/>
      <c r="HO801" s="55"/>
      <c r="HP801" s="55"/>
      <c r="HQ801" s="55"/>
      <c r="HR801" s="55"/>
      <c r="HS801" s="55"/>
      <c r="HT801" s="55"/>
      <c r="HU801" s="55"/>
      <c r="HV801" s="55"/>
      <c r="HW801" s="55"/>
      <c r="HX801" s="55"/>
      <c r="HY801" s="55"/>
      <c r="HZ801" s="55"/>
      <c r="IA801" s="55"/>
      <c r="IB801" s="55"/>
      <c r="IC801" s="55"/>
      <c r="ID801" s="55"/>
      <c r="IE801" s="55"/>
    </row>
    <row r="802" s="160" customFormat="1" ht="60" hidden="1" customHeight="1">
      <c r="A802" s="33"/>
      <c r="B802" s="33" t="s">
        <v>62</v>
      </c>
      <c r="C802" s="33" t="s">
        <v>63</v>
      </c>
      <c r="D802" s="315" t="s">
        <v>64</v>
      </c>
      <c r="E802" s="315">
        <v>234</v>
      </c>
      <c r="F802" s="316" t="s">
        <v>3032</v>
      </c>
      <c r="G802" s="316" t="s">
        <v>3116</v>
      </c>
      <c r="H802" s="553" t="s">
        <v>3117</v>
      </c>
      <c r="I802" s="388" t="s">
        <v>688</v>
      </c>
      <c r="J802" s="389" t="s">
        <v>689</v>
      </c>
      <c r="K802" s="390" t="s">
        <v>579</v>
      </c>
      <c r="L802" s="390" t="s">
        <v>690</v>
      </c>
      <c r="M802" s="390" t="s">
        <v>691</v>
      </c>
      <c r="N802" s="554">
        <v>9521798</v>
      </c>
      <c r="O802" s="555" t="s">
        <v>692</v>
      </c>
      <c r="P802" s="556" t="s">
        <v>76</v>
      </c>
      <c r="Q802" s="397" t="s">
        <v>398</v>
      </c>
      <c r="R802" s="557">
        <v>45179</v>
      </c>
      <c r="S802" s="558">
        <v>10</v>
      </c>
      <c r="T802" s="322">
        <f t="shared" si="62"/>
        <v>48831</v>
      </c>
      <c r="U802" s="315" t="s">
        <v>100</v>
      </c>
      <c r="V802" s="153" t="str">
        <f t="shared" si="66"/>
        <v/>
      </c>
      <c r="W802" s="153" t="str">
        <f t="shared" si="65"/>
        <v>%НКПР</v>
      </c>
      <c r="X802" s="317">
        <v>100</v>
      </c>
      <c r="Y802" s="317"/>
      <c r="Z802" s="320" t="s">
        <v>399</v>
      </c>
      <c r="AA802" s="315" t="s">
        <v>400</v>
      </c>
      <c r="AB802" s="317"/>
      <c r="AC802" s="320" t="s">
        <v>399</v>
      </c>
      <c r="AD802" s="318">
        <v>36</v>
      </c>
      <c r="AE802" s="321">
        <v>45202</v>
      </c>
      <c r="AF802" s="323">
        <f t="shared" si="67"/>
        <v>46297</v>
      </c>
      <c r="AG802" s="316" t="s">
        <v>82</v>
      </c>
      <c r="AH802" s="325" t="s">
        <v>83</v>
      </c>
      <c r="AI802" s="393" t="s">
        <v>3118</v>
      </c>
      <c r="AJ802" s="389" t="s">
        <v>694</v>
      </c>
      <c r="AK802" s="399" t="str">
        <f t="shared" ca="1" si="68"/>
        <v>поверен</v>
      </c>
      <c r="AL802" s="320"/>
      <c r="AM802" s="320" t="s">
        <v>86</v>
      </c>
      <c r="AN802" s="320" t="s">
        <v>87</v>
      </c>
      <c r="AO802" s="397" t="s">
        <v>88</v>
      </c>
      <c r="AP802" s="388" t="s">
        <v>695</v>
      </c>
      <c r="AQ802" s="559" t="s">
        <v>3119</v>
      </c>
      <c r="AR802" s="323"/>
      <c r="AS802" s="320" t="s">
        <v>91</v>
      </c>
      <c r="AT802" s="33" t="s">
        <v>385</v>
      </c>
      <c r="AU802" s="33"/>
      <c r="AV802" s="316">
        <v>45687</v>
      </c>
      <c r="AW802" s="316"/>
      <c r="AX802" s="33"/>
      <c r="AY802" s="33"/>
      <c r="AZ802" s="33"/>
      <c r="BA802" s="316" t="s">
        <v>221</v>
      </c>
      <c r="BB802" s="316" t="s">
        <v>403</v>
      </c>
      <c r="BC802" s="316" t="s">
        <v>404</v>
      </c>
      <c r="BD802" s="320">
        <v>3160</v>
      </c>
      <c r="BE802" s="316"/>
      <c r="BF802" s="325"/>
      <c r="BG802" s="316"/>
      <c r="BH802" s="153"/>
      <c r="BI802" s="400"/>
      <c r="BJ802" s="401" t="s">
        <v>1513</v>
      </c>
      <c r="BK802" s="395" t="s">
        <v>698</v>
      </c>
      <c r="BL802" s="125"/>
      <c r="BM802" s="125"/>
      <c r="BN802" s="125"/>
      <c r="BO802" s="125"/>
      <c r="BP802" s="125"/>
      <c r="BQ802" s="125"/>
      <c r="BR802" s="125"/>
      <c r="BS802" s="125"/>
      <c r="BT802" s="125"/>
      <c r="BU802" s="125"/>
      <c r="BV802" s="125"/>
      <c r="BW802" s="125"/>
      <c r="BX802" s="125"/>
      <c r="BY802" s="125"/>
      <c r="BZ802" s="125"/>
      <c r="CA802" s="125"/>
      <c r="CB802" s="125"/>
      <c r="CC802" s="125"/>
      <c r="CD802" s="125"/>
      <c r="CE802" s="125"/>
      <c r="CF802" s="125"/>
      <c r="CG802" s="125"/>
      <c r="CH802" s="125"/>
      <c r="CI802" s="125"/>
      <c r="CJ802" s="125"/>
      <c r="CK802" s="125"/>
      <c r="CL802" s="125"/>
      <c r="CM802" s="125"/>
      <c r="CN802" s="125"/>
      <c r="CO802" s="125"/>
      <c r="CP802" s="125"/>
      <c r="CQ802" s="125"/>
      <c r="CR802" s="125"/>
      <c r="CS802" s="125"/>
      <c r="CT802" s="125"/>
      <c r="CU802" s="125"/>
      <c r="CV802" s="125"/>
      <c r="CW802" s="125"/>
      <c r="CX802" s="125"/>
      <c r="CY802" s="125"/>
      <c r="CZ802" s="125"/>
      <c r="DA802" s="125"/>
      <c r="DB802" s="125"/>
      <c r="DC802" s="125"/>
      <c r="DD802" s="125"/>
      <c r="DE802" s="125"/>
      <c r="DF802" s="125"/>
      <c r="DG802" s="125"/>
      <c r="DH802" s="125"/>
      <c r="DI802" s="125"/>
      <c r="DJ802" s="125"/>
      <c r="DK802" s="125"/>
      <c r="DL802" s="125"/>
      <c r="DM802" s="125"/>
      <c r="DN802" s="125"/>
      <c r="DO802" s="125"/>
      <c r="DP802" s="125"/>
      <c r="DQ802" s="125"/>
      <c r="DR802" s="125"/>
      <c r="DS802" s="125"/>
      <c r="DT802" s="125"/>
      <c r="DU802" s="125"/>
      <c r="DV802" s="125"/>
      <c r="DW802" s="125"/>
      <c r="DX802" s="125"/>
      <c r="DY802" s="125"/>
      <c r="DZ802" s="125"/>
      <c r="EA802" s="125"/>
      <c r="EB802" s="125"/>
      <c r="EC802" s="125"/>
      <c r="ED802" s="125"/>
      <c r="EE802" s="125"/>
      <c r="EF802" s="125"/>
      <c r="EG802" s="125"/>
      <c r="EH802" s="125"/>
      <c r="EI802" s="125"/>
      <c r="EJ802" s="125"/>
      <c r="EK802" s="125"/>
      <c r="EL802" s="125"/>
      <c r="EM802" s="125"/>
      <c r="EN802" s="125"/>
      <c r="EO802" s="125"/>
      <c r="EP802" s="125"/>
      <c r="EQ802" s="125"/>
      <c r="ER802" s="125"/>
      <c r="ES802" s="125"/>
      <c r="ET802" s="125"/>
      <c r="EU802" s="125"/>
      <c r="EV802" s="125"/>
      <c r="EW802" s="125"/>
      <c r="EX802" s="125"/>
      <c r="EY802" s="125"/>
      <c r="EZ802" s="125"/>
      <c r="FA802" s="125"/>
      <c r="FB802" s="125"/>
      <c r="FC802" s="125"/>
      <c r="FD802" s="125"/>
      <c r="FE802" s="125"/>
      <c r="FF802" s="125"/>
      <c r="FG802" s="125"/>
      <c r="FH802" s="125"/>
      <c r="FI802" s="125"/>
      <c r="FJ802" s="125"/>
      <c r="FK802" s="125"/>
      <c r="FL802" s="125"/>
      <c r="FM802" s="125"/>
      <c r="FN802" s="125"/>
      <c r="FO802" s="125"/>
      <c r="FP802" s="125"/>
      <c r="FQ802" s="125"/>
      <c r="FR802" s="125"/>
      <c r="FS802" s="125"/>
      <c r="FT802" s="125"/>
      <c r="FU802" s="125"/>
      <c r="FV802" s="125"/>
      <c r="FW802" s="125"/>
      <c r="FX802" s="125"/>
      <c r="FY802" s="125"/>
      <c r="FZ802" s="125"/>
      <c r="GA802" s="125"/>
      <c r="GB802" s="125"/>
      <c r="GC802" s="125"/>
      <c r="GD802" s="125"/>
      <c r="GE802" s="125"/>
      <c r="GF802" s="125"/>
      <c r="GG802" s="125"/>
      <c r="GH802" s="125"/>
      <c r="GI802" s="125"/>
      <c r="GJ802" s="125"/>
      <c r="GK802" s="125"/>
      <c r="GL802" s="125"/>
      <c r="GM802" s="125"/>
      <c r="GN802" s="125"/>
      <c r="GO802" s="125"/>
      <c r="GP802" s="125"/>
      <c r="GQ802" s="125"/>
      <c r="GR802" s="125"/>
      <c r="GS802" s="125"/>
      <c r="GT802" s="125"/>
      <c r="GU802" s="125"/>
      <c r="GV802" s="125"/>
      <c r="GW802" s="125"/>
      <c r="GX802" s="125"/>
      <c r="GY802" s="125"/>
      <c r="GZ802" s="125"/>
      <c r="HA802" s="125"/>
      <c r="HB802" s="125"/>
      <c r="HC802" s="125"/>
      <c r="HD802" s="125"/>
      <c r="HE802" s="125"/>
      <c r="HF802" s="125"/>
      <c r="HG802" s="125"/>
      <c r="HH802" s="125"/>
      <c r="HI802" s="125"/>
      <c r="HJ802" s="125"/>
      <c r="HK802" s="125"/>
      <c r="HL802" s="125"/>
      <c r="HM802" s="125"/>
      <c r="HN802" s="125"/>
      <c r="HO802" s="125"/>
      <c r="HP802" s="125"/>
      <c r="HQ802" s="125"/>
      <c r="HR802" s="125"/>
      <c r="HS802" s="125"/>
      <c r="HT802" s="125"/>
      <c r="HU802" s="125"/>
      <c r="HV802" s="125"/>
      <c r="HW802" s="125"/>
      <c r="HX802" s="125"/>
      <c r="HY802" s="125"/>
      <c r="HZ802" s="125"/>
      <c r="IA802" s="125"/>
      <c r="IB802" s="125"/>
      <c r="IC802" s="125"/>
      <c r="ID802" s="125"/>
      <c r="IE802" s="125"/>
    </row>
    <row r="803" s="88" customFormat="1" ht="60" hidden="1" customHeight="1">
      <c r="A803" s="37"/>
      <c r="B803" s="37" t="s">
        <v>62</v>
      </c>
      <c r="C803" s="37" t="s">
        <v>63</v>
      </c>
      <c r="D803" s="56" t="s">
        <v>64</v>
      </c>
      <c r="E803" s="56">
        <v>234</v>
      </c>
      <c r="F803" s="40" t="s">
        <v>3032</v>
      </c>
      <c r="G803" s="40" t="s">
        <v>3120</v>
      </c>
      <c r="H803" s="56" t="s">
        <v>3121</v>
      </c>
      <c r="I803" s="440" t="s">
        <v>391</v>
      </c>
      <c r="J803" s="435" t="s">
        <v>866</v>
      </c>
      <c r="K803" s="296" t="s">
        <v>393</v>
      </c>
      <c r="L803" s="296" t="s">
        <v>394</v>
      </c>
      <c r="M803" s="296" t="s">
        <v>395</v>
      </c>
      <c r="N803" s="49" t="s">
        <v>3122</v>
      </c>
      <c r="O803" s="503" t="s">
        <v>397</v>
      </c>
      <c r="P803" s="37" t="s">
        <v>76</v>
      </c>
      <c r="Q803" s="42" t="s">
        <v>398</v>
      </c>
      <c r="R803" s="560">
        <v>43531</v>
      </c>
      <c r="S803" s="48">
        <v>15</v>
      </c>
      <c r="T803" s="45">
        <f t="shared" si="62"/>
        <v>49009</v>
      </c>
      <c r="U803" s="56" t="s">
        <v>100</v>
      </c>
      <c r="V803" s="47" t="str">
        <f t="shared" si="66"/>
        <v/>
      </c>
      <c r="W803" s="47" t="str">
        <f t="shared" si="65"/>
        <v>%НКПР</v>
      </c>
      <c r="X803" s="48">
        <v>100</v>
      </c>
      <c r="Y803" s="48"/>
      <c r="Z803" s="42" t="s">
        <v>399</v>
      </c>
      <c r="AA803" s="56" t="s">
        <v>400</v>
      </c>
      <c r="AB803" s="48"/>
      <c r="AC803" s="42" t="s">
        <v>399</v>
      </c>
      <c r="AD803" s="49">
        <v>24</v>
      </c>
      <c r="AE803" s="91">
        <v>45819</v>
      </c>
      <c r="AF803" s="51">
        <f t="shared" si="67"/>
        <v>46548</v>
      </c>
      <c r="AG803" s="40" t="s">
        <v>82</v>
      </c>
      <c r="AH803" s="40" t="s">
        <v>83</v>
      </c>
      <c r="AI803" s="503" t="s">
        <v>3123</v>
      </c>
      <c r="AJ803" s="435" t="s">
        <v>109</v>
      </c>
      <c r="AK803" s="51" t="str">
        <f t="shared" ca="1" si="68"/>
        <v>поверен</v>
      </c>
      <c r="AL803" s="42"/>
      <c r="AM803" s="42" t="s">
        <v>86</v>
      </c>
      <c r="AN803" s="42" t="s">
        <v>87</v>
      </c>
      <c r="AO803" s="42" t="s">
        <v>88</v>
      </c>
      <c r="AP803" s="434" t="s">
        <v>402</v>
      </c>
      <c r="AQ803" s="41" t="s">
        <v>3124</v>
      </c>
      <c r="AR803" s="51"/>
      <c r="AS803" s="42" t="s">
        <v>91</v>
      </c>
      <c r="AT803" s="37" t="s">
        <v>385</v>
      </c>
      <c r="AU803" s="37"/>
      <c r="AV803" s="41" t="s">
        <v>3124</v>
      </c>
      <c r="AW803" s="40"/>
      <c r="AX803" s="37"/>
      <c r="AY803" s="37"/>
      <c r="AZ803" s="37"/>
      <c r="BA803" s="40" t="s">
        <v>221</v>
      </c>
      <c r="BB803" s="40" t="s">
        <v>403</v>
      </c>
      <c r="BC803" s="40" t="s">
        <v>404</v>
      </c>
      <c r="BD803" s="42">
        <v>3160</v>
      </c>
      <c r="BE803" s="40"/>
      <c r="BF803" s="52"/>
      <c r="BG803" s="40" t="s">
        <v>3125</v>
      </c>
      <c r="BH803" s="47"/>
      <c r="BI803" s="47" t="s">
        <v>406</v>
      </c>
      <c r="BJ803" s="561" t="s">
        <v>407</v>
      </c>
      <c r="BK803" s="440" t="s">
        <v>408</v>
      </c>
      <c r="BL803" s="125"/>
      <c r="BM803" s="125"/>
      <c r="BN803" s="125"/>
      <c r="BO803" s="125"/>
      <c r="BP803" s="125"/>
      <c r="BQ803" s="125"/>
      <c r="BR803" s="125"/>
      <c r="BS803" s="125"/>
      <c r="BT803" s="125"/>
      <c r="BU803" s="125"/>
      <c r="BV803" s="125"/>
      <c r="BW803" s="125"/>
      <c r="BX803" s="125"/>
      <c r="BY803" s="125"/>
      <c r="BZ803" s="125"/>
      <c r="CA803" s="125"/>
      <c r="CB803" s="125"/>
      <c r="CC803" s="125"/>
      <c r="CD803" s="125"/>
      <c r="CE803" s="125"/>
      <c r="CF803" s="125"/>
      <c r="CG803" s="125"/>
      <c r="CH803" s="125"/>
      <c r="CI803" s="125"/>
      <c r="CJ803" s="125"/>
      <c r="CK803" s="125"/>
      <c r="CL803" s="125"/>
      <c r="CM803" s="125"/>
      <c r="CN803" s="125"/>
      <c r="CO803" s="125"/>
      <c r="CP803" s="125"/>
      <c r="CQ803" s="125"/>
      <c r="CR803" s="125"/>
      <c r="CS803" s="125"/>
      <c r="CT803" s="125"/>
      <c r="CU803" s="125"/>
      <c r="CV803" s="125"/>
      <c r="CW803" s="125"/>
      <c r="CX803" s="125"/>
      <c r="CY803" s="125"/>
      <c r="CZ803" s="125"/>
      <c r="DA803" s="125"/>
      <c r="DB803" s="125"/>
      <c r="DC803" s="125"/>
      <c r="DD803" s="125"/>
      <c r="DE803" s="125"/>
      <c r="DF803" s="125"/>
      <c r="DG803" s="125"/>
      <c r="DH803" s="125"/>
      <c r="DI803" s="125"/>
      <c r="DJ803" s="125"/>
      <c r="DK803" s="125"/>
      <c r="DL803" s="125"/>
      <c r="DM803" s="125"/>
      <c r="DN803" s="125"/>
      <c r="DO803" s="125"/>
      <c r="DP803" s="125"/>
      <c r="DQ803" s="125"/>
      <c r="DR803" s="125"/>
      <c r="DS803" s="125"/>
      <c r="DT803" s="125"/>
      <c r="DU803" s="125"/>
      <c r="DV803" s="125"/>
      <c r="DW803" s="125"/>
      <c r="DX803" s="125"/>
      <c r="DY803" s="125"/>
      <c r="DZ803" s="125"/>
      <c r="EA803" s="125"/>
      <c r="EB803" s="125"/>
      <c r="EC803" s="125"/>
      <c r="ED803" s="125"/>
      <c r="EE803" s="125"/>
      <c r="EF803" s="125"/>
      <c r="EG803" s="125"/>
      <c r="EH803" s="125"/>
      <c r="EI803" s="125"/>
      <c r="EJ803" s="125"/>
      <c r="EK803" s="125"/>
      <c r="EL803" s="125"/>
      <c r="EM803" s="125"/>
      <c r="EN803" s="125"/>
      <c r="EO803" s="125"/>
      <c r="EP803" s="125"/>
      <c r="EQ803" s="125"/>
      <c r="ER803" s="125"/>
      <c r="ES803" s="125"/>
      <c r="ET803" s="125"/>
      <c r="EU803" s="125"/>
      <c r="EV803" s="125"/>
      <c r="EW803" s="125"/>
      <c r="EX803" s="125"/>
      <c r="EY803" s="125"/>
      <c r="EZ803" s="125"/>
      <c r="FA803" s="125"/>
      <c r="FB803" s="125"/>
      <c r="FC803" s="125"/>
      <c r="FD803" s="125"/>
      <c r="FE803" s="125"/>
      <c r="FF803" s="125"/>
      <c r="FG803" s="125"/>
      <c r="FH803" s="125"/>
      <c r="FI803" s="125"/>
      <c r="FJ803" s="125"/>
      <c r="FK803" s="125"/>
      <c r="FL803" s="125"/>
      <c r="FM803" s="125"/>
      <c r="FN803" s="125"/>
      <c r="FO803" s="125"/>
      <c r="FP803" s="125"/>
      <c r="FQ803" s="125"/>
      <c r="FR803" s="125"/>
      <c r="FS803" s="125"/>
      <c r="FT803" s="125"/>
      <c r="FU803" s="125"/>
      <c r="FV803" s="125"/>
      <c r="FW803" s="125"/>
      <c r="FX803" s="125"/>
      <c r="FY803" s="125"/>
      <c r="FZ803" s="125"/>
      <c r="GA803" s="125"/>
      <c r="GB803" s="125"/>
      <c r="GC803" s="125"/>
      <c r="GD803" s="125"/>
      <c r="GE803" s="125"/>
      <c r="GF803" s="125"/>
      <c r="GG803" s="125"/>
      <c r="GH803" s="125"/>
      <c r="GI803" s="125"/>
      <c r="GJ803" s="125"/>
      <c r="GK803" s="125"/>
      <c r="GL803" s="125"/>
      <c r="GM803" s="125"/>
      <c r="GN803" s="125"/>
      <c r="GO803" s="125"/>
      <c r="GP803" s="125"/>
      <c r="GQ803" s="125"/>
      <c r="GR803" s="125"/>
      <c r="GS803" s="125"/>
      <c r="GT803" s="125"/>
      <c r="GU803" s="125"/>
      <c r="GV803" s="125"/>
      <c r="GW803" s="125"/>
      <c r="GX803" s="125"/>
      <c r="GY803" s="125"/>
      <c r="GZ803" s="125"/>
      <c r="HA803" s="125"/>
      <c r="HB803" s="125"/>
      <c r="HC803" s="125"/>
      <c r="HD803" s="125"/>
      <c r="HE803" s="125"/>
      <c r="HF803" s="125"/>
      <c r="HG803" s="125"/>
      <c r="HH803" s="125"/>
      <c r="HI803" s="125"/>
      <c r="HJ803" s="125"/>
      <c r="HK803" s="125"/>
      <c r="HL803" s="125"/>
      <c r="HM803" s="125"/>
      <c r="HN803" s="125"/>
      <c r="HO803" s="125"/>
      <c r="HP803" s="125"/>
      <c r="HQ803" s="125"/>
      <c r="HR803" s="125"/>
      <c r="HS803" s="125"/>
      <c r="HT803" s="125"/>
      <c r="HU803" s="125"/>
      <c r="HV803" s="125"/>
      <c r="HW803" s="125"/>
      <c r="HX803" s="125"/>
      <c r="HY803" s="125"/>
      <c r="HZ803" s="125"/>
      <c r="IA803" s="125"/>
      <c r="IB803" s="125"/>
      <c r="IC803" s="125"/>
      <c r="ID803" s="125"/>
      <c r="IE803" s="125"/>
    </row>
    <row r="804" s="235" customFormat="1" ht="60" hidden="1" customHeight="1">
      <c r="A804" s="236"/>
      <c r="B804" s="236" t="s">
        <v>62</v>
      </c>
      <c r="C804" s="236" t="s">
        <v>63</v>
      </c>
      <c r="D804" s="237" t="s">
        <v>64</v>
      </c>
      <c r="E804" s="237">
        <v>234</v>
      </c>
      <c r="F804" s="238" t="s">
        <v>3032</v>
      </c>
      <c r="G804" s="238" t="s">
        <v>3126</v>
      </c>
      <c r="H804" s="237" t="s">
        <v>3127</v>
      </c>
      <c r="I804" s="239" t="s">
        <v>577</v>
      </c>
      <c r="J804" s="238" t="s">
        <v>578</v>
      </c>
      <c r="K804" s="240" t="s">
        <v>579</v>
      </c>
      <c r="L804" s="240" t="s">
        <v>580</v>
      </c>
      <c r="M804" s="240" t="s">
        <v>581</v>
      </c>
      <c r="N804" s="240" t="s">
        <v>3128</v>
      </c>
      <c r="O804" s="236" t="s">
        <v>2963</v>
      </c>
      <c r="P804" s="236" t="s">
        <v>76</v>
      </c>
      <c r="Q804" s="242" t="s">
        <v>398</v>
      </c>
      <c r="R804" s="273">
        <v>42591</v>
      </c>
      <c r="S804" s="239">
        <v>15</v>
      </c>
      <c r="T804" s="244">
        <f t="shared" si="62"/>
        <v>48069</v>
      </c>
      <c r="U804" s="237" t="s">
        <v>100</v>
      </c>
      <c r="V804" s="245" t="str">
        <f t="shared" si="66"/>
        <v/>
      </c>
      <c r="W804" s="245" t="str">
        <f t="shared" si="65"/>
        <v>%НКПР</v>
      </c>
      <c r="X804" s="239">
        <v>100</v>
      </c>
      <c r="Y804" s="239"/>
      <c r="Z804" s="242" t="s">
        <v>399</v>
      </c>
      <c r="AA804" s="237" t="s">
        <v>400</v>
      </c>
      <c r="AB804" s="239"/>
      <c r="AC804" s="242" t="s">
        <v>399</v>
      </c>
      <c r="AD804" s="374">
        <v>24</v>
      </c>
      <c r="AE804" s="375">
        <v>45735</v>
      </c>
      <c r="AF804" s="248">
        <f t="shared" si="67"/>
        <v>46464</v>
      </c>
      <c r="AG804" s="386" t="s">
        <v>82</v>
      </c>
      <c r="AH804" s="238" t="s">
        <v>83</v>
      </c>
      <c r="AI804" s="238" t="s">
        <v>3129</v>
      </c>
      <c r="AJ804" s="236" t="s">
        <v>109</v>
      </c>
      <c r="AK804" s="248" t="str">
        <f t="shared" ca="1" si="68"/>
        <v>поверен</v>
      </c>
      <c r="AL804" s="242"/>
      <c r="AM804" s="242" t="s">
        <v>86</v>
      </c>
      <c r="AN804" s="242" t="s">
        <v>87</v>
      </c>
      <c r="AO804" s="242" t="s">
        <v>88</v>
      </c>
      <c r="AP804" s="239" t="s">
        <v>3130</v>
      </c>
      <c r="AQ804" s="250" t="s">
        <v>1846</v>
      </c>
      <c r="AR804" s="248"/>
      <c r="AS804" s="242" t="s">
        <v>91</v>
      </c>
      <c r="AT804" s="236" t="s">
        <v>385</v>
      </c>
      <c r="AU804" s="236"/>
      <c r="AV804" s="238">
        <v>44949</v>
      </c>
      <c r="AW804" s="238"/>
      <c r="AX804" s="236"/>
      <c r="AY804" s="236"/>
      <c r="AZ804" s="236"/>
      <c r="BA804" s="238" t="s">
        <v>221</v>
      </c>
      <c r="BB804" s="238" t="s">
        <v>403</v>
      </c>
      <c r="BC804" s="238" t="s">
        <v>404</v>
      </c>
      <c r="BD804" s="242">
        <v>3160</v>
      </c>
      <c r="BE804" s="238"/>
      <c r="BF804" s="251"/>
      <c r="BG804" s="238" t="s">
        <v>1027</v>
      </c>
      <c r="BH804" s="245"/>
      <c r="BI804" s="245"/>
      <c r="BJ804" s="252" t="s">
        <v>407</v>
      </c>
      <c r="BK804" s="245" t="s">
        <v>588</v>
      </c>
      <c r="BL804" s="125"/>
      <c r="BM804" s="125"/>
      <c r="BN804" s="125"/>
      <c r="BO804" s="125"/>
      <c r="BP804" s="125"/>
      <c r="BQ804" s="125"/>
      <c r="BR804" s="125"/>
      <c r="BS804" s="125"/>
      <c r="BT804" s="125"/>
      <c r="BU804" s="125"/>
      <c r="BV804" s="125"/>
      <c r="BW804" s="125"/>
      <c r="BX804" s="125"/>
      <c r="BY804" s="125"/>
      <c r="BZ804" s="125"/>
      <c r="CA804" s="125"/>
      <c r="CB804" s="125"/>
      <c r="CC804" s="125"/>
      <c r="CD804" s="125"/>
      <c r="CE804" s="125"/>
      <c r="CF804" s="125"/>
      <c r="CG804" s="125"/>
      <c r="CH804" s="125"/>
      <c r="CI804" s="125"/>
      <c r="CJ804" s="125"/>
      <c r="CK804" s="125"/>
      <c r="CL804" s="125"/>
      <c r="CM804" s="125"/>
      <c r="CN804" s="125"/>
      <c r="CO804" s="125"/>
      <c r="CP804" s="125"/>
      <c r="CQ804" s="125"/>
      <c r="CR804" s="125"/>
      <c r="CS804" s="125"/>
      <c r="CT804" s="125"/>
      <c r="CU804" s="125"/>
      <c r="CV804" s="125"/>
      <c r="CW804" s="125"/>
      <c r="CX804" s="125"/>
      <c r="CY804" s="125"/>
      <c r="CZ804" s="125"/>
      <c r="DA804" s="125"/>
      <c r="DB804" s="125"/>
      <c r="DC804" s="125"/>
      <c r="DD804" s="125"/>
      <c r="DE804" s="125"/>
      <c r="DF804" s="125"/>
      <c r="DG804" s="125"/>
      <c r="DH804" s="125"/>
      <c r="DI804" s="125"/>
      <c r="DJ804" s="125"/>
      <c r="DK804" s="125"/>
      <c r="DL804" s="125"/>
      <c r="DM804" s="125"/>
      <c r="DN804" s="125"/>
      <c r="DO804" s="125"/>
      <c r="DP804" s="125"/>
      <c r="DQ804" s="125"/>
      <c r="DR804" s="125"/>
      <c r="DS804" s="125"/>
      <c r="DT804" s="125"/>
      <c r="DU804" s="125"/>
      <c r="DV804" s="125"/>
      <c r="DW804" s="125"/>
      <c r="DX804" s="125"/>
      <c r="DY804" s="125"/>
      <c r="DZ804" s="125"/>
      <c r="EA804" s="125"/>
      <c r="EB804" s="125"/>
      <c r="EC804" s="125"/>
      <c r="ED804" s="125"/>
      <c r="EE804" s="125"/>
      <c r="EF804" s="125"/>
      <c r="EG804" s="125"/>
      <c r="EH804" s="125"/>
      <c r="EI804" s="125"/>
      <c r="EJ804" s="125"/>
      <c r="EK804" s="125"/>
      <c r="EL804" s="125"/>
      <c r="EM804" s="125"/>
      <c r="EN804" s="125"/>
      <c r="EO804" s="125"/>
      <c r="EP804" s="125"/>
      <c r="EQ804" s="125"/>
      <c r="ER804" s="125"/>
      <c r="ES804" s="125"/>
      <c r="ET804" s="125"/>
      <c r="EU804" s="125"/>
      <c r="EV804" s="125"/>
      <c r="EW804" s="125"/>
      <c r="EX804" s="125"/>
      <c r="EY804" s="125"/>
      <c r="EZ804" s="125"/>
      <c r="FA804" s="125"/>
      <c r="FB804" s="125"/>
      <c r="FC804" s="125"/>
      <c r="FD804" s="125"/>
      <c r="FE804" s="125"/>
      <c r="FF804" s="125"/>
      <c r="FG804" s="125"/>
      <c r="FH804" s="125"/>
      <c r="FI804" s="125"/>
      <c r="FJ804" s="125"/>
      <c r="FK804" s="125"/>
      <c r="FL804" s="125"/>
      <c r="FM804" s="125"/>
      <c r="FN804" s="125"/>
      <c r="FO804" s="125"/>
      <c r="FP804" s="125"/>
      <c r="FQ804" s="125"/>
      <c r="FR804" s="125"/>
      <c r="FS804" s="125"/>
      <c r="FT804" s="125"/>
      <c r="FU804" s="125"/>
      <c r="FV804" s="125"/>
      <c r="FW804" s="125"/>
      <c r="FX804" s="125"/>
      <c r="FY804" s="125"/>
      <c r="FZ804" s="125"/>
      <c r="GA804" s="125"/>
      <c r="GB804" s="125"/>
      <c r="GC804" s="125"/>
      <c r="GD804" s="125"/>
      <c r="GE804" s="125"/>
      <c r="GF804" s="125"/>
      <c r="GG804" s="125"/>
      <c r="GH804" s="125"/>
      <c r="GI804" s="125"/>
      <c r="GJ804" s="125"/>
      <c r="GK804" s="125"/>
      <c r="GL804" s="125"/>
      <c r="GM804" s="125"/>
      <c r="GN804" s="125"/>
      <c r="GO804" s="125"/>
      <c r="GP804" s="125"/>
      <c r="GQ804" s="125"/>
      <c r="GR804" s="125"/>
      <c r="GS804" s="125"/>
      <c r="GT804" s="125"/>
      <c r="GU804" s="125"/>
      <c r="GV804" s="125"/>
      <c r="GW804" s="125"/>
      <c r="GX804" s="125"/>
      <c r="GY804" s="125"/>
      <c r="GZ804" s="125"/>
      <c r="HA804" s="125"/>
      <c r="HB804" s="125"/>
      <c r="HC804" s="125"/>
      <c r="HD804" s="125"/>
      <c r="HE804" s="125"/>
      <c r="HF804" s="125"/>
      <c r="HG804" s="125"/>
      <c r="HH804" s="125"/>
      <c r="HI804" s="125"/>
      <c r="HJ804" s="125"/>
      <c r="HK804" s="125"/>
      <c r="HL804" s="125"/>
      <c r="HM804" s="125"/>
      <c r="HN804" s="125"/>
      <c r="HO804" s="125"/>
      <c r="HP804" s="125"/>
      <c r="HQ804" s="125"/>
      <c r="HR804" s="125"/>
      <c r="HS804" s="125"/>
      <c r="HT804" s="125"/>
      <c r="HU804" s="125"/>
      <c r="HV804" s="125"/>
      <c r="HW804" s="125"/>
      <c r="HX804" s="125"/>
      <c r="HY804" s="125"/>
      <c r="HZ804" s="125"/>
      <c r="IA804" s="125"/>
      <c r="IB804" s="125"/>
      <c r="IC804" s="125"/>
      <c r="ID804" s="125"/>
      <c r="IE804" s="125"/>
    </row>
    <row r="805" s="235" customFormat="1" ht="60" hidden="1" customHeight="1">
      <c r="A805" s="236"/>
      <c r="B805" s="236" t="s">
        <v>62</v>
      </c>
      <c r="C805" s="236" t="s">
        <v>63</v>
      </c>
      <c r="D805" s="237" t="s">
        <v>64</v>
      </c>
      <c r="E805" s="237">
        <v>234</v>
      </c>
      <c r="F805" s="238" t="s">
        <v>3032</v>
      </c>
      <c r="G805" s="238" t="s">
        <v>3131</v>
      </c>
      <c r="H805" s="237" t="s">
        <v>3132</v>
      </c>
      <c r="I805" s="239" t="s">
        <v>577</v>
      </c>
      <c r="J805" s="238" t="s">
        <v>3133</v>
      </c>
      <c r="K805" s="240" t="s">
        <v>3134</v>
      </c>
      <c r="L805" s="240" t="s">
        <v>580</v>
      </c>
      <c r="M805" s="240" t="s">
        <v>581</v>
      </c>
      <c r="N805" s="240" t="s">
        <v>3135</v>
      </c>
      <c r="O805" s="236" t="s">
        <v>2963</v>
      </c>
      <c r="P805" s="236" t="s">
        <v>76</v>
      </c>
      <c r="Q805" s="242" t="s">
        <v>398</v>
      </c>
      <c r="R805" s="273">
        <v>41275</v>
      </c>
      <c r="S805" s="239">
        <v>15</v>
      </c>
      <c r="T805" s="244">
        <f t="shared" si="62"/>
        <v>46753</v>
      </c>
      <c r="U805" s="237" t="s">
        <v>100</v>
      </c>
      <c r="V805" s="245" t="str">
        <f t="shared" si="66"/>
        <v/>
      </c>
      <c r="W805" s="245" t="str">
        <f t="shared" si="65"/>
        <v>%НКПР</v>
      </c>
      <c r="X805" s="239">
        <v>100</v>
      </c>
      <c r="Y805" s="239"/>
      <c r="Z805" s="242" t="s">
        <v>399</v>
      </c>
      <c r="AA805" s="237" t="s">
        <v>400</v>
      </c>
      <c r="AB805" s="239"/>
      <c r="AC805" s="242" t="s">
        <v>399</v>
      </c>
      <c r="AD805" s="374">
        <v>24</v>
      </c>
      <c r="AE805" s="375">
        <v>45735</v>
      </c>
      <c r="AF805" s="248">
        <f t="shared" si="67"/>
        <v>46464</v>
      </c>
      <c r="AG805" s="386" t="s">
        <v>82</v>
      </c>
      <c r="AH805" s="238" t="s">
        <v>83</v>
      </c>
      <c r="AI805" s="238" t="s">
        <v>3136</v>
      </c>
      <c r="AJ805" s="236" t="s">
        <v>109</v>
      </c>
      <c r="AK805" s="248" t="str">
        <f t="shared" ca="1" si="68"/>
        <v>поверен</v>
      </c>
      <c r="AL805" s="242"/>
      <c r="AM805" s="242" t="s">
        <v>86</v>
      </c>
      <c r="AN805" s="242" t="s">
        <v>87</v>
      </c>
      <c r="AO805" s="242" t="s">
        <v>88</v>
      </c>
      <c r="AP805" s="239" t="s">
        <v>3130</v>
      </c>
      <c r="AQ805" s="250" t="s">
        <v>155</v>
      </c>
      <c r="AR805" s="248"/>
      <c r="AS805" s="242" t="s">
        <v>91</v>
      </c>
      <c r="AT805" s="236" t="s">
        <v>385</v>
      </c>
      <c r="AU805" s="236"/>
      <c r="AV805" s="238">
        <v>44949</v>
      </c>
      <c r="AW805" s="238"/>
      <c r="AX805" s="236"/>
      <c r="AY805" s="236"/>
      <c r="AZ805" s="236"/>
      <c r="BA805" s="238" t="s">
        <v>221</v>
      </c>
      <c r="BB805" s="238" t="s">
        <v>403</v>
      </c>
      <c r="BC805" s="238" t="s">
        <v>404</v>
      </c>
      <c r="BD805" s="242">
        <v>3160</v>
      </c>
      <c r="BE805" s="238"/>
      <c r="BF805" s="251"/>
      <c r="BG805" s="238" t="s">
        <v>1027</v>
      </c>
      <c r="BH805" s="245"/>
      <c r="BI805" s="245"/>
      <c r="BJ805" s="252" t="s">
        <v>407</v>
      </c>
      <c r="BK805" s="245" t="s">
        <v>588</v>
      </c>
      <c r="BL805" s="125"/>
      <c r="BM805" s="125"/>
      <c r="BN805" s="125"/>
      <c r="BO805" s="125"/>
      <c r="BP805" s="125"/>
      <c r="BQ805" s="125"/>
      <c r="BR805" s="125"/>
      <c r="BS805" s="125"/>
      <c r="BT805" s="125"/>
      <c r="BU805" s="125"/>
      <c r="BV805" s="125"/>
      <c r="BW805" s="125"/>
      <c r="BX805" s="125"/>
      <c r="BY805" s="125"/>
      <c r="BZ805" s="125"/>
      <c r="CA805" s="125"/>
      <c r="CB805" s="125"/>
      <c r="CC805" s="125"/>
      <c r="CD805" s="125"/>
      <c r="CE805" s="125"/>
      <c r="CF805" s="125"/>
      <c r="CG805" s="125"/>
      <c r="CH805" s="125"/>
      <c r="CI805" s="125"/>
      <c r="CJ805" s="125"/>
      <c r="CK805" s="125"/>
      <c r="CL805" s="125"/>
      <c r="CM805" s="125"/>
      <c r="CN805" s="125"/>
      <c r="CO805" s="125"/>
      <c r="CP805" s="125"/>
      <c r="CQ805" s="125"/>
      <c r="CR805" s="125"/>
      <c r="CS805" s="125"/>
      <c r="CT805" s="125"/>
      <c r="CU805" s="125"/>
      <c r="CV805" s="125"/>
      <c r="CW805" s="125"/>
      <c r="CX805" s="125"/>
      <c r="CY805" s="125"/>
      <c r="CZ805" s="125"/>
      <c r="DA805" s="125"/>
      <c r="DB805" s="125"/>
      <c r="DC805" s="125"/>
      <c r="DD805" s="125"/>
      <c r="DE805" s="125"/>
      <c r="DF805" s="125"/>
      <c r="DG805" s="125"/>
      <c r="DH805" s="125"/>
      <c r="DI805" s="125"/>
      <c r="DJ805" s="125"/>
      <c r="DK805" s="125"/>
      <c r="DL805" s="125"/>
      <c r="DM805" s="125"/>
      <c r="DN805" s="125"/>
      <c r="DO805" s="125"/>
      <c r="DP805" s="125"/>
      <c r="DQ805" s="125"/>
      <c r="DR805" s="125"/>
      <c r="DS805" s="125"/>
      <c r="DT805" s="125"/>
      <c r="DU805" s="125"/>
      <c r="DV805" s="125"/>
      <c r="DW805" s="125"/>
      <c r="DX805" s="125"/>
      <c r="DY805" s="125"/>
      <c r="DZ805" s="125"/>
      <c r="EA805" s="125"/>
      <c r="EB805" s="125"/>
      <c r="EC805" s="125"/>
      <c r="ED805" s="125"/>
      <c r="EE805" s="125"/>
      <c r="EF805" s="125"/>
      <c r="EG805" s="125"/>
      <c r="EH805" s="125"/>
      <c r="EI805" s="125"/>
      <c r="EJ805" s="125"/>
      <c r="EK805" s="125"/>
      <c r="EL805" s="125"/>
      <c r="EM805" s="125"/>
      <c r="EN805" s="125"/>
      <c r="EO805" s="125"/>
      <c r="EP805" s="125"/>
      <c r="EQ805" s="125"/>
      <c r="ER805" s="125"/>
      <c r="ES805" s="125"/>
      <c r="ET805" s="125"/>
      <c r="EU805" s="125"/>
      <c r="EV805" s="125"/>
      <c r="EW805" s="125"/>
      <c r="EX805" s="125"/>
      <c r="EY805" s="125"/>
      <c r="EZ805" s="125"/>
      <c r="FA805" s="125"/>
      <c r="FB805" s="125"/>
      <c r="FC805" s="125"/>
      <c r="FD805" s="125"/>
      <c r="FE805" s="125"/>
      <c r="FF805" s="125"/>
      <c r="FG805" s="125"/>
      <c r="FH805" s="125"/>
      <c r="FI805" s="125"/>
      <c r="FJ805" s="125"/>
      <c r="FK805" s="125"/>
      <c r="FL805" s="125"/>
      <c r="FM805" s="125"/>
      <c r="FN805" s="125"/>
      <c r="FO805" s="125"/>
      <c r="FP805" s="125"/>
      <c r="FQ805" s="125"/>
      <c r="FR805" s="125"/>
      <c r="FS805" s="125"/>
      <c r="FT805" s="125"/>
      <c r="FU805" s="125"/>
      <c r="FV805" s="125"/>
      <c r="FW805" s="125"/>
      <c r="FX805" s="125"/>
      <c r="FY805" s="125"/>
      <c r="FZ805" s="125"/>
      <c r="GA805" s="125"/>
      <c r="GB805" s="125"/>
      <c r="GC805" s="125"/>
      <c r="GD805" s="125"/>
      <c r="GE805" s="125"/>
      <c r="GF805" s="125"/>
      <c r="GG805" s="125"/>
      <c r="GH805" s="125"/>
      <c r="GI805" s="125"/>
      <c r="GJ805" s="125"/>
      <c r="GK805" s="125"/>
      <c r="GL805" s="125"/>
      <c r="GM805" s="125"/>
      <c r="GN805" s="125"/>
      <c r="GO805" s="125"/>
      <c r="GP805" s="125"/>
      <c r="GQ805" s="125"/>
      <c r="GR805" s="125"/>
      <c r="GS805" s="125"/>
      <c r="GT805" s="125"/>
      <c r="GU805" s="125"/>
      <c r="GV805" s="125"/>
      <c r="GW805" s="125"/>
      <c r="GX805" s="125"/>
      <c r="GY805" s="125"/>
      <c r="GZ805" s="125"/>
      <c r="HA805" s="125"/>
      <c r="HB805" s="125"/>
      <c r="HC805" s="125"/>
      <c r="HD805" s="125"/>
      <c r="HE805" s="125"/>
      <c r="HF805" s="125"/>
      <c r="HG805" s="125"/>
      <c r="HH805" s="125"/>
      <c r="HI805" s="125"/>
      <c r="HJ805" s="125"/>
      <c r="HK805" s="125"/>
      <c r="HL805" s="125"/>
      <c r="HM805" s="125"/>
      <c r="HN805" s="125"/>
      <c r="HO805" s="125"/>
      <c r="HP805" s="125"/>
      <c r="HQ805" s="125"/>
      <c r="HR805" s="125"/>
      <c r="HS805" s="125"/>
      <c r="HT805" s="125"/>
      <c r="HU805" s="125"/>
      <c r="HV805" s="125"/>
      <c r="HW805" s="125"/>
      <c r="HX805" s="125"/>
      <c r="HY805" s="125"/>
      <c r="HZ805" s="125"/>
      <c r="IA805" s="125"/>
      <c r="IB805" s="125"/>
      <c r="IC805" s="125"/>
      <c r="ID805" s="125"/>
      <c r="IE805" s="125"/>
    </row>
    <row r="806" s="36" customFormat="1" ht="60" hidden="1" customHeight="1">
      <c r="A806" s="37"/>
      <c r="B806" s="37" t="s">
        <v>62</v>
      </c>
      <c r="C806" s="37" t="s">
        <v>63</v>
      </c>
      <c r="D806" s="56" t="s">
        <v>64</v>
      </c>
      <c r="E806" s="56">
        <v>234</v>
      </c>
      <c r="F806" s="40" t="s">
        <v>3032</v>
      </c>
      <c r="G806" s="40" t="s">
        <v>3137</v>
      </c>
      <c r="H806" s="56" t="s">
        <v>3138</v>
      </c>
      <c r="I806" s="48" t="s">
        <v>577</v>
      </c>
      <c r="J806" s="40" t="s">
        <v>578</v>
      </c>
      <c r="K806" s="49" t="s">
        <v>3134</v>
      </c>
      <c r="L806" s="49" t="s">
        <v>580</v>
      </c>
      <c r="M806" s="49" t="s">
        <v>581</v>
      </c>
      <c r="N806" s="49" t="s">
        <v>3139</v>
      </c>
      <c r="O806" s="37" t="s">
        <v>2963</v>
      </c>
      <c r="P806" s="37" t="s">
        <v>76</v>
      </c>
      <c r="Q806" s="42" t="s">
        <v>398</v>
      </c>
      <c r="R806" s="96">
        <v>41275</v>
      </c>
      <c r="S806" s="48">
        <v>15</v>
      </c>
      <c r="T806" s="45">
        <f t="shared" si="62"/>
        <v>46753</v>
      </c>
      <c r="U806" s="56" t="s">
        <v>100</v>
      </c>
      <c r="V806" s="47" t="str">
        <f t="shared" si="66"/>
        <v/>
      </c>
      <c r="W806" s="47" t="str">
        <f t="shared" si="65"/>
        <v>%НКПР</v>
      </c>
      <c r="X806" s="48">
        <v>100</v>
      </c>
      <c r="Y806" s="48"/>
      <c r="Z806" s="42" t="s">
        <v>399</v>
      </c>
      <c r="AA806" s="56" t="s">
        <v>400</v>
      </c>
      <c r="AB806" s="48"/>
      <c r="AC806" s="42" t="s">
        <v>399</v>
      </c>
      <c r="AD806" s="49">
        <v>12</v>
      </c>
      <c r="AE806" s="50">
        <v>45819</v>
      </c>
      <c r="AF806" s="51">
        <f t="shared" si="67"/>
        <v>46183</v>
      </c>
      <c r="AG806" s="40" t="s">
        <v>82</v>
      </c>
      <c r="AH806" s="40" t="s">
        <v>83</v>
      </c>
      <c r="AI806" s="42" t="s">
        <v>3140</v>
      </c>
      <c r="AJ806" s="37" t="s">
        <v>109</v>
      </c>
      <c r="AK806" s="51" t="str">
        <f t="shared" ca="1" si="68"/>
        <v>поверен</v>
      </c>
      <c r="AL806" s="42"/>
      <c r="AM806" s="42" t="s">
        <v>86</v>
      </c>
      <c r="AN806" s="42" t="s">
        <v>87</v>
      </c>
      <c r="AO806" s="42" t="s">
        <v>88</v>
      </c>
      <c r="AP806" s="48" t="s">
        <v>3130</v>
      </c>
      <c r="AQ806" s="41" t="s">
        <v>3141</v>
      </c>
      <c r="AR806" s="51"/>
      <c r="AS806" s="42" t="s">
        <v>91</v>
      </c>
      <c r="AT806" s="37" t="s">
        <v>385</v>
      </c>
      <c r="AU806" s="37"/>
      <c r="AV806" s="41"/>
      <c r="AW806" s="40"/>
      <c r="AX806" s="37"/>
      <c r="AY806" s="37"/>
      <c r="AZ806" s="37"/>
      <c r="BA806" s="40"/>
      <c r="BB806" s="40"/>
      <c r="BC806" s="40"/>
      <c r="BD806" s="42"/>
      <c r="BE806" s="40"/>
      <c r="BF806" s="52"/>
      <c r="BG806" s="53"/>
      <c r="BH806" s="54"/>
      <c r="BI806" s="47"/>
      <c r="BJ806" s="38" t="s">
        <v>407</v>
      </c>
      <c r="BK806" s="47" t="s">
        <v>588</v>
      </c>
      <c r="BL806" s="55"/>
      <c r="BM806" s="55"/>
      <c r="BN806" s="55"/>
      <c r="BO806" s="55"/>
      <c r="BP806" s="55"/>
      <c r="BQ806" s="55"/>
      <c r="BR806" s="55"/>
      <c r="BS806" s="55"/>
      <c r="BT806" s="55"/>
      <c r="BU806" s="55"/>
      <c r="BV806" s="55"/>
      <c r="BW806" s="55"/>
      <c r="BX806" s="55"/>
      <c r="BY806" s="55"/>
      <c r="BZ806" s="55"/>
      <c r="CA806" s="55"/>
      <c r="CB806" s="55"/>
      <c r="CC806" s="55"/>
      <c r="CD806" s="55"/>
      <c r="CE806" s="55"/>
      <c r="CF806" s="55"/>
      <c r="CG806" s="55"/>
      <c r="CH806" s="55"/>
      <c r="CI806" s="55"/>
      <c r="CJ806" s="55"/>
      <c r="CK806" s="55"/>
      <c r="CL806" s="55"/>
      <c r="CM806" s="55"/>
      <c r="CN806" s="55"/>
      <c r="CO806" s="55"/>
      <c r="CP806" s="55"/>
      <c r="CQ806" s="55"/>
      <c r="CR806" s="55"/>
      <c r="CS806" s="55"/>
      <c r="CT806" s="55"/>
      <c r="CU806" s="55"/>
      <c r="CV806" s="55"/>
      <c r="CW806" s="55"/>
      <c r="CX806" s="55"/>
      <c r="CY806" s="55"/>
      <c r="CZ806" s="55"/>
      <c r="DA806" s="55"/>
      <c r="DB806" s="55"/>
      <c r="DC806" s="55"/>
      <c r="DD806" s="55"/>
      <c r="DE806" s="55"/>
      <c r="DF806" s="55"/>
      <c r="DG806" s="55"/>
      <c r="DH806" s="55"/>
      <c r="DI806" s="55"/>
      <c r="DJ806" s="55"/>
      <c r="DK806" s="55"/>
      <c r="DL806" s="55"/>
      <c r="DM806" s="55"/>
      <c r="DN806" s="55"/>
      <c r="DO806" s="55"/>
      <c r="DP806" s="55"/>
      <c r="DQ806" s="55"/>
      <c r="DR806" s="55"/>
      <c r="DS806" s="55"/>
      <c r="DT806" s="55"/>
      <c r="DU806" s="55"/>
      <c r="DV806" s="55"/>
      <c r="DW806" s="55"/>
      <c r="DX806" s="55"/>
      <c r="DY806" s="55"/>
      <c r="DZ806" s="55"/>
      <c r="EA806" s="55"/>
      <c r="EB806" s="55"/>
      <c r="EC806" s="55"/>
      <c r="ED806" s="55"/>
      <c r="EE806" s="55"/>
      <c r="EF806" s="55"/>
      <c r="EG806" s="55"/>
      <c r="EH806" s="55"/>
      <c r="EI806" s="55"/>
      <c r="EJ806" s="55"/>
      <c r="EK806" s="55"/>
      <c r="EL806" s="55"/>
      <c r="EM806" s="55"/>
      <c r="EN806" s="55"/>
      <c r="EO806" s="55"/>
      <c r="EP806" s="55"/>
      <c r="EQ806" s="55"/>
      <c r="ER806" s="55"/>
      <c r="ES806" s="55"/>
      <c r="ET806" s="55"/>
      <c r="EU806" s="55"/>
      <c r="EV806" s="55"/>
      <c r="EW806" s="55"/>
      <c r="EX806" s="55"/>
      <c r="EY806" s="55"/>
      <c r="EZ806" s="55"/>
      <c r="FA806" s="55"/>
      <c r="FB806" s="55"/>
      <c r="FC806" s="55"/>
      <c r="FD806" s="55"/>
      <c r="FE806" s="55"/>
      <c r="FF806" s="55"/>
      <c r="FG806" s="55"/>
      <c r="FH806" s="55"/>
      <c r="FI806" s="55"/>
      <c r="FJ806" s="55"/>
      <c r="FK806" s="55"/>
      <c r="FL806" s="55"/>
      <c r="FM806" s="55"/>
      <c r="FN806" s="55"/>
      <c r="FO806" s="55"/>
      <c r="FP806" s="55"/>
      <c r="FQ806" s="55"/>
      <c r="FR806" s="55"/>
      <c r="FS806" s="55"/>
      <c r="FT806" s="55"/>
      <c r="FU806" s="55"/>
      <c r="FV806" s="55"/>
      <c r="FW806" s="55"/>
      <c r="FX806" s="55"/>
      <c r="FY806" s="55"/>
      <c r="FZ806" s="55"/>
      <c r="GA806" s="55"/>
      <c r="GB806" s="55"/>
      <c r="GC806" s="55"/>
      <c r="GD806" s="55"/>
      <c r="GE806" s="55"/>
      <c r="GF806" s="55"/>
      <c r="GG806" s="55"/>
      <c r="GH806" s="55"/>
      <c r="GI806" s="55"/>
      <c r="GJ806" s="55"/>
      <c r="GK806" s="55"/>
      <c r="GL806" s="55"/>
      <c r="GM806" s="55"/>
      <c r="GN806" s="55"/>
      <c r="GO806" s="55"/>
      <c r="GP806" s="55"/>
      <c r="GQ806" s="55"/>
      <c r="GR806" s="55"/>
      <c r="GS806" s="55"/>
      <c r="GT806" s="55"/>
      <c r="GU806" s="55"/>
      <c r="GV806" s="55"/>
      <c r="GW806" s="55"/>
      <c r="GX806" s="55"/>
      <c r="GY806" s="55"/>
      <c r="GZ806" s="55"/>
      <c r="HA806" s="55"/>
      <c r="HB806" s="55"/>
      <c r="HC806" s="55"/>
      <c r="HD806" s="55"/>
      <c r="HE806" s="55"/>
      <c r="HF806" s="55"/>
      <c r="HG806" s="55"/>
      <c r="HH806" s="55"/>
      <c r="HI806" s="55"/>
      <c r="HJ806" s="55"/>
      <c r="HK806" s="55"/>
      <c r="HL806" s="55"/>
      <c r="HM806" s="55"/>
      <c r="HN806" s="55"/>
      <c r="HO806" s="55"/>
      <c r="HP806" s="55"/>
      <c r="HQ806" s="55"/>
      <c r="HR806" s="55"/>
      <c r="HS806" s="55"/>
      <c r="HT806" s="55"/>
      <c r="HU806" s="55"/>
      <c r="HV806" s="55"/>
      <c r="HW806" s="55"/>
      <c r="HX806" s="55"/>
      <c r="HY806" s="55"/>
      <c r="HZ806" s="55"/>
      <c r="IA806" s="55"/>
      <c r="IB806" s="55"/>
      <c r="IC806" s="55"/>
      <c r="ID806" s="55"/>
      <c r="IE806" s="55"/>
    </row>
    <row r="807" s="235" customFormat="1" ht="60" hidden="1" customHeight="1">
      <c r="A807" s="236"/>
      <c r="B807" s="236" t="s">
        <v>62</v>
      </c>
      <c r="C807" s="236" t="s">
        <v>63</v>
      </c>
      <c r="D807" s="237" t="s">
        <v>64</v>
      </c>
      <c r="E807" s="237">
        <v>234</v>
      </c>
      <c r="F807" s="238" t="s">
        <v>3032</v>
      </c>
      <c r="G807" s="238" t="s">
        <v>3142</v>
      </c>
      <c r="H807" s="237" t="s">
        <v>3143</v>
      </c>
      <c r="I807" s="239" t="s">
        <v>577</v>
      </c>
      <c r="J807" s="238" t="s">
        <v>578</v>
      </c>
      <c r="K807" s="240" t="s">
        <v>579</v>
      </c>
      <c r="L807" s="240" t="s">
        <v>580</v>
      </c>
      <c r="M807" s="240" t="s">
        <v>581</v>
      </c>
      <c r="N807" s="240" t="s">
        <v>3144</v>
      </c>
      <c r="O807" s="236" t="s">
        <v>2963</v>
      </c>
      <c r="P807" s="236" t="s">
        <v>76</v>
      </c>
      <c r="Q807" s="242" t="s">
        <v>398</v>
      </c>
      <c r="R807" s="273">
        <v>42591</v>
      </c>
      <c r="S807" s="239">
        <v>15</v>
      </c>
      <c r="T807" s="244">
        <f t="shared" si="62"/>
        <v>48069</v>
      </c>
      <c r="U807" s="237" t="s">
        <v>100</v>
      </c>
      <c r="V807" s="245" t="str">
        <f t="shared" si="66"/>
        <v/>
      </c>
      <c r="W807" s="245" t="str">
        <f t="shared" si="65"/>
        <v>%НКПР</v>
      </c>
      <c r="X807" s="239">
        <v>100</v>
      </c>
      <c r="Y807" s="239"/>
      <c r="Z807" s="242" t="s">
        <v>399</v>
      </c>
      <c r="AA807" s="237" t="s">
        <v>400</v>
      </c>
      <c r="AB807" s="239"/>
      <c r="AC807" s="242" t="s">
        <v>399</v>
      </c>
      <c r="AD807" s="374">
        <v>24</v>
      </c>
      <c r="AE807" s="375">
        <v>45735</v>
      </c>
      <c r="AF807" s="248">
        <f t="shared" si="67"/>
        <v>46464</v>
      </c>
      <c r="AG807" s="386" t="s">
        <v>82</v>
      </c>
      <c r="AH807" s="238" t="s">
        <v>83</v>
      </c>
      <c r="AI807" s="238" t="s">
        <v>3145</v>
      </c>
      <c r="AJ807" s="236" t="s">
        <v>109</v>
      </c>
      <c r="AK807" s="248" t="str">
        <f t="shared" ca="1" si="68"/>
        <v>поверен</v>
      </c>
      <c r="AL807" s="242"/>
      <c r="AM807" s="242" t="s">
        <v>86</v>
      </c>
      <c r="AN807" s="242" t="s">
        <v>87</v>
      </c>
      <c r="AO807" s="242" t="s">
        <v>88</v>
      </c>
      <c r="AP807" s="239" t="s">
        <v>3130</v>
      </c>
      <c r="AQ807" s="250" t="s">
        <v>1846</v>
      </c>
      <c r="AR807" s="248"/>
      <c r="AS807" s="242" t="s">
        <v>91</v>
      </c>
      <c r="AT807" s="236" t="s">
        <v>385</v>
      </c>
      <c r="AU807" s="236"/>
      <c r="AV807" s="238">
        <v>44949</v>
      </c>
      <c r="AW807" s="238"/>
      <c r="AX807" s="236"/>
      <c r="AY807" s="236"/>
      <c r="AZ807" s="236"/>
      <c r="BA807" s="238" t="s">
        <v>221</v>
      </c>
      <c r="BB807" s="238" t="s">
        <v>403</v>
      </c>
      <c r="BC807" s="238" t="s">
        <v>404</v>
      </c>
      <c r="BD807" s="242">
        <v>3160</v>
      </c>
      <c r="BE807" s="238"/>
      <c r="BF807" s="251"/>
      <c r="BG807" s="238" t="s">
        <v>1027</v>
      </c>
      <c r="BH807" s="245"/>
      <c r="BI807" s="245"/>
      <c r="BJ807" s="252" t="s">
        <v>407</v>
      </c>
      <c r="BK807" s="245" t="s">
        <v>588</v>
      </c>
      <c r="BL807" s="125"/>
      <c r="BM807" s="125"/>
      <c r="BN807" s="125"/>
      <c r="BO807" s="125"/>
      <c r="BP807" s="125"/>
      <c r="BQ807" s="125"/>
      <c r="BR807" s="125"/>
      <c r="BS807" s="125"/>
      <c r="BT807" s="125"/>
      <c r="BU807" s="125"/>
      <c r="BV807" s="125"/>
      <c r="BW807" s="125"/>
      <c r="BX807" s="125"/>
      <c r="BY807" s="125"/>
      <c r="BZ807" s="125"/>
      <c r="CA807" s="125"/>
      <c r="CB807" s="125"/>
      <c r="CC807" s="125"/>
      <c r="CD807" s="125"/>
      <c r="CE807" s="125"/>
      <c r="CF807" s="125"/>
      <c r="CG807" s="125"/>
      <c r="CH807" s="125"/>
      <c r="CI807" s="125"/>
      <c r="CJ807" s="125"/>
      <c r="CK807" s="125"/>
      <c r="CL807" s="125"/>
      <c r="CM807" s="125"/>
      <c r="CN807" s="125"/>
      <c r="CO807" s="125"/>
      <c r="CP807" s="125"/>
      <c r="CQ807" s="125"/>
      <c r="CR807" s="125"/>
      <c r="CS807" s="125"/>
      <c r="CT807" s="125"/>
      <c r="CU807" s="125"/>
      <c r="CV807" s="125"/>
      <c r="CW807" s="125"/>
      <c r="CX807" s="125"/>
      <c r="CY807" s="125"/>
      <c r="CZ807" s="125"/>
      <c r="DA807" s="125"/>
      <c r="DB807" s="125"/>
      <c r="DC807" s="125"/>
      <c r="DD807" s="125"/>
      <c r="DE807" s="125"/>
      <c r="DF807" s="125"/>
      <c r="DG807" s="125"/>
      <c r="DH807" s="125"/>
      <c r="DI807" s="125"/>
      <c r="DJ807" s="125"/>
      <c r="DK807" s="125"/>
      <c r="DL807" s="125"/>
      <c r="DM807" s="125"/>
      <c r="DN807" s="125"/>
      <c r="DO807" s="125"/>
      <c r="DP807" s="125"/>
      <c r="DQ807" s="125"/>
      <c r="DR807" s="125"/>
      <c r="DS807" s="125"/>
      <c r="DT807" s="125"/>
      <c r="DU807" s="125"/>
      <c r="DV807" s="125"/>
      <c r="DW807" s="125"/>
      <c r="DX807" s="125"/>
      <c r="DY807" s="125"/>
      <c r="DZ807" s="125"/>
      <c r="EA807" s="125"/>
      <c r="EB807" s="125"/>
      <c r="EC807" s="125"/>
      <c r="ED807" s="125"/>
      <c r="EE807" s="125"/>
      <c r="EF807" s="125"/>
      <c r="EG807" s="125"/>
      <c r="EH807" s="125"/>
      <c r="EI807" s="125"/>
      <c r="EJ807" s="125"/>
      <c r="EK807" s="125"/>
      <c r="EL807" s="125"/>
      <c r="EM807" s="125"/>
      <c r="EN807" s="125"/>
      <c r="EO807" s="125"/>
      <c r="EP807" s="125"/>
      <c r="EQ807" s="125"/>
      <c r="ER807" s="125"/>
      <c r="ES807" s="125"/>
      <c r="ET807" s="125"/>
      <c r="EU807" s="125"/>
      <c r="EV807" s="125"/>
      <c r="EW807" s="125"/>
      <c r="EX807" s="125"/>
      <c r="EY807" s="125"/>
      <c r="EZ807" s="125"/>
      <c r="FA807" s="125"/>
      <c r="FB807" s="125"/>
      <c r="FC807" s="125"/>
      <c r="FD807" s="125"/>
      <c r="FE807" s="125"/>
      <c r="FF807" s="125"/>
      <c r="FG807" s="125"/>
      <c r="FH807" s="125"/>
      <c r="FI807" s="125"/>
      <c r="FJ807" s="125"/>
      <c r="FK807" s="125"/>
      <c r="FL807" s="125"/>
      <c r="FM807" s="125"/>
      <c r="FN807" s="125"/>
      <c r="FO807" s="125"/>
      <c r="FP807" s="125"/>
      <c r="FQ807" s="125"/>
      <c r="FR807" s="125"/>
      <c r="FS807" s="125"/>
      <c r="FT807" s="125"/>
      <c r="FU807" s="125"/>
      <c r="FV807" s="125"/>
      <c r="FW807" s="125"/>
      <c r="FX807" s="125"/>
      <c r="FY807" s="125"/>
      <c r="FZ807" s="125"/>
      <c r="GA807" s="125"/>
      <c r="GB807" s="125"/>
      <c r="GC807" s="125"/>
      <c r="GD807" s="125"/>
      <c r="GE807" s="125"/>
      <c r="GF807" s="125"/>
      <c r="GG807" s="125"/>
      <c r="GH807" s="125"/>
      <c r="GI807" s="125"/>
      <c r="GJ807" s="125"/>
      <c r="GK807" s="125"/>
      <c r="GL807" s="125"/>
      <c r="GM807" s="125"/>
      <c r="GN807" s="125"/>
      <c r="GO807" s="125"/>
      <c r="GP807" s="125"/>
      <c r="GQ807" s="125"/>
      <c r="GR807" s="125"/>
      <c r="GS807" s="125"/>
      <c r="GT807" s="125"/>
      <c r="GU807" s="125"/>
      <c r="GV807" s="125"/>
      <c r="GW807" s="125"/>
      <c r="GX807" s="125"/>
      <c r="GY807" s="125"/>
      <c r="GZ807" s="125"/>
      <c r="HA807" s="125"/>
      <c r="HB807" s="125"/>
      <c r="HC807" s="125"/>
      <c r="HD807" s="125"/>
      <c r="HE807" s="125"/>
      <c r="HF807" s="125"/>
      <c r="HG807" s="125"/>
      <c r="HH807" s="125"/>
      <c r="HI807" s="125"/>
      <c r="HJ807" s="125"/>
      <c r="HK807" s="125"/>
      <c r="HL807" s="125"/>
      <c r="HM807" s="125"/>
      <c r="HN807" s="125"/>
      <c r="HO807" s="125"/>
      <c r="HP807" s="125"/>
      <c r="HQ807" s="125"/>
      <c r="HR807" s="125"/>
      <c r="HS807" s="125"/>
      <c r="HT807" s="125"/>
      <c r="HU807" s="125"/>
      <c r="HV807" s="125"/>
      <c r="HW807" s="125"/>
      <c r="HX807" s="125"/>
      <c r="HY807" s="125"/>
      <c r="HZ807" s="125"/>
      <c r="IA807" s="125"/>
      <c r="IB807" s="125"/>
      <c r="IC807" s="125"/>
      <c r="ID807" s="125"/>
      <c r="IE807" s="125"/>
    </row>
    <row r="808" s="55" customFormat="1" ht="60" hidden="1" customHeight="1">
      <c r="A808" s="58"/>
      <c r="B808" s="58" t="s">
        <v>62</v>
      </c>
      <c r="C808" s="58" t="s">
        <v>63</v>
      </c>
      <c r="D808" s="59" t="s">
        <v>64</v>
      </c>
      <c r="E808" s="59" t="s">
        <v>3146</v>
      </c>
      <c r="F808" s="62" t="s">
        <v>3147</v>
      </c>
      <c r="G808" s="62" t="s">
        <v>3148</v>
      </c>
      <c r="H808" s="59" t="s">
        <v>3149</v>
      </c>
      <c r="I808" s="63" t="s">
        <v>282</v>
      </c>
      <c r="J808" s="62" t="s">
        <v>283</v>
      </c>
      <c r="K808" s="64" t="s">
        <v>284</v>
      </c>
      <c r="L808" s="64" t="s">
        <v>3150</v>
      </c>
      <c r="M808" s="64" t="s">
        <v>3151</v>
      </c>
      <c r="N808" s="64" t="s">
        <v>3152</v>
      </c>
      <c r="O808" s="58" t="s">
        <v>288</v>
      </c>
      <c r="P808" s="58" t="s">
        <v>136</v>
      </c>
      <c r="Q808" s="66" t="s">
        <v>289</v>
      </c>
      <c r="R808" s="115">
        <v>42430</v>
      </c>
      <c r="S808" s="63">
        <v>10</v>
      </c>
      <c r="T808" s="69">
        <f t="shared" ref="T808:T871" si="69">R808+S808*365.2</f>
        <v>46082</v>
      </c>
      <c r="U808" s="59" t="s">
        <v>3153</v>
      </c>
      <c r="V808" s="71"/>
      <c r="W808" s="71" t="s">
        <v>292</v>
      </c>
      <c r="X808" s="63">
        <v>280</v>
      </c>
      <c r="Y808" s="63"/>
      <c r="Z808" s="71" t="s">
        <v>292</v>
      </c>
      <c r="AA808" s="59" t="s">
        <v>293</v>
      </c>
      <c r="AB808" s="63"/>
      <c r="AC808" s="66" t="s">
        <v>141</v>
      </c>
      <c r="AD808" s="64">
        <v>48</v>
      </c>
      <c r="AE808" s="72">
        <v>44799</v>
      </c>
      <c r="AF808" s="73">
        <f t="shared" si="67"/>
        <v>46259</v>
      </c>
      <c r="AG808" s="62" t="s">
        <v>82</v>
      </c>
      <c r="AH808" s="62" t="s">
        <v>83</v>
      </c>
      <c r="AI808" s="66" t="s">
        <v>3154</v>
      </c>
      <c r="AJ808" s="62" t="s">
        <v>3155</v>
      </c>
      <c r="AK808" s="73" t="str">
        <f t="shared" ca="1" si="68"/>
        <v>поверен</v>
      </c>
      <c r="AL808" s="66"/>
      <c r="AM808" s="66" t="s">
        <v>86</v>
      </c>
      <c r="AN808" s="66" t="s">
        <v>87</v>
      </c>
      <c r="AO808" s="66" t="s">
        <v>88</v>
      </c>
      <c r="AP808" s="63" t="s">
        <v>3156</v>
      </c>
      <c r="AQ808" s="74" t="s">
        <v>3157</v>
      </c>
      <c r="AR808" s="73"/>
      <c r="AS808" s="66" t="s">
        <v>91</v>
      </c>
      <c r="AT808" s="58" t="s">
        <v>92</v>
      </c>
      <c r="AU808" s="58"/>
      <c r="AV808" s="62">
        <v>44602</v>
      </c>
      <c r="AW808" s="62"/>
      <c r="AX808" s="58"/>
      <c r="AY808" s="58"/>
      <c r="AZ808" s="58"/>
      <c r="BA808" s="106"/>
      <c r="BB808" s="62" t="s">
        <v>297</v>
      </c>
      <c r="BC808" s="62" t="s">
        <v>298</v>
      </c>
      <c r="BD808" s="66" t="s">
        <v>299</v>
      </c>
      <c r="BE808" s="62"/>
      <c r="BF808" s="75"/>
      <c r="BG808" s="62" t="s">
        <v>3158</v>
      </c>
      <c r="BH808" s="77"/>
      <c r="BI808" s="74" t="s">
        <v>300</v>
      </c>
      <c r="BJ808" s="74" t="s">
        <v>301</v>
      </c>
      <c r="BK808" s="74" t="s">
        <v>302</v>
      </c>
    </row>
    <row r="809" s="55" customFormat="1" ht="60" hidden="1" customHeight="1">
      <c r="A809" s="58"/>
      <c r="B809" s="58" t="s">
        <v>62</v>
      </c>
      <c r="C809" s="58" t="s">
        <v>63</v>
      </c>
      <c r="D809" s="59" t="s">
        <v>64</v>
      </c>
      <c r="E809" s="59" t="s">
        <v>3146</v>
      </c>
      <c r="F809" s="62" t="s">
        <v>3147</v>
      </c>
      <c r="G809" s="62" t="s">
        <v>3148</v>
      </c>
      <c r="H809" s="59" t="s">
        <v>3159</v>
      </c>
      <c r="I809" s="63" t="s">
        <v>282</v>
      </c>
      <c r="J809" s="62" t="s">
        <v>283</v>
      </c>
      <c r="K809" s="64" t="s">
        <v>284</v>
      </c>
      <c r="L809" s="64" t="s">
        <v>3150</v>
      </c>
      <c r="M809" s="64" t="s">
        <v>3151</v>
      </c>
      <c r="N809" s="64" t="s">
        <v>3160</v>
      </c>
      <c r="O809" s="58" t="s">
        <v>288</v>
      </c>
      <c r="P809" s="58" t="s">
        <v>136</v>
      </c>
      <c r="Q809" s="66" t="s">
        <v>289</v>
      </c>
      <c r="R809" s="115">
        <v>42430</v>
      </c>
      <c r="S809" s="63">
        <v>10</v>
      </c>
      <c r="T809" s="69">
        <f t="shared" si="69"/>
        <v>46082</v>
      </c>
      <c r="U809" s="59" t="s">
        <v>3153</v>
      </c>
      <c r="V809" s="71"/>
      <c r="W809" s="71" t="s">
        <v>292</v>
      </c>
      <c r="X809" s="63">
        <v>280</v>
      </c>
      <c r="Y809" s="63"/>
      <c r="Z809" s="71" t="s">
        <v>292</v>
      </c>
      <c r="AA809" s="59" t="s">
        <v>293</v>
      </c>
      <c r="AB809" s="63"/>
      <c r="AC809" s="66" t="s">
        <v>141</v>
      </c>
      <c r="AD809" s="64">
        <v>48</v>
      </c>
      <c r="AE809" s="72">
        <v>44799</v>
      </c>
      <c r="AF809" s="73">
        <f t="shared" si="67"/>
        <v>46259</v>
      </c>
      <c r="AG809" s="62" t="s">
        <v>82</v>
      </c>
      <c r="AH809" s="62" t="s">
        <v>83</v>
      </c>
      <c r="AI809" s="66" t="s">
        <v>3161</v>
      </c>
      <c r="AJ809" s="62" t="s">
        <v>3155</v>
      </c>
      <c r="AK809" s="73" t="str">
        <f t="shared" ca="1" si="68"/>
        <v>поверен</v>
      </c>
      <c r="AL809" s="66"/>
      <c r="AM809" s="66" t="s">
        <v>86</v>
      </c>
      <c r="AN809" s="66" t="s">
        <v>87</v>
      </c>
      <c r="AO809" s="66" t="s">
        <v>88</v>
      </c>
      <c r="AP809" s="63" t="s">
        <v>3156</v>
      </c>
      <c r="AQ809" s="74" t="s">
        <v>3157</v>
      </c>
      <c r="AR809" s="73"/>
      <c r="AS809" s="66" t="s">
        <v>91</v>
      </c>
      <c r="AT809" s="58" t="s">
        <v>92</v>
      </c>
      <c r="AU809" s="58"/>
      <c r="AV809" s="62">
        <v>44602</v>
      </c>
      <c r="AW809" s="62"/>
      <c r="AX809" s="58"/>
      <c r="AY809" s="58"/>
      <c r="AZ809" s="58"/>
      <c r="BA809" s="106"/>
      <c r="BB809" s="62" t="s">
        <v>297</v>
      </c>
      <c r="BC809" s="62" t="s">
        <v>298</v>
      </c>
      <c r="BD809" s="66" t="s">
        <v>299</v>
      </c>
      <c r="BE809" s="62"/>
      <c r="BF809" s="75"/>
      <c r="BG809" s="62" t="s">
        <v>3158</v>
      </c>
      <c r="BH809" s="77"/>
      <c r="BI809" s="71" t="s">
        <v>3162</v>
      </c>
      <c r="BJ809" s="60" t="s">
        <v>301</v>
      </c>
      <c r="BK809" s="71" t="s">
        <v>3163</v>
      </c>
    </row>
    <row r="810" s="55" customFormat="1" ht="60" hidden="1" customHeight="1">
      <c r="A810" s="58"/>
      <c r="B810" s="58" t="s">
        <v>62</v>
      </c>
      <c r="C810" s="58" t="s">
        <v>63</v>
      </c>
      <c r="D810" s="59" t="s">
        <v>64</v>
      </c>
      <c r="E810" s="59" t="s">
        <v>3146</v>
      </c>
      <c r="F810" s="62" t="s">
        <v>3147</v>
      </c>
      <c r="G810" s="62" t="s">
        <v>3148</v>
      </c>
      <c r="H810" s="59" t="s">
        <v>3164</v>
      </c>
      <c r="I810" s="63" t="s">
        <v>282</v>
      </c>
      <c r="J810" s="62" t="s">
        <v>283</v>
      </c>
      <c r="K810" s="64" t="s">
        <v>284</v>
      </c>
      <c r="L810" s="64" t="s">
        <v>3150</v>
      </c>
      <c r="M810" s="64" t="s">
        <v>3151</v>
      </c>
      <c r="N810" s="64" t="s">
        <v>3165</v>
      </c>
      <c r="O810" s="58" t="s">
        <v>288</v>
      </c>
      <c r="P810" s="58" t="s">
        <v>136</v>
      </c>
      <c r="Q810" s="66" t="s">
        <v>289</v>
      </c>
      <c r="R810" s="115">
        <v>42430</v>
      </c>
      <c r="S810" s="63">
        <v>10</v>
      </c>
      <c r="T810" s="69">
        <f t="shared" si="69"/>
        <v>46082</v>
      </c>
      <c r="U810" s="59" t="s">
        <v>3153</v>
      </c>
      <c r="V810" s="71"/>
      <c r="W810" s="71" t="s">
        <v>292</v>
      </c>
      <c r="X810" s="63">
        <v>280</v>
      </c>
      <c r="Y810" s="63"/>
      <c r="Z810" s="71" t="s">
        <v>292</v>
      </c>
      <c r="AA810" s="59" t="s">
        <v>293</v>
      </c>
      <c r="AB810" s="63"/>
      <c r="AC810" s="66" t="s">
        <v>141</v>
      </c>
      <c r="AD810" s="64">
        <v>48</v>
      </c>
      <c r="AE810" s="72">
        <v>44799</v>
      </c>
      <c r="AF810" s="73">
        <f t="shared" si="67"/>
        <v>46259</v>
      </c>
      <c r="AG810" s="62" t="s">
        <v>82</v>
      </c>
      <c r="AH810" s="62" t="s">
        <v>83</v>
      </c>
      <c r="AI810" s="66" t="s">
        <v>3166</v>
      </c>
      <c r="AJ810" s="62" t="s">
        <v>3155</v>
      </c>
      <c r="AK810" s="73" t="str">
        <f t="shared" ca="1" si="68"/>
        <v>поверен</v>
      </c>
      <c r="AL810" s="66"/>
      <c r="AM810" s="66" t="s">
        <v>86</v>
      </c>
      <c r="AN810" s="66" t="s">
        <v>87</v>
      </c>
      <c r="AO810" s="66" t="s">
        <v>88</v>
      </c>
      <c r="AP810" s="63" t="s">
        <v>3156</v>
      </c>
      <c r="AQ810" s="74" t="s">
        <v>3157</v>
      </c>
      <c r="AR810" s="73"/>
      <c r="AS810" s="66" t="s">
        <v>91</v>
      </c>
      <c r="AT810" s="58" t="s">
        <v>92</v>
      </c>
      <c r="AU810" s="58"/>
      <c r="AV810" s="62">
        <v>44602</v>
      </c>
      <c r="AW810" s="62"/>
      <c r="AX810" s="58"/>
      <c r="AY810" s="58"/>
      <c r="AZ810" s="58"/>
      <c r="BA810" s="106"/>
      <c r="BB810" s="62" t="s">
        <v>297</v>
      </c>
      <c r="BC810" s="62" t="s">
        <v>298</v>
      </c>
      <c r="BD810" s="66" t="s">
        <v>299</v>
      </c>
      <c r="BE810" s="62"/>
      <c r="BF810" s="75"/>
      <c r="BG810" s="62" t="s">
        <v>3158</v>
      </c>
      <c r="BH810" s="77"/>
      <c r="BI810" s="71" t="s">
        <v>3162</v>
      </c>
      <c r="BJ810" s="60" t="s">
        <v>301</v>
      </c>
      <c r="BK810" s="71" t="s">
        <v>3163</v>
      </c>
    </row>
    <row r="811" s="55" customFormat="1" ht="60" hidden="1" customHeight="1">
      <c r="A811" s="58"/>
      <c r="B811" s="58" t="s">
        <v>62</v>
      </c>
      <c r="C811" s="58" t="s">
        <v>63</v>
      </c>
      <c r="D811" s="59" t="s">
        <v>64</v>
      </c>
      <c r="E811" s="59" t="s">
        <v>3146</v>
      </c>
      <c r="F811" s="62" t="s">
        <v>3147</v>
      </c>
      <c r="G811" s="62" t="s">
        <v>3148</v>
      </c>
      <c r="H811" s="59" t="s">
        <v>3167</v>
      </c>
      <c r="I811" s="63" t="s">
        <v>282</v>
      </c>
      <c r="J811" s="62" t="s">
        <v>283</v>
      </c>
      <c r="K811" s="64" t="s">
        <v>284</v>
      </c>
      <c r="L811" s="64" t="s">
        <v>3150</v>
      </c>
      <c r="M811" s="64" t="s">
        <v>3151</v>
      </c>
      <c r="N811" s="64" t="s">
        <v>3168</v>
      </c>
      <c r="O811" s="58" t="s">
        <v>288</v>
      </c>
      <c r="P811" s="58" t="s">
        <v>136</v>
      </c>
      <c r="Q811" s="66" t="s">
        <v>289</v>
      </c>
      <c r="R811" s="115">
        <v>42430</v>
      </c>
      <c r="S811" s="63">
        <v>10</v>
      </c>
      <c r="T811" s="69">
        <f t="shared" si="69"/>
        <v>46082</v>
      </c>
      <c r="U811" s="59" t="s">
        <v>3153</v>
      </c>
      <c r="V811" s="71"/>
      <c r="W811" s="71" t="s">
        <v>292</v>
      </c>
      <c r="X811" s="63">
        <v>280</v>
      </c>
      <c r="Y811" s="63"/>
      <c r="Z811" s="71" t="s">
        <v>292</v>
      </c>
      <c r="AA811" s="59" t="s">
        <v>293</v>
      </c>
      <c r="AB811" s="63"/>
      <c r="AC811" s="66" t="s">
        <v>141</v>
      </c>
      <c r="AD811" s="64">
        <v>48</v>
      </c>
      <c r="AE811" s="72">
        <v>44799</v>
      </c>
      <c r="AF811" s="73">
        <f t="shared" si="67"/>
        <v>46259</v>
      </c>
      <c r="AG811" s="62" t="s">
        <v>82</v>
      </c>
      <c r="AH811" s="62" t="s">
        <v>83</v>
      </c>
      <c r="AI811" s="66" t="s">
        <v>3169</v>
      </c>
      <c r="AJ811" s="62" t="s">
        <v>3155</v>
      </c>
      <c r="AK811" s="73" t="str">
        <f t="shared" ca="1" si="68"/>
        <v>поверен</v>
      </c>
      <c r="AL811" s="66"/>
      <c r="AM811" s="66" t="s">
        <v>86</v>
      </c>
      <c r="AN811" s="66" t="s">
        <v>87</v>
      </c>
      <c r="AO811" s="66" t="s">
        <v>88</v>
      </c>
      <c r="AP811" s="63" t="s">
        <v>3156</v>
      </c>
      <c r="AQ811" s="74" t="s">
        <v>3157</v>
      </c>
      <c r="AR811" s="73"/>
      <c r="AS811" s="66" t="s">
        <v>91</v>
      </c>
      <c r="AT811" s="58" t="s">
        <v>92</v>
      </c>
      <c r="AU811" s="58"/>
      <c r="AV811" s="62">
        <v>44602</v>
      </c>
      <c r="AW811" s="62"/>
      <c r="AX811" s="58"/>
      <c r="AY811" s="58"/>
      <c r="AZ811" s="58"/>
      <c r="BA811" s="106"/>
      <c r="BB811" s="62" t="s">
        <v>297</v>
      </c>
      <c r="BC811" s="62" t="s">
        <v>298</v>
      </c>
      <c r="BD811" s="66" t="s">
        <v>299</v>
      </c>
      <c r="BE811" s="62"/>
      <c r="BF811" s="75"/>
      <c r="BG811" s="62" t="s">
        <v>3158</v>
      </c>
      <c r="BH811" s="77"/>
      <c r="BI811" s="71" t="s">
        <v>3162</v>
      </c>
      <c r="BJ811" s="60" t="s">
        <v>301</v>
      </c>
      <c r="BK811" s="71" t="s">
        <v>3163</v>
      </c>
    </row>
    <row r="812" s="203" customFormat="1" ht="60" hidden="1" customHeight="1">
      <c r="A812" s="204"/>
      <c r="B812" s="204" t="s">
        <v>62</v>
      </c>
      <c r="C812" s="204" t="s">
        <v>63</v>
      </c>
      <c r="D812" s="205" t="s">
        <v>64</v>
      </c>
      <c r="E812" s="205" t="s">
        <v>3170</v>
      </c>
      <c r="F812" s="206" t="s">
        <v>3171</v>
      </c>
      <c r="G812" s="206" t="s">
        <v>857</v>
      </c>
      <c r="H812" s="205" t="s">
        <v>3172</v>
      </c>
      <c r="I812" s="214" t="s">
        <v>1051</v>
      </c>
      <c r="J812" s="206" t="s">
        <v>3173</v>
      </c>
      <c r="K812" s="209" t="s">
        <v>579</v>
      </c>
      <c r="L812" s="209" t="s">
        <v>1053</v>
      </c>
      <c r="M812" s="209" t="s">
        <v>1054</v>
      </c>
      <c r="N812" s="562">
        <v>22747</v>
      </c>
      <c r="O812" s="204" t="s">
        <v>1055</v>
      </c>
      <c r="P812" s="204" t="s">
        <v>76</v>
      </c>
      <c r="Q812" s="212" t="s">
        <v>398</v>
      </c>
      <c r="R812" s="213">
        <v>44881</v>
      </c>
      <c r="S812" s="214">
        <v>15</v>
      </c>
      <c r="T812" s="563">
        <f t="shared" si="69"/>
        <v>50359</v>
      </c>
      <c r="U812" s="205" t="s">
        <v>100</v>
      </c>
      <c r="V812" s="204" t="str">
        <f t="shared" si="66"/>
        <v/>
      </c>
      <c r="W812" s="204" t="str">
        <f t="shared" si="65"/>
        <v>%НКПР</v>
      </c>
      <c r="X812" s="214">
        <v>50</v>
      </c>
      <c r="Y812" s="214"/>
      <c r="Z812" s="212" t="s">
        <v>399</v>
      </c>
      <c r="AA812" s="205" t="s">
        <v>400</v>
      </c>
      <c r="AB812" s="496"/>
      <c r="AC812" s="212" t="s">
        <v>399</v>
      </c>
      <c r="AD812" s="209">
        <v>24</v>
      </c>
      <c r="AE812" s="213">
        <v>45765</v>
      </c>
      <c r="AF812" s="564">
        <f t="shared" si="67"/>
        <v>46494</v>
      </c>
      <c r="AG812" s="225" t="s">
        <v>82</v>
      </c>
      <c r="AH812" s="206" t="s">
        <v>83</v>
      </c>
      <c r="AI812" s="218" t="s">
        <v>3174</v>
      </c>
      <c r="AJ812" s="206" t="s">
        <v>3175</v>
      </c>
      <c r="AK812" s="219" t="str">
        <f t="shared" ca="1" si="68"/>
        <v>поверен</v>
      </c>
      <c r="AL812" s="565"/>
      <c r="AM812" s="212" t="s">
        <v>86</v>
      </c>
      <c r="AN812" s="212" t="s">
        <v>87</v>
      </c>
      <c r="AO812" s="212" t="s">
        <v>88</v>
      </c>
      <c r="AP812" s="208" t="s">
        <v>695</v>
      </c>
      <c r="AQ812" s="566" t="s">
        <v>1057</v>
      </c>
      <c r="AR812" s="564"/>
      <c r="AS812" s="212" t="s">
        <v>91</v>
      </c>
      <c r="AT812" s="204" t="s">
        <v>92</v>
      </c>
      <c r="AU812" s="204"/>
      <c r="AV812" s="218" t="s">
        <v>1057</v>
      </c>
      <c r="AW812" s="225"/>
      <c r="AX812" s="216"/>
      <c r="AY812" s="216"/>
      <c r="AZ812" s="216"/>
      <c r="BA812" s="225"/>
      <c r="BB812" s="225"/>
      <c r="BC812" s="225"/>
      <c r="BD812" s="565"/>
      <c r="BE812" s="225"/>
      <c r="BF812" s="567"/>
      <c r="BG812" s="215" t="s">
        <v>1058</v>
      </c>
      <c r="BH812" s="221"/>
      <c r="BI812" s="216"/>
      <c r="BJ812" s="222" t="s">
        <v>1802</v>
      </c>
      <c r="BK812" s="222" t="s">
        <v>302</v>
      </c>
      <c r="BL812" s="95"/>
      <c r="BM812" s="95"/>
      <c r="BN812" s="95"/>
      <c r="BO812" s="95"/>
      <c r="BP812" s="95"/>
      <c r="BQ812" s="95"/>
      <c r="BR812" s="95"/>
      <c r="BS812" s="95"/>
      <c r="BT812" s="95"/>
      <c r="BU812" s="95"/>
      <c r="BV812" s="95"/>
      <c r="BW812" s="95"/>
      <c r="BX812" s="95"/>
      <c r="BY812" s="95"/>
      <c r="BZ812" s="95"/>
      <c r="CA812" s="95"/>
      <c r="CB812" s="95"/>
      <c r="CC812" s="95"/>
      <c r="CD812" s="95"/>
      <c r="CE812" s="95"/>
      <c r="CF812" s="95"/>
      <c r="CG812" s="95"/>
      <c r="CH812" s="95"/>
      <c r="CI812" s="95"/>
      <c r="CJ812" s="95"/>
      <c r="CK812" s="95"/>
      <c r="CL812" s="95"/>
      <c r="CM812" s="95"/>
      <c r="CN812" s="95"/>
      <c r="CO812" s="95"/>
      <c r="CP812" s="95"/>
      <c r="CQ812" s="95"/>
      <c r="CR812" s="95"/>
      <c r="CS812" s="95"/>
      <c r="CT812" s="95"/>
      <c r="CU812" s="95"/>
      <c r="CV812" s="95"/>
      <c r="CW812" s="95"/>
      <c r="CX812" s="95"/>
      <c r="CY812" s="95"/>
      <c r="CZ812" s="95"/>
      <c r="DA812" s="95"/>
      <c r="DB812" s="95"/>
      <c r="DC812" s="95"/>
      <c r="DD812" s="95"/>
      <c r="DE812" s="95"/>
      <c r="DF812" s="95"/>
      <c r="DG812" s="95"/>
      <c r="DH812" s="95"/>
      <c r="DI812" s="95"/>
      <c r="DJ812" s="95"/>
      <c r="DK812" s="95"/>
      <c r="DL812" s="95"/>
      <c r="DM812" s="95"/>
      <c r="DN812" s="95"/>
      <c r="DO812" s="95"/>
      <c r="DP812" s="95"/>
      <c r="DQ812" s="95"/>
      <c r="DR812" s="95"/>
      <c r="DS812" s="95"/>
      <c r="DT812" s="95"/>
      <c r="DU812" s="95"/>
      <c r="DV812" s="95"/>
      <c r="DW812" s="95"/>
      <c r="DX812" s="95"/>
      <c r="DY812" s="95"/>
      <c r="DZ812" s="95"/>
      <c r="EA812" s="95"/>
      <c r="EB812" s="95"/>
      <c r="EC812" s="95"/>
      <c r="ED812" s="95"/>
      <c r="EE812" s="95"/>
      <c r="EF812" s="95"/>
      <c r="EG812" s="95"/>
      <c r="EH812" s="95"/>
      <c r="EI812" s="95"/>
      <c r="EJ812" s="95"/>
      <c r="EK812" s="95"/>
      <c r="EL812" s="95"/>
      <c r="EM812" s="95"/>
      <c r="EN812" s="95"/>
      <c r="EO812" s="95"/>
      <c r="EP812" s="95"/>
      <c r="EQ812" s="95"/>
      <c r="ER812" s="95"/>
      <c r="ES812" s="95"/>
      <c r="ET812" s="95"/>
      <c r="EU812" s="95"/>
      <c r="EV812" s="95"/>
      <c r="EW812" s="95"/>
      <c r="EX812" s="95"/>
      <c r="EY812" s="95"/>
      <c r="EZ812" s="95"/>
      <c r="FA812" s="95"/>
      <c r="FB812" s="95"/>
      <c r="FC812" s="95"/>
      <c r="FD812" s="95"/>
      <c r="FE812" s="95"/>
      <c r="FF812" s="95"/>
      <c r="FG812" s="95"/>
      <c r="FH812" s="95"/>
      <c r="FI812" s="95"/>
      <c r="FJ812" s="95"/>
      <c r="FK812" s="95"/>
      <c r="FL812" s="95"/>
      <c r="FM812" s="95"/>
      <c r="FN812" s="95"/>
      <c r="FO812" s="95"/>
      <c r="FP812" s="95"/>
      <c r="FQ812" s="95"/>
      <c r="FR812" s="95"/>
      <c r="FS812" s="95"/>
      <c r="FT812" s="95"/>
      <c r="FU812" s="95"/>
      <c r="FV812" s="95"/>
      <c r="FW812" s="95"/>
      <c r="FX812" s="95"/>
      <c r="FY812" s="95"/>
      <c r="FZ812" s="95"/>
      <c r="GA812" s="95"/>
      <c r="GB812" s="95"/>
      <c r="GC812" s="95"/>
      <c r="GD812" s="95"/>
      <c r="GE812" s="95"/>
      <c r="GF812" s="95"/>
      <c r="GG812" s="95"/>
      <c r="GH812" s="95"/>
      <c r="GI812" s="95"/>
      <c r="GJ812" s="95"/>
      <c r="GK812" s="95"/>
      <c r="GL812" s="95"/>
      <c r="GM812" s="95"/>
      <c r="GN812" s="95"/>
      <c r="GO812" s="95"/>
      <c r="GP812" s="95"/>
      <c r="GQ812" s="95"/>
      <c r="GR812" s="95"/>
      <c r="GS812" s="95"/>
      <c r="GT812" s="95"/>
      <c r="GU812" s="95"/>
      <c r="GV812" s="95"/>
      <c r="GW812" s="95"/>
      <c r="GX812" s="95"/>
      <c r="GY812" s="95"/>
      <c r="GZ812" s="95"/>
      <c r="HA812" s="95"/>
      <c r="HB812" s="95"/>
      <c r="HC812" s="95"/>
      <c r="HD812" s="95"/>
      <c r="HE812" s="95"/>
      <c r="HF812" s="95"/>
      <c r="HG812" s="95"/>
      <c r="HH812" s="95"/>
      <c r="HI812" s="95"/>
      <c r="HJ812" s="95"/>
      <c r="HK812" s="95"/>
      <c r="HL812" s="95"/>
      <c r="HM812" s="95"/>
      <c r="HN812" s="95"/>
      <c r="HO812" s="95"/>
      <c r="HP812" s="95"/>
      <c r="HQ812" s="95"/>
      <c r="HR812" s="95"/>
      <c r="HS812" s="95"/>
      <c r="HT812" s="95"/>
      <c r="HU812" s="95"/>
      <c r="HV812" s="95"/>
      <c r="HW812" s="95"/>
      <c r="HX812" s="95"/>
      <c r="HY812" s="95"/>
      <c r="HZ812" s="95"/>
      <c r="IA812" s="95"/>
      <c r="IB812" s="95"/>
      <c r="IC812" s="95"/>
      <c r="ID812" s="95"/>
      <c r="IE812" s="95"/>
    </row>
    <row r="813" s="203" customFormat="1" ht="60" hidden="1" customHeight="1">
      <c r="A813" s="204"/>
      <c r="B813" s="204" t="s">
        <v>62</v>
      </c>
      <c r="C813" s="204" t="s">
        <v>63</v>
      </c>
      <c r="D813" s="205" t="s">
        <v>64</v>
      </c>
      <c r="E813" s="205" t="s">
        <v>3170</v>
      </c>
      <c r="F813" s="206" t="s">
        <v>3171</v>
      </c>
      <c r="G813" s="206" t="s">
        <v>857</v>
      </c>
      <c r="H813" s="205" t="s">
        <v>3176</v>
      </c>
      <c r="I813" s="217" t="s">
        <v>1051</v>
      </c>
      <c r="J813" s="206" t="s">
        <v>3173</v>
      </c>
      <c r="K813" s="226" t="s">
        <v>579</v>
      </c>
      <c r="L813" s="209" t="s">
        <v>1053</v>
      </c>
      <c r="M813" s="226" t="s">
        <v>1054</v>
      </c>
      <c r="N813" s="562">
        <v>22749</v>
      </c>
      <c r="O813" s="204" t="s">
        <v>692</v>
      </c>
      <c r="P813" s="204" t="s">
        <v>76</v>
      </c>
      <c r="Q813" s="212" t="s">
        <v>398</v>
      </c>
      <c r="R813" s="229">
        <v>44881</v>
      </c>
      <c r="S813" s="214">
        <v>15</v>
      </c>
      <c r="T813" s="568">
        <f t="shared" si="69"/>
        <v>50359</v>
      </c>
      <c r="U813" s="205" t="s">
        <v>100</v>
      </c>
      <c r="V813" s="216" t="str">
        <f t="shared" si="66"/>
        <v/>
      </c>
      <c r="W813" s="216" t="str">
        <f t="shared" si="65"/>
        <v>%НКПР</v>
      </c>
      <c r="X813" s="214">
        <v>50</v>
      </c>
      <c r="Y813" s="214"/>
      <c r="Z813" s="212" t="s">
        <v>399</v>
      </c>
      <c r="AA813" s="205" t="s">
        <v>400</v>
      </c>
      <c r="AB813" s="214"/>
      <c r="AC813" s="212" t="s">
        <v>399</v>
      </c>
      <c r="AD813" s="226">
        <v>24</v>
      </c>
      <c r="AE813" s="213">
        <v>45856</v>
      </c>
      <c r="AF813" s="219">
        <f t="shared" si="67"/>
        <v>46585</v>
      </c>
      <c r="AG813" s="206" t="s">
        <v>82</v>
      </c>
      <c r="AH813" s="206" t="s">
        <v>83</v>
      </c>
      <c r="AI813" s="212" t="s">
        <v>3177</v>
      </c>
      <c r="AJ813" s="204" t="s">
        <v>3178</v>
      </c>
      <c r="AK813" s="219" t="str">
        <f t="shared" ca="1" si="68"/>
        <v>поверен</v>
      </c>
      <c r="AL813" s="212"/>
      <c r="AM813" s="212" t="s">
        <v>86</v>
      </c>
      <c r="AN813" s="212" t="s">
        <v>87</v>
      </c>
      <c r="AO813" s="212" t="s">
        <v>88</v>
      </c>
      <c r="AP813" s="217" t="s">
        <v>695</v>
      </c>
      <c r="AQ813" s="230" t="s">
        <v>3179</v>
      </c>
      <c r="AR813" s="219"/>
      <c r="AS813" s="212" t="s">
        <v>91</v>
      </c>
      <c r="AT813" s="204" t="s">
        <v>92</v>
      </c>
      <c r="AU813" s="204"/>
      <c r="AV813" s="212" t="s">
        <v>3179</v>
      </c>
      <c r="AW813" s="206"/>
      <c r="AX813" s="204"/>
      <c r="AY813" s="204"/>
      <c r="AZ813" s="204"/>
      <c r="BA813" s="206" t="s">
        <v>343</v>
      </c>
      <c r="BB813" s="206" t="s">
        <v>403</v>
      </c>
      <c r="BC813" s="206" t="s">
        <v>404</v>
      </c>
      <c r="BD813" s="212">
        <v>3160</v>
      </c>
      <c r="BE813" s="206"/>
      <c r="BF813" s="569"/>
      <c r="BG813" s="570" t="s">
        <v>3180</v>
      </c>
      <c r="BH813" s="571"/>
      <c r="BI813" s="204"/>
      <c r="BJ813" s="222" t="s">
        <v>1066</v>
      </c>
      <c r="BK813" s="222" t="s">
        <v>698</v>
      </c>
      <c r="BL813" s="95"/>
      <c r="BM813" s="95"/>
      <c r="BN813" s="95"/>
      <c r="BO813" s="95"/>
      <c r="BP813" s="95"/>
      <c r="BQ813" s="95"/>
      <c r="BR813" s="95"/>
      <c r="BS813" s="95"/>
      <c r="BT813" s="95"/>
      <c r="BU813" s="95"/>
      <c r="BV813" s="95"/>
      <c r="BW813" s="95"/>
      <c r="BX813" s="95"/>
      <c r="BY813" s="95"/>
      <c r="BZ813" s="95"/>
      <c r="CA813" s="95"/>
      <c r="CB813" s="95"/>
      <c r="CC813" s="95"/>
      <c r="CD813" s="95"/>
      <c r="CE813" s="95"/>
      <c r="CF813" s="95"/>
      <c r="CG813" s="95"/>
      <c r="CH813" s="95"/>
      <c r="CI813" s="95"/>
      <c r="CJ813" s="95"/>
      <c r="CK813" s="95"/>
      <c r="CL813" s="95"/>
      <c r="CM813" s="95"/>
      <c r="CN813" s="95"/>
      <c r="CO813" s="95"/>
      <c r="CP813" s="95"/>
      <c r="CQ813" s="95"/>
      <c r="CR813" s="95"/>
      <c r="CS813" s="95"/>
      <c r="CT813" s="95"/>
      <c r="CU813" s="95"/>
      <c r="CV813" s="95"/>
      <c r="CW813" s="95"/>
      <c r="CX813" s="95"/>
      <c r="CY813" s="95"/>
      <c r="CZ813" s="95"/>
      <c r="DA813" s="95"/>
      <c r="DB813" s="95"/>
      <c r="DC813" s="95"/>
      <c r="DD813" s="95"/>
      <c r="DE813" s="95"/>
      <c r="DF813" s="95"/>
      <c r="DG813" s="95"/>
      <c r="DH813" s="95"/>
      <c r="DI813" s="95"/>
      <c r="DJ813" s="95"/>
      <c r="DK813" s="95"/>
      <c r="DL813" s="95"/>
      <c r="DM813" s="95"/>
      <c r="DN813" s="95"/>
      <c r="DO813" s="95"/>
      <c r="DP813" s="95"/>
      <c r="DQ813" s="95"/>
      <c r="DR813" s="95"/>
      <c r="DS813" s="95"/>
      <c r="DT813" s="95"/>
      <c r="DU813" s="95"/>
      <c r="DV813" s="95"/>
      <c r="DW813" s="95"/>
      <c r="DX813" s="95"/>
      <c r="DY813" s="95"/>
      <c r="DZ813" s="95"/>
      <c r="EA813" s="95"/>
      <c r="EB813" s="95"/>
      <c r="EC813" s="95"/>
      <c r="ED813" s="95"/>
      <c r="EE813" s="95"/>
      <c r="EF813" s="95"/>
      <c r="EG813" s="95"/>
      <c r="EH813" s="95"/>
      <c r="EI813" s="95"/>
      <c r="EJ813" s="95"/>
      <c r="EK813" s="95"/>
      <c r="EL813" s="95"/>
      <c r="EM813" s="95"/>
      <c r="EN813" s="95"/>
      <c r="EO813" s="95"/>
      <c r="EP813" s="95"/>
      <c r="EQ813" s="95"/>
      <c r="ER813" s="95"/>
      <c r="ES813" s="95"/>
      <c r="ET813" s="95"/>
      <c r="EU813" s="95"/>
      <c r="EV813" s="95"/>
      <c r="EW813" s="95"/>
      <c r="EX813" s="95"/>
      <c r="EY813" s="95"/>
      <c r="EZ813" s="95"/>
      <c r="FA813" s="95"/>
      <c r="FB813" s="95"/>
      <c r="FC813" s="95"/>
      <c r="FD813" s="95"/>
      <c r="FE813" s="95"/>
      <c r="FF813" s="95"/>
      <c r="FG813" s="95"/>
      <c r="FH813" s="95"/>
      <c r="FI813" s="95"/>
      <c r="FJ813" s="95"/>
      <c r="FK813" s="95"/>
      <c r="FL813" s="95"/>
      <c r="FM813" s="95"/>
      <c r="FN813" s="95"/>
      <c r="FO813" s="95"/>
      <c r="FP813" s="95"/>
      <c r="FQ813" s="95"/>
      <c r="FR813" s="95"/>
      <c r="FS813" s="95"/>
      <c r="FT813" s="95"/>
      <c r="FU813" s="95"/>
      <c r="FV813" s="95"/>
      <c r="FW813" s="95"/>
      <c r="FX813" s="95"/>
      <c r="FY813" s="95"/>
      <c r="FZ813" s="95"/>
      <c r="GA813" s="95"/>
      <c r="GB813" s="95"/>
      <c r="GC813" s="95"/>
      <c r="GD813" s="95"/>
      <c r="GE813" s="95"/>
      <c r="GF813" s="95"/>
      <c r="GG813" s="95"/>
      <c r="GH813" s="95"/>
      <c r="GI813" s="95"/>
      <c r="GJ813" s="95"/>
      <c r="GK813" s="95"/>
      <c r="GL813" s="95"/>
      <c r="GM813" s="95"/>
      <c r="GN813" s="95"/>
      <c r="GO813" s="95"/>
      <c r="GP813" s="95"/>
      <c r="GQ813" s="95"/>
      <c r="GR813" s="95"/>
      <c r="GS813" s="95"/>
      <c r="GT813" s="95"/>
      <c r="GU813" s="95"/>
      <c r="GV813" s="95"/>
      <c r="GW813" s="95"/>
      <c r="GX813" s="95"/>
      <c r="GY813" s="95"/>
      <c r="GZ813" s="95"/>
      <c r="HA813" s="95"/>
      <c r="HB813" s="95"/>
      <c r="HC813" s="95"/>
      <c r="HD813" s="95"/>
      <c r="HE813" s="95"/>
      <c r="HF813" s="95"/>
      <c r="HG813" s="95"/>
      <c r="HH813" s="95"/>
      <c r="HI813" s="95"/>
      <c r="HJ813" s="95"/>
      <c r="HK813" s="95"/>
      <c r="HL813" s="95"/>
      <c r="HM813" s="95"/>
      <c r="HN813" s="95"/>
      <c r="HO813" s="95"/>
      <c r="HP813" s="95"/>
      <c r="HQ813" s="95"/>
      <c r="HR813" s="95"/>
      <c r="HS813" s="95"/>
      <c r="HT813" s="95"/>
      <c r="HU813" s="95"/>
      <c r="HV813" s="95"/>
      <c r="HW813" s="95"/>
      <c r="HX813" s="95"/>
      <c r="HY813" s="95"/>
      <c r="HZ813" s="95"/>
      <c r="IA813" s="95"/>
      <c r="IB813" s="95"/>
      <c r="IC813" s="95"/>
      <c r="ID813" s="95"/>
      <c r="IE813" s="95"/>
    </row>
    <row r="814" s="203" customFormat="1" ht="60" hidden="1" customHeight="1">
      <c r="A814" s="204"/>
      <c r="B814" s="204" t="s">
        <v>62</v>
      </c>
      <c r="C814" s="204" t="s">
        <v>63</v>
      </c>
      <c r="D814" s="205" t="s">
        <v>64</v>
      </c>
      <c r="E814" s="205" t="s">
        <v>3170</v>
      </c>
      <c r="F814" s="206" t="s">
        <v>3171</v>
      </c>
      <c r="G814" s="206" t="s">
        <v>857</v>
      </c>
      <c r="H814" s="205" t="s">
        <v>3181</v>
      </c>
      <c r="I814" s="214" t="s">
        <v>1051</v>
      </c>
      <c r="J814" s="206" t="s">
        <v>3182</v>
      </c>
      <c r="K814" s="209" t="s">
        <v>579</v>
      </c>
      <c r="L814" s="209" t="s">
        <v>1053</v>
      </c>
      <c r="M814" s="209" t="s">
        <v>1054</v>
      </c>
      <c r="N814" s="209">
        <v>22752</v>
      </c>
      <c r="O814" s="204" t="s">
        <v>1055</v>
      </c>
      <c r="P814" s="204" t="s">
        <v>76</v>
      </c>
      <c r="Q814" s="212" t="s">
        <v>398</v>
      </c>
      <c r="R814" s="213">
        <v>44881</v>
      </c>
      <c r="S814" s="214">
        <v>15</v>
      </c>
      <c r="T814" s="563">
        <f t="shared" si="69"/>
        <v>50359</v>
      </c>
      <c r="U814" s="205" t="s">
        <v>100</v>
      </c>
      <c r="V814" s="204" t="str">
        <f t="shared" si="66"/>
        <v/>
      </c>
      <c r="W814" s="204" t="str">
        <f t="shared" si="65"/>
        <v>%НКПР</v>
      </c>
      <c r="X814" s="214">
        <v>50</v>
      </c>
      <c r="Y814" s="214"/>
      <c r="Z814" s="212" t="s">
        <v>399</v>
      </c>
      <c r="AA814" s="205" t="s">
        <v>400</v>
      </c>
      <c r="AB814" s="214"/>
      <c r="AC814" s="212" t="s">
        <v>399</v>
      </c>
      <c r="AD814" s="209">
        <v>24</v>
      </c>
      <c r="AE814" s="213">
        <v>45765</v>
      </c>
      <c r="AF814" s="219">
        <f t="shared" si="67"/>
        <v>46494</v>
      </c>
      <c r="AG814" s="206" t="s">
        <v>82</v>
      </c>
      <c r="AH814" s="206" t="s">
        <v>83</v>
      </c>
      <c r="AI814" s="212" t="s">
        <v>3183</v>
      </c>
      <c r="AJ814" s="206" t="s">
        <v>3175</v>
      </c>
      <c r="AK814" s="219" t="str">
        <f t="shared" ca="1" si="68"/>
        <v>поверен</v>
      </c>
      <c r="AL814" s="212"/>
      <c r="AM814" s="212" t="s">
        <v>86</v>
      </c>
      <c r="AN814" s="212" t="s">
        <v>87</v>
      </c>
      <c r="AO814" s="212" t="s">
        <v>88</v>
      </c>
      <c r="AP814" s="208" t="s">
        <v>695</v>
      </c>
      <c r="AQ814" s="566" t="s">
        <v>1057</v>
      </c>
      <c r="AR814" s="219"/>
      <c r="AS814" s="212" t="s">
        <v>91</v>
      </c>
      <c r="AT814" s="204" t="s">
        <v>92</v>
      </c>
      <c r="AU814" s="204"/>
      <c r="AV814" s="218" t="s">
        <v>1057</v>
      </c>
      <c r="AW814" s="206"/>
      <c r="AX814" s="204"/>
      <c r="AY814" s="204"/>
      <c r="AZ814" s="204"/>
      <c r="BA814" s="206"/>
      <c r="BB814" s="206"/>
      <c r="BC814" s="206"/>
      <c r="BD814" s="212"/>
      <c r="BE814" s="206"/>
      <c r="BF814" s="569"/>
      <c r="BG814" s="215" t="s">
        <v>1058</v>
      </c>
      <c r="BH814" s="571"/>
      <c r="BI814" s="204"/>
      <c r="BJ814" s="222" t="s">
        <v>1802</v>
      </c>
      <c r="BK814" s="216" t="s">
        <v>588</v>
      </c>
      <c r="BL814" s="95"/>
      <c r="BM814" s="95"/>
      <c r="BN814" s="95"/>
      <c r="BO814" s="95"/>
      <c r="BP814" s="95"/>
      <c r="BQ814" s="95"/>
      <c r="BR814" s="95"/>
      <c r="BS814" s="95"/>
      <c r="BT814" s="95"/>
      <c r="BU814" s="95"/>
      <c r="BV814" s="95"/>
      <c r="BW814" s="95"/>
      <c r="BX814" s="95"/>
      <c r="BY814" s="95"/>
      <c r="BZ814" s="95"/>
      <c r="CA814" s="95"/>
      <c r="CB814" s="95"/>
      <c r="CC814" s="95"/>
      <c r="CD814" s="95"/>
      <c r="CE814" s="95"/>
      <c r="CF814" s="95"/>
      <c r="CG814" s="95"/>
      <c r="CH814" s="95"/>
      <c r="CI814" s="95"/>
      <c r="CJ814" s="95"/>
      <c r="CK814" s="95"/>
      <c r="CL814" s="95"/>
      <c r="CM814" s="95"/>
      <c r="CN814" s="95"/>
      <c r="CO814" s="95"/>
      <c r="CP814" s="95"/>
      <c r="CQ814" s="95"/>
      <c r="CR814" s="95"/>
      <c r="CS814" s="95"/>
      <c r="CT814" s="95"/>
      <c r="CU814" s="95"/>
      <c r="CV814" s="95"/>
      <c r="CW814" s="95"/>
      <c r="CX814" s="95"/>
      <c r="CY814" s="95"/>
      <c r="CZ814" s="95"/>
      <c r="DA814" s="95"/>
      <c r="DB814" s="95"/>
      <c r="DC814" s="95"/>
      <c r="DD814" s="95"/>
      <c r="DE814" s="95"/>
      <c r="DF814" s="95"/>
      <c r="DG814" s="95"/>
      <c r="DH814" s="95"/>
      <c r="DI814" s="95"/>
      <c r="DJ814" s="95"/>
      <c r="DK814" s="95"/>
      <c r="DL814" s="95"/>
      <c r="DM814" s="95"/>
      <c r="DN814" s="95"/>
      <c r="DO814" s="95"/>
      <c r="DP814" s="95"/>
      <c r="DQ814" s="95"/>
      <c r="DR814" s="95"/>
      <c r="DS814" s="95"/>
      <c r="DT814" s="95"/>
      <c r="DU814" s="95"/>
      <c r="DV814" s="95"/>
      <c r="DW814" s="95"/>
      <c r="DX814" s="95"/>
      <c r="DY814" s="95"/>
      <c r="DZ814" s="95"/>
      <c r="EA814" s="95"/>
      <c r="EB814" s="95"/>
      <c r="EC814" s="95"/>
      <c r="ED814" s="95"/>
      <c r="EE814" s="95"/>
      <c r="EF814" s="95"/>
      <c r="EG814" s="95"/>
      <c r="EH814" s="95"/>
      <c r="EI814" s="95"/>
      <c r="EJ814" s="95"/>
      <c r="EK814" s="95"/>
      <c r="EL814" s="95"/>
      <c r="EM814" s="95"/>
      <c r="EN814" s="95"/>
      <c r="EO814" s="95"/>
      <c r="EP814" s="95"/>
      <c r="EQ814" s="95"/>
      <c r="ER814" s="95"/>
      <c r="ES814" s="95"/>
      <c r="ET814" s="95"/>
      <c r="EU814" s="95"/>
      <c r="EV814" s="95"/>
      <c r="EW814" s="95"/>
      <c r="EX814" s="95"/>
      <c r="EY814" s="95"/>
      <c r="EZ814" s="95"/>
      <c r="FA814" s="95"/>
      <c r="FB814" s="95"/>
      <c r="FC814" s="95"/>
      <c r="FD814" s="95"/>
      <c r="FE814" s="95"/>
      <c r="FF814" s="95"/>
      <c r="FG814" s="95"/>
      <c r="FH814" s="95"/>
      <c r="FI814" s="95"/>
      <c r="FJ814" s="95"/>
      <c r="FK814" s="95"/>
      <c r="FL814" s="95"/>
      <c r="FM814" s="95"/>
      <c r="FN814" s="95"/>
      <c r="FO814" s="95"/>
      <c r="FP814" s="95"/>
      <c r="FQ814" s="95"/>
      <c r="FR814" s="95"/>
      <c r="FS814" s="95"/>
      <c r="FT814" s="95"/>
      <c r="FU814" s="95"/>
      <c r="FV814" s="95"/>
      <c r="FW814" s="95"/>
      <c r="FX814" s="95"/>
      <c r="FY814" s="95"/>
      <c r="FZ814" s="95"/>
      <c r="GA814" s="95"/>
      <c r="GB814" s="95"/>
      <c r="GC814" s="95"/>
      <c r="GD814" s="95"/>
      <c r="GE814" s="95"/>
      <c r="GF814" s="95"/>
      <c r="GG814" s="95"/>
      <c r="GH814" s="95"/>
      <c r="GI814" s="95"/>
      <c r="GJ814" s="95"/>
      <c r="GK814" s="95"/>
      <c r="GL814" s="95"/>
      <c r="GM814" s="95"/>
      <c r="GN814" s="95"/>
      <c r="GO814" s="95"/>
      <c r="GP814" s="95"/>
      <c r="GQ814" s="95"/>
      <c r="GR814" s="95"/>
      <c r="GS814" s="95"/>
      <c r="GT814" s="95"/>
      <c r="GU814" s="95"/>
      <c r="GV814" s="95"/>
      <c r="GW814" s="95"/>
      <c r="GX814" s="95"/>
      <c r="GY814" s="95"/>
      <c r="GZ814" s="95"/>
      <c r="HA814" s="95"/>
      <c r="HB814" s="95"/>
      <c r="HC814" s="95"/>
      <c r="HD814" s="95"/>
      <c r="HE814" s="95"/>
      <c r="HF814" s="95"/>
      <c r="HG814" s="95"/>
      <c r="HH814" s="95"/>
      <c r="HI814" s="95"/>
      <c r="HJ814" s="95"/>
      <c r="HK814" s="95"/>
      <c r="HL814" s="95"/>
      <c r="HM814" s="95"/>
      <c r="HN814" s="95"/>
      <c r="HO814" s="95"/>
      <c r="HP814" s="95"/>
      <c r="HQ814" s="95"/>
      <c r="HR814" s="95"/>
      <c r="HS814" s="95"/>
      <c r="HT814" s="95"/>
      <c r="HU814" s="95"/>
      <c r="HV814" s="95"/>
      <c r="HW814" s="95"/>
      <c r="HX814" s="95"/>
      <c r="HY814" s="95"/>
      <c r="HZ814" s="95"/>
      <c r="IA814" s="95"/>
      <c r="IB814" s="95"/>
      <c r="IC814" s="95"/>
      <c r="ID814" s="95"/>
      <c r="IE814" s="95"/>
    </row>
    <row r="815" s="223" customFormat="1" ht="60" hidden="1" customHeight="1">
      <c r="A815" s="204"/>
      <c r="B815" s="204" t="s">
        <v>62</v>
      </c>
      <c r="C815" s="204" t="s">
        <v>63</v>
      </c>
      <c r="D815" s="205" t="s">
        <v>64</v>
      </c>
      <c r="E815" s="205" t="s">
        <v>3170</v>
      </c>
      <c r="F815" s="206" t="s">
        <v>3171</v>
      </c>
      <c r="G815" s="206" t="s">
        <v>857</v>
      </c>
      <c r="H815" s="205" t="s">
        <v>3184</v>
      </c>
      <c r="I815" s="214" t="s">
        <v>1051</v>
      </c>
      <c r="J815" s="206" t="s">
        <v>3182</v>
      </c>
      <c r="K815" s="209" t="s">
        <v>579</v>
      </c>
      <c r="L815" s="209" t="s">
        <v>1053</v>
      </c>
      <c r="M815" s="209" t="s">
        <v>1054</v>
      </c>
      <c r="N815" s="209">
        <v>22754</v>
      </c>
      <c r="O815" s="204" t="s">
        <v>1055</v>
      </c>
      <c r="P815" s="204" t="s">
        <v>76</v>
      </c>
      <c r="Q815" s="212" t="s">
        <v>398</v>
      </c>
      <c r="R815" s="213">
        <v>44883</v>
      </c>
      <c r="S815" s="214">
        <v>15</v>
      </c>
      <c r="T815" s="563">
        <f t="shared" si="69"/>
        <v>50361</v>
      </c>
      <c r="U815" s="205" t="s">
        <v>100</v>
      </c>
      <c r="V815" s="204" t="str">
        <f t="shared" si="66"/>
        <v/>
      </c>
      <c r="W815" s="204" t="str">
        <f t="shared" si="65"/>
        <v>%НКПР</v>
      </c>
      <c r="X815" s="214">
        <v>50</v>
      </c>
      <c r="Y815" s="214"/>
      <c r="Z815" s="212" t="s">
        <v>399</v>
      </c>
      <c r="AA815" s="205" t="s">
        <v>400</v>
      </c>
      <c r="AB815" s="214"/>
      <c r="AC815" s="212" t="s">
        <v>399</v>
      </c>
      <c r="AD815" s="209">
        <v>24</v>
      </c>
      <c r="AE815" s="213">
        <v>45765</v>
      </c>
      <c r="AF815" s="219">
        <f t="shared" si="67"/>
        <v>46494</v>
      </c>
      <c r="AG815" s="206" t="s">
        <v>82</v>
      </c>
      <c r="AH815" s="206" t="s">
        <v>83</v>
      </c>
      <c r="AI815" s="218" t="s">
        <v>3185</v>
      </c>
      <c r="AJ815" s="206" t="s">
        <v>3175</v>
      </c>
      <c r="AK815" s="219" t="str">
        <f t="shared" ca="1" si="68"/>
        <v>поверен</v>
      </c>
      <c r="AL815" s="212"/>
      <c r="AM815" s="212" t="s">
        <v>86</v>
      </c>
      <c r="AN815" s="212" t="s">
        <v>87</v>
      </c>
      <c r="AO815" s="212" t="s">
        <v>88</v>
      </c>
      <c r="AP815" s="217" t="s">
        <v>695</v>
      </c>
      <c r="AQ815" s="566" t="s">
        <v>1057</v>
      </c>
      <c r="AR815" s="219"/>
      <c r="AS815" s="212" t="s">
        <v>91</v>
      </c>
      <c r="AT815" s="204" t="s">
        <v>92</v>
      </c>
      <c r="AU815" s="204"/>
      <c r="AV815" s="212" t="s">
        <v>1057</v>
      </c>
      <c r="AW815" s="206"/>
      <c r="AX815" s="204"/>
      <c r="AY815" s="204"/>
      <c r="AZ815" s="204"/>
      <c r="BA815" s="206"/>
      <c r="BB815" s="206"/>
      <c r="BC815" s="206"/>
      <c r="BD815" s="212"/>
      <c r="BE815" s="206"/>
      <c r="BF815" s="569"/>
      <c r="BG815" s="215" t="s">
        <v>1058</v>
      </c>
      <c r="BH815" s="571"/>
      <c r="BI815" s="204"/>
      <c r="BJ815" s="222" t="s">
        <v>1802</v>
      </c>
      <c r="BK815" s="216" t="s">
        <v>588</v>
      </c>
      <c r="BL815" s="55"/>
      <c r="BM815" s="55"/>
      <c r="BN815" s="55"/>
      <c r="BO815" s="55"/>
      <c r="BP815" s="55"/>
      <c r="BQ815" s="55"/>
      <c r="BR815" s="55"/>
      <c r="BS815" s="55"/>
      <c r="BT815" s="55"/>
      <c r="BU815" s="55"/>
      <c r="BV815" s="55"/>
      <c r="BW815" s="55"/>
      <c r="BX815" s="55"/>
      <c r="BY815" s="55"/>
      <c r="BZ815" s="55"/>
      <c r="CA815" s="55"/>
      <c r="CB815" s="55"/>
      <c r="CC815" s="55"/>
      <c r="CD815" s="55"/>
      <c r="CE815" s="55"/>
      <c r="CF815" s="55"/>
      <c r="CG815" s="55"/>
      <c r="CH815" s="55"/>
      <c r="CI815" s="55"/>
      <c r="CJ815" s="55"/>
      <c r="CK815" s="55"/>
      <c r="CL815" s="55"/>
      <c r="CM815" s="55"/>
      <c r="CN815" s="55"/>
      <c r="CO815" s="55"/>
      <c r="CP815" s="55"/>
      <c r="CQ815" s="55"/>
      <c r="CR815" s="55"/>
      <c r="CS815" s="55"/>
      <c r="CT815" s="55"/>
      <c r="CU815" s="55"/>
      <c r="CV815" s="55"/>
      <c r="CW815" s="55"/>
      <c r="CX815" s="55"/>
      <c r="CY815" s="55"/>
      <c r="CZ815" s="55"/>
      <c r="DA815" s="55"/>
      <c r="DB815" s="55"/>
      <c r="DC815" s="55"/>
      <c r="DD815" s="55"/>
      <c r="DE815" s="55"/>
      <c r="DF815" s="55"/>
      <c r="DG815" s="55"/>
      <c r="DH815" s="55"/>
      <c r="DI815" s="55"/>
      <c r="DJ815" s="55"/>
      <c r="DK815" s="55"/>
      <c r="DL815" s="55"/>
      <c r="DM815" s="55"/>
      <c r="DN815" s="55"/>
      <c r="DO815" s="55"/>
      <c r="DP815" s="55"/>
      <c r="DQ815" s="55"/>
      <c r="DR815" s="55"/>
      <c r="DS815" s="55"/>
      <c r="DT815" s="55"/>
      <c r="DU815" s="55"/>
      <c r="DV815" s="55"/>
      <c r="DW815" s="55"/>
      <c r="DX815" s="55"/>
      <c r="DY815" s="55"/>
      <c r="DZ815" s="55"/>
      <c r="EA815" s="55"/>
      <c r="EB815" s="55"/>
      <c r="EC815" s="55"/>
      <c r="ED815" s="55"/>
      <c r="EE815" s="55"/>
      <c r="EF815" s="55"/>
      <c r="EG815" s="55"/>
      <c r="EH815" s="55"/>
      <c r="EI815" s="55"/>
      <c r="EJ815" s="55"/>
      <c r="EK815" s="55"/>
      <c r="EL815" s="55"/>
      <c r="EM815" s="55"/>
      <c r="EN815" s="55"/>
      <c r="EO815" s="55"/>
      <c r="EP815" s="55"/>
      <c r="EQ815" s="55"/>
      <c r="ER815" s="55"/>
      <c r="ES815" s="55"/>
      <c r="ET815" s="55"/>
      <c r="EU815" s="55"/>
      <c r="EV815" s="55"/>
      <c r="EW815" s="55"/>
      <c r="EX815" s="55"/>
      <c r="EY815" s="55"/>
      <c r="EZ815" s="55"/>
      <c r="FA815" s="55"/>
      <c r="FB815" s="55"/>
      <c r="FC815" s="55"/>
      <c r="FD815" s="55"/>
      <c r="FE815" s="55"/>
      <c r="FF815" s="55"/>
      <c r="FG815" s="55"/>
      <c r="FH815" s="55"/>
      <c r="FI815" s="55"/>
      <c r="FJ815" s="55"/>
      <c r="FK815" s="55"/>
      <c r="FL815" s="55"/>
      <c r="FM815" s="55"/>
      <c r="FN815" s="55"/>
      <c r="FO815" s="55"/>
      <c r="FP815" s="55"/>
      <c r="FQ815" s="55"/>
      <c r="FR815" s="55"/>
      <c r="FS815" s="55"/>
      <c r="FT815" s="55"/>
      <c r="FU815" s="55"/>
      <c r="FV815" s="55"/>
      <c r="FW815" s="55"/>
      <c r="FX815" s="55"/>
      <c r="FY815" s="55"/>
      <c r="FZ815" s="55"/>
      <c r="GA815" s="55"/>
      <c r="GB815" s="55"/>
      <c r="GC815" s="55"/>
      <c r="GD815" s="55"/>
      <c r="GE815" s="55"/>
      <c r="GF815" s="55"/>
      <c r="GG815" s="55"/>
      <c r="GH815" s="55"/>
      <c r="GI815" s="55"/>
      <c r="GJ815" s="55"/>
      <c r="GK815" s="55"/>
      <c r="GL815" s="55"/>
      <c r="GM815" s="55"/>
      <c r="GN815" s="55"/>
      <c r="GO815" s="55"/>
      <c r="GP815" s="55"/>
      <c r="GQ815" s="55"/>
      <c r="GR815" s="55"/>
      <c r="GS815" s="55"/>
      <c r="GT815" s="55"/>
      <c r="GU815" s="55"/>
      <c r="GV815" s="55"/>
      <c r="GW815" s="55"/>
      <c r="GX815" s="55"/>
      <c r="GY815" s="55"/>
      <c r="GZ815" s="55"/>
      <c r="HA815" s="55"/>
      <c r="HB815" s="55"/>
      <c r="HC815" s="55"/>
      <c r="HD815" s="55"/>
      <c r="HE815" s="55"/>
      <c r="HF815" s="55"/>
      <c r="HG815" s="55"/>
      <c r="HH815" s="55"/>
      <c r="HI815" s="55"/>
      <c r="HJ815" s="55"/>
      <c r="HK815" s="55"/>
      <c r="HL815" s="55"/>
      <c r="HM815" s="55"/>
      <c r="HN815" s="55"/>
      <c r="HO815" s="55"/>
      <c r="HP815" s="55"/>
      <c r="HQ815" s="55"/>
      <c r="HR815" s="55"/>
      <c r="HS815" s="55"/>
      <c r="HT815" s="55"/>
      <c r="HU815" s="55"/>
      <c r="HV815" s="55"/>
      <c r="HW815" s="55"/>
      <c r="HX815" s="55"/>
      <c r="HY815" s="55"/>
      <c r="HZ815" s="55"/>
      <c r="IA815" s="55"/>
      <c r="IB815" s="55"/>
      <c r="IC815" s="55"/>
      <c r="ID815" s="55"/>
      <c r="IE815" s="55"/>
    </row>
    <row r="816" s="203" customFormat="1" ht="60" hidden="1" customHeight="1">
      <c r="A816" s="204"/>
      <c r="B816" s="204" t="s">
        <v>62</v>
      </c>
      <c r="C816" s="204" t="s">
        <v>63</v>
      </c>
      <c r="D816" s="205" t="s">
        <v>64</v>
      </c>
      <c r="E816" s="205" t="s">
        <v>3170</v>
      </c>
      <c r="F816" s="206" t="s">
        <v>3171</v>
      </c>
      <c r="G816" s="206" t="s">
        <v>857</v>
      </c>
      <c r="H816" s="205" t="s">
        <v>3186</v>
      </c>
      <c r="I816" s="214" t="s">
        <v>1051</v>
      </c>
      <c r="J816" s="207" t="s">
        <v>3173</v>
      </c>
      <c r="K816" s="209" t="s">
        <v>579</v>
      </c>
      <c r="L816" s="209" t="s">
        <v>1053</v>
      </c>
      <c r="M816" s="209" t="s">
        <v>1054</v>
      </c>
      <c r="N816" s="209">
        <v>22751</v>
      </c>
      <c r="O816" s="204" t="s">
        <v>1055</v>
      </c>
      <c r="P816" s="204" t="s">
        <v>76</v>
      </c>
      <c r="Q816" s="212" t="s">
        <v>398</v>
      </c>
      <c r="R816" s="213">
        <v>44879</v>
      </c>
      <c r="S816" s="214">
        <v>15</v>
      </c>
      <c r="T816" s="563">
        <f t="shared" si="69"/>
        <v>50357</v>
      </c>
      <c r="U816" s="205" t="s">
        <v>100</v>
      </c>
      <c r="V816" s="204" t="str">
        <f t="shared" si="66"/>
        <v/>
      </c>
      <c r="W816" s="204" t="str">
        <f t="shared" si="65"/>
        <v>%НКПР</v>
      </c>
      <c r="X816" s="214">
        <v>50</v>
      </c>
      <c r="Y816" s="214"/>
      <c r="Z816" s="212" t="s">
        <v>399</v>
      </c>
      <c r="AA816" s="205" t="s">
        <v>400</v>
      </c>
      <c r="AB816" s="214"/>
      <c r="AC816" s="212" t="s">
        <v>399</v>
      </c>
      <c r="AD816" s="209">
        <v>24</v>
      </c>
      <c r="AE816" s="213">
        <v>45765</v>
      </c>
      <c r="AF816" s="219">
        <f t="shared" si="67"/>
        <v>46494</v>
      </c>
      <c r="AG816" s="206" t="s">
        <v>82</v>
      </c>
      <c r="AH816" s="206" t="s">
        <v>83</v>
      </c>
      <c r="AI816" s="212" t="s">
        <v>3187</v>
      </c>
      <c r="AJ816" s="206" t="s">
        <v>3175</v>
      </c>
      <c r="AK816" s="219" t="str">
        <f t="shared" ca="1" si="68"/>
        <v>поверен</v>
      </c>
      <c r="AL816" s="212"/>
      <c r="AM816" s="212" t="s">
        <v>86</v>
      </c>
      <c r="AN816" s="212" t="s">
        <v>87</v>
      </c>
      <c r="AO816" s="212" t="s">
        <v>88</v>
      </c>
      <c r="AP816" s="208" t="s">
        <v>695</v>
      </c>
      <c r="AQ816" s="566" t="s">
        <v>1057</v>
      </c>
      <c r="AR816" s="219"/>
      <c r="AS816" s="212" t="s">
        <v>91</v>
      </c>
      <c r="AT816" s="204" t="s">
        <v>92</v>
      </c>
      <c r="AU816" s="204"/>
      <c r="AV816" s="218" t="s">
        <v>1057</v>
      </c>
      <c r="AW816" s="206"/>
      <c r="AX816" s="204"/>
      <c r="AY816" s="204"/>
      <c r="AZ816" s="204"/>
      <c r="BA816" s="206"/>
      <c r="BB816" s="206"/>
      <c r="BC816" s="206"/>
      <c r="BD816" s="212"/>
      <c r="BE816" s="206"/>
      <c r="BF816" s="569"/>
      <c r="BG816" s="215" t="s">
        <v>1058</v>
      </c>
      <c r="BH816" s="571"/>
      <c r="BI816" s="204"/>
      <c r="BJ816" s="222" t="s">
        <v>1802</v>
      </c>
      <c r="BK816" s="216" t="s">
        <v>588</v>
      </c>
      <c r="BL816" s="95"/>
      <c r="BM816" s="95"/>
      <c r="BN816" s="95"/>
      <c r="BO816" s="95"/>
      <c r="BP816" s="95"/>
      <c r="BQ816" s="95"/>
      <c r="BR816" s="95"/>
      <c r="BS816" s="95"/>
      <c r="BT816" s="95"/>
      <c r="BU816" s="95"/>
      <c r="BV816" s="95"/>
      <c r="BW816" s="95"/>
      <c r="BX816" s="95"/>
      <c r="BY816" s="95"/>
      <c r="BZ816" s="95"/>
      <c r="CA816" s="95"/>
      <c r="CB816" s="95"/>
      <c r="CC816" s="95"/>
      <c r="CD816" s="95"/>
      <c r="CE816" s="95"/>
      <c r="CF816" s="95"/>
      <c r="CG816" s="95"/>
      <c r="CH816" s="95"/>
      <c r="CI816" s="95"/>
      <c r="CJ816" s="95"/>
      <c r="CK816" s="95"/>
      <c r="CL816" s="95"/>
      <c r="CM816" s="95"/>
      <c r="CN816" s="95"/>
      <c r="CO816" s="95"/>
      <c r="CP816" s="95"/>
      <c r="CQ816" s="95"/>
      <c r="CR816" s="95"/>
      <c r="CS816" s="95"/>
      <c r="CT816" s="95"/>
      <c r="CU816" s="95"/>
      <c r="CV816" s="95"/>
      <c r="CW816" s="95"/>
      <c r="CX816" s="95"/>
      <c r="CY816" s="95"/>
      <c r="CZ816" s="95"/>
      <c r="DA816" s="95"/>
      <c r="DB816" s="95"/>
      <c r="DC816" s="95"/>
      <c r="DD816" s="95"/>
      <c r="DE816" s="95"/>
      <c r="DF816" s="95"/>
      <c r="DG816" s="95"/>
      <c r="DH816" s="95"/>
      <c r="DI816" s="95"/>
      <c r="DJ816" s="95"/>
      <c r="DK816" s="95"/>
      <c r="DL816" s="95"/>
      <c r="DM816" s="95"/>
      <c r="DN816" s="95"/>
      <c r="DO816" s="95"/>
      <c r="DP816" s="95"/>
      <c r="DQ816" s="95"/>
      <c r="DR816" s="95"/>
      <c r="DS816" s="95"/>
      <c r="DT816" s="95"/>
      <c r="DU816" s="95"/>
      <c r="DV816" s="95"/>
      <c r="DW816" s="95"/>
      <c r="DX816" s="95"/>
      <c r="DY816" s="95"/>
      <c r="DZ816" s="95"/>
      <c r="EA816" s="95"/>
      <c r="EB816" s="95"/>
      <c r="EC816" s="95"/>
      <c r="ED816" s="95"/>
      <c r="EE816" s="95"/>
      <c r="EF816" s="95"/>
      <c r="EG816" s="95"/>
      <c r="EH816" s="95"/>
      <c r="EI816" s="95"/>
      <c r="EJ816" s="95"/>
      <c r="EK816" s="95"/>
      <c r="EL816" s="95"/>
      <c r="EM816" s="95"/>
      <c r="EN816" s="95"/>
      <c r="EO816" s="95"/>
      <c r="EP816" s="95"/>
      <c r="EQ816" s="95"/>
      <c r="ER816" s="95"/>
      <c r="ES816" s="95"/>
      <c r="ET816" s="95"/>
      <c r="EU816" s="95"/>
      <c r="EV816" s="95"/>
      <c r="EW816" s="95"/>
      <c r="EX816" s="95"/>
      <c r="EY816" s="95"/>
      <c r="EZ816" s="95"/>
      <c r="FA816" s="95"/>
      <c r="FB816" s="95"/>
      <c r="FC816" s="95"/>
      <c r="FD816" s="95"/>
      <c r="FE816" s="95"/>
      <c r="FF816" s="95"/>
      <c r="FG816" s="95"/>
      <c r="FH816" s="95"/>
      <c r="FI816" s="95"/>
      <c r="FJ816" s="95"/>
      <c r="FK816" s="95"/>
      <c r="FL816" s="95"/>
      <c r="FM816" s="95"/>
      <c r="FN816" s="95"/>
      <c r="FO816" s="95"/>
      <c r="FP816" s="95"/>
      <c r="FQ816" s="95"/>
      <c r="FR816" s="95"/>
      <c r="FS816" s="95"/>
      <c r="FT816" s="95"/>
      <c r="FU816" s="95"/>
      <c r="FV816" s="95"/>
      <c r="FW816" s="95"/>
      <c r="FX816" s="95"/>
      <c r="FY816" s="95"/>
      <c r="FZ816" s="95"/>
      <c r="GA816" s="95"/>
      <c r="GB816" s="95"/>
      <c r="GC816" s="95"/>
      <c r="GD816" s="95"/>
      <c r="GE816" s="95"/>
      <c r="GF816" s="95"/>
      <c r="GG816" s="95"/>
      <c r="GH816" s="95"/>
      <c r="GI816" s="95"/>
      <c r="GJ816" s="95"/>
      <c r="GK816" s="95"/>
      <c r="GL816" s="95"/>
      <c r="GM816" s="95"/>
      <c r="GN816" s="95"/>
      <c r="GO816" s="95"/>
      <c r="GP816" s="95"/>
      <c r="GQ816" s="95"/>
      <c r="GR816" s="95"/>
      <c r="GS816" s="95"/>
      <c r="GT816" s="95"/>
      <c r="GU816" s="95"/>
      <c r="GV816" s="95"/>
      <c r="GW816" s="95"/>
      <c r="GX816" s="95"/>
      <c r="GY816" s="95"/>
      <c r="GZ816" s="95"/>
      <c r="HA816" s="95"/>
      <c r="HB816" s="95"/>
      <c r="HC816" s="95"/>
      <c r="HD816" s="95"/>
      <c r="HE816" s="95"/>
      <c r="HF816" s="95"/>
      <c r="HG816" s="95"/>
      <c r="HH816" s="95"/>
      <c r="HI816" s="95"/>
      <c r="HJ816" s="95"/>
      <c r="HK816" s="95"/>
      <c r="HL816" s="95"/>
      <c r="HM816" s="95"/>
      <c r="HN816" s="95"/>
      <c r="HO816" s="95"/>
      <c r="HP816" s="95"/>
      <c r="HQ816" s="95"/>
      <c r="HR816" s="95"/>
      <c r="HS816" s="95"/>
      <c r="HT816" s="95"/>
      <c r="HU816" s="95"/>
      <c r="HV816" s="95"/>
      <c r="HW816" s="95"/>
      <c r="HX816" s="95"/>
      <c r="HY816" s="95"/>
      <c r="HZ816" s="95"/>
      <c r="IA816" s="95"/>
      <c r="IB816" s="95"/>
      <c r="IC816" s="95"/>
      <c r="ID816" s="95"/>
      <c r="IE816" s="95"/>
    </row>
    <row r="817" s="203" customFormat="1" ht="60" hidden="1" customHeight="1">
      <c r="A817" s="204"/>
      <c r="B817" s="204" t="s">
        <v>62</v>
      </c>
      <c r="C817" s="204" t="s">
        <v>63</v>
      </c>
      <c r="D817" s="205" t="s">
        <v>64</v>
      </c>
      <c r="E817" s="205" t="s">
        <v>3170</v>
      </c>
      <c r="F817" s="206" t="s">
        <v>3171</v>
      </c>
      <c r="G817" s="206" t="s">
        <v>857</v>
      </c>
      <c r="H817" s="205" t="s">
        <v>3188</v>
      </c>
      <c r="I817" s="355" t="s">
        <v>1051</v>
      </c>
      <c r="J817" s="206" t="s">
        <v>3173</v>
      </c>
      <c r="K817" s="350" t="s">
        <v>579</v>
      </c>
      <c r="L817" s="226" t="s">
        <v>1053</v>
      </c>
      <c r="M817" s="350" t="s">
        <v>1054</v>
      </c>
      <c r="N817" s="572">
        <v>22748</v>
      </c>
      <c r="O817" s="204" t="s">
        <v>692</v>
      </c>
      <c r="P817" s="211" t="s">
        <v>76</v>
      </c>
      <c r="Q817" s="212" t="s">
        <v>398</v>
      </c>
      <c r="R817" s="573">
        <v>44881</v>
      </c>
      <c r="S817" s="214">
        <v>15</v>
      </c>
      <c r="T817" s="574">
        <f t="shared" si="69"/>
        <v>50359</v>
      </c>
      <c r="U817" s="227" t="s">
        <v>100</v>
      </c>
      <c r="V817" s="216" t="str">
        <f t="shared" si="66"/>
        <v/>
      </c>
      <c r="W817" s="215" t="str">
        <f t="shared" si="65"/>
        <v>%НКПР</v>
      </c>
      <c r="X817" s="214">
        <v>50</v>
      </c>
      <c r="Y817" s="214"/>
      <c r="Z817" s="218" t="s">
        <v>399</v>
      </c>
      <c r="AA817" s="227" t="s">
        <v>400</v>
      </c>
      <c r="AB817" s="214"/>
      <c r="AC817" s="218" t="s">
        <v>399</v>
      </c>
      <c r="AD817" s="350">
        <v>24</v>
      </c>
      <c r="AE817" s="229">
        <v>45856</v>
      </c>
      <c r="AF817" s="219">
        <f t="shared" si="67"/>
        <v>46585</v>
      </c>
      <c r="AG817" s="207" t="s">
        <v>82</v>
      </c>
      <c r="AH817" s="206" t="s">
        <v>83</v>
      </c>
      <c r="AI817" s="218" t="s">
        <v>3189</v>
      </c>
      <c r="AJ817" s="204" t="s">
        <v>3178</v>
      </c>
      <c r="AK817" s="219" t="str">
        <f t="shared" ca="1" si="68"/>
        <v>поверен</v>
      </c>
      <c r="AL817" s="218"/>
      <c r="AM817" s="212" t="s">
        <v>86</v>
      </c>
      <c r="AN817" s="218" t="s">
        <v>87</v>
      </c>
      <c r="AO817" s="212" t="s">
        <v>88</v>
      </c>
      <c r="AP817" s="208" t="s">
        <v>695</v>
      </c>
      <c r="AQ817" s="230" t="s">
        <v>3179</v>
      </c>
      <c r="AR817" s="219"/>
      <c r="AS817" s="218" t="s">
        <v>91</v>
      </c>
      <c r="AT817" s="204" t="s">
        <v>92</v>
      </c>
      <c r="AU817" s="211"/>
      <c r="AV817" s="212" t="s">
        <v>3179</v>
      </c>
      <c r="AW817" s="207"/>
      <c r="AX817" s="204"/>
      <c r="AY817" s="211"/>
      <c r="AZ817" s="204"/>
      <c r="BA817" s="207" t="s">
        <v>343</v>
      </c>
      <c r="BB817" s="206" t="s">
        <v>403</v>
      </c>
      <c r="BC817" s="207" t="s">
        <v>404</v>
      </c>
      <c r="BD817" s="212">
        <v>3160</v>
      </c>
      <c r="BE817" s="207"/>
      <c r="BF817" s="206"/>
      <c r="BG817" s="570" t="s">
        <v>3180</v>
      </c>
      <c r="BI817" s="204"/>
      <c r="BJ817" s="232" t="s">
        <v>1066</v>
      </c>
      <c r="BK817" s="222" t="s">
        <v>698</v>
      </c>
      <c r="BL817" s="95"/>
      <c r="BM817" s="95"/>
      <c r="BN817" s="95"/>
      <c r="BO817" s="95"/>
      <c r="BP817" s="95"/>
      <c r="BQ817" s="95"/>
      <c r="BR817" s="95"/>
      <c r="BS817" s="95"/>
      <c r="BT817" s="95"/>
      <c r="BU817" s="95"/>
      <c r="BV817" s="95"/>
      <c r="BW817" s="95"/>
      <c r="BX817" s="95"/>
      <c r="BY817" s="95"/>
      <c r="BZ817" s="95"/>
      <c r="CA817" s="95"/>
      <c r="CB817" s="95"/>
      <c r="CC817" s="95"/>
      <c r="CD817" s="95"/>
      <c r="CE817" s="95"/>
      <c r="CF817" s="95"/>
      <c r="CG817" s="95"/>
      <c r="CH817" s="95"/>
      <c r="CI817" s="95"/>
      <c r="CJ817" s="95"/>
      <c r="CK817" s="95"/>
      <c r="CL817" s="95"/>
      <c r="CM817" s="95"/>
      <c r="CN817" s="95"/>
      <c r="CO817" s="95"/>
      <c r="CP817" s="95"/>
      <c r="CQ817" s="95"/>
      <c r="CR817" s="95"/>
      <c r="CS817" s="95"/>
      <c r="CT817" s="95"/>
      <c r="CU817" s="95"/>
      <c r="CV817" s="95"/>
      <c r="CW817" s="95"/>
      <c r="CX817" s="95"/>
      <c r="CY817" s="95"/>
      <c r="CZ817" s="95"/>
      <c r="DA817" s="95"/>
      <c r="DB817" s="95"/>
      <c r="DC817" s="95"/>
      <c r="DD817" s="95"/>
      <c r="DE817" s="95"/>
      <c r="DF817" s="95"/>
      <c r="DG817" s="95"/>
      <c r="DH817" s="95"/>
      <c r="DI817" s="95"/>
      <c r="DJ817" s="95"/>
      <c r="DK817" s="95"/>
      <c r="DL817" s="95"/>
      <c r="DM817" s="95"/>
      <c r="DN817" s="95"/>
      <c r="DO817" s="95"/>
      <c r="DP817" s="95"/>
      <c r="DQ817" s="95"/>
      <c r="DR817" s="95"/>
      <c r="DS817" s="95"/>
      <c r="DT817" s="95"/>
      <c r="DU817" s="95"/>
      <c r="DV817" s="95"/>
      <c r="DW817" s="95"/>
      <c r="DX817" s="95"/>
      <c r="DY817" s="95"/>
      <c r="DZ817" s="95"/>
      <c r="EA817" s="95"/>
      <c r="EB817" s="95"/>
      <c r="EC817" s="95"/>
      <c r="ED817" s="95"/>
      <c r="EE817" s="95"/>
      <c r="EF817" s="95"/>
      <c r="EG817" s="95"/>
      <c r="EH817" s="95"/>
      <c r="EI817" s="95"/>
      <c r="EJ817" s="95"/>
      <c r="EK817" s="95"/>
      <c r="EL817" s="95"/>
      <c r="EM817" s="95"/>
      <c r="EN817" s="95"/>
      <c r="EO817" s="95"/>
      <c r="EP817" s="95"/>
      <c r="EQ817" s="95"/>
      <c r="ER817" s="95"/>
      <c r="ES817" s="95"/>
      <c r="ET817" s="95"/>
      <c r="EU817" s="95"/>
      <c r="EV817" s="95"/>
      <c r="EW817" s="95"/>
      <c r="EX817" s="95"/>
      <c r="EY817" s="95"/>
      <c r="EZ817" s="95"/>
      <c r="FA817" s="95"/>
      <c r="FB817" s="95"/>
      <c r="FC817" s="95"/>
      <c r="FD817" s="95"/>
      <c r="FE817" s="95"/>
      <c r="FF817" s="95"/>
      <c r="FG817" s="95"/>
      <c r="FH817" s="95"/>
      <c r="FI817" s="95"/>
      <c r="FJ817" s="95"/>
      <c r="FK817" s="95"/>
      <c r="FL817" s="95"/>
      <c r="FM817" s="95"/>
      <c r="FN817" s="95"/>
      <c r="FO817" s="95"/>
      <c r="FP817" s="95"/>
      <c r="FQ817" s="95"/>
      <c r="FR817" s="95"/>
      <c r="FS817" s="95"/>
      <c r="FT817" s="95"/>
      <c r="FU817" s="95"/>
      <c r="FV817" s="95"/>
      <c r="FW817" s="95"/>
      <c r="FX817" s="95"/>
      <c r="FY817" s="95"/>
      <c r="FZ817" s="95"/>
      <c r="GA817" s="95"/>
      <c r="GB817" s="95"/>
      <c r="GC817" s="95"/>
      <c r="GD817" s="95"/>
      <c r="GE817" s="95"/>
      <c r="GF817" s="95"/>
      <c r="GG817" s="95"/>
      <c r="GH817" s="95"/>
      <c r="GI817" s="95"/>
      <c r="GJ817" s="95"/>
      <c r="GK817" s="95"/>
      <c r="GL817" s="95"/>
      <c r="GM817" s="95"/>
      <c r="GN817" s="95"/>
      <c r="GO817" s="95"/>
      <c r="GP817" s="95"/>
      <c r="GQ817" s="95"/>
      <c r="GR817" s="95"/>
      <c r="GS817" s="95"/>
      <c r="GT817" s="95"/>
      <c r="GU817" s="95"/>
      <c r="GV817" s="95"/>
      <c r="GW817" s="95"/>
      <c r="GX817" s="95"/>
      <c r="GY817" s="95"/>
      <c r="GZ817" s="95"/>
      <c r="HA817" s="95"/>
      <c r="HB817" s="95"/>
      <c r="HC817" s="95"/>
      <c r="HD817" s="95"/>
      <c r="HE817" s="95"/>
      <c r="HF817" s="95"/>
      <c r="HG817" s="95"/>
      <c r="HH817" s="95"/>
      <c r="HI817" s="95"/>
      <c r="HJ817" s="95"/>
      <c r="HK817" s="95"/>
      <c r="HL817" s="95"/>
      <c r="HM817" s="95"/>
      <c r="HN817" s="95"/>
      <c r="HO817" s="95"/>
      <c r="HP817" s="95"/>
      <c r="HQ817" s="95"/>
      <c r="HR817" s="95"/>
      <c r="HS817" s="95"/>
      <c r="HT817" s="95"/>
      <c r="HU817" s="95"/>
      <c r="HV817" s="95"/>
      <c r="HW817" s="95"/>
      <c r="HX817" s="95"/>
      <c r="HY817" s="95"/>
      <c r="HZ817" s="95"/>
      <c r="IA817" s="95"/>
      <c r="IB817" s="95"/>
      <c r="IC817" s="95"/>
      <c r="ID817" s="95"/>
      <c r="IE817" s="95"/>
    </row>
    <row r="818" s="223" customFormat="1" ht="60" hidden="1" customHeight="1">
      <c r="A818" s="204"/>
      <c r="B818" s="204" t="s">
        <v>62</v>
      </c>
      <c r="C818" s="204" t="s">
        <v>63</v>
      </c>
      <c r="D818" s="205" t="s">
        <v>64</v>
      </c>
      <c r="E818" s="205" t="s">
        <v>3190</v>
      </c>
      <c r="F818" s="206" t="s">
        <v>3191</v>
      </c>
      <c r="G818" s="206" t="s">
        <v>1049</v>
      </c>
      <c r="H818" s="205" t="s">
        <v>3192</v>
      </c>
      <c r="I818" s="214" t="s">
        <v>688</v>
      </c>
      <c r="J818" s="206" t="s">
        <v>689</v>
      </c>
      <c r="K818" s="209" t="s">
        <v>579</v>
      </c>
      <c r="L818" s="280" t="s">
        <v>690</v>
      </c>
      <c r="M818" s="209" t="s">
        <v>691</v>
      </c>
      <c r="N818" s="205" t="s">
        <v>3193</v>
      </c>
      <c r="O818" s="204" t="s">
        <v>692</v>
      </c>
      <c r="P818" s="204" t="s">
        <v>76</v>
      </c>
      <c r="Q818" s="212" t="s">
        <v>398</v>
      </c>
      <c r="R818" s="228">
        <v>44826</v>
      </c>
      <c r="S818" s="214">
        <v>15</v>
      </c>
      <c r="T818" s="575">
        <f t="shared" si="69"/>
        <v>50304</v>
      </c>
      <c r="U818" s="205" t="s">
        <v>100</v>
      </c>
      <c r="V818" s="216" t="str">
        <f t="shared" si="66"/>
        <v/>
      </c>
      <c r="W818" s="216" t="str">
        <f t="shared" si="65"/>
        <v>%НКПР</v>
      </c>
      <c r="X818" s="214">
        <v>100</v>
      </c>
      <c r="Y818" s="214"/>
      <c r="Z818" s="212" t="s">
        <v>399</v>
      </c>
      <c r="AA818" s="205" t="s">
        <v>400</v>
      </c>
      <c r="AB818" s="214"/>
      <c r="AC818" s="212" t="s">
        <v>399</v>
      </c>
      <c r="AD818" s="209">
        <v>36</v>
      </c>
      <c r="AE818" s="213"/>
      <c r="AF818" s="219" t="str">
        <f t="shared" si="67"/>
        <v/>
      </c>
      <c r="AG818" s="206" t="s">
        <v>82</v>
      </c>
      <c r="AH818" s="206" t="s">
        <v>83</v>
      </c>
      <c r="AI818" s="212"/>
      <c r="AJ818" s="204" t="s">
        <v>694</v>
      </c>
      <c r="AK818" s="219" t="str">
        <f t="shared" ca="1" si="68"/>
        <v xml:space="preserve">нет данных</v>
      </c>
      <c r="AL818" s="212"/>
      <c r="AM818" s="212" t="s">
        <v>86</v>
      </c>
      <c r="AN818" s="212" t="s">
        <v>87</v>
      </c>
      <c r="AO818" s="212" t="s">
        <v>88</v>
      </c>
      <c r="AP818" s="214" t="s">
        <v>695</v>
      </c>
      <c r="AQ818" s="230" t="s">
        <v>1064</v>
      </c>
      <c r="AR818" s="219"/>
      <c r="AS818" s="212" t="s">
        <v>91</v>
      </c>
      <c r="AT818" s="204" t="s">
        <v>92</v>
      </c>
      <c r="AU818" s="204"/>
      <c r="AV818" s="230" t="s">
        <v>1064</v>
      </c>
      <c r="AW818" s="206"/>
      <c r="AX818" s="204"/>
      <c r="AY818" s="204"/>
      <c r="AZ818" s="204"/>
      <c r="BA818" s="206"/>
      <c r="BB818" s="206" t="s">
        <v>403</v>
      </c>
      <c r="BC818" s="206" t="s">
        <v>404</v>
      </c>
      <c r="BD818" s="212">
        <v>3160</v>
      </c>
      <c r="BE818" s="206"/>
      <c r="BF818" s="569"/>
      <c r="BG818" s="231" t="s">
        <v>3194</v>
      </c>
      <c r="BH818" s="221"/>
      <c r="BI818" s="222" t="s">
        <v>406</v>
      </c>
      <c r="BJ818" s="222" t="s">
        <v>1066</v>
      </c>
      <c r="BK818" s="222" t="s">
        <v>698</v>
      </c>
      <c r="BL818" s="55"/>
      <c r="BM818" s="55"/>
      <c r="BN818" s="55"/>
      <c r="BO818" s="55"/>
      <c r="BP818" s="55"/>
      <c r="BQ818" s="55"/>
      <c r="BR818" s="55"/>
      <c r="BS818" s="55"/>
      <c r="BT818" s="55"/>
      <c r="BU818" s="55"/>
      <c r="BV818" s="55"/>
      <c r="BW818" s="55"/>
      <c r="BX818" s="55"/>
      <c r="BY818" s="55"/>
      <c r="BZ818" s="55"/>
      <c r="CA818" s="55"/>
      <c r="CB818" s="55"/>
      <c r="CC818" s="55"/>
      <c r="CD818" s="55"/>
      <c r="CE818" s="55"/>
      <c r="CF818" s="55"/>
      <c r="CG818" s="55"/>
      <c r="CH818" s="55"/>
      <c r="CI818" s="55"/>
      <c r="CJ818" s="55"/>
      <c r="CK818" s="55"/>
      <c r="CL818" s="55"/>
      <c r="CM818" s="55"/>
      <c r="CN818" s="55"/>
      <c r="CO818" s="55"/>
      <c r="CP818" s="55"/>
      <c r="CQ818" s="55"/>
      <c r="CR818" s="55"/>
      <c r="CS818" s="55"/>
      <c r="CT818" s="55"/>
      <c r="CU818" s="55"/>
      <c r="CV818" s="55"/>
      <c r="CW818" s="55"/>
      <c r="CX818" s="55"/>
      <c r="CY818" s="55"/>
      <c r="CZ818" s="55"/>
      <c r="DA818" s="55"/>
      <c r="DB818" s="55"/>
      <c r="DC818" s="55"/>
      <c r="DD818" s="55"/>
      <c r="DE818" s="55"/>
      <c r="DF818" s="55"/>
      <c r="DG818" s="55"/>
      <c r="DH818" s="55"/>
      <c r="DI818" s="55"/>
      <c r="DJ818" s="55"/>
      <c r="DK818" s="55"/>
      <c r="DL818" s="55"/>
      <c r="DM818" s="55"/>
      <c r="DN818" s="55"/>
      <c r="DO818" s="55"/>
      <c r="DP818" s="55"/>
      <c r="DQ818" s="55"/>
      <c r="DR818" s="55"/>
      <c r="DS818" s="55"/>
      <c r="DT818" s="55"/>
      <c r="DU818" s="55"/>
      <c r="DV818" s="55"/>
      <c r="DW818" s="55"/>
      <c r="DX818" s="55"/>
      <c r="DY818" s="55"/>
      <c r="DZ818" s="55"/>
      <c r="EA818" s="55"/>
      <c r="EB818" s="55"/>
      <c r="EC818" s="55"/>
      <c r="ED818" s="55"/>
      <c r="EE818" s="55"/>
      <c r="EF818" s="55"/>
      <c r="EG818" s="55"/>
      <c r="EH818" s="55"/>
      <c r="EI818" s="55"/>
      <c r="EJ818" s="55"/>
      <c r="EK818" s="55"/>
      <c r="EL818" s="55"/>
      <c r="EM818" s="55"/>
      <c r="EN818" s="55"/>
      <c r="EO818" s="55"/>
      <c r="EP818" s="55"/>
      <c r="EQ818" s="55"/>
      <c r="ER818" s="55"/>
      <c r="ES818" s="55"/>
      <c r="ET818" s="55"/>
      <c r="EU818" s="55"/>
      <c r="EV818" s="55"/>
      <c r="EW818" s="55"/>
      <c r="EX818" s="55"/>
      <c r="EY818" s="55"/>
      <c r="EZ818" s="55"/>
      <c r="FA818" s="55"/>
      <c r="FB818" s="55"/>
      <c r="FC818" s="55"/>
      <c r="FD818" s="55"/>
      <c r="FE818" s="55"/>
      <c r="FF818" s="55"/>
      <c r="FG818" s="55"/>
      <c r="FH818" s="55"/>
      <c r="FI818" s="55"/>
      <c r="FJ818" s="55"/>
      <c r="FK818" s="55"/>
      <c r="FL818" s="55"/>
      <c r="FM818" s="55"/>
      <c r="FN818" s="55"/>
      <c r="FO818" s="55"/>
      <c r="FP818" s="55"/>
      <c r="FQ818" s="55"/>
      <c r="FR818" s="55"/>
      <c r="FS818" s="55"/>
      <c r="FT818" s="55"/>
      <c r="FU818" s="55"/>
      <c r="FV818" s="55"/>
      <c r="FW818" s="55"/>
      <c r="FX818" s="55"/>
      <c r="FY818" s="55"/>
      <c r="FZ818" s="55"/>
      <c r="GA818" s="55"/>
      <c r="GB818" s="55"/>
      <c r="GC818" s="55"/>
      <c r="GD818" s="55"/>
      <c r="GE818" s="55"/>
      <c r="GF818" s="55"/>
      <c r="GG818" s="55"/>
      <c r="GH818" s="55"/>
      <c r="GI818" s="55"/>
      <c r="GJ818" s="55"/>
      <c r="GK818" s="55"/>
      <c r="GL818" s="55"/>
      <c r="GM818" s="55"/>
      <c r="GN818" s="55"/>
      <c r="GO818" s="55"/>
      <c r="GP818" s="55"/>
      <c r="GQ818" s="55"/>
      <c r="GR818" s="55"/>
      <c r="GS818" s="55"/>
      <c r="GT818" s="55"/>
      <c r="GU818" s="55"/>
      <c r="GV818" s="55"/>
      <c r="GW818" s="55"/>
      <c r="GX818" s="55"/>
      <c r="GY818" s="55"/>
      <c r="GZ818" s="55"/>
      <c r="HA818" s="55"/>
      <c r="HB818" s="55"/>
      <c r="HC818" s="55"/>
      <c r="HD818" s="55"/>
      <c r="HE818" s="55"/>
      <c r="HF818" s="55"/>
      <c r="HG818" s="55"/>
      <c r="HH818" s="55"/>
      <c r="HI818" s="55"/>
      <c r="HJ818" s="55"/>
      <c r="HK818" s="55"/>
      <c r="HL818" s="55"/>
      <c r="HM818" s="55"/>
      <c r="HN818" s="55"/>
      <c r="HO818" s="55"/>
      <c r="HP818" s="55"/>
      <c r="HQ818" s="55"/>
      <c r="HR818" s="55"/>
      <c r="HS818" s="55"/>
      <c r="HT818" s="55"/>
      <c r="HU818" s="55"/>
      <c r="HV818" s="55"/>
      <c r="HW818" s="55"/>
      <c r="HX818" s="55"/>
      <c r="HY818" s="55"/>
      <c r="HZ818" s="55"/>
      <c r="IA818" s="55"/>
      <c r="IB818" s="55"/>
      <c r="IC818" s="55"/>
      <c r="ID818" s="55"/>
      <c r="IE818" s="55"/>
    </row>
    <row r="819" s="223" customFormat="1" ht="60" hidden="1" customHeight="1">
      <c r="A819" s="204"/>
      <c r="B819" s="204" t="s">
        <v>62</v>
      </c>
      <c r="C819" s="204" t="s">
        <v>63</v>
      </c>
      <c r="D819" s="205" t="s">
        <v>64</v>
      </c>
      <c r="E819" s="205" t="s">
        <v>3190</v>
      </c>
      <c r="F819" s="206" t="s">
        <v>3191</v>
      </c>
      <c r="G819" s="206" t="s">
        <v>1049</v>
      </c>
      <c r="H819" s="205" t="s">
        <v>3195</v>
      </c>
      <c r="I819" s="214" t="s">
        <v>688</v>
      </c>
      <c r="J819" s="206" t="s">
        <v>689</v>
      </c>
      <c r="K819" s="209" t="s">
        <v>579</v>
      </c>
      <c r="L819" s="280" t="s">
        <v>690</v>
      </c>
      <c r="M819" s="209" t="s">
        <v>691</v>
      </c>
      <c r="N819" s="227" t="s">
        <v>3196</v>
      </c>
      <c r="O819" s="204" t="s">
        <v>692</v>
      </c>
      <c r="P819" s="204" t="s">
        <v>76</v>
      </c>
      <c r="Q819" s="212" t="s">
        <v>398</v>
      </c>
      <c r="R819" s="228">
        <v>44805</v>
      </c>
      <c r="S819" s="214">
        <v>15</v>
      </c>
      <c r="T819" s="575">
        <f t="shared" si="69"/>
        <v>50283</v>
      </c>
      <c r="U819" s="205" t="s">
        <v>100</v>
      </c>
      <c r="V819" s="216" t="str">
        <f t="shared" si="66"/>
        <v/>
      </c>
      <c r="W819" s="216" t="str">
        <f t="shared" si="65"/>
        <v>%НКПР</v>
      </c>
      <c r="X819" s="214">
        <v>100</v>
      </c>
      <c r="Y819" s="214"/>
      <c r="Z819" s="212" t="s">
        <v>399</v>
      </c>
      <c r="AA819" s="205" t="s">
        <v>400</v>
      </c>
      <c r="AB819" s="214"/>
      <c r="AC819" s="212" t="s">
        <v>399</v>
      </c>
      <c r="AD819" s="209">
        <v>36</v>
      </c>
      <c r="AE819" s="213">
        <v>44826</v>
      </c>
      <c r="AF819" s="219">
        <f t="shared" si="67"/>
        <v>45921</v>
      </c>
      <c r="AG819" s="206" t="s">
        <v>82</v>
      </c>
      <c r="AH819" s="206" t="s">
        <v>83</v>
      </c>
      <c r="AI819" s="576"/>
      <c r="AJ819" s="577" t="s">
        <v>694</v>
      </c>
      <c r="AK819" s="578" t="str">
        <f t="shared" ca="1" si="68"/>
        <v>ЗАМЕНИТЬ</v>
      </c>
      <c r="AL819" s="212"/>
      <c r="AM819" s="212" t="s">
        <v>86</v>
      </c>
      <c r="AN819" s="212" t="s">
        <v>87</v>
      </c>
      <c r="AO819" s="212" t="s">
        <v>88</v>
      </c>
      <c r="AP819" s="214" t="s">
        <v>695</v>
      </c>
      <c r="AQ819" s="230" t="s">
        <v>1064</v>
      </c>
      <c r="AR819" s="219"/>
      <c r="AS819" s="212" t="s">
        <v>91</v>
      </c>
      <c r="AT819" s="204" t="s">
        <v>92</v>
      </c>
      <c r="AU819" s="204"/>
      <c r="AV819" s="230" t="s">
        <v>1064</v>
      </c>
      <c r="AW819" s="206"/>
      <c r="AX819" s="204"/>
      <c r="AY819" s="204"/>
      <c r="AZ819" s="204"/>
      <c r="BA819" s="206"/>
      <c r="BB819" s="206" t="s">
        <v>403</v>
      </c>
      <c r="BC819" s="206" t="s">
        <v>404</v>
      </c>
      <c r="BD819" s="212">
        <v>3160</v>
      </c>
      <c r="BE819" s="206"/>
      <c r="BF819" s="569"/>
      <c r="BG819" s="231" t="s">
        <v>3197</v>
      </c>
      <c r="BH819" s="221"/>
      <c r="BI819" s="222" t="s">
        <v>406</v>
      </c>
      <c r="BJ819" s="222" t="s">
        <v>1066</v>
      </c>
      <c r="BK819" s="222" t="s">
        <v>698</v>
      </c>
      <c r="BL819" s="55"/>
      <c r="BM819" s="55"/>
      <c r="BN819" s="55"/>
      <c r="BO819" s="55"/>
      <c r="BP819" s="55"/>
      <c r="BQ819" s="55"/>
      <c r="BR819" s="55"/>
      <c r="BS819" s="55"/>
      <c r="BT819" s="55"/>
      <c r="BU819" s="55"/>
      <c r="BV819" s="55"/>
      <c r="BW819" s="55"/>
      <c r="BX819" s="55"/>
      <c r="BY819" s="55"/>
      <c r="BZ819" s="55"/>
      <c r="CA819" s="55"/>
      <c r="CB819" s="55"/>
      <c r="CC819" s="55"/>
      <c r="CD819" s="55"/>
      <c r="CE819" s="55"/>
      <c r="CF819" s="55"/>
      <c r="CG819" s="55"/>
      <c r="CH819" s="55"/>
      <c r="CI819" s="55"/>
      <c r="CJ819" s="55"/>
      <c r="CK819" s="55"/>
      <c r="CL819" s="55"/>
      <c r="CM819" s="55"/>
      <c r="CN819" s="55"/>
      <c r="CO819" s="55"/>
      <c r="CP819" s="55"/>
      <c r="CQ819" s="55"/>
      <c r="CR819" s="55"/>
      <c r="CS819" s="55"/>
      <c r="CT819" s="55"/>
      <c r="CU819" s="55"/>
      <c r="CV819" s="55"/>
      <c r="CW819" s="55"/>
      <c r="CX819" s="55"/>
      <c r="CY819" s="55"/>
      <c r="CZ819" s="55"/>
      <c r="DA819" s="55"/>
      <c r="DB819" s="55"/>
      <c r="DC819" s="55"/>
      <c r="DD819" s="55"/>
      <c r="DE819" s="55"/>
      <c r="DF819" s="55"/>
      <c r="DG819" s="55"/>
      <c r="DH819" s="55"/>
      <c r="DI819" s="55"/>
      <c r="DJ819" s="55"/>
      <c r="DK819" s="55"/>
      <c r="DL819" s="55"/>
      <c r="DM819" s="55"/>
      <c r="DN819" s="55"/>
      <c r="DO819" s="55"/>
      <c r="DP819" s="55"/>
      <c r="DQ819" s="55"/>
      <c r="DR819" s="55"/>
      <c r="DS819" s="55"/>
      <c r="DT819" s="55"/>
      <c r="DU819" s="55"/>
      <c r="DV819" s="55"/>
      <c r="DW819" s="55"/>
      <c r="DX819" s="55"/>
      <c r="DY819" s="55"/>
      <c r="DZ819" s="55"/>
      <c r="EA819" s="55"/>
      <c r="EB819" s="55"/>
      <c r="EC819" s="55"/>
      <c r="ED819" s="55"/>
      <c r="EE819" s="55"/>
      <c r="EF819" s="55"/>
      <c r="EG819" s="55"/>
      <c r="EH819" s="55"/>
      <c r="EI819" s="55"/>
      <c r="EJ819" s="55"/>
      <c r="EK819" s="55"/>
      <c r="EL819" s="55"/>
      <c r="EM819" s="55"/>
      <c r="EN819" s="55"/>
      <c r="EO819" s="55"/>
      <c r="EP819" s="55"/>
      <c r="EQ819" s="55"/>
      <c r="ER819" s="55"/>
      <c r="ES819" s="55"/>
      <c r="ET819" s="55"/>
      <c r="EU819" s="55"/>
      <c r="EV819" s="55"/>
      <c r="EW819" s="55"/>
      <c r="EX819" s="55"/>
      <c r="EY819" s="55"/>
      <c r="EZ819" s="55"/>
      <c r="FA819" s="55"/>
      <c r="FB819" s="55"/>
      <c r="FC819" s="55"/>
      <c r="FD819" s="55"/>
      <c r="FE819" s="55"/>
      <c r="FF819" s="55"/>
      <c r="FG819" s="55"/>
      <c r="FH819" s="55"/>
      <c r="FI819" s="55"/>
      <c r="FJ819" s="55"/>
      <c r="FK819" s="55"/>
      <c r="FL819" s="55"/>
      <c r="FM819" s="55"/>
      <c r="FN819" s="55"/>
      <c r="FO819" s="55"/>
      <c r="FP819" s="55"/>
      <c r="FQ819" s="55"/>
      <c r="FR819" s="55"/>
      <c r="FS819" s="55"/>
      <c r="FT819" s="55"/>
      <c r="FU819" s="55"/>
      <c r="FV819" s="55"/>
      <c r="FW819" s="55"/>
      <c r="FX819" s="55"/>
      <c r="FY819" s="55"/>
      <c r="FZ819" s="55"/>
      <c r="GA819" s="55"/>
      <c r="GB819" s="55"/>
      <c r="GC819" s="55"/>
      <c r="GD819" s="55"/>
      <c r="GE819" s="55"/>
      <c r="GF819" s="55"/>
      <c r="GG819" s="55"/>
      <c r="GH819" s="55"/>
      <c r="GI819" s="55"/>
      <c r="GJ819" s="55"/>
      <c r="GK819" s="55"/>
      <c r="GL819" s="55"/>
      <c r="GM819" s="55"/>
      <c r="GN819" s="55"/>
      <c r="GO819" s="55"/>
      <c r="GP819" s="55"/>
      <c r="GQ819" s="55"/>
      <c r="GR819" s="55"/>
      <c r="GS819" s="55"/>
      <c r="GT819" s="55"/>
      <c r="GU819" s="55"/>
      <c r="GV819" s="55"/>
      <c r="GW819" s="55"/>
      <c r="GX819" s="55"/>
      <c r="GY819" s="55"/>
      <c r="GZ819" s="55"/>
      <c r="HA819" s="55"/>
      <c r="HB819" s="55"/>
      <c r="HC819" s="55"/>
      <c r="HD819" s="55"/>
      <c r="HE819" s="55"/>
      <c r="HF819" s="55"/>
      <c r="HG819" s="55"/>
      <c r="HH819" s="55"/>
      <c r="HI819" s="55"/>
      <c r="HJ819" s="55"/>
      <c r="HK819" s="55"/>
      <c r="HL819" s="55"/>
      <c r="HM819" s="55"/>
      <c r="HN819" s="55"/>
      <c r="HO819" s="55"/>
      <c r="HP819" s="55"/>
      <c r="HQ819" s="55"/>
      <c r="HR819" s="55"/>
      <c r="HS819" s="55"/>
      <c r="HT819" s="55"/>
      <c r="HU819" s="55"/>
      <c r="HV819" s="55"/>
      <c r="HW819" s="55"/>
      <c r="HX819" s="55"/>
      <c r="HY819" s="55"/>
      <c r="HZ819" s="55"/>
      <c r="IA819" s="55"/>
      <c r="IB819" s="55"/>
      <c r="IC819" s="55"/>
      <c r="ID819" s="55"/>
      <c r="IE819" s="55"/>
    </row>
    <row r="820" s="223" customFormat="1" ht="60" hidden="1" customHeight="1">
      <c r="A820" s="204"/>
      <c r="B820" s="204" t="s">
        <v>62</v>
      </c>
      <c r="C820" s="204" t="s">
        <v>63</v>
      </c>
      <c r="D820" s="205" t="s">
        <v>64</v>
      </c>
      <c r="E820" s="205" t="s">
        <v>3198</v>
      </c>
      <c r="F820" s="206" t="s">
        <v>3199</v>
      </c>
      <c r="G820" s="206" t="s">
        <v>1049</v>
      </c>
      <c r="H820" s="205" t="s">
        <v>3200</v>
      </c>
      <c r="I820" s="355" t="s">
        <v>1051</v>
      </c>
      <c r="J820" s="207" t="s">
        <v>3182</v>
      </c>
      <c r="K820" s="209" t="s">
        <v>579</v>
      </c>
      <c r="L820" s="351" t="s">
        <v>1053</v>
      </c>
      <c r="M820" s="209" t="s">
        <v>1054</v>
      </c>
      <c r="N820" s="209">
        <v>22750</v>
      </c>
      <c r="O820" s="210" t="s">
        <v>1055</v>
      </c>
      <c r="P820" s="211" t="s">
        <v>76</v>
      </c>
      <c r="Q820" s="212" t="s">
        <v>398</v>
      </c>
      <c r="R820" s="229">
        <v>44881</v>
      </c>
      <c r="S820" s="214">
        <v>15</v>
      </c>
      <c r="T820" s="207">
        <f t="shared" si="69"/>
        <v>50359</v>
      </c>
      <c r="U820" s="205" t="s">
        <v>100</v>
      </c>
      <c r="V820" s="215" t="str">
        <f t="shared" si="66"/>
        <v/>
      </c>
      <c r="W820" s="216" t="str">
        <f t="shared" si="65"/>
        <v>%НКПР</v>
      </c>
      <c r="X820" s="217">
        <v>100</v>
      </c>
      <c r="Y820" s="217"/>
      <c r="Z820" s="212" t="s">
        <v>399</v>
      </c>
      <c r="AA820" s="205" t="s">
        <v>400</v>
      </c>
      <c r="AB820" s="217"/>
      <c r="AC820" s="212" t="s">
        <v>399</v>
      </c>
      <c r="AD820" s="226">
        <v>24</v>
      </c>
      <c r="AE820" s="213">
        <v>45765</v>
      </c>
      <c r="AF820" s="219">
        <f t="shared" si="67"/>
        <v>46494</v>
      </c>
      <c r="AG820" s="207" t="s">
        <v>82</v>
      </c>
      <c r="AH820" s="579" t="s">
        <v>83</v>
      </c>
      <c r="AI820" s="218" t="s">
        <v>3201</v>
      </c>
      <c r="AJ820" s="214" t="s">
        <v>3178</v>
      </c>
      <c r="AK820" s="580" t="str">
        <f t="shared" ca="1" si="68"/>
        <v>поверен</v>
      </c>
      <c r="AL820" s="218"/>
      <c r="AM820" s="212" t="s">
        <v>86</v>
      </c>
      <c r="AN820" s="218" t="s">
        <v>87</v>
      </c>
      <c r="AO820" s="212" t="s">
        <v>88</v>
      </c>
      <c r="AP820" s="208" t="s">
        <v>695</v>
      </c>
      <c r="AQ820" s="220" t="s">
        <v>1057</v>
      </c>
      <c r="AR820" s="219"/>
      <c r="AS820" s="218" t="s">
        <v>91</v>
      </c>
      <c r="AT820" s="204" t="s">
        <v>385</v>
      </c>
      <c r="AU820" s="211"/>
      <c r="AV820" s="485" t="s">
        <v>1057</v>
      </c>
      <c r="AW820" s="207"/>
      <c r="AX820" s="204"/>
      <c r="AY820" s="211"/>
      <c r="AZ820" s="204"/>
      <c r="BA820" s="207"/>
      <c r="BB820" s="206" t="s">
        <v>403</v>
      </c>
      <c r="BC820" s="207" t="s">
        <v>404</v>
      </c>
      <c r="BD820" s="212">
        <v>3160</v>
      </c>
      <c r="BE820" s="207"/>
      <c r="BF820" s="206"/>
      <c r="BG820" s="581" t="s">
        <v>3180</v>
      </c>
      <c r="BH820" s="221"/>
      <c r="BI820" s="215"/>
      <c r="BJ820" s="222" t="s">
        <v>407</v>
      </c>
      <c r="BK820" s="216" t="s">
        <v>588</v>
      </c>
      <c r="BL820" s="55"/>
      <c r="BM820" s="55"/>
      <c r="BN820" s="55"/>
      <c r="BO820" s="55"/>
      <c r="BP820" s="55"/>
      <c r="BQ820" s="55"/>
      <c r="BR820" s="55"/>
      <c r="BS820" s="55"/>
      <c r="BT820" s="55"/>
      <c r="BU820" s="55"/>
      <c r="BV820" s="55"/>
      <c r="BW820" s="55"/>
      <c r="BX820" s="55"/>
      <c r="BY820" s="55"/>
      <c r="BZ820" s="55"/>
      <c r="CA820" s="55"/>
      <c r="CB820" s="55"/>
      <c r="CC820" s="55"/>
      <c r="CD820" s="55"/>
      <c r="CE820" s="55"/>
      <c r="CF820" s="55"/>
      <c r="CG820" s="55"/>
      <c r="CH820" s="55"/>
      <c r="CI820" s="55"/>
      <c r="CJ820" s="55"/>
      <c r="CK820" s="55"/>
      <c r="CL820" s="55"/>
      <c r="CM820" s="55"/>
      <c r="CN820" s="55"/>
      <c r="CO820" s="55"/>
      <c r="CP820" s="55"/>
      <c r="CQ820" s="55"/>
      <c r="CR820" s="55"/>
      <c r="CS820" s="55"/>
      <c r="CT820" s="55"/>
      <c r="CU820" s="55"/>
      <c r="CV820" s="55"/>
      <c r="CW820" s="55"/>
      <c r="CX820" s="55"/>
      <c r="CY820" s="55"/>
      <c r="CZ820" s="55"/>
      <c r="DA820" s="55"/>
      <c r="DB820" s="55"/>
      <c r="DC820" s="55"/>
      <c r="DD820" s="55"/>
      <c r="DE820" s="55"/>
      <c r="DF820" s="55"/>
      <c r="DG820" s="55"/>
      <c r="DH820" s="55"/>
      <c r="DI820" s="55"/>
      <c r="DJ820" s="55"/>
      <c r="DK820" s="55"/>
      <c r="DL820" s="55"/>
      <c r="DM820" s="55"/>
      <c r="DN820" s="55"/>
      <c r="DO820" s="55"/>
      <c r="DP820" s="55"/>
      <c r="DQ820" s="55"/>
      <c r="DR820" s="55"/>
      <c r="DS820" s="55"/>
      <c r="DT820" s="55"/>
      <c r="DU820" s="55"/>
      <c r="DV820" s="55"/>
      <c r="DW820" s="55"/>
      <c r="DX820" s="55"/>
      <c r="DY820" s="55"/>
      <c r="DZ820" s="55"/>
      <c r="EA820" s="55"/>
      <c r="EB820" s="55"/>
      <c r="EC820" s="55"/>
      <c r="ED820" s="55"/>
      <c r="EE820" s="55"/>
      <c r="EF820" s="55"/>
      <c r="EG820" s="55"/>
      <c r="EH820" s="55"/>
      <c r="EI820" s="55"/>
      <c r="EJ820" s="55"/>
      <c r="EK820" s="55"/>
      <c r="EL820" s="55"/>
      <c r="EM820" s="55"/>
      <c r="EN820" s="55"/>
      <c r="EO820" s="55"/>
      <c r="EP820" s="55"/>
      <c r="EQ820" s="55"/>
      <c r="ER820" s="55"/>
      <c r="ES820" s="55"/>
      <c r="ET820" s="55"/>
      <c r="EU820" s="55"/>
      <c r="EV820" s="55"/>
      <c r="EW820" s="55"/>
      <c r="EX820" s="55"/>
      <c r="EY820" s="55"/>
      <c r="EZ820" s="55"/>
      <c r="FA820" s="55"/>
      <c r="FB820" s="55"/>
      <c r="FC820" s="55"/>
      <c r="FD820" s="55"/>
      <c r="FE820" s="55"/>
      <c r="FF820" s="55"/>
      <c r="FG820" s="55"/>
      <c r="FH820" s="55"/>
      <c r="FI820" s="55"/>
      <c r="FJ820" s="55"/>
      <c r="FK820" s="55"/>
      <c r="FL820" s="55"/>
      <c r="FM820" s="55"/>
      <c r="FN820" s="55"/>
      <c r="FO820" s="55"/>
      <c r="FP820" s="55"/>
      <c r="FQ820" s="55"/>
      <c r="FR820" s="55"/>
      <c r="FS820" s="55"/>
      <c r="FT820" s="55"/>
      <c r="FU820" s="55"/>
      <c r="FV820" s="55"/>
      <c r="FW820" s="55"/>
      <c r="FX820" s="55"/>
      <c r="FY820" s="55"/>
      <c r="FZ820" s="55"/>
      <c r="GA820" s="55"/>
      <c r="GB820" s="55"/>
      <c r="GC820" s="55"/>
      <c r="GD820" s="55"/>
      <c r="GE820" s="55"/>
      <c r="GF820" s="55"/>
      <c r="GG820" s="55"/>
      <c r="GH820" s="55"/>
      <c r="GI820" s="55"/>
      <c r="GJ820" s="55"/>
      <c r="GK820" s="55"/>
      <c r="GL820" s="55"/>
      <c r="GM820" s="55"/>
      <c r="GN820" s="55"/>
      <c r="GO820" s="55"/>
      <c r="GP820" s="55"/>
      <c r="GQ820" s="55"/>
      <c r="GR820" s="55"/>
      <c r="GS820" s="55"/>
      <c r="GT820" s="55"/>
      <c r="GU820" s="55"/>
      <c r="GV820" s="55"/>
      <c r="GW820" s="55"/>
      <c r="GX820" s="55"/>
      <c r="GY820" s="55"/>
      <c r="GZ820" s="55"/>
      <c r="HA820" s="55"/>
      <c r="HB820" s="55"/>
      <c r="HC820" s="55"/>
      <c r="HD820" s="55"/>
      <c r="HE820" s="55"/>
      <c r="HF820" s="55"/>
      <c r="HG820" s="55"/>
      <c r="HH820" s="55"/>
      <c r="HI820" s="55"/>
      <c r="HJ820" s="55"/>
      <c r="HK820" s="55"/>
      <c r="HL820" s="55"/>
      <c r="HM820" s="55"/>
      <c r="HN820" s="55"/>
      <c r="HO820" s="55"/>
      <c r="HP820" s="55"/>
      <c r="HQ820" s="55"/>
      <c r="HR820" s="55"/>
      <c r="HS820" s="55"/>
      <c r="HT820" s="55"/>
      <c r="HU820" s="55"/>
      <c r="HV820" s="55"/>
      <c r="HW820" s="55"/>
      <c r="HX820" s="55"/>
      <c r="HY820" s="55"/>
      <c r="HZ820" s="55"/>
      <c r="IA820" s="55"/>
      <c r="IB820" s="55"/>
      <c r="IC820" s="55"/>
      <c r="ID820" s="55"/>
      <c r="IE820" s="55"/>
    </row>
    <row r="821" s="223" customFormat="1" ht="60" hidden="1" customHeight="1">
      <c r="A821" s="204"/>
      <c r="B821" s="204" t="s">
        <v>62</v>
      </c>
      <c r="C821" s="204" t="s">
        <v>63</v>
      </c>
      <c r="D821" s="205" t="s">
        <v>64</v>
      </c>
      <c r="E821" s="205" t="s">
        <v>3202</v>
      </c>
      <c r="F821" s="206" t="s">
        <v>3147</v>
      </c>
      <c r="G821" s="206" t="s">
        <v>1049</v>
      </c>
      <c r="H821" s="205" t="s">
        <v>3203</v>
      </c>
      <c r="I821" s="217" t="s">
        <v>1051</v>
      </c>
      <c r="J821" s="206" t="s">
        <v>3182</v>
      </c>
      <c r="K821" s="209" t="s">
        <v>579</v>
      </c>
      <c r="L821" s="209" t="s">
        <v>1053</v>
      </c>
      <c r="M821" s="209" t="s">
        <v>1054</v>
      </c>
      <c r="N821" s="209">
        <v>22753</v>
      </c>
      <c r="O821" s="211" t="s">
        <v>1055</v>
      </c>
      <c r="P821" s="204" t="s">
        <v>76</v>
      </c>
      <c r="Q821" s="212" t="s">
        <v>398</v>
      </c>
      <c r="R821" s="213">
        <v>44881</v>
      </c>
      <c r="S821" s="214">
        <v>15</v>
      </c>
      <c r="T821" s="575">
        <f t="shared" si="69"/>
        <v>50359</v>
      </c>
      <c r="U821" s="205" t="s">
        <v>100</v>
      </c>
      <c r="V821" s="216" t="str">
        <f t="shared" si="66"/>
        <v/>
      </c>
      <c r="W821" s="216" t="str">
        <f t="shared" si="65"/>
        <v>%НКПР</v>
      </c>
      <c r="X821" s="214">
        <v>100</v>
      </c>
      <c r="Y821" s="214"/>
      <c r="Z821" s="212" t="s">
        <v>399</v>
      </c>
      <c r="AA821" s="205" t="s">
        <v>400</v>
      </c>
      <c r="AB821" s="214"/>
      <c r="AC821" s="212" t="s">
        <v>399</v>
      </c>
      <c r="AD821" s="209">
        <v>24</v>
      </c>
      <c r="AE821" s="213">
        <v>45765</v>
      </c>
      <c r="AF821" s="219">
        <f t="shared" si="67"/>
        <v>46494</v>
      </c>
      <c r="AG821" s="206" t="s">
        <v>82</v>
      </c>
      <c r="AH821" s="569" t="s">
        <v>83</v>
      </c>
      <c r="AI821" s="582" t="s">
        <v>3204</v>
      </c>
      <c r="AJ821" s="583" t="s">
        <v>3175</v>
      </c>
      <c r="AK821" s="584" t="str">
        <f t="shared" ca="1" si="68"/>
        <v>поверен</v>
      </c>
      <c r="AL821" s="585"/>
      <c r="AM821" s="212" t="s">
        <v>86</v>
      </c>
      <c r="AN821" s="212" t="s">
        <v>87</v>
      </c>
      <c r="AO821" s="212" t="s">
        <v>88</v>
      </c>
      <c r="AP821" s="217" t="s">
        <v>695</v>
      </c>
      <c r="AQ821" s="230" t="s">
        <v>1057</v>
      </c>
      <c r="AR821" s="219"/>
      <c r="AS821" s="212" t="s">
        <v>91</v>
      </c>
      <c r="AT821" s="204" t="s">
        <v>385</v>
      </c>
      <c r="AU821" s="204"/>
      <c r="AV821" s="218" t="s">
        <v>1057</v>
      </c>
      <c r="AW821" s="206"/>
      <c r="AX821" s="204"/>
      <c r="AY821" s="204"/>
      <c r="AZ821" s="204"/>
      <c r="BA821" s="206"/>
      <c r="BB821" s="206" t="s">
        <v>403</v>
      </c>
      <c r="BC821" s="206" t="s">
        <v>404</v>
      </c>
      <c r="BD821" s="212">
        <v>3160</v>
      </c>
      <c r="BE821" s="206"/>
      <c r="BF821" s="569"/>
      <c r="BG821" s="216" t="s">
        <v>1058</v>
      </c>
      <c r="BH821" s="221"/>
      <c r="BI821" s="216"/>
      <c r="BJ821" s="222" t="s">
        <v>407</v>
      </c>
      <c r="BK821" s="216" t="s">
        <v>588</v>
      </c>
      <c r="BL821" s="55"/>
      <c r="BM821" s="55"/>
      <c r="BN821" s="55"/>
      <c r="BO821" s="55"/>
      <c r="BP821" s="55"/>
      <c r="BQ821" s="55"/>
      <c r="BR821" s="55"/>
      <c r="BS821" s="55"/>
      <c r="BT821" s="55"/>
      <c r="BU821" s="55"/>
      <c r="BV821" s="55"/>
      <c r="BW821" s="55"/>
      <c r="BX821" s="55"/>
      <c r="BY821" s="55"/>
      <c r="BZ821" s="55"/>
      <c r="CA821" s="55"/>
      <c r="CB821" s="55"/>
      <c r="CC821" s="55"/>
      <c r="CD821" s="55"/>
      <c r="CE821" s="55"/>
      <c r="CF821" s="55"/>
      <c r="CG821" s="55"/>
      <c r="CH821" s="55"/>
      <c r="CI821" s="55"/>
      <c r="CJ821" s="55"/>
      <c r="CK821" s="55"/>
      <c r="CL821" s="55"/>
      <c r="CM821" s="55"/>
      <c r="CN821" s="55"/>
      <c r="CO821" s="55"/>
      <c r="CP821" s="55"/>
      <c r="CQ821" s="55"/>
      <c r="CR821" s="55"/>
      <c r="CS821" s="55"/>
      <c r="CT821" s="55"/>
      <c r="CU821" s="55"/>
      <c r="CV821" s="55"/>
      <c r="CW821" s="55"/>
      <c r="CX821" s="55"/>
      <c r="CY821" s="55"/>
      <c r="CZ821" s="55"/>
      <c r="DA821" s="55"/>
      <c r="DB821" s="55"/>
      <c r="DC821" s="55"/>
      <c r="DD821" s="55"/>
      <c r="DE821" s="55"/>
      <c r="DF821" s="55"/>
      <c r="DG821" s="55"/>
      <c r="DH821" s="55"/>
      <c r="DI821" s="55"/>
      <c r="DJ821" s="55"/>
      <c r="DK821" s="55"/>
      <c r="DL821" s="55"/>
      <c r="DM821" s="55"/>
      <c r="DN821" s="55"/>
      <c r="DO821" s="55"/>
      <c r="DP821" s="55"/>
      <c r="DQ821" s="55"/>
      <c r="DR821" s="55"/>
      <c r="DS821" s="55"/>
      <c r="DT821" s="55"/>
      <c r="DU821" s="55"/>
      <c r="DV821" s="55"/>
      <c r="DW821" s="55"/>
      <c r="DX821" s="55"/>
      <c r="DY821" s="55"/>
      <c r="DZ821" s="55"/>
      <c r="EA821" s="55"/>
      <c r="EB821" s="55"/>
      <c r="EC821" s="55"/>
      <c r="ED821" s="55"/>
      <c r="EE821" s="55"/>
      <c r="EF821" s="55"/>
      <c r="EG821" s="55"/>
      <c r="EH821" s="55"/>
      <c r="EI821" s="55"/>
      <c r="EJ821" s="55"/>
      <c r="EK821" s="55"/>
      <c r="EL821" s="55"/>
      <c r="EM821" s="55"/>
      <c r="EN821" s="55"/>
      <c r="EO821" s="55"/>
      <c r="EP821" s="55"/>
      <c r="EQ821" s="55"/>
      <c r="ER821" s="55"/>
      <c r="ES821" s="55"/>
      <c r="ET821" s="55"/>
      <c r="EU821" s="55"/>
      <c r="EV821" s="55"/>
      <c r="EW821" s="55"/>
      <c r="EX821" s="55"/>
      <c r="EY821" s="55"/>
      <c r="EZ821" s="55"/>
      <c r="FA821" s="55"/>
      <c r="FB821" s="55"/>
      <c r="FC821" s="55"/>
      <c r="FD821" s="55"/>
      <c r="FE821" s="55"/>
      <c r="FF821" s="55"/>
      <c r="FG821" s="55"/>
      <c r="FH821" s="55"/>
      <c r="FI821" s="55"/>
      <c r="FJ821" s="55"/>
      <c r="FK821" s="55"/>
      <c r="FL821" s="55"/>
      <c r="FM821" s="55"/>
      <c r="FN821" s="55"/>
      <c r="FO821" s="55"/>
      <c r="FP821" s="55"/>
      <c r="FQ821" s="55"/>
      <c r="FR821" s="55"/>
      <c r="FS821" s="55"/>
      <c r="FT821" s="55"/>
      <c r="FU821" s="55"/>
      <c r="FV821" s="55"/>
      <c r="FW821" s="55"/>
      <c r="FX821" s="55"/>
      <c r="FY821" s="55"/>
      <c r="FZ821" s="55"/>
      <c r="GA821" s="55"/>
      <c r="GB821" s="55"/>
      <c r="GC821" s="55"/>
      <c r="GD821" s="55"/>
      <c r="GE821" s="55"/>
      <c r="GF821" s="55"/>
      <c r="GG821" s="55"/>
      <c r="GH821" s="55"/>
      <c r="GI821" s="55"/>
      <c r="GJ821" s="55"/>
      <c r="GK821" s="55"/>
      <c r="GL821" s="55"/>
      <c r="GM821" s="55"/>
      <c r="GN821" s="55"/>
      <c r="GO821" s="55"/>
      <c r="GP821" s="55"/>
      <c r="GQ821" s="55"/>
      <c r="GR821" s="55"/>
      <c r="GS821" s="55"/>
      <c r="GT821" s="55"/>
      <c r="GU821" s="55"/>
      <c r="GV821" s="55"/>
      <c r="GW821" s="55"/>
      <c r="GX821" s="55"/>
      <c r="GY821" s="55"/>
      <c r="GZ821" s="55"/>
      <c r="HA821" s="55"/>
      <c r="HB821" s="55"/>
      <c r="HC821" s="55"/>
      <c r="HD821" s="55"/>
      <c r="HE821" s="55"/>
      <c r="HF821" s="55"/>
      <c r="HG821" s="55"/>
      <c r="HH821" s="55"/>
      <c r="HI821" s="55"/>
      <c r="HJ821" s="55"/>
      <c r="HK821" s="55"/>
      <c r="HL821" s="55"/>
      <c r="HM821" s="55"/>
      <c r="HN821" s="55"/>
      <c r="HO821" s="55"/>
      <c r="HP821" s="55"/>
      <c r="HQ821" s="55"/>
      <c r="HR821" s="55"/>
      <c r="HS821" s="55"/>
      <c r="HT821" s="55"/>
      <c r="HU821" s="55"/>
      <c r="HV821" s="55"/>
      <c r="HW821" s="55"/>
      <c r="HX821" s="55"/>
      <c r="HY821" s="55"/>
      <c r="HZ821" s="55"/>
      <c r="IA821" s="55"/>
      <c r="IB821" s="55"/>
      <c r="IC821" s="55"/>
      <c r="ID821" s="55"/>
      <c r="IE821" s="55"/>
    </row>
    <row r="822" s="223" customFormat="1" ht="60" hidden="1" customHeight="1">
      <c r="A822" s="204"/>
      <c r="B822" s="204" t="s">
        <v>62</v>
      </c>
      <c r="C822" s="204" t="s">
        <v>63</v>
      </c>
      <c r="D822" s="205" t="s">
        <v>64</v>
      </c>
      <c r="E822" s="205" t="s">
        <v>3205</v>
      </c>
      <c r="F822" s="206" t="s">
        <v>3206</v>
      </c>
      <c r="G822" s="206" t="s">
        <v>1049</v>
      </c>
      <c r="H822" s="205" t="s">
        <v>3207</v>
      </c>
      <c r="I822" s="217" t="s">
        <v>1051</v>
      </c>
      <c r="J822" s="206" t="s">
        <v>3182</v>
      </c>
      <c r="K822" s="209" t="s">
        <v>579</v>
      </c>
      <c r="L822" s="280" t="s">
        <v>1053</v>
      </c>
      <c r="M822" s="209" t="s">
        <v>1054</v>
      </c>
      <c r="N822" s="209">
        <v>22756</v>
      </c>
      <c r="O822" s="211" t="s">
        <v>1055</v>
      </c>
      <c r="P822" s="204" t="s">
        <v>76</v>
      </c>
      <c r="Q822" s="212" t="s">
        <v>398</v>
      </c>
      <c r="R822" s="213">
        <v>44887</v>
      </c>
      <c r="S822" s="214">
        <v>15</v>
      </c>
      <c r="T822" s="575">
        <f t="shared" si="69"/>
        <v>50365</v>
      </c>
      <c r="U822" s="205" t="s">
        <v>100</v>
      </c>
      <c r="V822" s="216" t="str">
        <f t="shared" si="66"/>
        <v/>
      </c>
      <c r="W822" s="216" t="str">
        <f t="shared" si="65"/>
        <v>%НКПР</v>
      </c>
      <c r="X822" s="214">
        <v>100</v>
      </c>
      <c r="Y822" s="214"/>
      <c r="Z822" s="212" t="s">
        <v>399</v>
      </c>
      <c r="AA822" s="205" t="s">
        <v>400</v>
      </c>
      <c r="AB822" s="214"/>
      <c r="AC822" s="212" t="s">
        <v>399</v>
      </c>
      <c r="AD822" s="209">
        <v>24</v>
      </c>
      <c r="AE822" s="213">
        <v>45765</v>
      </c>
      <c r="AF822" s="219">
        <f t="shared" si="67"/>
        <v>46494</v>
      </c>
      <c r="AG822" s="206" t="s">
        <v>82</v>
      </c>
      <c r="AH822" s="569" t="s">
        <v>83</v>
      </c>
      <c r="AI822" s="582" t="s">
        <v>3208</v>
      </c>
      <c r="AJ822" s="207" t="s">
        <v>3175</v>
      </c>
      <c r="AK822" s="586" t="str">
        <f t="shared" ca="1" si="68"/>
        <v>поверен</v>
      </c>
      <c r="AL822" s="212"/>
      <c r="AM822" s="212" t="s">
        <v>86</v>
      </c>
      <c r="AN822" s="212" t="s">
        <v>87</v>
      </c>
      <c r="AO822" s="212" t="s">
        <v>88</v>
      </c>
      <c r="AP822" s="217" t="s">
        <v>695</v>
      </c>
      <c r="AQ822" s="230" t="s">
        <v>1057</v>
      </c>
      <c r="AR822" s="219"/>
      <c r="AS822" s="212" t="s">
        <v>91</v>
      </c>
      <c r="AT822" s="204" t="s">
        <v>385</v>
      </c>
      <c r="AU822" s="204"/>
      <c r="AV822" s="212" t="s">
        <v>1057</v>
      </c>
      <c r="AW822" s="206"/>
      <c r="AX822" s="204"/>
      <c r="AY822" s="204"/>
      <c r="AZ822" s="204"/>
      <c r="BA822" s="206"/>
      <c r="BB822" s="206" t="s">
        <v>403</v>
      </c>
      <c r="BC822" s="206" t="s">
        <v>404</v>
      </c>
      <c r="BD822" s="212">
        <v>3160</v>
      </c>
      <c r="BE822" s="206"/>
      <c r="BF822" s="569"/>
      <c r="BG822" s="216" t="s">
        <v>1058</v>
      </c>
      <c r="BH822" s="221"/>
      <c r="BI822" s="216"/>
      <c r="BJ822" s="222" t="s">
        <v>407</v>
      </c>
      <c r="BK822" s="222" t="s">
        <v>588</v>
      </c>
      <c r="BL822" s="55"/>
      <c r="BM822" s="55"/>
      <c r="BN822" s="55"/>
      <c r="BO822" s="55"/>
      <c r="BP822" s="55"/>
      <c r="BQ822" s="55"/>
      <c r="BR822" s="55"/>
      <c r="BS822" s="55"/>
      <c r="BT822" s="55"/>
      <c r="BU822" s="55"/>
      <c r="BV822" s="55"/>
      <c r="BW822" s="55"/>
      <c r="BX822" s="55"/>
      <c r="BY822" s="55"/>
      <c r="BZ822" s="55"/>
      <c r="CA822" s="55"/>
      <c r="CB822" s="55"/>
      <c r="CC822" s="55"/>
      <c r="CD822" s="55"/>
      <c r="CE822" s="55"/>
      <c r="CF822" s="55"/>
      <c r="CG822" s="55"/>
      <c r="CH822" s="55"/>
      <c r="CI822" s="55"/>
      <c r="CJ822" s="55"/>
      <c r="CK822" s="55"/>
      <c r="CL822" s="55"/>
      <c r="CM822" s="55"/>
      <c r="CN822" s="55"/>
      <c r="CO822" s="55"/>
      <c r="CP822" s="55"/>
      <c r="CQ822" s="55"/>
      <c r="CR822" s="55"/>
      <c r="CS822" s="55"/>
      <c r="CT822" s="55"/>
      <c r="CU822" s="55"/>
      <c r="CV822" s="55"/>
      <c r="CW822" s="55"/>
      <c r="CX822" s="55"/>
      <c r="CY822" s="55"/>
      <c r="CZ822" s="55"/>
      <c r="DA822" s="55"/>
      <c r="DB822" s="55"/>
      <c r="DC822" s="55"/>
      <c r="DD822" s="55"/>
      <c r="DE822" s="55"/>
      <c r="DF822" s="55"/>
      <c r="DG822" s="55"/>
      <c r="DH822" s="55"/>
      <c r="DI822" s="55"/>
      <c r="DJ822" s="55"/>
      <c r="DK822" s="55"/>
      <c r="DL822" s="55"/>
      <c r="DM822" s="55"/>
      <c r="DN822" s="55"/>
      <c r="DO822" s="55"/>
      <c r="DP822" s="55"/>
      <c r="DQ822" s="55"/>
      <c r="DR822" s="55"/>
      <c r="DS822" s="55"/>
      <c r="DT822" s="55"/>
      <c r="DU822" s="55"/>
      <c r="DV822" s="55"/>
      <c r="DW822" s="55"/>
      <c r="DX822" s="55"/>
      <c r="DY822" s="55"/>
      <c r="DZ822" s="55"/>
      <c r="EA822" s="55"/>
      <c r="EB822" s="55"/>
      <c r="EC822" s="55"/>
      <c r="ED822" s="55"/>
      <c r="EE822" s="55"/>
      <c r="EF822" s="55"/>
      <c r="EG822" s="55"/>
      <c r="EH822" s="55"/>
      <c r="EI822" s="55"/>
      <c r="EJ822" s="55"/>
      <c r="EK822" s="55"/>
      <c r="EL822" s="55"/>
      <c r="EM822" s="55"/>
      <c r="EN822" s="55"/>
      <c r="EO822" s="55"/>
      <c r="EP822" s="55"/>
      <c r="EQ822" s="55"/>
      <c r="ER822" s="55"/>
      <c r="ES822" s="55"/>
      <c r="ET822" s="55"/>
      <c r="EU822" s="55"/>
      <c r="EV822" s="55"/>
      <c r="EW822" s="55"/>
      <c r="EX822" s="55"/>
      <c r="EY822" s="55"/>
      <c r="EZ822" s="55"/>
      <c r="FA822" s="55"/>
      <c r="FB822" s="55"/>
      <c r="FC822" s="55"/>
      <c r="FD822" s="55"/>
      <c r="FE822" s="55"/>
      <c r="FF822" s="55"/>
      <c r="FG822" s="55"/>
      <c r="FH822" s="55"/>
      <c r="FI822" s="55"/>
      <c r="FJ822" s="55"/>
      <c r="FK822" s="55"/>
      <c r="FL822" s="55"/>
      <c r="FM822" s="55"/>
      <c r="FN822" s="55"/>
      <c r="FO822" s="55"/>
      <c r="FP822" s="55"/>
      <c r="FQ822" s="55"/>
      <c r="FR822" s="55"/>
      <c r="FS822" s="55"/>
      <c r="FT822" s="55"/>
      <c r="FU822" s="55"/>
      <c r="FV822" s="55"/>
      <c r="FW822" s="55"/>
      <c r="FX822" s="55"/>
      <c r="FY822" s="55"/>
      <c r="FZ822" s="55"/>
      <c r="GA822" s="55"/>
      <c r="GB822" s="55"/>
      <c r="GC822" s="55"/>
      <c r="GD822" s="55"/>
      <c r="GE822" s="55"/>
      <c r="GF822" s="55"/>
      <c r="GG822" s="55"/>
      <c r="GH822" s="55"/>
      <c r="GI822" s="55"/>
      <c r="GJ822" s="55"/>
      <c r="GK822" s="55"/>
      <c r="GL822" s="55"/>
      <c r="GM822" s="55"/>
      <c r="GN822" s="55"/>
      <c r="GO822" s="55"/>
      <c r="GP822" s="55"/>
      <c r="GQ822" s="55"/>
      <c r="GR822" s="55"/>
      <c r="GS822" s="55"/>
      <c r="GT822" s="55"/>
      <c r="GU822" s="55"/>
      <c r="GV822" s="55"/>
      <c r="GW822" s="55"/>
      <c r="GX822" s="55"/>
      <c r="GY822" s="55"/>
      <c r="GZ822" s="55"/>
      <c r="HA822" s="55"/>
      <c r="HB822" s="55"/>
      <c r="HC822" s="55"/>
      <c r="HD822" s="55"/>
      <c r="HE822" s="55"/>
      <c r="HF822" s="55"/>
      <c r="HG822" s="55"/>
      <c r="HH822" s="55"/>
      <c r="HI822" s="55"/>
      <c r="HJ822" s="55"/>
      <c r="HK822" s="55"/>
      <c r="HL822" s="55"/>
      <c r="HM822" s="55"/>
      <c r="HN822" s="55"/>
      <c r="HO822" s="55"/>
      <c r="HP822" s="55"/>
      <c r="HQ822" s="55"/>
      <c r="HR822" s="55"/>
      <c r="HS822" s="55"/>
      <c r="HT822" s="55"/>
      <c r="HU822" s="55"/>
      <c r="HV822" s="55"/>
      <c r="HW822" s="55"/>
      <c r="HX822" s="55"/>
      <c r="HY822" s="55"/>
      <c r="HZ822" s="55"/>
      <c r="IA822" s="55"/>
      <c r="IB822" s="55"/>
      <c r="IC822" s="55"/>
      <c r="ID822" s="55"/>
      <c r="IE822" s="55"/>
    </row>
    <row r="823" s="55" customFormat="1" ht="60" hidden="1" customHeight="1">
      <c r="A823" s="58"/>
      <c r="B823" s="58" t="s">
        <v>62</v>
      </c>
      <c r="C823" s="58" t="s">
        <v>63</v>
      </c>
      <c r="D823" s="59" t="s">
        <v>64</v>
      </c>
      <c r="E823" s="59" t="s">
        <v>3190</v>
      </c>
      <c r="F823" s="62" t="s">
        <v>3199</v>
      </c>
      <c r="G823" s="62" t="s">
        <v>3209</v>
      </c>
      <c r="H823" s="59" t="s">
        <v>3210</v>
      </c>
      <c r="I823" s="63" t="s">
        <v>930</v>
      </c>
      <c r="J823" s="62" t="s">
        <v>931</v>
      </c>
      <c r="K823" s="64" t="s">
        <v>932</v>
      </c>
      <c r="L823" s="58" t="s">
        <v>933</v>
      </c>
      <c r="M823" s="58" t="s">
        <v>933</v>
      </c>
      <c r="N823" s="59" t="s">
        <v>3211</v>
      </c>
      <c r="O823" s="58" t="s">
        <v>1098</v>
      </c>
      <c r="P823" s="58" t="s">
        <v>76</v>
      </c>
      <c r="Q823" s="66" t="s">
        <v>77</v>
      </c>
      <c r="R823" s="115">
        <v>42278</v>
      </c>
      <c r="S823" s="68">
        <v>15</v>
      </c>
      <c r="T823" s="69">
        <f t="shared" si="69"/>
        <v>47756</v>
      </c>
      <c r="U823" s="59">
        <v>-40</v>
      </c>
      <c r="V823" s="71" t="str">
        <f t="shared" si="66"/>
        <v/>
      </c>
      <c r="W823" s="66" t="s">
        <v>79</v>
      </c>
      <c r="X823" s="63">
        <v>80</v>
      </c>
      <c r="Y823" s="63"/>
      <c r="Z823" s="66" t="s">
        <v>79</v>
      </c>
      <c r="AA823" s="58" t="s">
        <v>101</v>
      </c>
      <c r="AB823" s="63"/>
      <c r="AC823" s="66" t="s">
        <v>81</v>
      </c>
      <c r="AD823" s="64">
        <v>48</v>
      </c>
      <c r="AE823" s="72">
        <v>45819</v>
      </c>
      <c r="AF823" s="73">
        <f t="shared" si="67"/>
        <v>47279</v>
      </c>
      <c r="AG823" s="62" t="s">
        <v>82</v>
      </c>
      <c r="AH823" s="62" t="s">
        <v>83</v>
      </c>
      <c r="AI823" s="184" t="s">
        <v>3212</v>
      </c>
      <c r="AJ823" s="62" t="s">
        <v>109</v>
      </c>
      <c r="AK823" s="73" t="str">
        <f t="shared" ca="1" si="68"/>
        <v>поверен</v>
      </c>
      <c r="AL823" s="66"/>
      <c r="AM823" s="66" t="s">
        <v>86</v>
      </c>
      <c r="AN823" s="66" t="s">
        <v>87</v>
      </c>
      <c r="AO823" s="66" t="s">
        <v>88</v>
      </c>
      <c r="AP823" s="63"/>
      <c r="AQ823" s="74"/>
      <c r="AR823" s="73"/>
      <c r="AS823" s="66"/>
      <c r="AT823" s="58"/>
      <c r="AU823" s="58"/>
      <c r="AV823" s="62"/>
      <c r="AW823" s="62"/>
      <c r="AX823" s="58"/>
      <c r="AY823" s="58"/>
      <c r="AZ823" s="58"/>
      <c r="BA823" s="62"/>
      <c r="BB823" s="62" t="s">
        <v>93</v>
      </c>
      <c r="BC823" s="62" t="s">
        <v>94</v>
      </c>
      <c r="BD823" s="66">
        <v>3201</v>
      </c>
      <c r="BE823" s="62"/>
      <c r="BF823" s="75"/>
      <c r="BG823" s="76"/>
      <c r="BH823" s="77"/>
      <c r="BI823" s="71"/>
      <c r="BJ823" s="71"/>
      <c r="BK823" s="71"/>
    </row>
    <row r="824" s="55" customFormat="1" ht="60" hidden="1" customHeight="1">
      <c r="A824" s="58"/>
      <c r="B824" s="58" t="s">
        <v>62</v>
      </c>
      <c r="C824" s="58" t="s">
        <v>63</v>
      </c>
      <c r="D824" s="59" t="s">
        <v>64</v>
      </c>
      <c r="E824" s="59" t="s">
        <v>3190</v>
      </c>
      <c r="F824" s="62" t="s">
        <v>3199</v>
      </c>
      <c r="G824" s="62" t="s">
        <v>3209</v>
      </c>
      <c r="H824" s="59" t="s">
        <v>3210</v>
      </c>
      <c r="I824" s="63" t="s">
        <v>69</v>
      </c>
      <c r="J824" s="62" t="s">
        <v>1100</v>
      </c>
      <c r="K824" s="58" t="s">
        <v>71</v>
      </c>
      <c r="L824" s="58" t="s">
        <v>72</v>
      </c>
      <c r="M824" s="62" t="s">
        <v>3213</v>
      </c>
      <c r="N824" s="59" t="s">
        <v>3214</v>
      </c>
      <c r="O824" s="58" t="s">
        <v>75</v>
      </c>
      <c r="P824" s="58" t="s">
        <v>76</v>
      </c>
      <c r="Q824" s="66" t="s">
        <v>77</v>
      </c>
      <c r="R824" s="116">
        <v>42005</v>
      </c>
      <c r="S824" s="68">
        <v>15</v>
      </c>
      <c r="T824" s="69">
        <f t="shared" si="69"/>
        <v>47483</v>
      </c>
      <c r="U824" s="59">
        <v>-40</v>
      </c>
      <c r="V824" s="71" t="str">
        <f t="shared" si="66"/>
        <v/>
      </c>
      <c r="W824" s="66" t="s">
        <v>79</v>
      </c>
      <c r="X824" s="63">
        <v>80</v>
      </c>
      <c r="Y824" s="63"/>
      <c r="Z824" s="66" t="s">
        <v>79</v>
      </c>
      <c r="AA824" s="58" t="s">
        <v>101</v>
      </c>
      <c r="AB824" s="63"/>
      <c r="AC824" s="66" t="s">
        <v>81</v>
      </c>
      <c r="AD824" s="64">
        <v>60</v>
      </c>
      <c r="AE824" s="72">
        <v>44363</v>
      </c>
      <c r="AF824" s="73">
        <f t="shared" si="67"/>
        <v>46188</v>
      </c>
      <c r="AG824" s="62" t="s">
        <v>82</v>
      </c>
      <c r="AH824" s="62" t="s">
        <v>83</v>
      </c>
      <c r="AI824" s="66" t="s">
        <v>3215</v>
      </c>
      <c r="AJ824" s="62" t="s">
        <v>85</v>
      </c>
      <c r="AK824" s="73" t="str">
        <f t="shared" ca="1" si="68"/>
        <v>поверен</v>
      </c>
      <c r="AL824" s="66"/>
      <c r="AM824" s="66" t="s">
        <v>86</v>
      </c>
      <c r="AN824" s="66" t="s">
        <v>87</v>
      </c>
      <c r="AO824" s="66" t="s">
        <v>88</v>
      </c>
      <c r="AP824" s="63"/>
      <c r="AQ824" s="74"/>
      <c r="AR824" s="73"/>
      <c r="AS824" s="66" t="s">
        <v>91</v>
      </c>
      <c r="AT824" s="58" t="s">
        <v>385</v>
      </c>
      <c r="AU824" s="58"/>
      <c r="AV824" s="62"/>
      <c r="AW824" s="62"/>
      <c r="AX824" s="58"/>
      <c r="AY824" s="58"/>
      <c r="AZ824" s="58"/>
      <c r="BA824" s="62"/>
      <c r="BB824" s="62" t="s">
        <v>93</v>
      </c>
      <c r="BC824" s="62" t="s">
        <v>94</v>
      </c>
      <c r="BD824" s="66">
        <v>3201</v>
      </c>
      <c r="BE824" s="62"/>
      <c r="BF824" s="75"/>
      <c r="BG824" s="76"/>
      <c r="BH824" s="77"/>
      <c r="BI824" s="71"/>
      <c r="BJ824" s="71"/>
      <c r="BK824" s="71"/>
    </row>
    <row r="825" s="55" customFormat="1" ht="60" hidden="1" customHeight="1">
      <c r="A825" s="58"/>
      <c r="B825" s="58" t="s">
        <v>62</v>
      </c>
      <c r="C825" s="58" t="s">
        <v>63</v>
      </c>
      <c r="D825" s="59" t="s">
        <v>64</v>
      </c>
      <c r="E825" s="59" t="s">
        <v>3190</v>
      </c>
      <c r="F825" s="62" t="s">
        <v>3191</v>
      </c>
      <c r="G825" s="62" t="s">
        <v>3216</v>
      </c>
      <c r="H825" s="59" t="s">
        <v>3217</v>
      </c>
      <c r="I825" s="63" t="s">
        <v>930</v>
      </c>
      <c r="J825" s="62" t="s">
        <v>931</v>
      </c>
      <c r="K825" s="64" t="s">
        <v>932</v>
      </c>
      <c r="L825" s="58" t="s">
        <v>933</v>
      </c>
      <c r="M825" s="58" t="s">
        <v>3218</v>
      </c>
      <c r="N825" s="59" t="s">
        <v>3219</v>
      </c>
      <c r="O825" s="58" t="s">
        <v>1098</v>
      </c>
      <c r="P825" s="58" t="s">
        <v>76</v>
      </c>
      <c r="Q825" s="66" t="s">
        <v>77</v>
      </c>
      <c r="R825" s="115">
        <v>2015</v>
      </c>
      <c r="S825" s="68">
        <v>15</v>
      </c>
      <c r="T825" s="69">
        <f t="shared" si="69"/>
        <v>7493</v>
      </c>
      <c r="U825" s="59" t="s">
        <v>78</v>
      </c>
      <c r="V825" s="71" t="str">
        <f t="shared" si="66"/>
        <v/>
      </c>
      <c r="W825" s="71" t="str">
        <f t="shared" si="65"/>
        <v>°С</v>
      </c>
      <c r="X825" s="63">
        <v>450</v>
      </c>
      <c r="Y825" s="63"/>
      <c r="Z825" s="66" t="s">
        <v>79</v>
      </c>
      <c r="AA825" s="58" t="s">
        <v>101</v>
      </c>
      <c r="AB825" s="63"/>
      <c r="AC825" s="66" t="s">
        <v>81</v>
      </c>
      <c r="AD825" s="64">
        <v>48</v>
      </c>
      <c r="AE825" s="72">
        <v>45819</v>
      </c>
      <c r="AF825" s="73">
        <f t="shared" si="67"/>
        <v>47279</v>
      </c>
      <c r="AG825" s="62" t="s">
        <v>82</v>
      </c>
      <c r="AH825" s="62" t="s">
        <v>83</v>
      </c>
      <c r="AI825" s="66" t="s">
        <v>3220</v>
      </c>
      <c r="AJ825" s="62" t="s">
        <v>109</v>
      </c>
      <c r="AK825" s="73" t="str">
        <f t="shared" ca="1" si="68"/>
        <v>поверен</v>
      </c>
      <c r="AL825" s="66"/>
      <c r="AM825" s="66" t="s">
        <v>86</v>
      </c>
      <c r="AN825" s="66" t="s">
        <v>87</v>
      </c>
      <c r="AO825" s="66" t="s">
        <v>88</v>
      </c>
      <c r="AP825" s="63"/>
      <c r="AQ825" s="74"/>
      <c r="AR825" s="73"/>
      <c r="AS825" s="66"/>
      <c r="AT825" s="58"/>
      <c r="AU825" s="58"/>
      <c r="AV825" s="62"/>
      <c r="AW825" s="62"/>
      <c r="AX825" s="58"/>
      <c r="AY825" s="58"/>
      <c r="AZ825" s="58"/>
      <c r="BA825" s="62"/>
      <c r="BB825" s="62"/>
      <c r="BC825" s="62"/>
      <c r="BD825" s="66"/>
      <c r="BE825" s="62"/>
      <c r="BF825" s="75"/>
      <c r="BG825" s="76"/>
      <c r="BH825" s="77"/>
      <c r="BI825" s="71"/>
      <c r="BJ825" s="71"/>
      <c r="BK825" s="71"/>
    </row>
    <row r="826" s="55" customFormat="1" ht="60" hidden="1" customHeight="1">
      <c r="A826" s="58"/>
      <c r="B826" s="58" t="s">
        <v>62</v>
      </c>
      <c r="C826" s="58" t="s">
        <v>63</v>
      </c>
      <c r="D826" s="59" t="s">
        <v>64</v>
      </c>
      <c r="E826" s="59" t="s">
        <v>3190</v>
      </c>
      <c r="F826" s="62" t="s">
        <v>3191</v>
      </c>
      <c r="G826" s="62" t="s">
        <v>3216</v>
      </c>
      <c r="H826" s="59" t="s">
        <v>3217</v>
      </c>
      <c r="I826" s="63" t="s">
        <v>69</v>
      </c>
      <c r="J826" s="62" t="s">
        <v>1100</v>
      </c>
      <c r="K826" s="58" t="s">
        <v>71</v>
      </c>
      <c r="L826" s="58" t="s">
        <v>72</v>
      </c>
      <c r="M826" s="62" t="s">
        <v>3221</v>
      </c>
      <c r="N826" s="59" t="s">
        <v>3222</v>
      </c>
      <c r="O826" s="58" t="s">
        <v>75</v>
      </c>
      <c r="P826" s="58" t="s">
        <v>76</v>
      </c>
      <c r="Q826" s="66" t="s">
        <v>77</v>
      </c>
      <c r="R826" s="115">
        <v>42248</v>
      </c>
      <c r="S826" s="68">
        <v>15</v>
      </c>
      <c r="T826" s="69">
        <f t="shared" si="69"/>
        <v>47726</v>
      </c>
      <c r="U826" s="59" t="s">
        <v>3223</v>
      </c>
      <c r="V826" s="71" t="str">
        <f t="shared" si="66"/>
        <v/>
      </c>
      <c r="W826" s="71" t="str">
        <f t="shared" ref="W826:W889" si="70">IF(Z826="","",Z826)</f>
        <v>°С</v>
      </c>
      <c r="X826" s="63">
        <v>80</v>
      </c>
      <c r="Y826" s="63"/>
      <c r="Z826" s="66" t="s">
        <v>79</v>
      </c>
      <c r="AA826" s="58" t="s">
        <v>101</v>
      </c>
      <c r="AB826" s="63"/>
      <c r="AC826" s="66" t="s">
        <v>81</v>
      </c>
      <c r="AD826" s="64">
        <v>60</v>
      </c>
      <c r="AE826" s="72">
        <v>44363</v>
      </c>
      <c r="AF826" s="73">
        <f t="shared" si="67"/>
        <v>46188</v>
      </c>
      <c r="AG826" s="62" t="s">
        <v>82</v>
      </c>
      <c r="AH826" s="62" t="s">
        <v>83</v>
      </c>
      <c r="AI826" s="66" t="s">
        <v>3224</v>
      </c>
      <c r="AJ826" s="62" t="s">
        <v>85</v>
      </c>
      <c r="AK826" s="73" t="str">
        <f t="shared" ca="1" si="68"/>
        <v>поверен</v>
      </c>
      <c r="AL826" s="66"/>
      <c r="AM826" s="66" t="s">
        <v>86</v>
      </c>
      <c r="AN826" s="66" t="s">
        <v>87</v>
      </c>
      <c r="AO826" s="66" t="s">
        <v>88</v>
      </c>
      <c r="AP826" s="63"/>
      <c r="AQ826" s="74"/>
      <c r="AR826" s="73"/>
      <c r="AS826" s="66" t="s">
        <v>91</v>
      </c>
      <c r="AT826" s="58" t="s">
        <v>385</v>
      </c>
      <c r="AU826" s="58"/>
      <c r="AV826" s="62"/>
      <c r="AW826" s="62"/>
      <c r="AX826" s="58"/>
      <c r="AY826" s="58"/>
      <c r="AZ826" s="58"/>
      <c r="BA826" s="62"/>
      <c r="BB826" s="62" t="s">
        <v>93</v>
      </c>
      <c r="BC826" s="62" t="s">
        <v>94</v>
      </c>
      <c r="BD826" s="66">
        <v>3201</v>
      </c>
      <c r="BE826" s="62"/>
      <c r="BF826" s="75"/>
      <c r="BG826" s="76"/>
      <c r="BH826" s="77"/>
      <c r="BI826" s="71"/>
      <c r="BJ826" s="71"/>
      <c r="BK826" s="71"/>
    </row>
    <row r="827" s="55" customFormat="1" ht="60" hidden="1" customHeight="1">
      <c r="A827" s="58"/>
      <c r="B827" s="58" t="s">
        <v>62</v>
      </c>
      <c r="C827" s="58" t="s">
        <v>63</v>
      </c>
      <c r="D827" s="59" t="s">
        <v>64</v>
      </c>
      <c r="E827" s="59" t="s">
        <v>3190</v>
      </c>
      <c r="F827" s="62" t="s">
        <v>3191</v>
      </c>
      <c r="G827" s="62" t="s">
        <v>3225</v>
      </c>
      <c r="H827" s="59" t="s">
        <v>3226</v>
      </c>
      <c r="I827" s="63" t="s">
        <v>171</v>
      </c>
      <c r="J827" s="62" t="s">
        <v>172</v>
      </c>
      <c r="K827" s="64" t="s">
        <v>131</v>
      </c>
      <c r="L827" s="79" t="s">
        <v>151</v>
      </c>
      <c r="M827" s="62" t="s">
        <v>3227</v>
      </c>
      <c r="N827" s="64" t="s">
        <v>3228</v>
      </c>
      <c r="O827" s="58" t="s">
        <v>75</v>
      </c>
      <c r="P827" s="58" t="s">
        <v>76</v>
      </c>
      <c r="Q827" s="66" t="s">
        <v>137</v>
      </c>
      <c r="R827" s="115">
        <v>42248</v>
      </c>
      <c r="S827" s="68">
        <v>12</v>
      </c>
      <c r="T827" s="69">
        <f t="shared" si="69"/>
        <v>46630.400000000001</v>
      </c>
      <c r="U827" s="59" t="s">
        <v>100</v>
      </c>
      <c r="V827" s="71" t="str">
        <f t="shared" si="66"/>
        <v>М</v>
      </c>
      <c r="W827" s="71" t="str">
        <f t="shared" si="70"/>
        <v>Па</v>
      </c>
      <c r="X827" s="63">
        <v>6.2999999999999998</v>
      </c>
      <c r="Y827" s="63" t="s">
        <v>138</v>
      </c>
      <c r="Z827" s="66" t="s">
        <v>139</v>
      </c>
      <c r="AA827" s="59" t="s">
        <v>156</v>
      </c>
      <c r="AB827" s="63"/>
      <c r="AC827" s="66" t="s">
        <v>141</v>
      </c>
      <c r="AD827" s="64">
        <v>60</v>
      </c>
      <c r="AE827" s="72">
        <v>45818</v>
      </c>
      <c r="AF827" s="73">
        <f t="shared" si="67"/>
        <v>47643</v>
      </c>
      <c r="AG827" s="62" t="s">
        <v>82</v>
      </c>
      <c r="AH827" s="62" t="s">
        <v>83</v>
      </c>
      <c r="AI827" s="66" t="s">
        <v>3229</v>
      </c>
      <c r="AJ827" s="62" t="s">
        <v>109</v>
      </c>
      <c r="AK827" s="73" t="str">
        <f t="shared" ca="1" si="68"/>
        <v>поверен</v>
      </c>
      <c r="AL827" s="66"/>
      <c r="AM827" s="66" t="s">
        <v>86</v>
      </c>
      <c r="AN827" s="66" t="s">
        <v>87</v>
      </c>
      <c r="AO827" s="66" t="s">
        <v>88</v>
      </c>
      <c r="AP827" s="63"/>
      <c r="AQ827" s="74"/>
      <c r="AR827" s="73"/>
      <c r="AS827" s="66" t="s">
        <v>91</v>
      </c>
      <c r="AT827" s="58" t="s">
        <v>385</v>
      </c>
      <c r="AU827" s="58"/>
      <c r="AV827" s="62"/>
      <c r="AW827" s="62"/>
      <c r="AX827" s="58"/>
      <c r="AY827" s="58"/>
      <c r="AZ827" s="58"/>
      <c r="BA827" s="62"/>
      <c r="BB827" s="62" t="s">
        <v>145</v>
      </c>
      <c r="BC827" s="62" t="s">
        <v>146</v>
      </c>
      <c r="BD827" s="66">
        <v>3001</v>
      </c>
      <c r="BE827" s="62"/>
      <c r="BF827" s="75"/>
      <c r="BG827" s="76"/>
      <c r="BH827" s="77"/>
      <c r="BI827" s="71"/>
      <c r="BJ827" s="71"/>
      <c r="BK827" s="71"/>
    </row>
    <row r="828" s="55" customFormat="1" ht="60" hidden="1" customHeight="1">
      <c r="A828" s="58"/>
      <c r="B828" s="58" t="s">
        <v>62</v>
      </c>
      <c r="C828" s="58" t="s">
        <v>63</v>
      </c>
      <c r="D828" s="59" t="s">
        <v>64</v>
      </c>
      <c r="E828" s="59" t="s">
        <v>3190</v>
      </c>
      <c r="F828" s="62" t="s">
        <v>3191</v>
      </c>
      <c r="G828" s="62" t="s">
        <v>3230</v>
      </c>
      <c r="H828" s="59" t="s">
        <v>3231</v>
      </c>
      <c r="I828" s="63" t="s">
        <v>171</v>
      </c>
      <c r="J828" s="62" t="s">
        <v>172</v>
      </c>
      <c r="K828" s="64" t="s">
        <v>131</v>
      </c>
      <c r="L828" s="79" t="s">
        <v>151</v>
      </c>
      <c r="M828" s="62" t="s">
        <v>3227</v>
      </c>
      <c r="N828" s="64" t="s">
        <v>3232</v>
      </c>
      <c r="O828" s="58" t="s">
        <v>75</v>
      </c>
      <c r="P828" s="58" t="s">
        <v>76</v>
      </c>
      <c r="Q828" s="66" t="s">
        <v>137</v>
      </c>
      <c r="R828" s="115">
        <v>42248</v>
      </c>
      <c r="S828" s="68">
        <v>12</v>
      </c>
      <c r="T828" s="69">
        <f t="shared" si="69"/>
        <v>46630.400000000001</v>
      </c>
      <c r="U828" s="59" t="s">
        <v>100</v>
      </c>
      <c r="V828" s="71" t="str">
        <f t="shared" si="66"/>
        <v>М</v>
      </c>
      <c r="W828" s="71" t="str">
        <f t="shared" si="70"/>
        <v>Па</v>
      </c>
      <c r="X828" s="63">
        <v>6.2999999999999998</v>
      </c>
      <c r="Y828" s="63" t="s">
        <v>138</v>
      </c>
      <c r="Z828" s="66" t="s">
        <v>139</v>
      </c>
      <c r="AA828" s="59" t="s">
        <v>156</v>
      </c>
      <c r="AB828" s="63"/>
      <c r="AC828" s="66" t="s">
        <v>141</v>
      </c>
      <c r="AD828" s="64">
        <v>60</v>
      </c>
      <c r="AE828" s="72">
        <v>45818</v>
      </c>
      <c r="AF828" s="73">
        <f t="shared" si="67"/>
        <v>47643</v>
      </c>
      <c r="AG828" s="62" t="s">
        <v>82</v>
      </c>
      <c r="AH828" s="62" t="s">
        <v>83</v>
      </c>
      <c r="AI828" s="66" t="s">
        <v>3233</v>
      </c>
      <c r="AJ828" s="62" t="s">
        <v>109</v>
      </c>
      <c r="AK828" s="73" t="str">
        <f t="shared" ca="1" si="68"/>
        <v>поверен</v>
      </c>
      <c r="AL828" s="66"/>
      <c r="AM828" s="66" t="s">
        <v>86</v>
      </c>
      <c r="AN828" s="66" t="s">
        <v>87</v>
      </c>
      <c r="AO828" s="66" t="s">
        <v>88</v>
      </c>
      <c r="AP828" s="63"/>
      <c r="AQ828" s="74"/>
      <c r="AR828" s="73"/>
      <c r="AS828" s="66" t="s">
        <v>91</v>
      </c>
      <c r="AT828" s="58" t="s">
        <v>385</v>
      </c>
      <c r="AU828" s="58"/>
      <c r="AV828" s="62"/>
      <c r="AW828" s="62"/>
      <c r="AX828" s="58"/>
      <c r="AY828" s="58"/>
      <c r="AZ828" s="58"/>
      <c r="BA828" s="62"/>
      <c r="BB828" s="62" t="s">
        <v>145</v>
      </c>
      <c r="BC828" s="62" t="s">
        <v>146</v>
      </c>
      <c r="BD828" s="66">
        <v>3001</v>
      </c>
      <c r="BE828" s="62"/>
      <c r="BF828" s="75"/>
      <c r="BG828" s="76"/>
      <c r="BH828" s="77"/>
      <c r="BI828" s="71"/>
      <c r="BJ828" s="71"/>
      <c r="BK828" s="71"/>
    </row>
    <row r="829" s="55" customFormat="1" ht="60" hidden="1" customHeight="1">
      <c r="A829" s="58"/>
      <c r="B829" s="58" t="s">
        <v>62</v>
      </c>
      <c r="C829" s="58" t="s">
        <v>63</v>
      </c>
      <c r="D829" s="59" t="s">
        <v>64</v>
      </c>
      <c r="E829" s="59" t="s">
        <v>3190</v>
      </c>
      <c r="F829" s="62" t="s">
        <v>3191</v>
      </c>
      <c r="G829" s="62" t="s">
        <v>3234</v>
      </c>
      <c r="H829" s="59" t="s">
        <v>3235</v>
      </c>
      <c r="I829" s="63" t="s">
        <v>171</v>
      </c>
      <c r="J829" s="62" t="s">
        <v>172</v>
      </c>
      <c r="K829" s="64" t="s">
        <v>131</v>
      </c>
      <c r="L829" s="79" t="s">
        <v>151</v>
      </c>
      <c r="M829" s="62" t="s">
        <v>3227</v>
      </c>
      <c r="N829" s="64" t="s">
        <v>3236</v>
      </c>
      <c r="O829" s="58" t="s">
        <v>75</v>
      </c>
      <c r="P829" s="58" t="s">
        <v>76</v>
      </c>
      <c r="Q829" s="66" t="s">
        <v>137</v>
      </c>
      <c r="R829" s="115">
        <v>42248</v>
      </c>
      <c r="S829" s="68">
        <v>12</v>
      </c>
      <c r="T829" s="69">
        <f t="shared" si="69"/>
        <v>46630.400000000001</v>
      </c>
      <c r="U829" s="59" t="s">
        <v>100</v>
      </c>
      <c r="V829" s="71" t="str">
        <f t="shared" si="66"/>
        <v>М</v>
      </c>
      <c r="W829" s="71" t="str">
        <f t="shared" si="70"/>
        <v>Па</v>
      </c>
      <c r="X829" s="63">
        <v>16</v>
      </c>
      <c r="Y829" s="63" t="s">
        <v>138</v>
      </c>
      <c r="Z829" s="66" t="s">
        <v>139</v>
      </c>
      <c r="AA829" s="59" t="s">
        <v>156</v>
      </c>
      <c r="AB829" s="63"/>
      <c r="AC829" s="66" t="s">
        <v>141</v>
      </c>
      <c r="AD829" s="64">
        <v>60</v>
      </c>
      <c r="AE829" s="72">
        <v>45818</v>
      </c>
      <c r="AF829" s="73">
        <f t="shared" si="67"/>
        <v>47643</v>
      </c>
      <c r="AG829" s="62" t="s">
        <v>82</v>
      </c>
      <c r="AH829" s="62" t="s">
        <v>83</v>
      </c>
      <c r="AI829" s="66" t="s">
        <v>3237</v>
      </c>
      <c r="AJ829" s="62" t="s">
        <v>178</v>
      </c>
      <c r="AK829" s="73" t="str">
        <f t="shared" ca="1" si="68"/>
        <v>поверен</v>
      </c>
      <c r="AL829" s="66"/>
      <c r="AM829" s="66" t="s">
        <v>86</v>
      </c>
      <c r="AN829" s="66" t="s">
        <v>87</v>
      </c>
      <c r="AO829" s="66" t="s">
        <v>88</v>
      </c>
      <c r="AP829" s="63"/>
      <c r="AQ829" s="74"/>
      <c r="AR829" s="73"/>
      <c r="AS829" s="66" t="s">
        <v>91</v>
      </c>
      <c r="AT829" s="58" t="s">
        <v>385</v>
      </c>
      <c r="AU829" s="58"/>
      <c r="AV829" s="62"/>
      <c r="AW829" s="62"/>
      <c r="AX829" s="58"/>
      <c r="AY829" s="58"/>
      <c r="AZ829" s="58"/>
      <c r="BA829" s="62"/>
      <c r="BB829" s="62" t="s">
        <v>145</v>
      </c>
      <c r="BC829" s="62" t="s">
        <v>146</v>
      </c>
      <c r="BD829" s="66">
        <v>3001</v>
      </c>
      <c r="BE829" s="62"/>
      <c r="BF829" s="75"/>
      <c r="BG829" s="76"/>
      <c r="BH829" s="77"/>
      <c r="BI829" s="71"/>
      <c r="BJ829" s="71"/>
      <c r="BK829" s="71"/>
    </row>
    <row r="830" s="55" customFormat="1" ht="60" hidden="1" customHeight="1">
      <c r="A830" s="58"/>
      <c r="B830" s="58" t="s">
        <v>62</v>
      </c>
      <c r="C830" s="58" t="s">
        <v>63</v>
      </c>
      <c r="D830" s="59" t="s">
        <v>64</v>
      </c>
      <c r="E830" s="59" t="s">
        <v>3190</v>
      </c>
      <c r="F830" s="62" t="s">
        <v>3191</v>
      </c>
      <c r="G830" s="62" t="s">
        <v>3238</v>
      </c>
      <c r="H830" s="59" t="s">
        <v>3239</v>
      </c>
      <c r="I830" s="63" t="s">
        <v>171</v>
      </c>
      <c r="J830" s="62" t="s">
        <v>172</v>
      </c>
      <c r="K830" s="64" t="s">
        <v>131</v>
      </c>
      <c r="L830" s="79" t="s">
        <v>151</v>
      </c>
      <c r="M830" s="62" t="s">
        <v>3227</v>
      </c>
      <c r="N830" s="64" t="s">
        <v>3240</v>
      </c>
      <c r="O830" s="58" t="s">
        <v>75</v>
      </c>
      <c r="P830" s="58" t="s">
        <v>76</v>
      </c>
      <c r="Q830" s="66" t="s">
        <v>137</v>
      </c>
      <c r="R830" s="115">
        <v>42248</v>
      </c>
      <c r="S830" s="68">
        <v>12</v>
      </c>
      <c r="T830" s="69">
        <f t="shared" si="69"/>
        <v>46630.400000000001</v>
      </c>
      <c r="U830" s="59" t="s">
        <v>100</v>
      </c>
      <c r="V830" s="71" t="str">
        <f t="shared" si="66"/>
        <v>М</v>
      </c>
      <c r="W830" s="71" t="str">
        <f t="shared" si="70"/>
        <v>Па</v>
      </c>
      <c r="X830" s="63">
        <v>16</v>
      </c>
      <c r="Y830" s="63" t="s">
        <v>138</v>
      </c>
      <c r="Z830" s="66" t="s">
        <v>139</v>
      </c>
      <c r="AA830" s="59" t="s">
        <v>156</v>
      </c>
      <c r="AB830" s="63"/>
      <c r="AC830" s="66" t="s">
        <v>141</v>
      </c>
      <c r="AD830" s="64">
        <v>60</v>
      </c>
      <c r="AE830" s="72">
        <v>45818</v>
      </c>
      <c r="AF830" s="73">
        <f t="shared" si="67"/>
        <v>47643</v>
      </c>
      <c r="AG830" s="62" t="s">
        <v>82</v>
      </c>
      <c r="AH830" s="62" t="s">
        <v>83</v>
      </c>
      <c r="AI830" s="66" t="s">
        <v>3241</v>
      </c>
      <c r="AJ830" s="62" t="s">
        <v>109</v>
      </c>
      <c r="AK830" s="73" t="str">
        <f t="shared" ca="1" si="68"/>
        <v>поверен</v>
      </c>
      <c r="AL830" s="66"/>
      <c r="AM830" s="66" t="s">
        <v>86</v>
      </c>
      <c r="AN830" s="66" t="s">
        <v>87</v>
      </c>
      <c r="AO830" s="66" t="s">
        <v>88</v>
      </c>
      <c r="AP830" s="63"/>
      <c r="AQ830" s="74"/>
      <c r="AR830" s="73"/>
      <c r="AS830" s="66" t="s">
        <v>91</v>
      </c>
      <c r="AT830" s="58" t="s">
        <v>385</v>
      </c>
      <c r="AU830" s="58"/>
      <c r="AV830" s="62"/>
      <c r="AW830" s="62"/>
      <c r="AX830" s="58"/>
      <c r="AY830" s="58"/>
      <c r="AZ830" s="58"/>
      <c r="BA830" s="62"/>
      <c r="BB830" s="62" t="s">
        <v>145</v>
      </c>
      <c r="BC830" s="62" t="s">
        <v>146</v>
      </c>
      <c r="BD830" s="66">
        <v>3001</v>
      </c>
      <c r="BE830" s="62"/>
      <c r="BF830" s="75"/>
      <c r="BG830" s="76"/>
      <c r="BH830" s="77"/>
      <c r="BI830" s="71"/>
      <c r="BJ830" s="71"/>
      <c r="BK830" s="71"/>
    </row>
    <row r="831" s="55" customFormat="1" ht="60" hidden="1" customHeight="1">
      <c r="A831" s="58"/>
      <c r="B831" s="58" t="s">
        <v>62</v>
      </c>
      <c r="C831" s="58" t="s">
        <v>63</v>
      </c>
      <c r="D831" s="59" t="s">
        <v>64</v>
      </c>
      <c r="E831" s="59" t="s">
        <v>3190</v>
      </c>
      <c r="F831" s="62" t="s">
        <v>3191</v>
      </c>
      <c r="G831" s="62" t="s">
        <v>3242</v>
      </c>
      <c r="H831" s="59" t="s">
        <v>3243</v>
      </c>
      <c r="I831" s="63" t="s">
        <v>171</v>
      </c>
      <c r="J831" s="62" t="s">
        <v>172</v>
      </c>
      <c r="K831" s="64" t="s">
        <v>131</v>
      </c>
      <c r="L831" s="79" t="s">
        <v>151</v>
      </c>
      <c r="M831" s="62" t="s">
        <v>3227</v>
      </c>
      <c r="N831" s="64" t="s">
        <v>3244</v>
      </c>
      <c r="O831" s="58" t="s">
        <v>75</v>
      </c>
      <c r="P831" s="58" t="s">
        <v>76</v>
      </c>
      <c r="Q831" s="66" t="s">
        <v>137</v>
      </c>
      <c r="R831" s="115">
        <v>42248</v>
      </c>
      <c r="S831" s="68">
        <v>12</v>
      </c>
      <c r="T831" s="69">
        <f t="shared" si="69"/>
        <v>46630.400000000001</v>
      </c>
      <c r="U831" s="59" t="s">
        <v>100</v>
      </c>
      <c r="V831" s="71" t="str">
        <f t="shared" si="66"/>
        <v>М</v>
      </c>
      <c r="W831" s="71" t="str">
        <f t="shared" si="70"/>
        <v>Па</v>
      </c>
      <c r="X831" s="63">
        <v>16</v>
      </c>
      <c r="Y831" s="63" t="s">
        <v>138</v>
      </c>
      <c r="Z831" s="66" t="s">
        <v>139</v>
      </c>
      <c r="AA831" s="59" t="s">
        <v>156</v>
      </c>
      <c r="AB831" s="63"/>
      <c r="AC831" s="66" t="s">
        <v>141</v>
      </c>
      <c r="AD831" s="64">
        <v>60</v>
      </c>
      <c r="AE831" s="72">
        <v>45818</v>
      </c>
      <c r="AF831" s="73">
        <f t="shared" si="67"/>
        <v>47643</v>
      </c>
      <c r="AG831" s="62" t="s">
        <v>82</v>
      </c>
      <c r="AH831" s="62" t="s">
        <v>83</v>
      </c>
      <c r="AI831" s="66" t="s">
        <v>3245</v>
      </c>
      <c r="AJ831" s="62" t="s">
        <v>109</v>
      </c>
      <c r="AK831" s="73" t="str">
        <f t="shared" ca="1" si="68"/>
        <v>поверен</v>
      </c>
      <c r="AL831" s="66"/>
      <c r="AM831" s="66" t="s">
        <v>86</v>
      </c>
      <c r="AN831" s="66" t="s">
        <v>87</v>
      </c>
      <c r="AO831" s="66" t="s">
        <v>88</v>
      </c>
      <c r="AP831" s="63"/>
      <c r="AQ831" s="74"/>
      <c r="AR831" s="73"/>
      <c r="AS831" s="66" t="s">
        <v>91</v>
      </c>
      <c r="AT831" s="58" t="s">
        <v>385</v>
      </c>
      <c r="AU831" s="58"/>
      <c r="AV831" s="62"/>
      <c r="AW831" s="62"/>
      <c r="AX831" s="58"/>
      <c r="AY831" s="58"/>
      <c r="AZ831" s="58"/>
      <c r="BA831" s="62"/>
      <c r="BB831" s="62" t="s">
        <v>145</v>
      </c>
      <c r="BC831" s="62" t="s">
        <v>146</v>
      </c>
      <c r="BD831" s="66">
        <v>3001</v>
      </c>
      <c r="BE831" s="62"/>
      <c r="BF831" s="75"/>
      <c r="BG831" s="76"/>
      <c r="BH831" s="77"/>
      <c r="BI831" s="71"/>
      <c r="BJ831" s="71"/>
      <c r="BK831" s="71"/>
    </row>
    <row r="832" s="55" customFormat="1" ht="60" hidden="1" customHeight="1">
      <c r="A832" s="58"/>
      <c r="B832" s="58" t="s">
        <v>62</v>
      </c>
      <c r="C832" s="58" t="s">
        <v>63</v>
      </c>
      <c r="D832" s="59" t="s">
        <v>64</v>
      </c>
      <c r="E832" s="59" t="s">
        <v>3190</v>
      </c>
      <c r="F832" s="62" t="s">
        <v>3191</v>
      </c>
      <c r="G832" s="62" t="s">
        <v>3246</v>
      </c>
      <c r="H832" s="59" t="s">
        <v>3247</v>
      </c>
      <c r="I832" s="63" t="s">
        <v>171</v>
      </c>
      <c r="J832" s="62" t="s">
        <v>172</v>
      </c>
      <c r="K832" s="64" t="s">
        <v>131</v>
      </c>
      <c r="L832" s="79" t="s">
        <v>151</v>
      </c>
      <c r="M832" s="62" t="s">
        <v>3227</v>
      </c>
      <c r="N832" s="64" t="s">
        <v>3248</v>
      </c>
      <c r="O832" s="58" t="s">
        <v>75</v>
      </c>
      <c r="P832" s="58" t="s">
        <v>76</v>
      </c>
      <c r="Q832" s="66" t="s">
        <v>137</v>
      </c>
      <c r="R832" s="115">
        <v>42248</v>
      </c>
      <c r="S832" s="68">
        <v>12</v>
      </c>
      <c r="T832" s="69">
        <f t="shared" si="69"/>
        <v>46630.400000000001</v>
      </c>
      <c r="U832" s="59" t="s">
        <v>100</v>
      </c>
      <c r="V832" s="71" t="str">
        <f t="shared" ref="V832:V895" si="71">IF(Y832="","",Y832)</f>
        <v>М</v>
      </c>
      <c r="W832" s="71" t="str">
        <f t="shared" si="70"/>
        <v>Па</v>
      </c>
      <c r="X832" s="63">
        <v>16</v>
      </c>
      <c r="Y832" s="63" t="s">
        <v>138</v>
      </c>
      <c r="Z832" s="66" t="s">
        <v>139</v>
      </c>
      <c r="AA832" s="59" t="s">
        <v>156</v>
      </c>
      <c r="AB832" s="63"/>
      <c r="AC832" s="66" t="s">
        <v>141</v>
      </c>
      <c r="AD832" s="64">
        <v>60</v>
      </c>
      <c r="AE832" s="72">
        <v>45818</v>
      </c>
      <c r="AF832" s="73">
        <f t="shared" si="67"/>
        <v>47643</v>
      </c>
      <c r="AG832" s="62" t="s">
        <v>82</v>
      </c>
      <c r="AH832" s="62" t="s">
        <v>83</v>
      </c>
      <c r="AI832" s="66" t="s">
        <v>3249</v>
      </c>
      <c r="AJ832" s="62" t="s">
        <v>109</v>
      </c>
      <c r="AK832" s="73" t="str">
        <f t="shared" ca="1" si="68"/>
        <v>поверен</v>
      </c>
      <c r="AL832" s="66"/>
      <c r="AM832" s="66" t="s">
        <v>86</v>
      </c>
      <c r="AN832" s="66" t="s">
        <v>87</v>
      </c>
      <c r="AO832" s="66" t="s">
        <v>88</v>
      </c>
      <c r="AP832" s="63"/>
      <c r="AQ832" s="74"/>
      <c r="AR832" s="73"/>
      <c r="AS832" s="66" t="s">
        <v>91</v>
      </c>
      <c r="AT832" s="58" t="s">
        <v>385</v>
      </c>
      <c r="AU832" s="58"/>
      <c r="AV832" s="62"/>
      <c r="AW832" s="62"/>
      <c r="AX832" s="58"/>
      <c r="AY832" s="58"/>
      <c r="AZ832" s="58"/>
      <c r="BA832" s="62"/>
      <c r="BB832" s="62" t="s">
        <v>145</v>
      </c>
      <c r="BC832" s="62" t="s">
        <v>146</v>
      </c>
      <c r="BD832" s="66">
        <v>3001</v>
      </c>
      <c r="BE832" s="62"/>
      <c r="BF832" s="75"/>
      <c r="BG832" s="76"/>
      <c r="BH832" s="77"/>
      <c r="BI832" s="71"/>
      <c r="BJ832" s="71"/>
      <c r="BK832" s="71"/>
    </row>
    <row r="833" s="55" customFormat="1" ht="60" hidden="1" customHeight="1">
      <c r="A833" s="58"/>
      <c r="B833" s="58" t="s">
        <v>62</v>
      </c>
      <c r="C833" s="58" t="s">
        <v>63</v>
      </c>
      <c r="D833" s="59" t="s">
        <v>64</v>
      </c>
      <c r="E833" s="59" t="s">
        <v>3190</v>
      </c>
      <c r="F833" s="62" t="s">
        <v>3191</v>
      </c>
      <c r="G833" s="62" t="s">
        <v>3250</v>
      </c>
      <c r="H833" s="59" t="s">
        <v>3251</v>
      </c>
      <c r="I833" s="63" t="s">
        <v>171</v>
      </c>
      <c r="J833" s="62" t="s">
        <v>172</v>
      </c>
      <c r="K833" s="64" t="s">
        <v>131</v>
      </c>
      <c r="L833" s="79" t="s">
        <v>151</v>
      </c>
      <c r="M833" s="62" t="s">
        <v>3227</v>
      </c>
      <c r="N833" s="64" t="s">
        <v>3252</v>
      </c>
      <c r="O833" s="58" t="s">
        <v>75</v>
      </c>
      <c r="P833" s="58" t="s">
        <v>76</v>
      </c>
      <c r="Q833" s="66" t="s">
        <v>137</v>
      </c>
      <c r="R833" s="115">
        <v>42248</v>
      </c>
      <c r="S833" s="68">
        <v>12</v>
      </c>
      <c r="T833" s="69">
        <f t="shared" si="69"/>
        <v>46630.400000000001</v>
      </c>
      <c r="U833" s="59" t="s">
        <v>100</v>
      </c>
      <c r="V833" s="71" t="str">
        <f t="shared" si="71"/>
        <v>М</v>
      </c>
      <c r="W833" s="71" t="str">
        <f t="shared" si="70"/>
        <v>Па</v>
      </c>
      <c r="X833" s="63">
        <v>16</v>
      </c>
      <c r="Y833" s="63" t="s">
        <v>138</v>
      </c>
      <c r="Z833" s="66" t="s">
        <v>139</v>
      </c>
      <c r="AA833" s="59" t="s">
        <v>156</v>
      </c>
      <c r="AB833" s="63"/>
      <c r="AC833" s="66" t="s">
        <v>141</v>
      </c>
      <c r="AD833" s="64">
        <v>60</v>
      </c>
      <c r="AE833" s="72">
        <v>45818</v>
      </c>
      <c r="AF833" s="73">
        <f t="shared" si="67"/>
        <v>47643</v>
      </c>
      <c r="AG833" s="62" t="s">
        <v>82</v>
      </c>
      <c r="AH833" s="62" t="s">
        <v>83</v>
      </c>
      <c r="AI833" s="66" t="s">
        <v>3253</v>
      </c>
      <c r="AJ833" s="62" t="s">
        <v>109</v>
      </c>
      <c r="AK833" s="73" t="str">
        <f t="shared" ca="1" si="68"/>
        <v>поверен</v>
      </c>
      <c r="AL833" s="66"/>
      <c r="AM833" s="66" t="s">
        <v>86</v>
      </c>
      <c r="AN833" s="66" t="s">
        <v>87</v>
      </c>
      <c r="AO833" s="66" t="s">
        <v>88</v>
      </c>
      <c r="AP833" s="63"/>
      <c r="AQ833" s="74"/>
      <c r="AR833" s="73"/>
      <c r="AS833" s="66" t="s">
        <v>91</v>
      </c>
      <c r="AT833" s="58" t="s">
        <v>385</v>
      </c>
      <c r="AU833" s="58"/>
      <c r="AV833" s="62"/>
      <c r="AW833" s="62"/>
      <c r="AX833" s="58"/>
      <c r="AY833" s="58"/>
      <c r="AZ833" s="58"/>
      <c r="BA833" s="62"/>
      <c r="BB833" s="62" t="s">
        <v>145</v>
      </c>
      <c r="BC833" s="62" t="s">
        <v>146</v>
      </c>
      <c r="BD833" s="66">
        <v>3001</v>
      </c>
      <c r="BE833" s="62"/>
      <c r="BF833" s="75"/>
      <c r="BG833" s="76"/>
      <c r="BH833" s="77"/>
      <c r="BI833" s="71"/>
      <c r="BJ833" s="71"/>
      <c r="BK833" s="71"/>
    </row>
    <row r="834" s="55" customFormat="1" ht="60" hidden="1" customHeight="1">
      <c r="A834" s="58"/>
      <c r="B834" s="58" t="s">
        <v>62</v>
      </c>
      <c r="C834" s="58" t="s">
        <v>63</v>
      </c>
      <c r="D834" s="59" t="s">
        <v>64</v>
      </c>
      <c r="E834" s="59" t="s">
        <v>3190</v>
      </c>
      <c r="F834" s="62" t="s">
        <v>3191</v>
      </c>
      <c r="G834" s="62" t="s">
        <v>3254</v>
      </c>
      <c r="H834" s="59" t="s">
        <v>3255</v>
      </c>
      <c r="I834" s="63" t="s">
        <v>3256</v>
      </c>
      <c r="J834" s="62" t="s">
        <v>445</v>
      </c>
      <c r="K834" s="64" t="s">
        <v>446</v>
      </c>
      <c r="L834" s="64" t="s">
        <v>447</v>
      </c>
      <c r="M834" s="62" t="s">
        <v>3257</v>
      </c>
      <c r="N834" s="64" t="s">
        <v>3258</v>
      </c>
      <c r="O834" s="58" t="s">
        <v>3259</v>
      </c>
      <c r="P834" s="58" t="s">
        <v>76</v>
      </c>
      <c r="Q834" s="66" t="s">
        <v>137</v>
      </c>
      <c r="R834" s="116">
        <v>42370</v>
      </c>
      <c r="S834" s="63">
        <v>10</v>
      </c>
      <c r="T834" s="69">
        <f t="shared" si="69"/>
        <v>46022</v>
      </c>
      <c r="U834" s="59">
        <v>0</v>
      </c>
      <c r="V834" s="71" t="str">
        <f t="shared" si="71"/>
        <v>М</v>
      </c>
      <c r="W834" s="71" t="str">
        <f t="shared" si="70"/>
        <v>Па</v>
      </c>
      <c r="X834" s="63">
        <v>1.6000000000000001</v>
      </c>
      <c r="Y834" s="63" t="s">
        <v>138</v>
      </c>
      <c r="Z834" s="66" t="s">
        <v>139</v>
      </c>
      <c r="AA834" s="59" t="s">
        <v>451</v>
      </c>
      <c r="AB834" s="63"/>
      <c r="AC834" s="66" t="s">
        <v>141</v>
      </c>
      <c r="AD834" s="64">
        <v>24</v>
      </c>
      <c r="AE834" s="72">
        <v>45332</v>
      </c>
      <c r="AF834" s="73">
        <f t="shared" ref="AF834:AF897" si="72">IF(AD834=0,0,IF(AE834="","",EDATE(AE834,AD834)-DAY(1)))</f>
        <v>46062</v>
      </c>
      <c r="AG834" s="62" t="s">
        <v>82</v>
      </c>
      <c r="AH834" s="73" t="s">
        <v>83</v>
      </c>
      <c r="AI834" s="66" t="s">
        <v>3260</v>
      </c>
      <c r="AJ834" s="62" t="s">
        <v>143</v>
      </c>
      <c r="AK834" s="73" t="str">
        <f t="shared" ca="1" si="68"/>
        <v>поверен</v>
      </c>
      <c r="AL834" s="66"/>
      <c r="AM834" s="66" t="s">
        <v>86</v>
      </c>
      <c r="AN834" s="66" t="s">
        <v>87</v>
      </c>
      <c r="AO834" s="66" t="s">
        <v>88</v>
      </c>
      <c r="AP834" s="63"/>
      <c r="AQ834" s="74"/>
      <c r="AR834" s="73"/>
      <c r="AS834" s="66" t="s">
        <v>91</v>
      </c>
      <c r="AT834" s="58" t="s">
        <v>385</v>
      </c>
      <c r="AU834" s="58"/>
      <c r="AV834" s="62"/>
      <c r="AW834" s="62"/>
      <c r="AX834" s="58"/>
      <c r="AY834" s="58"/>
      <c r="AZ834" s="58"/>
      <c r="BA834" s="62"/>
      <c r="BB834" s="62" t="s">
        <v>145</v>
      </c>
      <c r="BC834" s="62" t="s">
        <v>146</v>
      </c>
      <c r="BD834" s="66"/>
      <c r="BE834" s="62"/>
      <c r="BF834" s="75"/>
      <c r="BG834" s="76" t="s">
        <v>362</v>
      </c>
      <c r="BH834" s="77"/>
      <c r="BI834" s="71"/>
      <c r="BJ834" s="71"/>
      <c r="BK834" s="71"/>
    </row>
    <row r="835" s="55" customFormat="1" ht="60.75" hidden="1" customHeight="1">
      <c r="A835" s="58"/>
      <c r="B835" s="58" t="s">
        <v>62</v>
      </c>
      <c r="C835" s="58" t="s">
        <v>63</v>
      </c>
      <c r="D835" s="59" t="s">
        <v>64</v>
      </c>
      <c r="E835" s="59" t="s">
        <v>3190</v>
      </c>
      <c r="F835" s="62" t="s">
        <v>3191</v>
      </c>
      <c r="G835" s="62" t="s">
        <v>3261</v>
      </c>
      <c r="H835" s="59" t="s">
        <v>3262</v>
      </c>
      <c r="I835" s="63" t="s">
        <v>316</v>
      </c>
      <c r="J835" s="62" t="s">
        <v>317</v>
      </c>
      <c r="K835" s="64" t="s">
        <v>318</v>
      </c>
      <c r="L835" s="64" t="s">
        <v>319</v>
      </c>
      <c r="M835" s="62" t="s">
        <v>3263</v>
      </c>
      <c r="N835" s="64" t="s">
        <v>3264</v>
      </c>
      <c r="O835" s="58" t="s">
        <v>322</v>
      </c>
      <c r="P835" s="58" t="s">
        <v>154</v>
      </c>
      <c r="Q835" s="66" t="s">
        <v>289</v>
      </c>
      <c r="R835" s="115" t="s">
        <v>3265</v>
      </c>
      <c r="S835" s="63">
        <v>12</v>
      </c>
      <c r="T835" s="69" t="e">
        <f t="shared" si="69"/>
        <v>#VALUE!</v>
      </c>
      <c r="U835" s="59">
        <v>0.10000000000000001</v>
      </c>
      <c r="V835" s="71" t="str">
        <f t="shared" si="71"/>
        <v/>
      </c>
      <c r="W835" s="71" t="str">
        <f t="shared" si="70"/>
        <v>м</v>
      </c>
      <c r="X835" s="63">
        <v>1.25</v>
      </c>
      <c r="Y835" s="63"/>
      <c r="Z835" s="66" t="s">
        <v>325</v>
      </c>
      <c r="AA835" s="59" t="s">
        <v>326</v>
      </c>
      <c r="AB835" s="63" t="s">
        <v>325</v>
      </c>
      <c r="AC835" s="66" t="s">
        <v>325</v>
      </c>
      <c r="AD835" s="64">
        <v>48</v>
      </c>
      <c r="AE835" s="72">
        <v>45034</v>
      </c>
      <c r="AF835" s="73">
        <f t="shared" si="72"/>
        <v>46494</v>
      </c>
      <c r="AG835" s="62" t="s">
        <v>82</v>
      </c>
      <c r="AH835" s="62" t="s">
        <v>83</v>
      </c>
      <c r="AI835" s="66" t="s">
        <v>3266</v>
      </c>
      <c r="AJ835" s="62" t="s">
        <v>143</v>
      </c>
      <c r="AK835" s="73" t="str">
        <f t="shared" ca="1" si="68"/>
        <v>поверен</v>
      </c>
      <c r="AL835" s="66"/>
      <c r="AM835" s="66" t="s">
        <v>86</v>
      </c>
      <c r="AN835" s="66" t="s">
        <v>87</v>
      </c>
      <c r="AO835" s="66" t="s">
        <v>88</v>
      </c>
      <c r="AP835" s="63"/>
      <c r="AQ835" s="74"/>
      <c r="AR835" s="73"/>
      <c r="AS835" s="66" t="s">
        <v>91</v>
      </c>
      <c r="AT835" s="58" t="s">
        <v>385</v>
      </c>
      <c r="AU835" s="58"/>
      <c r="AV835" s="62"/>
      <c r="AW835" s="62"/>
      <c r="AX835" s="58"/>
      <c r="AY835" s="58"/>
      <c r="AZ835" s="58"/>
      <c r="BA835" s="62"/>
      <c r="BB835" s="62" t="s">
        <v>329</v>
      </c>
      <c r="BC835" s="62" t="s">
        <v>298</v>
      </c>
      <c r="BD835" s="66">
        <v>2971</v>
      </c>
      <c r="BE835" s="62"/>
      <c r="BF835" s="75"/>
      <c r="BG835" s="76" t="s">
        <v>1170</v>
      </c>
      <c r="BH835" s="77"/>
      <c r="BI835" s="71"/>
      <c r="BJ835" s="71"/>
      <c r="BK835" s="71"/>
    </row>
    <row r="836" s="92" customFormat="1" ht="60" hidden="1" customHeight="1">
      <c r="A836" s="37"/>
      <c r="B836" s="37" t="s">
        <v>62</v>
      </c>
      <c r="C836" s="37" t="s">
        <v>63</v>
      </c>
      <c r="D836" s="56" t="s">
        <v>64</v>
      </c>
      <c r="E836" s="56" t="s">
        <v>3190</v>
      </c>
      <c r="F836" s="40" t="s">
        <v>3191</v>
      </c>
      <c r="G836" s="40" t="s">
        <v>3267</v>
      </c>
      <c r="H836" s="56" t="s">
        <v>3268</v>
      </c>
      <c r="I836" s="48" t="s">
        <v>3269</v>
      </c>
      <c r="J836" s="40" t="s">
        <v>3270</v>
      </c>
      <c r="K836" s="49" t="s">
        <v>3271</v>
      </c>
      <c r="L836" s="49" t="s">
        <v>3272</v>
      </c>
      <c r="M836" s="40" t="s">
        <v>3273</v>
      </c>
      <c r="N836" s="49">
        <v>1568834</v>
      </c>
      <c r="O836" s="37" t="s">
        <v>3274</v>
      </c>
      <c r="P836" s="37" t="s">
        <v>3275</v>
      </c>
      <c r="Q836" s="42" t="s">
        <v>289</v>
      </c>
      <c r="R836" s="91">
        <v>43221</v>
      </c>
      <c r="S836" s="48">
        <v>10</v>
      </c>
      <c r="T836" s="45">
        <f t="shared" si="69"/>
        <v>46873</v>
      </c>
      <c r="U836" s="56"/>
      <c r="V836" s="37" t="str">
        <f t="shared" si="71"/>
        <v/>
      </c>
      <c r="W836" s="37" t="str">
        <f t="shared" si="70"/>
        <v/>
      </c>
      <c r="X836" s="48"/>
      <c r="Y836" s="48"/>
      <c r="Z836" s="42"/>
      <c r="AA836" s="56" t="s">
        <v>216</v>
      </c>
      <c r="AB836" s="48"/>
      <c r="AC836" s="48" t="s">
        <v>141</v>
      </c>
      <c r="AD836" s="49">
        <v>12</v>
      </c>
      <c r="AE836" s="50">
        <v>45387</v>
      </c>
      <c r="AF836" s="51">
        <f t="shared" si="72"/>
        <v>45751</v>
      </c>
      <c r="AG836" s="51" t="s">
        <v>82</v>
      </c>
      <c r="AH836" s="40" t="s">
        <v>83</v>
      </c>
      <c r="AI836" s="42" t="s">
        <v>3276</v>
      </c>
      <c r="AJ836" s="40" t="s">
        <v>85</v>
      </c>
      <c r="AK836" s="51" t="str">
        <f t="shared" ca="1" si="68"/>
        <v>ЗАМЕНИТЬ</v>
      </c>
      <c r="AL836" s="42"/>
      <c r="AM836" s="42" t="s">
        <v>86</v>
      </c>
      <c r="AN836" s="42" t="s">
        <v>87</v>
      </c>
      <c r="AO836" s="42"/>
      <c r="AP836" s="48" t="s">
        <v>3277</v>
      </c>
      <c r="AQ836" s="41" t="s">
        <v>3278</v>
      </c>
      <c r="AR836" s="51"/>
      <c r="AS836" s="42" t="s">
        <v>91</v>
      </c>
      <c r="AT836" s="37" t="s">
        <v>385</v>
      </c>
      <c r="AU836" s="37"/>
      <c r="AV836" s="40">
        <v>45167</v>
      </c>
      <c r="AW836" s="40"/>
      <c r="AX836" s="37"/>
      <c r="AY836" s="37"/>
      <c r="AZ836" s="37"/>
      <c r="BA836" s="40"/>
      <c r="BB836" s="40" t="s">
        <v>297</v>
      </c>
      <c r="BC836" s="40" t="s">
        <v>298</v>
      </c>
      <c r="BD836" s="40"/>
      <c r="BE836" s="40"/>
      <c r="BF836" s="52"/>
      <c r="BG836" s="93" t="s">
        <v>3279</v>
      </c>
      <c r="BH836" s="94"/>
      <c r="BI836" s="37" t="s">
        <v>406</v>
      </c>
      <c r="BJ836" s="41" t="s">
        <v>3280</v>
      </c>
      <c r="BK836" s="37" t="s">
        <v>408</v>
      </c>
      <c r="BL836" s="95"/>
      <c r="BM836" s="95"/>
      <c r="BN836" s="95"/>
      <c r="BO836" s="95"/>
      <c r="BP836" s="95"/>
      <c r="BQ836" s="95"/>
      <c r="BR836" s="95"/>
      <c r="BS836" s="95"/>
      <c r="BT836" s="95"/>
      <c r="BU836" s="95"/>
      <c r="BV836" s="95"/>
      <c r="BW836" s="95"/>
      <c r="BX836" s="95"/>
      <c r="BY836" s="95"/>
      <c r="BZ836" s="95"/>
      <c r="CA836" s="95"/>
      <c r="CB836" s="95"/>
      <c r="CC836" s="95"/>
      <c r="CD836" s="95"/>
      <c r="CE836" s="95"/>
      <c r="CF836" s="95"/>
      <c r="CG836" s="95"/>
      <c r="CH836" s="95"/>
      <c r="CI836" s="95"/>
      <c r="CJ836" s="95"/>
      <c r="CK836" s="95"/>
      <c r="CL836" s="95"/>
      <c r="CM836" s="95"/>
      <c r="CN836" s="95"/>
      <c r="CO836" s="95"/>
      <c r="CP836" s="95"/>
      <c r="CQ836" s="95"/>
      <c r="CR836" s="95"/>
      <c r="CS836" s="95"/>
      <c r="CT836" s="95"/>
      <c r="CU836" s="95"/>
      <c r="CV836" s="95"/>
      <c r="CW836" s="95"/>
      <c r="CX836" s="95"/>
      <c r="CY836" s="95"/>
      <c r="CZ836" s="95"/>
      <c r="DA836" s="95"/>
      <c r="DB836" s="95"/>
      <c r="DC836" s="95"/>
      <c r="DD836" s="95"/>
      <c r="DE836" s="95"/>
      <c r="DF836" s="95"/>
      <c r="DG836" s="95"/>
      <c r="DH836" s="95"/>
      <c r="DI836" s="95"/>
      <c r="DJ836" s="95"/>
      <c r="DK836" s="95"/>
      <c r="DL836" s="95"/>
      <c r="DM836" s="95"/>
      <c r="DN836" s="95"/>
      <c r="DO836" s="95"/>
      <c r="DP836" s="95"/>
      <c r="DQ836" s="95"/>
      <c r="DR836" s="95"/>
      <c r="DS836" s="95"/>
      <c r="DT836" s="95"/>
      <c r="DU836" s="95"/>
      <c r="DV836" s="95"/>
      <c r="DW836" s="95"/>
      <c r="DX836" s="95"/>
      <c r="DY836" s="95"/>
      <c r="DZ836" s="95"/>
      <c r="EA836" s="95"/>
      <c r="EB836" s="95"/>
      <c r="EC836" s="95"/>
      <c r="ED836" s="95"/>
      <c r="EE836" s="95"/>
      <c r="EF836" s="95"/>
      <c r="EG836" s="95"/>
      <c r="EH836" s="95"/>
      <c r="EI836" s="95"/>
      <c r="EJ836" s="95"/>
      <c r="EK836" s="95"/>
      <c r="EL836" s="95"/>
      <c r="EM836" s="95"/>
      <c r="EN836" s="95"/>
      <c r="EO836" s="95"/>
      <c r="EP836" s="95"/>
      <c r="EQ836" s="95"/>
      <c r="ER836" s="95"/>
      <c r="ES836" s="95"/>
      <c r="ET836" s="95"/>
      <c r="EU836" s="95"/>
      <c r="EV836" s="95"/>
      <c r="EW836" s="95"/>
      <c r="EX836" s="95"/>
      <c r="EY836" s="95"/>
      <c r="EZ836" s="95"/>
      <c r="FA836" s="95"/>
      <c r="FB836" s="95"/>
      <c r="FC836" s="95"/>
      <c r="FD836" s="95"/>
      <c r="FE836" s="95"/>
      <c r="FF836" s="95"/>
      <c r="FG836" s="95"/>
      <c r="FH836" s="95"/>
      <c r="FI836" s="95"/>
      <c r="FJ836" s="95"/>
      <c r="FK836" s="95"/>
      <c r="FL836" s="95"/>
      <c r="FM836" s="95"/>
      <c r="FN836" s="95"/>
      <c r="FO836" s="95"/>
      <c r="FP836" s="95"/>
      <c r="FQ836" s="95"/>
      <c r="FR836" s="95"/>
      <c r="FS836" s="95"/>
      <c r="FT836" s="95"/>
      <c r="FU836" s="95"/>
      <c r="FV836" s="95"/>
      <c r="FW836" s="95"/>
      <c r="FX836" s="95"/>
      <c r="FY836" s="95"/>
      <c r="FZ836" s="95"/>
      <c r="GA836" s="95"/>
      <c r="GB836" s="95"/>
      <c r="GC836" s="95"/>
      <c r="GD836" s="95"/>
      <c r="GE836" s="95"/>
      <c r="GF836" s="95"/>
      <c r="GG836" s="95"/>
      <c r="GH836" s="95"/>
      <c r="GI836" s="95"/>
      <c r="GJ836" s="95"/>
      <c r="GK836" s="95"/>
      <c r="GL836" s="95"/>
      <c r="GM836" s="95"/>
      <c r="GN836" s="95"/>
      <c r="GO836" s="95"/>
      <c r="GP836" s="95"/>
      <c r="GQ836" s="95"/>
      <c r="GR836" s="95"/>
      <c r="GS836" s="95"/>
      <c r="GT836" s="95"/>
      <c r="GU836" s="95"/>
      <c r="GV836" s="95"/>
      <c r="GW836" s="95"/>
      <c r="GX836" s="95"/>
      <c r="GY836" s="95"/>
      <c r="GZ836" s="95"/>
      <c r="HA836" s="95"/>
      <c r="HB836" s="95"/>
      <c r="HC836" s="95"/>
      <c r="HD836" s="95"/>
      <c r="HE836" s="95"/>
      <c r="HF836" s="95"/>
      <c r="HG836" s="95"/>
      <c r="HH836" s="95"/>
      <c r="HI836" s="95"/>
      <c r="HJ836" s="95"/>
      <c r="HK836" s="95"/>
      <c r="HL836" s="95"/>
      <c r="HM836" s="95"/>
      <c r="HN836" s="95"/>
      <c r="HO836" s="95"/>
      <c r="HP836" s="95"/>
      <c r="HQ836" s="95"/>
      <c r="HR836" s="95"/>
      <c r="HS836" s="95"/>
      <c r="HT836" s="95"/>
      <c r="HU836" s="95"/>
      <c r="HV836" s="95"/>
      <c r="HW836" s="95"/>
      <c r="HX836" s="95"/>
      <c r="HY836" s="95"/>
      <c r="HZ836" s="95"/>
      <c r="IA836" s="95"/>
      <c r="IB836" s="95"/>
      <c r="IC836" s="95"/>
      <c r="ID836" s="95"/>
      <c r="IE836" s="95"/>
    </row>
    <row r="837" s="36" customFormat="1" ht="60" hidden="1" customHeight="1">
      <c r="A837" s="37"/>
      <c r="B837" s="37" t="s">
        <v>62</v>
      </c>
      <c r="C837" s="37" t="s">
        <v>63</v>
      </c>
      <c r="D837" s="56" t="s">
        <v>64</v>
      </c>
      <c r="E837" s="56" t="s">
        <v>3190</v>
      </c>
      <c r="F837" s="40" t="s">
        <v>3191</v>
      </c>
      <c r="G837" s="40" t="s">
        <v>3281</v>
      </c>
      <c r="H837" s="56" t="s">
        <v>3282</v>
      </c>
      <c r="I837" s="48" t="s">
        <v>3269</v>
      </c>
      <c r="J837" s="40" t="s">
        <v>3270</v>
      </c>
      <c r="K837" s="49" t="s">
        <v>3271</v>
      </c>
      <c r="L837" s="49" t="s">
        <v>3272</v>
      </c>
      <c r="M837" s="40" t="s">
        <v>3273</v>
      </c>
      <c r="N837" s="49">
        <v>1568831</v>
      </c>
      <c r="O837" s="37" t="s">
        <v>3274</v>
      </c>
      <c r="P837" s="37" t="s">
        <v>3275</v>
      </c>
      <c r="Q837" s="42" t="s">
        <v>289</v>
      </c>
      <c r="R837" s="96">
        <v>43221</v>
      </c>
      <c r="S837" s="48">
        <v>10</v>
      </c>
      <c r="T837" s="45">
        <f t="shared" si="69"/>
        <v>46873</v>
      </c>
      <c r="U837" s="56"/>
      <c r="V837" s="47" t="str">
        <f t="shared" si="71"/>
        <v/>
      </c>
      <c r="W837" s="47" t="str">
        <f t="shared" si="70"/>
        <v/>
      </c>
      <c r="X837" s="48"/>
      <c r="Y837" s="48"/>
      <c r="Z837" s="42"/>
      <c r="AA837" s="56" t="s">
        <v>216</v>
      </c>
      <c r="AB837" s="48"/>
      <c r="AC837" s="48" t="s">
        <v>141</v>
      </c>
      <c r="AD837" s="49">
        <v>12</v>
      </c>
      <c r="AE837" s="50">
        <v>45373</v>
      </c>
      <c r="AF837" s="51">
        <f t="shared" si="72"/>
        <v>45737</v>
      </c>
      <c r="AG837" s="51" t="s">
        <v>82</v>
      </c>
      <c r="AH837" s="40" t="s">
        <v>83</v>
      </c>
      <c r="AI837" s="42" t="s">
        <v>3283</v>
      </c>
      <c r="AJ837" s="40" t="s">
        <v>85</v>
      </c>
      <c r="AK837" s="51" t="str">
        <f t="shared" ca="1" si="68"/>
        <v>ЗАМЕНИТЬ</v>
      </c>
      <c r="AL837" s="42"/>
      <c r="AM837" s="42" t="s">
        <v>86</v>
      </c>
      <c r="AN837" s="42" t="s">
        <v>87</v>
      </c>
      <c r="AO837" s="42"/>
      <c r="AP837" s="48" t="s">
        <v>3277</v>
      </c>
      <c r="AQ837" s="41" t="s">
        <v>3278</v>
      </c>
      <c r="AR837" s="51"/>
      <c r="AS837" s="42" t="s">
        <v>91</v>
      </c>
      <c r="AT837" s="37" t="s">
        <v>385</v>
      </c>
      <c r="AU837" s="37"/>
      <c r="AV837" s="40">
        <v>45167</v>
      </c>
      <c r="AW837" s="40"/>
      <c r="AX837" s="37"/>
      <c r="AY837" s="37"/>
      <c r="AZ837" s="37"/>
      <c r="BA837" s="40"/>
      <c r="BB837" s="40" t="s">
        <v>297</v>
      </c>
      <c r="BC837" s="40" t="s">
        <v>298</v>
      </c>
      <c r="BD837" s="40"/>
      <c r="BE837" s="40"/>
      <c r="BF837" s="52"/>
      <c r="BG837" s="93" t="s">
        <v>3279</v>
      </c>
      <c r="BH837" s="54"/>
      <c r="BI837" s="47" t="s">
        <v>406</v>
      </c>
      <c r="BJ837" s="38" t="s">
        <v>3280</v>
      </c>
      <c r="BK837" s="47" t="s">
        <v>408</v>
      </c>
      <c r="BL837" s="55"/>
      <c r="BM837" s="55"/>
      <c r="BN837" s="55"/>
      <c r="BO837" s="55"/>
      <c r="BP837" s="55"/>
      <c r="BQ837" s="55"/>
      <c r="BR837" s="55"/>
      <c r="BS837" s="55"/>
      <c r="BT837" s="55"/>
      <c r="BU837" s="55"/>
      <c r="BV837" s="55"/>
      <c r="BW837" s="55"/>
      <c r="BX837" s="55"/>
      <c r="BY837" s="55"/>
      <c r="BZ837" s="55"/>
      <c r="CA837" s="55"/>
      <c r="CB837" s="55"/>
      <c r="CC837" s="55"/>
      <c r="CD837" s="55"/>
      <c r="CE837" s="55"/>
      <c r="CF837" s="55"/>
      <c r="CG837" s="55"/>
      <c r="CH837" s="55"/>
      <c r="CI837" s="55"/>
      <c r="CJ837" s="55"/>
      <c r="CK837" s="55"/>
      <c r="CL837" s="55"/>
      <c r="CM837" s="55"/>
      <c r="CN837" s="55"/>
      <c r="CO837" s="55"/>
      <c r="CP837" s="55"/>
      <c r="CQ837" s="55"/>
      <c r="CR837" s="55"/>
      <c r="CS837" s="55"/>
      <c r="CT837" s="55"/>
      <c r="CU837" s="55"/>
      <c r="CV837" s="55"/>
      <c r="CW837" s="55"/>
      <c r="CX837" s="55"/>
      <c r="CY837" s="55"/>
      <c r="CZ837" s="55"/>
      <c r="DA837" s="55"/>
      <c r="DB837" s="55"/>
      <c r="DC837" s="55"/>
      <c r="DD837" s="55"/>
      <c r="DE837" s="55"/>
      <c r="DF837" s="55"/>
      <c r="DG837" s="55"/>
      <c r="DH837" s="55"/>
      <c r="DI837" s="55"/>
      <c r="DJ837" s="55"/>
      <c r="DK837" s="55"/>
      <c r="DL837" s="55"/>
      <c r="DM837" s="55"/>
      <c r="DN837" s="55"/>
      <c r="DO837" s="55"/>
      <c r="DP837" s="55"/>
      <c r="DQ837" s="55"/>
      <c r="DR837" s="55"/>
      <c r="DS837" s="55"/>
      <c r="DT837" s="55"/>
      <c r="DU837" s="55"/>
      <c r="DV837" s="55"/>
      <c r="DW837" s="55"/>
      <c r="DX837" s="55"/>
      <c r="DY837" s="55"/>
      <c r="DZ837" s="55"/>
      <c r="EA837" s="55"/>
      <c r="EB837" s="55"/>
      <c r="EC837" s="55"/>
      <c r="ED837" s="55"/>
      <c r="EE837" s="55"/>
      <c r="EF837" s="55"/>
      <c r="EG837" s="55"/>
      <c r="EH837" s="55"/>
      <c r="EI837" s="55"/>
      <c r="EJ837" s="55"/>
      <c r="EK837" s="55"/>
      <c r="EL837" s="55"/>
      <c r="EM837" s="55"/>
      <c r="EN837" s="55"/>
      <c r="EO837" s="55"/>
      <c r="EP837" s="55"/>
      <c r="EQ837" s="55"/>
      <c r="ER837" s="55"/>
      <c r="ES837" s="55"/>
      <c r="ET837" s="55"/>
      <c r="EU837" s="55"/>
      <c r="EV837" s="55"/>
      <c r="EW837" s="55"/>
      <c r="EX837" s="55"/>
      <c r="EY837" s="55"/>
      <c r="EZ837" s="55"/>
      <c r="FA837" s="55"/>
      <c r="FB837" s="55"/>
      <c r="FC837" s="55"/>
      <c r="FD837" s="55"/>
      <c r="FE837" s="55"/>
      <c r="FF837" s="55"/>
      <c r="FG837" s="55"/>
      <c r="FH837" s="55"/>
      <c r="FI837" s="55"/>
      <c r="FJ837" s="55"/>
      <c r="FK837" s="55"/>
      <c r="FL837" s="55"/>
      <c r="FM837" s="55"/>
      <c r="FN837" s="55"/>
      <c r="FO837" s="55"/>
      <c r="FP837" s="55"/>
      <c r="FQ837" s="55"/>
      <c r="FR837" s="55"/>
      <c r="FS837" s="55"/>
      <c r="FT837" s="55"/>
      <c r="FU837" s="55"/>
      <c r="FV837" s="55"/>
      <c r="FW837" s="55"/>
      <c r="FX837" s="55"/>
      <c r="FY837" s="55"/>
      <c r="FZ837" s="55"/>
      <c r="GA837" s="55"/>
      <c r="GB837" s="55"/>
      <c r="GC837" s="55"/>
      <c r="GD837" s="55"/>
      <c r="GE837" s="55"/>
      <c r="GF837" s="55"/>
      <c r="GG837" s="55"/>
      <c r="GH837" s="55"/>
      <c r="GI837" s="55"/>
      <c r="GJ837" s="55"/>
      <c r="GK837" s="55"/>
      <c r="GL837" s="55"/>
      <c r="GM837" s="55"/>
      <c r="GN837" s="55"/>
      <c r="GO837" s="55"/>
      <c r="GP837" s="55"/>
      <c r="GQ837" s="55"/>
      <c r="GR837" s="55"/>
      <c r="GS837" s="55"/>
      <c r="GT837" s="55"/>
      <c r="GU837" s="55"/>
      <c r="GV837" s="55"/>
      <c r="GW837" s="55"/>
      <c r="GX837" s="55"/>
      <c r="GY837" s="55"/>
      <c r="GZ837" s="55"/>
      <c r="HA837" s="55"/>
      <c r="HB837" s="55"/>
      <c r="HC837" s="55"/>
      <c r="HD837" s="55"/>
      <c r="HE837" s="55"/>
      <c r="HF837" s="55"/>
      <c r="HG837" s="55"/>
      <c r="HH837" s="55"/>
      <c r="HI837" s="55"/>
      <c r="HJ837" s="55"/>
      <c r="HK837" s="55"/>
      <c r="HL837" s="55"/>
      <c r="HM837" s="55"/>
      <c r="HN837" s="55"/>
      <c r="HO837" s="55"/>
      <c r="HP837" s="55"/>
      <c r="HQ837" s="55"/>
      <c r="HR837" s="55"/>
      <c r="HS837" s="55"/>
      <c r="HT837" s="55"/>
      <c r="HU837" s="55"/>
      <c r="HV837" s="55"/>
      <c r="HW837" s="55"/>
      <c r="HX837" s="55"/>
      <c r="HY837" s="55"/>
      <c r="HZ837" s="55"/>
      <c r="IA837" s="55"/>
      <c r="IB837" s="55"/>
      <c r="IC837" s="55"/>
      <c r="ID837" s="55"/>
      <c r="IE837" s="55"/>
    </row>
    <row r="838" s="92" customFormat="1" ht="60" hidden="1" customHeight="1">
      <c r="A838" s="37"/>
      <c r="B838" s="37" t="s">
        <v>62</v>
      </c>
      <c r="C838" s="37" t="s">
        <v>63</v>
      </c>
      <c r="D838" s="56" t="s">
        <v>64</v>
      </c>
      <c r="E838" s="56" t="s">
        <v>3190</v>
      </c>
      <c r="F838" s="40" t="s">
        <v>3191</v>
      </c>
      <c r="G838" s="40" t="s">
        <v>3284</v>
      </c>
      <c r="H838" s="56" t="s">
        <v>3285</v>
      </c>
      <c r="I838" s="48" t="s">
        <v>3269</v>
      </c>
      <c r="J838" s="40" t="s">
        <v>3270</v>
      </c>
      <c r="K838" s="49" t="s">
        <v>3271</v>
      </c>
      <c r="L838" s="49" t="s">
        <v>3272</v>
      </c>
      <c r="M838" s="40" t="s">
        <v>3273</v>
      </c>
      <c r="N838" s="49">
        <v>1568830</v>
      </c>
      <c r="O838" s="37" t="s">
        <v>3274</v>
      </c>
      <c r="P838" s="37" t="s">
        <v>3275</v>
      </c>
      <c r="Q838" s="42" t="s">
        <v>289</v>
      </c>
      <c r="R838" s="91">
        <v>43221</v>
      </c>
      <c r="S838" s="48">
        <v>10</v>
      </c>
      <c r="T838" s="45">
        <f t="shared" si="69"/>
        <v>46873</v>
      </c>
      <c r="U838" s="56"/>
      <c r="V838" s="37" t="str">
        <f t="shared" si="71"/>
        <v/>
      </c>
      <c r="W838" s="37" t="str">
        <f t="shared" si="70"/>
        <v/>
      </c>
      <c r="X838" s="48"/>
      <c r="Y838" s="48"/>
      <c r="Z838" s="42"/>
      <c r="AA838" s="56" t="s">
        <v>216</v>
      </c>
      <c r="AB838" s="48"/>
      <c r="AC838" s="48" t="s">
        <v>141</v>
      </c>
      <c r="AD838" s="49">
        <v>12</v>
      </c>
      <c r="AE838" s="50">
        <v>45373</v>
      </c>
      <c r="AF838" s="51">
        <f t="shared" si="72"/>
        <v>45737</v>
      </c>
      <c r="AG838" s="51" t="s">
        <v>82</v>
      </c>
      <c r="AH838" s="40" t="s">
        <v>83</v>
      </c>
      <c r="AI838" s="42" t="s">
        <v>3286</v>
      </c>
      <c r="AJ838" s="40" t="s">
        <v>85</v>
      </c>
      <c r="AK838" s="51" t="str">
        <f t="shared" ca="1" si="68"/>
        <v>ЗАМЕНИТЬ</v>
      </c>
      <c r="AL838" s="42"/>
      <c r="AM838" s="42" t="s">
        <v>86</v>
      </c>
      <c r="AN838" s="42" t="s">
        <v>87</v>
      </c>
      <c r="AO838" s="42"/>
      <c r="AP838" s="48" t="s">
        <v>3277</v>
      </c>
      <c r="AQ838" s="41" t="s">
        <v>3278</v>
      </c>
      <c r="AR838" s="51"/>
      <c r="AS838" s="42" t="s">
        <v>91</v>
      </c>
      <c r="AT838" s="37" t="s">
        <v>385</v>
      </c>
      <c r="AU838" s="37"/>
      <c r="AV838" s="40">
        <v>45167</v>
      </c>
      <c r="AW838" s="40"/>
      <c r="AX838" s="37"/>
      <c r="AY838" s="37"/>
      <c r="AZ838" s="37"/>
      <c r="BA838" s="40"/>
      <c r="BB838" s="40" t="s">
        <v>297</v>
      </c>
      <c r="BC838" s="40" t="s">
        <v>298</v>
      </c>
      <c r="BD838" s="40"/>
      <c r="BE838" s="40"/>
      <c r="BF838" s="52"/>
      <c r="BG838" s="93" t="s">
        <v>3279</v>
      </c>
      <c r="BH838" s="94"/>
      <c r="BI838" s="37" t="s">
        <v>406</v>
      </c>
      <c r="BJ838" s="41" t="s">
        <v>3280</v>
      </c>
      <c r="BK838" s="37" t="s">
        <v>408</v>
      </c>
      <c r="BL838" s="95"/>
      <c r="BM838" s="95"/>
      <c r="BN838" s="95"/>
      <c r="BO838" s="95"/>
      <c r="BP838" s="95"/>
      <c r="BQ838" s="95"/>
      <c r="BR838" s="95"/>
      <c r="BS838" s="95"/>
      <c r="BT838" s="95"/>
      <c r="BU838" s="95"/>
      <c r="BV838" s="95"/>
      <c r="BW838" s="95"/>
      <c r="BX838" s="95"/>
      <c r="BY838" s="95"/>
      <c r="BZ838" s="95"/>
      <c r="CA838" s="95"/>
      <c r="CB838" s="95"/>
      <c r="CC838" s="95"/>
      <c r="CD838" s="95"/>
      <c r="CE838" s="95"/>
      <c r="CF838" s="95"/>
      <c r="CG838" s="95"/>
      <c r="CH838" s="95"/>
      <c r="CI838" s="95"/>
      <c r="CJ838" s="95"/>
      <c r="CK838" s="95"/>
      <c r="CL838" s="95"/>
      <c r="CM838" s="95"/>
      <c r="CN838" s="95"/>
      <c r="CO838" s="95"/>
      <c r="CP838" s="95"/>
      <c r="CQ838" s="95"/>
      <c r="CR838" s="95"/>
      <c r="CS838" s="95"/>
      <c r="CT838" s="95"/>
      <c r="CU838" s="95"/>
      <c r="CV838" s="95"/>
      <c r="CW838" s="95"/>
      <c r="CX838" s="95"/>
      <c r="CY838" s="95"/>
      <c r="CZ838" s="95"/>
      <c r="DA838" s="95"/>
      <c r="DB838" s="95"/>
      <c r="DC838" s="95"/>
      <c r="DD838" s="95"/>
      <c r="DE838" s="95"/>
      <c r="DF838" s="95"/>
      <c r="DG838" s="95"/>
      <c r="DH838" s="95"/>
      <c r="DI838" s="95"/>
      <c r="DJ838" s="95"/>
      <c r="DK838" s="95"/>
      <c r="DL838" s="95"/>
      <c r="DM838" s="95"/>
      <c r="DN838" s="95"/>
      <c r="DO838" s="95"/>
      <c r="DP838" s="95"/>
      <c r="DQ838" s="95"/>
      <c r="DR838" s="95"/>
      <c r="DS838" s="95"/>
      <c r="DT838" s="95"/>
      <c r="DU838" s="95"/>
      <c r="DV838" s="95"/>
      <c r="DW838" s="95"/>
      <c r="DX838" s="95"/>
      <c r="DY838" s="95"/>
      <c r="DZ838" s="95"/>
      <c r="EA838" s="95"/>
      <c r="EB838" s="95"/>
      <c r="EC838" s="95"/>
      <c r="ED838" s="95"/>
      <c r="EE838" s="95"/>
      <c r="EF838" s="95"/>
      <c r="EG838" s="95"/>
      <c r="EH838" s="95"/>
      <c r="EI838" s="95"/>
      <c r="EJ838" s="95"/>
      <c r="EK838" s="95"/>
      <c r="EL838" s="95"/>
      <c r="EM838" s="95"/>
      <c r="EN838" s="95"/>
      <c r="EO838" s="95"/>
      <c r="EP838" s="95"/>
      <c r="EQ838" s="95"/>
      <c r="ER838" s="95"/>
      <c r="ES838" s="95"/>
      <c r="ET838" s="95"/>
      <c r="EU838" s="95"/>
      <c r="EV838" s="95"/>
      <c r="EW838" s="95"/>
      <c r="EX838" s="95"/>
      <c r="EY838" s="95"/>
      <c r="EZ838" s="95"/>
      <c r="FA838" s="95"/>
      <c r="FB838" s="95"/>
      <c r="FC838" s="95"/>
      <c r="FD838" s="95"/>
      <c r="FE838" s="95"/>
      <c r="FF838" s="95"/>
      <c r="FG838" s="95"/>
      <c r="FH838" s="95"/>
      <c r="FI838" s="95"/>
      <c r="FJ838" s="95"/>
      <c r="FK838" s="95"/>
      <c r="FL838" s="95"/>
      <c r="FM838" s="95"/>
      <c r="FN838" s="95"/>
      <c r="FO838" s="95"/>
      <c r="FP838" s="95"/>
      <c r="FQ838" s="95"/>
      <c r="FR838" s="95"/>
      <c r="FS838" s="95"/>
      <c r="FT838" s="95"/>
      <c r="FU838" s="95"/>
      <c r="FV838" s="95"/>
      <c r="FW838" s="95"/>
      <c r="FX838" s="95"/>
      <c r="FY838" s="95"/>
      <c r="FZ838" s="95"/>
      <c r="GA838" s="95"/>
      <c r="GB838" s="95"/>
      <c r="GC838" s="95"/>
      <c r="GD838" s="95"/>
      <c r="GE838" s="95"/>
      <c r="GF838" s="95"/>
      <c r="GG838" s="95"/>
      <c r="GH838" s="95"/>
      <c r="GI838" s="95"/>
      <c r="GJ838" s="95"/>
      <c r="GK838" s="95"/>
      <c r="GL838" s="95"/>
      <c r="GM838" s="95"/>
      <c r="GN838" s="95"/>
      <c r="GO838" s="95"/>
      <c r="GP838" s="95"/>
      <c r="GQ838" s="95"/>
      <c r="GR838" s="95"/>
      <c r="GS838" s="95"/>
      <c r="GT838" s="95"/>
      <c r="GU838" s="95"/>
      <c r="GV838" s="95"/>
      <c r="GW838" s="95"/>
      <c r="GX838" s="95"/>
      <c r="GY838" s="95"/>
      <c r="GZ838" s="95"/>
      <c r="HA838" s="95"/>
      <c r="HB838" s="95"/>
      <c r="HC838" s="95"/>
      <c r="HD838" s="95"/>
      <c r="HE838" s="95"/>
      <c r="HF838" s="95"/>
      <c r="HG838" s="95"/>
      <c r="HH838" s="95"/>
      <c r="HI838" s="95"/>
      <c r="HJ838" s="95"/>
      <c r="HK838" s="95"/>
      <c r="HL838" s="95"/>
      <c r="HM838" s="95"/>
      <c r="HN838" s="95"/>
      <c r="HO838" s="95"/>
      <c r="HP838" s="95"/>
      <c r="HQ838" s="95"/>
      <c r="HR838" s="95"/>
      <c r="HS838" s="95"/>
      <c r="HT838" s="95"/>
      <c r="HU838" s="95"/>
      <c r="HV838" s="95"/>
      <c r="HW838" s="95"/>
      <c r="HX838" s="95"/>
      <c r="HY838" s="95"/>
      <c r="HZ838" s="95"/>
      <c r="IA838" s="95"/>
      <c r="IB838" s="95"/>
      <c r="IC838" s="95"/>
      <c r="ID838" s="95"/>
      <c r="IE838" s="95"/>
    </row>
    <row r="839" s="92" customFormat="1" ht="60" hidden="1" customHeight="1">
      <c r="A839" s="37"/>
      <c r="B839" s="37" t="s">
        <v>62</v>
      </c>
      <c r="C839" s="37" t="s">
        <v>63</v>
      </c>
      <c r="D839" s="56" t="s">
        <v>64</v>
      </c>
      <c r="E839" s="56" t="s">
        <v>3190</v>
      </c>
      <c r="F839" s="40" t="s">
        <v>3191</v>
      </c>
      <c r="G839" s="40" t="s">
        <v>3287</v>
      </c>
      <c r="H839" s="56" t="s">
        <v>3288</v>
      </c>
      <c r="I839" s="48" t="s">
        <v>3269</v>
      </c>
      <c r="J839" s="40" t="s">
        <v>3270</v>
      </c>
      <c r="K839" s="49" t="s">
        <v>3271</v>
      </c>
      <c r="L839" s="49" t="s">
        <v>3272</v>
      </c>
      <c r="M839" s="40" t="s">
        <v>3273</v>
      </c>
      <c r="N839" s="49">
        <v>1568835</v>
      </c>
      <c r="O839" s="37" t="s">
        <v>3274</v>
      </c>
      <c r="P839" s="37" t="s">
        <v>3275</v>
      </c>
      <c r="Q839" s="42" t="s">
        <v>289</v>
      </c>
      <c r="R839" s="91">
        <v>43221</v>
      </c>
      <c r="S839" s="48">
        <v>10</v>
      </c>
      <c r="T839" s="45">
        <f t="shared" si="69"/>
        <v>46873</v>
      </c>
      <c r="U839" s="56"/>
      <c r="V839" s="37" t="str">
        <f t="shared" si="71"/>
        <v/>
      </c>
      <c r="W839" s="37" t="str">
        <f t="shared" si="70"/>
        <v/>
      </c>
      <c r="X839" s="48"/>
      <c r="Y839" s="48"/>
      <c r="Z839" s="42"/>
      <c r="AA839" s="56" t="s">
        <v>216</v>
      </c>
      <c r="AB839" s="48"/>
      <c r="AC839" s="48" t="s">
        <v>141</v>
      </c>
      <c r="AD839" s="49">
        <v>12</v>
      </c>
      <c r="AE839" s="50">
        <v>45373</v>
      </c>
      <c r="AF839" s="51">
        <f t="shared" si="72"/>
        <v>45737</v>
      </c>
      <c r="AG839" s="51" t="s">
        <v>82</v>
      </c>
      <c r="AH839" s="40" t="s">
        <v>83</v>
      </c>
      <c r="AI839" s="42" t="s">
        <v>3289</v>
      </c>
      <c r="AJ839" s="40" t="s">
        <v>85</v>
      </c>
      <c r="AK839" s="51" t="str">
        <f t="shared" ca="1" si="68"/>
        <v>ЗАМЕНИТЬ</v>
      </c>
      <c r="AL839" s="42"/>
      <c r="AM839" s="42" t="s">
        <v>86</v>
      </c>
      <c r="AN839" s="42" t="s">
        <v>87</v>
      </c>
      <c r="AO839" s="42"/>
      <c r="AP839" s="48" t="s">
        <v>3277</v>
      </c>
      <c r="AQ839" s="41" t="s">
        <v>3278</v>
      </c>
      <c r="AR839" s="51"/>
      <c r="AS839" s="42" t="s">
        <v>91</v>
      </c>
      <c r="AT839" s="37" t="s">
        <v>385</v>
      </c>
      <c r="AU839" s="37"/>
      <c r="AV839" s="40">
        <v>45167</v>
      </c>
      <c r="AW839" s="40"/>
      <c r="AX839" s="37"/>
      <c r="AY839" s="37"/>
      <c r="AZ839" s="37"/>
      <c r="BA839" s="40"/>
      <c r="BB839" s="40" t="s">
        <v>297</v>
      </c>
      <c r="BC839" s="40" t="s">
        <v>298</v>
      </c>
      <c r="BD839" s="40"/>
      <c r="BE839" s="40"/>
      <c r="BF839" s="52"/>
      <c r="BG839" s="93" t="s">
        <v>3279</v>
      </c>
      <c r="BH839" s="94"/>
      <c r="BI839" s="37" t="s">
        <v>406</v>
      </c>
      <c r="BJ839" s="41" t="s">
        <v>3280</v>
      </c>
      <c r="BK839" s="37" t="s">
        <v>408</v>
      </c>
      <c r="BL839" s="95"/>
      <c r="BM839" s="95"/>
      <c r="BN839" s="95"/>
      <c r="BO839" s="95"/>
      <c r="BP839" s="95"/>
      <c r="BQ839" s="95"/>
      <c r="BR839" s="95"/>
      <c r="BS839" s="95"/>
      <c r="BT839" s="95"/>
      <c r="BU839" s="95"/>
      <c r="BV839" s="95"/>
      <c r="BW839" s="95"/>
      <c r="BX839" s="95"/>
      <c r="BY839" s="95"/>
      <c r="BZ839" s="95"/>
      <c r="CA839" s="95"/>
      <c r="CB839" s="95"/>
      <c r="CC839" s="95"/>
      <c r="CD839" s="95"/>
      <c r="CE839" s="95"/>
      <c r="CF839" s="95"/>
      <c r="CG839" s="95"/>
      <c r="CH839" s="95"/>
      <c r="CI839" s="95"/>
      <c r="CJ839" s="95"/>
      <c r="CK839" s="95"/>
      <c r="CL839" s="95"/>
      <c r="CM839" s="95"/>
      <c r="CN839" s="95"/>
      <c r="CO839" s="95"/>
      <c r="CP839" s="95"/>
      <c r="CQ839" s="95"/>
      <c r="CR839" s="95"/>
      <c r="CS839" s="95"/>
      <c r="CT839" s="95"/>
      <c r="CU839" s="95"/>
      <c r="CV839" s="95"/>
      <c r="CW839" s="95"/>
      <c r="CX839" s="95"/>
      <c r="CY839" s="95"/>
      <c r="CZ839" s="95"/>
      <c r="DA839" s="95"/>
      <c r="DB839" s="95"/>
      <c r="DC839" s="95"/>
      <c r="DD839" s="95"/>
      <c r="DE839" s="95"/>
      <c r="DF839" s="95"/>
      <c r="DG839" s="95"/>
      <c r="DH839" s="95"/>
      <c r="DI839" s="95"/>
      <c r="DJ839" s="95"/>
      <c r="DK839" s="95"/>
      <c r="DL839" s="95"/>
      <c r="DM839" s="95"/>
      <c r="DN839" s="95"/>
      <c r="DO839" s="95"/>
      <c r="DP839" s="95"/>
      <c r="DQ839" s="95"/>
      <c r="DR839" s="95"/>
      <c r="DS839" s="95"/>
      <c r="DT839" s="95"/>
      <c r="DU839" s="95"/>
      <c r="DV839" s="95"/>
      <c r="DW839" s="95"/>
      <c r="DX839" s="95"/>
      <c r="DY839" s="95"/>
      <c r="DZ839" s="95"/>
      <c r="EA839" s="95"/>
      <c r="EB839" s="95"/>
      <c r="EC839" s="95"/>
      <c r="ED839" s="95"/>
      <c r="EE839" s="95"/>
      <c r="EF839" s="95"/>
      <c r="EG839" s="95"/>
      <c r="EH839" s="95"/>
      <c r="EI839" s="95"/>
      <c r="EJ839" s="95"/>
      <c r="EK839" s="95"/>
      <c r="EL839" s="95"/>
      <c r="EM839" s="95"/>
      <c r="EN839" s="95"/>
      <c r="EO839" s="95"/>
      <c r="EP839" s="95"/>
      <c r="EQ839" s="95"/>
      <c r="ER839" s="95"/>
      <c r="ES839" s="95"/>
      <c r="ET839" s="95"/>
      <c r="EU839" s="95"/>
      <c r="EV839" s="95"/>
      <c r="EW839" s="95"/>
      <c r="EX839" s="95"/>
      <c r="EY839" s="95"/>
      <c r="EZ839" s="95"/>
      <c r="FA839" s="95"/>
      <c r="FB839" s="95"/>
      <c r="FC839" s="95"/>
      <c r="FD839" s="95"/>
      <c r="FE839" s="95"/>
      <c r="FF839" s="95"/>
      <c r="FG839" s="95"/>
      <c r="FH839" s="95"/>
      <c r="FI839" s="95"/>
      <c r="FJ839" s="95"/>
      <c r="FK839" s="95"/>
      <c r="FL839" s="95"/>
      <c r="FM839" s="95"/>
      <c r="FN839" s="95"/>
      <c r="FO839" s="95"/>
      <c r="FP839" s="95"/>
      <c r="FQ839" s="95"/>
      <c r="FR839" s="95"/>
      <c r="FS839" s="95"/>
      <c r="FT839" s="95"/>
      <c r="FU839" s="95"/>
      <c r="FV839" s="95"/>
      <c r="FW839" s="95"/>
      <c r="FX839" s="95"/>
      <c r="FY839" s="95"/>
      <c r="FZ839" s="95"/>
      <c r="GA839" s="95"/>
      <c r="GB839" s="95"/>
      <c r="GC839" s="95"/>
      <c r="GD839" s="95"/>
      <c r="GE839" s="95"/>
      <c r="GF839" s="95"/>
      <c r="GG839" s="95"/>
      <c r="GH839" s="95"/>
      <c r="GI839" s="95"/>
      <c r="GJ839" s="95"/>
      <c r="GK839" s="95"/>
      <c r="GL839" s="95"/>
      <c r="GM839" s="95"/>
      <c r="GN839" s="95"/>
      <c r="GO839" s="95"/>
      <c r="GP839" s="95"/>
      <c r="GQ839" s="95"/>
      <c r="GR839" s="95"/>
      <c r="GS839" s="95"/>
      <c r="GT839" s="95"/>
      <c r="GU839" s="95"/>
      <c r="GV839" s="95"/>
      <c r="GW839" s="95"/>
      <c r="GX839" s="95"/>
      <c r="GY839" s="95"/>
      <c r="GZ839" s="95"/>
      <c r="HA839" s="95"/>
      <c r="HB839" s="95"/>
      <c r="HC839" s="95"/>
      <c r="HD839" s="95"/>
      <c r="HE839" s="95"/>
      <c r="HF839" s="95"/>
      <c r="HG839" s="95"/>
      <c r="HH839" s="95"/>
      <c r="HI839" s="95"/>
      <c r="HJ839" s="95"/>
      <c r="HK839" s="95"/>
      <c r="HL839" s="95"/>
      <c r="HM839" s="95"/>
      <c r="HN839" s="95"/>
      <c r="HO839" s="95"/>
      <c r="HP839" s="95"/>
      <c r="HQ839" s="95"/>
      <c r="HR839" s="95"/>
      <c r="HS839" s="95"/>
      <c r="HT839" s="95"/>
      <c r="HU839" s="95"/>
      <c r="HV839" s="95"/>
      <c r="HW839" s="95"/>
      <c r="HX839" s="95"/>
      <c r="HY839" s="95"/>
      <c r="HZ839" s="95"/>
      <c r="IA839" s="95"/>
      <c r="IB839" s="95"/>
      <c r="IC839" s="95"/>
      <c r="ID839" s="95"/>
      <c r="IE839" s="95"/>
    </row>
    <row r="840" s="125" customFormat="1" ht="60" hidden="1" customHeight="1">
      <c r="A840" s="58"/>
      <c r="B840" s="58" t="s">
        <v>62</v>
      </c>
      <c r="C840" s="58" t="s">
        <v>63</v>
      </c>
      <c r="D840" s="59" t="s">
        <v>64</v>
      </c>
      <c r="E840" s="59" t="s">
        <v>3198</v>
      </c>
      <c r="F840" s="62" t="s">
        <v>3199</v>
      </c>
      <c r="G840" s="62" t="s">
        <v>3209</v>
      </c>
      <c r="H840" s="59" t="s">
        <v>3290</v>
      </c>
      <c r="I840" s="63" t="s">
        <v>3291</v>
      </c>
      <c r="J840" s="62" t="s">
        <v>3292</v>
      </c>
      <c r="K840" s="64" t="s">
        <v>1663</v>
      </c>
      <c r="L840" s="58" t="s">
        <v>3293</v>
      </c>
      <c r="M840" s="62" t="s">
        <v>3294</v>
      </c>
      <c r="N840" s="64" t="s">
        <v>3295</v>
      </c>
      <c r="O840" s="58" t="s">
        <v>3296</v>
      </c>
      <c r="P840" s="58" t="s">
        <v>76</v>
      </c>
      <c r="Q840" s="66" t="s">
        <v>77</v>
      </c>
      <c r="R840" s="115">
        <v>43556</v>
      </c>
      <c r="S840" s="68">
        <v>5</v>
      </c>
      <c r="T840" s="69">
        <f t="shared" si="69"/>
        <v>45382</v>
      </c>
      <c r="U840" s="59" t="s">
        <v>78</v>
      </c>
      <c r="V840" s="71"/>
      <c r="W840" s="71" t="str">
        <f t="shared" si="70"/>
        <v>°С</v>
      </c>
      <c r="X840" s="63">
        <v>100</v>
      </c>
      <c r="Y840" s="63"/>
      <c r="Z840" s="66" t="s">
        <v>79</v>
      </c>
      <c r="AA840" s="58" t="s">
        <v>101</v>
      </c>
      <c r="AB840" s="63"/>
      <c r="AC840" s="66" t="s">
        <v>81</v>
      </c>
      <c r="AD840" s="64">
        <v>24</v>
      </c>
      <c r="AE840" s="116">
        <v>45679</v>
      </c>
      <c r="AF840" s="73">
        <f t="shared" si="72"/>
        <v>46408</v>
      </c>
      <c r="AG840" s="62" t="s">
        <v>82</v>
      </c>
      <c r="AH840" s="62" t="s">
        <v>83</v>
      </c>
      <c r="AI840" s="58"/>
      <c r="AJ840" s="62" t="s">
        <v>109</v>
      </c>
      <c r="AK840" s="73" t="str">
        <f t="shared" ca="1" si="68"/>
        <v>поверен</v>
      </c>
      <c r="AL840" s="66"/>
      <c r="AM840" s="66" t="s">
        <v>88</v>
      </c>
      <c r="AN840" s="66" t="s">
        <v>87</v>
      </c>
      <c r="AO840" s="66" t="s">
        <v>88</v>
      </c>
      <c r="AP840" s="73"/>
      <c r="AQ840" s="66"/>
      <c r="AR840" s="58"/>
      <c r="AS840" s="58"/>
      <c r="AT840" s="62"/>
      <c r="AU840" s="62"/>
      <c r="AV840" s="58"/>
      <c r="AW840" s="58" t="s">
        <v>3297</v>
      </c>
      <c r="AX840" s="58"/>
      <c r="AY840" s="62"/>
      <c r="AZ840" s="62"/>
      <c r="BA840" s="62"/>
      <c r="BB840" s="62" t="s">
        <v>93</v>
      </c>
      <c r="BC840" s="62" t="s">
        <v>94</v>
      </c>
      <c r="BD840" s="66">
        <v>3201</v>
      </c>
      <c r="BE840" s="62"/>
      <c r="BF840" s="75"/>
      <c r="BG840" s="62" t="s">
        <v>1027</v>
      </c>
      <c r="BH840" s="71"/>
      <c r="BI840" s="71"/>
      <c r="BJ840" s="71"/>
      <c r="BK840" s="71"/>
    </row>
    <row r="841" s="95" customFormat="1" ht="60" hidden="1" customHeight="1">
      <c r="A841" s="58"/>
      <c r="B841" s="58" t="s">
        <v>62</v>
      </c>
      <c r="C841" s="58" t="s">
        <v>63</v>
      </c>
      <c r="D841" s="59" t="s">
        <v>64</v>
      </c>
      <c r="E841" s="59" t="s">
        <v>3198</v>
      </c>
      <c r="F841" s="62" t="s">
        <v>3199</v>
      </c>
      <c r="G841" s="62" t="s">
        <v>3216</v>
      </c>
      <c r="H841" s="59" t="s">
        <v>3298</v>
      </c>
      <c r="I841" s="63" t="s">
        <v>930</v>
      </c>
      <c r="J841" s="62" t="s">
        <v>931</v>
      </c>
      <c r="K841" s="64" t="s">
        <v>932</v>
      </c>
      <c r="L841" s="58" t="s">
        <v>933</v>
      </c>
      <c r="M841" s="58" t="s">
        <v>933</v>
      </c>
      <c r="N841" s="59" t="s">
        <v>3299</v>
      </c>
      <c r="O841" s="58" t="s">
        <v>1098</v>
      </c>
      <c r="P841" s="58" t="s">
        <v>76</v>
      </c>
      <c r="Q841" s="66" t="s">
        <v>77</v>
      </c>
      <c r="R841" s="115">
        <v>42005</v>
      </c>
      <c r="S841" s="68">
        <v>15</v>
      </c>
      <c r="T841" s="69">
        <f t="shared" si="69"/>
        <v>47483</v>
      </c>
      <c r="U841" s="59" t="s">
        <v>100</v>
      </c>
      <c r="V841" s="71" t="str">
        <f t="shared" si="71"/>
        <v/>
      </c>
      <c r="W841" s="71" t="str">
        <f t="shared" si="70"/>
        <v>°С</v>
      </c>
      <c r="X841" s="63">
        <v>100</v>
      </c>
      <c r="Y841" s="63"/>
      <c r="Z841" s="66" t="s">
        <v>79</v>
      </c>
      <c r="AA841" s="58" t="s">
        <v>101</v>
      </c>
      <c r="AB841" s="63"/>
      <c r="AC841" s="66" t="s">
        <v>81</v>
      </c>
      <c r="AD841" s="64">
        <v>48</v>
      </c>
      <c r="AE841" s="66" t="s">
        <v>3300</v>
      </c>
      <c r="AF841" s="73">
        <f t="shared" si="72"/>
        <v>47427</v>
      </c>
      <c r="AG841" s="62" t="s">
        <v>82</v>
      </c>
      <c r="AH841" s="62" t="s">
        <v>83</v>
      </c>
      <c r="AI841" s="3" t="s">
        <v>3301</v>
      </c>
      <c r="AJ841" s="62" t="s">
        <v>109</v>
      </c>
      <c r="AK841" s="73" t="str">
        <f t="shared" ca="1" si="68"/>
        <v>поверен</v>
      </c>
      <c r="AL841" s="66"/>
      <c r="AM841" s="66" t="s">
        <v>86</v>
      </c>
      <c r="AN841" s="66" t="s">
        <v>87</v>
      </c>
      <c r="AO841" s="66" t="s">
        <v>88</v>
      </c>
      <c r="AP841" s="73"/>
      <c r="AQ841" s="66"/>
      <c r="AR841" s="58"/>
      <c r="AS841" s="58"/>
      <c r="AT841" s="62"/>
      <c r="AU841" s="62"/>
      <c r="AV841" s="58"/>
      <c r="AW841" s="58"/>
      <c r="AX841" s="58"/>
      <c r="AY841" s="62"/>
      <c r="AZ841" s="62"/>
      <c r="BA841" s="62"/>
      <c r="BB841" s="62"/>
      <c r="BC841" s="62"/>
      <c r="BD841" s="66"/>
      <c r="BE841" s="62"/>
      <c r="BF841" s="75"/>
      <c r="BG841" s="127"/>
      <c r="BH841" s="128"/>
      <c r="BI841" s="58"/>
      <c r="BJ841" s="58"/>
      <c r="BK841" s="58"/>
    </row>
    <row r="842" s="55" customFormat="1" ht="60" hidden="1" customHeight="1">
      <c r="A842" s="58"/>
      <c r="B842" s="58" t="s">
        <v>62</v>
      </c>
      <c r="C842" s="58" t="s">
        <v>63</v>
      </c>
      <c r="D842" s="59" t="s">
        <v>64</v>
      </c>
      <c r="E842" s="59" t="s">
        <v>3198</v>
      </c>
      <c r="F842" s="62" t="s">
        <v>3199</v>
      </c>
      <c r="G842" s="62" t="s">
        <v>3216</v>
      </c>
      <c r="H842" s="59" t="s">
        <v>3298</v>
      </c>
      <c r="I842" s="63" t="s">
        <v>69</v>
      </c>
      <c r="J842" s="62" t="s">
        <v>3302</v>
      </c>
      <c r="K842" s="58" t="s">
        <v>71</v>
      </c>
      <c r="L842" s="58" t="s">
        <v>72</v>
      </c>
      <c r="M842" s="62" t="s">
        <v>3303</v>
      </c>
      <c r="N842" s="59" t="s">
        <v>3304</v>
      </c>
      <c r="O842" s="58" t="s">
        <v>75</v>
      </c>
      <c r="P842" s="58" t="s">
        <v>76</v>
      </c>
      <c r="Q842" s="66" t="s">
        <v>77</v>
      </c>
      <c r="R842" s="116">
        <v>42005</v>
      </c>
      <c r="S842" s="68">
        <v>15</v>
      </c>
      <c r="T842" s="69">
        <f t="shared" si="69"/>
        <v>47483</v>
      </c>
      <c r="U842" s="59" t="s">
        <v>100</v>
      </c>
      <c r="V842" s="71" t="str">
        <f t="shared" si="71"/>
        <v/>
      </c>
      <c r="W842" s="71" t="str">
        <f t="shared" si="70"/>
        <v>°С</v>
      </c>
      <c r="X842" s="63">
        <v>100</v>
      </c>
      <c r="Y842" s="63"/>
      <c r="Z842" s="66" t="s">
        <v>79</v>
      </c>
      <c r="AA842" s="58" t="s">
        <v>101</v>
      </c>
      <c r="AB842" s="63"/>
      <c r="AC842" s="66" t="s">
        <v>81</v>
      </c>
      <c r="AD842" s="64">
        <v>60</v>
      </c>
      <c r="AE842" s="72">
        <v>44363</v>
      </c>
      <c r="AF842" s="73">
        <f t="shared" si="72"/>
        <v>46188</v>
      </c>
      <c r="AG842" s="62" t="s">
        <v>82</v>
      </c>
      <c r="AH842" s="62" t="s">
        <v>83</v>
      </c>
      <c r="AI842" s="66" t="s">
        <v>3305</v>
      </c>
      <c r="AJ842" s="62" t="s">
        <v>3306</v>
      </c>
      <c r="AK842" s="73" t="str">
        <f t="shared" ca="1" si="68"/>
        <v>поверен</v>
      </c>
      <c r="AL842" s="66"/>
      <c r="AM842" s="66" t="s">
        <v>86</v>
      </c>
      <c r="AN842" s="66" t="s">
        <v>87</v>
      </c>
      <c r="AO842" s="66" t="s">
        <v>88</v>
      </c>
      <c r="AP842" s="63"/>
      <c r="AQ842" s="74"/>
      <c r="AR842" s="73"/>
      <c r="AS842" s="66" t="s">
        <v>91</v>
      </c>
      <c r="AT842" s="58" t="s">
        <v>385</v>
      </c>
      <c r="AU842" s="58"/>
      <c r="AV842" s="62"/>
      <c r="AW842" s="62"/>
      <c r="AX842" s="58"/>
      <c r="AY842" s="58"/>
      <c r="AZ842" s="58"/>
      <c r="BA842" s="62"/>
      <c r="BB842" s="62" t="s">
        <v>93</v>
      </c>
      <c r="BC842" s="62" t="s">
        <v>94</v>
      </c>
      <c r="BD842" s="66">
        <v>3201</v>
      </c>
      <c r="BE842" s="62"/>
      <c r="BF842" s="75"/>
      <c r="BG842" s="76"/>
      <c r="BH842" s="77"/>
      <c r="BI842" s="71"/>
      <c r="BJ842" s="71"/>
      <c r="BK842" s="71"/>
    </row>
    <row r="843" s="95" customFormat="1" ht="60" hidden="1" customHeight="1">
      <c r="A843" s="58"/>
      <c r="B843" s="58" t="s">
        <v>62</v>
      </c>
      <c r="C843" s="58" t="s">
        <v>63</v>
      </c>
      <c r="D843" s="59" t="s">
        <v>64</v>
      </c>
      <c r="E843" s="59" t="s">
        <v>3198</v>
      </c>
      <c r="F843" s="62" t="s">
        <v>3199</v>
      </c>
      <c r="G843" s="62" t="s">
        <v>3230</v>
      </c>
      <c r="H843" s="59" t="s">
        <v>3307</v>
      </c>
      <c r="I843" s="63" t="s">
        <v>171</v>
      </c>
      <c r="J843" s="62" t="s">
        <v>172</v>
      </c>
      <c r="K843" s="64" t="s">
        <v>131</v>
      </c>
      <c r="L843" s="79" t="s">
        <v>151</v>
      </c>
      <c r="M843" s="62" t="s">
        <v>3308</v>
      </c>
      <c r="N843" s="64" t="s">
        <v>3309</v>
      </c>
      <c r="O843" s="58" t="s">
        <v>75</v>
      </c>
      <c r="P843" s="58" t="s">
        <v>76</v>
      </c>
      <c r="Q843" s="66" t="s">
        <v>137</v>
      </c>
      <c r="R843" s="116">
        <v>42005</v>
      </c>
      <c r="S843" s="68">
        <v>12</v>
      </c>
      <c r="T843" s="69">
        <f t="shared" si="69"/>
        <v>46387.400000000001</v>
      </c>
      <c r="U843" s="59" t="s">
        <v>100</v>
      </c>
      <c r="V843" s="58" t="str">
        <f t="shared" si="71"/>
        <v>к</v>
      </c>
      <c r="W843" s="58" t="str">
        <f t="shared" si="70"/>
        <v>Па</v>
      </c>
      <c r="X843" s="63">
        <v>27579</v>
      </c>
      <c r="Y843" s="63" t="s">
        <v>215</v>
      </c>
      <c r="Z843" s="66" t="s">
        <v>139</v>
      </c>
      <c r="AA843" s="59" t="s">
        <v>156</v>
      </c>
      <c r="AB843" s="63"/>
      <c r="AC843" s="66" t="s">
        <v>141</v>
      </c>
      <c r="AD843" s="64">
        <v>60</v>
      </c>
      <c r="AE843" s="72">
        <v>45444</v>
      </c>
      <c r="AF843" s="73">
        <f t="shared" si="72"/>
        <v>47269</v>
      </c>
      <c r="AG843" s="62" t="s">
        <v>82</v>
      </c>
      <c r="AH843" s="62" t="s">
        <v>83</v>
      </c>
      <c r="AI843" s="66" t="s">
        <v>3310</v>
      </c>
      <c r="AJ843" s="62" t="s">
        <v>143</v>
      </c>
      <c r="AK843" s="73" t="str">
        <f t="shared" ca="1" si="68"/>
        <v>поверен</v>
      </c>
      <c r="AL843" s="66"/>
      <c r="AM843" s="66" t="s">
        <v>86</v>
      </c>
      <c r="AN843" s="66" t="s">
        <v>87</v>
      </c>
      <c r="AO843" s="66" t="s">
        <v>88</v>
      </c>
      <c r="AP843" s="63"/>
      <c r="AQ843" s="74"/>
      <c r="AR843" s="73"/>
      <c r="AS843" s="66" t="s">
        <v>91</v>
      </c>
      <c r="AT843" s="58" t="s">
        <v>385</v>
      </c>
      <c r="AU843" s="58"/>
      <c r="AV843" s="62"/>
      <c r="AW843" s="62" t="s">
        <v>3311</v>
      </c>
      <c r="AX843" s="58"/>
      <c r="AY843" s="58"/>
      <c r="AZ843" s="58"/>
      <c r="BA843" s="62"/>
      <c r="BB843" s="62" t="s">
        <v>145</v>
      </c>
      <c r="BC843" s="62" t="s">
        <v>146</v>
      </c>
      <c r="BD843" s="66">
        <v>3001</v>
      </c>
      <c r="BE843" s="62"/>
      <c r="BF843" s="75"/>
      <c r="BG843" s="127"/>
      <c r="BH843" s="128"/>
      <c r="BI843" s="58"/>
      <c r="BJ843" s="58"/>
      <c r="BK843" s="58"/>
    </row>
    <row r="844" s="95" customFormat="1" ht="60" hidden="1" customHeight="1">
      <c r="A844" s="58"/>
      <c r="B844" s="58" t="s">
        <v>62</v>
      </c>
      <c r="C844" s="58" t="s">
        <v>63</v>
      </c>
      <c r="D844" s="59" t="s">
        <v>64</v>
      </c>
      <c r="E844" s="59" t="s">
        <v>3198</v>
      </c>
      <c r="F844" s="62" t="s">
        <v>3199</v>
      </c>
      <c r="G844" s="62" t="s">
        <v>3234</v>
      </c>
      <c r="H844" s="59" t="s">
        <v>3312</v>
      </c>
      <c r="I844" s="63" t="s">
        <v>171</v>
      </c>
      <c r="J844" s="62" t="s">
        <v>172</v>
      </c>
      <c r="K844" s="64" t="s">
        <v>131</v>
      </c>
      <c r="L844" s="79" t="s">
        <v>151</v>
      </c>
      <c r="M844" s="62" t="s">
        <v>3308</v>
      </c>
      <c r="N844" s="64" t="s">
        <v>3313</v>
      </c>
      <c r="O844" s="58" t="s">
        <v>75</v>
      </c>
      <c r="P844" s="58" t="s">
        <v>76</v>
      </c>
      <c r="Q844" s="66" t="s">
        <v>137</v>
      </c>
      <c r="R844" s="116">
        <v>42005</v>
      </c>
      <c r="S844" s="68">
        <v>12</v>
      </c>
      <c r="T844" s="69">
        <f t="shared" si="69"/>
        <v>46387.400000000001</v>
      </c>
      <c r="U844" s="59" t="s">
        <v>100</v>
      </c>
      <c r="V844" s="58" t="str">
        <f t="shared" si="71"/>
        <v>к</v>
      </c>
      <c r="W844" s="58" t="str">
        <f t="shared" si="70"/>
        <v>Па</v>
      </c>
      <c r="X844" s="63">
        <v>27.579000000000001</v>
      </c>
      <c r="Y844" s="63" t="s">
        <v>215</v>
      </c>
      <c r="Z844" s="66" t="s">
        <v>139</v>
      </c>
      <c r="AA844" s="59" t="s">
        <v>156</v>
      </c>
      <c r="AB844" s="63"/>
      <c r="AC844" s="66" t="s">
        <v>141</v>
      </c>
      <c r="AD844" s="64">
        <v>60</v>
      </c>
      <c r="AE844" s="72">
        <v>45444</v>
      </c>
      <c r="AF844" s="73">
        <f t="shared" si="72"/>
        <v>47269</v>
      </c>
      <c r="AG844" s="62" t="s">
        <v>82</v>
      </c>
      <c r="AH844" s="62" t="s">
        <v>83</v>
      </c>
      <c r="AI844" s="66" t="s">
        <v>3314</v>
      </c>
      <c r="AJ844" s="62" t="s">
        <v>143</v>
      </c>
      <c r="AK844" s="73" t="str">
        <f t="shared" ca="1" si="68"/>
        <v>поверен</v>
      </c>
      <c r="AL844" s="66"/>
      <c r="AM844" s="66" t="s">
        <v>86</v>
      </c>
      <c r="AN844" s="66" t="s">
        <v>87</v>
      </c>
      <c r="AO844" s="66" t="s">
        <v>88</v>
      </c>
      <c r="AP844" s="63"/>
      <c r="AQ844" s="74"/>
      <c r="AR844" s="73"/>
      <c r="AS844" s="66" t="s">
        <v>91</v>
      </c>
      <c r="AT844" s="58" t="s">
        <v>385</v>
      </c>
      <c r="AU844" s="58"/>
      <c r="AV844" s="62"/>
      <c r="AW844" s="62" t="s">
        <v>3311</v>
      </c>
      <c r="AX844" s="58"/>
      <c r="AY844" s="58"/>
      <c r="AZ844" s="58"/>
      <c r="BA844" s="62"/>
      <c r="BB844" s="62" t="s">
        <v>145</v>
      </c>
      <c r="BC844" s="62" t="s">
        <v>146</v>
      </c>
      <c r="BD844" s="66">
        <v>3001</v>
      </c>
      <c r="BE844" s="62"/>
      <c r="BF844" s="75"/>
      <c r="BG844" s="127"/>
      <c r="BH844" s="128"/>
      <c r="BI844" s="58"/>
      <c r="BJ844" s="58"/>
      <c r="BK844" s="58"/>
    </row>
    <row r="845" s="95" customFormat="1" ht="60" hidden="1" customHeight="1">
      <c r="A845" s="58"/>
      <c r="B845" s="58" t="s">
        <v>62</v>
      </c>
      <c r="C845" s="58" t="s">
        <v>63</v>
      </c>
      <c r="D845" s="59" t="s">
        <v>64</v>
      </c>
      <c r="E845" s="59" t="s">
        <v>3198</v>
      </c>
      <c r="F845" s="62" t="s">
        <v>3199</v>
      </c>
      <c r="G845" s="62" t="s">
        <v>3238</v>
      </c>
      <c r="H845" s="59" t="s">
        <v>3315</v>
      </c>
      <c r="I845" s="63" t="s">
        <v>171</v>
      </c>
      <c r="J845" s="62" t="s">
        <v>172</v>
      </c>
      <c r="K845" s="64" t="s">
        <v>131</v>
      </c>
      <c r="L845" s="79" t="s">
        <v>151</v>
      </c>
      <c r="M845" s="62" t="s">
        <v>3308</v>
      </c>
      <c r="N845" s="64" t="s">
        <v>3316</v>
      </c>
      <c r="O845" s="58" t="s">
        <v>75</v>
      </c>
      <c r="P845" s="58" t="s">
        <v>76</v>
      </c>
      <c r="Q845" s="66" t="s">
        <v>137</v>
      </c>
      <c r="R845" s="116">
        <v>42005</v>
      </c>
      <c r="S845" s="68">
        <v>12</v>
      </c>
      <c r="T845" s="69">
        <f t="shared" si="69"/>
        <v>46387.400000000001</v>
      </c>
      <c r="U845" s="59" t="s">
        <v>100</v>
      </c>
      <c r="V845" s="58" t="str">
        <f t="shared" si="71"/>
        <v>к</v>
      </c>
      <c r="W845" s="58" t="str">
        <f t="shared" si="70"/>
        <v>Па</v>
      </c>
      <c r="X845" s="63">
        <v>27579</v>
      </c>
      <c r="Y845" s="63" t="s">
        <v>215</v>
      </c>
      <c r="Z845" s="66" t="s">
        <v>139</v>
      </c>
      <c r="AA845" s="59" t="s">
        <v>156</v>
      </c>
      <c r="AB845" s="63"/>
      <c r="AC845" s="66" t="s">
        <v>141</v>
      </c>
      <c r="AD845" s="64">
        <v>60</v>
      </c>
      <c r="AE845" s="72">
        <v>45444</v>
      </c>
      <c r="AF845" s="73">
        <f t="shared" si="72"/>
        <v>47269</v>
      </c>
      <c r="AG845" s="62" t="s">
        <v>82</v>
      </c>
      <c r="AH845" s="62" t="s">
        <v>83</v>
      </c>
      <c r="AI845" s="66" t="s">
        <v>3317</v>
      </c>
      <c r="AJ845" s="62" t="s">
        <v>143</v>
      </c>
      <c r="AK845" s="73" t="str">
        <f t="shared" ca="1" si="68"/>
        <v>поверен</v>
      </c>
      <c r="AL845" s="66"/>
      <c r="AM845" s="66" t="s">
        <v>86</v>
      </c>
      <c r="AN845" s="66" t="s">
        <v>87</v>
      </c>
      <c r="AO845" s="66" t="s">
        <v>88</v>
      </c>
      <c r="AP845" s="63"/>
      <c r="AQ845" s="74"/>
      <c r="AR845" s="73"/>
      <c r="AS845" s="66" t="s">
        <v>91</v>
      </c>
      <c r="AT845" s="58" t="s">
        <v>385</v>
      </c>
      <c r="AU845" s="58"/>
      <c r="AV845" s="62"/>
      <c r="AW845" s="62" t="s">
        <v>3311</v>
      </c>
      <c r="AX845" s="58"/>
      <c r="AY845" s="58"/>
      <c r="AZ845" s="58"/>
      <c r="BA845" s="62"/>
      <c r="BB845" s="62" t="s">
        <v>145</v>
      </c>
      <c r="BC845" s="62" t="s">
        <v>146</v>
      </c>
      <c r="BD845" s="66">
        <v>3001</v>
      </c>
      <c r="BE845" s="62"/>
      <c r="BF845" s="75"/>
      <c r="BG845" s="127"/>
      <c r="BH845" s="128"/>
      <c r="BI845" s="58"/>
      <c r="BJ845" s="58"/>
      <c r="BK845" s="58"/>
    </row>
    <row r="846" s="95" customFormat="1" ht="60" hidden="1" customHeight="1">
      <c r="A846" s="58"/>
      <c r="B846" s="58" t="s">
        <v>62</v>
      </c>
      <c r="C846" s="58" t="s">
        <v>63</v>
      </c>
      <c r="D846" s="59" t="s">
        <v>64</v>
      </c>
      <c r="E846" s="59" t="s">
        <v>3198</v>
      </c>
      <c r="F846" s="62" t="s">
        <v>3199</v>
      </c>
      <c r="G846" s="62" t="s">
        <v>3242</v>
      </c>
      <c r="H846" s="59" t="s">
        <v>3318</v>
      </c>
      <c r="I846" s="63" t="s">
        <v>171</v>
      </c>
      <c r="J846" s="62" t="s">
        <v>172</v>
      </c>
      <c r="K846" s="64" t="s">
        <v>131</v>
      </c>
      <c r="L846" s="79" t="s">
        <v>151</v>
      </c>
      <c r="M846" s="62" t="s">
        <v>3308</v>
      </c>
      <c r="N846" s="64" t="s">
        <v>3319</v>
      </c>
      <c r="O846" s="58" t="s">
        <v>75</v>
      </c>
      <c r="P846" s="58" t="s">
        <v>76</v>
      </c>
      <c r="Q846" s="66" t="s">
        <v>137</v>
      </c>
      <c r="R846" s="116">
        <v>42005</v>
      </c>
      <c r="S846" s="68">
        <v>12</v>
      </c>
      <c r="T846" s="69">
        <f t="shared" si="69"/>
        <v>46387.400000000001</v>
      </c>
      <c r="U846" s="59" t="s">
        <v>100</v>
      </c>
      <c r="V846" s="58" t="str">
        <f t="shared" si="71"/>
        <v>М</v>
      </c>
      <c r="W846" s="58" t="str">
        <f t="shared" si="70"/>
        <v>Па</v>
      </c>
      <c r="X846" s="63">
        <v>27579</v>
      </c>
      <c r="Y846" s="63" t="s">
        <v>138</v>
      </c>
      <c r="Z846" s="66" t="s">
        <v>139</v>
      </c>
      <c r="AA846" s="59" t="s">
        <v>156</v>
      </c>
      <c r="AB846" s="63"/>
      <c r="AC846" s="66" t="s">
        <v>141</v>
      </c>
      <c r="AD846" s="64">
        <v>60</v>
      </c>
      <c r="AE846" s="72">
        <v>45444</v>
      </c>
      <c r="AF846" s="73">
        <f t="shared" si="72"/>
        <v>47269</v>
      </c>
      <c r="AG846" s="62" t="s">
        <v>82</v>
      </c>
      <c r="AH846" s="62" t="s">
        <v>83</v>
      </c>
      <c r="AI846" s="66" t="s">
        <v>3320</v>
      </c>
      <c r="AJ846" s="62" t="s">
        <v>143</v>
      </c>
      <c r="AK846" s="73" t="str">
        <f t="shared" ca="1" si="68"/>
        <v>поверен</v>
      </c>
      <c r="AL846" s="66"/>
      <c r="AM846" s="66" t="s">
        <v>86</v>
      </c>
      <c r="AN846" s="66" t="s">
        <v>87</v>
      </c>
      <c r="AO846" s="66" t="s">
        <v>88</v>
      </c>
      <c r="AP846" s="63"/>
      <c r="AQ846" s="74"/>
      <c r="AR846" s="73"/>
      <c r="AS846" s="66" t="s">
        <v>91</v>
      </c>
      <c r="AT846" s="58" t="s">
        <v>385</v>
      </c>
      <c r="AU846" s="58"/>
      <c r="AV846" s="62"/>
      <c r="AW846" s="62" t="s">
        <v>3311</v>
      </c>
      <c r="AX846" s="58"/>
      <c r="AY846" s="58"/>
      <c r="AZ846" s="58"/>
      <c r="BA846" s="62"/>
      <c r="BB846" s="62" t="s">
        <v>145</v>
      </c>
      <c r="BC846" s="62" t="s">
        <v>146</v>
      </c>
      <c r="BD846" s="66">
        <v>3001</v>
      </c>
      <c r="BE846" s="62"/>
      <c r="BF846" s="75"/>
      <c r="BG846" s="127"/>
      <c r="BH846" s="128"/>
      <c r="BI846" s="58"/>
      <c r="BJ846" s="58"/>
      <c r="BK846" s="58"/>
    </row>
    <row r="847" s="95" customFormat="1" ht="60" hidden="1" customHeight="1">
      <c r="A847" s="58"/>
      <c r="B847" s="58" t="s">
        <v>62</v>
      </c>
      <c r="C847" s="58" t="s">
        <v>63</v>
      </c>
      <c r="D847" s="59" t="s">
        <v>64</v>
      </c>
      <c r="E847" s="59" t="s">
        <v>3198</v>
      </c>
      <c r="F847" s="62" t="s">
        <v>3199</v>
      </c>
      <c r="G847" s="62" t="s">
        <v>3246</v>
      </c>
      <c r="H847" s="59" t="s">
        <v>3321</v>
      </c>
      <c r="I847" s="63" t="s">
        <v>171</v>
      </c>
      <c r="J847" s="62" t="s">
        <v>172</v>
      </c>
      <c r="K847" s="64" t="s">
        <v>131</v>
      </c>
      <c r="L847" s="79" t="s">
        <v>151</v>
      </c>
      <c r="M847" s="62" t="s">
        <v>3308</v>
      </c>
      <c r="N847" s="64" t="s">
        <v>3322</v>
      </c>
      <c r="O847" s="58" t="s">
        <v>75</v>
      </c>
      <c r="P847" s="58" t="s">
        <v>76</v>
      </c>
      <c r="Q847" s="66" t="s">
        <v>137</v>
      </c>
      <c r="R847" s="116">
        <v>42005</v>
      </c>
      <c r="S847" s="68">
        <v>12</v>
      </c>
      <c r="T847" s="69">
        <f t="shared" si="69"/>
        <v>46387.400000000001</v>
      </c>
      <c r="U847" s="59" t="s">
        <v>100</v>
      </c>
      <c r="V847" s="58" t="str">
        <f t="shared" si="71"/>
        <v>к</v>
      </c>
      <c r="W847" s="58" t="str">
        <f t="shared" si="70"/>
        <v>Па</v>
      </c>
      <c r="X847" s="63">
        <v>27579</v>
      </c>
      <c r="Y847" s="63" t="s">
        <v>215</v>
      </c>
      <c r="Z847" s="66" t="s">
        <v>139</v>
      </c>
      <c r="AA847" s="59" t="s">
        <v>156</v>
      </c>
      <c r="AB847" s="63"/>
      <c r="AC847" s="66" t="s">
        <v>141</v>
      </c>
      <c r="AD847" s="64">
        <v>60</v>
      </c>
      <c r="AE847" s="72">
        <v>45444</v>
      </c>
      <c r="AF847" s="73">
        <f t="shared" si="72"/>
        <v>47269</v>
      </c>
      <c r="AG847" s="62" t="s">
        <v>82</v>
      </c>
      <c r="AH847" s="62" t="s">
        <v>83</v>
      </c>
      <c r="AI847" s="66" t="s">
        <v>3323</v>
      </c>
      <c r="AJ847" s="62" t="s">
        <v>143</v>
      </c>
      <c r="AK847" s="73" t="str">
        <f t="shared" ca="1" si="68"/>
        <v>поверен</v>
      </c>
      <c r="AL847" s="66"/>
      <c r="AM847" s="66" t="s">
        <v>86</v>
      </c>
      <c r="AN847" s="66" t="s">
        <v>87</v>
      </c>
      <c r="AO847" s="66" t="s">
        <v>88</v>
      </c>
      <c r="AP847" s="63"/>
      <c r="AQ847" s="74"/>
      <c r="AR847" s="73"/>
      <c r="AS847" s="66" t="s">
        <v>91</v>
      </c>
      <c r="AT847" s="58" t="s">
        <v>385</v>
      </c>
      <c r="AU847" s="58"/>
      <c r="AV847" s="62"/>
      <c r="AW847" s="62" t="s">
        <v>3311</v>
      </c>
      <c r="AX847" s="58"/>
      <c r="AY847" s="58"/>
      <c r="AZ847" s="58"/>
      <c r="BA847" s="62"/>
      <c r="BB847" s="62" t="s">
        <v>145</v>
      </c>
      <c r="BC847" s="62" t="s">
        <v>146</v>
      </c>
      <c r="BD847" s="66">
        <v>3001</v>
      </c>
      <c r="BE847" s="62"/>
      <c r="BF847" s="75"/>
      <c r="BG847" s="127"/>
      <c r="BH847" s="128"/>
      <c r="BI847" s="58"/>
      <c r="BJ847" s="58"/>
      <c r="BK847" s="58"/>
    </row>
    <row r="848" s="55" customFormat="1" ht="60" hidden="1" customHeight="1">
      <c r="A848" s="58"/>
      <c r="B848" s="58" t="s">
        <v>62</v>
      </c>
      <c r="C848" s="58" t="s">
        <v>63</v>
      </c>
      <c r="D848" s="59" t="s">
        <v>64</v>
      </c>
      <c r="E848" s="59" t="s">
        <v>3198</v>
      </c>
      <c r="F848" s="62" t="s">
        <v>3199</v>
      </c>
      <c r="G848" s="62" t="s">
        <v>3225</v>
      </c>
      <c r="H848" s="59" t="s">
        <v>3255</v>
      </c>
      <c r="I848" s="63" t="s">
        <v>444</v>
      </c>
      <c r="J848" s="62" t="s">
        <v>445</v>
      </c>
      <c r="K848" s="64" t="s">
        <v>446</v>
      </c>
      <c r="L848" s="62" t="s">
        <v>3324</v>
      </c>
      <c r="M848" s="64" t="s">
        <v>3325</v>
      </c>
      <c r="N848" s="64" t="s">
        <v>3326</v>
      </c>
      <c r="O848" s="58" t="s">
        <v>449</v>
      </c>
      <c r="P848" s="58" t="s">
        <v>76</v>
      </c>
      <c r="Q848" s="66" t="s">
        <v>137</v>
      </c>
      <c r="R848" s="116">
        <v>42370</v>
      </c>
      <c r="S848" s="63">
        <v>12</v>
      </c>
      <c r="T848" s="69">
        <f t="shared" si="69"/>
        <v>46752.400000000001</v>
      </c>
      <c r="U848" s="59">
        <v>0</v>
      </c>
      <c r="V848" s="71" t="str">
        <f t="shared" si="71"/>
        <v>М</v>
      </c>
      <c r="W848" s="71" t="str">
        <f t="shared" si="70"/>
        <v>Па</v>
      </c>
      <c r="X848" s="63">
        <v>0.59999999999999998</v>
      </c>
      <c r="Y848" s="63" t="s">
        <v>138</v>
      </c>
      <c r="Z848" s="66" t="s">
        <v>139</v>
      </c>
      <c r="AA848" s="59" t="s">
        <v>451</v>
      </c>
      <c r="AB848" s="63"/>
      <c r="AC848" s="66" t="s">
        <v>141</v>
      </c>
      <c r="AD848" s="64">
        <v>24</v>
      </c>
      <c r="AE848" s="72">
        <v>45241</v>
      </c>
      <c r="AF848" s="73">
        <f t="shared" si="72"/>
        <v>45971</v>
      </c>
      <c r="AG848" s="62" t="s">
        <v>82</v>
      </c>
      <c r="AH848" s="73" t="s">
        <v>83</v>
      </c>
      <c r="AI848" s="66" t="s">
        <v>3327</v>
      </c>
      <c r="AJ848" s="62" t="s">
        <v>143</v>
      </c>
      <c r="AK848" s="73" t="str">
        <f t="shared" ca="1" si="68"/>
        <v>поверен</v>
      </c>
      <c r="AL848" s="66"/>
      <c r="AM848" s="66" t="s">
        <v>86</v>
      </c>
      <c r="AN848" s="66" t="s">
        <v>87</v>
      </c>
      <c r="AO848" s="66" t="s">
        <v>88</v>
      </c>
      <c r="AP848" s="63" t="s">
        <v>770</v>
      </c>
      <c r="AQ848" s="74" t="s">
        <v>661</v>
      </c>
      <c r="AR848" s="73"/>
      <c r="AS848" s="66" t="s">
        <v>91</v>
      </c>
      <c r="AT848" s="58" t="s">
        <v>385</v>
      </c>
      <c r="AU848" s="58"/>
      <c r="AV848" s="62">
        <v>45056</v>
      </c>
      <c r="AW848" s="62"/>
      <c r="AX848" s="58"/>
      <c r="AY848" s="58"/>
      <c r="AZ848" s="58"/>
      <c r="BA848" s="62"/>
      <c r="BB848" s="62" t="s">
        <v>145</v>
      </c>
      <c r="BC848" s="62" t="s">
        <v>146</v>
      </c>
      <c r="BD848" s="66"/>
      <c r="BE848" s="62"/>
      <c r="BF848" s="75"/>
      <c r="BG848" s="76" t="s">
        <v>3328</v>
      </c>
      <c r="BH848" s="77"/>
      <c r="BI848" s="60"/>
      <c r="BJ848" s="60" t="s">
        <v>914</v>
      </c>
      <c r="BK848" s="60" t="s">
        <v>588</v>
      </c>
      <c r="BL848" s="55"/>
    </row>
    <row r="849" s="55" customFormat="1" ht="60" hidden="1" customHeight="1">
      <c r="A849" s="58"/>
      <c r="B849" s="58" t="s">
        <v>62</v>
      </c>
      <c r="C849" s="58" t="s">
        <v>63</v>
      </c>
      <c r="D849" s="59" t="s">
        <v>64</v>
      </c>
      <c r="E849" s="59" t="s">
        <v>3198</v>
      </c>
      <c r="F849" s="62" t="s">
        <v>3199</v>
      </c>
      <c r="G849" s="62" t="s">
        <v>3261</v>
      </c>
      <c r="H849" s="59" t="s">
        <v>3262</v>
      </c>
      <c r="I849" s="63" t="s">
        <v>316</v>
      </c>
      <c r="J849" s="62" t="s">
        <v>317</v>
      </c>
      <c r="K849" s="64" t="s">
        <v>318</v>
      </c>
      <c r="L849" s="64" t="s">
        <v>319</v>
      </c>
      <c r="M849" s="62" t="s">
        <v>3329</v>
      </c>
      <c r="N849" s="64" t="s">
        <v>3330</v>
      </c>
      <c r="O849" s="58" t="s">
        <v>992</v>
      </c>
      <c r="P849" s="58" t="s">
        <v>154</v>
      </c>
      <c r="Q849" s="66" t="s">
        <v>289</v>
      </c>
      <c r="R849" s="115" t="s">
        <v>3331</v>
      </c>
      <c r="S849" s="63">
        <v>12</v>
      </c>
      <c r="T849" s="69">
        <f t="shared" si="69"/>
        <v>46599.400000000001</v>
      </c>
      <c r="U849" s="59">
        <v>0</v>
      </c>
      <c r="V849" s="71" t="str">
        <f t="shared" si="71"/>
        <v/>
      </c>
      <c r="W849" s="71" t="str">
        <f t="shared" si="70"/>
        <v>м</v>
      </c>
      <c r="X849" s="63">
        <v>10</v>
      </c>
      <c r="Y849" s="63"/>
      <c r="Z849" s="66" t="s">
        <v>325</v>
      </c>
      <c r="AA849" s="59" t="s">
        <v>326</v>
      </c>
      <c r="AB849" s="63" t="s">
        <v>325</v>
      </c>
      <c r="AC849" s="66" t="s">
        <v>325</v>
      </c>
      <c r="AD849" s="64">
        <v>48</v>
      </c>
      <c r="AE849" s="72">
        <v>45034</v>
      </c>
      <c r="AF849" s="73">
        <f t="shared" si="72"/>
        <v>46494</v>
      </c>
      <c r="AG849" s="62" t="s">
        <v>82</v>
      </c>
      <c r="AH849" s="62" t="s">
        <v>83</v>
      </c>
      <c r="AI849" s="66" t="s">
        <v>3332</v>
      </c>
      <c r="AJ849" s="62" t="s">
        <v>143</v>
      </c>
      <c r="AK849" s="73" t="str">
        <f t="shared" ca="1" si="68"/>
        <v>поверен</v>
      </c>
      <c r="AL849" s="66"/>
      <c r="AM849" s="66" t="s">
        <v>86</v>
      </c>
      <c r="AN849" s="66" t="s">
        <v>87</v>
      </c>
      <c r="AO849" s="66" t="s">
        <v>88</v>
      </c>
      <c r="AP849" s="63"/>
      <c r="AQ849" s="74"/>
      <c r="AR849" s="73"/>
      <c r="AS849" s="66" t="s">
        <v>91</v>
      </c>
      <c r="AT849" s="58" t="s">
        <v>385</v>
      </c>
      <c r="AU849" s="58"/>
      <c r="AV849" s="62"/>
      <c r="AW849" s="62"/>
      <c r="AX849" s="58"/>
      <c r="AY849" s="58"/>
      <c r="AZ849" s="58"/>
      <c r="BA849" s="62"/>
      <c r="BB849" s="62" t="s">
        <v>329</v>
      </c>
      <c r="BC849" s="62" t="s">
        <v>298</v>
      </c>
      <c r="BD849" s="66">
        <v>2971</v>
      </c>
      <c r="BE849" s="62"/>
      <c r="BF849" s="75"/>
      <c r="BG849" s="76" t="s">
        <v>1170</v>
      </c>
      <c r="BH849" s="77"/>
      <c r="BI849" s="71"/>
      <c r="BJ849" s="71"/>
      <c r="BK849" s="71"/>
    </row>
    <row r="850" s="92" customFormat="1" ht="60" hidden="1" customHeight="1">
      <c r="A850" s="37"/>
      <c r="B850" s="37" t="s">
        <v>62</v>
      </c>
      <c r="C850" s="37" t="s">
        <v>63</v>
      </c>
      <c r="D850" s="56" t="s">
        <v>64</v>
      </c>
      <c r="E850" s="56">
        <v>236</v>
      </c>
      <c r="F850" s="40" t="s">
        <v>3333</v>
      </c>
      <c r="G850" s="40" t="s">
        <v>3334</v>
      </c>
      <c r="H850" s="56" t="s">
        <v>3335</v>
      </c>
      <c r="I850" s="48" t="s">
        <v>316</v>
      </c>
      <c r="J850" s="40" t="s">
        <v>317</v>
      </c>
      <c r="K850" s="49" t="s">
        <v>318</v>
      </c>
      <c r="L850" s="49" t="s">
        <v>319</v>
      </c>
      <c r="M850" s="42" t="s">
        <v>3336</v>
      </c>
      <c r="N850" s="49" t="s">
        <v>3337</v>
      </c>
      <c r="O850" s="37" t="s">
        <v>322</v>
      </c>
      <c r="P850" s="37" t="s">
        <v>154</v>
      </c>
      <c r="Q850" s="42" t="s">
        <v>289</v>
      </c>
      <c r="R850" s="91">
        <v>42370</v>
      </c>
      <c r="S850" s="48">
        <v>12</v>
      </c>
      <c r="T850" s="45">
        <f t="shared" si="69"/>
        <v>46752.400000000001</v>
      </c>
      <c r="U850" s="56">
        <v>0.10000000000000001</v>
      </c>
      <c r="V850" s="37" t="str">
        <f t="shared" si="71"/>
        <v/>
      </c>
      <c r="W850" s="37" t="str">
        <f t="shared" si="70"/>
        <v>м</v>
      </c>
      <c r="X850" s="48">
        <v>0.68999999999999995</v>
      </c>
      <c r="Y850" s="48"/>
      <c r="Z850" s="42" t="s">
        <v>325</v>
      </c>
      <c r="AA850" s="56" t="s">
        <v>326</v>
      </c>
      <c r="AB850" s="48" t="s">
        <v>325</v>
      </c>
      <c r="AC850" s="42" t="s">
        <v>325</v>
      </c>
      <c r="AD850" s="49">
        <v>48</v>
      </c>
      <c r="AE850" s="50">
        <v>45034</v>
      </c>
      <c r="AF850" s="51">
        <f t="shared" si="72"/>
        <v>46494</v>
      </c>
      <c r="AG850" s="40" t="s">
        <v>82</v>
      </c>
      <c r="AH850" s="40" t="s">
        <v>83</v>
      </c>
      <c r="AI850" s="42" t="s">
        <v>3338</v>
      </c>
      <c r="AJ850" s="40" t="s">
        <v>143</v>
      </c>
      <c r="AK850" s="51" t="str">
        <f t="shared" ca="1" si="68"/>
        <v>поверен</v>
      </c>
      <c r="AL850" s="42"/>
      <c r="AM850" s="42" t="s">
        <v>86</v>
      </c>
      <c r="AN850" s="42" t="s">
        <v>87</v>
      </c>
      <c r="AO850" s="42" t="s">
        <v>88</v>
      </c>
      <c r="AP850" s="48" t="s">
        <v>497</v>
      </c>
      <c r="AQ850" s="41" t="s">
        <v>3339</v>
      </c>
      <c r="AR850" s="51"/>
      <c r="AS850" s="42" t="s">
        <v>91</v>
      </c>
      <c r="AT850" s="37" t="s">
        <v>385</v>
      </c>
      <c r="AU850" s="37"/>
      <c r="AV850" s="40">
        <v>44325</v>
      </c>
      <c r="AW850" s="40"/>
      <c r="AX850" s="37"/>
      <c r="AY850" s="37"/>
      <c r="AZ850" s="37"/>
      <c r="BA850" s="40"/>
      <c r="BB850" s="40" t="s">
        <v>329</v>
      </c>
      <c r="BC850" s="40" t="s">
        <v>298</v>
      </c>
      <c r="BD850" s="42">
        <v>2971</v>
      </c>
      <c r="BE850" s="40"/>
      <c r="BF850" s="52"/>
      <c r="BG850" s="93" t="s">
        <v>1170</v>
      </c>
      <c r="BH850" s="94"/>
      <c r="BI850" s="37"/>
      <c r="BJ850" s="37"/>
      <c r="BK850" s="37"/>
      <c r="BL850" s="95"/>
      <c r="BM850" s="95"/>
      <c r="BN850" s="95"/>
      <c r="BO850" s="95"/>
      <c r="BP850" s="95"/>
      <c r="BQ850" s="95"/>
      <c r="BR850" s="95"/>
      <c r="BS850" s="95"/>
      <c r="BT850" s="95"/>
      <c r="BU850" s="95"/>
      <c r="BV850" s="95"/>
      <c r="BW850" s="95"/>
      <c r="BX850" s="95"/>
      <c r="BY850" s="95"/>
      <c r="BZ850" s="95"/>
      <c r="CA850" s="95"/>
      <c r="CB850" s="95"/>
      <c r="CC850" s="95"/>
      <c r="CD850" s="95"/>
      <c r="CE850" s="95"/>
      <c r="CF850" s="95"/>
      <c r="CG850" s="95"/>
      <c r="CH850" s="95"/>
      <c r="CI850" s="95"/>
      <c r="CJ850" s="95"/>
      <c r="CK850" s="95"/>
      <c r="CL850" s="95"/>
      <c r="CM850" s="95"/>
      <c r="CN850" s="95"/>
      <c r="CO850" s="95"/>
      <c r="CP850" s="95"/>
      <c r="CQ850" s="95"/>
      <c r="CR850" s="95"/>
      <c r="CS850" s="95"/>
      <c r="CT850" s="95"/>
      <c r="CU850" s="95"/>
      <c r="CV850" s="95"/>
      <c r="CW850" s="95"/>
      <c r="CX850" s="95"/>
      <c r="CY850" s="95"/>
      <c r="CZ850" s="95"/>
      <c r="DA850" s="95"/>
      <c r="DB850" s="95"/>
      <c r="DC850" s="95"/>
      <c r="DD850" s="95"/>
      <c r="DE850" s="95"/>
      <c r="DF850" s="95"/>
      <c r="DG850" s="95"/>
      <c r="DH850" s="95"/>
      <c r="DI850" s="95"/>
      <c r="DJ850" s="95"/>
      <c r="DK850" s="95"/>
      <c r="DL850" s="95"/>
      <c r="DM850" s="95"/>
      <c r="DN850" s="95"/>
      <c r="DO850" s="95"/>
      <c r="DP850" s="95"/>
      <c r="DQ850" s="95"/>
      <c r="DR850" s="95"/>
      <c r="DS850" s="95"/>
      <c r="DT850" s="95"/>
      <c r="DU850" s="95"/>
      <c r="DV850" s="95"/>
      <c r="DW850" s="95"/>
      <c r="DX850" s="95"/>
      <c r="DY850" s="95"/>
      <c r="DZ850" s="95"/>
      <c r="EA850" s="95"/>
      <c r="EB850" s="95"/>
      <c r="EC850" s="95"/>
      <c r="ED850" s="95"/>
      <c r="EE850" s="95"/>
      <c r="EF850" s="95"/>
      <c r="EG850" s="95"/>
      <c r="EH850" s="95"/>
      <c r="EI850" s="95"/>
      <c r="EJ850" s="95"/>
      <c r="EK850" s="95"/>
      <c r="EL850" s="95"/>
      <c r="EM850" s="95"/>
      <c r="EN850" s="95"/>
      <c r="EO850" s="95"/>
      <c r="EP850" s="95"/>
      <c r="EQ850" s="95"/>
      <c r="ER850" s="95"/>
      <c r="ES850" s="95"/>
      <c r="ET850" s="95"/>
      <c r="EU850" s="95"/>
      <c r="EV850" s="95"/>
      <c r="EW850" s="95"/>
      <c r="EX850" s="95"/>
      <c r="EY850" s="95"/>
      <c r="EZ850" s="95"/>
      <c r="FA850" s="95"/>
      <c r="FB850" s="95"/>
      <c r="FC850" s="95"/>
      <c r="FD850" s="95"/>
      <c r="FE850" s="95"/>
      <c r="FF850" s="95"/>
      <c r="FG850" s="95"/>
      <c r="FH850" s="95"/>
      <c r="FI850" s="95"/>
      <c r="FJ850" s="95"/>
      <c r="FK850" s="95"/>
      <c r="FL850" s="95"/>
      <c r="FM850" s="95"/>
      <c r="FN850" s="95"/>
      <c r="FO850" s="95"/>
      <c r="FP850" s="95"/>
      <c r="FQ850" s="95"/>
      <c r="FR850" s="95"/>
      <c r="FS850" s="95"/>
      <c r="FT850" s="95"/>
      <c r="FU850" s="95"/>
      <c r="FV850" s="95"/>
      <c r="FW850" s="95"/>
      <c r="FX850" s="95"/>
      <c r="FY850" s="95"/>
      <c r="FZ850" s="95"/>
      <c r="GA850" s="95"/>
      <c r="GB850" s="95"/>
      <c r="GC850" s="95"/>
      <c r="GD850" s="95"/>
      <c r="GE850" s="95"/>
      <c r="GF850" s="95"/>
      <c r="GG850" s="95"/>
      <c r="GH850" s="95"/>
      <c r="GI850" s="95"/>
      <c r="GJ850" s="95"/>
      <c r="GK850" s="95"/>
      <c r="GL850" s="95"/>
      <c r="GM850" s="95"/>
      <c r="GN850" s="95"/>
      <c r="GO850" s="95"/>
      <c r="GP850" s="95"/>
      <c r="GQ850" s="95"/>
      <c r="GR850" s="95"/>
      <c r="GS850" s="95"/>
      <c r="GT850" s="95"/>
      <c r="GU850" s="95"/>
      <c r="GV850" s="95"/>
      <c r="GW850" s="95"/>
      <c r="GX850" s="95"/>
      <c r="GY850" s="95"/>
      <c r="GZ850" s="95"/>
      <c r="HA850" s="95"/>
      <c r="HB850" s="95"/>
      <c r="HC850" s="95"/>
      <c r="HD850" s="95"/>
      <c r="HE850" s="95"/>
      <c r="HF850" s="95"/>
      <c r="HG850" s="95"/>
      <c r="HH850" s="95"/>
      <c r="HI850" s="95"/>
      <c r="HJ850" s="95"/>
      <c r="HK850" s="95"/>
      <c r="HL850" s="95"/>
      <c r="HM850" s="95"/>
      <c r="HN850" s="95"/>
      <c r="HO850" s="95"/>
      <c r="HP850" s="95"/>
      <c r="HQ850" s="95"/>
      <c r="HR850" s="95"/>
      <c r="HS850" s="95"/>
      <c r="HT850" s="95"/>
      <c r="HU850" s="95"/>
      <c r="HV850" s="95"/>
      <c r="HW850" s="95"/>
      <c r="HX850" s="95"/>
      <c r="HY850" s="95"/>
      <c r="HZ850" s="95"/>
      <c r="IA850" s="95"/>
      <c r="IB850" s="95"/>
      <c r="IC850" s="95"/>
      <c r="ID850" s="95"/>
      <c r="IE850" s="95"/>
    </row>
    <row r="851" s="92" customFormat="1" ht="60" hidden="1" customHeight="1">
      <c r="A851" s="37"/>
      <c r="B851" s="37" t="s">
        <v>62</v>
      </c>
      <c r="C851" s="37" t="s">
        <v>63</v>
      </c>
      <c r="D851" s="56" t="s">
        <v>64</v>
      </c>
      <c r="E851" s="56">
        <v>236</v>
      </c>
      <c r="F851" s="40" t="s">
        <v>3333</v>
      </c>
      <c r="G851" s="40" t="s">
        <v>3334</v>
      </c>
      <c r="H851" s="56" t="s">
        <v>3340</v>
      </c>
      <c r="I851" s="48" t="s">
        <v>316</v>
      </c>
      <c r="J851" s="40" t="s">
        <v>317</v>
      </c>
      <c r="K851" s="49" t="s">
        <v>318</v>
      </c>
      <c r="L851" s="49" t="s">
        <v>319</v>
      </c>
      <c r="M851" s="42" t="s">
        <v>3336</v>
      </c>
      <c r="N851" s="49" t="s">
        <v>3341</v>
      </c>
      <c r="O851" s="37" t="s">
        <v>322</v>
      </c>
      <c r="P851" s="37" t="s">
        <v>154</v>
      </c>
      <c r="Q851" s="42" t="s">
        <v>289</v>
      </c>
      <c r="R851" s="91">
        <v>42370</v>
      </c>
      <c r="S851" s="48">
        <v>12</v>
      </c>
      <c r="T851" s="45">
        <f t="shared" si="69"/>
        <v>46752.400000000001</v>
      </c>
      <c r="U851" s="56">
        <v>0.10000000000000001</v>
      </c>
      <c r="V851" s="37" t="str">
        <f t="shared" si="71"/>
        <v/>
      </c>
      <c r="W851" s="37" t="str">
        <f t="shared" si="70"/>
        <v>м</v>
      </c>
      <c r="X851" s="48">
        <v>0.68999999999999995</v>
      </c>
      <c r="Y851" s="48"/>
      <c r="Z851" s="42" t="s">
        <v>325</v>
      </c>
      <c r="AA851" s="56" t="s">
        <v>326</v>
      </c>
      <c r="AB851" s="48" t="s">
        <v>325</v>
      </c>
      <c r="AC851" s="42" t="s">
        <v>325</v>
      </c>
      <c r="AD851" s="49">
        <v>48</v>
      </c>
      <c r="AE851" s="50">
        <v>45034</v>
      </c>
      <c r="AF851" s="51">
        <f t="shared" si="72"/>
        <v>46494</v>
      </c>
      <c r="AG851" s="40" t="s">
        <v>82</v>
      </c>
      <c r="AH851" s="40" t="s">
        <v>83</v>
      </c>
      <c r="AI851" s="42" t="s">
        <v>3342</v>
      </c>
      <c r="AJ851" s="40" t="s">
        <v>143</v>
      </c>
      <c r="AK851" s="51" t="str">
        <f t="shared" ca="1" si="68"/>
        <v>поверен</v>
      </c>
      <c r="AL851" s="42"/>
      <c r="AM851" s="42" t="s">
        <v>86</v>
      </c>
      <c r="AN851" s="42" t="s">
        <v>87</v>
      </c>
      <c r="AO851" s="42" t="s">
        <v>88</v>
      </c>
      <c r="AP851" s="48" t="s">
        <v>497</v>
      </c>
      <c r="AQ851" s="41" t="s">
        <v>3339</v>
      </c>
      <c r="AR851" s="51"/>
      <c r="AS851" s="42" t="s">
        <v>91</v>
      </c>
      <c r="AT851" s="37" t="s">
        <v>385</v>
      </c>
      <c r="AU851" s="37"/>
      <c r="AV851" s="40">
        <v>44325</v>
      </c>
      <c r="AW851" s="40"/>
      <c r="AX851" s="37"/>
      <c r="AY851" s="37"/>
      <c r="AZ851" s="37"/>
      <c r="BA851" s="40"/>
      <c r="BB851" s="40" t="s">
        <v>329</v>
      </c>
      <c r="BC851" s="40" t="s">
        <v>298</v>
      </c>
      <c r="BD851" s="42">
        <v>2971</v>
      </c>
      <c r="BE851" s="40"/>
      <c r="BF851" s="52"/>
      <c r="BG851" s="93" t="s">
        <v>1170</v>
      </c>
      <c r="BH851" s="94"/>
      <c r="BI851" s="37"/>
      <c r="BJ851" s="37"/>
      <c r="BK851" s="37"/>
      <c r="BL851" s="95"/>
      <c r="BM851" s="95"/>
      <c r="BN851" s="95"/>
      <c r="BO851" s="95"/>
      <c r="BP851" s="95"/>
      <c r="BQ851" s="95"/>
      <c r="BR851" s="95"/>
      <c r="BS851" s="95"/>
      <c r="BT851" s="95"/>
      <c r="BU851" s="95"/>
      <c r="BV851" s="95"/>
      <c r="BW851" s="95"/>
      <c r="BX851" s="95"/>
      <c r="BY851" s="95"/>
      <c r="BZ851" s="95"/>
      <c r="CA851" s="95"/>
      <c r="CB851" s="95"/>
      <c r="CC851" s="95"/>
      <c r="CD851" s="95"/>
      <c r="CE851" s="95"/>
      <c r="CF851" s="95"/>
      <c r="CG851" s="95"/>
      <c r="CH851" s="95"/>
      <c r="CI851" s="95"/>
      <c r="CJ851" s="95"/>
      <c r="CK851" s="95"/>
      <c r="CL851" s="95"/>
      <c r="CM851" s="95"/>
      <c r="CN851" s="95"/>
      <c r="CO851" s="95"/>
      <c r="CP851" s="95"/>
      <c r="CQ851" s="95"/>
      <c r="CR851" s="95"/>
      <c r="CS851" s="95"/>
      <c r="CT851" s="95"/>
      <c r="CU851" s="95"/>
      <c r="CV851" s="95"/>
      <c r="CW851" s="95"/>
      <c r="CX851" s="95"/>
      <c r="CY851" s="95"/>
      <c r="CZ851" s="95"/>
      <c r="DA851" s="95"/>
      <c r="DB851" s="95"/>
      <c r="DC851" s="95"/>
      <c r="DD851" s="95"/>
      <c r="DE851" s="95"/>
      <c r="DF851" s="95"/>
      <c r="DG851" s="95"/>
      <c r="DH851" s="95"/>
      <c r="DI851" s="95"/>
      <c r="DJ851" s="95"/>
      <c r="DK851" s="95"/>
      <c r="DL851" s="95"/>
      <c r="DM851" s="95"/>
      <c r="DN851" s="95"/>
      <c r="DO851" s="95"/>
      <c r="DP851" s="95"/>
      <c r="DQ851" s="95"/>
      <c r="DR851" s="95"/>
      <c r="DS851" s="95"/>
      <c r="DT851" s="95"/>
      <c r="DU851" s="95"/>
      <c r="DV851" s="95"/>
      <c r="DW851" s="95"/>
      <c r="DX851" s="95"/>
      <c r="DY851" s="95"/>
      <c r="DZ851" s="95"/>
      <c r="EA851" s="95"/>
      <c r="EB851" s="95"/>
      <c r="EC851" s="95"/>
      <c r="ED851" s="95"/>
      <c r="EE851" s="95"/>
      <c r="EF851" s="95"/>
      <c r="EG851" s="95"/>
      <c r="EH851" s="95"/>
      <c r="EI851" s="95"/>
      <c r="EJ851" s="95"/>
      <c r="EK851" s="95"/>
      <c r="EL851" s="95"/>
      <c r="EM851" s="95"/>
      <c r="EN851" s="95"/>
      <c r="EO851" s="95"/>
      <c r="EP851" s="95"/>
      <c r="EQ851" s="95"/>
      <c r="ER851" s="95"/>
      <c r="ES851" s="95"/>
      <c r="ET851" s="95"/>
      <c r="EU851" s="95"/>
      <c r="EV851" s="95"/>
      <c r="EW851" s="95"/>
      <c r="EX851" s="95"/>
      <c r="EY851" s="95"/>
      <c r="EZ851" s="95"/>
      <c r="FA851" s="95"/>
      <c r="FB851" s="95"/>
      <c r="FC851" s="95"/>
      <c r="FD851" s="95"/>
      <c r="FE851" s="95"/>
      <c r="FF851" s="95"/>
      <c r="FG851" s="95"/>
      <c r="FH851" s="95"/>
      <c r="FI851" s="95"/>
      <c r="FJ851" s="95"/>
      <c r="FK851" s="95"/>
      <c r="FL851" s="95"/>
      <c r="FM851" s="95"/>
      <c r="FN851" s="95"/>
      <c r="FO851" s="95"/>
      <c r="FP851" s="95"/>
      <c r="FQ851" s="95"/>
      <c r="FR851" s="95"/>
      <c r="FS851" s="95"/>
      <c r="FT851" s="95"/>
      <c r="FU851" s="95"/>
      <c r="FV851" s="95"/>
      <c r="FW851" s="95"/>
      <c r="FX851" s="95"/>
      <c r="FY851" s="95"/>
      <c r="FZ851" s="95"/>
      <c r="GA851" s="95"/>
      <c r="GB851" s="95"/>
      <c r="GC851" s="95"/>
      <c r="GD851" s="95"/>
      <c r="GE851" s="95"/>
      <c r="GF851" s="95"/>
      <c r="GG851" s="95"/>
      <c r="GH851" s="95"/>
      <c r="GI851" s="95"/>
      <c r="GJ851" s="95"/>
      <c r="GK851" s="95"/>
      <c r="GL851" s="95"/>
      <c r="GM851" s="95"/>
      <c r="GN851" s="95"/>
      <c r="GO851" s="95"/>
      <c r="GP851" s="95"/>
      <c r="GQ851" s="95"/>
      <c r="GR851" s="95"/>
      <c r="GS851" s="95"/>
      <c r="GT851" s="95"/>
      <c r="GU851" s="95"/>
      <c r="GV851" s="95"/>
      <c r="GW851" s="95"/>
      <c r="GX851" s="95"/>
      <c r="GY851" s="95"/>
      <c r="GZ851" s="95"/>
      <c r="HA851" s="95"/>
      <c r="HB851" s="95"/>
      <c r="HC851" s="95"/>
      <c r="HD851" s="95"/>
      <c r="HE851" s="95"/>
      <c r="HF851" s="95"/>
      <c r="HG851" s="95"/>
      <c r="HH851" s="95"/>
      <c r="HI851" s="95"/>
      <c r="HJ851" s="95"/>
      <c r="HK851" s="95"/>
      <c r="HL851" s="95"/>
      <c r="HM851" s="95"/>
      <c r="HN851" s="95"/>
      <c r="HO851" s="95"/>
      <c r="HP851" s="95"/>
      <c r="HQ851" s="95"/>
      <c r="HR851" s="95"/>
      <c r="HS851" s="95"/>
      <c r="HT851" s="95"/>
      <c r="HU851" s="95"/>
      <c r="HV851" s="95"/>
      <c r="HW851" s="95"/>
      <c r="HX851" s="95"/>
      <c r="HY851" s="95"/>
      <c r="HZ851" s="95"/>
      <c r="IA851" s="95"/>
      <c r="IB851" s="95"/>
      <c r="IC851" s="95"/>
      <c r="ID851" s="95"/>
      <c r="IE851" s="95"/>
    </row>
    <row r="852" s="36" customFormat="1" ht="60" hidden="1" customHeight="1">
      <c r="A852" s="37"/>
      <c r="B852" s="37" t="s">
        <v>62</v>
      </c>
      <c r="C852" s="37" t="s">
        <v>63</v>
      </c>
      <c r="D852" s="56" t="s">
        <v>64</v>
      </c>
      <c r="E852" s="56">
        <v>236</v>
      </c>
      <c r="F852" s="40" t="s">
        <v>3333</v>
      </c>
      <c r="G852" s="40" t="s">
        <v>1332</v>
      </c>
      <c r="H852" s="56" t="s">
        <v>3343</v>
      </c>
      <c r="I852" s="48" t="s">
        <v>149</v>
      </c>
      <c r="J852" s="40" t="s">
        <v>150</v>
      </c>
      <c r="K852" s="49" t="s">
        <v>131</v>
      </c>
      <c r="L852" s="57" t="s">
        <v>151</v>
      </c>
      <c r="M852" s="40" t="s">
        <v>3344</v>
      </c>
      <c r="N852" s="56" t="s">
        <v>3345</v>
      </c>
      <c r="O852" s="37" t="s">
        <v>153</v>
      </c>
      <c r="P852" s="37" t="s">
        <v>154</v>
      </c>
      <c r="Q852" s="42" t="s">
        <v>137</v>
      </c>
      <c r="R852" s="96">
        <v>42339</v>
      </c>
      <c r="S852" s="44">
        <v>12</v>
      </c>
      <c r="T852" s="45">
        <f t="shared" si="69"/>
        <v>46721.400000000001</v>
      </c>
      <c r="U852" s="56" t="s">
        <v>100</v>
      </c>
      <c r="V852" s="47" t="str">
        <f t="shared" si="71"/>
        <v>к</v>
      </c>
      <c r="W852" s="47" t="str">
        <f t="shared" si="70"/>
        <v>Па</v>
      </c>
      <c r="X852" s="48">
        <v>248</v>
      </c>
      <c r="Y852" s="48" t="s">
        <v>215</v>
      </c>
      <c r="Z852" s="42" t="s">
        <v>139</v>
      </c>
      <c r="AA852" s="56" t="s">
        <v>2094</v>
      </c>
      <c r="AB852" s="48"/>
      <c r="AC852" s="42" t="s">
        <v>141</v>
      </c>
      <c r="AD852" s="49">
        <v>36</v>
      </c>
      <c r="AE852" s="50">
        <v>45612</v>
      </c>
      <c r="AF852" s="51">
        <f t="shared" si="72"/>
        <v>46706</v>
      </c>
      <c r="AG852" s="40" t="s">
        <v>82</v>
      </c>
      <c r="AH852" s="40" t="s">
        <v>83</v>
      </c>
      <c r="AI852" s="37" t="s">
        <v>3346</v>
      </c>
      <c r="AJ852" s="40" t="s">
        <v>143</v>
      </c>
      <c r="AK852" s="51" t="str">
        <f t="shared" ca="1" si="68"/>
        <v>поверен</v>
      </c>
      <c r="AL852" s="42"/>
      <c r="AM852" s="42" t="s">
        <v>86</v>
      </c>
      <c r="AN852" s="42" t="s">
        <v>87</v>
      </c>
      <c r="AO852" s="42" t="s">
        <v>88</v>
      </c>
      <c r="AP852" s="48" t="s">
        <v>497</v>
      </c>
      <c r="AQ852" s="41" t="s">
        <v>3339</v>
      </c>
      <c r="AR852" s="51"/>
      <c r="AS852" s="42" t="s">
        <v>91</v>
      </c>
      <c r="AT852" s="37" t="s">
        <v>385</v>
      </c>
      <c r="AU852" s="37"/>
      <c r="AV852" s="40">
        <v>44325</v>
      </c>
      <c r="AW852" s="40"/>
      <c r="AX852" s="37"/>
      <c r="AY852" s="37"/>
      <c r="AZ852" s="37"/>
      <c r="BA852" s="40"/>
      <c r="BB852" s="40" t="s">
        <v>145</v>
      </c>
      <c r="BC852" s="40" t="s">
        <v>146</v>
      </c>
      <c r="BD852" s="42"/>
      <c r="BE852" s="40"/>
      <c r="BF852" s="52"/>
      <c r="BG852" s="53"/>
      <c r="BH852" s="54"/>
      <c r="BI852" s="47"/>
      <c r="BJ852" s="47"/>
      <c r="BK852" s="47"/>
      <c r="BL852" s="55"/>
      <c r="BM852" s="55"/>
      <c r="BN852" s="55"/>
      <c r="BO852" s="55"/>
      <c r="BP852" s="55"/>
      <c r="BQ852" s="55"/>
      <c r="BR852" s="55"/>
      <c r="BS852" s="55"/>
      <c r="BT852" s="55"/>
      <c r="BU852" s="55"/>
      <c r="BV852" s="55"/>
      <c r="BW852" s="55"/>
      <c r="BX852" s="55"/>
      <c r="BY852" s="55"/>
      <c r="BZ852" s="55"/>
      <c r="CA852" s="55"/>
      <c r="CB852" s="55"/>
      <c r="CC852" s="55"/>
      <c r="CD852" s="55"/>
      <c r="CE852" s="55"/>
      <c r="CF852" s="55"/>
      <c r="CG852" s="55"/>
      <c r="CH852" s="55"/>
      <c r="CI852" s="55"/>
      <c r="CJ852" s="55"/>
      <c r="CK852" s="55"/>
      <c r="CL852" s="55"/>
      <c r="CM852" s="55"/>
      <c r="CN852" s="55"/>
      <c r="CO852" s="55"/>
      <c r="CP852" s="55"/>
      <c r="CQ852" s="55"/>
      <c r="CR852" s="55"/>
      <c r="CS852" s="55"/>
      <c r="CT852" s="55"/>
      <c r="CU852" s="55"/>
      <c r="CV852" s="55"/>
      <c r="CW852" s="55"/>
      <c r="CX852" s="55"/>
      <c r="CY852" s="55"/>
      <c r="CZ852" s="55"/>
      <c r="DA852" s="55"/>
      <c r="DB852" s="55"/>
      <c r="DC852" s="55"/>
      <c r="DD852" s="55"/>
      <c r="DE852" s="55"/>
      <c r="DF852" s="55"/>
      <c r="DG852" s="55"/>
      <c r="DH852" s="55"/>
      <c r="DI852" s="55"/>
      <c r="DJ852" s="55"/>
      <c r="DK852" s="55"/>
      <c r="DL852" s="55"/>
      <c r="DM852" s="55"/>
      <c r="DN852" s="55"/>
      <c r="DO852" s="55"/>
      <c r="DP852" s="55"/>
      <c r="DQ852" s="55"/>
      <c r="DR852" s="55"/>
      <c r="DS852" s="55"/>
      <c r="DT852" s="55"/>
      <c r="DU852" s="55"/>
      <c r="DV852" s="55"/>
      <c r="DW852" s="55"/>
      <c r="DX852" s="55"/>
      <c r="DY852" s="55"/>
      <c r="DZ852" s="55"/>
      <c r="EA852" s="55"/>
      <c r="EB852" s="55"/>
      <c r="EC852" s="55"/>
      <c r="ED852" s="55"/>
      <c r="EE852" s="55"/>
      <c r="EF852" s="55"/>
      <c r="EG852" s="55"/>
      <c r="EH852" s="55"/>
      <c r="EI852" s="55"/>
      <c r="EJ852" s="55"/>
      <c r="EK852" s="55"/>
      <c r="EL852" s="55"/>
      <c r="EM852" s="55"/>
      <c r="EN852" s="55"/>
      <c r="EO852" s="55"/>
      <c r="EP852" s="55"/>
      <c r="EQ852" s="55"/>
      <c r="ER852" s="55"/>
      <c r="ES852" s="55"/>
      <c r="ET852" s="55"/>
      <c r="EU852" s="55"/>
      <c r="EV852" s="55"/>
      <c r="EW852" s="55"/>
      <c r="EX852" s="55"/>
      <c r="EY852" s="55"/>
      <c r="EZ852" s="55"/>
      <c r="FA852" s="55"/>
      <c r="FB852" s="55"/>
      <c r="FC852" s="55"/>
      <c r="FD852" s="55"/>
      <c r="FE852" s="55"/>
      <c r="FF852" s="55"/>
      <c r="FG852" s="55"/>
      <c r="FH852" s="55"/>
      <c r="FI852" s="55"/>
      <c r="FJ852" s="55"/>
      <c r="FK852" s="55"/>
      <c r="FL852" s="55"/>
      <c r="FM852" s="55"/>
      <c r="FN852" s="55"/>
      <c r="FO852" s="55"/>
      <c r="FP852" s="55"/>
      <c r="FQ852" s="55"/>
      <c r="FR852" s="55"/>
      <c r="FS852" s="55"/>
      <c r="FT852" s="55"/>
      <c r="FU852" s="55"/>
      <c r="FV852" s="55"/>
      <c r="FW852" s="55"/>
      <c r="FX852" s="55"/>
      <c r="FY852" s="55"/>
      <c r="FZ852" s="55"/>
      <c r="GA852" s="55"/>
      <c r="GB852" s="55"/>
      <c r="GC852" s="55"/>
      <c r="GD852" s="55"/>
      <c r="GE852" s="55"/>
      <c r="GF852" s="55"/>
      <c r="GG852" s="55"/>
      <c r="GH852" s="55"/>
      <c r="GI852" s="55"/>
      <c r="GJ852" s="55"/>
      <c r="GK852" s="55"/>
      <c r="GL852" s="55"/>
      <c r="GM852" s="55"/>
      <c r="GN852" s="55"/>
      <c r="GO852" s="55"/>
      <c r="GP852" s="55"/>
      <c r="GQ852" s="55"/>
      <c r="GR852" s="55"/>
      <c r="GS852" s="55"/>
      <c r="GT852" s="55"/>
      <c r="GU852" s="55"/>
      <c r="GV852" s="55"/>
      <c r="GW852" s="55"/>
      <c r="GX852" s="55"/>
      <c r="GY852" s="55"/>
      <c r="GZ852" s="55"/>
      <c r="HA852" s="55"/>
      <c r="HB852" s="55"/>
      <c r="HC852" s="55"/>
      <c r="HD852" s="55"/>
      <c r="HE852" s="55"/>
      <c r="HF852" s="55"/>
      <c r="HG852" s="55"/>
      <c r="HH852" s="55"/>
      <c r="HI852" s="55"/>
      <c r="HJ852" s="55"/>
      <c r="HK852" s="55"/>
      <c r="HL852" s="55"/>
      <c r="HM852" s="55"/>
      <c r="HN852" s="55"/>
      <c r="HO852" s="55"/>
      <c r="HP852" s="55"/>
      <c r="HQ852" s="55"/>
      <c r="HR852" s="55"/>
      <c r="HS852" s="55"/>
      <c r="HT852" s="55"/>
      <c r="HU852" s="55"/>
      <c r="HV852" s="55"/>
      <c r="HW852" s="55"/>
      <c r="HX852" s="55"/>
      <c r="HY852" s="55"/>
      <c r="HZ852" s="55"/>
      <c r="IA852" s="55"/>
      <c r="IB852" s="55"/>
      <c r="IC852" s="55"/>
      <c r="ID852" s="55"/>
      <c r="IE852" s="55"/>
    </row>
    <row r="853" s="36" customFormat="1" ht="60" hidden="1" customHeight="1">
      <c r="A853" s="37"/>
      <c r="B853" s="37" t="s">
        <v>62</v>
      </c>
      <c r="C853" s="37" t="s">
        <v>63</v>
      </c>
      <c r="D853" s="56" t="s">
        <v>64</v>
      </c>
      <c r="E853" s="56">
        <v>236</v>
      </c>
      <c r="F853" s="40" t="s">
        <v>3333</v>
      </c>
      <c r="G853" s="40" t="s">
        <v>1332</v>
      </c>
      <c r="H853" s="56" t="s">
        <v>3347</v>
      </c>
      <c r="I853" s="48" t="s">
        <v>149</v>
      </c>
      <c r="J853" s="40" t="s">
        <v>150</v>
      </c>
      <c r="K853" s="49" t="s">
        <v>131</v>
      </c>
      <c r="L853" s="57" t="s">
        <v>151</v>
      </c>
      <c r="M853" s="40" t="s">
        <v>3344</v>
      </c>
      <c r="N853" s="56" t="s">
        <v>3348</v>
      </c>
      <c r="O853" s="37" t="s">
        <v>153</v>
      </c>
      <c r="P853" s="37" t="s">
        <v>154</v>
      </c>
      <c r="Q853" s="42" t="s">
        <v>137</v>
      </c>
      <c r="R853" s="96">
        <v>42339</v>
      </c>
      <c r="S853" s="44">
        <v>12</v>
      </c>
      <c r="T853" s="45">
        <f t="shared" si="69"/>
        <v>46721.400000000001</v>
      </c>
      <c r="U853" s="56" t="s">
        <v>100</v>
      </c>
      <c r="V853" s="47" t="str">
        <f t="shared" si="71"/>
        <v>к</v>
      </c>
      <c r="W853" s="47" t="str">
        <f t="shared" si="70"/>
        <v>Па</v>
      </c>
      <c r="X853" s="48">
        <v>248</v>
      </c>
      <c r="Y853" s="48" t="s">
        <v>215</v>
      </c>
      <c r="Z853" s="42" t="s">
        <v>139</v>
      </c>
      <c r="AA853" s="56" t="s">
        <v>2094</v>
      </c>
      <c r="AB853" s="48"/>
      <c r="AC853" s="42" t="s">
        <v>141</v>
      </c>
      <c r="AD853" s="49">
        <v>36</v>
      </c>
      <c r="AE853" s="50">
        <v>45612</v>
      </c>
      <c r="AF853" s="51">
        <f t="shared" si="72"/>
        <v>46706</v>
      </c>
      <c r="AG853" s="40" t="s">
        <v>82</v>
      </c>
      <c r="AH853" s="40" t="s">
        <v>83</v>
      </c>
      <c r="AI853" s="37" t="s">
        <v>3349</v>
      </c>
      <c r="AJ853" s="40" t="s">
        <v>143</v>
      </c>
      <c r="AK853" s="51" t="str">
        <f t="shared" ca="1" si="68"/>
        <v>поверен</v>
      </c>
      <c r="AL853" s="42"/>
      <c r="AM853" s="42" t="s">
        <v>86</v>
      </c>
      <c r="AN853" s="42" t="s">
        <v>87</v>
      </c>
      <c r="AO853" s="42" t="s">
        <v>88</v>
      </c>
      <c r="AP853" s="48" t="s">
        <v>497</v>
      </c>
      <c r="AQ853" s="41" t="s">
        <v>3339</v>
      </c>
      <c r="AR853" s="51"/>
      <c r="AS853" s="42" t="s">
        <v>91</v>
      </c>
      <c r="AT853" s="37" t="s">
        <v>385</v>
      </c>
      <c r="AU853" s="37"/>
      <c r="AV853" s="40">
        <v>44325</v>
      </c>
      <c r="AW853" s="40"/>
      <c r="AX853" s="37"/>
      <c r="AY853" s="37"/>
      <c r="AZ853" s="37"/>
      <c r="BA853" s="40"/>
      <c r="BB853" s="40" t="s">
        <v>145</v>
      </c>
      <c r="BC853" s="40" t="s">
        <v>146</v>
      </c>
      <c r="BD853" s="42"/>
      <c r="BE853" s="40"/>
      <c r="BF853" s="52"/>
      <c r="BG853" s="53"/>
      <c r="BH853" s="54"/>
      <c r="BI853" s="47"/>
      <c r="BJ853" s="47"/>
      <c r="BK853" s="47"/>
      <c r="BL853" s="55"/>
      <c r="BM853" s="55"/>
      <c r="BN853" s="55"/>
      <c r="BO853" s="55"/>
      <c r="BP853" s="55"/>
      <c r="BQ853" s="55"/>
      <c r="BR853" s="55"/>
      <c r="BS853" s="55"/>
      <c r="BT853" s="55"/>
      <c r="BU853" s="55"/>
      <c r="BV853" s="55"/>
      <c r="BW853" s="55"/>
      <c r="BX853" s="55"/>
      <c r="BY853" s="55"/>
      <c r="BZ853" s="55"/>
      <c r="CA853" s="55"/>
      <c r="CB853" s="55"/>
      <c r="CC853" s="55"/>
      <c r="CD853" s="55"/>
      <c r="CE853" s="55"/>
      <c r="CF853" s="55"/>
      <c r="CG853" s="55"/>
      <c r="CH853" s="55"/>
      <c r="CI853" s="55"/>
      <c r="CJ853" s="55"/>
      <c r="CK853" s="55"/>
      <c r="CL853" s="55"/>
      <c r="CM853" s="55"/>
      <c r="CN853" s="55"/>
      <c r="CO853" s="55"/>
      <c r="CP853" s="55"/>
      <c r="CQ853" s="55"/>
      <c r="CR853" s="55"/>
      <c r="CS853" s="55"/>
      <c r="CT853" s="55"/>
      <c r="CU853" s="55"/>
      <c r="CV853" s="55"/>
      <c r="CW853" s="55"/>
      <c r="CX853" s="55"/>
      <c r="CY853" s="55"/>
      <c r="CZ853" s="55"/>
      <c r="DA853" s="55"/>
      <c r="DB853" s="55"/>
      <c r="DC853" s="55"/>
      <c r="DD853" s="55"/>
      <c r="DE853" s="55"/>
      <c r="DF853" s="55"/>
      <c r="DG853" s="55"/>
      <c r="DH853" s="55"/>
      <c r="DI853" s="55"/>
      <c r="DJ853" s="55"/>
      <c r="DK853" s="55"/>
      <c r="DL853" s="55"/>
      <c r="DM853" s="55"/>
      <c r="DN853" s="55"/>
      <c r="DO853" s="55"/>
      <c r="DP853" s="55"/>
      <c r="DQ853" s="55"/>
      <c r="DR853" s="55"/>
      <c r="DS853" s="55"/>
      <c r="DT853" s="55"/>
      <c r="DU853" s="55"/>
      <c r="DV853" s="55"/>
      <c r="DW853" s="55"/>
      <c r="DX853" s="55"/>
      <c r="DY853" s="55"/>
      <c r="DZ853" s="55"/>
      <c r="EA853" s="55"/>
      <c r="EB853" s="55"/>
      <c r="EC853" s="55"/>
      <c r="ED853" s="55"/>
      <c r="EE853" s="55"/>
      <c r="EF853" s="55"/>
      <c r="EG853" s="55"/>
      <c r="EH853" s="55"/>
      <c r="EI853" s="55"/>
      <c r="EJ853" s="55"/>
      <c r="EK853" s="55"/>
      <c r="EL853" s="55"/>
      <c r="EM853" s="55"/>
      <c r="EN853" s="55"/>
      <c r="EO853" s="55"/>
      <c r="EP853" s="55"/>
      <c r="EQ853" s="55"/>
      <c r="ER853" s="55"/>
      <c r="ES853" s="55"/>
      <c r="ET853" s="55"/>
      <c r="EU853" s="55"/>
      <c r="EV853" s="55"/>
      <c r="EW853" s="55"/>
      <c r="EX853" s="55"/>
      <c r="EY853" s="55"/>
      <c r="EZ853" s="55"/>
      <c r="FA853" s="55"/>
      <c r="FB853" s="55"/>
      <c r="FC853" s="55"/>
      <c r="FD853" s="55"/>
      <c r="FE853" s="55"/>
      <c r="FF853" s="55"/>
      <c r="FG853" s="55"/>
      <c r="FH853" s="55"/>
      <c r="FI853" s="55"/>
      <c r="FJ853" s="55"/>
      <c r="FK853" s="55"/>
      <c r="FL853" s="55"/>
      <c r="FM853" s="55"/>
      <c r="FN853" s="55"/>
      <c r="FO853" s="55"/>
      <c r="FP853" s="55"/>
      <c r="FQ853" s="55"/>
      <c r="FR853" s="55"/>
      <c r="FS853" s="55"/>
      <c r="FT853" s="55"/>
      <c r="FU853" s="55"/>
      <c r="FV853" s="55"/>
      <c r="FW853" s="55"/>
      <c r="FX853" s="55"/>
      <c r="FY853" s="55"/>
      <c r="FZ853" s="55"/>
      <c r="GA853" s="55"/>
      <c r="GB853" s="55"/>
      <c r="GC853" s="55"/>
      <c r="GD853" s="55"/>
      <c r="GE853" s="55"/>
      <c r="GF853" s="55"/>
      <c r="GG853" s="55"/>
      <c r="GH853" s="55"/>
      <c r="GI853" s="55"/>
      <c r="GJ853" s="55"/>
      <c r="GK853" s="55"/>
      <c r="GL853" s="55"/>
      <c r="GM853" s="55"/>
      <c r="GN853" s="55"/>
      <c r="GO853" s="55"/>
      <c r="GP853" s="55"/>
      <c r="GQ853" s="55"/>
      <c r="GR853" s="55"/>
      <c r="GS853" s="55"/>
      <c r="GT853" s="55"/>
      <c r="GU853" s="55"/>
      <c r="GV853" s="55"/>
      <c r="GW853" s="55"/>
      <c r="GX853" s="55"/>
      <c r="GY853" s="55"/>
      <c r="GZ853" s="55"/>
      <c r="HA853" s="55"/>
      <c r="HB853" s="55"/>
      <c r="HC853" s="55"/>
      <c r="HD853" s="55"/>
      <c r="HE853" s="55"/>
      <c r="HF853" s="55"/>
      <c r="HG853" s="55"/>
      <c r="HH853" s="55"/>
      <c r="HI853" s="55"/>
      <c r="HJ853" s="55"/>
      <c r="HK853" s="55"/>
      <c r="HL853" s="55"/>
      <c r="HM853" s="55"/>
      <c r="HN853" s="55"/>
      <c r="HO853" s="55"/>
      <c r="HP853" s="55"/>
      <c r="HQ853" s="55"/>
      <c r="HR853" s="55"/>
      <c r="HS853" s="55"/>
      <c r="HT853" s="55"/>
      <c r="HU853" s="55"/>
      <c r="HV853" s="55"/>
      <c r="HW853" s="55"/>
      <c r="HX853" s="55"/>
      <c r="HY853" s="55"/>
      <c r="HZ853" s="55"/>
      <c r="IA853" s="55"/>
      <c r="IB853" s="55"/>
      <c r="IC853" s="55"/>
      <c r="ID853" s="55"/>
      <c r="IE853" s="55"/>
    </row>
    <row r="854" s="36" customFormat="1" ht="60" hidden="1" customHeight="1">
      <c r="A854" s="37"/>
      <c r="B854" s="37" t="s">
        <v>62</v>
      </c>
      <c r="C854" s="37" t="s">
        <v>63</v>
      </c>
      <c r="D854" s="56" t="s">
        <v>64</v>
      </c>
      <c r="E854" s="56">
        <v>236</v>
      </c>
      <c r="F854" s="40" t="s">
        <v>3333</v>
      </c>
      <c r="G854" s="40" t="s">
        <v>1332</v>
      </c>
      <c r="H854" s="56" t="s">
        <v>3350</v>
      </c>
      <c r="I854" s="48" t="s">
        <v>149</v>
      </c>
      <c r="J854" s="40" t="s">
        <v>3351</v>
      </c>
      <c r="K854" s="49" t="s">
        <v>131</v>
      </c>
      <c r="L854" s="57" t="s">
        <v>151</v>
      </c>
      <c r="M854" s="40" t="s">
        <v>3352</v>
      </c>
      <c r="N854" s="56" t="s">
        <v>3353</v>
      </c>
      <c r="O854" s="37" t="s">
        <v>153</v>
      </c>
      <c r="P854" s="37" t="s">
        <v>154</v>
      </c>
      <c r="Q854" s="42" t="s">
        <v>137</v>
      </c>
      <c r="R854" s="96">
        <v>42339</v>
      </c>
      <c r="S854" s="44">
        <v>12</v>
      </c>
      <c r="T854" s="45">
        <f t="shared" si="69"/>
        <v>46721.400000000001</v>
      </c>
      <c r="U854" s="56" t="s">
        <v>100</v>
      </c>
      <c r="V854" s="47" t="str">
        <f t="shared" si="71"/>
        <v>к</v>
      </c>
      <c r="W854" s="47" t="str">
        <f t="shared" si="70"/>
        <v>Па</v>
      </c>
      <c r="X854" s="48">
        <v>1000</v>
      </c>
      <c r="Y854" s="48" t="s">
        <v>215</v>
      </c>
      <c r="Z854" s="42" t="s">
        <v>139</v>
      </c>
      <c r="AA854" s="56"/>
      <c r="AB854" s="48"/>
      <c r="AC854" s="42" t="s">
        <v>141</v>
      </c>
      <c r="AD854" s="49">
        <v>60</v>
      </c>
      <c r="AE854" s="50">
        <v>44722</v>
      </c>
      <c r="AF854" s="51">
        <f t="shared" si="72"/>
        <v>46547</v>
      </c>
      <c r="AG854" s="51" t="s">
        <v>82</v>
      </c>
      <c r="AH854" s="51" t="s">
        <v>83</v>
      </c>
      <c r="AI854" s="37" t="s">
        <v>3354</v>
      </c>
      <c r="AJ854" s="40" t="s">
        <v>143</v>
      </c>
      <c r="AK854" s="51" t="str">
        <f t="shared" ca="1" si="68"/>
        <v>поверен</v>
      </c>
      <c r="AL854" s="42"/>
      <c r="AM854" s="42" t="s">
        <v>86</v>
      </c>
      <c r="AN854" s="42" t="s">
        <v>87</v>
      </c>
      <c r="AO854" s="42" t="s">
        <v>88</v>
      </c>
      <c r="AP854" s="48" t="s">
        <v>497</v>
      </c>
      <c r="AQ854" s="41" t="s">
        <v>3339</v>
      </c>
      <c r="AR854" s="51"/>
      <c r="AS854" s="42" t="s">
        <v>91</v>
      </c>
      <c r="AT854" s="37" t="s">
        <v>385</v>
      </c>
      <c r="AU854" s="37"/>
      <c r="AV854" s="40">
        <v>44602</v>
      </c>
      <c r="AW854" s="40"/>
      <c r="AX854" s="37"/>
      <c r="AY854" s="37"/>
      <c r="AZ854" s="37"/>
      <c r="BA854" s="40"/>
      <c r="BB854" s="40" t="s">
        <v>145</v>
      </c>
      <c r="BC854" s="40" t="s">
        <v>146</v>
      </c>
      <c r="BD854" s="42"/>
      <c r="BE854" s="40"/>
      <c r="BF854" s="52"/>
      <c r="BG854" s="53" t="s">
        <v>3355</v>
      </c>
      <c r="BH854" s="54"/>
      <c r="BI854" s="47"/>
      <c r="BJ854" s="47"/>
      <c r="BK854" s="47"/>
      <c r="BL854" s="55"/>
      <c r="BM854" s="55"/>
      <c r="BN854" s="55"/>
      <c r="BO854" s="55"/>
      <c r="BP854" s="55"/>
      <c r="BQ854" s="55"/>
      <c r="BR854" s="55"/>
      <c r="BS854" s="55"/>
      <c r="BT854" s="55"/>
      <c r="BU854" s="55"/>
      <c r="BV854" s="55"/>
      <c r="BW854" s="55"/>
      <c r="BX854" s="55"/>
      <c r="BY854" s="55"/>
      <c r="BZ854" s="55"/>
      <c r="CA854" s="55"/>
      <c r="CB854" s="55"/>
      <c r="CC854" s="55"/>
      <c r="CD854" s="55"/>
      <c r="CE854" s="55"/>
      <c r="CF854" s="55"/>
      <c r="CG854" s="55"/>
      <c r="CH854" s="55"/>
      <c r="CI854" s="55"/>
      <c r="CJ854" s="55"/>
      <c r="CK854" s="55"/>
      <c r="CL854" s="55"/>
      <c r="CM854" s="55"/>
      <c r="CN854" s="55"/>
      <c r="CO854" s="55"/>
      <c r="CP854" s="55"/>
      <c r="CQ854" s="55"/>
      <c r="CR854" s="55"/>
      <c r="CS854" s="55"/>
      <c r="CT854" s="55"/>
      <c r="CU854" s="55"/>
      <c r="CV854" s="55"/>
      <c r="CW854" s="55"/>
      <c r="CX854" s="55"/>
      <c r="CY854" s="55"/>
      <c r="CZ854" s="55"/>
      <c r="DA854" s="55"/>
      <c r="DB854" s="55"/>
      <c r="DC854" s="55"/>
      <c r="DD854" s="55"/>
      <c r="DE854" s="55"/>
      <c r="DF854" s="55"/>
      <c r="DG854" s="55"/>
      <c r="DH854" s="55"/>
      <c r="DI854" s="55"/>
      <c r="DJ854" s="55"/>
      <c r="DK854" s="55"/>
      <c r="DL854" s="55"/>
      <c r="DM854" s="55"/>
      <c r="DN854" s="55"/>
      <c r="DO854" s="55"/>
      <c r="DP854" s="55"/>
      <c r="DQ854" s="55"/>
      <c r="DR854" s="55"/>
      <c r="DS854" s="55"/>
      <c r="DT854" s="55"/>
      <c r="DU854" s="55"/>
      <c r="DV854" s="55"/>
      <c r="DW854" s="55"/>
      <c r="DX854" s="55"/>
      <c r="DY854" s="55"/>
      <c r="DZ854" s="55"/>
      <c r="EA854" s="55"/>
      <c r="EB854" s="55"/>
      <c r="EC854" s="55"/>
      <c r="ED854" s="55"/>
      <c r="EE854" s="55"/>
      <c r="EF854" s="55"/>
      <c r="EG854" s="55"/>
      <c r="EH854" s="55"/>
      <c r="EI854" s="55"/>
      <c r="EJ854" s="55"/>
      <c r="EK854" s="55"/>
      <c r="EL854" s="55"/>
      <c r="EM854" s="55"/>
      <c r="EN854" s="55"/>
      <c r="EO854" s="55"/>
      <c r="EP854" s="55"/>
      <c r="EQ854" s="55"/>
      <c r="ER854" s="55"/>
      <c r="ES854" s="55"/>
      <c r="ET854" s="55"/>
      <c r="EU854" s="55"/>
      <c r="EV854" s="55"/>
      <c r="EW854" s="55"/>
      <c r="EX854" s="55"/>
      <c r="EY854" s="55"/>
      <c r="EZ854" s="55"/>
      <c r="FA854" s="55"/>
      <c r="FB854" s="55"/>
      <c r="FC854" s="55"/>
      <c r="FD854" s="55"/>
      <c r="FE854" s="55"/>
      <c r="FF854" s="55"/>
      <c r="FG854" s="55"/>
      <c r="FH854" s="55"/>
      <c r="FI854" s="55"/>
      <c r="FJ854" s="55"/>
      <c r="FK854" s="55"/>
      <c r="FL854" s="55"/>
      <c r="FM854" s="55"/>
      <c r="FN854" s="55"/>
      <c r="FO854" s="55"/>
      <c r="FP854" s="55"/>
      <c r="FQ854" s="55"/>
      <c r="FR854" s="55"/>
      <c r="FS854" s="55"/>
      <c r="FT854" s="55"/>
      <c r="FU854" s="55"/>
      <c r="FV854" s="55"/>
      <c r="FW854" s="55"/>
      <c r="FX854" s="55"/>
      <c r="FY854" s="55"/>
      <c r="FZ854" s="55"/>
      <c r="GA854" s="55"/>
      <c r="GB854" s="55"/>
      <c r="GC854" s="55"/>
      <c r="GD854" s="55"/>
      <c r="GE854" s="55"/>
      <c r="GF854" s="55"/>
      <c r="GG854" s="55"/>
      <c r="GH854" s="55"/>
      <c r="GI854" s="55"/>
      <c r="GJ854" s="55"/>
      <c r="GK854" s="55"/>
      <c r="GL854" s="55"/>
      <c r="GM854" s="55"/>
      <c r="GN854" s="55"/>
      <c r="GO854" s="55"/>
      <c r="GP854" s="55"/>
      <c r="GQ854" s="55"/>
      <c r="GR854" s="55"/>
      <c r="GS854" s="55"/>
      <c r="GT854" s="55"/>
      <c r="GU854" s="55"/>
      <c r="GV854" s="55"/>
      <c r="GW854" s="55"/>
      <c r="GX854" s="55"/>
      <c r="GY854" s="55"/>
      <c r="GZ854" s="55"/>
      <c r="HA854" s="55"/>
      <c r="HB854" s="55"/>
      <c r="HC854" s="55"/>
      <c r="HD854" s="55"/>
      <c r="HE854" s="55"/>
      <c r="HF854" s="55"/>
      <c r="HG854" s="55"/>
      <c r="HH854" s="55"/>
      <c r="HI854" s="55"/>
      <c r="HJ854" s="55"/>
      <c r="HK854" s="55"/>
      <c r="HL854" s="55"/>
      <c r="HM854" s="55"/>
      <c r="HN854" s="55"/>
      <c r="HO854" s="55"/>
      <c r="HP854" s="55"/>
      <c r="HQ854" s="55"/>
      <c r="HR854" s="55"/>
      <c r="HS854" s="55"/>
      <c r="HT854" s="55"/>
      <c r="HU854" s="55"/>
      <c r="HV854" s="55"/>
      <c r="HW854" s="55"/>
      <c r="HX854" s="55"/>
      <c r="HY854" s="55"/>
      <c r="HZ854" s="55"/>
      <c r="IA854" s="55"/>
      <c r="IB854" s="55"/>
      <c r="IC854" s="55"/>
      <c r="ID854" s="55"/>
      <c r="IE854" s="55"/>
    </row>
    <row r="855" s="36" customFormat="1" ht="60" hidden="1" customHeight="1">
      <c r="A855" s="37"/>
      <c r="B855" s="37" t="s">
        <v>62</v>
      </c>
      <c r="C855" s="37" t="s">
        <v>63</v>
      </c>
      <c r="D855" s="56" t="s">
        <v>64</v>
      </c>
      <c r="E855" s="56">
        <v>236</v>
      </c>
      <c r="F855" s="40" t="s">
        <v>3333</v>
      </c>
      <c r="G855" s="40" t="s">
        <v>1332</v>
      </c>
      <c r="H855" s="56" t="s">
        <v>3356</v>
      </c>
      <c r="I855" s="48" t="s">
        <v>149</v>
      </c>
      <c r="J855" s="40" t="s">
        <v>3351</v>
      </c>
      <c r="K855" s="49" t="s">
        <v>131</v>
      </c>
      <c r="L855" s="57" t="s">
        <v>151</v>
      </c>
      <c r="M855" s="40" t="s">
        <v>3352</v>
      </c>
      <c r="N855" s="56" t="s">
        <v>3357</v>
      </c>
      <c r="O855" s="37" t="s">
        <v>153</v>
      </c>
      <c r="P855" s="37" t="s">
        <v>154</v>
      </c>
      <c r="Q855" s="42" t="s">
        <v>137</v>
      </c>
      <c r="R855" s="96">
        <v>42339</v>
      </c>
      <c r="S855" s="44">
        <v>12</v>
      </c>
      <c r="T855" s="45">
        <f t="shared" si="69"/>
        <v>46721.400000000001</v>
      </c>
      <c r="U855" s="56" t="s">
        <v>100</v>
      </c>
      <c r="V855" s="47" t="str">
        <f t="shared" si="71"/>
        <v>к</v>
      </c>
      <c r="W855" s="47" t="str">
        <f t="shared" si="70"/>
        <v>Па</v>
      </c>
      <c r="X855" s="48">
        <v>1000</v>
      </c>
      <c r="Y855" s="48" t="s">
        <v>215</v>
      </c>
      <c r="Z855" s="42" t="s">
        <v>139</v>
      </c>
      <c r="AA855" s="56"/>
      <c r="AB855" s="48"/>
      <c r="AC855" s="42" t="s">
        <v>141</v>
      </c>
      <c r="AD855" s="49">
        <v>60</v>
      </c>
      <c r="AE855" s="50">
        <v>44722</v>
      </c>
      <c r="AF855" s="51">
        <f t="shared" si="72"/>
        <v>46547</v>
      </c>
      <c r="AG855" s="51" t="s">
        <v>82</v>
      </c>
      <c r="AH855" s="51" t="s">
        <v>83</v>
      </c>
      <c r="AI855" s="37" t="s">
        <v>3358</v>
      </c>
      <c r="AJ855" s="40" t="s">
        <v>143</v>
      </c>
      <c r="AK855" s="51" t="str">
        <f t="shared" ca="1" si="68"/>
        <v>поверен</v>
      </c>
      <c r="AL855" s="42"/>
      <c r="AM855" s="42" t="s">
        <v>86</v>
      </c>
      <c r="AN855" s="42" t="s">
        <v>87</v>
      </c>
      <c r="AO855" s="42" t="s">
        <v>88</v>
      </c>
      <c r="AP855" s="48" t="s">
        <v>497</v>
      </c>
      <c r="AQ855" s="41" t="s">
        <v>3339</v>
      </c>
      <c r="AR855" s="51"/>
      <c r="AS855" s="42" t="s">
        <v>91</v>
      </c>
      <c r="AT855" s="37" t="s">
        <v>385</v>
      </c>
      <c r="AU855" s="37"/>
      <c r="AV855" s="40">
        <v>44602</v>
      </c>
      <c r="AW855" s="40"/>
      <c r="AX855" s="37"/>
      <c r="AY855" s="37"/>
      <c r="AZ855" s="37"/>
      <c r="BA855" s="40"/>
      <c r="BB855" s="40" t="s">
        <v>145</v>
      </c>
      <c r="BC855" s="40" t="s">
        <v>146</v>
      </c>
      <c r="BD855" s="42"/>
      <c r="BE855" s="40"/>
      <c r="BF855" s="52"/>
      <c r="BG855" s="53" t="s">
        <v>3355</v>
      </c>
      <c r="BH855" s="54"/>
      <c r="BI855" s="47"/>
      <c r="BJ855" s="47"/>
      <c r="BK855" s="47"/>
      <c r="BL855" s="55"/>
      <c r="BM855" s="55"/>
      <c r="BN855" s="55"/>
      <c r="BO855" s="55"/>
      <c r="BP855" s="55"/>
      <c r="BQ855" s="55"/>
      <c r="BR855" s="55"/>
      <c r="BS855" s="55"/>
      <c r="BT855" s="55"/>
      <c r="BU855" s="55"/>
      <c r="BV855" s="55"/>
      <c r="BW855" s="55"/>
      <c r="BX855" s="55"/>
      <c r="BY855" s="55"/>
      <c r="BZ855" s="55"/>
      <c r="CA855" s="55"/>
      <c r="CB855" s="55"/>
      <c r="CC855" s="55"/>
      <c r="CD855" s="55"/>
      <c r="CE855" s="55"/>
      <c r="CF855" s="55"/>
      <c r="CG855" s="55"/>
      <c r="CH855" s="55"/>
      <c r="CI855" s="55"/>
      <c r="CJ855" s="55"/>
      <c r="CK855" s="55"/>
      <c r="CL855" s="55"/>
      <c r="CM855" s="55"/>
      <c r="CN855" s="55"/>
      <c r="CO855" s="55"/>
      <c r="CP855" s="55"/>
      <c r="CQ855" s="55"/>
      <c r="CR855" s="55"/>
      <c r="CS855" s="55"/>
      <c r="CT855" s="55"/>
      <c r="CU855" s="55"/>
      <c r="CV855" s="55"/>
      <c r="CW855" s="55"/>
      <c r="CX855" s="55"/>
      <c r="CY855" s="55"/>
      <c r="CZ855" s="55"/>
      <c r="DA855" s="55"/>
      <c r="DB855" s="55"/>
      <c r="DC855" s="55"/>
      <c r="DD855" s="55"/>
      <c r="DE855" s="55"/>
      <c r="DF855" s="55"/>
      <c r="DG855" s="55"/>
      <c r="DH855" s="55"/>
      <c r="DI855" s="55"/>
      <c r="DJ855" s="55"/>
      <c r="DK855" s="55"/>
      <c r="DL855" s="55"/>
      <c r="DM855" s="55"/>
      <c r="DN855" s="55"/>
      <c r="DO855" s="55"/>
      <c r="DP855" s="55"/>
      <c r="DQ855" s="55"/>
      <c r="DR855" s="55"/>
      <c r="DS855" s="55"/>
      <c r="DT855" s="55"/>
      <c r="DU855" s="55"/>
      <c r="DV855" s="55"/>
      <c r="DW855" s="55"/>
      <c r="DX855" s="55"/>
      <c r="DY855" s="55"/>
      <c r="DZ855" s="55"/>
      <c r="EA855" s="55"/>
      <c r="EB855" s="55"/>
      <c r="EC855" s="55"/>
      <c r="ED855" s="55"/>
      <c r="EE855" s="55"/>
      <c r="EF855" s="55"/>
      <c r="EG855" s="55"/>
      <c r="EH855" s="55"/>
      <c r="EI855" s="55"/>
      <c r="EJ855" s="55"/>
      <c r="EK855" s="55"/>
      <c r="EL855" s="55"/>
      <c r="EM855" s="55"/>
      <c r="EN855" s="55"/>
      <c r="EO855" s="55"/>
      <c r="EP855" s="55"/>
      <c r="EQ855" s="55"/>
      <c r="ER855" s="55"/>
      <c r="ES855" s="55"/>
      <c r="ET855" s="55"/>
      <c r="EU855" s="55"/>
      <c r="EV855" s="55"/>
      <c r="EW855" s="55"/>
      <c r="EX855" s="55"/>
      <c r="EY855" s="55"/>
      <c r="EZ855" s="55"/>
      <c r="FA855" s="55"/>
      <c r="FB855" s="55"/>
      <c r="FC855" s="55"/>
      <c r="FD855" s="55"/>
      <c r="FE855" s="55"/>
      <c r="FF855" s="55"/>
      <c r="FG855" s="55"/>
      <c r="FH855" s="55"/>
      <c r="FI855" s="55"/>
      <c r="FJ855" s="55"/>
      <c r="FK855" s="55"/>
      <c r="FL855" s="55"/>
      <c r="FM855" s="55"/>
      <c r="FN855" s="55"/>
      <c r="FO855" s="55"/>
      <c r="FP855" s="55"/>
      <c r="FQ855" s="55"/>
      <c r="FR855" s="55"/>
      <c r="FS855" s="55"/>
      <c r="FT855" s="55"/>
      <c r="FU855" s="55"/>
      <c r="FV855" s="55"/>
      <c r="FW855" s="55"/>
      <c r="FX855" s="55"/>
      <c r="FY855" s="55"/>
      <c r="FZ855" s="55"/>
      <c r="GA855" s="55"/>
      <c r="GB855" s="55"/>
      <c r="GC855" s="55"/>
      <c r="GD855" s="55"/>
      <c r="GE855" s="55"/>
      <c r="GF855" s="55"/>
      <c r="GG855" s="55"/>
      <c r="GH855" s="55"/>
      <c r="GI855" s="55"/>
      <c r="GJ855" s="55"/>
      <c r="GK855" s="55"/>
      <c r="GL855" s="55"/>
      <c r="GM855" s="55"/>
      <c r="GN855" s="55"/>
      <c r="GO855" s="55"/>
      <c r="GP855" s="55"/>
      <c r="GQ855" s="55"/>
      <c r="GR855" s="55"/>
      <c r="GS855" s="55"/>
      <c r="GT855" s="55"/>
      <c r="GU855" s="55"/>
      <c r="GV855" s="55"/>
      <c r="GW855" s="55"/>
      <c r="GX855" s="55"/>
      <c r="GY855" s="55"/>
      <c r="GZ855" s="55"/>
      <c r="HA855" s="55"/>
      <c r="HB855" s="55"/>
      <c r="HC855" s="55"/>
      <c r="HD855" s="55"/>
      <c r="HE855" s="55"/>
      <c r="HF855" s="55"/>
      <c r="HG855" s="55"/>
      <c r="HH855" s="55"/>
      <c r="HI855" s="55"/>
      <c r="HJ855" s="55"/>
      <c r="HK855" s="55"/>
      <c r="HL855" s="55"/>
      <c r="HM855" s="55"/>
      <c r="HN855" s="55"/>
      <c r="HO855" s="55"/>
      <c r="HP855" s="55"/>
      <c r="HQ855" s="55"/>
      <c r="HR855" s="55"/>
      <c r="HS855" s="55"/>
      <c r="HT855" s="55"/>
      <c r="HU855" s="55"/>
      <c r="HV855" s="55"/>
      <c r="HW855" s="55"/>
      <c r="HX855" s="55"/>
      <c r="HY855" s="55"/>
      <c r="HZ855" s="55"/>
      <c r="IA855" s="55"/>
      <c r="IB855" s="55"/>
      <c r="IC855" s="55"/>
      <c r="ID855" s="55"/>
      <c r="IE855" s="55"/>
    </row>
    <row r="856" s="36" customFormat="1" ht="60" hidden="1" customHeight="1">
      <c r="A856" s="37"/>
      <c r="B856" s="37" t="s">
        <v>62</v>
      </c>
      <c r="C856" s="37" t="s">
        <v>63</v>
      </c>
      <c r="D856" s="56" t="s">
        <v>64</v>
      </c>
      <c r="E856" s="56">
        <v>236</v>
      </c>
      <c r="F856" s="40" t="s">
        <v>3333</v>
      </c>
      <c r="G856" s="40" t="s">
        <v>1332</v>
      </c>
      <c r="H856" s="56" t="s">
        <v>3359</v>
      </c>
      <c r="I856" s="48" t="s">
        <v>149</v>
      </c>
      <c r="J856" s="40" t="s">
        <v>3351</v>
      </c>
      <c r="K856" s="49" t="s">
        <v>131</v>
      </c>
      <c r="L856" s="57" t="s">
        <v>151</v>
      </c>
      <c r="M856" s="40" t="s">
        <v>3352</v>
      </c>
      <c r="N856" s="56" t="s">
        <v>3360</v>
      </c>
      <c r="O856" s="37" t="s">
        <v>153</v>
      </c>
      <c r="P856" s="37" t="s">
        <v>154</v>
      </c>
      <c r="Q856" s="42" t="s">
        <v>137</v>
      </c>
      <c r="R856" s="96">
        <v>42339</v>
      </c>
      <c r="S856" s="44">
        <v>12</v>
      </c>
      <c r="T856" s="45">
        <f t="shared" si="69"/>
        <v>46721.400000000001</v>
      </c>
      <c r="U856" s="56" t="s">
        <v>100</v>
      </c>
      <c r="V856" s="47" t="str">
        <f t="shared" si="71"/>
        <v>к</v>
      </c>
      <c r="W856" s="47" t="str">
        <f t="shared" si="70"/>
        <v>Па</v>
      </c>
      <c r="X856" s="48">
        <v>1000</v>
      </c>
      <c r="Y856" s="48" t="s">
        <v>215</v>
      </c>
      <c r="Z856" s="42" t="s">
        <v>139</v>
      </c>
      <c r="AA856" s="56"/>
      <c r="AB856" s="48"/>
      <c r="AC856" s="42" t="s">
        <v>141</v>
      </c>
      <c r="AD856" s="49">
        <v>60</v>
      </c>
      <c r="AE856" s="50">
        <v>44722</v>
      </c>
      <c r="AF856" s="51">
        <f t="shared" si="72"/>
        <v>46547</v>
      </c>
      <c r="AG856" s="51" t="s">
        <v>82</v>
      </c>
      <c r="AH856" s="51" t="s">
        <v>83</v>
      </c>
      <c r="AI856" s="37" t="s">
        <v>3361</v>
      </c>
      <c r="AJ856" s="40" t="s">
        <v>143</v>
      </c>
      <c r="AK856" s="51" t="str">
        <f t="shared" ca="1" si="68"/>
        <v>поверен</v>
      </c>
      <c r="AL856" s="42"/>
      <c r="AM856" s="42" t="s">
        <v>86</v>
      </c>
      <c r="AN856" s="42" t="s">
        <v>87</v>
      </c>
      <c r="AO856" s="42" t="s">
        <v>88</v>
      </c>
      <c r="AP856" s="48" t="s">
        <v>497</v>
      </c>
      <c r="AQ856" s="41" t="s">
        <v>3339</v>
      </c>
      <c r="AR856" s="51"/>
      <c r="AS856" s="42" t="s">
        <v>91</v>
      </c>
      <c r="AT856" s="37" t="s">
        <v>385</v>
      </c>
      <c r="AU856" s="37"/>
      <c r="AV856" s="40">
        <v>44602</v>
      </c>
      <c r="AW856" s="40"/>
      <c r="AX856" s="37"/>
      <c r="AY856" s="37"/>
      <c r="AZ856" s="37"/>
      <c r="BA856" s="40"/>
      <c r="BB856" s="40" t="s">
        <v>145</v>
      </c>
      <c r="BC856" s="40" t="s">
        <v>146</v>
      </c>
      <c r="BD856" s="42"/>
      <c r="BE856" s="40"/>
      <c r="BF856" s="52"/>
      <c r="BG856" s="53" t="s">
        <v>3355</v>
      </c>
      <c r="BH856" s="54"/>
      <c r="BI856" s="47"/>
      <c r="BJ856" s="47"/>
      <c r="BK856" s="47"/>
      <c r="BL856" s="55"/>
      <c r="BM856" s="55"/>
      <c r="BN856" s="55"/>
      <c r="BO856" s="55"/>
      <c r="BP856" s="55"/>
      <c r="BQ856" s="55"/>
      <c r="BR856" s="55"/>
      <c r="BS856" s="55"/>
      <c r="BT856" s="55"/>
      <c r="BU856" s="55"/>
      <c r="BV856" s="55"/>
      <c r="BW856" s="55"/>
      <c r="BX856" s="55"/>
      <c r="BY856" s="55"/>
      <c r="BZ856" s="55"/>
      <c r="CA856" s="55"/>
      <c r="CB856" s="55"/>
      <c r="CC856" s="55"/>
      <c r="CD856" s="55"/>
      <c r="CE856" s="55"/>
      <c r="CF856" s="55"/>
      <c r="CG856" s="55"/>
      <c r="CH856" s="55"/>
      <c r="CI856" s="55"/>
      <c r="CJ856" s="55"/>
      <c r="CK856" s="55"/>
      <c r="CL856" s="55"/>
      <c r="CM856" s="55"/>
      <c r="CN856" s="55"/>
      <c r="CO856" s="55"/>
      <c r="CP856" s="55"/>
      <c r="CQ856" s="55"/>
      <c r="CR856" s="55"/>
      <c r="CS856" s="55"/>
      <c r="CT856" s="55"/>
      <c r="CU856" s="55"/>
      <c r="CV856" s="55"/>
      <c r="CW856" s="55"/>
      <c r="CX856" s="55"/>
      <c r="CY856" s="55"/>
      <c r="CZ856" s="55"/>
      <c r="DA856" s="55"/>
      <c r="DB856" s="55"/>
      <c r="DC856" s="55"/>
      <c r="DD856" s="55"/>
      <c r="DE856" s="55"/>
      <c r="DF856" s="55"/>
      <c r="DG856" s="55"/>
      <c r="DH856" s="55"/>
      <c r="DI856" s="55"/>
      <c r="DJ856" s="55"/>
      <c r="DK856" s="55"/>
      <c r="DL856" s="55"/>
      <c r="DM856" s="55"/>
      <c r="DN856" s="55"/>
      <c r="DO856" s="55"/>
      <c r="DP856" s="55"/>
      <c r="DQ856" s="55"/>
      <c r="DR856" s="55"/>
      <c r="DS856" s="55"/>
      <c r="DT856" s="55"/>
      <c r="DU856" s="55"/>
      <c r="DV856" s="55"/>
      <c r="DW856" s="55"/>
      <c r="DX856" s="55"/>
      <c r="DY856" s="55"/>
      <c r="DZ856" s="55"/>
      <c r="EA856" s="55"/>
      <c r="EB856" s="55"/>
      <c r="EC856" s="55"/>
      <c r="ED856" s="55"/>
      <c r="EE856" s="55"/>
      <c r="EF856" s="55"/>
      <c r="EG856" s="55"/>
      <c r="EH856" s="55"/>
      <c r="EI856" s="55"/>
      <c r="EJ856" s="55"/>
      <c r="EK856" s="55"/>
      <c r="EL856" s="55"/>
      <c r="EM856" s="55"/>
      <c r="EN856" s="55"/>
      <c r="EO856" s="55"/>
      <c r="EP856" s="55"/>
      <c r="EQ856" s="55"/>
      <c r="ER856" s="55"/>
      <c r="ES856" s="55"/>
      <c r="ET856" s="55"/>
      <c r="EU856" s="55"/>
      <c r="EV856" s="55"/>
      <c r="EW856" s="55"/>
      <c r="EX856" s="55"/>
      <c r="EY856" s="55"/>
      <c r="EZ856" s="55"/>
      <c r="FA856" s="55"/>
      <c r="FB856" s="55"/>
      <c r="FC856" s="55"/>
      <c r="FD856" s="55"/>
      <c r="FE856" s="55"/>
      <c r="FF856" s="55"/>
      <c r="FG856" s="55"/>
      <c r="FH856" s="55"/>
      <c r="FI856" s="55"/>
      <c r="FJ856" s="55"/>
      <c r="FK856" s="55"/>
      <c r="FL856" s="55"/>
      <c r="FM856" s="55"/>
      <c r="FN856" s="55"/>
      <c r="FO856" s="55"/>
      <c r="FP856" s="55"/>
      <c r="FQ856" s="55"/>
      <c r="FR856" s="55"/>
      <c r="FS856" s="55"/>
      <c r="FT856" s="55"/>
      <c r="FU856" s="55"/>
      <c r="FV856" s="55"/>
      <c r="FW856" s="55"/>
      <c r="FX856" s="55"/>
      <c r="FY856" s="55"/>
      <c r="FZ856" s="55"/>
      <c r="GA856" s="55"/>
      <c r="GB856" s="55"/>
      <c r="GC856" s="55"/>
      <c r="GD856" s="55"/>
      <c r="GE856" s="55"/>
      <c r="GF856" s="55"/>
      <c r="GG856" s="55"/>
      <c r="GH856" s="55"/>
      <c r="GI856" s="55"/>
      <c r="GJ856" s="55"/>
      <c r="GK856" s="55"/>
      <c r="GL856" s="55"/>
      <c r="GM856" s="55"/>
      <c r="GN856" s="55"/>
      <c r="GO856" s="55"/>
      <c r="GP856" s="55"/>
      <c r="GQ856" s="55"/>
      <c r="GR856" s="55"/>
      <c r="GS856" s="55"/>
      <c r="GT856" s="55"/>
      <c r="GU856" s="55"/>
      <c r="GV856" s="55"/>
      <c r="GW856" s="55"/>
      <c r="GX856" s="55"/>
      <c r="GY856" s="55"/>
      <c r="GZ856" s="55"/>
      <c r="HA856" s="55"/>
      <c r="HB856" s="55"/>
      <c r="HC856" s="55"/>
      <c r="HD856" s="55"/>
      <c r="HE856" s="55"/>
      <c r="HF856" s="55"/>
      <c r="HG856" s="55"/>
      <c r="HH856" s="55"/>
      <c r="HI856" s="55"/>
      <c r="HJ856" s="55"/>
      <c r="HK856" s="55"/>
      <c r="HL856" s="55"/>
      <c r="HM856" s="55"/>
      <c r="HN856" s="55"/>
      <c r="HO856" s="55"/>
      <c r="HP856" s="55"/>
      <c r="HQ856" s="55"/>
      <c r="HR856" s="55"/>
      <c r="HS856" s="55"/>
      <c r="HT856" s="55"/>
      <c r="HU856" s="55"/>
      <c r="HV856" s="55"/>
      <c r="HW856" s="55"/>
      <c r="HX856" s="55"/>
      <c r="HY856" s="55"/>
      <c r="HZ856" s="55"/>
      <c r="IA856" s="55"/>
      <c r="IB856" s="55"/>
      <c r="IC856" s="55"/>
      <c r="ID856" s="55"/>
      <c r="IE856" s="55"/>
    </row>
    <row r="857" s="36" customFormat="1" ht="60" hidden="1" customHeight="1">
      <c r="A857" s="37"/>
      <c r="B857" s="37" t="s">
        <v>62</v>
      </c>
      <c r="C857" s="37" t="s">
        <v>63</v>
      </c>
      <c r="D857" s="56" t="s">
        <v>64</v>
      </c>
      <c r="E857" s="56">
        <v>236</v>
      </c>
      <c r="F857" s="40" t="s">
        <v>3333</v>
      </c>
      <c r="G857" s="40" t="s">
        <v>1332</v>
      </c>
      <c r="H857" s="56" t="s">
        <v>3362</v>
      </c>
      <c r="I857" s="48" t="s">
        <v>149</v>
      </c>
      <c r="J857" s="40" t="s">
        <v>3351</v>
      </c>
      <c r="K857" s="49" t="s">
        <v>131</v>
      </c>
      <c r="L857" s="57" t="s">
        <v>151</v>
      </c>
      <c r="M857" s="40" t="s">
        <v>3352</v>
      </c>
      <c r="N857" s="56" t="s">
        <v>3363</v>
      </c>
      <c r="O857" s="37" t="s">
        <v>153</v>
      </c>
      <c r="P857" s="37" t="s">
        <v>154</v>
      </c>
      <c r="Q857" s="42" t="s">
        <v>137</v>
      </c>
      <c r="R857" s="96">
        <v>42339</v>
      </c>
      <c r="S857" s="44">
        <v>12</v>
      </c>
      <c r="T857" s="45">
        <f t="shared" si="69"/>
        <v>46721.400000000001</v>
      </c>
      <c r="U857" s="56" t="s">
        <v>100</v>
      </c>
      <c r="V857" s="47" t="str">
        <f t="shared" si="71"/>
        <v>к</v>
      </c>
      <c r="W857" s="47" t="str">
        <f t="shared" si="70"/>
        <v>Па</v>
      </c>
      <c r="X857" s="48">
        <v>500</v>
      </c>
      <c r="Y857" s="48" t="s">
        <v>215</v>
      </c>
      <c r="Z857" s="42" t="s">
        <v>139</v>
      </c>
      <c r="AA857" s="56"/>
      <c r="AB857" s="48"/>
      <c r="AC857" s="42" t="s">
        <v>141</v>
      </c>
      <c r="AD857" s="49">
        <v>60</v>
      </c>
      <c r="AE857" s="50">
        <v>44722</v>
      </c>
      <c r="AF857" s="51">
        <f t="shared" si="72"/>
        <v>46547</v>
      </c>
      <c r="AG857" s="51" t="s">
        <v>82</v>
      </c>
      <c r="AH857" s="51" t="s">
        <v>83</v>
      </c>
      <c r="AI857" s="37" t="s">
        <v>3364</v>
      </c>
      <c r="AJ857" s="40" t="s">
        <v>143</v>
      </c>
      <c r="AK857" s="51" t="str">
        <f t="shared" ca="1" si="68"/>
        <v>поверен</v>
      </c>
      <c r="AL857" s="42"/>
      <c r="AM857" s="42" t="s">
        <v>86</v>
      </c>
      <c r="AN857" s="42" t="s">
        <v>87</v>
      </c>
      <c r="AO857" s="42" t="s">
        <v>88</v>
      </c>
      <c r="AP857" s="48" t="s">
        <v>497</v>
      </c>
      <c r="AQ857" s="41" t="s">
        <v>3339</v>
      </c>
      <c r="AR857" s="51"/>
      <c r="AS857" s="42" t="s">
        <v>91</v>
      </c>
      <c r="AT857" s="37" t="s">
        <v>385</v>
      </c>
      <c r="AU857" s="37"/>
      <c r="AV857" s="40">
        <v>44602</v>
      </c>
      <c r="AW857" s="40"/>
      <c r="AX857" s="37"/>
      <c r="AY857" s="37"/>
      <c r="AZ857" s="37"/>
      <c r="BA857" s="40"/>
      <c r="BB857" s="40" t="s">
        <v>145</v>
      </c>
      <c r="BC857" s="40" t="s">
        <v>146</v>
      </c>
      <c r="BD857" s="42"/>
      <c r="BE857" s="40"/>
      <c r="BF857" s="52"/>
      <c r="BG857" s="53" t="s">
        <v>3355</v>
      </c>
      <c r="BH857" s="54"/>
      <c r="BI857" s="47"/>
      <c r="BJ857" s="47"/>
      <c r="BK857" s="47"/>
      <c r="BL857" s="55"/>
      <c r="BM857" s="55"/>
      <c r="BN857" s="55"/>
      <c r="BO857" s="55"/>
      <c r="BP857" s="55"/>
      <c r="BQ857" s="55"/>
      <c r="BR857" s="55"/>
      <c r="BS857" s="55"/>
      <c r="BT857" s="55"/>
      <c r="BU857" s="55"/>
      <c r="BV857" s="55"/>
      <c r="BW857" s="55"/>
      <c r="BX857" s="55"/>
      <c r="BY857" s="55"/>
      <c r="BZ857" s="55"/>
      <c r="CA857" s="55"/>
      <c r="CB857" s="55"/>
      <c r="CC857" s="55"/>
      <c r="CD857" s="55"/>
      <c r="CE857" s="55"/>
      <c r="CF857" s="55"/>
      <c r="CG857" s="55"/>
      <c r="CH857" s="55"/>
      <c r="CI857" s="55"/>
      <c r="CJ857" s="55"/>
      <c r="CK857" s="55"/>
      <c r="CL857" s="55"/>
      <c r="CM857" s="55"/>
      <c r="CN857" s="55"/>
      <c r="CO857" s="55"/>
      <c r="CP857" s="55"/>
      <c r="CQ857" s="55"/>
      <c r="CR857" s="55"/>
      <c r="CS857" s="55"/>
      <c r="CT857" s="55"/>
      <c r="CU857" s="55"/>
      <c r="CV857" s="55"/>
      <c r="CW857" s="55"/>
      <c r="CX857" s="55"/>
      <c r="CY857" s="55"/>
      <c r="CZ857" s="55"/>
      <c r="DA857" s="55"/>
      <c r="DB857" s="55"/>
      <c r="DC857" s="55"/>
      <c r="DD857" s="55"/>
      <c r="DE857" s="55"/>
      <c r="DF857" s="55"/>
      <c r="DG857" s="55"/>
      <c r="DH857" s="55"/>
      <c r="DI857" s="55"/>
      <c r="DJ857" s="55"/>
      <c r="DK857" s="55"/>
      <c r="DL857" s="55"/>
      <c r="DM857" s="55"/>
      <c r="DN857" s="55"/>
      <c r="DO857" s="55"/>
      <c r="DP857" s="55"/>
      <c r="DQ857" s="55"/>
      <c r="DR857" s="55"/>
      <c r="DS857" s="55"/>
      <c r="DT857" s="55"/>
      <c r="DU857" s="55"/>
      <c r="DV857" s="55"/>
      <c r="DW857" s="55"/>
      <c r="DX857" s="55"/>
      <c r="DY857" s="55"/>
      <c r="DZ857" s="55"/>
      <c r="EA857" s="55"/>
      <c r="EB857" s="55"/>
      <c r="EC857" s="55"/>
      <c r="ED857" s="55"/>
      <c r="EE857" s="55"/>
      <c r="EF857" s="55"/>
      <c r="EG857" s="55"/>
      <c r="EH857" s="55"/>
      <c r="EI857" s="55"/>
      <c r="EJ857" s="55"/>
      <c r="EK857" s="55"/>
      <c r="EL857" s="55"/>
      <c r="EM857" s="55"/>
      <c r="EN857" s="55"/>
      <c r="EO857" s="55"/>
      <c r="EP857" s="55"/>
      <c r="EQ857" s="55"/>
      <c r="ER857" s="55"/>
      <c r="ES857" s="55"/>
      <c r="ET857" s="55"/>
      <c r="EU857" s="55"/>
      <c r="EV857" s="55"/>
      <c r="EW857" s="55"/>
      <c r="EX857" s="55"/>
      <c r="EY857" s="55"/>
      <c r="EZ857" s="55"/>
      <c r="FA857" s="55"/>
      <c r="FB857" s="55"/>
      <c r="FC857" s="55"/>
      <c r="FD857" s="55"/>
      <c r="FE857" s="55"/>
      <c r="FF857" s="55"/>
      <c r="FG857" s="55"/>
      <c r="FH857" s="55"/>
      <c r="FI857" s="55"/>
      <c r="FJ857" s="55"/>
      <c r="FK857" s="55"/>
      <c r="FL857" s="55"/>
      <c r="FM857" s="55"/>
      <c r="FN857" s="55"/>
      <c r="FO857" s="55"/>
      <c r="FP857" s="55"/>
      <c r="FQ857" s="55"/>
      <c r="FR857" s="55"/>
      <c r="FS857" s="55"/>
      <c r="FT857" s="55"/>
      <c r="FU857" s="55"/>
      <c r="FV857" s="55"/>
      <c r="FW857" s="55"/>
      <c r="FX857" s="55"/>
      <c r="FY857" s="55"/>
      <c r="FZ857" s="55"/>
      <c r="GA857" s="55"/>
      <c r="GB857" s="55"/>
      <c r="GC857" s="55"/>
      <c r="GD857" s="55"/>
      <c r="GE857" s="55"/>
      <c r="GF857" s="55"/>
      <c r="GG857" s="55"/>
      <c r="GH857" s="55"/>
      <c r="GI857" s="55"/>
      <c r="GJ857" s="55"/>
      <c r="GK857" s="55"/>
      <c r="GL857" s="55"/>
      <c r="GM857" s="55"/>
      <c r="GN857" s="55"/>
      <c r="GO857" s="55"/>
      <c r="GP857" s="55"/>
      <c r="GQ857" s="55"/>
      <c r="GR857" s="55"/>
      <c r="GS857" s="55"/>
      <c r="GT857" s="55"/>
      <c r="GU857" s="55"/>
      <c r="GV857" s="55"/>
      <c r="GW857" s="55"/>
      <c r="GX857" s="55"/>
      <c r="GY857" s="55"/>
      <c r="GZ857" s="55"/>
      <c r="HA857" s="55"/>
      <c r="HB857" s="55"/>
      <c r="HC857" s="55"/>
      <c r="HD857" s="55"/>
      <c r="HE857" s="55"/>
      <c r="HF857" s="55"/>
      <c r="HG857" s="55"/>
      <c r="HH857" s="55"/>
      <c r="HI857" s="55"/>
      <c r="HJ857" s="55"/>
      <c r="HK857" s="55"/>
      <c r="HL857" s="55"/>
      <c r="HM857" s="55"/>
      <c r="HN857" s="55"/>
      <c r="HO857" s="55"/>
      <c r="HP857" s="55"/>
      <c r="HQ857" s="55"/>
      <c r="HR857" s="55"/>
      <c r="HS857" s="55"/>
      <c r="HT857" s="55"/>
      <c r="HU857" s="55"/>
      <c r="HV857" s="55"/>
      <c r="HW857" s="55"/>
      <c r="HX857" s="55"/>
      <c r="HY857" s="55"/>
      <c r="HZ857" s="55"/>
      <c r="IA857" s="55"/>
      <c r="IB857" s="55"/>
      <c r="IC857" s="55"/>
      <c r="ID857" s="55"/>
      <c r="IE857" s="55"/>
    </row>
    <row r="858" s="36" customFormat="1" ht="60" hidden="1" customHeight="1">
      <c r="A858" s="37"/>
      <c r="B858" s="37" t="s">
        <v>62</v>
      </c>
      <c r="C858" s="37" t="s">
        <v>63</v>
      </c>
      <c r="D858" s="56" t="s">
        <v>64</v>
      </c>
      <c r="E858" s="56">
        <v>236</v>
      </c>
      <c r="F858" s="40" t="s">
        <v>3333</v>
      </c>
      <c r="G858" s="40" t="s">
        <v>566</v>
      </c>
      <c r="H858" s="56" t="s">
        <v>3365</v>
      </c>
      <c r="I858" s="48" t="s">
        <v>469</v>
      </c>
      <c r="J858" s="40" t="s">
        <v>470</v>
      </c>
      <c r="K858" s="49" t="s">
        <v>471</v>
      </c>
      <c r="L858" s="49" t="s">
        <v>1452</v>
      </c>
      <c r="M858" s="40" t="s">
        <v>748</v>
      </c>
      <c r="N858" s="49" t="s">
        <v>3366</v>
      </c>
      <c r="O858" s="37" t="s">
        <v>474</v>
      </c>
      <c r="P858" s="37" t="s">
        <v>76</v>
      </c>
      <c r="Q858" s="42" t="s">
        <v>77</v>
      </c>
      <c r="R858" s="91">
        <v>42370</v>
      </c>
      <c r="S858" s="48">
        <v>8</v>
      </c>
      <c r="T858" s="45">
        <f t="shared" si="69"/>
        <v>45291.599999999999</v>
      </c>
      <c r="U858" s="56">
        <v>-50</v>
      </c>
      <c r="V858" s="47" t="str">
        <f t="shared" si="71"/>
        <v/>
      </c>
      <c r="W858" s="47" t="str">
        <f t="shared" si="70"/>
        <v>°С</v>
      </c>
      <c r="X858" s="48">
        <v>100</v>
      </c>
      <c r="Y858" s="48"/>
      <c r="Z858" s="42" t="s">
        <v>79</v>
      </c>
      <c r="AA858" s="56" t="s">
        <v>475</v>
      </c>
      <c r="AB858" s="48"/>
      <c r="AC858" s="42" t="s">
        <v>141</v>
      </c>
      <c r="AD858" s="49">
        <v>60</v>
      </c>
      <c r="AE858" s="50">
        <v>45828</v>
      </c>
      <c r="AF858" s="51">
        <f t="shared" si="72"/>
        <v>47653</v>
      </c>
      <c r="AG858" s="51" t="s">
        <v>82</v>
      </c>
      <c r="AH858" s="51" t="s">
        <v>83</v>
      </c>
      <c r="AI858" s="42" t="s">
        <v>3367</v>
      </c>
      <c r="AJ858" s="40" t="s">
        <v>109</v>
      </c>
      <c r="AK858" s="51" t="str">
        <f t="shared" ca="1" si="68"/>
        <v>поверен</v>
      </c>
      <c r="AL858" s="42"/>
      <c r="AM858" s="42" t="s">
        <v>86</v>
      </c>
      <c r="AN858" s="42" t="s">
        <v>87</v>
      </c>
      <c r="AO858" s="42" t="s">
        <v>88</v>
      </c>
      <c r="AP858" s="48" t="s">
        <v>497</v>
      </c>
      <c r="AQ858" s="41" t="s">
        <v>3339</v>
      </c>
      <c r="AR858" s="51"/>
      <c r="AS858" s="42" t="s">
        <v>91</v>
      </c>
      <c r="AT858" s="37" t="s">
        <v>385</v>
      </c>
      <c r="AU858" s="37"/>
      <c r="AV858" s="40">
        <v>44325</v>
      </c>
      <c r="AW858" s="40"/>
      <c r="AX858" s="37"/>
      <c r="AY858" s="37"/>
      <c r="AZ858" s="37"/>
      <c r="BA858" s="40"/>
      <c r="BB858" s="40" t="s">
        <v>93</v>
      </c>
      <c r="BC858" s="40" t="s">
        <v>94</v>
      </c>
      <c r="BD858" s="42">
        <v>3201</v>
      </c>
      <c r="BE858" s="40"/>
      <c r="BF858" s="52"/>
      <c r="BG858" s="53"/>
      <c r="BH858" s="54"/>
      <c r="BI858" s="47"/>
      <c r="BJ858" s="47"/>
      <c r="BK858" s="47"/>
      <c r="BL858" s="55"/>
      <c r="BM858" s="55"/>
      <c r="BN858" s="55"/>
      <c r="BO858" s="55"/>
      <c r="BP858" s="55"/>
      <c r="BQ858" s="55"/>
      <c r="BR858" s="55"/>
      <c r="BS858" s="55"/>
      <c r="BT858" s="55"/>
      <c r="BU858" s="55"/>
      <c r="BV858" s="55"/>
      <c r="BW858" s="55"/>
      <c r="BX858" s="55"/>
      <c r="BY858" s="55"/>
      <c r="BZ858" s="55"/>
      <c r="CA858" s="55"/>
      <c r="CB858" s="55"/>
      <c r="CC858" s="55"/>
      <c r="CD858" s="55"/>
      <c r="CE858" s="55"/>
      <c r="CF858" s="55"/>
      <c r="CG858" s="55"/>
      <c r="CH858" s="55"/>
      <c r="CI858" s="55"/>
      <c r="CJ858" s="55"/>
      <c r="CK858" s="55"/>
      <c r="CL858" s="55"/>
      <c r="CM858" s="55"/>
      <c r="CN858" s="55"/>
      <c r="CO858" s="55"/>
      <c r="CP858" s="55"/>
      <c r="CQ858" s="55"/>
      <c r="CR858" s="55"/>
      <c r="CS858" s="55"/>
      <c r="CT858" s="55"/>
      <c r="CU858" s="55"/>
      <c r="CV858" s="55"/>
      <c r="CW858" s="55"/>
      <c r="CX858" s="55"/>
      <c r="CY858" s="55"/>
      <c r="CZ858" s="55"/>
      <c r="DA858" s="55"/>
      <c r="DB858" s="55"/>
      <c r="DC858" s="55"/>
      <c r="DD858" s="55"/>
      <c r="DE858" s="55"/>
      <c r="DF858" s="55"/>
      <c r="DG858" s="55"/>
      <c r="DH858" s="55"/>
      <c r="DI858" s="55"/>
      <c r="DJ858" s="55"/>
      <c r="DK858" s="55"/>
      <c r="DL858" s="55"/>
      <c r="DM858" s="55"/>
      <c r="DN858" s="55"/>
      <c r="DO858" s="55"/>
      <c r="DP858" s="55"/>
      <c r="DQ858" s="55"/>
      <c r="DR858" s="55"/>
      <c r="DS858" s="55"/>
      <c r="DT858" s="55"/>
      <c r="DU858" s="55"/>
      <c r="DV858" s="55"/>
      <c r="DW858" s="55"/>
      <c r="DX858" s="55"/>
      <c r="DY858" s="55"/>
      <c r="DZ858" s="55"/>
      <c r="EA858" s="55"/>
      <c r="EB858" s="55"/>
      <c r="EC858" s="55"/>
      <c r="ED858" s="55"/>
      <c r="EE858" s="55"/>
      <c r="EF858" s="55"/>
      <c r="EG858" s="55"/>
      <c r="EH858" s="55"/>
      <c r="EI858" s="55"/>
      <c r="EJ858" s="55"/>
      <c r="EK858" s="55"/>
      <c r="EL858" s="55"/>
      <c r="EM858" s="55"/>
      <c r="EN858" s="55"/>
      <c r="EO858" s="55"/>
      <c r="EP858" s="55"/>
      <c r="EQ858" s="55"/>
      <c r="ER858" s="55"/>
      <c r="ES858" s="55"/>
      <c r="ET858" s="55"/>
      <c r="EU858" s="55"/>
      <c r="EV858" s="55"/>
      <c r="EW858" s="55"/>
      <c r="EX858" s="55"/>
      <c r="EY858" s="55"/>
      <c r="EZ858" s="55"/>
      <c r="FA858" s="55"/>
      <c r="FB858" s="55"/>
      <c r="FC858" s="55"/>
      <c r="FD858" s="55"/>
      <c r="FE858" s="55"/>
      <c r="FF858" s="55"/>
      <c r="FG858" s="55"/>
      <c r="FH858" s="55"/>
      <c r="FI858" s="55"/>
      <c r="FJ858" s="55"/>
      <c r="FK858" s="55"/>
      <c r="FL858" s="55"/>
      <c r="FM858" s="55"/>
      <c r="FN858" s="55"/>
      <c r="FO858" s="55"/>
      <c r="FP858" s="55"/>
      <c r="FQ858" s="55"/>
      <c r="FR858" s="55"/>
      <c r="FS858" s="55"/>
      <c r="FT858" s="55"/>
      <c r="FU858" s="55"/>
      <c r="FV858" s="55"/>
      <c r="FW858" s="55"/>
      <c r="FX858" s="55"/>
      <c r="FY858" s="55"/>
      <c r="FZ858" s="55"/>
      <c r="GA858" s="55"/>
      <c r="GB858" s="55"/>
      <c r="GC858" s="55"/>
      <c r="GD858" s="55"/>
      <c r="GE858" s="55"/>
      <c r="GF858" s="55"/>
      <c r="GG858" s="55"/>
      <c r="GH858" s="55"/>
      <c r="GI858" s="55"/>
      <c r="GJ858" s="55"/>
      <c r="GK858" s="55"/>
      <c r="GL858" s="55"/>
      <c r="GM858" s="55"/>
      <c r="GN858" s="55"/>
      <c r="GO858" s="55"/>
      <c r="GP858" s="55"/>
      <c r="GQ858" s="55"/>
      <c r="GR858" s="55"/>
      <c r="GS858" s="55"/>
      <c r="GT858" s="55"/>
      <c r="GU858" s="55"/>
      <c r="GV858" s="55"/>
      <c r="GW858" s="55"/>
      <c r="GX858" s="55"/>
      <c r="GY858" s="55"/>
      <c r="GZ858" s="55"/>
      <c r="HA858" s="55"/>
      <c r="HB858" s="55"/>
      <c r="HC858" s="55"/>
      <c r="HD858" s="55"/>
      <c r="HE858" s="55"/>
      <c r="HF858" s="55"/>
      <c r="HG858" s="55"/>
      <c r="HH858" s="55"/>
      <c r="HI858" s="55"/>
      <c r="HJ858" s="55"/>
      <c r="HK858" s="55"/>
      <c r="HL858" s="55"/>
      <c r="HM858" s="55"/>
      <c r="HN858" s="55"/>
      <c r="HO858" s="55"/>
      <c r="HP858" s="55"/>
      <c r="HQ858" s="55"/>
      <c r="HR858" s="55"/>
      <c r="HS858" s="55"/>
      <c r="HT858" s="55"/>
      <c r="HU858" s="55"/>
      <c r="HV858" s="55"/>
      <c r="HW858" s="55"/>
      <c r="HX858" s="55"/>
      <c r="HY858" s="55"/>
      <c r="HZ858" s="55"/>
      <c r="IA858" s="55"/>
      <c r="IB858" s="55"/>
      <c r="IC858" s="55"/>
      <c r="ID858" s="55"/>
      <c r="IE858" s="55"/>
    </row>
    <row r="859" s="36" customFormat="1" ht="60" hidden="1" customHeight="1">
      <c r="A859" s="37"/>
      <c r="B859" s="37" t="s">
        <v>62</v>
      </c>
      <c r="C859" s="37" t="s">
        <v>63</v>
      </c>
      <c r="D859" s="56" t="s">
        <v>64</v>
      </c>
      <c r="E859" s="56">
        <v>236</v>
      </c>
      <c r="F859" s="40" t="s">
        <v>3333</v>
      </c>
      <c r="G859" s="40" t="s">
        <v>566</v>
      </c>
      <c r="H859" s="56" t="s">
        <v>3368</v>
      </c>
      <c r="I859" s="48" t="s">
        <v>69</v>
      </c>
      <c r="J859" s="40" t="s">
        <v>106</v>
      </c>
      <c r="K859" s="37" t="s">
        <v>71</v>
      </c>
      <c r="L859" s="37" t="s">
        <v>72</v>
      </c>
      <c r="M859" s="40" t="s">
        <v>3369</v>
      </c>
      <c r="N859" s="49">
        <v>2297402</v>
      </c>
      <c r="O859" s="37" t="s">
        <v>75</v>
      </c>
      <c r="P859" s="37" t="s">
        <v>76</v>
      </c>
      <c r="Q859" s="42" t="s">
        <v>77</v>
      </c>
      <c r="R859" s="91">
        <v>42370</v>
      </c>
      <c r="S859" s="44">
        <v>15</v>
      </c>
      <c r="T859" s="45">
        <f t="shared" si="69"/>
        <v>47848</v>
      </c>
      <c r="U859" s="56" t="s">
        <v>100</v>
      </c>
      <c r="V859" s="47" t="str">
        <f t="shared" si="71"/>
        <v/>
      </c>
      <c r="W859" s="47" t="str">
        <f t="shared" si="70"/>
        <v>°С</v>
      </c>
      <c r="X859" s="48">
        <v>50</v>
      </c>
      <c r="Y859" s="48"/>
      <c r="Z859" s="42" t="s">
        <v>79</v>
      </c>
      <c r="AA859" s="37" t="s">
        <v>101</v>
      </c>
      <c r="AB859" s="48"/>
      <c r="AC859" s="42" t="s">
        <v>81</v>
      </c>
      <c r="AD859" s="49">
        <v>60</v>
      </c>
      <c r="AE859" s="50">
        <v>45831</v>
      </c>
      <c r="AF859" s="51">
        <f t="shared" si="72"/>
        <v>47656</v>
      </c>
      <c r="AG859" s="40" t="s">
        <v>82</v>
      </c>
      <c r="AH859" s="40" t="s">
        <v>83</v>
      </c>
      <c r="AI859" s="42" t="s">
        <v>3370</v>
      </c>
      <c r="AJ859" s="40" t="s">
        <v>109</v>
      </c>
      <c r="AK859" s="51" t="str">
        <f t="shared" ca="1" si="68"/>
        <v>поверен</v>
      </c>
      <c r="AL859" s="42"/>
      <c r="AM859" s="42" t="s">
        <v>86</v>
      </c>
      <c r="AN859" s="42" t="s">
        <v>87</v>
      </c>
      <c r="AO859" s="42" t="s">
        <v>88</v>
      </c>
      <c r="AP859" s="48" t="s">
        <v>497</v>
      </c>
      <c r="AQ859" s="41" t="s">
        <v>3339</v>
      </c>
      <c r="AR859" s="51"/>
      <c r="AS859" s="42" t="s">
        <v>91</v>
      </c>
      <c r="AT859" s="37" t="s">
        <v>385</v>
      </c>
      <c r="AU859" s="37"/>
      <c r="AV859" s="40">
        <v>44325</v>
      </c>
      <c r="AW859" s="40"/>
      <c r="AX859" s="37"/>
      <c r="AY859" s="37"/>
      <c r="AZ859" s="37"/>
      <c r="BA859" s="40"/>
      <c r="BB859" s="40" t="s">
        <v>93</v>
      </c>
      <c r="BC859" s="40" t="s">
        <v>94</v>
      </c>
      <c r="BD859" s="42">
        <v>3201</v>
      </c>
      <c r="BE859" s="40"/>
      <c r="BF859" s="52"/>
      <c r="BG859" s="53"/>
      <c r="BH859" s="54"/>
      <c r="BI859" s="47"/>
      <c r="BJ859" s="47"/>
      <c r="BK859" s="47"/>
      <c r="BL859" s="55"/>
      <c r="BM859" s="55"/>
      <c r="BN859" s="55"/>
      <c r="BO859" s="55"/>
      <c r="BP859" s="55"/>
      <c r="BQ859" s="55"/>
      <c r="BR859" s="55"/>
      <c r="BS859" s="55"/>
      <c r="BT859" s="55"/>
      <c r="BU859" s="55"/>
      <c r="BV859" s="55"/>
      <c r="BW859" s="55"/>
      <c r="BX859" s="55"/>
      <c r="BY859" s="55"/>
      <c r="BZ859" s="55"/>
      <c r="CA859" s="55"/>
      <c r="CB859" s="55"/>
      <c r="CC859" s="55"/>
      <c r="CD859" s="55"/>
      <c r="CE859" s="55"/>
      <c r="CF859" s="55"/>
      <c r="CG859" s="55"/>
      <c r="CH859" s="55"/>
      <c r="CI859" s="55"/>
      <c r="CJ859" s="55"/>
      <c r="CK859" s="55"/>
      <c r="CL859" s="55"/>
      <c r="CM859" s="55"/>
      <c r="CN859" s="55"/>
      <c r="CO859" s="55"/>
      <c r="CP859" s="55"/>
      <c r="CQ859" s="55"/>
      <c r="CR859" s="55"/>
      <c r="CS859" s="55"/>
      <c r="CT859" s="55"/>
      <c r="CU859" s="55"/>
      <c r="CV859" s="55"/>
      <c r="CW859" s="55"/>
      <c r="CX859" s="55"/>
      <c r="CY859" s="55"/>
      <c r="CZ859" s="55"/>
      <c r="DA859" s="55"/>
      <c r="DB859" s="55"/>
      <c r="DC859" s="55"/>
      <c r="DD859" s="55"/>
      <c r="DE859" s="55"/>
      <c r="DF859" s="55"/>
      <c r="DG859" s="55"/>
      <c r="DH859" s="55"/>
      <c r="DI859" s="55"/>
      <c r="DJ859" s="55"/>
      <c r="DK859" s="55"/>
      <c r="DL859" s="55"/>
      <c r="DM859" s="55"/>
      <c r="DN859" s="55"/>
      <c r="DO859" s="55"/>
      <c r="DP859" s="55"/>
      <c r="DQ859" s="55"/>
      <c r="DR859" s="55"/>
      <c r="DS859" s="55"/>
      <c r="DT859" s="55"/>
      <c r="DU859" s="55"/>
      <c r="DV859" s="55"/>
      <c r="DW859" s="55"/>
      <c r="DX859" s="55"/>
      <c r="DY859" s="55"/>
      <c r="DZ859" s="55"/>
      <c r="EA859" s="55"/>
      <c r="EB859" s="55"/>
      <c r="EC859" s="55"/>
      <c r="ED859" s="55"/>
      <c r="EE859" s="55"/>
      <c r="EF859" s="55"/>
      <c r="EG859" s="55"/>
      <c r="EH859" s="55"/>
      <c r="EI859" s="55"/>
      <c r="EJ859" s="55"/>
      <c r="EK859" s="55"/>
      <c r="EL859" s="55"/>
      <c r="EM859" s="55"/>
      <c r="EN859" s="55"/>
      <c r="EO859" s="55"/>
      <c r="EP859" s="55"/>
      <c r="EQ859" s="55"/>
      <c r="ER859" s="55"/>
      <c r="ES859" s="55"/>
      <c r="ET859" s="55"/>
      <c r="EU859" s="55"/>
      <c r="EV859" s="55"/>
      <c r="EW859" s="55"/>
      <c r="EX859" s="55"/>
      <c r="EY859" s="55"/>
      <c r="EZ859" s="55"/>
      <c r="FA859" s="55"/>
      <c r="FB859" s="55"/>
      <c r="FC859" s="55"/>
      <c r="FD859" s="55"/>
      <c r="FE859" s="55"/>
      <c r="FF859" s="55"/>
      <c r="FG859" s="55"/>
      <c r="FH859" s="55"/>
      <c r="FI859" s="55"/>
      <c r="FJ859" s="55"/>
      <c r="FK859" s="55"/>
      <c r="FL859" s="55"/>
      <c r="FM859" s="55"/>
      <c r="FN859" s="55"/>
      <c r="FO859" s="55"/>
      <c r="FP859" s="55"/>
      <c r="FQ859" s="55"/>
      <c r="FR859" s="55"/>
      <c r="FS859" s="55"/>
      <c r="FT859" s="55"/>
      <c r="FU859" s="55"/>
      <c r="FV859" s="55"/>
      <c r="FW859" s="55"/>
      <c r="FX859" s="55"/>
      <c r="FY859" s="55"/>
      <c r="FZ859" s="55"/>
      <c r="GA859" s="55"/>
      <c r="GB859" s="55"/>
      <c r="GC859" s="55"/>
      <c r="GD859" s="55"/>
      <c r="GE859" s="55"/>
      <c r="GF859" s="55"/>
      <c r="GG859" s="55"/>
      <c r="GH859" s="55"/>
      <c r="GI859" s="55"/>
      <c r="GJ859" s="55"/>
      <c r="GK859" s="55"/>
      <c r="GL859" s="55"/>
      <c r="GM859" s="55"/>
      <c r="GN859" s="55"/>
      <c r="GO859" s="55"/>
      <c r="GP859" s="55"/>
      <c r="GQ859" s="55"/>
      <c r="GR859" s="55"/>
      <c r="GS859" s="55"/>
      <c r="GT859" s="55"/>
      <c r="GU859" s="55"/>
      <c r="GV859" s="55"/>
      <c r="GW859" s="55"/>
      <c r="GX859" s="55"/>
      <c r="GY859" s="55"/>
      <c r="GZ859" s="55"/>
      <c r="HA859" s="55"/>
      <c r="HB859" s="55"/>
      <c r="HC859" s="55"/>
      <c r="HD859" s="55"/>
      <c r="HE859" s="55"/>
      <c r="HF859" s="55"/>
      <c r="HG859" s="55"/>
      <c r="HH859" s="55"/>
      <c r="HI859" s="55"/>
      <c r="HJ859" s="55"/>
      <c r="HK859" s="55"/>
      <c r="HL859" s="55"/>
      <c r="HM859" s="55"/>
      <c r="HN859" s="55"/>
      <c r="HO859" s="55"/>
      <c r="HP859" s="55"/>
      <c r="HQ859" s="55"/>
      <c r="HR859" s="55"/>
      <c r="HS859" s="55"/>
      <c r="HT859" s="55"/>
      <c r="HU859" s="55"/>
      <c r="HV859" s="55"/>
      <c r="HW859" s="55"/>
      <c r="HX859" s="55"/>
      <c r="HY859" s="55"/>
      <c r="HZ859" s="55"/>
      <c r="IA859" s="55"/>
      <c r="IB859" s="55"/>
      <c r="IC859" s="55"/>
      <c r="ID859" s="55"/>
      <c r="IE859" s="55"/>
    </row>
    <row r="860" s="36" customFormat="1" ht="60" hidden="1" customHeight="1">
      <c r="A860" s="37"/>
      <c r="B860" s="37" t="s">
        <v>62</v>
      </c>
      <c r="C860" s="37" t="s">
        <v>63</v>
      </c>
      <c r="D860" s="56" t="s">
        <v>64</v>
      </c>
      <c r="E860" s="56">
        <v>236</v>
      </c>
      <c r="F860" s="40" t="s">
        <v>3333</v>
      </c>
      <c r="G860" s="40" t="s">
        <v>566</v>
      </c>
      <c r="H860" s="56" t="s">
        <v>3368</v>
      </c>
      <c r="I860" s="48" t="s">
        <v>930</v>
      </c>
      <c r="J860" s="40" t="s">
        <v>931</v>
      </c>
      <c r="K860" s="49" t="s">
        <v>932</v>
      </c>
      <c r="L860" s="49" t="s">
        <v>933</v>
      </c>
      <c r="M860" s="47" t="s">
        <v>3371</v>
      </c>
      <c r="N860" s="49">
        <v>2297404</v>
      </c>
      <c r="O860" s="37" t="s">
        <v>1098</v>
      </c>
      <c r="P860" s="37" t="s">
        <v>76</v>
      </c>
      <c r="Q860" s="42" t="s">
        <v>77</v>
      </c>
      <c r="R860" s="96"/>
      <c r="S860" s="44">
        <v>15</v>
      </c>
      <c r="T860" s="45">
        <f t="shared" si="69"/>
        <v>5478</v>
      </c>
      <c r="U860" s="56" t="s">
        <v>78</v>
      </c>
      <c r="V860" s="47" t="str">
        <f t="shared" si="71"/>
        <v/>
      </c>
      <c r="W860" s="47" t="str">
        <f t="shared" si="70"/>
        <v>°С</v>
      </c>
      <c r="X860" s="48">
        <v>450</v>
      </c>
      <c r="Y860" s="48"/>
      <c r="Z860" s="42" t="s">
        <v>79</v>
      </c>
      <c r="AA860" s="37" t="s">
        <v>936</v>
      </c>
      <c r="AB860" s="48"/>
      <c r="AC860" s="42"/>
      <c r="AD860" s="49">
        <v>48</v>
      </c>
      <c r="AE860" s="50">
        <v>45265</v>
      </c>
      <c r="AF860" s="51">
        <f t="shared" si="72"/>
        <v>46725</v>
      </c>
      <c r="AG860" s="40" t="s">
        <v>82</v>
      </c>
      <c r="AH860" s="40" t="s">
        <v>83</v>
      </c>
      <c r="AI860" s="42" t="s">
        <v>3372</v>
      </c>
      <c r="AJ860" s="40" t="s">
        <v>143</v>
      </c>
      <c r="AK860" s="51" t="str">
        <f t="shared" ca="1" si="68"/>
        <v>поверен</v>
      </c>
      <c r="AL860" s="42"/>
      <c r="AM860" s="42" t="s">
        <v>86</v>
      </c>
      <c r="AN860" s="42" t="s">
        <v>87</v>
      </c>
      <c r="AO860" s="42" t="s">
        <v>88</v>
      </c>
      <c r="AP860" s="48" t="s">
        <v>497</v>
      </c>
      <c r="AQ860" s="41" t="s">
        <v>3339</v>
      </c>
      <c r="AR860" s="51"/>
      <c r="AS860" s="42" t="s">
        <v>91</v>
      </c>
      <c r="AT860" s="37" t="s">
        <v>385</v>
      </c>
      <c r="AU860" s="37"/>
      <c r="AV860" s="40">
        <v>44325</v>
      </c>
      <c r="AW860" s="40"/>
      <c r="AX860" s="37"/>
      <c r="AY860" s="37"/>
      <c r="AZ860" s="37"/>
      <c r="BA860" s="40"/>
      <c r="BB860" s="40" t="s">
        <v>93</v>
      </c>
      <c r="BC860" s="40" t="s">
        <v>94</v>
      </c>
      <c r="BD860" s="42">
        <v>3201</v>
      </c>
      <c r="BE860" s="40"/>
      <c r="BF860" s="52"/>
      <c r="BG860" s="53"/>
      <c r="BH860" s="54"/>
      <c r="BI860" s="47"/>
      <c r="BJ860" s="47"/>
      <c r="BK860" s="47"/>
      <c r="BL860" s="55"/>
      <c r="BM860" s="55"/>
      <c r="BN860" s="55"/>
      <c r="BO860" s="55"/>
      <c r="BP860" s="55"/>
      <c r="BQ860" s="55"/>
      <c r="BR860" s="55"/>
      <c r="BS860" s="55"/>
      <c r="BT860" s="55"/>
      <c r="BU860" s="55"/>
      <c r="BV860" s="55"/>
      <c r="BW860" s="55"/>
      <c r="BX860" s="55"/>
      <c r="BY860" s="55"/>
      <c r="BZ860" s="55"/>
      <c r="CA860" s="55"/>
      <c r="CB860" s="55"/>
      <c r="CC860" s="55"/>
      <c r="CD860" s="55"/>
      <c r="CE860" s="55"/>
      <c r="CF860" s="55"/>
      <c r="CG860" s="55"/>
      <c r="CH860" s="55"/>
      <c r="CI860" s="55"/>
      <c r="CJ860" s="55"/>
      <c r="CK860" s="55"/>
      <c r="CL860" s="55"/>
      <c r="CM860" s="55"/>
      <c r="CN860" s="55"/>
      <c r="CO860" s="55"/>
      <c r="CP860" s="55"/>
      <c r="CQ860" s="55"/>
      <c r="CR860" s="55"/>
      <c r="CS860" s="55"/>
      <c r="CT860" s="55"/>
      <c r="CU860" s="55"/>
      <c r="CV860" s="55"/>
      <c r="CW860" s="55"/>
      <c r="CX860" s="55"/>
      <c r="CY860" s="55"/>
      <c r="CZ860" s="55"/>
      <c r="DA860" s="55"/>
      <c r="DB860" s="55"/>
      <c r="DC860" s="55"/>
      <c r="DD860" s="55"/>
      <c r="DE860" s="55"/>
      <c r="DF860" s="55"/>
      <c r="DG860" s="55"/>
      <c r="DH860" s="55"/>
      <c r="DI860" s="55"/>
      <c r="DJ860" s="55"/>
      <c r="DK860" s="55"/>
      <c r="DL860" s="55"/>
      <c r="DM860" s="55"/>
      <c r="DN860" s="55"/>
      <c r="DO860" s="55"/>
      <c r="DP860" s="55"/>
      <c r="DQ860" s="55"/>
      <c r="DR860" s="55"/>
      <c r="DS860" s="55"/>
      <c r="DT860" s="55"/>
      <c r="DU860" s="55"/>
      <c r="DV860" s="55"/>
      <c r="DW860" s="55"/>
      <c r="DX860" s="55"/>
      <c r="DY860" s="55"/>
      <c r="DZ860" s="55"/>
      <c r="EA860" s="55"/>
      <c r="EB860" s="55"/>
      <c r="EC860" s="55"/>
      <c r="ED860" s="55"/>
      <c r="EE860" s="55"/>
      <c r="EF860" s="55"/>
      <c r="EG860" s="55"/>
      <c r="EH860" s="55"/>
      <c r="EI860" s="55"/>
      <c r="EJ860" s="55"/>
      <c r="EK860" s="55"/>
      <c r="EL860" s="55"/>
      <c r="EM860" s="55"/>
      <c r="EN860" s="55"/>
      <c r="EO860" s="55"/>
      <c r="EP860" s="55"/>
      <c r="EQ860" s="55"/>
      <c r="ER860" s="55"/>
      <c r="ES860" s="55"/>
      <c r="ET860" s="55"/>
      <c r="EU860" s="55"/>
      <c r="EV860" s="55"/>
      <c r="EW860" s="55"/>
      <c r="EX860" s="55"/>
      <c r="EY860" s="55"/>
      <c r="EZ860" s="55"/>
      <c r="FA860" s="55"/>
      <c r="FB860" s="55"/>
      <c r="FC860" s="55"/>
      <c r="FD860" s="55"/>
      <c r="FE860" s="55"/>
      <c r="FF860" s="55"/>
      <c r="FG860" s="55"/>
      <c r="FH860" s="55"/>
      <c r="FI860" s="55"/>
      <c r="FJ860" s="55"/>
      <c r="FK860" s="55"/>
      <c r="FL860" s="55"/>
      <c r="FM860" s="55"/>
      <c r="FN860" s="55"/>
      <c r="FO860" s="55"/>
      <c r="FP860" s="55"/>
      <c r="FQ860" s="55"/>
      <c r="FR860" s="55"/>
      <c r="FS860" s="55"/>
      <c r="FT860" s="55"/>
      <c r="FU860" s="55"/>
      <c r="FV860" s="55"/>
      <c r="FW860" s="55"/>
      <c r="FX860" s="55"/>
      <c r="FY860" s="55"/>
      <c r="FZ860" s="55"/>
      <c r="GA860" s="55"/>
      <c r="GB860" s="55"/>
      <c r="GC860" s="55"/>
      <c r="GD860" s="55"/>
      <c r="GE860" s="55"/>
      <c r="GF860" s="55"/>
      <c r="GG860" s="55"/>
      <c r="GH860" s="55"/>
      <c r="GI860" s="55"/>
      <c r="GJ860" s="55"/>
      <c r="GK860" s="55"/>
      <c r="GL860" s="55"/>
      <c r="GM860" s="55"/>
      <c r="GN860" s="55"/>
      <c r="GO860" s="55"/>
      <c r="GP860" s="55"/>
      <c r="GQ860" s="55"/>
      <c r="GR860" s="55"/>
      <c r="GS860" s="55"/>
      <c r="GT860" s="55"/>
      <c r="GU860" s="55"/>
      <c r="GV860" s="55"/>
      <c r="GW860" s="55"/>
      <c r="GX860" s="55"/>
      <c r="GY860" s="55"/>
      <c r="GZ860" s="55"/>
      <c r="HA860" s="55"/>
      <c r="HB860" s="55"/>
      <c r="HC860" s="55"/>
      <c r="HD860" s="55"/>
      <c r="HE860" s="55"/>
      <c r="HF860" s="55"/>
      <c r="HG860" s="55"/>
      <c r="HH860" s="55"/>
      <c r="HI860" s="55"/>
      <c r="HJ860" s="55"/>
      <c r="HK860" s="55"/>
      <c r="HL860" s="55"/>
      <c r="HM860" s="55"/>
      <c r="HN860" s="55"/>
      <c r="HO860" s="55"/>
      <c r="HP860" s="55"/>
      <c r="HQ860" s="55"/>
      <c r="HR860" s="55"/>
      <c r="HS860" s="55"/>
      <c r="HT860" s="55"/>
      <c r="HU860" s="55"/>
      <c r="HV860" s="55"/>
      <c r="HW860" s="55"/>
      <c r="HX860" s="55"/>
      <c r="HY860" s="55"/>
      <c r="HZ860" s="55"/>
      <c r="IA860" s="55"/>
      <c r="IB860" s="55"/>
      <c r="IC860" s="55"/>
      <c r="ID860" s="55"/>
      <c r="IE860" s="55"/>
    </row>
    <row r="861" s="36" customFormat="1" ht="60" hidden="1" customHeight="1">
      <c r="A861" s="37"/>
      <c r="B861" s="37" t="s">
        <v>62</v>
      </c>
      <c r="C861" s="80" t="s">
        <v>63</v>
      </c>
      <c r="D861" s="56" t="s">
        <v>64</v>
      </c>
      <c r="E861" s="81">
        <v>236</v>
      </c>
      <c r="F861" s="40" t="s">
        <v>3333</v>
      </c>
      <c r="G861" s="82" t="s">
        <v>566</v>
      </c>
      <c r="H861" s="56" t="s">
        <v>3373</v>
      </c>
      <c r="I861" s="83" t="s">
        <v>930</v>
      </c>
      <c r="J861" s="40" t="s">
        <v>931</v>
      </c>
      <c r="K861" s="84" t="s">
        <v>932</v>
      </c>
      <c r="L861" s="49" t="s">
        <v>933</v>
      </c>
      <c r="M861" s="84" t="s">
        <v>933</v>
      </c>
      <c r="N861" s="481" t="s">
        <v>3374</v>
      </c>
      <c r="O861" s="80" t="s">
        <v>1098</v>
      </c>
      <c r="P861" s="37" t="s">
        <v>76</v>
      </c>
      <c r="Q861" s="87" t="s">
        <v>77</v>
      </c>
      <c r="R861" s="560">
        <v>42383</v>
      </c>
      <c r="S861" s="44">
        <v>15</v>
      </c>
      <c r="T861" s="443">
        <v>47861</v>
      </c>
      <c r="U861" s="81" t="s">
        <v>100</v>
      </c>
      <c r="V861" s="47" t="str">
        <f t="shared" si="71"/>
        <v/>
      </c>
      <c r="W861" s="88" t="str">
        <f t="shared" si="70"/>
        <v>°С</v>
      </c>
      <c r="X861" s="48">
        <v>100</v>
      </c>
      <c r="Y861" s="83"/>
      <c r="Z861" s="42" t="s">
        <v>79</v>
      </c>
      <c r="AA861" s="80" t="s">
        <v>101</v>
      </c>
      <c r="AB861" s="48"/>
      <c r="AC861" s="87" t="s">
        <v>81</v>
      </c>
      <c r="AD861" s="49">
        <v>48</v>
      </c>
      <c r="AE861" s="89">
        <v>44363</v>
      </c>
      <c r="AF861" s="51">
        <v>46188</v>
      </c>
      <c r="AG861" s="82" t="s">
        <v>82</v>
      </c>
      <c r="AH861" s="40" t="s">
        <v>83</v>
      </c>
      <c r="AI861" s="87"/>
      <c r="AJ861" s="40" t="s">
        <v>109</v>
      </c>
      <c r="AK861" s="51" t="str">
        <f t="shared" ca="1" si="68"/>
        <v>поверен</v>
      </c>
      <c r="AL861" s="87"/>
      <c r="AM861" s="42" t="s">
        <v>86</v>
      </c>
      <c r="AN861" s="87" t="s">
        <v>87</v>
      </c>
      <c r="AO861" s="42" t="s">
        <v>88</v>
      </c>
      <c r="AP861" s="83" t="s">
        <v>497</v>
      </c>
      <c r="AQ861" s="41" t="s">
        <v>3339</v>
      </c>
      <c r="AR861" s="51"/>
      <c r="AS861" s="87" t="s">
        <v>91</v>
      </c>
      <c r="AT861" s="37" t="s">
        <v>385</v>
      </c>
      <c r="AU861" s="80"/>
      <c r="AV861" s="40">
        <v>44325</v>
      </c>
      <c r="AW861" s="82"/>
      <c r="AX861" s="37"/>
      <c r="AY861" s="80"/>
      <c r="AZ861" s="37"/>
      <c r="BA861" s="82"/>
      <c r="BB861" s="40"/>
      <c r="BC861" s="82"/>
      <c r="BD861" s="42"/>
      <c r="BE861" s="82"/>
      <c r="BF861" s="40"/>
      <c r="BG861" s="335"/>
      <c r="BH861" s="54"/>
      <c r="BI861" s="88"/>
      <c r="BJ861" s="47"/>
      <c r="BK861" s="47"/>
      <c r="BL861" s="55"/>
      <c r="BM861" s="55"/>
      <c r="BN861" s="55"/>
      <c r="BO861" s="55"/>
      <c r="BP861" s="55"/>
      <c r="BQ861" s="55"/>
      <c r="BR861" s="55"/>
      <c r="BS861" s="55"/>
      <c r="BT861" s="55"/>
      <c r="BU861" s="55"/>
      <c r="BV861" s="55"/>
      <c r="BW861" s="55"/>
      <c r="BX861" s="55"/>
      <c r="BY861" s="55"/>
      <c r="BZ861" s="55"/>
      <c r="CA861" s="55"/>
      <c r="CB861" s="55"/>
      <c r="CC861" s="55"/>
      <c r="CD861" s="55"/>
      <c r="CE861" s="55"/>
      <c r="CF861" s="55"/>
      <c r="CG861" s="55"/>
      <c r="CH861" s="55"/>
      <c r="CI861" s="55"/>
      <c r="CJ861" s="55"/>
      <c r="CK861" s="55"/>
      <c r="CL861" s="55"/>
      <c r="CM861" s="55"/>
      <c r="CN861" s="55"/>
      <c r="CO861" s="55"/>
      <c r="CP861" s="55"/>
      <c r="CQ861" s="55"/>
      <c r="CR861" s="55"/>
      <c r="CS861" s="55"/>
      <c r="CT861" s="55"/>
      <c r="CU861" s="55"/>
      <c r="CV861" s="55"/>
      <c r="CW861" s="55"/>
      <c r="CX861" s="55"/>
      <c r="CY861" s="55"/>
      <c r="CZ861" s="55"/>
      <c r="DA861" s="55"/>
      <c r="DB861" s="55"/>
      <c r="DC861" s="55"/>
      <c r="DD861" s="55"/>
      <c r="DE861" s="55"/>
      <c r="DF861" s="55"/>
      <c r="DG861" s="55"/>
      <c r="DH861" s="55"/>
      <c r="DI861" s="55"/>
      <c r="DJ861" s="55"/>
      <c r="DK861" s="55"/>
      <c r="DL861" s="55"/>
      <c r="DM861" s="55"/>
      <c r="DN861" s="55"/>
      <c r="DO861" s="55"/>
      <c r="DP861" s="55"/>
      <c r="DQ861" s="55"/>
      <c r="DR861" s="55"/>
      <c r="DS861" s="55"/>
      <c r="DT861" s="55"/>
      <c r="DU861" s="55"/>
      <c r="DV861" s="55"/>
      <c r="DW861" s="55"/>
      <c r="DX861" s="55"/>
      <c r="DY861" s="55"/>
      <c r="DZ861" s="55"/>
      <c r="EA861" s="55"/>
      <c r="EB861" s="55"/>
      <c r="EC861" s="55"/>
      <c r="ED861" s="55"/>
      <c r="EE861" s="55"/>
      <c r="EF861" s="55"/>
      <c r="EG861" s="55"/>
      <c r="EH861" s="55"/>
      <c r="EI861" s="55"/>
      <c r="EJ861" s="55"/>
      <c r="EK861" s="55"/>
      <c r="EL861" s="55"/>
      <c r="EM861" s="55"/>
      <c r="EN861" s="55"/>
      <c r="EO861" s="55"/>
      <c r="EP861" s="55"/>
      <c r="EQ861" s="55"/>
      <c r="ER861" s="55"/>
      <c r="ES861" s="55"/>
      <c r="ET861" s="55"/>
      <c r="EU861" s="55"/>
      <c r="EV861" s="55"/>
      <c r="EW861" s="55"/>
      <c r="EX861" s="55"/>
      <c r="EY861" s="55"/>
      <c r="EZ861" s="55"/>
      <c r="FA861" s="55"/>
      <c r="FB861" s="55"/>
      <c r="FC861" s="55"/>
      <c r="FD861" s="55"/>
      <c r="FE861" s="55"/>
      <c r="FF861" s="55"/>
      <c r="FG861" s="55"/>
      <c r="FH861" s="55"/>
      <c r="FI861" s="55"/>
      <c r="FJ861" s="55"/>
      <c r="FK861" s="55"/>
      <c r="FL861" s="55"/>
      <c r="FM861" s="55"/>
      <c r="FN861" s="55"/>
      <c r="FO861" s="55"/>
      <c r="FP861" s="55"/>
      <c r="FQ861" s="55"/>
      <c r="FR861" s="55"/>
      <c r="FS861" s="55"/>
      <c r="FT861" s="55"/>
      <c r="FU861" s="55"/>
      <c r="FV861" s="55"/>
      <c r="FW861" s="55"/>
      <c r="FX861" s="55"/>
      <c r="FY861" s="55"/>
      <c r="FZ861" s="55"/>
      <c r="GA861" s="55"/>
      <c r="GB861" s="55"/>
      <c r="GC861" s="55"/>
      <c r="GD861" s="55"/>
      <c r="GE861" s="55"/>
      <c r="GF861" s="55"/>
      <c r="GG861" s="55"/>
      <c r="GH861" s="55"/>
      <c r="GI861" s="55"/>
      <c r="GJ861" s="55"/>
      <c r="GK861" s="55"/>
      <c r="GL861" s="55"/>
      <c r="GM861" s="55"/>
      <c r="GN861" s="55"/>
      <c r="GO861" s="55"/>
      <c r="GP861" s="55"/>
      <c r="GQ861" s="55"/>
      <c r="GR861" s="55"/>
      <c r="GS861" s="55"/>
      <c r="GT861" s="55"/>
      <c r="GU861" s="55"/>
      <c r="GV861" s="55"/>
      <c r="GW861" s="55"/>
      <c r="GX861" s="55"/>
      <c r="GY861" s="55"/>
      <c r="GZ861" s="55"/>
      <c r="HA861" s="55"/>
      <c r="HB861" s="55"/>
      <c r="HC861" s="55"/>
      <c r="HD861" s="55"/>
      <c r="HE861" s="55"/>
      <c r="HF861" s="55"/>
      <c r="HG861" s="55"/>
      <c r="HH861" s="55"/>
      <c r="HI861" s="55"/>
      <c r="HJ861" s="55"/>
      <c r="HK861" s="55"/>
      <c r="HL861" s="55"/>
      <c r="HM861" s="55"/>
      <c r="HN861" s="55"/>
      <c r="HO861" s="55"/>
      <c r="HP861" s="55"/>
      <c r="HQ861" s="55"/>
      <c r="HR861" s="55"/>
      <c r="HS861" s="55"/>
      <c r="HT861" s="55"/>
      <c r="HU861" s="55"/>
      <c r="HV861" s="55"/>
      <c r="HW861" s="55"/>
      <c r="HX861" s="55"/>
      <c r="HY861" s="55"/>
      <c r="HZ861" s="55"/>
      <c r="IA861" s="55"/>
      <c r="IB861" s="55"/>
      <c r="IC861" s="55"/>
      <c r="ID861" s="55"/>
      <c r="IE861" s="55"/>
    </row>
    <row r="862" s="36" customFormat="1" ht="60" hidden="1" customHeight="1">
      <c r="A862" s="37"/>
      <c r="B862" s="37" t="s">
        <v>62</v>
      </c>
      <c r="C862" s="37" t="s">
        <v>63</v>
      </c>
      <c r="D862" s="81" t="s">
        <v>64</v>
      </c>
      <c r="E862" s="56">
        <v>236</v>
      </c>
      <c r="F862" s="82" t="s">
        <v>3333</v>
      </c>
      <c r="G862" s="40" t="s">
        <v>566</v>
      </c>
      <c r="H862" s="81" t="s">
        <v>3373</v>
      </c>
      <c r="I862" s="48" t="s">
        <v>69</v>
      </c>
      <c r="J862" s="82" t="s">
        <v>1100</v>
      </c>
      <c r="K862" s="37" t="s">
        <v>71</v>
      </c>
      <c r="L862" s="80" t="s">
        <v>72</v>
      </c>
      <c r="M862" s="40" t="s">
        <v>3369</v>
      </c>
      <c r="N862" s="56" t="s">
        <v>3375</v>
      </c>
      <c r="O862" s="382" t="s">
        <v>1098</v>
      </c>
      <c r="P862" s="80" t="s">
        <v>76</v>
      </c>
      <c r="Q862" s="42" t="s">
        <v>77</v>
      </c>
      <c r="R862" s="384">
        <v>42383</v>
      </c>
      <c r="S862" s="44">
        <v>15</v>
      </c>
      <c r="T862" s="40">
        <v>47861</v>
      </c>
      <c r="U862" s="56" t="s">
        <v>100</v>
      </c>
      <c r="V862" s="88" t="str">
        <f t="shared" si="71"/>
        <v/>
      </c>
      <c r="W862" s="47" t="str">
        <f t="shared" si="70"/>
        <v>°С</v>
      </c>
      <c r="X862" s="83">
        <v>100</v>
      </c>
      <c r="Y862" s="48"/>
      <c r="Z862" s="87" t="s">
        <v>79</v>
      </c>
      <c r="AA862" s="37" t="s">
        <v>101</v>
      </c>
      <c r="AB862" s="83"/>
      <c r="AC862" s="42" t="s">
        <v>81</v>
      </c>
      <c r="AD862" s="84">
        <v>60</v>
      </c>
      <c r="AE862" s="50">
        <v>45831</v>
      </c>
      <c r="AF862" s="51">
        <f t="shared" si="72"/>
        <v>47656</v>
      </c>
      <c r="AG862" s="40" t="s">
        <v>82</v>
      </c>
      <c r="AH862" s="82" t="s">
        <v>83</v>
      </c>
      <c r="AI862" s="42" t="s">
        <v>3376</v>
      </c>
      <c r="AJ862" s="82" t="s">
        <v>109</v>
      </c>
      <c r="AK862" s="51" t="str">
        <f t="shared" ca="1" si="68"/>
        <v>поверен</v>
      </c>
      <c r="AL862" s="42"/>
      <c r="AM862" s="87" t="s">
        <v>86</v>
      </c>
      <c r="AN862" s="42" t="s">
        <v>87</v>
      </c>
      <c r="AO862" s="87" t="s">
        <v>88</v>
      </c>
      <c r="AP862" s="48" t="s">
        <v>497</v>
      </c>
      <c r="AQ862" s="202" t="s">
        <v>3339</v>
      </c>
      <c r="AR862" s="51"/>
      <c r="AS862" s="42" t="s">
        <v>91</v>
      </c>
      <c r="AT862" s="80" t="s">
        <v>385</v>
      </c>
      <c r="AU862" s="37"/>
      <c r="AV862" s="82">
        <v>44325</v>
      </c>
      <c r="AW862" s="40"/>
      <c r="AX862" s="80"/>
      <c r="AY862" s="37"/>
      <c r="AZ862" s="80"/>
      <c r="BA862" s="40"/>
      <c r="BB862" s="82" t="s">
        <v>93</v>
      </c>
      <c r="BC862" s="40" t="s">
        <v>94</v>
      </c>
      <c r="BD862" s="87">
        <v>3201</v>
      </c>
      <c r="BE862" s="40"/>
      <c r="BF862" s="82"/>
      <c r="BG862" s="53"/>
      <c r="BI862" s="47"/>
      <c r="BJ862" s="88"/>
      <c r="BK862" s="47"/>
      <c r="BL862" s="55"/>
      <c r="BM862" s="55"/>
      <c r="BN862" s="55"/>
      <c r="BO862" s="55"/>
      <c r="BP862" s="55"/>
      <c r="BQ862" s="55"/>
      <c r="BR862" s="55"/>
      <c r="BS862" s="55"/>
      <c r="BT862" s="55"/>
      <c r="BU862" s="55"/>
      <c r="BV862" s="55"/>
      <c r="BW862" s="55"/>
      <c r="BX862" s="55"/>
      <c r="BY862" s="55"/>
      <c r="BZ862" s="55"/>
      <c r="CA862" s="55"/>
      <c r="CB862" s="55"/>
      <c r="CC862" s="55"/>
      <c r="CD862" s="55"/>
      <c r="CE862" s="55"/>
      <c r="CF862" s="55"/>
      <c r="CG862" s="55"/>
      <c r="CH862" s="55"/>
      <c r="CI862" s="55"/>
      <c r="CJ862" s="55"/>
      <c r="CK862" s="55"/>
      <c r="CL862" s="55"/>
      <c r="CM862" s="55"/>
      <c r="CN862" s="55"/>
      <c r="CO862" s="55"/>
      <c r="CP862" s="55"/>
      <c r="CQ862" s="55"/>
      <c r="CR862" s="55"/>
      <c r="CS862" s="55"/>
      <c r="CT862" s="55"/>
      <c r="CU862" s="55"/>
      <c r="CV862" s="55"/>
      <c r="CW862" s="55"/>
      <c r="CX862" s="55"/>
      <c r="CY862" s="55"/>
      <c r="CZ862" s="55"/>
      <c r="DA862" s="55"/>
      <c r="DB862" s="55"/>
      <c r="DC862" s="55"/>
      <c r="DD862" s="55"/>
      <c r="DE862" s="55"/>
      <c r="DF862" s="55"/>
      <c r="DG862" s="55"/>
      <c r="DH862" s="55"/>
      <c r="DI862" s="55"/>
      <c r="DJ862" s="55"/>
      <c r="DK862" s="55"/>
      <c r="DL862" s="55"/>
      <c r="DM862" s="55"/>
      <c r="DN862" s="55"/>
      <c r="DO862" s="55"/>
      <c r="DP862" s="55"/>
      <c r="DQ862" s="55"/>
      <c r="DR862" s="55"/>
      <c r="DS862" s="55"/>
      <c r="DT862" s="55"/>
      <c r="DU862" s="55"/>
      <c r="DV862" s="55"/>
      <c r="DW862" s="55"/>
      <c r="DX862" s="55"/>
      <c r="DY862" s="55"/>
      <c r="DZ862" s="55"/>
      <c r="EA862" s="55"/>
      <c r="EB862" s="55"/>
      <c r="EC862" s="55"/>
      <c r="ED862" s="55"/>
      <c r="EE862" s="55"/>
      <c r="EF862" s="55"/>
      <c r="EG862" s="55"/>
      <c r="EH862" s="55"/>
      <c r="EI862" s="55"/>
      <c r="EJ862" s="55"/>
      <c r="EK862" s="55"/>
      <c r="EL862" s="55"/>
      <c r="EM862" s="55"/>
      <c r="EN862" s="55"/>
      <c r="EO862" s="55"/>
      <c r="EP862" s="55"/>
      <c r="EQ862" s="55"/>
      <c r="ER862" s="55"/>
      <c r="ES862" s="55"/>
      <c r="ET862" s="55"/>
      <c r="EU862" s="55"/>
      <c r="EV862" s="55"/>
      <c r="EW862" s="55"/>
      <c r="EX862" s="55"/>
      <c r="EY862" s="55"/>
      <c r="EZ862" s="55"/>
      <c r="FA862" s="55"/>
      <c r="FB862" s="55"/>
      <c r="FC862" s="55"/>
      <c r="FD862" s="55"/>
      <c r="FE862" s="55"/>
      <c r="FF862" s="55"/>
      <c r="FG862" s="55"/>
      <c r="FH862" s="55"/>
      <c r="FI862" s="55"/>
      <c r="FJ862" s="55"/>
      <c r="FK862" s="55"/>
      <c r="FL862" s="55"/>
      <c r="FM862" s="55"/>
      <c r="FN862" s="55"/>
      <c r="FO862" s="55"/>
      <c r="FP862" s="55"/>
      <c r="FQ862" s="55"/>
      <c r="FR862" s="55"/>
      <c r="FS862" s="55"/>
      <c r="FT862" s="55"/>
      <c r="FU862" s="55"/>
      <c r="FV862" s="55"/>
      <c r="FW862" s="55"/>
      <c r="FX862" s="55"/>
      <c r="FY862" s="55"/>
      <c r="FZ862" s="55"/>
      <c r="GA862" s="55"/>
      <c r="GB862" s="55"/>
      <c r="GC862" s="55"/>
      <c r="GD862" s="55"/>
      <c r="GE862" s="55"/>
      <c r="GF862" s="55"/>
      <c r="GG862" s="55"/>
      <c r="GH862" s="55"/>
      <c r="GI862" s="55"/>
      <c r="GJ862" s="55"/>
      <c r="GK862" s="55"/>
      <c r="GL862" s="55"/>
      <c r="GM862" s="55"/>
      <c r="GN862" s="55"/>
      <c r="GO862" s="55"/>
      <c r="GP862" s="55"/>
      <c r="GQ862" s="55"/>
      <c r="GR862" s="55"/>
      <c r="GS862" s="55"/>
      <c r="GT862" s="55"/>
      <c r="GU862" s="55"/>
      <c r="GV862" s="55"/>
      <c r="GW862" s="55"/>
      <c r="GX862" s="55"/>
      <c r="GY862" s="55"/>
      <c r="GZ862" s="55"/>
      <c r="HA862" s="55"/>
      <c r="HB862" s="55"/>
      <c r="HC862" s="55"/>
      <c r="HD862" s="55"/>
      <c r="HE862" s="55"/>
      <c r="HF862" s="55"/>
      <c r="HG862" s="55"/>
      <c r="HH862" s="55"/>
      <c r="HI862" s="55"/>
      <c r="HJ862" s="55"/>
      <c r="HK862" s="55"/>
      <c r="HL862" s="55"/>
      <c r="HM862" s="55"/>
      <c r="HN862" s="55"/>
      <c r="HO862" s="55"/>
      <c r="HP862" s="55"/>
      <c r="HQ862" s="55"/>
      <c r="HR862" s="55"/>
      <c r="HS862" s="55"/>
      <c r="HT862" s="55"/>
      <c r="HU862" s="55"/>
      <c r="HV862" s="55"/>
      <c r="HW862" s="55"/>
      <c r="HX862" s="55"/>
      <c r="HY862" s="55"/>
      <c r="HZ862" s="55"/>
      <c r="IA862" s="55"/>
      <c r="IB862" s="55"/>
      <c r="IC862" s="55"/>
      <c r="ID862" s="55"/>
      <c r="IE862" s="55"/>
    </row>
    <row r="863" s="36" customFormat="1" ht="60" hidden="1" customHeight="1">
      <c r="A863" s="37"/>
      <c r="B863" s="37" t="s">
        <v>62</v>
      </c>
      <c r="C863" s="37" t="s">
        <v>63</v>
      </c>
      <c r="D863" s="56" t="s">
        <v>64</v>
      </c>
      <c r="E863" s="56">
        <v>236</v>
      </c>
      <c r="F863" s="40" t="s">
        <v>3333</v>
      </c>
      <c r="G863" s="40" t="s">
        <v>566</v>
      </c>
      <c r="H863" s="56" t="s">
        <v>3377</v>
      </c>
      <c r="I863" s="48" t="s">
        <v>930</v>
      </c>
      <c r="J863" s="40" t="s">
        <v>931</v>
      </c>
      <c r="K863" s="49" t="s">
        <v>932</v>
      </c>
      <c r="L863" s="49" t="s">
        <v>933</v>
      </c>
      <c r="M863" s="49" t="s">
        <v>933</v>
      </c>
      <c r="N863" s="56" t="s">
        <v>3378</v>
      </c>
      <c r="O863" s="37" t="s">
        <v>1098</v>
      </c>
      <c r="P863" s="37" t="s">
        <v>76</v>
      </c>
      <c r="Q863" s="42" t="s">
        <v>77</v>
      </c>
      <c r="R863" s="96">
        <v>2015</v>
      </c>
      <c r="S863" s="44">
        <v>15</v>
      </c>
      <c r="T863" s="45">
        <f t="shared" si="69"/>
        <v>7493</v>
      </c>
      <c r="U863" s="56" t="s">
        <v>100</v>
      </c>
      <c r="V863" s="47" t="str">
        <f t="shared" si="71"/>
        <v/>
      </c>
      <c r="W863" s="47" t="str">
        <f t="shared" si="70"/>
        <v>°С</v>
      </c>
      <c r="X863" s="48">
        <v>100</v>
      </c>
      <c r="Y863" s="48"/>
      <c r="Z863" s="42" t="s">
        <v>79</v>
      </c>
      <c r="AA863" s="37" t="s">
        <v>101</v>
      </c>
      <c r="AB863" s="48"/>
      <c r="AC863" s="42" t="s">
        <v>81</v>
      </c>
      <c r="AD863" s="49">
        <v>48</v>
      </c>
      <c r="AE863" s="50">
        <v>45831</v>
      </c>
      <c r="AF863" s="51">
        <f t="shared" si="72"/>
        <v>47291</v>
      </c>
      <c r="AG863" s="40" t="s">
        <v>82</v>
      </c>
      <c r="AH863" s="40" t="s">
        <v>83</v>
      </c>
      <c r="AI863" s="42" t="s">
        <v>3379</v>
      </c>
      <c r="AJ863" s="40" t="s">
        <v>109</v>
      </c>
      <c r="AK863" s="51" t="str">
        <f t="shared" ca="1" si="68"/>
        <v>поверен</v>
      </c>
      <c r="AL863" s="42"/>
      <c r="AM863" s="42" t="s">
        <v>86</v>
      </c>
      <c r="AN863" s="42" t="s">
        <v>87</v>
      </c>
      <c r="AO863" s="42" t="s">
        <v>88</v>
      </c>
      <c r="AP863" s="48" t="s">
        <v>497</v>
      </c>
      <c r="AQ863" s="41" t="s">
        <v>3339</v>
      </c>
      <c r="AR863" s="51"/>
      <c r="AS863" s="42" t="s">
        <v>91</v>
      </c>
      <c r="AT863" s="37" t="s">
        <v>385</v>
      </c>
      <c r="AU863" s="37"/>
      <c r="AV863" s="40">
        <v>44325</v>
      </c>
      <c r="AW863" s="40"/>
      <c r="AX863" s="37"/>
      <c r="AY863" s="37"/>
      <c r="AZ863" s="37"/>
      <c r="BA863" s="40"/>
      <c r="BB863" s="40"/>
      <c r="BC863" s="40"/>
      <c r="BD863" s="42"/>
      <c r="BE863" s="40"/>
      <c r="BF863" s="52"/>
      <c r="BG863" s="53"/>
      <c r="BH863" s="54"/>
      <c r="BI863" s="47"/>
      <c r="BJ863" s="47"/>
      <c r="BK863" s="47"/>
      <c r="BL863" s="55"/>
      <c r="BM863" s="55"/>
      <c r="BN863" s="55"/>
      <c r="BO863" s="55"/>
      <c r="BP863" s="55"/>
      <c r="BQ863" s="55"/>
      <c r="BR863" s="55"/>
      <c r="BS863" s="55"/>
      <c r="BT863" s="55"/>
      <c r="BU863" s="55"/>
      <c r="BV863" s="55"/>
      <c r="BW863" s="55"/>
      <c r="BX863" s="55"/>
      <c r="BY863" s="55"/>
      <c r="BZ863" s="55"/>
      <c r="CA863" s="55"/>
      <c r="CB863" s="55"/>
      <c r="CC863" s="55"/>
      <c r="CD863" s="55"/>
      <c r="CE863" s="55"/>
      <c r="CF863" s="55"/>
      <c r="CG863" s="55"/>
      <c r="CH863" s="55"/>
      <c r="CI863" s="55"/>
      <c r="CJ863" s="55"/>
      <c r="CK863" s="55"/>
      <c r="CL863" s="55"/>
      <c r="CM863" s="55"/>
      <c r="CN863" s="55"/>
      <c r="CO863" s="55"/>
      <c r="CP863" s="55"/>
      <c r="CQ863" s="55"/>
      <c r="CR863" s="55"/>
      <c r="CS863" s="55"/>
      <c r="CT863" s="55"/>
      <c r="CU863" s="55"/>
      <c r="CV863" s="55"/>
      <c r="CW863" s="55"/>
      <c r="CX863" s="55"/>
      <c r="CY863" s="55"/>
      <c r="CZ863" s="55"/>
      <c r="DA863" s="55"/>
      <c r="DB863" s="55"/>
      <c r="DC863" s="55"/>
      <c r="DD863" s="55"/>
      <c r="DE863" s="55"/>
      <c r="DF863" s="55"/>
      <c r="DG863" s="55"/>
      <c r="DH863" s="55"/>
      <c r="DI863" s="55"/>
      <c r="DJ863" s="55"/>
      <c r="DK863" s="55"/>
      <c r="DL863" s="55"/>
      <c r="DM863" s="55"/>
      <c r="DN863" s="55"/>
      <c r="DO863" s="55"/>
      <c r="DP863" s="55"/>
      <c r="DQ863" s="55"/>
      <c r="DR863" s="55"/>
      <c r="DS863" s="55"/>
      <c r="DT863" s="55"/>
      <c r="DU863" s="55"/>
      <c r="DV863" s="55"/>
      <c r="DW863" s="55"/>
      <c r="DX863" s="55"/>
      <c r="DY863" s="55"/>
      <c r="DZ863" s="55"/>
      <c r="EA863" s="55"/>
      <c r="EB863" s="55"/>
      <c r="EC863" s="55"/>
      <c r="ED863" s="55"/>
      <c r="EE863" s="55"/>
      <c r="EF863" s="55"/>
      <c r="EG863" s="55"/>
      <c r="EH863" s="55"/>
      <c r="EI863" s="55"/>
      <c r="EJ863" s="55"/>
      <c r="EK863" s="55"/>
      <c r="EL863" s="55"/>
      <c r="EM863" s="55"/>
      <c r="EN863" s="55"/>
      <c r="EO863" s="55"/>
      <c r="EP863" s="55"/>
      <c r="EQ863" s="55"/>
      <c r="ER863" s="55"/>
      <c r="ES863" s="55"/>
      <c r="ET863" s="55"/>
      <c r="EU863" s="55"/>
      <c r="EV863" s="55"/>
      <c r="EW863" s="55"/>
      <c r="EX863" s="55"/>
      <c r="EY863" s="55"/>
      <c r="EZ863" s="55"/>
      <c r="FA863" s="55"/>
      <c r="FB863" s="55"/>
      <c r="FC863" s="55"/>
      <c r="FD863" s="55"/>
      <c r="FE863" s="55"/>
      <c r="FF863" s="55"/>
      <c r="FG863" s="55"/>
      <c r="FH863" s="55"/>
      <c r="FI863" s="55"/>
      <c r="FJ863" s="55"/>
      <c r="FK863" s="55"/>
      <c r="FL863" s="55"/>
      <c r="FM863" s="55"/>
      <c r="FN863" s="55"/>
      <c r="FO863" s="55"/>
      <c r="FP863" s="55"/>
      <c r="FQ863" s="55"/>
      <c r="FR863" s="55"/>
      <c r="FS863" s="55"/>
      <c r="FT863" s="55"/>
      <c r="FU863" s="55"/>
      <c r="FV863" s="55"/>
      <c r="FW863" s="55"/>
      <c r="FX863" s="55"/>
      <c r="FY863" s="55"/>
      <c r="FZ863" s="55"/>
      <c r="GA863" s="55"/>
      <c r="GB863" s="55"/>
      <c r="GC863" s="55"/>
      <c r="GD863" s="55"/>
      <c r="GE863" s="55"/>
      <c r="GF863" s="55"/>
      <c r="GG863" s="55"/>
      <c r="GH863" s="55"/>
      <c r="GI863" s="55"/>
      <c r="GJ863" s="55"/>
      <c r="GK863" s="55"/>
      <c r="GL863" s="55"/>
      <c r="GM863" s="55"/>
      <c r="GN863" s="55"/>
      <c r="GO863" s="55"/>
      <c r="GP863" s="55"/>
      <c r="GQ863" s="55"/>
      <c r="GR863" s="55"/>
      <c r="GS863" s="55"/>
      <c r="GT863" s="55"/>
      <c r="GU863" s="55"/>
      <c r="GV863" s="55"/>
      <c r="GW863" s="55"/>
      <c r="GX863" s="55"/>
      <c r="GY863" s="55"/>
      <c r="GZ863" s="55"/>
      <c r="HA863" s="55"/>
      <c r="HB863" s="55"/>
      <c r="HC863" s="55"/>
      <c r="HD863" s="55"/>
      <c r="HE863" s="55"/>
      <c r="HF863" s="55"/>
      <c r="HG863" s="55"/>
      <c r="HH863" s="55"/>
      <c r="HI863" s="55"/>
      <c r="HJ863" s="55"/>
      <c r="HK863" s="55"/>
      <c r="HL863" s="55"/>
      <c r="HM863" s="55"/>
      <c r="HN863" s="55"/>
      <c r="HO863" s="55"/>
      <c r="HP863" s="55"/>
      <c r="HQ863" s="55"/>
      <c r="HR863" s="55"/>
      <c r="HS863" s="55"/>
      <c r="HT863" s="55"/>
      <c r="HU863" s="55"/>
      <c r="HV863" s="55"/>
      <c r="HW863" s="55"/>
      <c r="HX863" s="55"/>
      <c r="HY863" s="55"/>
      <c r="HZ863" s="55"/>
      <c r="IA863" s="55"/>
      <c r="IB863" s="55"/>
      <c r="IC863" s="55"/>
      <c r="ID863" s="55"/>
      <c r="IE863" s="55"/>
    </row>
    <row r="864" s="36" customFormat="1" ht="60" hidden="1" customHeight="1">
      <c r="A864" s="37"/>
      <c r="B864" s="37" t="s">
        <v>62</v>
      </c>
      <c r="C864" s="37" t="s">
        <v>63</v>
      </c>
      <c r="D864" s="56" t="s">
        <v>64</v>
      </c>
      <c r="E864" s="56">
        <v>236</v>
      </c>
      <c r="F864" s="40" t="s">
        <v>3333</v>
      </c>
      <c r="G864" s="40" t="s">
        <v>566</v>
      </c>
      <c r="H864" s="56" t="s">
        <v>3377</v>
      </c>
      <c r="I864" s="48" t="s">
        <v>69</v>
      </c>
      <c r="J864" s="40" t="s">
        <v>1100</v>
      </c>
      <c r="K864" s="37" t="s">
        <v>71</v>
      </c>
      <c r="L864" s="37" t="s">
        <v>72</v>
      </c>
      <c r="M864" s="40" t="s">
        <v>3369</v>
      </c>
      <c r="N864" s="56" t="s">
        <v>3380</v>
      </c>
      <c r="O864" s="37" t="s">
        <v>75</v>
      </c>
      <c r="P864" s="37" t="s">
        <v>76</v>
      </c>
      <c r="Q864" s="42" t="s">
        <v>77</v>
      </c>
      <c r="R864" s="91">
        <v>42005</v>
      </c>
      <c r="S864" s="44">
        <v>15</v>
      </c>
      <c r="T864" s="45">
        <f t="shared" si="69"/>
        <v>47483</v>
      </c>
      <c r="U864" s="56" t="s">
        <v>100</v>
      </c>
      <c r="V864" s="47" t="str">
        <f t="shared" si="71"/>
        <v/>
      </c>
      <c r="W864" s="47" t="str">
        <f t="shared" si="70"/>
        <v>°С</v>
      </c>
      <c r="X864" s="48">
        <v>100</v>
      </c>
      <c r="Y864" s="48"/>
      <c r="Z864" s="42" t="s">
        <v>79</v>
      </c>
      <c r="AA864" s="37" t="s">
        <v>101</v>
      </c>
      <c r="AB864" s="48"/>
      <c r="AC864" s="42" t="s">
        <v>81</v>
      </c>
      <c r="AD864" s="49">
        <v>60</v>
      </c>
      <c r="AE864" s="50">
        <v>44363</v>
      </c>
      <c r="AF864" s="51">
        <f t="shared" si="72"/>
        <v>46188</v>
      </c>
      <c r="AG864" s="40" t="s">
        <v>82</v>
      </c>
      <c r="AH864" s="40" t="s">
        <v>83</v>
      </c>
      <c r="AI864" s="42" t="s">
        <v>3381</v>
      </c>
      <c r="AJ864" s="40" t="s">
        <v>85</v>
      </c>
      <c r="AK864" s="51" t="str">
        <f t="shared" ref="AK864:AK927" ca="1" si="73">IF(AE864=0,"нет данных",IF(TODAY()&lt;AF864-30,"поверен",IF(TODAY()&gt;AF864,"ЗАМЕНИТЬ","ПРОСРОЧЕН")))</f>
        <v>поверен</v>
      </c>
      <c r="AL864" s="42"/>
      <c r="AM864" s="42" t="s">
        <v>86</v>
      </c>
      <c r="AN864" s="42" t="s">
        <v>87</v>
      </c>
      <c r="AO864" s="42" t="s">
        <v>88</v>
      </c>
      <c r="AP864" s="48" t="s">
        <v>497</v>
      </c>
      <c r="AQ864" s="41" t="s">
        <v>3339</v>
      </c>
      <c r="AR864" s="51"/>
      <c r="AS864" s="42" t="s">
        <v>91</v>
      </c>
      <c r="AT864" s="37" t="s">
        <v>385</v>
      </c>
      <c r="AU864" s="37"/>
      <c r="AV864" s="40">
        <v>44325</v>
      </c>
      <c r="AW864" s="40"/>
      <c r="AX864" s="37"/>
      <c r="AY864" s="37"/>
      <c r="AZ864" s="37"/>
      <c r="BA864" s="40"/>
      <c r="BB864" s="40" t="s">
        <v>93</v>
      </c>
      <c r="BC864" s="40" t="s">
        <v>94</v>
      </c>
      <c r="BD864" s="42">
        <v>3201</v>
      </c>
      <c r="BE864" s="40"/>
      <c r="BF864" s="52"/>
      <c r="BG864" s="53"/>
      <c r="BH864" s="54"/>
      <c r="BI864" s="47"/>
      <c r="BJ864" s="47"/>
      <c r="BK864" s="47"/>
      <c r="BL864" s="55"/>
      <c r="BM864" s="55"/>
      <c r="BN864" s="55"/>
      <c r="BO864" s="55"/>
      <c r="BP864" s="55"/>
      <c r="BQ864" s="55"/>
      <c r="BR864" s="55"/>
      <c r="BS864" s="55"/>
      <c r="BT864" s="55"/>
      <c r="BU864" s="55"/>
      <c r="BV864" s="55"/>
      <c r="BW864" s="55"/>
      <c r="BX864" s="55"/>
      <c r="BY864" s="55"/>
      <c r="BZ864" s="55"/>
      <c r="CA864" s="55"/>
      <c r="CB864" s="55"/>
      <c r="CC864" s="55"/>
      <c r="CD864" s="55"/>
      <c r="CE864" s="55"/>
      <c r="CF864" s="55"/>
      <c r="CG864" s="55"/>
      <c r="CH864" s="55"/>
      <c r="CI864" s="55"/>
      <c r="CJ864" s="55"/>
      <c r="CK864" s="55"/>
      <c r="CL864" s="55"/>
      <c r="CM864" s="55"/>
      <c r="CN864" s="55"/>
      <c r="CO864" s="55"/>
      <c r="CP864" s="55"/>
      <c r="CQ864" s="55"/>
      <c r="CR864" s="55"/>
      <c r="CS864" s="55"/>
      <c r="CT864" s="55"/>
      <c r="CU864" s="55"/>
      <c r="CV864" s="55"/>
      <c r="CW864" s="55"/>
      <c r="CX864" s="55"/>
      <c r="CY864" s="55"/>
      <c r="CZ864" s="55"/>
      <c r="DA864" s="55"/>
      <c r="DB864" s="55"/>
      <c r="DC864" s="55"/>
      <c r="DD864" s="55"/>
      <c r="DE864" s="55"/>
      <c r="DF864" s="55"/>
      <c r="DG864" s="55"/>
      <c r="DH864" s="55"/>
      <c r="DI864" s="55"/>
      <c r="DJ864" s="55"/>
      <c r="DK864" s="55"/>
      <c r="DL864" s="55"/>
      <c r="DM864" s="55"/>
      <c r="DN864" s="55"/>
      <c r="DO864" s="55"/>
      <c r="DP864" s="55"/>
      <c r="DQ864" s="55"/>
      <c r="DR864" s="55"/>
      <c r="DS864" s="55"/>
      <c r="DT864" s="55"/>
      <c r="DU864" s="55"/>
      <c r="DV864" s="55"/>
      <c r="DW864" s="55"/>
      <c r="DX864" s="55"/>
      <c r="DY864" s="55"/>
      <c r="DZ864" s="55"/>
      <c r="EA864" s="55"/>
      <c r="EB864" s="55"/>
      <c r="EC864" s="55"/>
      <c r="ED864" s="55"/>
      <c r="EE864" s="55"/>
      <c r="EF864" s="55"/>
      <c r="EG864" s="55"/>
      <c r="EH864" s="55"/>
      <c r="EI864" s="55"/>
      <c r="EJ864" s="55"/>
      <c r="EK864" s="55"/>
      <c r="EL864" s="55"/>
      <c r="EM864" s="55"/>
      <c r="EN864" s="55"/>
      <c r="EO864" s="55"/>
      <c r="EP864" s="55"/>
      <c r="EQ864" s="55"/>
      <c r="ER864" s="55"/>
      <c r="ES864" s="55"/>
      <c r="ET864" s="55"/>
      <c r="EU864" s="55"/>
      <c r="EV864" s="55"/>
      <c r="EW864" s="55"/>
      <c r="EX864" s="55"/>
      <c r="EY864" s="55"/>
      <c r="EZ864" s="55"/>
      <c r="FA864" s="55"/>
      <c r="FB864" s="55"/>
      <c r="FC864" s="55"/>
      <c r="FD864" s="55"/>
      <c r="FE864" s="55"/>
      <c r="FF864" s="55"/>
      <c r="FG864" s="55"/>
      <c r="FH864" s="55"/>
      <c r="FI864" s="55"/>
      <c r="FJ864" s="55"/>
      <c r="FK864" s="55"/>
      <c r="FL864" s="55"/>
      <c r="FM864" s="55"/>
      <c r="FN864" s="55"/>
      <c r="FO864" s="55"/>
      <c r="FP864" s="55"/>
      <c r="FQ864" s="55"/>
      <c r="FR864" s="55"/>
      <c r="FS864" s="55"/>
      <c r="FT864" s="55"/>
      <c r="FU864" s="55"/>
      <c r="FV864" s="55"/>
      <c r="FW864" s="55"/>
      <c r="FX864" s="55"/>
      <c r="FY864" s="55"/>
      <c r="FZ864" s="55"/>
      <c r="GA864" s="55"/>
      <c r="GB864" s="55"/>
      <c r="GC864" s="55"/>
      <c r="GD864" s="55"/>
      <c r="GE864" s="55"/>
      <c r="GF864" s="55"/>
      <c r="GG864" s="55"/>
      <c r="GH864" s="55"/>
      <c r="GI864" s="55"/>
      <c r="GJ864" s="55"/>
      <c r="GK864" s="55"/>
      <c r="GL864" s="55"/>
      <c r="GM864" s="55"/>
      <c r="GN864" s="55"/>
      <c r="GO864" s="55"/>
      <c r="GP864" s="55"/>
      <c r="GQ864" s="55"/>
      <c r="GR864" s="55"/>
      <c r="GS864" s="55"/>
      <c r="GT864" s="55"/>
      <c r="GU864" s="55"/>
      <c r="GV864" s="55"/>
      <c r="GW864" s="55"/>
      <c r="GX864" s="55"/>
      <c r="GY864" s="55"/>
      <c r="GZ864" s="55"/>
      <c r="HA864" s="55"/>
      <c r="HB864" s="55"/>
      <c r="HC864" s="55"/>
      <c r="HD864" s="55"/>
      <c r="HE864" s="55"/>
      <c r="HF864" s="55"/>
      <c r="HG864" s="55"/>
      <c r="HH864" s="55"/>
      <c r="HI864" s="55"/>
      <c r="HJ864" s="55"/>
      <c r="HK864" s="55"/>
      <c r="HL864" s="55"/>
      <c r="HM864" s="55"/>
      <c r="HN864" s="55"/>
      <c r="HO864" s="55"/>
      <c r="HP864" s="55"/>
      <c r="HQ864" s="55"/>
      <c r="HR864" s="55"/>
      <c r="HS864" s="55"/>
      <c r="HT864" s="55"/>
      <c r="HU864" s="55"/>
      <c r="HV864" s="55"/>
      <c r="HW864" s="55"/>
      <c r="HX864" s="55"/>
      <c r="HY864" s="55"/>
      <c r="HZ864" s="55"/>
      <c r="IA864" s="55"/>
      <c r="IB864" s="55"/>
      <c r="IC864" s="55"/>
      <c r="ID864" s="55"/>
      <c r="IE864" s="55"/>
    </row>
    <row r="865" s="36" customFormat="1" ht="60" hidden="1" customHeight="1">
      <c r="A865" s="37"/>
      <c r="B865" s="37" t="s">
        <v>62</v>
      </c>
      <c r="C865" s="80" t="s">
        <v>63</v>
      </c>
      <c r="D865" s="56" t="s">
        <v>64</v>
      </c>
      <c r="E865" s="81">
        <v>236</v>
      </c>
      <c r="F865" s="40" t="s">
        <v>3333</v>
      </c>
      <c r="G865" s="82" t="s">
        <v>566</v>
      </c>
      <c r="H865" s="56" t="s">
        <v>3382</v>
      </c>
      <c r="I865" s="83" t="s">
        <v>930</v>
      </c>
      <c r="J865" s="40" t="s">
        <v>931</v>
      </c>
      <c r="K865" s="84" t="s">
        <v>932</v>
      </c>
      <c r="L865" s="49" t="s">
        <v>933</v>
      </c>
      <c r="M865" s="84" t="s">
        <v>933</v>
      </c>
      <c r="N865" s="482">
        <v>2298694</v>
      </c>
      <c r="O865" s="80" t="s">
        <v>1098</v>
      </c>
      <c r="P865" s="37" t="s">
        <v>76</v>
      </c>
      <c r="Q865" s="87" t="s">
        <v>77</v>
      </c>
      <c r="R865" s="384">
        <v>42383</v>
      </c>
      <c r="S865" s="44">
        <v>15</v>
      </c>
      <c r="T865" s="82">
        <v>47861</v>
      </c>
      <c r="U865" s="56" t="s">
        <v>100</v>
      </c>
      <c r="V865" s="88" t="str">
        <f t="shared" si="71"/>
        <v/>
      </c>
      <c r="W865" s="47" t="str">
        <f t="shared" si="70"/>
        <v>°С</v>
      </c>
      <c r="X865" s="83">
        <v>100</v>
      </c>
      <c r="Y865" s="48"/>
      <c r="Z865" s="87" t="s">
        <v>79</v>
      </c>
      <c r="AA865" s="37" t="s">
        <v>101</v>
      </c>
      <c r="AB865" s="83"/>
      <c r="AC865" s="42" t="s">
        <v>81</v>
      </c>
      <c r="AD865" s="84">
        <v>48</v>
      </c>
      <c r="AE865" s="50">
        <v>44363</v>
      </c>
      <c r="AF865" s="51">
        <f t="shared" si="72"/>
        <v>45823</v>
      </c>
      <c r="AG865" s="82" t="s">
        <v>82</v>
      </c>
      <c r="AH865" s="40" t="s">
        <v>83</v>
      </c>
      <c r="AI865" s="87"/>
      <c r="AJ865" s="40" t="s">
        <v>109</v>
      </c>
      <c r="AK865" s="51" t="str">
        <f t="shared" ca="1" si="73"/>
        <v>ЗАМЕНИТЬ</v>
      </c>
      <c r="AL865" s="87"/>
      <c r="AM865" s="42" t="s">
        <v>86</v>
      </c>
      <c r="AN865" s="87" t="s">
        <v>87</v>
      </c>
      <c r="AO865" s="42" t="s">
        <v>88</v>
      </c>
      <c r="AP865" s="83" t="s">
        <v>497</v>
      </c>
      <c r="AQ865" s="41" t="s">
        <v>3339</v>
      </c>
      <c r="AR865" s="51"/>
      <c r="AS865" s="87" t="s">
        <v>91</v>
      </c>
      <c r="AT865" s="37" t="s">
        <v>385</v>
      </c>
      <c r="AU865" s="80"/>
      <c r="AV865" s="40">
        <v>44325</v>
      </c>
      <c r="AW865" s="82"/>
      <c r="AX865" s="37"/>
      <c r="AY865" s="80"/>
      <c r="AZ865" s="37"/>
      <c r="BA865" s="82"/>
      <c r="BB865" s="40"/>
      <c r="BC865" s="82"/>
      <c r="BD865" s="42"/>
      <c r="BE865" s="82"/>
      <c r="BF865" s="40"/>
      <c r="BG865" s="335"/>
      <c r="BH865" s="54"/>
      <c r="BI865" s="88"/>
      <c r="BJ865" s="47"/>
      <c r="BK865" s="47"/>
      <c r="BL865" s="55"/>
      <c r="BM865" s="55"/>
      <c r="BN865" s="55"/>
      <c r="BO865" s="55"/>
      <c r="BP865" s="55"/>
      <c r="BQ865" s="55"/>
      <c r="BR865" s="55"/>
      <c r="BS865" s="55"/>
      <c r="BT865" s="55"/>
      <c r="BU865" s="55"/>
      <c r="BV865" s="55"/>
      <c r="BW865" s="55"/>
      <c r="BX865" s="55"/>
      <c r="BY865" s="55"/>
      <c r="BZ865" s="55"/>
      <c r="CA865" s="55"/>
      <c r="CB865" s="55"/>
      <c r="CC865" s="55"/>
      <c r="CD865" s="55"/>
      <c r="CE865" s="55"/>
      <c r="CF865" s="55"/>
      <c r="CG865" s="55"/>
      <c r="CH865" s="55"/>
      <c r="CI865" s="55"/>
      <c r="CJ865" s="55"/>
      <c r="CK865" s="55"/>
      <c r="CL865" s="55"/>
      <c r="CM865" s="55"/>
      <c r="CN865" s="55"/>
      <c r="CO865" s="55"/>
      <c r="CP865" s="55"/>
      <c r="CQ865" s="55"/>
      <c r="CR865" s="55"/>
      <c r="CS865" s="55"/>
      <c r="CT865" s="55"/>
      <c r="CU865" s="55"/>
      <c r="CV865" s="55"/>
      <c r="CW865" s="55"/>
      <c r="CX865" s="55"/>
      <c r="CY865" s="55"/>
      <c r="CZ865" s="55"/>
      <c r="DA865" s="55"/>
      <c r="DB865" s="55"/>
      <c r="DC865" s="55"/>
      <c r="DD865" s="55"/>
      <c r="DE865" s="55"/>
      <c r="DF865" s="55"/>
      <c r="DG865" s="55"/>
      <c r="DH865" s="55"/>
      <c r="DI865" s="55"/>
      <c r="DJ865" s="55"/>
      <c r="DK865" s="55"/>
      <c r="DL865" s="55"/>
      <c r="DM865" s="55"/>
      <c r="DN865" s="55"/>
      <c r="DO865" s="55"/>
      <c r="DP865" s="55"/>
      <c r="DQ865" s="55"/>
      <c r="DR865" s="55"/>
      <c r="DS865" s="55"/>
      <c r="DT865" s="55"/>
      <c r="DU865" s="55"/>
      <c r="DV865" s="55"/>
      <c r="DW865" s="55"/>
      <c r="DX865" s="55"/>
      <c r="DY865" s="55"/>
      <c r="DZ865" s="55"/>
      <c r="EA865" s="55"/>
      <c r="EB865" s="55"/>
      <c r="EC865" s="55"/>
      <c r="ED865" s="55"/>
      <c r="EE865" s="55"/>
      <c r="EF865" s="55"/>
      <c r="EG865" s="55"/>
      <c r="EH865" s="55"/>
      <c r="EI865" s="55"/>
      <c r="EJ865" s="55"/>
      <c r="EK865" s="55"/>
      <c r="EL865" s="55"/>
      <c r="EM865" s="55"/>
      <c r="EN865" s="55"/>
      <c r="EO865" s="55"/>
      <c r="EP865" s="55"/>
      <c r="EQ865" s="55"/>
      <c r="ER865" s="55"/>
      <c r="ES865" s="55"/>
      <c r="ET865" s="55"/>
      <c r="EU865" s="55"/>
      <c r="EV865" s="55"/>
      <c r="EW865" s="55"/>
      <c r="EX865" s="55"/>
      <c r="EY865" s="55"/>
      <c r="EZ865" s="55"/>
      <c r="FA865" s="55"/>
      <c r="FB865" s="55"/>
      <c r="FC865" s="55"/>
      <c r="FD865" s="55"/>
      <c r="FE865" s="55"/>
      <c r="FF865" s="55"/>
      <c r="FG865" s="55"/>
      <c r="FH865" s="55"/>
      <c r="FI865" s="55"/>
      <c r="FJ865" s="55"/>
      <c r="FK865" s="55"/>
      <c r="FL865" s="55"/>
      <c r="FM865" s="55"/>
      <c r="FN865" s="55"/>
      <c r="FO865" s="55"/>
      <c r="FP865" s="55"/>
      <c r="FQ865" s="55"/>
      <c r="FR865" s="55"/>
      <c r="FS865" s="55"/>
      <c r="FT865" s="55"/>
      <c r="FU865" s="55"/>
      <c r="FV865" s="55"/>
      <c r="FW865" s="55"/>
      <c r="FX865" s="55"/>
      <c r="FY865" s="55"/>
      <c r="FZ865" s="55"/>
      <c r="GA865" s="55"/>
      <c r="GB865" s="55"/>
      <c r="GC865" s="55"/>
      <c r="GD865" s="55"/>
      <c r="GE865" s="55"/>
      <c r="GF865" s="55"/>
      <c r="GG865" s="55"/>
      <c r="GH865" s="55"/>
      <c r="GI865" s="55"/>
      <c r="GJ865" s="55"/>
      <c r="GK865" s="55"/>
      <c r="GL865" s="55"/>
      <c r="GM865" s="55"/>
      <c r="GN865" s="55"/>
      <c r="GO865" s="55"/>
      <c r="GP865" s="55"/>
      <c r="GQ865" s="55"/>
      <c r="GR865" s="55"/>
      <c r="GS865" s="55"/>
      <c r="GT865" s="55"/>
      <c r="GU865" s="55"/>
      <c r="GV865" s="55"/>
      <c r="GW865" s="55"/>
      <c r="GX865" s="55"/>
      <c r="GY865" s="55"/>
      <c r="GZ865" s="55"/>
      <c r="HA865" s="55"/>
      <c r="HB865" s="55"/>
      <c r="HC865" s="55"/>
      <c r="HD865" s="55"/>
      <c r="HE865" s="55"/>
      <c r="HF865" s="55"/>
      <c r="HG865" s="55"/>
      <c r="HH865" s="55"/>
      <c r="HI865" s="55"/>
      <c r="HJ865" s="55"/>
      <c r="HK865" s="55"/>
      <c r="HL865" s="55"/>
      <c r="HM865" s="55"/>
      <c r="HN865" s="55"/>
      <c r="HO865" s="55"/>
      <c r="HP865" s="55"/>
      <c r="HQ865" s="55"/>
      <c r="HR865" s="55"/>
      <c r="HS865" s="55"/>
      <c r="HT865" s="55"/>
      <c r="HU865" s="55"/>
      <c r="HV865" s="55"/>
      <c r="HW865" s="55"/>
      <c r="HX865" s="55"/>
      <c r="HY865" s="55"/>
      <c r="HZ865" s="55"/>
      <c r="IA865" s="55"/>
      <c r="IB865" s="55"/>
      <c r="IC865" s="55"/>
      <c r="ID865" s="55"/>
      <c r="IE865" s="55"/>
    </row>
    <row r="866" s="36" customFormat="1" ht="60" hidden="1" customHeight="1">
      <c r="A866" s="37"/>
      <c r="B866" s="37" t="s">
        <v>62</v>
      </c>
      <c r="C866" s="37" t="s">
        <v>63</v>
      </c>
      <c r="D866" s="81" t="s">
        <v>64</v>
      </c>
      <c r="E866" s="56">
        <v>236</v>
      </c>
      <c r="F866" s="82" t="s">
        <v>3333</v>
      </c>
      <c r="G866" s="40" t="s">
        <v>566</v>
      </c>
      <c r="H866" s="81" t="s">
        <v>3382</v>
      </c>
      <c r="I866" s="48" t="s">
        <v>69</v>
      </c>
      <c r="J866" s="82" t="s">
        <v>1100</v>
      </c>
      <c r="K866" s="37" t="s">
        <v>71</v>
      </c>
      <c r="L866" s="80" t="s">
        <v>72</v>
      </c>
      <c r="M866" s="40" t="s">
        <v>3369</v>
      </c>
      <c r="N866" s="56" t="s">
        <v>3383</v>
      </c>
      <c r="O866" s="382" t="s">
        <v>1098</v>
      </c>
      <c r="P866" s="80" t="s">
        <v>76</v>
      </c>
      <c r="Q866" s="42" t="s">
        <v>77</v>
      </c>
      <c r="R866" s="91">
        <v>42383</v>
      </c>
      <c r="S866" s="44">
        <v>15</v>
      </c>
      <c r="T866" s="40">
        <v>47861</v>
      </c>
      <c r="U866" s="81" t="s">
        <v>100</v>
      </c>
      <c r="V866" s="47" t="str">
        <f t="shared" si="71"/>
        <v/>
      </c>
      <c r="W866" s="88" t="str">
        <f t="shared" si="70"/>
        <v>°С</v>
      </c>
      <c r="X866" s="48">
        <v>100</v>
      </c>
      <c r="Y866" s="83"/>
      <c r="Z866" s="42" t="s">
        <v>79</v>
      </c>
      <c r="AA866" s="80" t="s">
        <v>101</v>
      </c>
      <c r="AB866" s="48"/>
      <c r="AC866" s="87" t="s">
        <v>81</v>
      </c>
      <c r="AD866" s="49">
        <v>60</v>
      </c>
      <c r="AE866" s="89">
        <v>44265</v>
      </c>
      <c r="AF866" s="51">
        <f t="shared" si="72"/>
        <v>46090</v>
      </c>
      <c r="AG866" s="40" t="s">
        <v>82</v>
      </c>
      <c r="AH866" s="82" t="s">
        <v>83</v>
      </c>
      <c r="AI866" s="42" t="s">
        <v>3384</v>
      </c>
      <c r="AJ866" s="82" t="s">
        <v>109</v>
      </c>
      <c r="AK866" s="51" t="str">
        <f t="shared" ca="1" si="73"/>
        <v>поверен</v>
      </c>
      <c r="AL866" s="42"/>
      <c r="AM866" s="87" t="s">
        <v>86</v>
      </c>
      <c r="AN866" s="42" t="s">
        <v>87</v>
      </c>
      <c r="AO866" s="87" t="s">
        <v>88</v>
      </c>
      <c r="AP866" s="48" t="s">
        <v>497</v>
      </c>
      <c r="AQ866" s="202" t="s">
        <v>3339</v>
      </c>
      <c r="AR866" s="51"/>
      <c r="AS866" s="42" t="s">
        <v>91</v>
      </c>
      <c r="AT866" s="80" t="s">
        <v>385</v>
      </c>
      <c r="AU866" s="37"/>
      <c r="AV866" s="82">
        <v>44325</v>
      </c>
      <c r="AW866" s="40"/>
      <c r="AX866" s="80"/>
      <c r="AY866" s="37"/>
      <c r="AZ866" s="80"/>
      <c r="BA866" s="40"/>
      <c r="BB866" s="82" t="s">
        <v>93</v>
      </c>
      <c r="BC866" s="40" t="s">
        <v>94</v>
      </c>
      <c r="BD866" s="87">
        <v>3201</v>
      </c>
      <c r="BE866" s="40"/>
      <c r="BF866" s="82"/>
      <c r="BG866" s="53"/>
      <c r="BI866" s="47"/>
      <c r="BJ866" s="88"/>
      <c r="BK866" s="47"/>
      <c r="BL866" s="55"/>
      <c r="BM866" s="55"/>
      <c r="BN866" s="55"/>
      <c r="BO866" s="55"/>
      <c r="BP866" s="55"/>
      <c r="BQ866" s="55"/>
      <c r="BR866" s="55"/>
      <c r="BS866" s="55"/>
      <c r="BT866" s="55"/>
      <c r="BU866" s="55"/>
      <c r="BV866" s="55"/>
      <c r="BW866" s="55"/>
      <c r="BX866" s="55"/>
      <c r="BY866" s="55"/>
      <c r="BZ866" s="55"/>
      <c r="CA866" s="55"/>
      <c r="CB866" s="55"/>
      <c r="CC866" s="55"/>
      <c r="CD866" s="55"/>
      <c r="CE866" s="55"/>
      <c r="CF866" s="55"/>
      <c r="CG866" s="55"/>
      <c r="CH866" s="55"/>
      <c r="CI866" s="55"/>
      <c r="CJ866" s="55"/>
      <c r="CK866" s="55"/>
      <c r="CL866" s="55"/>
      <c r="CM866" s="55"/>
      <c r="CN866" s="55"/>
      <c r="CO866" s="55"/>
      <c r="CP866" s="55"/>
      <c r="CQ866" s="55"/>
      <c r="CR866" s="55"/>
      <c r="CS866" s="55"/>
      <c r="CT866" s="55"/>
      <c r="CU866" s="55"/>
      <c r="CV866" s="55"/>
      <c r="CW866" s="55"/>
      <c r="CX866" s="55"/>
      <c r="CY866" s="55"/>
      <c r="CZ866" s="55"/>
      <c r="DA866" s="55"/>
      <c r="DB866" s="55"/>
      <c r="DC866" s="55"/>
      <c r="DD866" s="55"/>
      <c r="DE866" s="55"/>
      <c r="DF866" s="55"/>
      <c r="DG866" s="55"/>
      <c r="DH866" s="55"/>
      <c r="DI866" s="55"/>
      <c r="DJ866" s="55"/>
      <c r="DK866" s="55"/>
      <c r="DL866" s="55"/>
      <c r="DM866" s="55"/>
      <c r="DN866" s="55"/>
      <c r="DO866" s="55"/>
      <c r="DP866" s="55"/>
      <c r="DQ866" s="55"/>
      <c r="DR866" s="55"/>
      <c r="DS866" s="55"/>
      <c r="DT866" s="55"/>
      <c r="DU866" s="55"/>
      <c r="DV866" s="55"/>
      <c r="DW866" s="55"/>
      <c r="DX866" s="55"/>
      <c r="DY866" s="55"/>
      <c r="DZ866" s="55"/>
      <c r="EA866" s="55"/>
      <c r="EB866" s="55"/>
      <c r="EC866" s="55"/>
      <c r="ED866" s="55"/>
      <c r="EE866" s="55"/>
      <c r="EF866" s="55"/>
      <c r="EG866" s="55"/>
      <c r="EH866" s="55"/>
      <c r="EI866" s="55"/>
      <c r="EJ866" s="55"/>
      <c r="EK866" s="55"/>
      <c r="EL866" s="55"/>
      <c r="EM866" s="55"/>
      <c r="EN866" s="55"/>
      <c r="EO866" s="55"/>
      <c r="EP866" s="55"/>
      <c r="EQ866" s="55"/>
      <c r="ER866" s="55"/>
      <c r="ES866" s="55"/>
      <c r="ET866" s="55"/>
      <c r="EU866" s="55"/>
      <c r="EV866" s="55"/>
      <c r="EW866" s="55"/>
      <c r="EX866" s="55"/>
      <c r="EY866" s="55"/>
      <c r="EZ866" s="55"/>
      <c r="FA866" s="55"/>
      <c r="FB866" s="55"/>
      <c r="FC866" s="55"/>
      <c r="FD866" s="55"/>
      <c r="FE866" s="55"/>
      <c r="FF866" s="55"/>
      <c r="FG866" s="55"/>
      <c r="FH866" s="55"/>
      <c r="FI866" s="55"/>
      <c r="FJ866" s="55"/>
      <c r="FK866" s="55"/>
      <c r="FL866" s="55"/>
      <c r="FM866" s="55"/>
      <c r="FN866" s="55"/>
      <c r="FO866" s="55"/>
      <c r="FP866" s="55"/>
      <c r="FQ866" s="55"/>
      <c r="FR866" s="55"/>
      <c r="FS866" s="55"/>
      <c r="FT866" s="55"/>
      <c r="FU866" s="55"/>
      <c r="FV866" s="55"/>
      <c r="FW866" s="55"/>
      <c r="FX866" s="55"/>
      <c r="FY866" s="55"/>
      <c r="FZ866" s="55"/>
      <c r="GA866" s="55"/>
      <c r="GB866" s="55"/>
      <c r="GC866" s="55"/>
      <c r="GD866" s="55"/>
      <c r="GE866" s="55"/>
      <c r="GF866" s="55"/>
      <c r="GG866" s="55"/>
      <c r="GH866" s="55"/>
      <c r="GI866" s="55"/>
      <c r="GJ866" s="55"/>
      <c r="GK866" s="55"/>
      <c r="GL866" s="55"/>
      <c r="GM866" s="55"/>
      <c r="GN866" s="55"/>
      <c r="GO866" s="55"/>
      <c r="GP866" s="55"/>
      <c r="GQ866" s="55"/>
      <c r="GR866" s="55"/>
      <c r="GS866" s="55"/>
      <c r="GT866" s="55"/>
      <c r="GU866" s="55"/>
      <c r="GV866" s="55"/>
      <c r="GW866" s="55"/>
      <c r="GX866" s="55"/>
      <c r="GY866" s="55"/>
      <c r="GZ866" s="55"/>
      <c r="HA866" s="55"/>
      <c r="HB866" s="55"/>
      <c r="HC866" s="55"/>
      <c r="HD866" s="55"/>
      <c r="HE866" s="55"/>
      <c r="HF866" s="55"/>
      <c r="HG866" s="55"/>
      <c r="HH866" s="55"/>
      <c r="HI866" s="55"/>
      <c r="HJ866" s="55"/>
      <c r="HK866" s="55"/>
      <c r="HL866" s="55"/>
      <c r="HM866" s="55"/>
      <c r="HN866" s="55"/>
      <c r="HO866" s="55"/>
      <c r="HP866" s="55"/>
      <c r="HQ866" s="55"/>
      <c r="HR866" s="55"/>
      <c r="HS866" s="55"/>
      <c r="HT866" s="55"/>
      <c r="HU866" s="55"/>
      <c r="HV866" s="55"/>
      <c r="HW866" s="55"/>
      <c r="HX866" s="55"/>
      <c r="HY866" s="55"/>
      <c r="HZ866" s="55"/>
      <c r="IA866" s="55"/>
      <c r="IB866" s="55"/>
      <c r="IC866" s="55"/>
      <c r="ID866" s="55"/>
      <c r="IE866" s="55"/>
    </row>
    <row r="867" s="92" customFormat="1" ht="60" hidden="1" customHeight="1">
      <c r="A867" s="37"/>
      <c r="B867" s="37" t="s">
        <v>62</v>
      </c>
      <c r="C867" s="37" t="s">
        <v>63</v>
      </c>
      <c r="D867" s="56" t="s">
        <v>64</v>
      </c>
      <c r="E867" s="56">
        <v>236</v>
      </c>
      <c r="F867" s="40" t="s">
        <v>3333</v>
      </c>
      <c r="G867" s="40" t="s">
        <v>857</v>
      </c>
      <c r="H867" s="56" t="s">
        <v>3385</v>
      </c>
      <c r="I867" s="48" t="s">
        <v>577</v>
      </c>
      <c r="J867" s="40" t="s">
        <v>3386</v>
      </c>
      <c r="K867" s="49" t="s">
        <v>579</v>
      </c>
      <c r="L867" s="57" t="s">
        <v>580</v>
      </c>
      <c r="M867" s="49" t="s">
        <v>1420</v>
      </c>
      <c r="N867" s="49" t="s">
        <v>3387</v>
      </c>
      <c r="O867" s="37" t="s">
        <v>2963</v>
      </c>
      <c r="P867" s="37" t="s">
        <v>76</v>
      </c>
      <c r="Q867" s="42" t="s">
        <v>398</v>
      </c>
      <c r="R867" s="91">
        <v>42005</v>
      </c>
      <c r="S867" s="48">
        <v>15</v>
      </c>
      <c r="T867" s="45">
        <f t="shared" si="69"/>
        <v>47483</v>
      </c>
      <c r="U867" s="56" t="s">
        <v>100</v>
      </c>
      <c r="V867" s="37" t="str">
        <f t="shared" si="71"/>
        <v/>
      </c>
      <c r="W867" s="37" t="str">
        <f t="shared" si="70"/>
        <v>%НКПР</v>
      </c>
      <c r="X867" s="48">
        <v>100</v>
      </c>
      <c r="Y867" s="48"/>
      <c r="Z867" s="42" t="s">
        <v>399</v>
      </c>
      <c r="AA867" s="56" t="s">
        <v>400</v>
      </c>
      <c r="AB867" s="48"/>
      <c r="AC867" s="42" t="s">
        <v>399</v>
      </c>
      <c r="AD867" s="49">
        <v>24</v>
      </c>
      <c r="AE867" s="50">
        <v>45769</v>
      </c>
      <c r="AF867" s="51">
        <f t="shared" si="72"/>
        <v>46498</v>
      </c>
      <c r="AG867" s="40" t="s">
        <v>82</v>
      </c>
      <c r="AH867" s="40" t="s">
        <v>83</v>
      </c>
      <c r="AI867" s="37" t="s">
        <v>3388</v>
      </c>
      <c r="AJ867" s="40" t="s">
        <v>109</v>
      </c>
      <c r="AK867" s="51" t="str">
        <f t="shared" ca="1" si="73"/>
        <v>поверен</v>
      </c>
      <c r="AL867" s="42"/>
      <c r="AM867" s="42" t="s">
        <v>86</v>
      </c>
      <c r="AN867" s="42" t="s">
        <v>87</v>
      </c>
      <c r="AO867" s="42" t="s">
        <v>88</v>
      </c>
      <c r="AP867" s="48" t="s">
        <v>497</v>
      </c>
      <c r="AQ867" s="41" t="s">
        <v>3339</v>
      </c>
      <c r="AR867" s="51"/>
      <c r="AS867" s="42" t="s">
        <v>91</v>
      </c>
      <c r="AT867" s="37" t="s">
        <v>385</v>
      </c>
      <c r="AU867" s="37"/>
      <c r="AV867" s="40">
        <v>44325</v>
      </c>
      <c r="AW867" s="40"/>
      <c r="AX867" s="37"/>
      <c r="AY867" s="37"/>
      <c r="AZ867" s="37"/>
      <c r="BA867" s="40"/>
      <c r="BB867" s="40" t="s">
        <v>403</v>
      </c>
      <c r="BC867" s="40" t="s">
        <v>404</v>
      </c>
      <c r="BD867" s="42">
        <v>3160</v>
      </c>
      <c r="BE867" s="40"/>
      <c r="BF867" s="52"/>
      <c r="BG867" s="93" t="s">
        <v>1170</v>
      </c>
      <c r="BH867" s="94"/>
      <c r="BI867" s="37"/>
      <c r="BJ867" s="38" t="s">
        <v>407</v>
      </c>
      <c r="BK867" s="47" t="s">
        <v>588</v>
      </c>
      <c r="BL867" s="95"/>
      <c r="BM867" s="95"/>
      <c r="BN867" s="95"/>
      <c r="BO867" s="95"/>
      <c r="BP867" s="95"/>
      <c r="BQ867" s="95"/>
      <c r="BR867" s="95"/>
      <c r="BS867" s="95"/>
      <c r="BT867" s="95"/>
      <c r="BU867" s="95"/>
      <c r="BV867" s="95"/>
      <c r="BW867" s="95"/>
      <c r="BX867" s="95"/>
      <c r="BY867" s="95"/>
      <c r="BZ867" s="95"/>
      <c r="CA867" s="95"/>
      <c r="CB867" s="95"/>
      <c r="CC867" s="95"/>
      <c r="CD867" s="95"/>
      <c r="CE867" s="95"/>
      <c r="CF867" s="95"/>
      <c r="CG867" s="95"/>
      <c r="CH867" s="95"/>
      <c r="CI867" s="95"/>
      <c r="CJ867" s="95"/>
      <c r="CK867" s="95"/>
      <c r="CL867" s="95"/>
      <c r="CM867" s="95"/>
      <c r="CN867" s="95"/>
      <c r="CO867" s="95"/>
      <c r="CP867" s="95"/>
      <c r="CQ867" s="95"/>
      <c r="CR867" s="95"/>
      <c r="CS867" s="95"/>
      <c r="CT867" s="95"/>
      <c r="CU867" s="95"/>
      <c r="CV867" s="95"/>
      <c r="CW867" s="95"/>
      <c r="CX867" s="95"/>
      <c r="CY867" s="95"/>
      <c r="CZ867" s="95"/>
      <c r="DA867" s="95"/>
      <c r="DB867" s="95"/>
      <c r="DC867" s="95"/>
      <c r="DD867" s="95"/>
      <c r="DE867" s="95"/>
      <c r="DF867" s="95"/>
      <c r="DG867" s="95"/>
      <c r="DH867" s="95"/>
      <c r="DI867" s="95"/>
      <c r="DJ867" s="95"/>
      <c r="DK867" s="95"/>
      <c r="DL867" s="95"/>
      <c r="DM867" s="95"/>
      <c r="DN867" s="95"/>
      <c r="DO867" s="95"/>
      <c r="DP867" s="95"/>
      <c r="DQ867" s="95"/>
      <c r="DR867" s="95"/>
      <c r="DS867" s="95"/>
      <c r="DT867" s="95"/>
      <c r="DU867" s="95"/>
      <c r="DV867" s="95"/>
      <c r="DW867" s="95"/>
      <c r="DX867" s="95"/>
      <c r="DY867" s="95"/>
      <c r="DZ867" s="95"/>
      <c r="EA867" s="95"/>
      <c r="EB867" s="95"/>
      <c r="EC867" s="95"/>
      <c r="ED867" s="95"/>
      <c r="EE867" s="95"/>
      <c r="EF867" s="95"/>
      <c r="EG867" s="95"/>
      <c r="EH867" s="95"/>
      <c r="EI867" s="95"/>
      <c r="EJ867" s="95"/>
      <c r="EK867" s="95"/>
      <c r="EL867" s="95"/>
      <c r="EM867" s="95"/>
      <c r="EN867" s="95"/>
      <c r="EO867" s="95"/>
      <c r="EP867" s="95"/>
      <c r="EQ867" s="95"/>
      <c r="ER867" s="95"/>
      <c r="ES867" s="95"/>
      <c r="ET867" s="95"/>
      <c r="EU867" s="95"/>
      <c r="EV867" s="95"/>
      <c r="EW867" s="95"/>
      <c r="EX867" s="95"/>
      <c r="EY867" s="95"/>
      <c r="EZ867" s="95"/>
      <c r="FA867" s="95"/>
      <c r="FB867" s="95"/>
      <c r="FC867" s="95"/>
      <c r="FD867" s="95"/>
      <c r="FE867" s="95"/>
      <c r="FF867" s="95"/>
      <c r="FG867" s="95"/>
      <c r="FH867" s="95"/>
      <c r="FI867" s="95"/>
      <c r="FJ867" s="95"/>
      <c r="FK867" s="95"/>
      <c r="FL867" s="95"/>
      <c r="FM867" s="95"/>
      <c r="FN867" s="95"/>
      <c r="FO867" s="95"/>
      <c r="FP867" s="95"/>
      <c r="FQ867" s="95"/>
      <c r="FR867" s="95"/>
      <c r="FS867" s="95"/>
      <c r="FT867" s="95"/>
      <c r="FU867" s="95"/>
      <c r="FV867" s="95"/>
      <c r="FW867" s="95"/>
      <c r="FX867" s="95"/>
      <c r="FY867" s="95"/>
      <c r="FZ867" s="95"/>
      <c r="GA867" s="95"/>
      <c r="GB867" s="95"/>
      <c r="GC867" s="95"/>
      <c r="GD867" s="95"/>
      <c r="GE867" s="95"/>
      <c r="GF867" s="95"/>
      <c r="GG867" s="95"/>
      <c r="GH867" s="95"/>
      <c r="GI867" s="95"/>
      <c r="GJ867" s="95"/>
      <c r="GK867" s="95"/>
      <c r="GL867" s="95"/>
      <c r="GM867" s="95"/>
      <c r="GN867" s="95"/>
      <c r="GO867" s="95"/>
      <c r="GP867" s="95"/>
      <c r="GQ867" s="95"/>
      <c r="GR867" s="95"/>
      <c r="GS867" s="95"/>
      <c r="GT867" s="95"/>
      <c r="GU867" s="95"/>
      <c r="GV867" s="95"/>
      <c r="GW867" s="95"/>
      <c r="GX867" s="95"/>
      <c r="GY867" s="95"/>
      <c r="GZ867" s="95"/>
      <c r="HA867" s="95"/>
      <c r="HB867" s="95"/>
      <c r="HC867" s="95"/>
      <c r="HD867" s="95"/>
      <c r="HE867" s="95"/>
      <c r="HF867" s="95"/>
      <c r="HG867" s="95"/>
      <c r="HH867" s="95"/>
      <c r="HI867" s="95"/>
      <c r="HJ867" s="95"/>
      <c r="HK867" s="95"/>
      <c r="HL867" s="95"/>
      <c r="HM867" s="95"/>
      <c r="HN867" s="95"/>
      <c r="HO867" s="95"/>
      <c r="HP867" s="95"/>
      <c r="HQ867" s="95"/>
      <c r="HR867" s="95"/>
      <c r="HS867" s="95"/>
      <c r="HT867" s="95"/>
      <c r="HU867" s="95"/>
      <c r="HV867" s="95"/>
      <c r="HW867" s="95"/>
      <c r="HX867" s="95"/>
      <c r="HY867" s="95"/>
      <c r="HZ867" s="95"/>
      <c r="IA867" s="95"/>
      <c r="IB867" s="95"/>
      <c r="IC867" s="95"/>
      <c r="ID867" s="95"/>
      <c r="IE867" s="95"/>
    </row>
    <row r="868" s="92" customFormat="1" ht="60" hidden="1" customHeight="1">
      <c r="A868" s="37"/>
      <c r="B868" s="37" t="s">
        <v>62</v>
      </c>
      <c r="C868" s="37" t="s">
        <v>63</v>
      </c>
      <c r="D868" s="56" t="s">
        <v>64</v>
      </c>
      <c r="E868" s="56">
        <v>236</v>
      </c>
      <c r="F868" s="40" t="s">
        <v>3333</v>
      </c>
      <c r="G868" s="40" t="s">
        <v>857</v>
      </c>
      <c r="H868" s="56" t="s">
        <v>3389</v>
      </c>
      <c r="I868" s="48" t="s">
        <v>577</v>
      </c>
      <c r="J868" s="40" t="s">
        <v>3390</v>
      </c>
      <c r="K868" s="49" t="s">
        <v>579</v>
      </c>
      <c r="L868" s="57" t="s">
        <v>580</v>
      </c>
      <c r="M868" s="49" t="s">
        <v>1420</v>
      </c>
      <c r="N868" s="49" t="s">
        <v>3391</v>
      </c>
      <c r="O868" s="37" t="s">
        <v>2963</v>
      </c>
      <c r="P868" s="37" t="s">
        <v>76</v>
      </c>
      <c r="Q868" s="42" t="s">
        <v>398</v>
      </c>
      <c r="R868" s="91">
        <v>42005</v>
      </c>
      <c r="S868" s="48">
        <v>15</v>
      </c>
      <c r="T868" s="45">
        <f t="shared" si="69"/>
        <v>47483</v>
      </c>
      <c r="U868" s="56" t="s">
        <v>100</v>
      </c>
      <c r="V868" s="37" t="str">
        <f t="shared" si="71"/>
        <v/>
      </c>
      <c r="W868" s="37" t="str">
        <f t="shared" si="70"/>
        <v>%НКПР</v>
      </c>
      <c r="X868" s="48">
        <v>100</v>
      </c>
      <c r="Y868" s="48"/>
      <c r="Z868" s="42" t="s">
        <v>399</v>
      </c>
      <c r="AA868" s="56" t="s">
        <v>400</v>
      </c>
      <c r="AB868" s="48"/>
      <c r="AC868" s="42" t="s">
        <v>399</v>
      </c>
      <c r="AD868" s="49">
        <v>24</v>
      </c>
      <c r="AE868" s="50">
        <v>45769</v>
      </c>
      <c r="AF868" s="51">
        <f t="shared" si="72"/>
        <v>46498</v>
      </c>
      <c r="AG868" s="40" t="s">
        <v>82</v>
      </c>
      <c r="AH868" s="40" t="s">
        <v>83</v>
      </c>
      <c r="AI868" s="37" t="s">
        <v>3392</v>
      </c>
      <c r="AJ868" s="40" t="s">
        <v>109</v>
      </c>
      <c r="AK868" s="51" t="str">
        <f t="shared" ca="1" si="73"/>
        <v>поверен</v>
      </c>
      <c r="AL868" s="42"/>
      <c r="AM868" s="42" t="s">
        <v>86</v>
      </c>
      <c r="AN868" s="42" t="s">
        <v>87</v>
      </c>
      <c r="AO868" s="42" t="s">
        <v>88</v>
      </c>
      <c r="AP868" s="48" t="s">
        <v>497</v>
      </c>
      <c r="AQ868" s="41" t="s">
        <v>3339</v>
      </c>
      <c r="AR868" s="51"/>
      <c r="AS868" s="42" t="s">
        <v>91</v>
      </c>
      <c r="AT868" s="37" t="s">
        <v>385</v>
      </c>
      <c r="AU868" s="37"/>
      <c r="AV868" s="40">
        <v>44325</v>
      </c>
      <c r="AW868" s="40"/>
      <c r="AX868" s="37"/>
      <c r="AY868" s="37"/>
      <c r="AZ868" s="37"/>
      <c r="BA868" s="40"/>
      <c r="BB868" s="40" t="s">
        <v>403</v>
      </c>
      <c r="BC868" s="40" t="s">
        <v>404</v>
      </c>
      <c r="BD868" s="42">
        <v>3160</v>
      </c>
      <c r="BE868" s="40"/>
      <c r="BF868" s="52"/>
      <c r="BG868" s="93" t="s">
        <v>1170</v>
      </c>
      <c r="BH868" s="94"/>
      <c r="BI868" s="37"/>
      <c r="BJ868" s="38" t="s">
        <v>407</v>
      </c>
      <c r="BK868" s="47" t="s">
        <v>588</v>
      </c>
      <c r="BL868" s="95"/>
      <c r="BM868" s="95"/>
      <c r="BN868" s="95"/>
      <c r="BO868" s="95"/>
      <c r="BP868" s="95"/>
      <c r="BQ868" s="95"/>
      <c r="BR868" s="95"/>
      <c r="BS868" s="95"/>
      <c r="BT868" s="95"/>
      <c r="BU868" s="95"/>
      <c r="BV868" s="95"/>
      <c r="BW868" s="95"/>
      <c r="BX868" s="95"/>
      <c r="BY868" s="95"/>
      <c r="BZ868" s="95"/>
      <c r="CA868" s="95"/>
      <c r="CB868" s="95"/>
      <c r="CC868" s="95"/>
      <c r="CD868" s="95"/>
      <c r="CE868" s="95"/>
      <c r="CF868" s="95"/>
      <c r="CG868" s="95"/>
      <c r="CH868" s="95"/>
      <c r="CI868" s="95"/>
      <c r="CJ868" s="95"/>
      <c r="CK868" s="95"/>
      <c r="CL868" s="95"/>
      <c r="CM868" s="95"/>
      <c r="CN868" s="95"/>
      <c r="CO868" s="95"/>
      <c r="CP868" s="95"/>
      <c r="CQ868" s="95"/>
      <c r="CR868" s="95"/>
      <c r="CS868" s="95"/>
      <c r="CT868" s="95"/>
      <c r="CU868" s="95"/>
      <c r="CV868" s="95"/>
      <c r="CW868" s="95"/>
      <c r="CX868" s="95"/>
      <c r="CY868" s="95"/>
      <c r="CZ868" s="95"/>
      <c r="DA868" s="95"/>
      <c r="DB868" s="95"/>
      <c r="DC868" s="95"/>
      <c r="DD868" s="95"/>
      <c r="DE868" s="95"/>
      <c r="DF868" s="95"/>
      <c r="DG868" s="95"/>
      <c r="DH868" s="95"/>
      <c r="DI868" s="95"/>
      <c r="DJ868" s="95"/>
      <c r="DK868" s="95"/>
      <c r="DL868" s="95"/>
      <c r="DM868" s="95"/>
      <c r="DN868" s="95"/>
      <c r="DO868" s="95"/>
      <c r="DP868" s="95"/>
      <c r="DQ868" s="95"/>
      <c r="DR868" s="95"/>
      <c r="DS868" s="95"/>
      <c r="DT868" s="95"/>
      <c r="DU868" s="95"/>
      <c r="DV868" s="95"/>
      <c r="DW868" s="95"/>
      <c r="DX868" s="95"/>
      <c r="DY868" s="95"/>
      <c r="DZ868" s="95"/>
      <c r="EA868" s="95"/>
      <c r="EB868" s="95"/>
      <c r="EC868" s="95"/>
      <c r="ED868" s="95"/>
      <c r="EE868" s="95"/>
      <c r="EF868" s="95"/>
      <c r="EG868" s="95"/>
      <c r="EH868" s="95"/>
      <c r="EI868" s="95"/>
      <c r="EJ868" s="95"/>
      <c r="EK868" s="95"/>
      <c r="EL868" s="95"/>
      <c r="EM868" s="95"/>
      <c r="EN868" s="95"/>
      <c r="EO868" s="95"/>
      <c r="EP868" s="95"/>
      <c r="EQ868" s="95"/>
      <c r="ER868" s="95"/>
      <c r="ES868" s="95"/>
      <c r="ET868" s="95"/>
      <c r="EU868" s="95"/>
      <c r="EV868" s="95"/>
      <c r="EW868" s="95"/>
      <c r="EX868" s="95"/>
      <c r="EY868" s="95"/>
      <c r="EZ868" s="95"/>
      <c r="FA868" s="95"/>
      <c r="FB868" s="95"/>
      <c r="FC868" s="95"/>
      <c r="FD868" s="95"/>
      <c r="FE868" s="95"/>
      <c r="FF868" s="95"/>
      <c r="FG868" s="95"/>
      <c r="FH868" s="95"/>
      <c r="FI868" s="95"/>
      <c r="FJ868" s="95"/>
      <c r="FK868" s="95"/>
      <c r="FL868" s="95"/>
      <c r="FM868" s="95"/>
      <c r="FN868" s="95"/>
      <c r="FO868" s="95"/>
      <c r="FP868" s="95"/>
      <c r="FQ868" s="95"/>
      <c r="FR868" s="95"/>
      <c r="FS868" s="95"/>
      <c r="FT868" s="95"/>
      <c r="FU868" s="95"/>
      <c r="FV868" s="95"/>
      <c r="FW868" s="95"/>
      <c r="FX868" s="95"/>
      <c r="FY868" s="95"/>
      <c r="FZ868" s="95"/>
      <c r="GA868" s="95"/>
      <c r="GB868" s="95"/>
      <c r="GC868" s="95"/>
      <c r="GD868" s="95"/>
      <c r="GE868" s="95"/>
      <c r="GF868" s="95"/>
      <c r="GG868" s="95"/>
      <c r="GH868" s="95"/>
      <c r="GI868" s="95"/>
      <c r="GJ868" s="95"/>
      <c r="GK868" s="95"/>
      <c r="GL868" s="95"/>
      <c r="GM868" s="95"/>
      <c r="GN868" s="95"/>
      <c r="GO868" s="95"/>
      <c r="GP868" s="95"/>
      <c r="GQ868" s="95"/>
      <c r="GR868" s="95"/>
      <c r="GS868" s="95"/>
      <c r="GT868" s="95"/>
      <c r="GU868" s="95"/>
      <c r="GV868" s="95"/>
      <c r="GW868" s="95"/>
      <c r="GX868" s="95"/>
      <c r="GY868" s="95"/>
      <c r="GZ868" s="95"/>
      <c r="HA868" s="95"/>
      <c r="HB868" s="95"/>
      <c r="HC868" s="95"/>
      <c r="HD868" s="95"/>
      <c r="HE868" s="95"/>
      <c r="HF868" s="95"/>
      <c r="HG868" s="95"/>
      <c r="HH868" s="95"/>
      <c r="HI868" s="95"/>
      <c r="HJ868" s="95"/>
      <c r="HK868" s="95"/>
      <c r="HL868" s="95"/>
      <c r="HM868" s="95"/>
      <c r="HN868" s="95"/>
      <c r="HO868" s="95"/>
      <c r="HP868" s="95"/>
      <c r="HQ868" s="95"/>
      <c r="HR868" s="95"/>
      <c r="HS868" s="95"/>
      <c r="HT868" s="95"/>
      <c r="HU868" s="95"/>
      <c r="HV868" s="95"/>
      <c r="HW868" s="95"/>
      <c r="HX868" s="95"/>
      <c r="HY868" s="95"/>
      <c r="HZ868" s="95"/>
      <c r="IA868" s="95"/>
      <c r="IB868" s="95"/>
      <c r="IC868" s="95"/>
      <c r="ID868" s="95"/>
      <c r="IE868" s="95"/>
    </row>
    <row r="869" s="55" customFormat="1" ht="60" hidden="1" customHeight="1">
      <c r="A869" s="71"/>
      <c r="B869" s="58" t="s">
        <v>62</v>
      </c>
      <c r="C869" s="58" t="s">
        <v>63</v>
      </c>
      <c r="D869" s="104" t="s">
        <v>64</v>
      </c>
      <c r="E869" s="104">
        <v>237</v>
      </c>
      <c r="F869" s="105" t="s">
        <v>3393</v>
      </c>
      <c r="G869" s="105" t="s">
        <v>686</v>
      </c>
      <c r="H869" s="104" t="s">
        <v>3394</v>
      </c>
      <c r="I869" s="106" t="s">
        <v>577</v>
      </c>
      <c r="J869" s="105" t="s">
        <v>578</v>
      </c>
      <c r="K869" s="107" t="s">
        <v>579</v>
      </c>
      <c r="L869" s="177" t="s">
        <v>580</v>
      </c>
      <c r="M869" s="107" t="s">
        <v>581</v>
      </c>
      <c r="N869" s="107" t="s">
        <v>3395</v>
      </c>
      <c r="O869" s="71" t="s">
        <v>2963</v>
      </c>
      <c r="P869" s="71" t="s">
        <v>76</v>
      </c>
      <c r="Q869" s="108" t="s">
        <v>398</v>
      </c>
      <c r="R869" s="115">
        <v>42591</v>
      </c>
      <c r="S869" s="106">
        <v>15</v>
      </c>
      <c r="T869" s="109">
        <f t="shared" si="69"/>
        <v>48069</v>
      </c>
      <c r="U869" s="104" t="s">
        <v>100</v>
      </c>
      <c r="V869" s="71" t="str">
        <f t="shared" si="71"/>
        <v/>
      </c>
      <c r="W869" s="71" t="str">
        <f t="shared" si="70"/>
        <v>%НКПР</v>
      </c>
      <c r="X869" s="106">
        <v>100</v>
      </c>
      <c r="Y869" s="106"/>
      <c r="Z869" s="108" t="s">
        <v>399</v>
      </c>
      <c r="AA869" s="104" t="s">
        <v>400</v>
      </c>
      <c r="AB869" s="106"/>
      <c r="AC869" s="108" t="s">
        <v>399</v>
      </c>
      <c r="AD869" s="107">
        <v>24</v>
      </c>
      <c r="AE869" s="67">
        <v>45880</v>
      </c>
      <c r="AF869" s="111">
        <f t="shared" si="72"/>
        <v>46609</v>
      </c>
      <c r="AG869" s="105" t="s">
        <v>82</v>
      </c>
      <c r="AH869" s="105" t="s">
        <v>83</v>
      </c>
      <c r="AI869" s="71" t="s">
        <v>3396</v>
      </c>
      <c r="AJ869" s="105" t="s">
        <v>109</v>
      </c>
      <c r="AK869" s="111" t="str">
        <f t="shared" ca="1" si="73"/>
        <v>поверен</v>
      </c>
      <c r="AL869" s="108"/>
      <c r="AM869" s="108" t="s">
        <v>86</v>
      </c>
      <c r="AN869" s="108" t="s">
        <v>87</v>
      </c>
      <c r="AO869" s="108" t="s">
        <v>88</v>
      </c>
      <c r="AP869" s="106" t="s">
        <v>584</v>
      </c>
      <c r="AQ869" s="60"/>
      <c r="AR869" s="111"/>
      <c r="AS869" s="108" t="s">
        <v>91</v>
      </c>
      <c r="AT869" s="71" t="s">
        <v>385</v>
      </c>
      <c r="AU869" s="71"/>
      <c r="AV869" s="105"/>
      <c r="AW869" s="105"/>
      <c r="AX869" s="71"/>
      <c r="AY869" s="71"/>
      <c r="AZ869" s="71"/>
      <c r="BA869" s="105" t="s">
        <v>343</v>
      </c>
      <c r="BB869" s="105" t="s">
        <v>403</v>
      </c>
      <c r="BC869" s="105" t="s">
        <v>404</v>
      </c>
      <c r="BD869" s="108">
        <v>3160</v>
      </c>
      <c r="BE869" s="105"/>
      <c r="BF869" s="112"/>
      <c r="BG869" s="76" t="s">
        <v>455</v>
      </c>
      <c r="BH869" s="77"/>
      <c r="BI869" s="71"/>
      <c r="BJ869" s="60" t="s">
        <v>407</v>
      </c>
      <c r="BK869" s="71" t="s">
        <v>588</v>
      </c>
    </row>
    <row r="870" s="36" customFormat="1" ht="60" hidden="1" customHeight="1">
      <c r="A870" s="37"/>
      <c r="B870" s="37" t="s">
        <v>62</v>
      </c>
      <c r="C870" s="37" t="s">
        <v>63</v>
      </c>
      <c r="D870" s="56" t="s">
        <v>64</v>
      </c>
      <c r="E870" s="56">
        <v>237</v>
      </c>
      <c r="F870" s="40" t="s">
        <v>3393</v>
      </c>
      <c r="G870" s="118" t="s">
        <v>699</v>
      </c>
      <c r="H870" s="56" t="s">
        <v>3397</v>
      </c>
      <c r="I870" s="48" t="s">
        <v>688</v>
      </c>
      <c r="J870" s="40" t="s">
        <v>689</v>
      </c>
      <c r="K870" s="49" t="s">
        <v>579</v>
      </c>
      <c r="L870" s="57" t="s">
        <v>690</v>
      </c>
      <c r="M870" s="49" t="s">
        <v>691</v>
      </c>
      <c r="N870" s="56" t="s">
        <v>3398</v>
      </c>
      <c r="O870" s="37" t="s">
        <v>3399</v>
      </c>
      <c r="P870" s="37" t="s">
        <v>76</v>
      </c>
      <c r="Q870" s="42" t="s">
        <v>398</v>
      </c>
      <c r="R870" s="96">
        <v>44826</v>
      </c>
      <c r="S870" s="48">
        <v>15</v>
      </c>
      <c r="T870" s="45">
        <f t="shared" si="69"/>
        <v>50304</v>
      </c>
      <c r="U870" s="56" t="s">
        <v>100</v>
      </c>
      <c r="V870" s="47" t="str">
        <f t="shared" si="71"/>
        <v/>
      </c>
      <c r="W870" s="47" t="str">
        <f t="shared" si="70"/>
        <v>%НКПР</v>
      </c>
      <c r="X870" s="48">
        <v>100</v>
      </c>
      <c r="Y870" s="48"/>
      <c r="Z870" s="42" t="s">
        <v>399</v>
      </c>
      <c r="AA870" s="56" t="s">
        <v>400</v>
      </c>
      <c r="AB870" s="48"/>
      <c r="AC870" s="42" t="s">
        <v>399</v>
      </c>
      <c r="AD870" s="49">
        <v>36</v>
      </c>
      <c r="AE870" s="50">
        <v>45889</v>
      </c>
      <c r="AF870" s="51">
        <f t="shared" si="72"/>
        <v>46984</v>
      </c>
      <c r="AG870" s="118" t="s">
        <v>82</v>
      </c>
      <c r="AH870" s="40" t="s">
        <v>83</v>
      </c>
      <c r="AI870" s="47" t="s">
        <v>3400</v>
      </c>
      <c r="AJ870" s="37" t="s">
        <v>3401</v>
      </c>
      <c r="AK870" s="51" t="str">
        <f t="shared" ca="1" si="73"/>
        <v>поверен</v>
      </c>
      <c r="AL870" s="42"/>
      <c r="AM870" s="42" t="s">
        <v>86</v>
      </c>
      <c r="AN870" s="42" t="s">
        <v>87</v>
      </c>
      <c r="AO870" s="42" t="s">
        <v>88</v>
      </c>
      <c r="AP870" s="48" t="s">
        <v>695</v>
      </c>
      <c r="AQ870" s="41" t="s">
        <v>1652</v>
      </c>
      <c r="AR870" s="51"/>
      <c r="AS870" s="42" t="s">
        <v>91</v>
      </c>
      <c r="AT870" s="37" t="s">
        <v>92</v>
      </c>
      <c r="AU870" s="37"/>
      <c r="AV870" s="40">
        <v>44913</v>
      </c>
      <c r="AW870" s="40"/>
      <c r="AX870" s="37"/>
      <c r="AY870" s="37"/>
      <c r="AZ870" s="37"/>
      <c r="BA870" s="118" t="s">
        <v>343</v>
      </c>
      <c r="BB870" s="40" t="s">
        <v>403</v>
      </c>
      <c r="BC870" s="40" t="s">
        <v>404</v>
      </c>
      <c r="BD870" s="42">
        <v>3160</v>
      </c>
      <c r="BE870" s="40"/>
      <c r="BF870" s="52"/>
      <c r="BG870" s="53"/>
      <c r="BH870" s="54"/>
      <c r="BI870" s="38" t="s">
        <v>406</v>
      </c>
      <c r="BJ870" s="38" t="s">
        <v>1066</v>
      </c>
      <c r="BK870" s="38" t="s">
        <v>698</v>
      </c>
      <c r="BL870" s="55"/>
      <c r="BM870" s="55"/>
      <c r="BN870" s="55"/>
      <c r="BO870" s="55"/>
      <c r="BP870" s="55"/>
      <c r="BQ870" s="55"/>
      <c r="BR870" s="55"/>
      <c r="BS870" s="55"/>
      <c r="BT870" s="55"/>
      <c r="BU870" s="55"/>
      <c r="BV870" s="55"/>
      <c r="BW870" s="55"/>
      <c r="BX870" s="55"/>
      <c r="BY870" s="55"/>
      <c r="BZ870" s="55"/>
      <c r="CA870" s="55"/>
      <c r="CB870" s="55"/>
      <c r="CC870" s="55"/>
      <c r="CD870" s="55"/>
      <c r="CE870" s="55"/>
      <c r="CF870" s="55"/>
      <c r="CG870" s="55"/>
      <c r="CH870" s="55"/>
      <c r="CI870" s="55"/>
      <c r="CJ870" s="55"/>
      <c r="CK870" s="55"/>
      <c r="CL870" s="55"/>
      <c r="CM870" s="55"/>
      <c r="CN870" s="55"/>
      <c r="CO870" s="55"/>
      <c r="CP870" s="55"/>
      <c r="CQ870" s="55"/>
      <c r="CR870" s="55"/>
      <c r="CS870" s="55"/>
      <c r="CT870" s="55"/>
      <c r="CU870" s="55"/>
      <c r="CV870" s="55"/>
      <c r="CW870" s="55"/>
      <c r="CX870" s="55"/>
      <c r="CY870" s="55"/>
      <c r="CZ870" s="55"/>
      <c r="DA870" s="55"/>
      <c r="DB870" s="55"/>
      <c r="DC870" s="55"/>
      <c r="DD870" s="55"/>
      <c r="DE870" s="55"/>
      <c r="DF870" s="55"/>
      <c r="DG870" s="55"/>
      <c r="DH870" s="55"/>
      <c r="DI870" s="55"/>
      <c r="DJ870" s="55"/>
      <c r="DK870" s="55"/>
      <c r="DL870" s="55"/>
      <c r="DM870" s="55"/>
      <c r="DN870" s="55"/>
      <c r="DO870" s="55"/>
      <c r="DP870" s="55"/>
      <c r="DQ870" s="55"/>
      <c r="DR870" s="55"/>
      <c r="DS870" s="55"/>
      <c r="DT870" s="55"/>
      <c r="DU870" s="55"/>
      <c r="DV870" s="55"/>
      <c r="DW870" s="55"/>
      <c r="DX870" s="55"/>
      <c r="DY870" s="55"/>
      <c r="DZ870" s="55"/>
      <c r="EA870" s="55"/>
      <c r="EB870" s="55"/>
      <c r="EC870" s="55"/>
      <c r="ED870" s="55"/>
      <c r="EE870" s="55"/>
      <c r="EF870" s="55"/>
      <c r="EG870" s="55"/>
      <c r="EH870" s="55"/>
      <c r="EI870" s="55"/>
      <c r="EJ870" s="55"/>
      <c r="EK870" s="55"/>
      <c r="EL870" s="55"/>
      <c r="EM870" s="55"/>
      <c r="EN870" s="55"/>
      <c r="EO870" s="55"/>
      <c r="EP870" s="55"/>
      <c r="EQ870" s="55"/>
      <c r="ER870" s="55"/>
      <c r="ES870" s="55"/>
      <c r="ET870" s="55"/>
      <c r="EU870" s="55"/>
      <c r="EV870" s="55"/>
      <c r="EW870" s="55"/>
      <c r="EX870" s="55"/>
      <c r="EY870" s="55"/>
      <c r="EZ870" s="55"/>
      <c r="FA870" s="55"/>
      <c r="FB870" s="55"/>
      <c r="FC870" s="55"/>
      <c r="FD870" s="55"/>
      <c r="FE870" s="55"/>
      <c r="FF870" s="55"/>
      <c r="FG870" s="55"/>
      <c r="FH870" s="55"/>
      <c r="FI870" s="55"/>
      <c r="FJ870" s="55"/>
      <c r="FK870" s="55"/>
      <c r="FL870" s="55"/>
      <c r="FM870" s="55"/>
      <c r="FN870" s="55"/>
      <c r="FO870" s="55"/>
      <c r="FP870" s="55"/>
      <c r="FQ870" s="55"/>
      <c r="FR870" s="55"/>
      <c r="FS870" s="55"/>
      <c r="FT870" s="55"/>
      <c r="FU870" s="55"/>
      <c r="FV870" s="55"/>
      <c r="FW870" s="55"/>
      <c r="FX870" s="55"/>
      <c r="FY870" s="55"/>
      <c r="FZ870" s="55"/>
      <c r="GA870" s="55"/>
      <c r="GB870" s="55"/>
      <c r="GC870" s="55"/>
      <c r="GD870" s="55"/>
      <c r="GE870" s="55"/>
      <c r="GF870" s="55"/>
      <c r="GG870" s="55"/>
      <c r="GH870" s="55"/>
      <c r="GI870" s="55"/>
      <c r="GJ870" s="55"/>
      <c r="GK870" s="55"/>
      <c r="GL870" s="55"/>
      <c r="GM870" s="55"/>
      <c r="GN870" s="55"/>
      <c r="GO870" s="55"/>
      <c r="GP870" s="55"/>
      <c r="GQ870" s="55"/>
      <c r="GR870" s="55"/>
      <c r="GS870" s="55"/>
      <c r="GT870" s="55"/>
      <c r="GU870" s="55"/>
      <c r="GV870" s="55"/>
      <c r="GW870" s="55"/>
      <c r="GX870" s="55"/>
      <c r="GY870" s="55"/>
      <c r="GZ870" s="55"/>
      <c r="HA870" s="55"/>
      <c r="HB870" s="55"/>
      <c r="HC870" s="55"/>
      <c r="HD870" s="55"/>
      <c r="HE870" s="55"/>
      <c r="HF870" s="55"/>
      <c r="HG870" s="55"/>
      <c r="HH870" s="55"/>
      <c r="HI870" s="55"/>
      <c r="HJ870" s="55"/>
      <c r="HK870" s="55"/>
      <c r="HL870" s="55"/>
      <c r="HM870" s="55"/>
      <c r="HN870" s="55"/>
      <c r="HO870" s="55"/>
      <c r="HP870" s="55"/>
      <c r="HQ870" s="55"/>
      <c r="HR870" s="55"/>
      <c r="HS870" s="55"/>
      <c r="HT870" s="55"/>
      <c r="HU870" s="55"/>
      <c r="HV870" s="55"/>
      <c r="HW870" s="55"/>
      <c r="HX870" s="55"/>
      <c r="HY870" s="55"/>
      <c r="HZ870" s="55"/>
      <c r="IA870" s="55"/>
      <c r="IB870" s="55"/>
      <c r="IC870" s="55"/>
      <c r="ID870" s="55"/>
      <c r="IE870" s="55"/>
    </row>
    <row r="871" s="55" customFormat="1" ht="60" hidden="1" customHeight="1">
      <c r="A871" s="71"/>
      <c r="B871" s="58" t="s">
        <v>62</v>
      </c>
      <c r="C871" s="58" t="s">
        <v>63</v>
      </c>
      <c r="D871" s="104" t="s">
        <v>64</v>
      </c>
      <c r="E871" s="104">
        <v>237</v>
      </c>
      <c r="F871" s="105" t="s">
        <v>3393</v>
      </c>
      <c r="G871" s="105" t="s">
        <v>704</v>
      </c>
      <c r="H871" s="104" t="s">
        <v>3402</v>
      </c>
      <c r="I871" s="106" t="s">
        <v>577</v>
      </c>
      <c r="J871" s="105" t="s">
        <v>578</v>
      </c>
      <c r="K871" s="107" t="s">
        <v>579</v>
      </c>
      <c r="L871" s="177" t="s">
        <v>580</v>
      </c>
      <c r="M871" s="107" t="s">
        <v>581</v>
      </c>
      <c r="N871" s="107" t="s">
        <v>3403</v>
      </c>
      <c r="O871" s="71" t="s">
        <v>2963</v>
      </c>
      <c r="P871" s="71" t="s">
        <v>76</v>
      </c>
      <c r="Q871" s="108" t="s">
        <v>398</v>
      </c>
      <c r="R871" s="115">
        <v>42590</v>
      </c>
      <c r="S871" s="106">
        <v>15</v>
      </c>
      <c r="T871" s="109">
        <f t="shared" si="69"/>
        <v>48068</v>
      </c>
      <c r="U871" s="104" t="s">
        <v>100</v>
      </c>
      <c r="V871" s="71" t="str">
        <f t="shared" si="71"/>
        <v/>
      </c>
      <c r="W871" s="71" t="str">
        <f t="shared" si="70"/>
        <v>%НКПР</v>
      </c>
      <c r="X871" s="106">
        <v>100</v>
      </c>
      <c r="Y871" s="106"/>
      <c r="Z871" s="108" t="s">
        <v>399</v>
      </c>
      <c r="AA871" s="104" t="s">
        <v>400</v>
      </c>
      <c r="AB871" s="106"/>
      <c r="AC871" s="108" t="s">
        <v>399</v>
      </c>
      <c r="AD871" s="107">
        <v>24</v>
      </c>
      <c r="AE871" s="67">
        <v>45880</v>
      </c>
      <c r="AF871" s="111">
        <f t="shared" si="72"/>
        <v>46609</v>
      </c>
      <c r="AG871" s="105" t="s">
        <v>82</v>
      </c>
      <c r="AH871" s="105" t="s">
        <v>83</v>
      </c>
      <c r="AI871" s="71" t="s">
        <v>3404</v>
      </c>
      <c r="AJ871" s="105" t="s">
        <v>109</v>
      </c>
      <c r="AK871" s="111" t="str">
        <f t="shared" ca="1" si="73"/>
        <v>поверен</v>
      </c>
      <c r="AL871" s="108"/>
      <c r="AM871" s="108" t="s">
        <v>86</v>
      </c>
      <c r="AN871" s="108" t="s">
        <v>87</v>
      </c>
      <c r="AO871" s="108" t="s">
        <v>88</v>
      </c>
      <c r="AP871" s="106" t="s">
        <v>584</v>
      </c>
      <c r="AQ871" s="60"/>
      <c r="AR871" s="111"/>
      <c r="AS871" s="108" t="s">
        <v>91</v>
      </c>
      <c r="AT871" s="71" t="s">
        <v>385</v>
      </c>
      <c r="AU871" s="71"/>
      <c r="AV871" s="105"/>
      <c r="AW871" s="105"/>
      <c r="AX871" s="71"/>
      <c r="AY871" s="71"/>
      <c r="AZ871" s="71"/>
      <c r="BA871" s="105" t="s">
        <v>343</v>
      </c>
      <c r="BB871" s="105" t="s">
        <v>403</v>
      </c>
      <c r="BC871" s="105" t="s">
        <v>404</v>
      </c>
      <c r="BD871" s="108">
        <v>3160</v>
      </c>
      <c r="BE871" s="105"/>
      <c r="BF871" s="112"/>
      <c r="BG871" s="76" t="s">
        <v>455</v>
      </c>
      <c r="BH871" s="77"/>
      <c r="BI871" s="71"/>
      <c r="BJ871" s="60" t="s">
        <v>407</v>
      </c>
      <c r="BK871" s="71" t="s">
        <v>588</v>
      </c>
    </row>
    <row r="872" ht="78" hidden="1" customHeight="1">
      <c r="A872" s="123"/>
      <c r="B872" s="58" t="s">
        <v>62</v>
      </c>
      <c r="C872" s="58" t="s">
        <v>63</v>
      </c>
      <c r="D872" s="59" t="s">
        <v>64</v>
      </c>
      <c r="E872" s="59">
        <v>238</v>
      </c>
      <c r="F872" s="62" t="s">
        <v>3405</v>
      </c>
      <c r="G872" s="58" t="s">
        <v>3406</v>
      </c>
      <c r="H872" s="74" t="s">
        <v>3407</v>
      </c>
      <c r="I872" s="71" t="s">
        <v>282</v>
      </c>
      <c r="J872" s="62" t="s">
        <v>283</v>
      </c>
      <c r="K872" s="64" t="s">
        <v>284</v>
      </c>
      <c r="L872" s="79" t="s">
        <v>3150</v>
      </c>
      <c r="M872" s="64" t="s">
        <v>3151</v>
      </c>
      <c r="N872" s="64" t="s">
        <v>3408</v>
      </c>
      <c r="O872" s="58" t="s">
        <v>288</v>
      </c>
      <c r="P872" s="58" t="s">
        <v>136</v>
      </c>
      <c r="Q872" s="587">
        <v>29</v>
      </c>
      <c r="R872" s="74" t="s">
        <v>801</v>
      </c>
      <c r="S872" s="63">
        <v>10</v>
      </c>
      <c r="T872" s="62">
        <f t="shared" ref="T872:T935" si="74">R872+S872*365.2</f>
        <v>46388</v>
      </c>
      <c r="U872" s="59" t="s">
        <v>291</v>
      </c>
      <c r="V872" s="71"/>
      <c r="W872" s="71" t="s">
        <v>292</v>
      </c>
      <c r="X872" s="63">
        <v>120000</v>
      </c>
      <c r="Y872" s="63"/>
      <c r="Z872" s="71" t="s">
        <v>292</v>
      </c>
      <c r="AA872" s="59" t="s">
        <v>293</v>
      </c>
      <c r="AB872" s="63"/>
      <c r="AC872" s="66" t="s">
        <v>141</v>
      </c>
      <c r="AD872" s="64">
        <v>48</v>
      </c>
      <c r="AE872" s="588">
        <v>45266</v>
      </c>
      <c r="AF872" s="111">
        <f t="shared" si="72"/>
        <v>46726</v>
      </c>
      <c r="AG872" s="105" t="s">
        <v>82</v>
      </c>
      <c r="AH872" s="105" t="s">
        <v>83</v>
      </c>
      <c r="AI872" s="129" t="s">
        <v>3409</v>
      </c>
      <c r="AJ872" s="129" t="s">
        <v>295</v>
      </c>
      <c r="AK872" s="111" t="str">
        <f t="shared" ca="1" si="73"/>
        <v>поверен</v>
      </c>
      <c r="AL872" s="129"/>
      <c r="AM872" s="108" t="s">
        <v>86</v>
      </c>
      <c r="AN872" s="66" t="s">
        <v>87</v>
      </c>
      <c r="AO872" s="66" t="s">
        <v>88</v>
      </c>
      <c r="AP872" s="63" t="s">
        <v>3410</v>
      </c>
      <c r="AQ872" s="74"/>
      <c r="AR872" s="73"/>
      <c r="AS872" s="66" t="s">
        <v>91</v>
      </c>
      <c r="AT872" s="58" t="s">
        <v>385</v>
      </c>
      <c r="AU872" s="58"/>
      <c r="AV872" s="507"/>
      <c r="AW872" s="507"/>
      <c r="AX872" s="507"/>
      <c r="AY872" s="507"/>
      <c r="AZ872" s="507"/>
      <c r="BA872" s="507"/>
      <c r="BB872" s="62" t="s">
        <v>297</v>
      </c>
      <c r="BC872" s="62" t="s">
        <v>298</v>
      </c>
      <c r="BD872" s="507"/>
      <c r="BE872" s="507"/>
      <c r="BF872" s="507"/>
      <c r="BG872" s="58"/>
      <c r="BH872" s="507"/>
      <c r="BI872" s="74" t="s">
        <v>1792</v>
      </c>
      <c r="BJ872" s="60" t="s">
        <v>301</v>
      </c>
      <c r="BK872" s="74" t="s">
        <v>302</v>
      </c>
    </row>
    <row r="873" ht="97.5" hidden="1" customHeight="1">
      <c r="A873" s="123"/>
      <c r="B873" s="58" t="s">
        <v>62</v>
      </c>
      <c r="C873" s="58" t="s">
        <v>63</v>
      </c>
      <c r="D873" s="59" t="s">
        <v>64</v>
      </c>
      <c r="E873" s="59">
        <v>238</v>
      </c>
      <c r="F873" s="62" t="s">
        <v>3405</v>
      </c>
      <c r="G873" s="58" t="s">
        <v>3406</v>
      </c>
      <c r="H873" s="74" t="s">
        <v>3411</v>
      </c>
      <c r="I873" s="71" t="s">
        <v>282</v>
      </c>
      <c r="J873" s="62" t="s">
        <v>283</v>
      </c>
      <c r="K873" s="64" t="s">
        <v>284</v>
      </c>
      <c r="L873" s="79" t="s">
        <v>3150</v>
      </c>
      <c r="M873" s="64" t="s">
        <v>3151</v>
      </c>
      <c r="N873" s="64" t="s">
        <v>3412</v>
      </c>
      <c r="O873" s="58" t="s">
        <v>288</v>
      </c>
      <c r="P873" s="58" t="s">
        <v>136</v>
      </c>
      <c r="Q873" s="587">
        <v>29</v>
      </c>
      <c r="R873" s="74" t="s">
        <v>801</v>
      </c>
      <c r="S873" s="63">
        <v>10</v>
      </c>
      <c r="T873" s="62">
        <f t="shared" si="74"/>
        <v>46388</v>
      </c>
      <c r="U873" s="59" t="s">
        <v>291</v>
      </c>
      <c r="V873" s="71"/>
      <c r="W873" s="71" t="s">
        <v>292</v>
      </c>
      <c r="X873" s="63">
        <v>120000</v>
      </c>
      <c r="Y873" s="63"/>
      <c r="Z873" s="71" t="s">
        <v>292</v>
      </c>
      <c r="AA873" s="59" t="s">
        <v>293</v>
      </c>
      <c r="AB873" s="63"/>
      <c r="AC873" s="66" t="s">
        <v>141</v>
      </c>
      <c r="AD873" s="64">
        <v>48</v>
      </c>
      <c r="AE873" s="588">
        <v>45266</v>
      </c>
      <c r="AF873" s="111">
        <f t="shared" si="72"/>
        <v>46726</v>
      </c>
      <c r="AG873" s="105" t="s">
        <v>82</v>
      </c>
      <c r="AH873" s="105" t="s">
        <v>83</v>
      </c>
      <c r="AI873" s="129" t="s">
        <v>3413</v>
      </c>
      <c r="AJ873" s="129" t="s">
        <v>295</v>
      </c>
      <c r="AK873" s="111" t="str">
        <f t="shared" ca="1" si="73"/>
        <v>поверен</v>
      </c>
      <c r="AL873" s="129"/>
      <c r="AM873" s="108" t="s">
        <v>86</v>
      </c>
      <c r="AN873" s="66" t="s">
        <v>87</v>
      </c>
      <c r="AO873" s="66" t="s">
        <v>88</v>
      </c>
      <c r="AP873" s="63" t="s">
        <v>3410</v>
      </c>
      <c r="AQ873" s="74"/>
      <c r="AR873" s="73"/>
      <c r="AS873" s="66" t="s">
        <v>91</v>
      </c>
      <c r="AT873" s="58" t="s">
        <v>385</v>
      </c>
      <c r="AU873" s="58"/>
      <c r="AV873" s="507"/>
      <c r="AW873" s="507"/>
      <c r="AX873" s="507"/>
      <c r="AY873" s="507"/>
      <c r="AZ873" s="507"/>
      <c r="BA873" s="507"/>
      <c r="BB873" s="62" t="s">
        <v>297</v>
      </c>
      <c r="BC873" s="62" t="s">
        <v>298</v>
      </c>
      <c r="BD873" s="507"/>
      <c r="BE873" s="507"/>
      <c r="BF873" s="507"/>
      <c r="BG873" s="58"/>
      <c r="BH873" s="507"/>
      <c r="BI873" s="74" t="s">
        <v>1792</v>
      </c>
      <c r="BJ873" s="60" t="s">
        <v>301</v>
      </c>
      <c r="BK873" s="74" t="s">
        <v>302</v>
      </c>
    </row>
    <row r="874" s="55" customFormat="1" ht="60" hidden="1" customHeight="1">
      <c r="A874" s="58"/>
      <c r="B874" s="58" t="s">
        <v>62</v>
      </c>
      <c r="C874" s="58" t="s">
        <v>63</v>
      </c>
      <c r="D874" s="59" t="s">
        <v>64</v>
      </c>
      <c r="E874" s="59">
        <v>239</v>
      </c>
      <c r="F874" s="62" t="s">
        <v>3414</v>
      </c>
      <c r="G874" s="62" t="s">
        <v>3415</v>
      </c>
      <c r="H874" s="59" t="s">
        <v>3416</v>
      </c>
      <c r="I874" s="63" t="s">
        <v>171</v>
      </c>
      <c r="J874" s="62" t="s">
        <v>172</v>
      </c>
      <c r="K874" s="64" t="s">
        <v>131</v>
      </c>
      <c r="L874" s="79" t="s">
        <v>151</v>
      </c>
      <c r="M874" s="62" t="s">
        <v>173</v>
      </c>
      <c r="N874" s="64" t="s">
        <v>3417</v>
      </c>
      <c r="O874" s="58" t="s">
        <v>75</v>
      </c>
      <c r="P874" s="58" t="s">
        <v>76</v>
      </c>
      <c r="Q874" s="66" t="s">
        <v>137</v>
      </c>
      <c r="R874" s="115">
        <v>42430</v>
      </c>
      <c r="S874" s="68">
        <v>12</v>
      </c>
      <c r="T874" s="69">
        <f t="shared" si="74"/>
        <v>46812.400000000001</v>
      </c>
      <c r="U874" s="59" t="s">
        <v>100</v>
      </c>
      <c r="V874" s="71" t="str">
        <f t="shared" si="71"/>
        <v>М</v>
      </c>
      <c r="W874" s="71" t="str">
        <f t="shared" si="70"/>
        <v>Па</v>
      </c>
      <c r="X874" s="63">
        <v>0.80000000000000004</v>
      </c>
      <c r="Y874" s="63" t="s">
        <v>138</v>
      </c>
      <c r="Z874" s="66" t="s">
        <v>139</v>
      </c>
      <c r="AA874" s="59" t="s">
        <v>156</v>
      </c>
      <c r="AB874" s="63"/>
      <c r="AC874" s="66" t="s">
        <v>141</v>
      </c>
      <c r="AD874" s="64">
        <v>60</v>
      </c>
      <c r="AE874" s="72">
        <v>45495</v>
      </c>
      <c r="AF874" s="73">
        <f t="shared" si="72"/>
        <v>47320</v>
      </c>
      <c r="AG874" s="62" t="s">
        <v>82</v>
      </c>
      <c r="AH874" s="62" t="s">
        <v>83</v>
      </c>
      <c r="AI874" s="66" t="s">
        <v>3418</v>
      </c>
      <c r="AJ874" s="62" t="s">
        <v>143</v>
      </c>
      <c r="AK874" s="73" t="str">
        <f t="shared" ca="1" si="73"/>
        <v>поверен</v>
      </c>
      <c r="AL874" s="66"/>
      <c r="AM874" s="66" t="s">
        <v>86</v>
      </c>
      <c r="AN874" s="66" t="s">
        <v>87</v>
      </c>
      <c r="AO874" s="66" t="s">
        <v>88</v>
      </c>
      <c r="AP874" s="63"/>
      <c r="AQ874" s="74"/>
      <c r="AR874" s="73"/>
      <c r="AS874" s="66" t="s">
        <v>91</v>
      </c>
      <c r="AT874" s="58" t="s">
        <v>385</v>
      </c>
      <c r="AU874" s="58"/>
      <c r="AV874" s="62"/>
      <c r="AW874" s="62"/>
      <c r="AX874" s="58"/>
      <c r="AY874" s="58"/>
      <c r="AZ874" s="58"/>
      <c r="BA874" s="62" t="s">
        <v>221</v>
      </c>
      <c r="BB874" s="62" t="s">
        <v>145</v>
      </c>
      <c r="BC874" s="62" t="s">
        <v>146</v>
      </c>
      <c r="BD874" s="66">
        <v>3001</v>
      </c>
      <c r="BE874" s="62"/>
      <c r="BF874" s="75"/>
      <c r="BG874" s="76"/>
      <c r="BH874" s="77"/>
      <c r="BI874" s="71"/>
      <c r="BJ874" s="71"/>
      <c r="BK874" s="71"/>
    </row>
    <row r="875" s="95" customFormat="1" ht="60" hidden="1" customHeight="1">
      <c r="A875" s="58"/>
      <c r="B875" s="58" t="s">
        <v>62</v>
      </c>
      <c r="C875" s="58" t="s">
        <v>63</v>
      </c>
      <c r="D875" s="59" t="s">
        <v>64</v>
      </c>
      <c r="E875" s="59">
        <v>239</v>
      </c>
      <c r="F875" s="62" t="s">
        <v>3414</v>
      </c>
      <c r="G875" s="62" t="s">
        <v>3419</v>
      </c>
      <c r="H875" s="59" t="s">
        <v>3420</v>
      </c>
      <c r="I875" s="63" t="s">
        <v>1782</v>
      </c>
      <c r="J875" s="62" t="s">
        <v>1783</v>
      </c>
      <c r="K875" s="64" t="s">
        <v>1784</v>
      </c>
      <c r="L875" s="64" t="s">
        <v>1785</v>
      </c>
      <c r="M875" s="62" t="s">
        <v>3421</v>
      </c>
      <c r="N875" s="64">
        <v>1642</v>
      </c>
      <c r="O875" s="58" t="s">
        <v>1788</v>
      </c>
      <c r="P875" s="58" t="s">
        <v>76</v>
      </c>
      <c r="Q875" s="66" t="s">
        <v>289</v>
      </c>
      <c r="R875" s="116">
        <v>44435</v>
      </c>
      <c r="S875" s="63">
        <v>14</v>
      </c>
      <c r="T875" s="69">
        <v>49547</v>
      </c>
      <c r="U875" s="59" t="s">
        <v>1789</v>
      </c>
      <c r="V875" s="58"/>
      <c r="W875" s="58" t="str">
        <f t="shared" si="70"/>
        <v>м</v>
      </c>
      <c r="X875" s="63" t="s">
        <v>1790</v>
      </c>
      <c r="Y875" s="63"/>
      <c r="Z875" s="66" t="s">
        <v>325</v>
      </c>
      <c r="AA875" s="59" t="s">
        <v>326</v>
      </c>
      <c r="AB875" s="63" t="s">
        <v>325</v>
      </c>
      <c r="AC875" s="66" t="s">
        <v>325</v>
      </c>
      <c r="AD875" s="64">
        <v>24</v>
      </c>
      <c r="AE875" s="72">
        <v>45128</v>
      </c>
      <c r="AF875" s="73">
        <f t="shared" si="72"/>
        <v>45858</v>
      </c>
      <c r="AG875" s="73" t="s">
        <v>82</v>
      </c>
      <c r="AH875" s="73" t="s">
        <v>83</v>
      </c>
      <c r="AI875" s="66" t="s">
        <v>3422</v>
      </c>
      <c r="AJ875" s="62" t="s">
        <v>143</v>
      </c>
      <c r="AK875" s="73" t="str">
        <f t="shared" ca="1" si="73"/>
        <v>ЗАМЕНИТЬ</v>
      </c>
      <c r="AL875" s="66"/>
      <c r="AM875" s="66" t="s">
        <v>86</v>
      </c>
      <c r="AN875" s="66" t="s">
        <v>87</v>
      </c>
      <c r="AO875" s="66" t="s">
        <v>88</v>
      </c>
      <c r="AP875" s="63" t="s">
        <v>584</v>
      </c>
      <c r="AQ875" s="62">
        <v>44610</v>
      </c>
      <c r="AR875" s="73"/>
      <c r="AS875" s="66" t="s">
        <v>91</v>
      </c>
      <c r="AT875" s="58" t="s">
        <v>92</v>
      </c>
      <c r="AU875" s="58"/>
      <c r="AV875" s="62">
        <v>44610</v>
      </c>
      <c r="AW875" s="62"/>
      <c r="AX875" s="58"/>
      <c r="AY875" s="58"/>
      <c r="AZ875" s="58"/>
      <c r="BA875" s="62" t="s">
        <v>221</v>
      </c>
      <c r="BB875" s="62" t="s">
        <v>329</v>
      </c>
      <c r="BC875" s="62" t="s">
        <v>298</v>
      </c>
      <c r="BD875" s="66">
        <v>2971</v>
      </c>
      <c r="BE875" s="62"/>
      <c r="BF875" s="75"/>
      <c r="BG875" s="127" t="s">
        <v>405</v>
      </c>
      <c r="BH875" s="128"/>
      <c r="BI875" s="74" t="s">
        <v>1792</v>
      </c>
      <c r="BJ875" s="74" t="s">
        <v>1344</v>
      </c>
      <c r="BK875" s="74" t="s">
        <v>302</v>
      </c>
    </row>
    <row r="876" s="235" customFormat="1" ht="60" hidden="1" customHeight="1">
      <c r="A876" s="236"/>
      <c r="B876" s="236" t="s">
        <v>62</v>
      </c>
      <c r="C876" s="236" t="s">
        <v>63</v>
      </c>
      <c r="D876" s="237" t="s">
        <v>64</v>
      </c>
      <c r="E876" s="237">
        <v>239</v>
      </c>
      <c r="F876" s="238" t="s">
        <v>3414</v>
      </c>
      <c r="G876" s="238" t="s">
        <v>3423</v>
      </c>
      <c r="H876" s="237" t="s">
        <v>3424</v>
      </c>
      <c r="I876" s="239" t="s">
        <v>577</v>
      </c>
      <c r="J876" s="238" t="s">
        <v>578</v>
      </c>
      <c r="K876" s="240" t="s">
        <v>579</v>
      </c>
      <c r="L876" s="241" t="s">
        <v>580</v>
      </c>
      <c r="M876" s="240" t="s">
        <v>581</v>
      </c>
      <c r="N876" s="240" t="s">
        <v>3425</v>
      </c>
      <c r="O876" s="236" t="s">
        <v>2963</v>
      </c>
      <c r="P876" s="236" t="s">
        <v>76</v>
      </c>
      <c r="Q876" s="242" t="s">
        <v>398</v>
      </c>
      <c r="R876" s="243">
        <v>42592</v>
      </c>
      <c r="S876" s="239">
        <v>15</v>
      </c>
      <c r="T876" s="244">
        <f t="shared" si="74"/>
        <v>48070</v>
      </c>
      <c r="U876" s="237" t="s">
        <v>100</v>
      </c>
      <c r="V876" s="245" t="str">
        <f t="shared" si="71"/>
        <v/>
      </c>
      <c r="W876" s="245" t="str">
        <f t="shared" si="70"/>
        <v>%НКПР</v>
      </c>
      <c r="X876" s="239">
        <v>100</v>
      </c>
      <c r="Y876" s="239"/>
      <c r="Z876" s="242" t="s">
        <v>399</v>
      </c>
      <c r="AA876" s="237" t="s">
        <v>400</v>
      </c>
      <c r="AB876" s="239"/>
      <c r="AC876" s="242" t="s">
        <v>399</v>
      </c>
      <c r="AD876" s="374">
        <v>24</v>
      </c>
      <c r="AE876" s="375">
        <v>45735</v>
      </c>
      <c r="AF876" s="248">
        <f t="shared" si="72"/>
        <v>46464</v>
      </c>
      <c r="AG876" s="219" t="s">
        <v>82</v>
      </c>
      <c r="AH876" s="238" t="s">
        <v>83</v>
      </c>
      <c r="AI876" s="238" t="s">
        <v>3426</v>
      </c>
      <c r="AJ876" s="236" t="s">
        <v>109</v>
      </c>
      <c r="AK876" s="248" t="str">
        <f t="shared" ca="1" si="73"/>
        <v>поверен</v>
      </c>
      <c r="AL876" s="242"/>
      <c r="AM876" s="242" t="s">
        <v>86</v>
      </c>
      <c r="AN876" s="242" t="s">
        <v>87</v>
      </c>
      <c r="AO876" s="242" t="s">
        <v>88</v>
      </c>
      <c r="AP876" s="239" t="s">
        <v>584</v>
      </c>
      <c r="AQ876" s="250"/>
      <c r="AR876" s="248"/>
      <c r="AS876" s="242" t="s">
        <v>91</v>
      </c>
      <c r="AT876" s="236" t="s">
        <v>385</v>
      </c>
      <c r="AU876" s="236"/>
      <c r="AV876" s="238"/>
      <c r="AW876" s="238"/>
      <c r="AX876" s="236"/>
      <c r="AY876" s="236"/>
      <c r="AZ876" s="236"/>
      <c r="BA876" s="238" t="s">
        <v>221</v>
      </c>
      <c r="BB876" s="238" t="s">
        <v>403</v>
      </c>
      <c r="BC876" s="238" t="s">
        <v>404</v>
      </c>
      <c r="BD876" s="242">
        <v>3160</v>
      </c>
      <c r="BE876" s="238"/>
      <c r="BF876" s="251"/>
      <c r="BG876" s="238" t="s">
        <v>1027</v>
      </c>
      <c r="BH876" s="245"/>
      <c r="BI876" s="245"/>
      <c r="BJ876" s="252" t="s">
        <v>407</v>
      </c>
      <c r="BK876" s="245" t="s">
        <v>588</v>
      </c>
      <c r="BL876" s="125"/>
      <c r="BM876" s="125"/>
      <c r="BN876" s="125"/>
      <c r="BO876" s="125"/>
      <c r="BP876" s="125"/>
      <c r="BQ876" s="125"/>
      <c r="BR876" s="125"/>
      <c r="BS876" s="125"/>
      <c r="BT876" s="125"/>
      <c r="BU876" s="125"/>
      <c r="BV876" s="125"/>
      <c r="BW876" s="125"/>
      <c r="BX876" s="125"/>
      <c r="BY876" s="125"/>
      <c r="BZ876" s="125"/>
      <c r="CA876" s="125"/>
      <c r="CB876" s="125"/>
      <c r="CC876" s="125"/>
      <c r="CD876" s="125"/>
      <c r="CE876" s="125"/>
      <c r="CF876" s="125"/>
      <c r="CG876" s="125"/>
      <c r="CH876" s="125"/>
      <c r="CI876" s="125"/>
      <c r="CJ876" s="125"/>
      <c r="CK876" s="125"/>
      <c r="CL876" s="125"/>
      <c r="CM876" s="125"/>
      <c r="CN876" s="125"/>
      <c r="CO876" s="125"/>
      <c r="CP876" s="125"/>
      <c r="CQ876" s="125"/>
      <c r="CR876" s="125"/>
      <c r="CS876" s="125"/>
      <c r="CT876" s="125"/>
      <c r="CU876" s="125"/>
      <c r="CV876" s="125"/>
      <c r="CW876" s="125"/>
      <c r="CX876" s="125"/>
      <c r="CY876" s="125"/>
      <c r="CZ876" s="125"/>
      <c r="DA876" s="125"/>
      <c r="DB876" s="125"/>
      <c r="DC876" s="125"/>
      <c r="DD876" s="125"/>
      <c r="DE876" s="125"/>
      <c r="DF876" s="125"/>
      <c r="DG876" s="125"/>
      <c r="DH876" s="125"/>
      <c r="DI876" s="125"/>
      <c r="DJ876" s="125"/>
      <c r="DK876" s="125"/>
      <c r="DL876" s="125"/>
      <c r="DM876" s="125"/>
      <c r="DN876" s="125"/>
      <c r="DO876" s="125"/>
      <c r="DP876" s="125"/>
      <c r="DQ876" s="125"/>
      <c r="DR876" s="125"/>
      <c r="DS876" s="125"/>
      <c r="DT876" s="125"/>
      <c r="DU876" s="125"/>
      <c r="DV876" s="125"/>
      <c r="DW876" s="125"/>
      <c r="DX876" s="125"/>
      <c r="DY876" s="125"/>
      <c r="DZ876" s="125"/>
      <c r="EA876" s="125"/>
      <c r="EB876" s="125"/>
      <c r="EC876" s="125"/>
      <c r="ED876" s="125"/>
      <c r="EE876" s="125"/>
      <c r="EF876" s="125"/>
      <c r="EG876" s="125"/>
      <c r="EH876" s="125"/>
      <c r="EI876" s="125"/>
      <c r="EJ876" s="125"/>
      <c r="EK876" s="125"/>
      <c r="EL876" s="125"/>
      <c r="EM876" s="125"/>
      <c r="EN876" s="125"/>
      <c r="EO876" s="125"/>
      <c r="EP876" s="125"/>
      <c r="EQ876" s="125"/>
      <c r="ER876" s="125"/>
      <c r="ES876" s="125"/>
      <c r="ET876" s="125"/>
      <c r="EU876" s="125"/>
      <c r="EV876" s="125"/>
      <c r="EW876" s="125"/>
      <c r="EX876" s="125"/>
      <c r="EY876" s="125"/>
      <c r="EZ876" s="125"/>
      <c r="FA876" s="125"/>
      <c r="FB876" s="125"/>
      <c r="FC876" s="125"/>
      <c r="FD876" s="125"/>
      <c r="FE876" s="125"/>
      <c r="FF876" s="125"/>
      <c r="FG876" s="125"/>
      <c r="FH876" s="125"/>
      <c r="FI876" s="125"/>
      <c r="FJ876" s="125"/>
      <c r="FK876" s="125"/>
      <c r="FL876" s="125"/>
      <c r="FM876" s="125"/>
      <c r="FN876" s="125"/>
      <c r="FO876" s="125"/>
      <c r="FP876" s="125"/>
      <c r="FQ876" s="125"/>
      <c r="FR876" s="125"/>
      <c r="FS876" s="125"/>
      <c r="FT876" s="125"/>
      <c r="FU876" s="125"/>
      <c r="FV876" s="125"/>
      <c r="FW876" s="125"/>
      <c r="FX876" s="125"/>
      <c r="FY876" s="125"/>
      <c r="FZ876" s="125"/>
      <c r="GA876" s="125"/>
      <c r="GB876" s="125"/>
      <c r="GC876" s="125"/>
      <c r="GD876" s="125"/>
      <c r="GE876" s="125"/>
      <c r="GF876" s="125"/>
      <c r="GG876" s="125"/>
      <c r="GH876" s="125"/>
      <c r="GI876" s="125"/>
      <c r="GJ876" s="125"/>
      <c r="GK876" s="125"/>
      <c r="GL876" s="125"/>
      <c r="GM876" s="125"/>
      <c r="GN876" s="125"/>
      <c r="GO876" s="125"/>
      <c r="GP876" s="125"/>
      <c r="GQ876" s="125"/>
      <c r="GR876" s="125"/>
      <c r="GS876" s="125"/>
      <c r="GT876" s="125"/>
      <c r="GU876" s="125"/>
      <c r="GV876" s="125"/>
      <c r="GW876" s="125"/>
      <c r="GX876" s="125"/>
      <c r="GY876" s="125"/>
      <c r="GZ876" s="125"/>
      <c r="HA876" s="125"/>
      <c r="HB876" s="125"/>
      <c r="HC876" s="125"/>
      <c r="HD876" s="125"/>
      <c r="HE876" s="125"/>
      <c r="HF876" s="125"/>
      <c r="HG876" s="125"/>
      <c r="HH876" s="125"/>
      <c r="HI876" s="125"/>
      <c r="HJ876" s="125"/>
      <c r="HK876" s="125"/>
      <c r="HL876" s="125"/>
      <c r="HM876" s="125"/>
      <c r="HN876" s="125"/>
      <c r="HO876" s="125"/>
      <c r="HP876" s="125"/>
      <c r="HQ876" s="125"/>
      <c r="HR876" s="125"/>
      <c r="HS876" s="125"/>
      <c r="HT876" s="125"/>
      <c r="HU876" s="125"/>
      <c r="HV876" s="125"/>
      <c r="HW876" s="125"/>
      <c r="HX876" s="125"/>
      <c r="HY876" s="125"/>
      <c r="HZ876" s="125"/>
      <c r="IA876" s="125"/>
      <c r="IB876" s="125"/>
      <c r="IC876" s="125"/>
      <c r="ID876" s="125"/>
      <c r="IE876" s="125"/>
    </row>
    <row r="877" s="36" customFormat="1" ht="60" hidden="1" customHeight="1">
      <c r="A877" s="37"/>
      <c r="B877" s="37" t="s">
        <v>62</v>
      </c>
      <c r="C877" s="37" t="s">
        <v>63</v>
      </c>
      <c r="D877" s="56" t="s">
        <v>64</v>
      </c>
      <c r="E877" s="56" t="s">
        <v>3427</v>
      </c>
      <c r="F877" s="40" t="s">
        <v>3414</v>
      </c>
      <c r="G877" s="40" t="s">
        <v>3428</v>
      </c>
      <c r="H877" s="56" t="s">
        <v>3429</v>
      </c>
      <c r="I877" s="48" t="s">
        <v>590</v>
      </c>
      <c r="J877" s="118" t="s">
        <v>3430</v>
      </c>
      <c r="K877" s="119" t="s">
        <v>592</v>
      </c>
      <c r="L877" s="49" t="s">
        <v>593</v>
      </c>
      <c r="M877" s="119" t="s">
        <v>3431</v>
      </c>
      <c r="N877" s="119">
        <v>222475</v>
      </c>
      <c r="O877" s="47" t="s">
        <v>595</v>
      </c>
      <c r="P877" s="37" t="s">
        <v>76</v>
      </c>
      <c r="Q877" s="42" t="s">
        <v>398</v>
      </c>
      <c r="R877" s="96">
        <v>44882</v>
      </c>
      <c r="S877" s="117">
        <v>10</v>
      </c>
      <c r="T877" s="45">
        <f t="shared" si="74"/>
        <v>48534</v>
      </c>
      <c r="U877" s="56" t="s">
        <v>100</v>
      </c>
      <c r="V877" s="37" t="str">
        <f t="shared" si="71"/>
        <v/>
      </c>
      <c r="W877" s="37" t="str">
        <f t="shared" si="70"/>
        <v>%НКПР</v>
      </c>
      <c r="X877" s="48">
        <v>100</v>
      </c>
      <c r="Y877" s="48"/>
      <c r="Z877" s="42" t="s">
        <v>399</v>
      </c>
      <c r="AA877" s="56" t="s">
        <v>596</v>
      </c>
      <c r="AB877" s="117"/>
      <c r="AC877" s="42" t="s">
        <v>399</v>
      </c>
      <c r="AD877" s="119">
        <v>36</v>
      </c>
      <c r="AE877" s="96">
        <v>44890</v>
      </c>
      <c r="AF877" s="51">
        <f t="shared" si="72"/>
        <v>45985</v>
      </c>
      <c r="AG877" s="40" t="s">
        <v>82</v>
      </c>
      <c r="AH877" s="118" t="s">
        <v>83</v>
      </c>
      <c r="AI877" s="120" t="s">
        <v>3432</v>
      </c>
      <c r="AJ877" s="47" t="s">
        <v>598</v>
      </c>
      <c r="AK877" s="51" t="str">
        <f t="shared" ca="1" si="73"/>
        <v>поверен</v>
      </c>
      <c r="AL877" s="120"/>
      <c r="AM877" s="42" t="s">
        <v>86</v>
      </c>
      <c r="AN877" s="42" t="s">
        <v>87</v>
      </c>
      <c r="AO877" s="42" t="s">
        <v>88</v>
      </c>
      <c r="AP877" s="47" t="s">
        <v>599</v>
      </c>
      <c r="AQ877" s="38" t="s">
        <v>913</v>
      </c>
      <c r="AR877" s="148"/>
      <c r="AS877" s="42" t="s">
        <v>91</v>
      </c>
      <c r="AT877" s="37" t="s">
        <v>385</v>
      </c>
      <c r="AU877" s="47"/>
      <c r="AV877" s="38" t="s">
        <v>913</v>
      </c>
      <c r="AW877" s="118"/>
      <c r="AX877" s="47"/>
      <c r="AY877" s="47"/>
      <c r="AZ877" s="47"/>
      <c r="BA877" s="118"/>
      <c r="BB877" s="40" t="s">
        <v>403</v>
      </c>
      <c r="BC877" s="40" t="s">
        <v>404</v>
      </c>
      <c r="BD877" s="42">
        <v>3160</v>
      </c>
      <c r="BE877" s="118"/>
      <c r="BF877" s="149"/>
      <c r="BG877" s="53" t="s">
        <v>3433</v>
      </c>
      <c r="BH877" s="54"/>
      <c r="BI877" s="47" t="s">
        <v>406</v>
      </c>
      <c r="BJ877" s="38" t="s">
        <v>1305</v>
      </c>
      <c r="BK877" s="47" t="s">
        <v>915</v>
      </c>
      <c r="BL877" s="55"/>
      <c r="BM877" s="55"/>
      <c r="BN877" s="55"/>
      <c r="BO877" s="55"/>
      <c r="BP877" s="55"/>
      <c r="BQ877" s="55"/>
      <c r="BR877" s="55"/>
      <c r="BS877" s="55"/>
      <c r="BT877" s="55"/>
      <c r="BU877" s="55"/>
      <c r="BV877" s="55"/>
      <c r="BW877" s="55"/>
      <c r="BX877" s="55"/>
      <c r="BY877" s="55"/>
      <c r="BZ877" s="55"/>
      <c r="CA877" s="55"/>
      <c r="CB877" s="55"/>
      <c r="CC877" s="55"/>
      <c r="CD877" s="55"/>
      <c r="CE877" s="55"/>
      <c r="CF877" s="55"/>
      <c r="CG877" s="55"/>
      <c r="CH877" s="55"/>
      <c r="CI877" s="55"/>
      <c r="CJ877" s="55"/>
      <c r="CK877" s="55"/>
      <c r="CL877" s="55"/>
      <c r="CM877" s="55"/>
      <c r="CN877" s="55"/>
      <c r="CO877" s="55"/>
      <c r="CP877" s="55"/>
      <c r="CQ877" s="55"/>
      <c r="CR877" s="55"/>
      <c r="CS877" s="55"/>
      <c r="CT877" s="55"/>
      <c r="CU877" s="55"/>
      <c r="CV877" s="55"/>
      <c r="CW877" s="55"/>
      <c r="CX877" s="55"/>
      <c r="CY877" s="55"/>
      <c r="CZ877" s="55"/>
      <c r="DA877" s="55"/>
      <c r="DB877" s="55"/>
      <c r="DC877" s="55"/>
      <c r="DD877" s="55"/>
      <c r="DE877" s="55"/>
      <c r="DF877" s="55"/>
      <c r="DG877" s="55"/>
      <c r="DH877" s="55"/>
      <c r="DI877" s="55"/>
      <c r="DJ877" s="55"/>
      <c r="DK877" s="55"/>
      <c r="DL877" s="55"/>
      <c r="DM877" s="55"/>
      <c r="DN877" s="55"/>
      <c r="DO877" s="55"/>
      <c r="DP877" s="55"/>
      <c r="DQ877" s="55"/>
      <c r="DR877" s="55"/>
      <c r="DS877" s="55"/>
      <c r="DT877" s="55"/>
      <c r="DU877" s="55"/>
      <c r="DV877" s="55"/>
      <c r="DW877" s="55"/>
      <c r="DX877" s="55"/>
      <c r="DY877" s="55"/>
      <c r="DZ877" s="55"/>
      <c r="EA877" s="55"/>
      <c r="EB877" s="55"/>
      <c r="EC877" s="55"/>
      <c r="ED877" s="55"/>
      <c r="EE877" s="55"/>
      <c r="EF877" s="55"/>
      <c r="EG877" s="55"/>
      <c r="EH877" s="55"/>
      <c r="EI877" s="55"/>
      <c r="EJ877" s="55"/>
      <c r="EK877" s="55"/>
      <c r="EL877" s="55"/>
      <c r="EM877" s="55"/>
      <c r="EN877" s="55"/>
      <c r="EO877" s="55"/>
      <c r="EP877" s="55"/>
      <c r="EQ877" s="55"/>
      <c r="ER877" s="55"/>
      <c r="ES877" s="55"/>
      <c r="ET877" s="55"/>
      <c r="EU877" s="55"/>
      <c r="EV877" s="55"/>
      <c r="EW877" s="55"/>
      <c r="EX877" s="55"/>
      <c r="EY877" s="55"/>
      <c r="EZ877" s="55"/>
      <c r="FA877" s="55"/>
      <c r="FB877" s="55"/>
      <c r="FC877" s="55"/>
      <c r="FD877" s="55"/>
      <c r="FE877" s="55"/>
      <c r="FF877" s="55"/>
      <c r="FG877" s="55"/>
      <c r="FH877" s="55"/>
      <c r="FI877" s="55"/>
      <c r="FJ877" s="55"/>
      <c r="FK877" s="55"/>
      <c r="FL877" s="55"/>
      <c r="FM877" s="55"/>
      <c r="FN877" s="55"/>
      <c r="FO877" s="55"/>
      <c r="FP877" s="55"/>
      <c r="FQ877" s="55"/>
      <c r="FR877" s="55"/>
      <c r="FS877" s="55"/>
      <c r="FT877" s="55"/>
      <c r="FU877" s="55"/>
      <c r="FV877" s="55"/>
      <c r="FW877" s="55"/>
      <c r="FX877" s="55"/>
      <c r="FY877" s="55"/>
      <c r="FZ877" s="55"/>
      <c r="GA877" s="55"/>
      <c r="GB877" s="55"/>
      <c r="GC877" s="55"/>
      <c r="GD877" s="55"/>
      <c r="GE877" s="55"/>
      <c r="GF877" s="55"/>
      <c r="GG877" s="55"/>
      <c r="GH877" s="55"/>
      <c r="GI877" s="55"/>
      <c r="GJ877" s="55"/>
      <c r="GK877" s="55"/>
      <c r="GL877" s="55"/>
      <c r="GM877" s="55"/>
      <c r="GN877" s="55"/>
      <c r="GO877" s="55"/>
      <c r="GP877" s="55"/>
      <c r="GQ877" s="55"/>
      <c r="GR877" s="55"/>
      <c r="GS877" s="55"/>
      <c r="GT877" s="55"/>
      <c r="GU877" s="55"/>
      <c r="GV877" s="55"/>
      <c r="GW877" s="55"/>
      <c r="GX877" s="55"/>
      <c r="GY877" s="55"/>
      <c r="GZ877" s="55"/>
      <c r="HA877" s="55"/>
      <c r="HB877" s="55"/>
      <c r="HC877" s="55"/>
      <c r="HD877" s="55"/>
      <c r="HE877" s="55"/>
      <c r="HF877" s="55"/>
      <c r="HG877" s="55"/>
      <c r="HH877" s="55"/>
      <c r="HI877" s="55"/>
      <c r="HJ877" s="55"/>
      <c r="HK877" s="55"/>
      <c r="HL877" s="55"/>
      <c r="HM877" s="55"/>
      <c r="HN877" s="55"/>
      <c r="HO877" s="55"/>
      <c r="HP877" s="55"/>
      <c r="HQ877" s="55"/>
      <c r="HR877" s="55"/>
      <c r="HS877" s="55"/>
      <c r="HT877" s="55"/>
      <c r="HU877" s="55"/>
      <c r="HV877" s="55"/>
      <c r="HW877" s="55"/>
      <c r="HX877" s="55"/>
      <c r="HY877" s="55"/>
      <c r="HZ877" s="55"/>
      <c r="IA877" s="55"/>
      <c r="IB877" s="55"/>
      <c r="IC877" s="55"/>
      <c r="ID877" s="55"/>
      <c r="IE877" s="55"/>
    </row>
    <row r="878" s="55" customFormat="1" ht="60" hidden="1" customHeight="1">
      <c r="A878" s="58"/>
      <c r="B878" s="58" t="s">
        <v>62</v>
      </c>
      <c r="C878" s="58" t="s">
        <v>63</v>
      </c>
      <c r="D878" s="59" t="s">
        <v>64</v>
      </c>
      <c r="E878" s="59" t="s">
        <v>3434</v>
      </c>
      <c r="F878" s="62" t="s">
        <v>3435</v>
      </c>
      <c r="G878" s="62"/>
      <c r="H878" s="59" t="s">
        <v>3436</v>
      </c>
      <c r="I878" s="63" t="s">
        <v>282</v>
      </c>
      <c r="J878" s="62" t="s">
        <v>283</v>
      </c>
      <c r="K878" s="64" t="s">
        <v>284</v>
      </c>
      <c r="L878" s="79" t="s">
        <v>3150</v>
      </c>
      <c r="M878" s="64" t="s">
        <v>3437</v>
      </c>
      <c r="N878" s="64" t="s">
        <v>3438</v>
      </c>
      <c r="O878" s="58" t="s">
        <v>288</v>
      </c>
      <c r="P878" s="58" t="s">
        <v>136</v>
      </c>
      <c r="Q878" s="587">
        <v>29</v>
      </c>
      <c r="R878" s="74" t="s">
        <v>1350</v>
      </c>
      <c r="S878" s="63">
        <v>10</v>
      </c>
      <c r="T878" s="69">
        <f t="shared" si="74"/>
        <v>3653.2015999999999</v>
      </c>
      <c r="U878" s="59" t="s">
        <v>291</v>
      </c>
      <c r="V878" s="71"/>
      <c r="W878" s="71" t="s">
        <v>292</v>
      </c>
      <c r="X878" s="63">
        <v>120000</v>
      </c>
      <c r="Y878" s="63"/>
      <c r="Z878" s="71" t="s">
        <v>292</v>
      </c>
      <c r="AA878" s="59" t="s">
        <v>293</v>
      </c>
      <c r="AB878" s="63"/>
      <c r="AC878" s="66" t="s">
        <v>141</v>
      </c>
      <c r="AD878" s="64">
        <v>48</v>
      </c>
      <c r="AE878" s="72">
        <v>44714</v>
      </c>
      <c r="AF878" s="73">
        <f t="shared" si="72"/>
        <v>46174</v>
      </c>
      <c r="AG878" s="62" t="s">
        <v>82</v>
      </c>
      <c r="AH878" s="62" t="s">
        <v>83</v>
      </c>
      <c r="AI878" s="66" t="s">
        <v>3439</v>
      </c>
      <c r="AJ878" s="62" t="s">
        <v>85</v>
      </c>
      <c r="AK878" s="73" t="str">
        <f t="shared" ca="1" si="73"/>
        <v>поверен</v>
      </c>
      <c r="AL878" s="66"/>
      <c r="AM878" s="66" t="s">
        <v>86</v>
      </c>
      <c r="AN878" s="66" t="s">
        <v>87</v>
      </c>
      <c r="AO878" s="66" t="s">
        <v>88</v>
      </c>
      <c r="AP878" s="63" t="s">
        <v>3156</v>
      </c>
      <c r="AQ878" s="74" t="s">
        <v>3440</v>
      </c>
      <c r="AR878" s="73"/>
      <c r="AS878" s="66" t="s">
        <v>91</v>
      </c>
      <c r="AT878" s="58" t="s">
        <v>385</v>
      </c>
      <c r="AU878" s="58"/>
      <c r="AV878" s="62">
        <v>44714</v>
      </c>
      <c r="AW878" s="62"/>
      <c r="AX878" s="58"/>
      <c r="AY878" s="58"/>
      <c r="AZ878" s="58"/>
      <c r="BA878" s="62"/>
      <c r="BB878" s="62" t="s">
        <v>297</v>
      </c>
      <c r="BC878" s="62" t="s">
        <v>298</v>
      </c>
      <c r="BD878" s="66"/>
      <c r="BE878" s="62"/>
      <c r="BF878" s="75"/>
      <c r="BG878" s="76"/>
      <c r="BH878" s="77"/>
      <c r="BI878" s="74" t="s">
        <v>1792</v>
      </c>
      <c r="BJ878" s="60" t="s">
        <v>301</v>
      </c>
      <c r="BK878" s="74" t="s">
        <v>302</v>
      </c>
    </row>
    <row r="879" s="95" customFormat="1" ht="60" hidden="1" customHeight="1">
      <c r="A879" s="58"/>
      <c r="B879" s="58" t="s">
        <v>62</v>
      </c>
      <c r="C879" s="58" t="s">
        <v>63</v>
      </c>
      <c r="D879" s="59" t="s">
        <v>64</v>
      </c>
      <c r="E879" s="59" t="s">
        <v>3434</v>
      </c>
      <c r="F879" s="62" t="s">
        <v>3435</v>
      </c>
      <c r="G879" s="62" t="s">
        <v>3441</v>
      </c>
      <c r="H879" s="59"/>
      <c r="I879" s="63" t="s">
        <v>753</v>
      </c>
      <c r="J879" s="62" t="s">
        <v>754</v>
      </c>
      <c r="K879" s="64" t="s">
        <v>523</v>
      </c>
      <c r="L879" s="64" t="s">
        <v>1352</v>
      </c>
      <c r="M879" s="62" t="s">
        <v>3442</v>
      </c>
      <c r="N879" s="64" t="s">
        <v>3443</v>
      </c>
      <c r="O879" s="58" t="s">
        <v>1098</v>
      </c>
      <c r="P879" s="58" t="s">
        <v>76</v>
      </c>
      <c r="Q879" s="66" t="s">
        <v>77</v>
      </c>
      <c r="R879" s="116">
        <v>42309</v>
      </c>
      <c r="S879" s="63">
        <v>10</v>
      </c>
      <c r="T879" s="69">
        <f t="shared" si="74"/>
        <v>45961</v>
      </c>
      <c r="U879" s="59">
        <v>-50</v>
      </c>
      <c r="V879" s="58" t="str">
        <f t="shared" si="71"/>
        <v/>
      </c>
      <c r="W879" s="58" t="str">
        <f t="shared" si="70"/>
        <v>°С</v>
      </c>
      <c r="X879" s="63">
        <v>50</v>
      </c>
      <c r="Y879" s="63"/>
      <c r="Z879" s="66" t="s">
        <v>79</v>
      </c>
      <c r="AA879" s="59" t="s">
        <v>542</v>
      </c>
      <c r="AB879" s="63"/>
      <c r="AC879" s="66" t="s">
        <v>141</v>
      </c>
      <c r="AD879" s="64">
        <v>48</v>
      </c>
      <c r="AE879" s="72">
        <v>45034</v>
      </c>
      <c r="AF879" s="73">
        <f t="shared" si="72"/>
        <v>46494</v>
      </c>
      <c r="AG879" s="62" t="s">
        <v>82</v>
      </c>
      <c r="AH879" s="62" t="s">
        <v>83</v>
      </c>
      <c r="AI879" s="66" t="s">
        <v>3444</v>
      </c>
      <c r="AJ879" s="62" t="s">
        <v>1338</v>
      </c>
      <c r="AK879" s="73" t="str">
        <f t="shared" ca="1" si="73"/>
        <v>поверен</v>
      </c>
      <c r="AL879" s="66"/>
      <c r="AM879" s="66" t="s">
        <v>86</v>
      </c>
      <c r="AN879" s="66" t="s">
        <v>87</v>
      </c>
      <c r="AO879" s="66" t="s">
        <v>88</v>
      </c>
      <c r="AP879" s="63"/>
      <c r="AQ879" s="74"/>
      <c r="AR879" s="73"/>
      <c r="AS879" s="66" t="s">
        <v>91</v>
      </c>
      <c r="AT879" s="58" t="s">
        <v>385</v>
      </c>
      <c r="AU879" s="58"/>
      <c r="AV879" s="62"/>
      <c r="AW879" s="62"/>
      <c r="AX879" s="58"/>
      <c r="AY879" s="58"/>
      <c r="AZ879" s="58"/>
      <c r="BA879" s="62"/>
      <c r="BB879" s="62" t="s">
        <v>93</v>
      </c>
      <c r="BC879" s="62" t="s">
        <v>94</v>
      </c>
      <c r="BD879" s="66">
        <v>3201</v>
      </c>
      <c r="BE879" s="62"/>
      <c r="BF879" s="75"/>
      <c r="BG879" s="127" t="s">
        <v>1170</v>
      </c>
      <c r="BH879" s="128"/>
      <c r="BI879" s="58"/>
      <c r="BJ879" s="58"/>
      <c r="BK879" s="58"/>
    </row>
    <row r="880" s="55" customFormat="1" ht="60" hidden="1" customHeight="1">
      <c r="A880" s="58"/>
      <c r="B880" s="58" t="s">
        <v>62</v>
      </c>
      <c r="C880" s="58" t="s">
        <v>63</v>
      </c>
      <c r="D880" s="59" t="s">
        <v>64</v>
      </c>
      <c r="E880" s="59" t="s">
        <v>3434</v>
      </c>
      <c r="F880" s="62" t="s">
        <v>3435</v>
      </c>
      <c r="G880" s="62" t="s">
        <v>1332</v>
      </c>
      <c r="H880" s="59"/>
      <c r="I880" s="63" t="s">
        <v>171</v>
      </c>
      <c r="J880" s="62" t="s">
        <v>172</v>
      </c>
      <c r="K880" s="64" t="s">
        <v>131</v>
      </c>
      <c r="L880" s="79" t="s">
        <v>151</v>
      </c>
      <c r="M880" s="62" t="s">
        <v>3445</v>
      </c>
      <c r="N880" s="64" t="s">
        <v>3446</v>
      </c>
      <c r="O880" s="58" t="s">
        <v>75</v>
      </c>
      <c r="P880" s="58" t="s">
        <v>76</v>
      </c>
      <c r="Q880" s="66" t="s">
        <v>137</v>
      </c>
      <c r="R880" s="115" t="s">
        <v>3447</v>
      </c>
      <c r="S880" s="68">
        <v>12</v>
      </c>
      <c r="T880" s="69">
        <f t="shared" si="74"/>
        <v>4390.6014999999998</v>
      </c>
      <c r="U880" s="59" t="s">
        <v>100</v>
      </c>
      <c r="V880" s="71"/>
      <c r="W880" s="71" t="str">
        <f t="shared" si="70"/>
        <v>кгс/см²</v>
      </c>
      <c r="X880" s="63">
        <v>0.20000000000000001</v>
      </c>
      <c r="Y880" s="63"/>
      <c r="Z880" s="63" t="s">
        <v>3448</v>
      </c>
      <c r="AA880" s="59" t="s">
        <v>156</v>
      </c>
      <c r="AB880" s="63"/>
      <c r="AC880" s="66" t="s">
        <v>141</v>
      </c>
      <c r="AD880" s="64">
        <v>60</v>
      </c>
      <c r="AE880" s="72">
        <v>45818</v>
      </c>
      <c r="AF880" s="73">
        <f t="shared" si="72"/>
        <v>47643</v>
      </c>
      <c r="AG880" s="62" t="s">
        <v>82</v>
      </c>
      <c r="AH880" s="62" t="s">
        <v>83</v>
      </c>
      <c r="AI880" s="66" t="s">
        <v>3449</v>
      </c>
      <c r="AJ880" s="62" t="s">
        <v>109</v>
      </c>
      <c r="AK880" s="73" t="str">
        <f t="shared" ca="1" si="73"/>
        <v>поверен</v>
      </c>
      <c r="AL880" s="66"/>
      <c r="AM880" s="66" t="s">
        <v>86</v>
      </c>
      <c r="AN880" s="66" t="s">
        <v>87</v>
      </c>
      <c r="AO880" s="66" t="s">
        <v>88</v>
      </c>
      <c r="AP880" s="63"/>
      <c r="AQ880" s="74"/>
      <c r="AR880" s="73"/>
      <c r="AS880" s="66" t="s">
        <v>91</v>
      </c>
      <c r="AT880" s="58" t="s">
        <v>385</v>
      </c>
      <c r="AU880" s="58"/>
      <c r="AV880" s="62"/>
      <c r="AW880" s="62"/>
      <c r="AX880" s="58"/>
      <c r="AY880" s="58"/>
      <c r="AZ880" s="58"/>
      <c r="BA880" s="62"/>
      <c r="BB880" s="62" t="s">
        <v>145</v>
      </c>
      <c r="BC880" s="62" t="s">
        <v>146</v>
      </c>
      <c r="BD880" s="66">
        <v>3001</v>
      </c>
      <c r="BE880" s="62"/>
      <c r="BF880" s="75"/>
      <c r="BG880" s="76"/>
      <c r="BH880" s="77"/>
      <c r="BI880" s="71"/>
      <c r="BJ880" s="71"/>
      <c r="BK880" s="71"/>
    </row>
    <row r="881" s="36" customFormat="1" ht="60" hidden="1" customHeight="1">
      <c r="A881" s="37"/>
      <c r="B881" s="37" t="s">
        <v>62</v>
      </c>
      <c r="C881" s="37" t="s">
        <v>63</v>
      </c>
      <c r="D881" s="56" t="s">
        <v>64</v>
      </c>
      <c r="E881" s="56" t="s">
        <v>3434</v>
      </c>
      <c r="F881" s="40" t="s">
        <v>3435</v>
      </c>
      <c r="G881" s="40" t="s">
        <v>3450</v>
      </c>
      <c r="H881" s="56" t="s">
        <v>3451</v>
      </c>
      <c r="I881" s="48" t="s">
        <v>391</v>
      </c>
      <c r="J881" s="40" t="s">
        <v>3452</v>
      </c>
      <c r="K881" s="49" t="s">
        <v>393</v>
      </c>
      <c r="L881" s="49" t="s">
        <v>394</v>
      </c>
      <c r="M881" s="49" t="s">
        <v>394</v>
      </c>
      <c r="N881" s="49" t="s">
        <v>3453</v>
      </c>
      <c r="O881" s="37" t="s">
        <v>397</v>
      </c>
      <c r="P881" s="37" t="s">
        <v>76</v>
      </c>
      <c r="Q881" s="42" t="s">
        <v>398</v>
      </c>
      <c r="R881" s="41" t="s">
        <v>3454</v>
      </c>
      <c r="S881" s="48">
        <v>12</v>
      </c>
      <c r="T881" s="45">
        <f t="shared" si="74"/>
        <v>48213.400000000001</v>
      </c>
      <c r="U881" s="46" t="s">
        <v>100</v>
      </c>
      <c r="V881" s="47"/>
      <c r="W881" s="42" t="s">
        <v>399</v>
      </c>
      <c r="X881" s="48">
        <v>100</v>
      </c>
      <c r="Y881" s="48"/>
      <c r="Z881" s="42" t="s">
        <v>399</v>
      </c>
      <c r="AA881" s="56" t="s">
        <v>400</v>
      </c>
      <c r="AB881" s="48"/>
      <c r="AC881" s="42" t="s">
        <v>399</v>
      </c>
      <c r="AD881" s="49">
        <v>36</v>
      </c>
      <c r="AE881" s="91">
        <v>44756</v>
      </c>
      <c r="AF881" s="51">
        <f t="shared" si="72"/>
        <v>45851</v>
      </c>
      <c r="AG881" s="40" t="s">
        <v>82</v>
      </c>
      <c r="AH881" s="40" t="s">
        <v>83</v>
      </c>
      <c r="AI881" s="42" t="s">
        <v>3455</v>
      </c>
      <c r="AJ881" s="40" t="s">
        <v>1338</v>
      </c>
      <c r="AK881" s="51" t="str">
        <f t="shared" ca="1" si="73"/>
        <v>ЗАМЕНИТЬ</v>
      </c>
      <c r="AL881" s="42"/>
      <c r="AM881" s="42" t="s">
        <v>86</v>
      </c>
      <c r="AN881" s="42" t="s">
        <v>87</v>
      </c>
      <c r="AO881" s="42" t="s">
        <v>88</v>
      </c>
      <c r="AP881" s="48" t="s">
        <v>402</v>
      </c>
      <c r="AQ881" s="41" t="s">
        <v>3456</v>
      </c>
      <c r="AR881" s="51"/>
      <c r="AS881" s="42" t="s">
        <v>91</v>
      </c>
      <c r="AT881" s="37" t="s">
        <v>92</v>
      </c>
      <c r="AU881" s="37"/>
      <c r="AV881" s="41" t="s">
        <v>3456</v>
      </c>
      <c r="AW881" s="40" t="s">
        <v>3457</v>
      </c>
      <c r="AX881" s="37"/>
      <c r="AY881" s="37"/>
      <c r="AZ881" s="37"/>
      <c r="BA881" s="40"/>
      <c r="BB881" s="40" t="s">
        <v>403</v>
      </c>
      <c r="BC881" s="40" t="s">
        <v>404</v>
      </c>
      <c r="BD881" s="42">
        <v>3160</v>
      </c>
      <c r="BE881" s="40"/>
      <c r="BF881" s="52"/>
      <c r="BG881" s="53" t="s">
        <v>3458</v>
      </c>
      <c r="BH881" s="54"/>
      <c r="BI881" s="47" t="s">
        <v>406</v>
      </c>
      <c r="BJ881" s="38" t="s">
        <v>407</v>
      </c>
      <c r="BK881" s="47" t="s">
        <v>408</v>
      </c>
      <c r="BL881" s="55"/>
      <c r="BM881" s="55"/>
      <c r="BN881" s="55"/>
      <c r="BO881" s="55"/>
      <c r="BP881" s="55"/>
      <c r="BQ881" s="55"/>
      <c r="BR881" s="55"/>
      <c r="BS881" s="55"/>
      <c r="BT881" s="55"/>
      <c r="BU881" s="55"/>
      <c r="BV881" s="55"/>
      <c r="BW881" s="55"/>
      <c r="BX881" s="55"/>
      <c r="BY881" s="55"/>
      <c r="BZ881" s="55"/>
      <c r="CA881" s="55"/>
      <c r="CB881" s="55"/>
      <c r="CC881" s="55"/>
      <c r="CD881" s="55"/>
      <c r="CE881" s="55"/>
      <c r="CF881" s="55"/>
      <c r="CG881" s="55"/>
      <c r="CH881" s="55"/>
      <c r="CI881" s="55"/>
      <c r="CJ881" s="55"/>
      <c r="CK881" s="55"/>
      <c r="CL881" s="55"/>
      <c r="CM881" s="55"/>
      <c r="CN881" s="55"/>
      <c r="CO881" s="55"/>
      <c r="CP881" s="55"/>
      <c r="CQ881" s="55"/>
      <c r="CR881" s="55"/>
      <c r="CS881" s="55"/>
      <c r="CT881" s="55"/>
      <c r="CU881" s="55"/>
      <c r="CV881" s="55"/>
      <c r="CW881" s="55"/>
      <c r="CX881" s="55"/>
      <c r="CY881" s="55"/>
      <c r="CZ881" s="55"/>
      <c r="DA881" s="55"/>
      <c r="DB881" s="55"/>
      <c r="DC881" s="55"/>
      <c r="DD881" s="55"/>
      <c r="DE881" s="55"/>
      <c r="DF881" s="55"/>
      <c r="DG881" s="55"/>
      <c r="DH881" s="55"/>
      <c r="DI881" s="55"/>
      <c r="DJ881" s="55"/>
      <c r="DK881" s="55"/>
      <c r="DL881" s="55"/>
      <c r="DM881" s="55"/>
      <c r="DN881" s="55"/>
      <c r="DO881" s="55"/>
      <c r="DP881" s="55"/>
      <c r="DQ881" s="55"/>
      <c r="DR881" s="55"/>
      <c r="DS881" s="55"/>
      <c r="DT881" s="55"/>
      <c r="DU881" s="55"/>
      <c r="DV881" s="55"/>
      <c r="DW881" s="55"/>
      <c r="DX881" s="55"/>
      <c r="DY881" s="55"/>
      <c r="DZ881" s="55"/>
      <c r="EA881" s="55"/>
      <c r="EB881" s="55"/>
      <c r="EC881" s="55"/>
      <c r="ED881" s="55"/>
      <c r="EE881" s="55"/>
      <c r="EF881" s="55"/>
      <c r="EG881" s="55"/>
      <c r="EH881" s="55"/>
      <c r="EI881" s="55"/>
      <c r="EJ881" s="55"/>
      <c r="EK881" s="55"/>
      <c r="EL881" s="55"/>
      <c r="EM881" s="55"/>
      <c r="EN881" s="55"/>
      <c r="EO881" s="55"/>
      <c r="EP881" s="55"/>
      <c r="EQ881" s="55"/>
      <c r="ER881" s="55"/>
      <c r="ES881" s="55"/>
      <c r="ET881" s="55"/>
      <c r="EU881" s="55"/>
      <c r="EV881" s="55"/>
      <c r="EW881" s="55"/>
      <c r="EX881" s="55"/>
      <c r="EY881" s="55"/>
      <c r="EZ881" s="55"/>
      <c r="FA881" s="55"/>
      <c r="FB881" s="55"/>
      <c r="FC881" s="55"/>
      <c r="FD881" s="55"/>
      <c r="FE881" s="55"/>
      <c r="FF881" s="55"/>
      <c r="FG881" s="55"/>
      <c r="FH881" s="55"/>
      <c r="FI881" s="55"/>
      <c r="FJ881" s="55"/>
      <c r="FK881" s="55"/>
      <c r="FL881" s="55"/>
      <c r="FM881" s="55"/>
      <c r="FN881" s="55"/>
      <c r="FO881" s="55"/>
      <c r="FP881" s="55"/>
      <c r="FQ881" s="55"/>
      <c r="FR881" s="55"/>
      <c r="FS881" s="55"/>
      <c r="FT881" s="55"/>
      <c r="FU881" s="55"/>
      <c r="FV881" s="55"/>
      <c r="FW881" s="55"/>
      <c r="FX881" s="55"/>
      <c r="FY881" s="55"/>
      <c r="FZ881" s="55"/>
      <c r="GA881" s="55"/>
      <c r="GB881" s="55"/>
      <c r="GC881" s="55"/>
      <c r="GD881" s="55"/>
      <c r="GE881" s="55"/>
      <c r="GF881" s="55"/>
      <c r="GG881" s="55"/>
      <c r="GH881" s="55"/>
      <c r="GI881" s="55"/>
      <c r="GJ881" s="55"/>
      <c r="GK881" s="55"/>
      <c r="GL881" s="55"/>
      <c r="GM881" s="55"/>
      <c r="GN881" s="55"/>
      <c r="GO881" s="55"/>
      <c r="GP881" s="55"/>
      <c r="GQ881" s="55"/>
      <c r="GR881" s="55"/>
      <c r="GS881" s="55"/>
      <c r="GT881" s="55"/>
      <c r="GU881" s="55"/>
      <c r="GV881" s="55"/>
      <c r="GW881" s="55"/>
      <c r="GX881" s="55"/>
      <c r="GY881" s="55"/>
      <c r="GZ881" s="55"/>
      <c r="HA881" s="55"/>
      <c r="HB881" s="55"/>
      <c r="HC881" s="55"/>
      <c r="HD881" s="55"/>
      <c r="HE881" s="55"/>
      <c r="HF881" s="55"/>
      <c r="HG881" s="55"/>
      <c r="HH881" s="55"/>
      <c r="HI881" s="55"/>
      <c r="HJ881" s="55"/>
      <c r="HK881" s="55"/>
      <c r="HL881" s="55"/>
      <c r="HM881" s="55"/>
      <c r="HN881" s="55"/>
      <c r="HO881" s="55"/>
      <c r="HP881" s="55"/>
      <c r="HQ881" s="55"/>
      <c r="HR881" s="55"/>
      <c r="HS881" s="55"/>
      <c r="HT881" s="55"/>
      <c r="HU881" s="55"/>
      <c r="HV881" s="55"/>
      <c r="HW881" s="55"/>
      <c r="HX881" s="55"/>
      <c r="HY881" s="55"/>
      <c r="HZ881" s="55"/>
      <c r="IA881" s="55"/>
      <c r="IB881" s="55"/>
      <c r="IC881" s="55"/>
      <c r="ID881" s="55"/>
      <c r="IE881" s="55"/>
    </row>
    <row r="882" s="36" customFormat="1" ht="60" hidden="1" customHeight="1">
      <c r="A882" s="37"/>
      <c r="B882" s="37" t="s">
        <v>62</v>
      </c>
      <c r="C882" s="37" t="s">
        <v>63</v>
      </c>
      <c r="D882" s="56" t="s">
        <v>64</v>
      </c>
      <c r="E882" s="56" t="s">
        <v>3434</v>
      </c>
      <c r="F882" s="40" t="s">
        <v>3435</v>
      </c>
      <c r="G882" s="40" t="s">
        <v>3459</v>
      </c>
      <c r="H882" s="56" t="s">
        <v>3460</v>
      </c>
      <c r="I882" s="48" t="s">
        <v>590</v>
      </c>
      <c r="J882" s="118" t="s">
        <v>3430</v>
      </c>
      <c r="K882" s="119" t="s">
        <v>592</v>
      </c>
      <c r="L882" s="49" t="s">
        <v>593</v>
      </c>
      <c r="M882" s="119" t="s">
        <v>3461</v>
      </c>
      <c r="N882" s="119">
        <v>222348</v>
      </c>
      <c r="O882" s="47" t="s">
        <v>595</v>
      </c>
      <c r="P882" s="37" t="s">
        <v>76</v>
      </c>
      <c r="Q882" s="42" t="s">
        <v>398</v>
      </c>
      <c r="R882" s="96">
        <v>44882</v>
      </c>
      <c r="S882" s="117">
        <v>10</v>
      </c>
      <c r="T882" s="45">
        <f t="shared" si="74"/>
        <v>48534</v>
      </c>
      <c r="U882" s="56" t="s">
        <v>100</v>
      </c>
      <c r="V882" s="37" t="str">
        <f t="shared" si="71"/>
        <v/>
      </c>
      <c r="W882" s="37" t="str">
        <f t="shared" si="70"/>
        <v>%НКПР</v>
      </c>
      <c r="X882" s="48">
        <v>100</v>
      </c>
      <c r="Y882" s="48"/>
      <c r="Z882" s="42" t="s">
        <v>399</v>
      </c>
      <c r="AA882" s="56" t="s">
        <v>596</v>
      </c>
      <c r="AB882" s="117"/>
      <c r="AC882" s="42" t="s">
        <v>399</v>
      </c>
      <c r="AD882" s="119">
        <v>36</v>
      </c>
      <c r="AE882" s="96">
        <v>44882</v>
      </c>
      <c r="AF882" s="51">
        <f t="shared" si="72"/>
        <v>45977</v>
      </c>
      <c r="AG882" s="40" t="s">
        <v>82</v>
      </c>
      <c r="AH882" s="118" t="s">
        <v>83</v>
      </c>
      <c r="AI882" s="120" t="s">
        <v>3462</v>
      </c>
      <c r="AJ882" s="47" t="s">
        <v>598</v>
      </c>
      <c r="AK882" s="51" t="str">
        <f t="shared" ca="1" si="73"/>
        <v>поверен</v>
      </c>
      <c r="AL882" s="120"/>
      <c r="AM882" s="42" t="s">
        <v>86</v>
      </c>
      <c r="AN882" s="42" t="s">
        <v>87</v>
      </c>
      <c r="AO882" s="42" t="s">
        <v>88</v>
      </c>
      <c r="AP882" s="47" t="s">
        <v>599</v>
      </c>
      <c r="AQ882" s="38" t="s">
        <v>1064</v>
      </c>
      <c r="AR882" s="148"/>
      <c r="AS882" s="42" t="s">
        <v>91</v>
      </c>
      <c r="AT882" s="37" t="s">
        <v>385</v>
      </c>
      <c r="AU882" s="47"/>
      <c r="AV882" s="38" t="s">
        <v>1064</v>
      </c>
      <c r="AW882" s="118"/>
      <c r="AX882" s="47"/>
      <c r="AY882" s="47"/>
      <c r="AZ882" s="47"/>
      <c r="BA882" s="118"/>
      <c r="BB882" s="40" t="s">
        <v>403</v>
      </c>
      <c r="BC882" s="40" t="s">
        <v>404</v>
      </c>
      <c r="BD882" s="42">
        <v>3160</v>
      </c>
      <c r="BE882" s="118"/>
      <c r="BF882" s="149"/>
      <c r="BG882" s="53" t="s">
        <v>3433</v>
      </c>
      <c r="BH882" s="54"/>
      <c r="BI882" s="47" t="s">
        <v>406</v>
      </c>
      <c r="BJ882" s="38" t="s">
        <v>1305</v>
      </c>
      <c r="BK882" s="47" t="s">
        <v>915</v>
      </c>
      <c r="BL882" s="55"/>
      <c r="BM882" s="55"/>
      <c r="BN882" s="55"/>
      <c r="BO882" s="55"/>
      <c r="BP882" s="55"/>
      <c r="BQ882" s="55"/>
      <c r="BR882" s="55"/>
      <c r="BS882" s="55"/>
      <c r="BT882" s="55"/>
      <c r="BU882" s="55"/>
      <c r="BV882" s="55"/>
      <c r="BW882" s="55"/>
      <c r="BX882" s="55"/>
      <c r="BY882" s="55"/>
      <c r="BZ882" s="55"/>
      <c r="CA882" s="55"/>
      <c r="CB882" s="55"/>
      <c r="CC882" s="55"/>
      <c r="CD882" s="55"/>
      <c r="CE882" s="55"/>
      <c r="CF882" s="55"/>
      <c r="CG882" s="55"/>
      <c r="CH882" s="55"/>
      <c r="CI882" s="55"/>
      <c r="CJ882" s="55"/>
      <c r="CK882" s="55"/>
      <c r="CL882" s="55"/>
      <c r="CM882" s="55"/>
      <c r="CN882" s="55"/>
      <c r="CO882" s="55"/>
      <c r="CP882" s="55"/>
      <c r="CQ882" s="55"/>
      <c r="CR882" s="55"/>
      <c r="CS882" s="55"/>
      <c r="CT882" s="55"/>
      <c r="CU882" s="55"/>
      <c r="CV882" s="55"/>
      <c r="CW882" s="55"/>
      <c r="CX882" s="55"/>
      <c r="CY882" s="55"/>
      <c r="CZ882" s="55"/>
      <c r="DA882" s="55"/>
      <c r="DB882" s="55"/>
      <c r="DC882" s="55"/>
      <c r="DD882" s="55"/>
      <c r="DE882" s="55"/>
      <c r="DF882" s="55"/>
      <c r="DG882" s="55"/>
      <c r="DH882" s="55"/>
      <c r="DI882" s="55"/>
      <c r="DJ882" s="55"/>
      <c r="DK882" s="55"/>
      <c r="DL882" s="55"/>
      <c r="DM882" s="55"/>
      <c r="DN882" s="55"/>
      <c r="DO882" s="55"/>
      <c r="DP882" s="55"/>
      <c r="DQ882" s="55"/>
      <c r="DR882" s="55"/>
      <c r="DS882" s="55"/>
      <c r="DT882" s="55"/>
      <c r="DU882" s="55"/>
      <c r="DV882" s="55"/>
      <c r="DW882" s="55"/>
      <c r="DX882" s="55"/>
      <c r="DY882" s="55"/>
      <c r="DZ882" s="55"/>
      <c r="EA882" s="55"/>
      <c r="EB882" s="55"/>
      <c r="EC882" s="55"/>
      <c r="ED882" s="55"/>
      <c r="EE882" s="55"/>
      <c r="EF882" s="55"/>
      <c r="EG882" s="55"/>
      <c r="EH882" s="55"/>
      <c r="EI882" s="55"/>
      <c r="EJ882" s="55"/>
      <c r="EK882" s="55"/>
      <c r="EL882" s="55"/>
      <c r="EM882" s="55"/>
      <c r="EN882" s="55"/>
      <c r="EO882" s="55"/>
      <c r="EP882" s="55"/>
      <c r="EQ882" s="55"/>
      <c r="ER882" s="55"/>
      <c r="ES882" s="55"/>
      <c r="ET882" s="55"/>
      <c r="EU882" s="55"/>
      <c r="EV882" s="55"/>
      <c r="EW882" s="55"/>
      <c r="EX882" s="55"/>
      <c r="EY882" s="55"/>
      <c r="EZ882" s="55"/>
      <c r="FA882" s="55"/>
      <c r="FB882" s="55"/>
      <c r="FC882" s="55"/>
      <c r="FD882" s="55"/>
      <c r="FE882" s="55"/>
      <c r="FF882" s="55"/>
      <c r="FG882" s="55"/>
      <c r="FH882" s="55"/>
      <c r="FI882" s="55"/>
      <c r="FJ882" s="55"/>
      <c r="FK882" s="55"/>
      <c r="FL882" s="55"/>
      <c r="FM882" s="55"/>
      <c r="FN882" s="55"/>
      <c r="FO882" s="55"/>
      <c r="FP882" s="55"/>
      <c r="FQ882" s="55"/>
      <c r="FR882" s="55"/>
      <c r="FS882" s="55"/>
      <c r="FT882" s="55"/>
      <c r="FU882" s="55"/>
      <c r="FV882" s="55"/>
      <c r="FW882" s="55"/>
      <c r="FX882" s="55"/>
      <c r="FY882" s="55"/>
      <c r="FZ882" s="55"/>
      <c r="GA882" s="55"/>
      <c r="GB882" s="55"/>
      <c r="GC882" s="55"/>
      <c r="GD882" s="55"/>
      <c r="GE882" s="55"/>
      <c r="GF882" s="55"/>
      <c r="GG882" s="55"/>
      <c r="GH882" s="55"/>
      <c r="GI882" s="55"/>
      <c r="GJ882" s="55"/>
      <c r="GK882" s="55"/>
      <c r="GL882" s="55"/>
      <c r="GM882" s="55"/>
      <c r="GN882" s="55"/>
      <c r="GO882" s="55"/>
      <c r="GP882" s="55"/>
      <c r="GQ882" s="55"/>
      <c r="GR882" s="55"/>
      <c r="GS882" s="55"/>
      <c r="GT882" s="55"/>
      <c r="GU882" s="55"/>
      <c r="GV882" s="55"/>
      <c r="GW882" s="55"/>
      <c r="GX882" s="55"/>
      <c r="GY882" s="55"/>
      <c r="GZ882" s="55"/>
      <c r="HA882" s="55"/>
      <c r="HB882" s="55"/>
      <c r="HC882" s="55"/>
      <c r="HD882" s="55"/>
      <c r="HE882" s="55"/>
      <c r="HF882" s="55"/>
      <c r="HG882" s="55"/>
      <c r="HH882" s="55"/>
      <c r="HI882" s="55"/>
      <c r="HJ882" s="55"/>
      <c r="HK882" s="55"/>
      <c r="HL882" s="55"/>
      <c r="HM882" s="55"/>
      <c r="HN882" s="55"/>
      <c r="HO882" s="55"/>
      <c r="HP882" s="55"/>
      <c r="HQ882" s="55"/>
      <c r="HR882" s="55"/>
      <c r="HS882" s="55"/>
      <c r="HT882" s="55"/>
      <c r="HU882" s="55"/>
      <c r="HV882" s="55"/>
      <c r="HW882" s="55"/>
      <c r="HX882" s="55"/>
      <c r="HY882" s="55"/>
      <c r="HZ882" s="55"/>
      <c r="IA882" s="55"/>
      <c r="IB882" s="55"/>
      <c r="IC882" s="55"/>
      <c r="ID882" s="55"/>
      <c r="IE882" s="55"/>
    </row>
    <row r="883" s="55" customFormat="1" ht="60" hidden="1" customHeight="1">
      <c r="A883" s="58"/>
      <c r="B883" s="58" t="s">
        <v>62</v>
      </c>
      <c r="C883" s="58" t="s">
        <v>63</v>
      </c>
      <c r="D883" s="59" t="s">
        <v>64</v>
      </c>
      <c r="E883" s="59" t="s">
        <v>3463</v>
      </c>
      <c r="F883" s="62" t="s">
        <v>3435</v>
      </c>
      <c r="G883" s="62"/>
      <c r="H883" s="59" t="s">
        <v>3464</v>
      </c>
      <c r="I883" s="63" t="s">
        <v>282</v>
      </c>
      <c r="J883" s="62" t="s">
        <v>283</v>
      </c>
      <c r="K883" s="64" t="s">
        <v>284</v>
      </c>
      <c r="L883" s="79" t="s">
        <v>3150</v>
      </c>
      <c r="M883" s="64" t="s">
        <v>3437</v>
      </c>
      <c r="N883" s="64" t="s">
        <v>3465</v>
      </c>
      <c r="O883" s="58" t="s">
        <v>288</v>
      </c>
      <c r="P883" s="58" t="s">
        <v>136</v>
      </c>
      <c r="Q883" s="587">
        <v>29</v>
      </c>
      <c r="R883" s="74" t="s">
        <v>155</v>
      </c>
      <c r="S883" s="63">
        <v>10</v>
      </c>
      <c r="T883" s="69">
        <f t="shared" si="74"/>
        <v>45657</v>
      </c>
      <c r="U883" s="59" t="s">
        <v>291</v>
      </c>
      <c r="V883" s="71"/>
      <c r="W883" s="71" t="s">
        <v>292</v>
      </c>
      <c r="X883" s="63">
        <v>120000</v>
      </c>
      <c r="Y883" s="63"/>
      <c r="Z883" s="71" t="s">
        <v>292</v>
      </c>
      <c r="AA883" s="59" t="s">
        <v>293</v>
      </c>
      <c r="AB883" s="63"/>
      <c r="AC883" s="66" t="s">
        <v>141</v>
      </c>
      <c r="AD883" s="64">
        <v>48</v>
      </c>
      <c r="AE883" s="72">
        <v>44714</v>
      </c>
      <c r="AF883" s="73">
        <f t="shared" si="72"/>
        <v>46174</v>
      </c>
      <c r="AG883" s="62" t="s">
        <v>82</v>
      </c>
      <c r="AH883" s="62" t="s">
        <v>83</v>
      </c>
      <c r="AI883" s="66" t="s">
        <v>3466</v>
      </c>
      <c r="AJ883" s="62" t="s">
        <v>85</v>
      </c>
      <c r="AK883" s="73" t="str">
        <f t="shared" ca="1" si="73"/>
        <v>поверен</v>
      </c>
      <c r="AL883" s="66"/>
      <c r="AM883" s="66" t="s">
        <v>86</v>
      </c>
      <c r="AN883" s="66" t="s">
        <v>87</v>
      </c>
      <c r="AO883" s="66" t="s">
        <v>88</v>
      </c>
      <c r="AP883" s="63" t="s">
        <v>3156</v>
      </c>
      <c r="AQ883" s="74"/>
      <c r="AR883" s="73"/>
      <c r="AS883" s="66"/>
      <c r="AT883" s="58"/>
      <c r="AU883" s="58"/>
      <c r="AV883" s="62"/>
      <c r="AW883" s="62"/>
      <c r="AX883" s="58"/>
      <c r="AY883" s="58"/>
      <c r="AZ883" s="58"/>
      <c r="BA883" s="62"/>
      <c r="BB883" s="62" t="s">
        <v>297</v>
      </c>
      <c r="BC883" s="62" t="s">
        <v>298</v>
      </c>
      <c r="BD883" s="66"/>
      <c r="BE883" s="62"/>
      <c r="BF883" s="75"/>
      <c r="BG883" s="76"/>
      <c r="BH883" s="77"/>
      <c r="BI883" s="74" t="s">
        <v>1792</v>
      </c>
      <c r="BJ883" s="60" t="s">
        <v>301</v>
      </c>
      <c r="BK883" s="74" t="s">
        <v>302</v>
      </c>
    </row>
    <row r="884" s="92" customFormat="1" ht="60" hidden="1" customHeight="1">
      <c r="A884" s="37"/>
      <c r="B884" s="37" t="s">
        <v>62</v>
      </c>
      <c r="C884" s="37" t="s">
        <v>63</v>
      </c>
      <c r="D884" s="56" t="s">
        <v>64</v>
      </c>
      <c r="E884" s="56" t="s">
        <v>3463</v>
      </c>
      <c r="F884" s="40" t="s">
        <v>3435</v>
      </c>
      <c r="G884" s="40" t="s">
        <v>3441</v>
      </c>
      <c r="H884" s="56"/>
      <c r="I884" s="48" t="s">
        <v>753</v>
      </c>
      <c r="J884" s="40" t="s">
        <v>754</v>
      </c>
      <c r="K884" s="49" t="s">
        <v>523</v>
      </c>
      <c r="L884" s="49" t="s">
        <v>1352</v>
      </c>
      <c r="M884" s="40" t="s">
        <v>3442</v>
      </c>
      <c r="N884" s="49">
        <v>2291678</v>
      </c>
      <c r="O884" s="37" t="s">
        <v>1098</v>
      </c>
      <c r="P884" s="37" t="s">
        <v>76</v>
      </c>
      <c r="Q884" s="42" t="s">
        <v>77</v>
      </c>
      <c r="R884" s="91">
        <v>42309</v>
      </c>
      <c r="S884" s="48">
        <v>10</v>
      </c>
      <c r="T884" s="45">
        <f t="shared" si="74"/>
        <v>45961</v>
      </c>
      <c r="U884" s="56">
        <v>-50</v>
      </c>
      <c r="V884" s="37" t="str">
        <f t="shared" si="71"/>
        <v/>
      </c>
      <c r="W884" s="37" t="str">
        <f t="shared" si="70"/>
        <v>°С</v>
      </c>
      <c r="X884" s="48">
        <v>50</v>
      </c>
      <c r="Y884" s="48"/>
      <c r="Z884" s="42" t="s">
        <v>79</v>
      </c>
      <c r="AA884" s="56" t="s">
        <v>542</v>
      </c>
      <c r="AB884" s="48"/>
      <c r="AC884" s="42" t="s">
        <v>141</v>
      </c>
      <c r="AD884" s="49">
        <v>48</v>
      </c>
      <c r="AE884" s="50">
        <v>45034</v>
      </c>
      <c r="AF884" s="51">
        <f t="shared" si="72"/>
        <v>46494</v>
      </c>
      <c r="AG884" s="40" t="s">
        <v>82</v>
      </c>
      <c r="AH884" s="40" t="s">
        <v>83</v>
      </c>
      <c r="AI884" s="42" t="s">
        <v>3467</v>
      </c>
      <c r="AJ884" s="40" t="s">
        <v>143</v>
      </c>
      <c r="AK884" s="51" t="str">
        <f t="shared" ca="1" si="73"/>
        <v>поверен</v>
      </c>
      <c r="AL884" s="42"/>
      <c r="AM884" s="42" t="s">
        <v>86</v>
      </c>
      <c r="AN884" s="42" t="s">
        <v>87</v>
      </c>
      <c r="AO884" s="42" t="s">
        <v>88</v>
      </c>
      <c r="AP884" s="48" t="s">
        <v>3468</v>
      </c>
      <c r="AQ884" s="41" t="s">
        <v>3469</v>
      </c>
      <c r="AR884" s="51"/>
      <c r="AS884" s="42" t="s">
        <v>91</v>
      </c>
      <c r="AT884" s="37" t="s">
        <v>385</v>
      </c>
      <c r="AU884" s="37"/>
      <c r="AV884" s="40">
        <v>43738</v>
      </c>
      <c r="AW884" s="40"/>
      <c r="AX884" s="37"/>
      <c r="AY884" s="37"/>
      <c r="AZ884" s="37"/>
      <c r="BA884" s="40"/>
      <c r="BB884" s="40" t="s">
        <v>93</v>
      </c>
      <c r="BC884" s="40" t="s">
        <v>94</v>
      </c>
      <c r="BD884" s="42">
        <v>3201</v>
      </c>
      <c r="BE884" s="40"/>
      <c r="BF884" s="52"/>
      <c r="BG884" s="93" t="s">
        <v>1170</v>
      </c>
      <c r="BH884" s="94"/>
      <c r="BI884" s="37" t="s">
        <v>406</v>
      </c>
      <c r="BJ884" s="41" t="s">
        <v>3470</v>
      </c>
      <c r="BK884" s="37" t="s">
        <v>760</v>
      </c>
      <c r="BL884" s="95"/>
      <c r="BM884" s="95"/>
      <c r="BN884" s="95"/>
      <c r="BO884" s="95"/>
      <c r="BP884" s="95"/>
      <c r="BQ884" s="95"/>
      <c r="BR884" s="95"/>
      <c r="BS884" s="95"/>
      <c r="BT884" s="95"/>
      <c r="BU884" s="95"/>
      <c r="BV884" s="95"/>
      <c r="BW884" s="95"/>
      <c r="BX884" s="95"/>
      <c r="BY884" s="95"/>
      <c r="BZ884" s="95"/>
      <c r="CA884" s="95"/>
      <c r="CB884" s="95"/>
      <c r="CC884" s="95"/>
      <c r="CD884" s="95"/>
      <c r="CE884" s="95"/>
      <c r="CF884" s="95"/>
      <c r="CG884" s="95"/>
      <c r="CH884" s="95"/>
      <c r="CI884" s="95"/>
      <c r="CJ884" s="95"/>
      <c r="CK884" s="95"/>
      <c r="CL884" s="95"/>
      <c r="CM884" s="95"/>
      <c r="CN884" s="95"/>
      <c r="CO884" s="95"/>
      <c r="CP884" s="95"/>
      <c r="CQ884" s="95"/>
      <c r="CR884" s="95"/>
      <c r="CS884" s="95"/>
      <c r="CT884" s="95"/>
      <c r="CU884" s="95"/>
      <c r="CV884" s="95"/>
      <c r="CW884" s="95"/>
      <c r="CX884" s="95"/>
      <c r="CY884" s="95"/>
      <c r="CZ884" s="95"/>
      <c r="DA884" s="95"/>
      <c r="DB884" s="95"/>
      <c r="DC884" s="95"/>
      <c r="DD884" s="95"/>
      <c r="DE884" s="95"/>
      <c r="DF884" s="95"/>
      <c r="DG884" s="95"/>
      <c r="DH884" s="95"/>
      <c r="DI884" s="95"/>
      <c r="DJ884" s="95"/>
      <c r="DK884" s="95"/>
      <c r="DL884" s="95"/>
      <c r="DM884" s="95"/>
      <c r="DN884" s="95"/>
      <c r="DO884" s="95"/>
      <c r="DP884" s="95"/>
      <c r="DQ884" s="95"/>
      <c r="DR884" s="95"/>
      <c r="DS884" s="95"/>
      <c r="DT884" s="95"/>
      <c r="DU884" s="95"/>
      <c r="DV884" s="95"/>
      <c r="DW884" s="95"/>
      <c r="DX884" s="95"/>
      <c r="DY884" s="95"/>
      <c r="DZ884" s="95"/>
      <c r="EA884" s="95"/>
      <c r="EB884" s="95"/>
      <c r="EC884" s="95"/>
      <c r="ED884" s="95"/>
      <c r="EE884" s="95"/>
      <c r="EF884" s="95"/>
      <c r="EG884" s="95"/>
      <c r="EH884" s="95"/>
      <c r="EI884" s="95"/>
      <c r="EJ884" s="95"/>
      <c r="EK884" s="95"/>
      <c r="EL884" s="95"/>
      <c r="EM884" s="95"/>
      <c r="EN884" s="95"/>
      <c r="EO884" s="95"/>
      <c r="EP884" s="95"/>
      <c r="EQ884" s="95"/>
      <c r="ER884" s="95"/>
      <c r="ES884" s="95"/>
      <c r="ET884" s="95"/>
      <c r="EU884" s="95"/>
      <c r="EV884" s="95"/>
      <c r="EW884" s="95"/>
      <c r="EX884" s="95"/>
      <c r="EY884" s="95"/>
      <c r="EZ884" s="95"/>
      <c r="FA884" s="95"/>
      <c r="FB884" s="95"/>
      <c r="FC884" s="95"/>
      <c r="FD884" s="95"/>
      <c r="FE884" s="95"/>
      <c r="FF884" s="95"/>
      <c r="FG884" s="95"/>
      <c r="FH884" s="95"/>
      <c r="FI884" s="95"/>
      <c r="FJ884" s="95"/>
      <c r="FK884" s="95"/>
      <c r="FL884" s="95"/>
      <c r="FM884" s="95"/>
      <c r="FN884" s="95"/>
      <c r="FO884" s="95"/>
      <c r="FP884" s="95"/>
      <c r="FQ884" s="95"/>
      <c r="FR884" s="95"/>
      <c r="FS884" s="95"/>
      <c r="FT884" s="95"/>
      <c r="FU884" s="95"/>
      <c r="FV884" s="95"/>
      <c r="FW884" s="95"/>
      <c r="FX884" s="95"/>
      <c r="FY884" s="95"/>
      <c r="FZ884" s="95"/>
      <c r="GA884" s="95"/>
      <c r="GB884" s="95"/>
      <c r="GC884" s="95"/>
      <c r="GD884" s="95"/>
      <c r="GE884" s="95"/>
      <c r="GF884" s="95"/>
      <c r="GG884" s="95"/>
      <c r="GH884" s="95"/>
      <c r="GI884" s="95"/>
      <c r="GJ884" s="95"/>
      <c r="GK884" s="95"/>
      <c r="GL884" s="95"/>
      <c r="GM884" s="95"/>
      <c r="GN884" s="95"/>
      <c r="GO884" s="95"/>
      <c r="GP884" s="95"/>
      <c r="GQ884" s="95"/>
      <c r="GR884" s="95"/>
      <c r="GS884" s="95"/>
      <c r="GT884" s="95"/>
      <c r="GU884" s="95"/>
      <c r="GV884" s="95"/>
      <c r="GW884" s="95"/>
      <c r="GX884" s="95"/>
      <c r="GY884" s="95"/>
      <c r="GZ884" s="95"/>
      <c r="HA884" s="95"/>
      <c r="HB884" s="95"/>
      <c r="HC884" s="95"/>
      <c r="HD884" s="95"/>
      <c r="HE884" s="95"/>
      <c r="HF884" s="95"/>
      <c r="HG884" s="95"/>
      <c r="HH884" s="95"/>
      <c r="HI884" s="95"/>
      <c r="HJ884" s="95"/>
      <c r="HK884" s="95"/>
      <c r="HL884" s="95"/>
      <c r="HM884" s="95"/>
      <c r="HN884" s="95"/>
      <c r="HO884" s="95"/>
      <c r="HP884" s="95"/>
      <c r="HQ884" s="95"/>
      <c r="HR884" s="95"/>
      <c r="HS884" s="95"/>
      <c r="HT884" s="95"/>
      <c r="HU884" s="95"/>
      <c r="HV884" s="95"/>
      <c r="HW884" s="95"/>
      <c r="HX884" s="95"/>
      <c r="HY884" s="95"/>
      <c r="HZ884" s="95"/>
      <c r="IA884" s="95"/>
      <c r="IB884" s="95"/>
      <c r="IC884" s="95"/>
      <c r="ID884" s="95"/>
      <c r="IE884" s="95"/>
    </row>
    <row r="885" s="92" customFormat="1" ht="60" hidden="1" customHeight="1">
      <c r="A885" s="37"/>
      <c r="B885" s="37" t="s">
        <v>62</v>
      </c>
      <c r="C885" s="37" t="s">
        <v>63</v>
      </c>
      <c r="D885" s="56" t="s">
        <v>64</v>
      </c>
      <c r="E885" s="56" t="s">
        <v>3463</v>
      </c>
      <c r="F885" s="40" t="s">
        <v>3435</v>
      </c>
      <c r="G885" s="40" t="s">
        <v>3450</v>
      </c>
      <c r="H885" s="56" t="s">
        <v>3471</v>
      </c>
      <c r="I885" s="48" t="s">
        <v>3472</v>
      </c>
      <c r="J885" s="40" t="s">
        <v>3473</v>
      </c>
      <c r="K885" s="49" t="s">
        <v>3474</v>
      </c>
      <c r="L885" s="37" t="s">
        <v>3475</v>
      </c>
      <c r="M885" s="49" t="s">
        <v>3476</v>
      </c>
      <c r="N885" s="49">
        <v>10754</v>
      </c>
      <c r="O885" s="37" t="s">
        <v>3477</v>
      </c>
      <c r="P885" s="37" t="s">
        <v>76</v>
      </c>
      <c r="Q885" s="42" t="s">
        <v>398</v>
      </c>
      <c r="R885" s="91">
        <v>42370</v>
      </c>
      <c r="S885" s="48">
        <v>10</v>
      </c>
      <c r="T885" s="45">
        <f t="shared" si="74"/>
        <v>46022</v>
      </c>
      <c r="U885" s="56" t="s">
        <v>100</v>
      </c>
      <c r="V885" s="37" t="str">
        <f t="shared" si="71"/>
        <v/>
      </c>
      <c r="W885" s="37" t="str">
        <f t="shared" si="70"/>
        <v>%</v>
      </c>
      <c r="X885" s="48">
        <v>2.2000000000000002</v>
      </c>
      <c r="Y885" s="48"/>
      <c r="Z885" s="42" t="s">
        <v>141</v>
      </c>
      <c r="AA885" s="56" t="s">
        <v>3478</v>
      </c>
      <c r="AB885" s="48"/>
      <c r="AC885" s="42" t="s">
        <v>141</v>
      </c>
      <c r="AD885" s="49">
        <v>12</v>
      </c>
      <c r="AE885" s="50">
        <v>45495</v>
      </c>
      <c r="AF885" s="51">
        <f t="shared" si="72"/>
        <v>45859</v>
      </c>
      <c r="AG885" s="40" t="s">
        <v>82</v>
      </c>
      <c r="AH885" s="40" t="s">
        <v>83</v>
      </c>
      <c r="AI885" s="42" t="s">
        <v>3479</v>
      </c>
      <c r="AJ885" s="40" t="s">
        <v>143</v>
      </c>
      <c r="AK885" s="51" t="str">
        <f t="shared" ca="1" si="73"/>
        <v>ЗАМЕНИТЬ</v>
      </c>
      <c r="AL885" s="42"/>
      <c r="AM885" s="42" t="s">
        <v>86</v>
      </c>
      <c r="AN885" s="42" t="s">
        <v>87</v>
      </c>
      <c r="AO885" s="42" t="s">
        <v>88</v>
      </c>
      <c r="AP885" s="48" t="s">
        <v>402</v>
      </c>
      <c r="AQ885" s="41"/>
      <c r="AR885" s="51"/>
      <c r="AS885" s="42" t="s">
        <v>91</v>
      </c>
      <c r="AT885" s="37" t="s">
        <v>385</v>
      </c>
      <c r="AU885" s="37"/>
      <c r="AV885" s="40"/>
      <c r="AW885" s="40"/>
      <c r="AX885" s="37"/>
      <c r="AY885" s="37"/>
      <c r="AZ885" s="37"/>
      <c r="BA885" s="40"/>
      <c r="BB885" s="40" t="s">
        <v>403</v>
      </c>
      <c r="BC885" s="40" t="s">
        <v>404</v>
      </c>
      <c r="BD885" s="42">
        <v>3160</v>
      </c>
      <c r="BE885" s="40"/>
      <c r="BF885" s="52"/>
      <c r="BG885" s="93" t="s">
        <v>405</v>
      </c>
      <c r="BH885" s="94"/>
      <c r="BI885" s="37"/>
      <c r="BJ885" s="37"/>
      <c r="BK885" s="37" t="s">
        <v>760</v>
      </c>
      <c r="BL885" s="95"/>
      <c r="BM885" s="95"/>
      <c r="BN885" s="95"/>
      <c r="BO885" s="95"/>
      <c r="BP885" s="95"/>
      <c r="BQ885" s="95"/>
      <c r="BR885" s="95"/>
      <c r="BS885" s="95"/>
      <c r="BT885" s="95"/>
      <c r="BU885" s="95"/>
      <c r="BV885" s="95"/>
      <c r="BW885" s="95"/>
      <c r="BX885" s="95"/>
      <c r="BY885" s="95"/>
      <c r="BZ885" s="95"/>
      <c r="CA885" s="95"/>
      <c r="CB885" s="95"/>
      <c r="CC885" s="95"/>
      <c r="CD885" s="95"/>
      <c r="CE885" s="95"/>
      <c r="CF885" s="95"/>
      <c r="CG885" s="95"/>
      <c r="CH885" s="95"/>
      <c r="CI885" s="95"/>
      <c r="CJ885" s="95"/>
      <c r="CK885" s="95"/>
      <c r="CL885" s="95"/>
      <c r="CM885" s="95"/>
      <c r="CN885" s="95"/>
      <c r="CO885" s="95"/>
      <c r="CP885" s="95"/>
      <c r="CQ885" s="95"/>
      <c r="CR885" s="95"/>
      <c r="CS885" s="95"/>
      <c r="CT885" s="95"/>
      <c r="CU885" s="95"/>
      <c r="CV885" s="95"/>
      <c r="CW885" s="95"/>
      <c r="CX885" s="95"/>
      <c r="CY885" s="95"/>
      <c r="CZ885" s="95"/>
      <c r="DA885" s="95"/>
      <c r="DB885" s="95"/>
      <c r="DC885" s="95"/>
      <c r="DD885" s="95"/>
      <c r="DE885" s="95"/>
      <c r="DF885" s="95"/>
      <c r="DG885" s="95"/>
      <c r="DH885" s="95"/>
      <c r="DI885" s="95"/>
      <c r="DJ885" s="95"/>
      <c r="DK885" s="95"/>
      <c r="DL885" s="95"/>
      <c r="DM885" s="95"/>
      <c r="DN885" s="95"/>
      <c r="DO885" s="95"/>
      <c r="DP885" s="95"/>
      <c r="DQ885" s="95"/>
      <c r="DR885" s="95"/>
      <c r="DS885" s="95"/>
      <c r="DT885" s="95"/>
      <c r="DU885" s="95"/>
      <c r="DV885" s="95"/>
      <c r="DW885" s="95"/>
      <c r="DX885" s="95"/>
      <c r="DY885" s="95"/>
      <c r="DZ885" s="95"/>
      <c r="EA885" s="95"/>
      <c r="EB885" s="95"/>
      <c r="EC885" s="95"/>
      <c r="ED885" s="95"/>
      <c r="EE885" s="95"/>
      <c r="EF885" s="95"/>
      <c r="EG885" s="95"/>
      <c r="EH885" s="95"/>
      <c r="EI885" s="95"/>
      <c r="EJ885" s="95"/>
      <c r="EK885" s="95"/>
      <c r="EL885" s="95"/>
      <c r="EM885" s="95"/>
      <c r="EN885" s="95"/>
      <c r="EO885" s="95"/>
      <c r="EP885" s="95"/>
      <c r="EQ885" s="95"/>
      <c r="ER885" s="95"/>
      <c r="ES885" s="95"/>
      <c r="ET885" s="95"/>
      <c r="EU885" s="95"/>
      <c r="EV885" s="95"/>
      <c r="EW885" s="95"/>
      <c r="EX885" s="95"/>
      <c r="EY885" s="95"/>
      <c r="EZ885" s="95"/>
      <c r="FA885" s="95"/>
      <c r="FB885" s="95"/>
      <c r="FC885" s="95"/>
      <c r="FD885" s="95"/>
      <c r="FE885" s="95"/>
      <c r="FF885" s="95"/>
      <c r="FG885" s="95"/>
      <c r="FH885" s="95"/>
      <c r="FI885" s="95"/>
      <c r="FJ885" s="95"/>
      <c r="FK885" s="95"/>
      <c r="FL885" s="95"/>
      <c r="FM885" s="95"/>
      <c r="FN885" s="95"/>
      <c r="FO885" s="95"/>
      <c r="FP885" s="95"/>
      <c r="FQ885" s="95"/>
      <c r="FR885" s="95"/>
      <c r="FS885" s="95"/>
      <c r="FT885" s="95"/>
      <c r="FU885" s="95"/>
      <c r="FV885" s="95"/>
      <c r="FW885" s="95"/>
      <c r="FX885" s="95"/>
      <c r="FY885" s="95"/>
      <c r="FZ885" s="95"/>
      <c r="GA885" s="95"/>
      <c r="GB885" s="95"/>
      <c r="GC885" s="95"/>
      <c r="GD885" s="95"/>
      <c r="GE885" s="95"/>
      <c r="GF885" s="95"/>
      <c r="GG885" s="95"/>
      <c r="GH885" s="95"/>
      <c r="GI885" s="95"/>
      <c r="GJ885" s="95"/>
      <c r="GK885" s="95"/>
      <c r="GL885" s="95"/>
      <c r="GM885" s="95"/>
      <c r="GN885" s="95"/>
      <c r="GO885" s="95"/>
      <c r="GP885" s="95"/>
      <c r="GQ885" s="95"/>
      <c r="GR885" s="95"/>
      <c r="GS885" s="95"/>
      <c r="GT885" s="95"/>
      <c r="GU885" s="95"/>
      <c r="GV885" s="95"/>
      <c r="GW885" s="95"/>
      <c r="GX885" s="95"/>
      <c r="GY885" s="95"/>
      <c r="GZ885" s="95"/>
      <c r="HA885" s="95"/>
      <c r="HB885" s="95"/>
      <c r="HC885" s="95"/>
      <c r="HD885" s="95"/>
      <c r="HE885" s="95"/>
      <c r="HF885" s="95"/>
      <c r="HG885" s="95"/>
      <c r="HH885" s="95"/>
      <c r="HI885" s="95"/>
      <c r="HJ885" s="95"/>
      <c r="HK885" s="95"/>
      <c r="HL885" s="95"/>
      <c r="HM885" s="95"/>
      <c r="HN885" s="95"/>
      <c r="HO885" s="95"/>
      <c r="HP885" s="95"/>
      <c r="HQ885" s="95"/>
      <c r="HR885" s="95"/>
      <c r="HS885" s="95"/>
      <c r="HT885" s="95"/>
      <c r="HU885" s="95"/>
      <c r="HV885" s="95"/>
      <c r="HW885" s="95"/>
      <c r="HX885" s="95"/>
      <c r="HY885" s="95"/>
      <c r="HZ885" s="95"/>
      <c r="IA885" s="95"/>
      <c r="IB885" s="95"/>
      <c r="IC885" s="95"/>
      <c r="ID885" s="95"/>
      <c r="IE885" s="95"/>
    </row>
    <row r="886" s="92" customFormat="1" ht="60" hidden="1" customHeight="1">
      <c r="A886" s="37"/>
      <c r="B886" s="37" t="s">
        <v>62</v>
      </c>
      <c r="C886" s="37" t="s">
        <v>63</v>
      </c>
      <c r="D886" s="56" t="s">
        <v>64</v>
      </c>
      <c r="E886" s="56" t="s">
        <v>3463</v>
      </c>
      <c r="F886" s="40" t="s">
        <v>3435</v>
      </c>
      <c r="G886" s="40" t="s">
        <v>3459</v>
      </c>
      <c r="H886" s="56" t="s">
        <v>3480</v>
      </c>
      <c r="I886" s="48" t="s">
        <v>3472</v>
      </c>
      <c r="J886" s="40" t="s">
        <v>3473</v>
      </c>
      <c r="K886" s="49" t="s">
        <v>3474</v>
      </c>
      <c r="L886" s="37" t="s">
        <v>3475</v>
      </c>
      <c r="M886" s="49" t="s">
        <v>3476</v>
      </c>
      <c r="N886" s="49">
        <v>10785</v>
      </c>
      <c r="O886" s="37" t="s">
        <v>3477</v>
      </c>
      <c r="P886" s="37" t="s">
        <v>76</v>
      </c>
      <c r="Q886" s="42" t="s">
        <v>398</v>
      </c>
      <c r="R886" s="91">
        <v>42370</v>
      </c>
      <c r="S886" s="48">
        <v>10</v>
      </c>
      <c r="T886" s="45">
        <f t="shared" si="74"/>
        <v>46022</v>
      </c>
      <c r="U886" s="56" t="s">
        <v>100</v>
      </c>
      <c r="V886" s="37" t="str">
        <f t="shared" si="71"/>
        <v/>
      </c>
      <c r="W886" s="37" t="str">
        <f t="shared" si="70"/>
        <v>%</v>
      </c>
      <c r="X886" s="48">
        <v>2.2000000000000002</v>
      </c>
      <c r="Y886" s="48"/>
      <c r="Z886" s="42" t="s">
        <v>141</v>
      </c>
      <c r="AA886" s="56" t="s">
        <v>3478</v>
      </c>
      <c r="AB886" s="48"/>
      <c r="AC886" s="42" t="s">
        <v>141</v>
      </c>
      <c r="AD886" s="49">
        <v>12</v>
      </c>
      <c r="AE886" s="50">
        <v>45495</v>
      </c>
      <c r="AF886" s="51">
        <f t="shared" si="72"/>
        <v>45859</v>
      </c>
      <c r="AG886" s="40" t="s">
        <v>82</v>
      </c>
      <c r="AH886" s="40" t="s">
        <v>83</v>
      </c>
      <c r="AI886" s="42" t="s">
        <v>3481</v>
      </c>
      <c r="AJ886" s="40" t="s">
        <v>143</v>
      </c>
      <c r="AK886" s="51" t="str">
        <f t="shared" ca="1" si="73"/>
        <v>ЗАМЕНИТЬ</v>
      </c>
      <c r="AL886" s="42"/>
      <c r="AM886" s="42" t="s">
        <v>86</v>
      </c>
      <c r="AN886" s="42" t="s">
        <v>87</v>
      </c>
      <c r="AO886" s="42" t="s">
        <v>88</v>
      </c>
      <c r="AP886" s="48" t="s">
        <v>402</v>
      </c>
      <c r="AQ886" s="41"/>
      <c r="AR886" s="51"/>
      <c r="AS886" s="42" t="s">
        <v>91</v>
      </c>
      <c r="AT886" s="37" t="s">
        <v>385</v>
      </c>
      <c r="AU886" s="37"/>
      <c r="AV886" s="40"/>
      <c r="AW886" s="40"/>
      <c r="AX886" s="37"/>
      <c r="AY886" s="37"/>
      <c r="AZ886" s="37"/>
      <c r="BA886" s="40"/>
      <c r="BB886" s="40" t="s">
        <v>403</v>
      </c>
      <c r="BC886" s="40" t="s">
        <v>404</v>
      </c>
      <c r="BD886" s="42">
        <v>3160</v>
      </c>
      <c r="BE886" s="40"/>
      <c r="BF886" s="52"/>
      <c r="BG886" s="93" t="s">
        <v>405</v>
      </c>
      <c r="BH886" s="94"/>
      <c r="BI886" s="37"/>
      <c r="BJ886" s="37"/>
      <c r="BK886" s="37" t="s">
        <v>760</v>
      </c>
      <c r="BL886" s="95"/>
      <c r="BM886" s="95"/>
      <c r="BN886" s="95"/>
      <c r="BO886" s="95"/>
      <c r="BP886" s="95"/>
      <c r="BQ886" s="95"/>
      <c r="BR886" s="95"/>
      <c r="BS886" s="95"/>
      <c r="BT886" s="95"/>
      <c r="BU886" s="95"/>
      <c r="BV886" s="95"/>
      <c r="BW886" s="95"/>
      <c r="BX886" s="95"/>
      <c r="BY886" s="95"/>
      <c r="BZ886" s="95"/>
      <c r="CA886" s="95"/>
      <c r="CB886" s="95"/>
      <c r="CC886" s="95"/>
      <c r="CD886" s="95"/>
      <c r="CE886" s="95"/>
      <c r="CF886" s="95"/>
      <c r="CG886" s="95"/>
      <c r="CH886" s="95"/>
      <c r="CI886" s="95"/>
      <c r="CJ886" s="95"/>
      <c r="CK886" s="95"/>
      <c r="CL886" s="95"/>
      <c r="CM886" s="95"/>
      <c r="CN886" s="95"/>
      <c r="CO886" s="95"/>
      <c r="CP886" s="95"/>
      <c r="CQ886" s="95"/>
      <c r="CR886" s="95"/>
      <c r="CS886" s="95"/>
      <c r="CT886" s="95"/>
      <c r="CU886" s="95"/>
      <c r="CV886" s="95"/>
      <c r="CW886" s="95"/>
      <c r="CX886" s="95"/>
      <c r="CY886" s="95"/>
      <c r="CZ886" s="95"/>
      <c r="DA886" s="95"/>
      <c r="DB886" s="95"/>
      <c r="DC886" s="95"/>
      <c r="DD886" s="95"/>
      <c r="DE886" s="95"/>
      <c r="DF886" s="95"/>
      <c r="DG886" s="95"/>
      <c r="DH886" s="95"/>
      <c r="DI886" s="95"/>
      <c r="DJ886" s="95"/>
      <c r="DK886" s="95"/>
      <c r="DL886" s="95"/>
      <c r="DM886" s="95"/>
      <c r="DN886" s="95"/>
      <c r="DO886" s="95"/>
      <c r="DP886" s="95"/>
      <c r="DQ886" s="95"/>
      <c r="DR886" s="95"/>
      <c r="DS886" s="95"/>
      <c r="DT886" s="95"/>
      <c r="DU886" s="95"/>
      <c r="DV886" s="95"/>
      <c r="DW886" s="95"/>
      <c r="DX886" s="95"/>
      <c r="DY886" s="95"/>
      <c r="DZ886" s="95"/>
      <c r="EA886" s="95"/>
      <c r="EB886" s="95"/>
      <c r="EC886" s="95"/>
      <c r="ED886" s="95"/>
      <c r="EE886" s="95"/>
      <c r="EF886" s="95"/>
      <c r="EG886" s="95"/>
      <c r="EH886" s="95"/>
      <c r="EI886" s="95"/>
      <c r="EJ886" s="95"/>
      <c r="EK886" s="95"/>
      <c r="EL886" s="95"/>
      <c r="EM886" s="95"/>
      <c r="EN886" s="95"/>
      <c r="EO886" s="95"/>
      <c r="EP886" s="95"/>
      <c r="EQ886" s="95"/>
      <c r="ER886" s="95"/>
      <c r="ES886" s="95"/>
      <c r="ET886" s="95"/>
      <c r="EU886" s="95"/>
      <c r="EV886" s="95"/>
      <c r="EW886" s="95"/>
      <c r="EX886" s="95"/>
      <c r="EY886" s="95"/>
      <c r="EZ886" s="95"/>
      <c r="FA886" s="95"/>
      <c r="FB886" s="95"/>
      <c r="FC886" s="95"/>
      <c r="FD886" s="95"/>
      <c r="FE886" s="95"/>
      <c r="FF886" s="95"/>
      <c r="FG886" s="95"/>
      <c r="FH886" s="95"/>
      <c r="FI886" s="95"/>
      <c r="FJ886" s="95"/>
      <c r="FK886" s="95"/>
      <c r="FL886" s="95"/>
      <c r="FM886" s="95"/>
      <c r="FN886" s="95"/>
      <c r="FO886" s="95"/>
      <c r="FP886" s="95"/>
      <c r="FQ886" s="95"/>
      <c r="FR886" s="95"/>
      <c r="FS886" s="95"/>
      <c r="FT886" s="95"/>
      <c r="FU886" s="95"/>
      <c r="FV886" s="95"/>
      <c r="FW886" s="95"/>
      <c r="FX886" s="95"/>
      <c r="FY886" s="95"/>
      <c r="FZ886" s="95"/>
      <c r="GA886" s="95"/>
      <c r="GB886" s="95"/>
      <c r="GC886" s="95"/>
      <c r="GD886" s="95"/>
      <c r="GE886" s="95"/>
      <c r="GF886" s="95"/>
      <c r="GG886" s="95"/>
      <c r="GH886" s="95"/>
      <c r="GI886" s="95"/>
      <c r="GJ886" s="95"/>
      <c r="GK886" s="95"/>
      <c r="GL886" s="95"/>
      <c r="GM886" s="95"/>
      <c r="GN886" s="95"/>
      <c r="GO886" s="95"/>
      <c r="GP886" s="95"/>
      <c r="GQ886" s="95"/>
      <c r="GR886" s="95"/>
      <c r="GS886" s="95"/>
      <c r="GT886" s="95"/>
      <c r="GU886" s="95"/>
      <c r="GV886" s="95"/>
      <c r="GW886" s="95"/>
      <c r="GX886" s="95"/>
      <c r="GY886" s="95"/>
      <c r="GZ886" s="95"/>
      <c r="HA886" s="95"/>
      <c r="HB886" s="95"/>
      <c r="HC886" s="95"/>
      <c r="HD886" s="95"/>
      <c r="HE886" s="95"/>
      <c r="HF886" s="95"/>
      <c r="HG886" s="95"/>
      <c r="HH886" s="95"/>
      <c r="HI886" s="95"/>
      <c r="HJ886" s="95"/>
      <c r="HK886" s="95"/>
      <c r="HL886" s="95"/>
      <c r="HM886" s="95"/>
      <c r="HN886" s="95"/>
      <c r="HO886" s="95"/>
      <c r="HP886" s="95"/>
      <c r="HQ886" s="95"/>
      <c r="HR886" s="95"/>
      <c r="HS886" s="95"/>
      <c r="HT886" s="95"/>
      <c r="HU886" s="95"/>
      <c r="HV886" s="95"/>
      <c r="HW886" s="95"/>
      <c r="HX886" s="95"/>
      <c r="HY886" s="95"/>
      <c r="HZ886" s="95"/>
      <c r="IA886" s="95"/>
      <c r="IB886" s="95"/>
      <c r="IC886" s="95"/>
      <c r="ID886" s="95"/>
      <c r="IE886" s="95"/>
    </row>
    <row r="887" s="36" customFormat="1" ht="60" hidden="1" customHeight="1">
      <c r="A887" s="37"/>
      <c r="B887" s="37" t="s">
        <v>62</v>
      </c>
      <c r="C887" s="37" t="s">
        <v>63</v>
      </c>
      <c r="D887" s="56" t="s">
        <v>64</v>
      </c>
      <c r="E887" s="56" t="s">
        <v>3463</v>
      </c>
      <c r="F887" s="40" t="s">
        <v>3435</v>
      </c>
      <c r="G887" s="40" t="s">
        <v>1332</v>
      </c>
      <c r="H887" s="56"/>
      <c r="I887" s="48" t="s">
        <v>171</v>
      </c>
      <c r="J887" s="40" t="s">
        <v>172</v>
      </c>
      <c r="K887" s="49" t="s">
        <v>131</v>
      </c>
      <c r="L887" s="57" t="s">
        <v>151</v>
      </c>
      <c r="M887" s="40" t="s">
        <v>3445</v>
      </c>
      <c r="N887" s="49">
        <v>4024395</v>
      </c>
      <c r="O887" s="37" t="s">
        <v>75</v>
      </c>
      <c r="P887" s="37" t="s">
        <v>76</v>
      </c>
      <c r="Q887" s="42" t="s">
        <v>137</v>
      </c>
      <c r="R887" s="96" t="s">
        <v>3447</v>
      </c>
      <c r="S887" s="44">
        <v>12</v>
      </c>
      <c r="T887" s="45">
        <f t="shared" si="74"/>
        <v>4390.6014999999998</v>
      </c>
      <c r="U887" s="56" t="s">
        <v>100</v>
      </c>
      <c r="V887" s="47" t="str">
        <f t="shared" si="71"/>
        <v/>
      </c>
      <c r="W887" s="47" t="str">
        <f t="shared" si="70"/>
        <v>кгс/см²</v>
      </c>
      <c r="X887" s="48">
        <v>2</v>
      </c>
      <c r="Y887" s="48"/>
      <c r="Z887" s="47" t="s">
        <v>3448</v>
      </c>
      <c r="AA887" s="56" t="s">
        <v>156</v>
      </c>
      <c r="AB887" s="48"/>
      <c r="AC887" s="42" t="s">
        <v>141</v>
      </c>
      <c r="AD887" s="49">
        <v>60</v>
      </c>
      <c r="AE887" s="50">
        <v>45495</v>
      </c>
      <c r="AF887" s="51">
        <f t="shared" si="72"/>
        <v>47320</v>
      </c>
      <c r="AG887" s="40" t="s">
        <v>82</v>
      </c>
      <c r="AH887" s="40" t="s">
        <v>83</v>
      </c>
      <c r="AI887" s="42" t="s">
        <v>3482</v>
      </c>
      <c r="AJ887" s="40" t="s">
        <v>143</v>
      </c>
      <c r="AK887" s="51" t="str">
        <f t="shared" ca="1" si="73"/>
        <v>поверен</v>
      </c>
      <c r="AL887" s="42"/>
      <c r="AM887" s="42" t="s">
        <v>86</v>
      </c>
      <c r="AN887" s="42" t="s">
        <v>87</v>
      </c>
      <c r="AO887" s="42" t="s">
        <v>88</v>
      </c>
      <c r="AP887" s="48" t="s">
        <v>477</v>
      </c>
      <c r="AQ887" s="41" t="s">
        <v>3483</v>
      </c>
      <c r="AR887" s="51"/>
      <c r="AS887" s="42" t="s">
        <v>91</v>
      </c>
      <c r="AT887" s="37" t="s">
        <v>385</v>
      </c>
      <c r="AU887" s="37"/>
      <c r="AV887" s="40">
        <v>43722</v>
      </c>
      <c r="AW887" s="40"/>
      <c r="AX887" s="37"/>
      <c r="AY887" s="37"/>
      <c r="AZ887" s="37"/>
      <c r="BA887" s="40"/>
      <c r="BB887" s="40" t="s">
        <v>145</v>
      </c>
      <c r="BC887" s="40" t="s">
        <v>146</v>
      </c>
      <c r="BD887" s="42">
        <v>3001</v>
      </c>
      <c r="BE887" s="40"/>
      <c r="BF887" s="52"/>
      <c r="BG887" s="53"/>
      <c r="BH887" s="54"/>
      <c r="BI887" s="47" t="s">
        <v>406</v>
      </c>
      <c r="BJ887" s="38" t="s">
        <v>3484</v>
      </c>
      <c r="BK887" s="37" t="s">
        <v>760</v>
      </c>
      <c r="BL887" s="55"/>
      <c r="BM887" s="55"/>
      <c r="BN887" s="55"/>
      <c r="BO887" s="55"/>
      <c r="BP887" s="55"/>
      <c r="BQ887" s="55"/>
      <c r="BR887" s="55"/>
      <c r="BS887" s="55"/>
      <c r="BT887" s="55"/>
      <c r="BU887" s="55"/>
      <c r="BV887" s="55"/>
      <c r="BW887" s="55"/>
      <c r="BX887" s="55"/>
      <c r="BY887" s="55"/>
      <c r="BZ887" s="55"/>
      <c r="CA887" s="55"/>
      <c r="CB887" s="55"/>
      <c r="CC887" s="55"/>
      <c r="CD887" s="55"/>
      <c r="CE887" s="55"/>
      <c r="CF887" s="55"/>
      <c r="CG887" s="55"/>
      <c r="CH887" s="55"/>
      <c r="CI887" s="55"/>
      <c r="CJ887" s="55"/>
      <c r="CK887" s="55"/>
      <c r="CL887" s="55"/>
      <c r="CM887" s="55"/>
      <c r="CN887" s="55"/>
      <c r="CO887" s="55"/>
      <c r="CP887" s="55"/>
      <c r="CQ887" s="55"/>
      <c r="CR887" s="55"/>
      <c r="CS887" s="55"/>
      <c r="CT887" s="55"/>
      <c r="CU887" s="55"/>
      <c r="CV887" s="55"/>
      <c r="CW887" s="55"/>
      <c r="CX887" s="55"/>
      <c r="CY887" s="55"/>
      <c r="CZ887" s="55"/>
      <c r="DA887" s="55"/>
      <c r="DB887" s="55"/>
      <c r="DC887" s="55"/>
      <c r="DD887" s="55"/>
      <c r="DE887" s="55"/>
      <c r="DF887" s="55"/>
      <c r="DG887" s="55"/>
      <c r="DH887" s="55"/>
      <c r="DI887" s="55"/>
      <c r="DJ887" s="55"/>
      <c r="DK887" s="55"/>
      <c r="DL887" s="55"/>
      <c r="DM887" s="55"/>
      <c r="DN887" s="55"/>
      <c r="DO887" s="55"/>
      <c r="DP887" s="55"/>
      <c r="DQ887" s="55"/>
      <c r="DR887" s="55"/>
      <c r="DS887" s="55"/>
      <c r="DT887" s="55"/>
      <c r="DU887" s="55"/>
      <c r="DV887" s="55"/>
      <c r="DW887" s="55"/>
      <c r="DX887" s="55"/>
      <c r="DY887" s="55"/>
      <c r="DZ887" s="55"/>
      <c r="EA887" s="55"/>
      <c r="EB887" s="55"/>
      <c r="EC887" s="55"/>
      <c r="ED887" s="55"/>
      <c r="EE887" s="55"/>
      <c r="EF887" s="55"/>
      <c r="EG887" s="55"/>
      <c r="EH887" s="55"/>
      <c r="EI887" s="55"/>
      <c r="EJ887" s="55"/>
      <c r="EK887" s="55"/>
      <c r="EL887" s="55"/>
      <c r="EM887" s="55"/>
      <c r="EN887" s="55"/>
      <c r="EO887" s="55"/>
      <c r="EP887" s="55"/>
      <c r="EQ887" s="55"/>
      <c r="ER887" s="55"/>
      <c r="ES887" s="55"/>
      <c r="ET887" s="55"/>
      <c r="EU887" s="55"/>
      <c r="EV887" s="55"/>
      <c r="EW887" s="55"/>
      <c r="EX887" s="55"/>
      <c r="EY887" s="55"/>
      <c r="EZ887" s="55"/>
      <c r="FA887" s="55"/>
      <c r="FB887" s="55"/>
      <c r="FC887" s="55"/>
      <c r="FD887" s="55"/>
      <c r="FE887" s="55"/>
      <c r="FF887" s="55"/>
      <c r="FG887" s="55"/>
      <c r="FH887" s="55"/>
      <c r="FI887" s="55"/>
      <c r="FJ887" s="55"/>
      <c r="FK887" s="55"/>
      <c r="FL887" s="55"/>
      <c r="FM887" s="55"/>
      <c r="FN887" s="55"/>
      <c r="FO887" s="55"/>
      <c r="FP887" s="55"/>
      <c r="FQ887" s="55"/>
      <c r="FR887" s="55"/>
      <c r="FS887" s="55"/>
      <c r="FT887" s="55"/>
      <c r="FU887" s="55"/>
      <c r="FV887" s="55"/>
      <c r="FW887" s="55"/>
      <c r="FX887" s="55"/>
      <c r="FY887" s="55"/>
      <c r="FZ887" s="55"/>
      <c r="GA887" s="55"/>
      <c r="GB887" s="55"/>
      <c r="GC887" s="55"/>
      <c r="GD887" s="55"/>
      <c r="GE887" s="55"/>
      <c r="GF887" s="55"/>
      <c r="GG887" s="55"/>
      <c r="GH887" s="55"/>
      <c r="GI887" s="55"/>
      <c r="GJ887" s="55"/>
      <c r="GK887" s="55"/>
      <c r="GL887" s="55"/>
      <c r="GM887" s="55"/>
      <c r="GN887" s="55"/>
      <c r="GO887" s="55"/>
      <c r="GP887" s="55"/>
      <c r="GQ887" s="55"/>
      <c r="GR887" s="55"/>
      <c r="GS887" s="55"/>
      <c r="GT887" s="55"/>
      <c r="GU887" s="55"/>
      <c r="GV887" s="55"/>
      <c r="GW887" s="55"/>
      <c r="GX887" s="55"/>
      <c r="GY887" s="55"/>
      <c r="GZ887" s="55"/>
      <c r="HA887" s="55"/>
      <c r="HB887" s="55"/>
      <c r="HC887" s="55"/>
      <c r="HD887" s="55"/>
      <c r="HE887" s="55"/>
      <c r="HF887" s="55"/>
      <c r="HG887" s="55"/>
      <c r="HH887" s="55"/>
      <c r="HI887" s="55"/>
      <c r="HJ887" s="55"/>
      <c r="HK887" s="55"/>
      <c r="HL887" s="55"/>
      <c r="HM887" s="55"/>
      <c r="HN887" s="55"/>
      <c r="HO887" s="55"/>
      <c r="HP887" s="55"/>
      <c r="HQ887" s="55"/>
      <c r="HR887" s="55"/>
      <c r="HS887" s="55"/>
      <c r="HT887" s="55"/>
      <c r="HU887" s="55"/>
      <c r="HV887" s="55"/>
      <c r="HW887" s="55"/>
      <c r="HX887" s="55"/>
      <c r="HY887" s="55"/>
      <c r="HZ887" s="55"/>
      <c r="IA887" s="55"/>
      <c r="IB887" s="55"/>
      <c r="IC887" s="55"/>
      <c r="ID887" s="55"/>
      <c r="IE887" s="55"/>
    </row>
    <row r="888" s="36" customFormat="1" ht="60" hidden="1" customHeight="1">
      <c r="A888" s="37"/>
      <c r="B888" s="37" t="s">
        <v>62</v>
      </c>
      <c r="C888" s="37" t="s">
        <v>63</v>
      </c>
      <c r="D888" s="56" t="s">
        <v>64</v>
      </c>
      <c r="E888" s="56" t="s">
        <v>3485</v>
      </c>
      <c r="F888" s="40" t="s">
        <v>3486</v>
      </c>
      <c r="G888" s="40" t="s">
        <v>3487</v>
      </c>
      <c r="H888" s="56" t="s">
        <v>3488</v>
      </c>
      <c r="I888" s="48" t="s">
        <v>3489</v>
      </c>
      <c r="J888" s="40" t="s">
        <v>3490</v>
      </c>
      <c r="K888" s="49" t="s">
        <v>592</v>
      </c>
      <c r="L888" s="49" t="s">
        <v>620</v>
      </c>
      <c r="M888" s="49" t="s">
        <v>709</v>
      </c>
      <c r="N888" s="49">
        <v>16477</v>
      </c>
      <c r="O888" s="37" t="s">
        <v>623</v>
      </c>
      <c r="P888" s="37" t="s">
        <v>76</v>
      </c>
      <c r="Q888" s="42" t="s">
        <v>398</v>
      </c>
      <c r="R888" s="38" t="s">
        <v>3491</v>
      </c>
      <c r="S888" s="48">
        <v>10</v>
      </c>
      <c r="T888" s="45">
        <f t="shared" si="74"/>
        <v>47271</v>
      </c>
      <c r="U888" s="56" t="s">
        <v>100</v>
      </c>
      <c r="V888" s="47" t="str">
        <f t="shared" si="71"/>
        <v/>
      </c>
      <c r="W888" s="47" t="str">
        <f t="shared" si="70"/>
        <v>%НКПР</v>
      </c>
      <c r="X888" s="48">
        <v>100</v>
      </c>
      <c r="Y888" s="48"/>
      <c r="Z888" s="42" t="s">
        <v>399</v>
      </c>
      <c r="AA888" s="56" t="s">
        <v>400</v>
      </c>
      <c r="AB888" s="48"/>
      <c r="AC888" s="42" t="s">
        <v>399</v>
      </c>
      <c r="AD888" s="49">
        <v>12</v>
      </c>
      <c r="AE888" s="50">
        <v>45576</v>
      </c>
      <c r="AF888" s="51">
        <f t="shared" si="72"/>
        <v>45940</v>
      </c>
      <c r="AG888" s="40" t="s">
        <v>82</v>
      </c>
      <c r="AH888" s="40" t="s">
        <v>83</v>
      </c>
      <c r="AI888" s="42" t="s">
        <v>3492</v>
      </c>
      <c r="AJ888" s="40" t="s">
        <v>143</v>
      </c>
      <c r="AK888" s="51" t="str">
        <f t="shared" ca="1" si="73"/>
        <v>ПРОСРОЧЕН</v>
      </c>
      <c r="AL888" s="42"/>
      <c r="AM888" s="42" t="s">
        <v>86</v>
      </c>
      <c r="AN888" s="42" t="s">
        <v>87</v>
      </c>
      <c r="AO888" s="42" t="s">
        <v>88</v>
      </c>
      <c r="AP888" s="48" t="s">
        <v>3493</v>
      </c>
      <c r="AQ888" s="41" t="s">
        <v>3494</v>
      </c>
      <c r="AR888" s="51"/>
      <c r="AS888" s="42" t="s">
        <v>91</v>
      </c>
      <c r="AT888" s="37" t="s">
        <v>385</v>
      </c>
      <c r="AU888" s="37"/>
      <c r="AV888" s="41" t="s">
        <v>3495</v>
      </c>
      <c r="AW888" s="40"/>
      <c r="AX888" s="37"/>
      <c r="AY888" s="37"/>
      <c r="AZ888" s="37"/>
      <c r="BA888" s="40"/>
      <c r="BB888" s="40" t="s">
        <v>403</v>
      </c>
      <c r="BC888" s="40" t="s">
        <v>404</v>
      </c>
      <c r="BD888" s="42">
        <v>3160</v>
      </c>
      <c r="BE888" s="40"/>
      <c r="BF888" s="52"/>
      <c r="BG888" s="53"/>
      <c r="BH888" s="54"/>
      <c r="BI888" s="47"/>
      <c r="BJ888" s="47"/>
      <c r="BK888" s="47"/>
      <c r="BL888" s="55"/>
      <c r="BM888" s="55"/>
      <c r="BN888" s="55"/>
      <c r="BO888" s="55"/>
      <c r="BP888" s="55"/>
      <c r="BQ888" s="55"/>
      <c r="BR888" s="55"/>
      <c r="BS888" s="55"/>
      <c r="BT888" s="55"/>
      <c r="BU888" s="55"/>
      <c r="BV888" s="55"/>
      <c r="BW888" s="55"/>
      <c r="BX888" s="55"/>
      <c r="BY888" s="55"/>
      <c r="BZ888" s="55"/>
      <c r="CA888" s="55"/>
      <c r="CB888" s="55"/>
      <c r="CC888" s="55"/>
      <c r="CD888" s="55"/>
      <c r="CE888" s="55"/>
      <c r="CF888" s="55"/>
      <c r="CG888" s="55"/>
      <c r="CH888" s="55"/>
      <c r="CI888" s="55"/>
      <c r="CJ888" s="55"/>
      <c r="CK888" s="55"/>
      <c r="CL888" s="55"/>
      <c r="CM888" s="55"/>
      <c r="CN888" s="55"/>
      <c r="CO888" s="55"/>
      <c r="CP888" s="55"/>
      <c r="CQ888" s="55"/>
      <c r="CR888" s="55"/>
      <c r="CS888" s="55"/>
      <c r="CT888" s="55"/>
      <c r="CU888" s="55"/>
      <c r="CV888" s="55"/>
      <c r="CW888" s="55"/>
      <c r="CX888" s="55"/>
      <c r="CY888" s="55"/>
      <c r="CZ888" s="55"/>
      <c r="DA888" s="55"/>
      <c r="DB888" s="55"/>
      <c r="DC888" s="55"/>
      <c r="DD888" s="55"/>
      <c r="DE888" s="55"/>
      <c r="DF888" s="55"/>
      <c r="DG888" s="55"/>
      <c r="DH888" s="55"/>
      <c r="DI888" s="55"/>
      <c r="DJ888" s="55"/>
      <c r="DK888" s="55"/>
      <c r="DL888" s="55"/>
      <c r="DM888" s="55"/>
      <c r="DN888" s="55"/>
      <c r="DO888" s="55"/>
      <c r="DP888" s="55"/>
      <c r="DQ888" s="55"/>
      <c r="DR888" s="55"/>
      <c r="DS888" s="55"/>
      <c r="DT888" s="55"/>
      <c r="DU888" s="55"/>
      <c r="DV888" s="55"/>
      <c r="DW888" s="55"/>
      <c r="DX888" s="55"/>
      <c r="DY888" s="55"/>
      <c r="DZ888" s="55"/>
      <c r="EA888" s="55"/>
      <c r="EB888" s="55"/>
      <c r="EC888" s="55"/>
      <c r="ED888" s="55"/>
      <c r="EE888" s="55"/>
      <c r="EF888" s="55"/>
      <c r="EG888" s="55"/>
      <c r="EH888" s="55"/>
      <c r="EI888" s="55"/>
      <c r="EJ888" s="55"/>
      <c r="EK888" s="55"/>
      <c r="EL888" s="55"/>
      <c r="EM888" s="55"/>
      <c r="EN888" s="55"/>
      <c r="EO888" s="55"/>
      <c r="EP888" s="55"/>
      <c r="EQ888" s="55"/>
      <c r="ER888" s="55"/>
      <c r="ES888" s="55"/>
      <c r="ET888" s="55"/>
      <c r="EU888" s="55"/>
      <c r="EV888" s="55"/>
      <c r="EW888" s="55"/>
      <c r="EX888" s="55"/>
      <c r="EY888" s="55"/>
      <c r="EZ888" s="55"/>
      <c r="FA888" s="55"/>
      <c r="FB888" s="55"/>
      <c r="FC888" s="55"/>
      <c r="FD888" s="55"/>
      <c r="FE888" s="55"/>
      <c r="FF888" s="55"/>
      <c r="FG888" s="55"/>
      <c r="FH888" s="55"/>
      <c r="FI888" s="55"/>
      <c r="FJ888" s="55"/>
      <c r="FK888" s="55"/>
      <c r="FL888" s="55"/>
      <c r="FM888" s="55"/>
      <c r="FN888" s="55"/>
      <c r="FO888" s="55"/>
      <c r="FP888" s="55"/>
      <c r="FQ888" s="55"/>
      <c r="FR888" s="55"/>
      <c r="FS888" s="55"/>
      <c r="FT888" s="55"/>
      <c r="FU888" s="55"/>
      <c r="FV888" s="55"/>
      <c r="FW888" s="55"/>
      <c r="FX888" s="55"/>
      <c r="FY888" s="55"/>
      <c r="FZ888" s="55"/>
      <c r="GA888" s="55"/>
      <c r="GB888" s="55"/>
      <c r="GC888" s="55"/>
      <c r="GD888" s="55"/>
      <c r="GE888" s="55"/>
      <c r="GF888" s="55"/>
      <c r="GG888" s="55"/>
      <c r="GH888" s="55"/>
      <c r="GI888" s="55"/>
      <c r="GJ888" s="55"/>
      <c r="GK888" s="55"/>
      <c r="GL888" s="55"/>
      <c r="GM888" s="55"/>
      <c r="GN888" s="55"/>
      <c r="GO888" s="55"/>
      <c r="GP888" s="55"/>
      <c r="GQ888" s="55"/>
      <c r="GR888" s="55"/>
      <c r="GS888" s="55"/>
      <c r="GT888" s="55"/>
      <c r="GU888" s="55"/>
      <c r="GV888" s="55"/>
      <c r="GW888" s="55"/>
      <c r="GX888" s="55"/>
      <c r="GY888" s="55"/>
      <c r="GZ888" s="55"/>
      <c r="HA888" s="55"/>
      <c r="HB888" s="55"/>
      <c r="HC888" s="55"/>
      <c r="HD888" s="55"/>
      <c r="HE888" s="55"/>
      <c r="HF888" s="55"/>
      <c r="HG888" s="55"/>
      <c r="HH888" s="55"/>
      <c r="HI888" s="55"/>
      <c r="HJ888" s="55"/>
      <c r="HK888" s="55"/>
      <c r="HL888" s="55"/>
      <c r="HM888" s="55"/>
      <c r="HN888" s="55"/>
      <c r="HO888" s="55"/>
      <c r="HP888" s="55"/>
      <c r="HQ888" s="55"/>
      <c r="HR888" s="55"/>
      <c r="HS888" s="55"/>
      <c r="HT888" s="55"/>
      <c r="HU888" s="55"/>
      <c r="HV888" s="55"/>
      <c r="HW888" s="55"/>
      <c r="HX888" s="55"/>
      <c r="HY888" s="55"/>
      <c r="HZ888" s="55"/>
      <c r="IA888" s="55"/>
      <c r="IB888" s="55"/>
      <c r="IC888" s="55"/>
      <c r="ID888" s="55"/>
      <c r="IE888" s="55"/>
    </row>
    <row r="889" s="36" customFormat="1" ht="60" hidden="1" customHeight="1">
      <c r="A889" s="37"/>
      <c r="B889" s="37" t="s">
        <v>62</v>
      </c>
      <c r="C889" s="37" t="s">
        <v>63</v>
      </c>
      <c r="D889" s="56" t="s">
        <v>64</v>
      </c>
      <c r="E889" s="56" t="s">
        <v>3485</v>
      </c>
      <c r="F889" s="40" t="s">
        <v>3486</v>
      </c>
      <c r="G889" s="40" t="s">
        <v>3487</v>
      </c>
      <c r="H889" s="56" t="s">
        <v>3496</v>
      </c>
      <c r="I889" s="48" t="s">
        <v>3489</v>
      </c>
      <c r="J889" s="40" t="s">
        <v>618</v>
      </c>
      <c r="K889" s="49" t="s">
        <v>592</v>
      </c>
      <c r="L889" s="49" t="s">
        <v>620</v>
      </c>
      <c r="M889" s="49" t="s">
        <v>621</v>
      </c>
      <c r="N889" s="49">
        <v>13247</v>
      </c>
      <c r="O889" s="37" t="s">
        <v>623</v>
      </c>
      <c r="P889" s="37" t="s">
        <v>76</v>
      </c>
      <c r="Q889" s="42" t="s">
        <v>398</v>
      </c>
      <c r="R889" s="38" t="s">
        <v>3497</v>
      </c>
      <c r="S889" s="48">
        <v>10</v>
      </c>
      <c r="T889" s="45">
        <f t="shared" si="74"/>
        <v>47362</v>
      </c>
      <c r="U889" s="56" t="s">
        <v>100</v>
      </c>
      <c r="V889" s="47" t="str">
        <f t="shared" si="71"/>
        <v/>
      </c>
      <c r="W889" s="47" t="str">
        <f t="shared" si="70"/>
        <v>%НКПР</v>
      </c>
      <c r="X889" s="48">
        <v>100</v>
      </c>
      <c r="Y889" s="48"/>
      <c r="Z889" s="42" t="s">
        <v>399</v>
      </c>
      <c r="AA889" s="56" t="s">
        <v>400</v>
      </c>
      <c r="AB889" s="48"/>
      <c r="AC889" s="42" t="s">
        <v>399</v>
      </c>
      <c r="AD889" s="49">
        <v>12</v>
      </c>
      <c r="AE889" s="50">
        <v>45736</v>
      </c>
      <c r="AF889" s="51">
        <f t="shared" si="72"/>
        <v>46100</v>
      </c>
      <c r="AG889" s="40" t="s">
        <v>82</v>
      </c>
      <c r="AH889" s="40" t="s">
        <v>83</v>
      </c>
      <c r="AI889" s="42" t="s">
        <v>3498</v>
      </c>
      <c r="AJ889" s="40" t="s">
        <v>3499</v>
      </c>
      <c r="AK889" s="51" t="str">
        <f t="shared" ca="1" si="73"/>
        <v>поверен</v>
      </c>
      <c r="AL889" s="42"/>
      <c r="AM889" s="42" t="s">
        <v>86</v>
      </c>
      <c r="AN889" s="42" t="s">
        <v>87</v>
      </c>
      <c r="AO889" s="42" t="s">
        <v>88</v>
      </c>
      <c r="AP889" s="48" t="s">
        <v>3493</v>
      </c>
      <c r="AQ889" s="41" t="s">
        <v>3494</v>
      </c>
      <c r="AR889" s="51"/>
      <c r="AS889" s="42" t="s">
        <v>91</v>
      </c>
      <c r="AT889" s="37" t="s">
        <v>385</v>
      </c>
      <c r="AU889" s="37"/>
      <c r="AV889" s="41" t="s">
        <v>3495</v>
      </c>
      <c r="AW889" s="40"/>
      <c r="AX889" s="37"/>
      <c r="AY889" s="37"/>
      <c r="AZ889" s="37"/>
      <c r="BA889" s="40"/>
      <c r="BB889" s="40" t="s">
        <v>403</v>
      </c>
      <c r="BC889" s="40" t="s">
        <v>404</v>
      </c>
      <c r="BD889" s="42">
        <v>3160</v>
      </c>
      <c r="BE889" s="40"/>
      <c r="BF889" s="52"/>
      <c r="BG889" s="53" t="s">
        <v>362</v>
      </c>
      <c r="BH889" s="54"/>
      <c r="BI889" s="47"/>
      <c r="BJ889" s="47"/>
      <c r="BK889" s="47"/>
      <c r="BL889" s="55"/>
      <c r="BM889" s="55"/>
      <c r="BN889" s="55"/>
      <c r="BO889" s="55"/>
      <c r="BP889" s="55"/>
      <c r="BQ889" s="55"/>
      <c r="BR889" s="55"/>
      <c r="BS889" s="55"/>
      <c r="BT889" s="55"/>
      <c r="BU889" s="55"/>
      <c r="BV889" s="55"/>
      <c r="BW889" s="55"/>
      <c r="BX889" s="55"/>
      <c r="BY889" s="55"/>
      <c r="BZ889" s="55"/>
      <c r="CA889" s="55"/>
      <c r="CB889" s="55"/>
      <c r="CC889" s="55"/>
      <c r="CD889" s="55"/>
      <c r="CE889" s="55"/>
      <c r="CF889" s="55"/>
      <c r="CG889" s="55"/>
      <c r="CH889" s="55"/>
      <c r="CI889" s="55"/>
      <c r="CJ889" s="55"/>
      <c r="CK889" s="55"/>
      <c r="CL889" s="55"/>
      <c r="CM889" s="55"/>
      <c r="CN889" s="55"/>
      <c r="CO889" s="55"/>
      <c r="CP889" s="55"/>
      <c r="CQ889" s="55"/>
      <c r="CR889" s="55"/>
      <c r="CS889" s="55"/>
      <c r="CT889" s="55"/>
      <c r="CU889" s="55"/>
      <c r="CV889" s="55"/>
      <c r="CW889" s="55"/>
      <c r="CX889" s="55"/>
      <c r="CY889" s="55"/>
      <c r="CZ889" s="55"/>
      <c r="DA889" s="55"/>
      <c r="DB889" s="55"/>
      <c r="DC889" s="55"/>
      <c r="DD889" s="55"/>
      <c r="DE889" s="55"/>
      <c r="DF889" s="55"/>
      <c r="DG889" s="55"/>
      <c r="DH889" s="55"/>
      <c r="DI889" s="55"/>
      <c r="DJ889" s="55"/>
      <c r="DK889" s="55"/>
      <c r="DL889" s="55"/>
      <c r="DM889" s="55"/>
      <c r="DN889" s="55"/>
      <c r="DO889" s="55"/>
      <c r="DP889" s="55"/>
      <c r="DQ889" s="55"/>
      <c r="DR889" s="55"/>
      <c r="DS889" s="55"/>
      <c r="DT889" s="55"/>
      <c r="DU889" s="55"/>
      <c r="DV889" s="55"/>
      <c r="DW889" s="55"/>
      <c r="DX889" s="55"/>
      <c r="DY889" s="55"/>
      <c r="DZ889" s="55"/>
      <c r="EA889" s="55"/>
      <c r="EB889" s="55"/>
      <c r="EC889" s="55"/>
      <c r="ED889" s="55"/>
      <c r="EE889" s="55"/>
      <c r="EF889" s="55"/>
      <c r="EG889" s="55"/>
      <c r="EH889" s="55"/>
      <c r="EI889" s="55"/>
      <c r="EJ889" s="55"/>
      <c r="EK889" s="55"/>
      <c r="EL889" s="55"/>
      <c r="EM889" s="55"/>
      <c r="EN889" s="55"/>
      <c r="EO889" s="55"/>
      <c r="EP889" s="55"/>
      <c r="EQ889" s="55"/>
      <c r="ER889" s="55"/>
      <c r="ES889" s="55"/>
      <c r="ET889" s="55"/>
      <c r="EU889" s="55"/>
      <c r="EV889" s="55"/>
      <c r="EW889" s="55"/>
      <c r="EX889" s="55"/>
      <c r="EY889" s="55"/>
      <c r="EZ889" s="55"/>
      <c r="FA889" s="55"/>
      <c r="FB889" s="55"/>
      <c r="FC889" s="55"/>
      <c r="FD889" s="55"/>
      <c r="FE889" s="55"/>
      <c r="FF889" s="55"/>
      <c r="FG889" s="55"/>
      <c r="FH889" s="55"/>
      <c r="FI889" s="55"/>
      <c r="FJ889" s="55"/>
      <c r="FK889" s="55"/>
      <c r="FL889" s="55"/>
      <c r="FM889" s="55"/>
      <c r="FN889" s="55"/>
      <c r="FO889" s="55"/>
      <c r="FP889" s="55"/>
      <c r="FQ889" s="55"/>
      <c r="FR889" s="55"/>
      <c r="FS889" s="55"/>
      <c r="FT889" s="55"/>
      <c r="FU889" s="55"/>
      <c r="FV889" s="55"/>
      <c r="FW889" s="55"/>
      <c r="FX889" s="55"/>
      <c r="FY889" s="55"/>
      <c r="FZ889" s="55"/>
      <c r="GA889" s="55"/>
      <c r="GB889" s="55"/>
      <c r="GC889" s="55"/>
      <c r="GD889" s="55"/>
      <c r="GE889" s="55"/>
      <c r="GF889" s="55"/>
      <c r="GG889" s="55"/>
      <c r="GH889" s="55"/>
      <c r="GI889" s="55"/>
      <c r="GJ889" s="55"/>
      <c r="GK889" s="55"/>
      <c r="GL889" s="55"/>
      <c r="GM889" s="55"/>
      <c r="GN889" s="55"/>
      <c r="GO889" s="55"/>
      <c r="GP889" s="55"/>
      <c r="GQ889" s="55"/>
      <c r="GR889" s="55"/>
      <c r="GS889" s="55"/>
      <c r="GT889" s="55"/>
      <c r="GU889" s="55"/>
      <c r="GV889" s="55"/>
      <c r="GW889" s="55"/>
      <c r="GX889" s="55"/>
      <c r="GY889" s="55"/>
      <c r="GZ889" s="55"/>
      <c r="HA889" s="55"/>
      <c r="HB889" s="55"/>
      <c r="HC889" s="55"/>
      <c r="HD889" s="55"/>
      <c r="HE889" s="55"/>
      <c r="HF889" s="55"/>
      <c r="HG889" s="55"/>
      <c r="HH889" s="55"/>
      <c r="HI889" s="55"/>
      <c r="HJ889" s="55"/>
      <c r="HK889" s="55"/>
      <c r="HL889" s="55"/>
      <c r="HM889" s="55"/>
      <c r="HN889" s="55"/>
      <c r="HO889" s="55"/>
      <c r="HP889" s="55"/>
      <c r="HQ889" s="55"/>
      <c r="HR889" s="55"/>
      <c r="HS889" s="55"/>
      <c r="HT889" s="55"/>
      <c r="HU889" s="55"/>
      <c r="HV889" s="55"/>
      <c r="HW889" s="55"/>
      <c r="HX889" s="55"/>
      <c r="HY889" s="55"/>
      <c r="HZ889" s="55"/>
      <c r="IA889" s="55"/>
      <c r="IB889" s="55"/>
      <c r="IC889" s="55"/>
      <c r="ID889" s="55"/>
      <c r="IE889" s="55"/>
    </row>
    <row r="890" s="36" customFormat="1" ht="60" hidden="1" customHeight="1">
      <c r="A890" s="37"/>
      <c r="B890" s="37" t="s">
        <v>62</v>
      </c>
      <c r="C890" s="37" t="s">
        <v>63</v>
      </c>
      <c r="D890" s="56" t="s">
        <v>64</v>
      </c>
      <c r="E890" s="56" t="s">
        <v>3485</v>
      </c>
      <c r="F890" s="40" t="s">
        <v>3486</v>
      </c>
      <c r="G890" s="40" t="s">
        <v>3500</v>
      </c>
      <c r="H890" s="56" t="s">
        <v>3262</v>
      </c>
      <c r="I890" s="48" t="s">
        <v>316</v>
      </c>
      <c r="J890" s="40" t="s">
        <v>372</v>
      </c>
      <c r="K890" s="49" t="s">
        <v>318</v>
      </c>
      <c r="L890" s="49" t="s">
        <v>319</v>
      </c>
      <c r="M890" s="40" t="s">
        <v>3501</v>
      </c>
      <c r="N890" s="49">
        <v>4802448</v>
      </c>
      <c r="O890" s="37" t="s">
        <v>3502</v>
      </c>
      <c r="P890" s="37" t="s">
        <v>76</v>
      </c>
      <c r="Q890" s="42" t="s">
        <v>289</v>
      </c>
      <c r="R890" s="96">
        <v>43301</v>
      </c>
      <c r="S890" s="44">
        <v>12</v>
      </c>
      <c r="T890" s="45">
        <f t="shared" si="74"/>
        <v>47683.400000000001</v>
      </c>
      <c r="U890" s="56" t="s">
        <v>100</v>
      </c>
      <c r="V890" s="47"/>
      <c r="W890" s="47" t="str">
        <f t="shared" ref="W890:W953" si="75">IF(Z890="","",Z890)</f>
        <v>м</v>
      </c>
      <c r="X890" s="48">
        <v>0.40000000000000002</v>
      </c>
      <c r="Y890" s="48"/>
      <c r="Z890" s="42" t="s">
        <v>325</v>
      </c>
      <c r="AA890" s="56" t="s">
        <v>326</v>
      </c>
      <c r="AB890" s="48" t="s">
        <v>325</v>
      </c>
      <c r="AC890" s="42" t="s">
        <v>325</v>
      </c>
      <c r="AD890" s="49">
        <v>48</v>
      </c>
      <c r="AE890" s="50">
        <v>44722</v>
      </c>
      <c r="AF890" s="51">
        <f t="shared" si="72"/>
        <v>46182</v>
      </c>
      <c r="AG890" s="40" t="s">
        <v>82</v>
      </c>
      <c r="AH890" s="40" t="s">
        <v>83</v>
      </c>
      <c r="AI890" s="37" t="s">
        <v>3503</v>
      </c>
      <c r="AJ890" s="40" t="s">
        <v>143</v>
      </c>
      <c r="AK890" s="51" t="str">
        <f t="shared" ca="1" si="73"/>
        <v>поверен</v>
      </c>
      <c r="AL890" s="42"/>
      <c r="AM890" s="42" t="s">
        <v>86</v>
      </c>
      <c r="AN890" s="42" t="s">
        <v>87</v>
      </c>
      <c r="AO890" s="42" t="s">
        <v>88</v>
      </c>
      <c r="AP890" s="48" t="s">
        <v>328</v>
      </c>
      <c r="AQ890" s="41" t="s">
        <v>3494</v>
      </c>
      <c r="AR890" s="51"/>
      <c r="AS890" s="42" t="s">
        <v>91</v>
      </c>
      <c r="AT890" s="37" t="s">
        <v>385</v>
      </c>
      <c r="AU890" s="37"/>
      <c r="AV890" s="41" t="s">
        <v>3495</v>
      </c>
      <c r="AW890" s="40"/>
      <c r="AX890" s="37"/>
      <c r="AY890" s="37"/>
      <c r="AZ890" s="37"/>
      <c r="BA890" s="40"/>
      <c r="BB890" s="40"/>
      <c r="BC890" s="40"/>
      <c r="BD890" s="42"/>
      <c r="BE890" s="40"/>
      <c r="BF890" s="52"/>
      <c r="BG890" s="47"/>
      <c r="BH890" s="54"/>
      <c r="BI890" s="47"/>
      <c r="BJ890" s="47"/>
      <c r="BK890" s="47"/>
      <c r="BL890" s="55"/>
      <c r="BM890" s="55"/>
      <c r="BN890" s="55"/>
      <c r="BO890" s="55"/>
      <c r="BP890" s="55"/>
      <c r="BQ890" s="55"/>
      <c r="BR890" s="55"/>
      <c r="BS890" s="55"/>
      <c r="BT890" s="55"/>
      <c r="BU890" s="55"/>
      <c r="BV890" s="55"/>
      <c r="BW890" s="55"/>
      <c r="BX890" s="55"/>
      <c r="BY890" s="55"/>
      <c r="BZ890" s="55"/>
      <c r="CA890" s="55"/>
      <c r="CB890" s="55"/>
      <c r="CC890" s="55"/>
      <c r="CD890" s="55"/>
      <c r="CE890" s="55"/>
      <c r="CF890" s="55"/>
      <c r="CG890" s="55"/>
      <c r="CH890" s="55"/>
      <c r="CI890" s="55"/>
      <c r="CJ890" s="55"/>
      <c r="CK890" s="55"/>
      <c r="CL890" s="55"/>
      <c r="CM890" s="55"/>
      <c r="CN890" s="55"/>
      <c r="CO890" s="55"/>
      <c r="CP890" s="55"/>
      <c r="CQ890" s="55"/>
      <c r="CR890" s="55"/>
      <c r="CS890" s="55"/>
      <c r="CT890" s="55"/>
      <c r="CU890" s="55"/>
      <c r="CV890" s="55"/>
      <c r="CW890" s="55"/>
      <c r="CX890" s="55"/>
      <c r="CY890" s="55"/>
      <c r="CZ890" s="55"/>
      <c r="DA890" s="55"/>
      <c r="DB890" s="55"/>
      <c r="DC890" s="55"/>
      <c r="DD890" s="55"/>
      <c r="DE890" s="55"/>
      <c r="DF890" s="55"/>
      <c r="DG890" s="55"/>
      <c r="DH890" s="55"/>
      <c r="DI890" s="55"/>
      <c r="DJ890" s="55"/>
      <c r="DK890" s="55"/>
      <c r="DL890" s="55"/>
      <c r="DM890" s="55"/>
      <c r="DN890" s="55"/>
      <c r="DO890" s="55"/>
      <c r="DP890" s="55"/>
      <c r="DQ890" s="55"/>
      <c r="DR890" s="55"/>
      <c r="DS890" s="55"/>
      <c r="DT890" s="55"/>
      <c r="DU890" s="55"/>
      <c r="DV890" s="55"/>
      <c r="DW890" s="55"/>
      <c r="DX890" s="55"/>
      <c r="DY890" s="55"/>
      <c r="DZ890" s="55"/>
      <c r="EA890" s="55"/>
      <c r="EB890" s="55"/>
      <c r="EC890" s="55"/>
      <c r="ED890" s="55"/>
      <c r="EE890" s="55"/>
      <c r="EF890" s="55"/>
      <c r="EG890" s="55"/>
      <c r="EH890" s="55"/>
      <c r="EI890" s="55"/>
      <c r="EJ890" s="55"/>
      <c r="EK890" s="55"/>
      <c r="EL890" s="55"/>
      <c r="EM890" s="55"/>
      <c r="EN890" s="55"/>
      <c r="EO890" s="55"/>
      <c r="EP890" s="55"/>
      <c r="EQ890" s="55"/>
      <c r="ER890" s="55"/>
      <c r="ES890" s="55"/>
      <c r="ET890" s="55"/>
      <c r="EU890" s="55"/>
      <c r="EV890" s="55"/>
      <c r="EW890" s="55"/>
      <c r="EX890" s="55"/>
      <c r="EY890" s="55"/>
      <c r="EZ890" s="55"/>
      <c r="FA890" s="55"/>
      <c r="FB890" s="55"/>
      <c r="FC890" s="55"/>
      <c r="FD890" s="55"/>
      <c r="FE890" s="55"/>
      <c r="FF890" s="55"/>
      <c r="FG890" s="55"/>
      <c r="FH890" s="55"/>
      <c r="FI890" s="55"/>
      <c r="FJ890" s="55"/>
      <c r="FK890" s="55"/>
      <c r="FL890" s="55"/>
      <c r="FM890" s="55"/>
      <c r="FN890" s="55"/>
      <c r="FO890" s="55"/>
      <c r="FP890" s="55"/>
      <c r="FQ890" s="55"/>
      <c r="FR890" s="55"/>
      <c r="FS890" s="55"/>
      <c r="FT890" s="55"/>
      <c r="FU890" s="55"/>
      <c r="FV890" s="55"/>
      <c r="FW890" s="55"/>
      <c r="FX890" s="55"/>
      <c r="FY890" s="55"/>
      <c r="FZ890" s="55"/>
      <c r="GA890" s="55"/>
      <c r="GB890" s="55"/>
      <c r="GC890" s="55"/>
      <c r="GD890" s="55"/>
      <c r="GE890" s="55"/>
      <c r="GF890" s="55"/>
      <c r="GG890" s="55"/>
      <c r="GH890" s="55"/>
      <c r="GI890" s="55"/>
      <c r="GJ890" s="55"/>
      <c r="GK890" s="55"/>
      <c r="GL890" s="55"/>
      <c r="GM890" s="55"/>
      <c r="GN890" s="55"/>
      <c r="GO890" s="55"/>
      <c r="GP890" s="55"/>
      <c r="GQ890" s="55"/>
      <c r="GR890" s="55"/>
      <c r="GS890" s="55"/>
      <c r="GT890" s="55"/>
      <c r="GU890" s="55"/>
      <c r="GV890" s="55"/>
      <c r="GW890" s="55"/>
      <c r="GX890" s="55"/>
      <c r="GY890" s="55"/>
      <c r="GZ890" s="55"/>
      <c r="HA890" s="55"/>
      <c r="HB890" s="55"/>
      <c r="HC890" s="55"/>
      <c r="HD890" s="55"/>
      <c r="HE890" s="55"/>
      <c r="HF890" s="55"/>
      <c r="HG890" s="55"/>
      <c r="HH890" s="55"/>
      <c r="HI890" s="55"/>
      <c r="HJ890" s="55"/>
      <c r="HK890" s="55"/>
      <c r="HL890" s="55"/>
      <c r="HM890" s="55"/>
      <c r="HN890" s="55"/>
      <c r="HO890" s="55"/>
      <c r="HP890" s="55"/>
      <c r="HQ890" s="55"/>
      <c r="HR890" s="55"/>
      <c r="HS890" s="55"/>
      <c r="HT890" s="55"/>
      <c r="HU890" s="55"/>
      <c r="HV890" s="55"/>
      <c r="HW890" s="55"/>
      <c r="HX890" s="55"/>
      <c r="HY890" s="55"/>
      <c r="HZ890" s="55"/>
      <c r="IA890" s="55"/>
      <c r="IB890" s="55"/>
      <c r="IC890" s="55"/>
      <c r="ID890" s="55"/>
      <c r="IE890" s="55"/>
    </row>
    <row r="891" s="36" customFormat="1" ht="60" hidden="1" customHeight="1">
      <c r="A891" s="37"/>
      <c r="B891" s="37" t="s">
        <v>62</v>
      </c>
      <c r="C891" s="37" t="s">
        <v>63</v>
      </c>
      <c r="D891" s="56" t="s">
        <v>64</v>
      </c>
      <c r="E891" s="56" t="s">
        <v>3485</v>
      </c>
      <c r="F891" s="40" t="s">
        <v>3486</v>
      </c>
      <c r="G891" s="40" t="s">
        <v>3504</v>
      </c>
      <c r="H891" s="56" t="s">
        <v>3505</v>
      </c>
      <c r="I891" s="48" t="s">
        <v>316</v>
      </c>
      <c r="J891" s="40" t="s">
        <v>372</v>
      </c>
      <c r="K891" s="49" t="s">
        <v>318</v>
      </c>
      <c r="L891" s="49" t="s">
        <v>319</v>
      </c>
      <c r="M891" s="40" t="s">
        <v>3501</v>
      </c>
      <c r="N891" s="49">
        <v>4802449</v>
      </c>
      <c r="O891" s="37" t="s">
        <v>3502</v>
      </c>
      <c r="P891" s="37" t="s">
        <v>76</v>
      </c>
      <c r="Q891" s="42" t="s">
        <v>289</v>
      </c>
      <c r="R891" s="96">
        <v>43301</v>
      </c>
      <c r="S891" s="44">
        <v>12</v>
      </c>
      <c r="T891" s="45">
        <f t="shared" si="74"/>
        <v>47683.400000000001</v>
      </c>
      <c r="U891" s="56" t="s">
        <v>100</v>
      </c>
      <c r="V891" s="47"/>
      <c r="W891" s="47" t="str">
        <f t="shared" si="75"/>
        <v>м</v>
      </c>
      <c r="X891" s="48">
        <v>0.40000000000000002</v>
      </c>
      <c r="Y891" s="48"/>
      <c r="Z891" s="42" t="s">
        <v>325</v>
      </c>
      <c r="AA891" s="56" t="s">
        <v>326</v>
      </c>
      <c r="AB891" s="48" t="s">
        <v>325</v>
      </c>
      <c r="AC891" s="42" t="s">
        <v>325</v>
      </c>
      <c r="AD891" s="49">
        <v>48</v>
      </c>
      <c r="AE891" s="50">
        <v>44722</v>
      </c>
      <c r="AF891" s="51">
        <f t="shared" si="72"/>
        <v>46182</v>
      </c>
      <c r="AG891" s="40" t="s">
        <v>82</v>
      </c>
      <c r="AH891" s="40" t="s">
        <v>83</v>
      </c>
      <c r="AI891" s="37" t="s">
        <v>3506</v>
      </c>
      <c r="AJ891" s="40" t="s">
        <v>143</v>
      </c>
      <c r="AK891" s="51" t="str">
        <f t="shared" ca="1" si="73"/>
        <v>поверен</v>
      </c>
      <c r="AL891" s="42"/>
      <c r="AM891" s="42" t="s">
        <v>86</v>
      </c>
      <c r="AN891" s="42" t="s">
        <v>87</v>
      </c>
      <c r="AO891" s="42" t="s">
        <v>88</v>
      </c>
      <c r="AP891" s="48" t="s">
        <v>328</v>
      </c>
      <c r="AQ891" s="41" t="s">
        <v>3494</v>
      </c>
      <c r="AR891" s="51"/>
      <c r="AS891" s="42" t="s">
        <v>91</v>
      </c>
      <c r="AT891" s="37" t="s">
        <v>385</v>
      </c>
      <c r="AU891" s="37"/>
      <c r="AV891" s="41" t="s">
        <v>3495</v>
      </c>
      <c r="AW891" s="40"/>
      <c r="AX891" s="37"/>
      <c r="AY891" s="37"/>
      <c r="AZ891" s="37"/>
      <c r="BA891" s="40"/>
      <c r="BB891" s="40"/>
      <c r="BC891" s="40"/>
      <c r="BD891" s="42"/>
      <c r="BE891" s="40"/>
      <c r="BF891" s="52"/>
      <c r="BG891" s="47"/>
      <c r="BH891" s="54"/>
      <c r="BI891" s="47"/>
      <c r="BJ891" s="47"/>
      <c r="BK891" s="47"/>
      <c r="BL891" s="55"/>
      <c r="BM891" s="55"/>
      <c r="BN891" s="55"/>
      <c r="BO891" s="55"/>
      <c r="BP891" s="55"/>
      <c r="BQ891" s="55"/>
      <c r="BR891" s="55"/>
      <c r="BS891" s="55"/>
      <c r="BT891" s="55"/>
      <c r="BU891" s="55"/>
      <c r="BV891" s="55"/>
      <c r="BW891" s="55"/>
      <c r="BX891" s="55"/>
      <c r="BY891" s="55"/>
      <c r="BZ891" s="55"/>
      <c r="CA891" s="55"/>
      <c r="CB891" s="55"/>
      <c r="CC891" s="55"/>
      <c r="CD891" s="55"/>
      <c r="CE891" s="55"/>
      <c r="CF891" s="55"/>
      <c r="CG891" s="55"/>
      <c r="CH891" s="55"/>
      <c r="CI891" s="55"/>
      <c r="CJ891" s="55"/>
      <c r="CK891" s="55"/>
      <c r="CL891" s="55"/>
      <c r="CM891" s="55"/>
      <c r="CN891" s="55"/>
      <c r="CO891" s="55"/>
      <c r="CP891" s="55"/>
      <c r="CQ891" s="55"/>
      <c r="CR891" s="55"/>
      <c r="CS891" s="55"/>
      <c r="CT891" s="55"/>
      <c r="CU891" s="55"/>
      <c r="CV891" s="55"/>
      <c r="CW891" s="55"/>
      <c r="CX891" s="55"/>
      <c r="CY891" s="55"/>
      <c r="CZ891" s="55"/>
      <c r="DA891" s="55"/>
      <c r="DB891" s="55"/>
      <c r="DC891" s="55"/>
      <c r="DD891" s="55"/>
      <c r="DE891" s="55"/>
      <c r="DF891" s="55"/>
      <c r="DG891" s="55"/>
      <c r="DH891" s="55"/>
      <c r="DI891" s="55"/>
      <c r="DJ891" s="55"/>
      <c r="DK891" s="55"/>
      <c r="DL891" s="55"/>
      <c r="DM891" s="55"/>
      <c r="DN891" s="55"/>
      <c r="DO891" s="55"/>
      <c r="DP891" s="55"/>
      <c r="DQ891" s="55"/>
      <c r="DR891" s="55"/>
      <c r="DS891" s="55"/>
      <c r="DT891" s="55"/>
      <c r="DU891" s="55"/>
      <c r="DV891" s="55"/>
      <c r="DW891" s="55"/>
      <c r="DX891" s="55"/>
      <c r="DY891" s="55"/>
      <c r="DZ891" s="55"/>
      <c r="EA891" s="55"/>
      <c r="EB891" s="55"/>
      <c r="EC891" s="55"/>
      <c r="ED891" s="55"/>
      <c r="EE891" s="55"/>
      <c r="EF891" s="55"/>
      <c r="EG891" s="55"/>
      <c r="EH891" s="55"/>
      <c r="EI891" s="55"/>
      <c r="EJ891" s="55"/>
      <c r="EK891" s="55"/>
      <c r="EL891" s="55"/>
      <c r="EM891" s="55"/>
      <c r="EN891" s="55"/>
      <c r="EO891" s="55"/>
      <c r="EP891" s="55"/>
      <c r="EQ891" s="55"/>
      <c r="ER891" s="55"/>
      <c r="ES891" s="55"/>
      <c r="ET891" s="55"/>
      <c r="EU891" s="55"/>
      <c r="EV891" s="55"/>
      <c r="EW891" s="55"/>
      <c r="EX891" s="55"/>
      <c r="EY891" s="55"/>
      <c r="EZ891" s="55"/>
      <c r="FA891" s="55"/>
      <c r="FB891" s="55"/>
      <c r="FC891" s="55"/>
      <c r="FD891" s="55"/>
      <c r="FE891" s="55"/>
      <c r="FF891" s="55"/>
      <c r="FG891" s="55"/>
      <c r="FH891" s="55"/>
      <c r="FI891" s="55"/>
      <c r="FJ891" s="55"/>
      <c r="FK891" s="55"/>
      <c r="FL891" s="55"/>
      <c r="FM891" s="55"/>
      <c r="FN891" s="55"/>
      <c r="FO891" s="55"/>
      <c r="FP891" s="55"/>
      <c r="FQ891" s="55"/>
      <c r="FR891" s="55"/>
      <c r="FS891" s="55"/>
      <c r="FT891" s="55"/>
      <c r="FU891" s="55"/>
      <c r="FV891" s="55"/>
      <c r="FW891" s="55"/>
      <c r="FX891" s="55"/>
      <c r="FY891" s="55"/>
      <c r="FZ891" s="55"/>
      <c r="GA891" s="55"/>
      <c r="GB891" s="55"/>
      <c r="GC891" s="55"/>
      <c r="GD891" s="55"/>
      <c r="GE891" s="55"/>
      <c r="GF891" s="55"/>
      <c r="GG891" s="55"/>
      <c r="GH891" s="55"/>
      <c r="GI891" s="55"/>
      <c r="GJ891" s="55"/>
      <c r="GK891" s="55"/>
      <c r="GL891" s="55"/>
      <c r="GM891" s="55"/>
      <c r="GN891" s="55"/>
      <c r="GO891" s="55"/>
      <c r="GP891" s="55"/>
      <c r="GQ891" s="55"/>
      <c r="GR891" s="55"/>
      <c r="GS891" s="55"/>
      <c r="GT891" s="55"/>
      <c r="GU891" s="55"/>
      <c r="GV891" s="55"/>
      <c r="GW891" s="55"/>
      <c r="GX891" s="55"/>
      <c r="GY891" s="55"/>
      <c r="GZ891" s="55"/>
      <c r="HA891" s="55"/>
      <c r="HB891" s="55"/>
      <c r="HC891" s="55"/>
      <c r="HD891" s="55"/>
      <c r="HE891" s="55"/>
      <c r="HF891" s="55"/>
      <c r="HG891" s="55"/>
      <c r="HH891" s="55"/>
      <c r="HI891" s="55"/>
      <c r="HJ891" s="55"/>
      <c r="HK891" s="55"/>
      <c r="HL891" s="55"/>
      <c r="HM891" s="55"/>
      <c r="HN891" s="55"/>
      <c r="HO891" s="55"/>
      <c r="HP891" s="55"/>
      <c r="HQ891" s="55"/>
      <c r="HR891" s="55"/>
      <c r="HS891" s="55"/>
      <c r="HT891" s="55"/>
      <c r="HU891" s="55"/>
      <c r="HV891" s="55"/>
      <c r="HW891" s="55"/>
      <c r="HX891" s="55"/>
      <c r="HY891" s="55"/>
      <c r="HZ891" s="55"/>
      <c r="IA891" s="55"/>
      <c r="IB891" s="55"/>
      <c r="IC891" s="55"/>
      <c r="ID891" s="55"/>
      <c r="IE891" s="55"/>
    </row>
    <row r="892" s="92" customFormat="1" ht="60" hidden="1" customHeight="1">
      <c r="A892" s="37"/>
      <c r="B892" s="37" t="s">
        <v>62</v>
      </c>
      <c r="C892" s="37" t="s">
        <v>63</v>
      </c>
      <c r="D892" s="56" t="s">
        <v>64</v>
      </c>
      <c r="E892" s="56" t="s">
        <v>3485</v>
      </c>
      <c r="F892" s="40" t="s">
        <v>3486</v>
      </c>
      <c r="G892" s="40" t="s">
        <v>3507</v>
      </c>
      <c r="H892" s="56" t="s">
        <v>3508</v>
      </c>
      <c r="I892" s="48" t="s">
        <v>461</v>
      </c>
      <c r="J892" s="40" t="s">
        <v>3509</v>
      </c>
      <c r="K892" s="49" t="s">
        <v>3510</v>
      </c>
      <c r="L892" s="57" t="s">
        <v>1868</v>
      </c>
      <c r="M892" s="40" t="s">
        <v>3511</v>
      </c>
      <c r="N892" s="49">
        <v>6084905</v>
      </c>
      <c r="O892" s="37" t="s">
        <v>75</v>
      </c>
      <c r="P892" s="37" t="s">
        <v>76</v>
      </c>
      <c r="Q892" s="42" t="s">
        <v>137</v>
      </c>
      <c r="R892" s="91">
        <v>43343</v>
      </c>
      <c r="S892" s="44">
        <v>12</v>
      </c>
      <c r="T892" s="45">
        <f t="shared" si="74"/>
        <v>47725.400000000001</v>
      </c>
      <c r="U892" s="56" t="s">
        <v>100</v>
      </c>
      <c r="V892" s="37" t="s">
        <v>215</v>
      </c>
      <c r="W892" s="37" t="s">
        <v>139</v>
      </c>
      <c r="X892" s="48">
        <v>250</v>
      </c>
      <c r="Y892" s="48" t="s">
        <v>215</v>
      </c>
      <c r="Z892" s="42" t="s">
        <v>139</v>
      </c>
      <c r="AA892" s="56" t="s">
        <v>3512</v>
      </c>
      <c r="AB892" s="48"/>
      <c r="AC892" s="42" t="s">
        <v>141</v>
      </c>
      <c r="AD892" s="49">
        <v>60</v>
      </c>
      <c r="AE892" s="50">
        <v>45128</v>
      </c>
      <c r="AF892" s="51">
        <f t="shared" si="72"/>
        <v>46954</v>
      </c>
      <c r="AG892" s="40" t="s">
        <v>82</v>
      </c>
      <c r="AH892" s="40" t="s">
        <v>83</v>
      </c>
      <c r="AI892" s="37" t="s">
        <v>3513</v>
      </c>
      <c r="AJ892" s="40" t="s">
        <v>143</v>
      </c>
      <c r="AK892" s="51" t="str">
        <f t="shared" ca="1" si="73"/>
        <v>поверен</v>
      </c>
      <c r="AL892" s="42"/>
      <c r="AM892" s="42" t="s">
        <v>86</v>
      </c>
      <c r="AN892" s="42" t="s">
        <v>87</v>
      </c>
      <c r="AO892" s="42" t="s">
        <v>88</v>
      </c>
      <c r="AP892" s="48" t="s">
        <v>3514</v>
      </c>
      <c r="AQ892" s="41" t="s">
        <v>3494</v>
      </c>
      <c r="AR892" s="51"/>
      <c r="AS892" s="42" t="s">
        <v>91</v>
      </c>
      <c r="AT892" s="37" t="s">
        <v>385</v>
      </c>
      <c r="AU892" s="37"/>
      <c r="AV892" s="41" t="s">
        <v>3495</v>
      </c>
      <c r="AW892" s="40"/>
      <c r="AX892" s="37"/>
      <c r="AY892" s="37"/>
      <c r="AZ892" s="37"/>
      <c r="BA892" s="40"/>
      <c r="BB892" s="40" t="s">
        <v>145</v>
      </c>
      <c r="BC892" s="40" t="s">
        <v>146</v>
      </c>
      <c r="BD892" s="42">
        <v>3001</v>
      </c>
      <c r="BE892" s="40"/>
      <c r="BF892" s="52"/>
      <c r="BG892" s="93" t="s">
        <v>405</v>
      </c>
      <c r="BH892" s="94"/>
      <c r="BI892" s="37"/>
      <c r="BJ892" s="37"/>
      <c r="BK892" s="37"/>
      <c r="BL892" s="95"/>
      <c r="BM892" s="95"/>
      <c r="BN892" s="95"/>
      <c r="BO892" s="95"/>
      <c r="BP892" s="95"/>
      <c r="BQ892" s="95"/>
      <c r="BR892" s="95"/>
      <c r="BS892" s="95"/>
      <c r="BT892" s="95"/>
      <c r="BU892" s="95"/>
      <c r="BV892" s="95"/>
      <c r="BW892" s="95"/>
      <c r="BX892" s="95"/>
      <c r="BY892" s="95"/>
      <c r="BZ892" s="95"/>
      <c r="CA892" s="95"/>
      <c r="CB892" s="95"/>
      <c r="CC892" s="95"/>
      <c r="CD892" s="95"/>
      <c r="CE892" s="95"/>
      <c r="CF892" s="95"/>
      <c r="CG892" s="95"/>
      <c r="CH892" s="95"/>
      <c r="CI892" s="95"/>
      <c r="CJ892" s="95"/>
      <c r="CK892" s="95"/>
      <c r="CL892" s="95"/>
      <c r="CM892" s="95"/>
      <c r="CN892" s="95"/>
      <c r="CO892" s="95"/>
      <c r="CP892" s="95"/>
      <c r="CQ892" s="95"/>
      <c r="CR892" s="95"/>
      <c r="CS892" s="95"/>
      <c r="CT892" s="95"/>
      <c r="CU892" s="95"/>
      <c r="CV892" s="95"/>
      <c r="CW892" s="95"/>
      <c r="CX892" s="95"/>
      <c r="CY892" s="95"/>
      <c r="CZ892" s="95"/>
      <c r="DA892" s="95"/>
      <c r="DB892" s="95"/>
      <c r="DC892" s="95"/>
      <c r="DD892" s="95"/>
      <c r="DE892" s="95"/>
      <c r="DF892" s="95"/>
      <c r="DG892" s="95"/>
      <c r="DH892" s="95"/>
      <c r="DI892" s="95"/>
      <c r="DJ892" s="95"/>
      <c r="DK892" s="95"/>
      <c r="DL892" s="95"/>
      <c r="DM892" s="95"/>
      <c r="DN892" s="95"/>
      <c r="DO892" s="95"/>
      <c r="DP892" s="95"/>
      <c r="DQ892" s="95"/>
      <c r="DR892" s="95"/>
      <c r="DS892" s="95"/>
      <c r="DT892" s="95"/>
      <c r="DU892" s="95"/>
      <c r="DV892" s="95"/>
      <c r="DW892" s="95"/>
      <c r="DX892" s="95"/>
      <c r="DY892" s="95"/>
      <c r="DZ892" s="95"/>
      <c r="EA892" s="95"/>
      <c r="EB892" s="95"/>
      <c r="EC892" s="95"/>
      <c r="ED892" s="95"/>
      <c r="EE892" s="95"/>
      <c r="EF892" s="95"/>
      <c r="EG892" s="95"/>
      <c r="EH892" s="95"/>
      <c r="EI892" s="95"/>
      <c r="EJ892" s="95"/>
      <c r="EK892" s="95"/>
      <c r="EL892" s="95"/>
      <c r="EM892" s="95"/>
      <c r="EN892" s="95"/>
      <c r="EO892" s="95"/>
      <c r="EP892" s="95"/>
      <c r="EQ892" s="95"/>
      <c r="ER892" s="95"/>
      <c r="ES892" s="95"/>
      <c r="ET892" s="95"/>
      <c r="EU892" s="95"/>
      <c r="EV892" s="95"/>
      <c r="EW892" s="95"/>
      <c r="EX892" s="95"/>
      <c r="EY892" s="95"/>
      <c r="EZ892" s="95"/>
      <c r="FA892" s="95"/>
      <c r="FB892" s="95"/>
      <c r="FC892" s="95"/>
      <c r="FD892" s="95"/>
      <c r="FE892" s="95"/>
      <c r="FF892" s="95"/>
      <c r="FG892" s="95"/>
      <c r="FH892" s="95"/>
      <c r="FI892" s="95"/>
      <c r="FJ892" s="95"/>
      <c r="FK892" s="95"/>
      <c r="FL892" s="95"/>
      <c r="FM892" s="95"/>
      <c r="FN892" s="95"/>
      <c r="FO892" s="95"/>
      <c r="FP892" s="95"/>
      <c r="FQ892" s="95"/>
      <c r="FR892" s="95"/>
      <c r="FS892" s="95"/>
      <c r="FT892" s="95"/>
      <c r="FU892" s="95"/>
      <c r="FV892" s="95"/>
      <c r="FW892" s="95"/>
      <c r="FX892" s="95"/>
      <c r="FY892" s="95"/>
      <c r="FZ892" s="95"/>
      <c r="GA892" s="95"/>
      <c r="GB892" s="95"/>
      <c r="GC892" s="95"/>
      <c r="GD892" s="95"/>
      <c r="GE892" s="95"/>
      <c r="GF892" s="95"/>
      <c r="GG892" s="95"/>
      <c r="GH892" s="95"/>
      <c r="GI892" s="95"/>
      <c r="GJ892" s="95"/>
      <c r="GK892" s="95"/>
      <c r="GL892" s="95"/>
      <c r="GM892" s="95"/>
      <c r="GN892" s="95"/>
      <c r="GO892" s="95"/>
      <c r="GP892" s="95"/>
      <c r="GQ892" s="95"/>
      <c r="GR892" s="95"/>
      <c r="GS892" s="95"/>
      <c r="GT892" s="95"/>
      <c r="GU892" s="95"/>
      <c r="GV892" s="95"/>
      <c r="GW892" s="95"/>
      <c r="GX892" s="95"/>
      <c r="GY892" s="95"/>
      <c r="GZ892" s="95"/>
      <c r="HA892" s="95"/>
      <c r="HB892" s="95"/>
      <c r="HC892" s="95"/>
      <c r="HD892" s="95"/>
      <c r="HE892" s="95"/>
      <c r="HF892" s="95"/>
      <c r="HG892" s="95"/>
      <c r="HH892" s="95"/>
      <c r="HI892" s="95"/>
      <c r="HJ892" s="95"/>
      <c r="HK892" s="95"/>
      <c r="HL892" s="95"/>
      <c r="HM892" s="95"/>
      <c r="HN892" s="95"/>
      <c r="HO892" s="95"/>
      <c r="HP892" s="95"/>
      <c r="HQ892" s="95"/>
      <c r="HR892" s="95"/>
      <c r="HS892" s="95"/>
      <c r="HT892" s="95"/>
      <c r="HU892" s="95"/>
      <c r="HV892" s="95"/>
      <c r="HW892" s="95"/>
      <c r="HX892" s="95"/>
      <c r="HY892" s="95"/>
      <c r="HZ892" s="95"/>
      <c r="IA892" s="95"/>
      <c r="IB892" s="95"/>
      <c r="IC892" s="95"/>
      <c r="ID892" s="95"/>
      <c r="IE892" s="95"/>
    </row>
    <row r="893" s="36" customFormat="1" ht="60" hidden="1" customHeight="1">
      <c r="A893" s="37"/>
      <c r="B893" s="37" t="s">
        <v>62</v>
      </c>
      <c r="C893" s="37" t="s">
        <v>63</v>
      </c>
      <c r="D893" s="56" t="s">
        <v>64</v>
      </c>
      <c r="E893" s="56" t="s">
        <v>3485</v>
      </c>
      <c r="F893" s="40" t="s">
        <v>3486</v>
      </c>
      <c r="G893" s="40" t="s">
        <v>3515</v>
      </c>
      <c r="H893" s="56" t="s">
        <v>3516</v>
      </c>
      <c r="I893" s="48" t="s">
        <v>461</v>
      </c>
      <c r="J893" s="40" t="s">
        <v>3509</v>
      </c>
      <c r="K893" s="49" t="s">
        <v>3510</v>
      </c>
      <c r="L893" s="57" t="s">
        <v>1868</v>
      </c>
      <c r="M893" s="40" t="s">
        <v>3511</v>
      </c>
      <c r="N893" s="49">
        <v>6084906</v>
      </c>
      <c r="O893" s="37" t="s">
        <v>75</v>
      </c>
      <c r="P893" s="37" t="s">
        <v>76</v>
      </c>
      <c r="Q893" s="42" t="s">
        <v>137</v>
      </c>
      <c r="R893" s="96">
        <v>43343</v>
      </c>
      <c r="S893" s="44">
        <v>12</v>
      </c>
      <c r="T893" s="45">
        <f t="shared" si="74"/>
        <v>47725.400000000001</v>
      </c>
      <c r="U893" s="56" t="s">
        <v>100</v>
      </c>
      <c r="V893" s="47" t="s">
        <v>215</v>
      </c>
      <c r="W893" s="47" t="s">
        <v>139</v>
      </c>
      <c r="X893" s="48">
        <v>250</v>
      </c>
      <c r="Y893" s="48" t="s">
        <v>215</v>
      </c>
      <c r="Z893" s="42" t="s">
        <v>139</v>
      </c>
      <c r="AA893" s="56" t="s">
        <v>3512</v>
      </c>
      <c r="AB893" s="48"/>
      <c r="AC893" s="42" t="s">
        <v>141</v>
      </c>
      <c r="AD893" s="49">
        <v>60</v>
      </c>
      <c r="AE893" s="50">
        <v>45128</v>
      </c>
      <c r="AF893" s="51">
        <f t="shared" si="72"/>
        <v>46954</v>
      </c>
      <c r="AG893" s="40" t="s">
        <v>82</v>
      </c>
      <c r="AH893" s="40" t="s">
        <v>83</v>
      </c>
      <c r="AI893" s="37" t="s">
        <v>3517</v>
      </c>
      <c r="AJ893" s="40" t="s">
        <v>143</v>
      </c>
      <c r="AK893" s="51" t="str">
        <f t="shared" ca="1" si="73"/>
        <v>поверен</v>
      </c>
      <c r="AL893" s="42"/>
      <c r="AM893" s="42" t="s">
        <v>86</v>
      </c>
      <c r="AN893" s="42" t="s">
        <v>87</v>
      </c>
      <c r="AO893" s="42" t="s">
        <v>88</v>
      </c>
      <c r="AP893" s="48" t="s">
        <v>3514</v>
      </c>
      <c r="AQ893" s="41" t="s">
        <v>3494</v>
      </c>
      <c r="AR893" s="51"/>
      <c r="AS893" s="42" t="s">
        <v>91</v>
      </c>
      <c r="AT893" s="37" t="s">
        <v>385</v>
      </c>
      <c r="AU893" s="37"/>
      <c r="AV893" s="41" t="s">
        <v>3495</v>
      </c>
      <c r="AW893" s="40"/>
      <c r="AX893" s="37"/>
      <c r="AY893" s="37"/>
      <c r="AZ893" s="37"/>
      <c r="BA893" s="40"/>
      <c r="BB893" s="40" t="s">
        <v>145</v>
      </c>
      <c r="BC893" s="40" t="s">
        <v>146</v>
      </c>
      <c r="BD893" s="42">
        <v>3001</v>
      </c>
      <c r="BE893" s="40"/>
      <c r="BF893" s="52"/>
      <c r="BG893" s="93" t="s">
        <v>405</v>
      </c>
      <c r="BH893" s="54"/>
      <c r="BI893" s="47"/>
      <c r="BJ893" s="47"/>
      <c r="BK893" s="47"/>
      <c r="BL893" s="55"/>
      <c r="BM893" s="55"/>
      <c r="BN893" s="55"/>
      <c r="BO893" s="55"/>
      <c r="BP893" s="55"/>
      <c r="BQ893" s="55"/>
      <c r="BR893" s="55"/>
      <c r="BS893" s="55"/>
      <c r="BT893" s="55"/>
      <c r="BU893" s="55"/>
      <c r="BV893" s="55"/>
      <c r="BW893" s="55"/>
      <c r="BX893" s="55"/>
      <c r="BY893" s="55"/>
      <c r="BZ893" s="55"/>
      <c r="CA893" s="55"/>
      <c r="CB893" s="55"/>
      <c r="CC893" s="55"/>
      <c r="CD893" s="55"/>
      <c r="CE893" s="55"/>
      <c r="CF893" s="55"/>
      <c r="CG893" s="55"/>
      <c r="CH893" s="55"/>
      <c r="CI893" s="55"/>
      <c r="CJ893" s="55"/>
      <c r="CK893" s="55"/>
      <c r="CL893" s="55"/>
      <c r="CM893" s="55"/>
      <c r="CN893" s="55"/>
      <c r="CO893" s="55"/>
      <c r="CP893" s="55"/>
      <c r="CQ893" s="55"/>
      <c r="CR893" s="55"/>
      <c r="CS893" s="55"/>
      <c r="CT893" s="55"/>
      <c r="CU893" s="55"/>
      <c r="CV893" s="55"/>
      <c r="CW893" s="55"/>
      <c r="CX893" s="55"/>
      <c r="CY893" s="55"/>
      <c r="CZ893" s="55"/>
      <c r="DA893" s="55"/>
      <c r="DB893" s="55"/>
      <c r="DC893" s="55"/>
      <c r="DD893" s="55"/>
      <c r="DE893" s="55"/>
      <c r="DF893" s="55"/>
      <c r="DG893" s="55"/>
      <c r="DH893" s="55"/>
      <c r="DI893" s="55"/>
      <c r="DJ893" s="55"/>
      <c r="DK893" s="55"/>
      <c r="DL893" s="55"/>
      <c r="DM893" s="55"/>
      <c r="DN893" s="55"/>
      <c r="DO893" s="55"/>
      <c r="DP893" s="55"/>
      <c r="DQ893" s="55"/>
      <c r="DR893" s="55"/>
      <c r="DS893" s="55"/>
      <c r="DT893" s="55"/>
      <c r="DU893" s="55"/>
      <c r="DV893" s="55"/>
      <c r="DW893" s="55"/>
      <c r="DX893" s="55"/>
      <c r="DY893" s="55"/>
      <c r="DZ893" s="55"/>
      <c r="EA893" s="55"/>
      <c r="EB893" s="55"/>
      <c r="EC893" s="55"/>
      <c r="ED893" s="55"/>
      <c r="EE893" s="55"/>
      <c r="EF893" s="55"/>
      <c r="EG893" s="55"/>
      <c r="EH893" s="55"/>
      <c r="EI893" s="55"/>
      <c r="EJ893" s="55"/>
      <c r="EK893" s="55"/>
      <c r="EL893" s="55"/>
      <c r="EM893" s="55"/>
      <c r="EN893" s="55"/>
      <c r="EO893" s="55"/>
      <c r="EP893" s="55"/>
      <c r="EQ893" s="55"/>
      <c r="ER893" s="55"/>
      <c r="ES893" s="55"/>
      <c r="ET893" s="55"/>
      <c r="EU893" s="55"/>
      <c r="EV893" s="55"/>
      <c r="EW893" s="55"/>
      <c r="EX893" s="55"/>
      <c r="EY893" s="55"/>
      <c r="EZ893" s="55"/>
      <c r="FA893" s="55"/>
      <c r="FB893" s="55"/>
      <c r="FC893" s="55"/>
      <c r="FD893" s="55"/>
      <c r="FE893" s="55"/>
      <c r="FF893" s="55"/>
      <c r="FG893" s="55"/>
      <c r="FH893" s="55"/>
      <c r="FI893" s="55"/>
      <c r="FJ893" s="55"/>
      <c r="FK893" s="55"/>
      <c r="FL893" s="55"/>
      <c r="FM893" s="55"/>
      <c r="FN893" s="55"/>
      <c r="FO893" s="55"/>
      <c r="FP893" s="55"/>
      <c r="FQ893" s="55"/>
      <c r="FR893" s="55"/>
      <c r="FS893" s="55"/>
      <c r="FT893" s="55"/>
      <c r="FU893" s="55"/>
      <c r="FV893" s="55"/>
      <c r="FW893" s="55"/>
      <c r="FX893" s="55"/>
      <c r="FY893" s="55"/>
      <c r="FZ893" s="55"/>
      <c r="GA893" s="55"/>
      <c r="GB893" s="55"/>
      <c r="GC893" s="55"/>
      <c r="GD893" s="55"/>
      <c r="GE893" s="55"/>
      <c r="GF893" s="55"/>
      <c r="GG893" s="55"/>
      <c r="GH893" s="55"/>
      <c r="GI893" s="55"/>
      <c r="GJ893" s="55"/>
      <c r="GK893" s="55"/>
      <c r="GL893" s="55"/>
      <c r="GM893" s="55"/>
      <c r="GN893" s="55"/>
      <c r="GO893" s="55"/>
      <c r="GP893" s="55"/>
      <c r="GQ893" s="55"/>
      <c r="GR893" s="55"/>
      <c r="GS893" s="55"/>
      <c r="GT893" s="55"/>
      <c r="GU893" s="55"/>
      <c r="GV893" s="55"/>
      <c r="GW893" s="55"/>
      <c r="GX893" s="55"/>
      <c r="GY893" s="55"/>
      <c r="GZ893" s="55"/>
      <c r="HA893" s="55"/>
      <c r="HB893" s="55"/>
      <c r="HC893" s="55"/>
      <c r="HD893" s="55"/>
      <c r="HE893" s="55"/>
      <c r="HF893" s="55"/>
      <c r="HG893" s="55"/>
      <c r="HH893" s="55"/>
      <c r="HI893" s="55"/>
      <c r="HJ893" s="55"/>
      <c r="HK893" s="55"/>
      <c r="HL893" s="55"/>
      <c r="HM893" s="55"/>
      <c r="HN893" s="55"/>
      <c r="HO893" s="55"/>
      <c r="HP893" s="55"/>
      <c r="HQ893" s="55"/>
      <c r="HR893" s="55"/>
      <c r="HS893" s="55"/>
      <c r="HT893" s="55"/>
      <c r="HU893" s="55"/>
      <c r="HV893" s="55"/>
      <c r="HW893" s="55"/>
      <c r="HX893" s="55"/>
      <c r="HY893" s="55"/>
      <c r="HZ893" s="55"/>
      <c r="IA893" s="55"/>
      <c r="IB893" s="55"/>
      <c r="IC893" s="55"/>
      <c r="ID893" s="55"/>
      <c r="IE893" s="55"/>
    </row>
    <row r="894" s="92" customFormat="1" ht="60" hidden="1" customHeight="1">
      <c r="A894" s="37"/>
      <c r="B894" s="37" t="s">
        <v>62</v>
      </c>
      <c r="C894" s="37" t="s">
        <v>63</v>
      </c>
      <c r="D894" s="56" t="s">
        <v>64</v>
      </c>
      <c r="E894" s="56" t="s">
        <v>3485</v>
      </c>
      <c r="F894" s="40" t="s">
        <v>3486</v>
      </c>
      <c r="G894" s="40" t="s">
        <v>3518</v>
      </c>
      <c r="H894" s="56" t="s">
        <v>3519</v>
      </c>
      <c r="I894" s="48" t="s">
        <v>461</v>
      </c>
      <c r="J894" s="40" t="s">
        <v>730</v>
      </c>
      <c r="K894" s="49" t="s">
        <v>3510</v>
      </c>
      <c r="L894" s="57" t="s">
        <v>1868</v>
      </c>
      <c r="M894" s="40" t="s">
        <v>3520</v>
      </c>
      <c r="N894" s="49">
        <v>6084898</v>
      </c>
      <c r="O894" s="37" t="s">
        <v>75</v>
      </c>
      <c r="P894" s="37" t="s">
        <v>76</v>
      </c>
      <c r="Q894" s="42" t="s">
        <v>137</v>
      </c>
      <c r="R894" s="91">
        <v>43343</v>
      </c>
      <c r="S894" s="44">
        <v>12</v>
      </c>
      <c r="T894" s="45">
        <f t="shared" si="74"/>
        <v>47725.400000000001</v>
      </c>
      <c r="U894" s="56" t="s">
        <v>100</v>
      </c>
      <c r="V894" s="37" t="s">
        <v>138</v>
      </c>
      <c r="W894" s="37" t="s">
        <v>139</v>
      </c>
      <c r="X894" s="48">
        <v>6</v>
      </c>
      <c r="Y894" s="48" t="s">
        <v>138</v>
      </c>
      <c r="Z894" s="37" t="s">
        <v>139</v>
      </c>
      <c r="AA894" s="56" t="s">
        <v>3512</v>
      </c>
      <c r="AB894" s="48"/>
      <c r="AC894" s="42" t="s">
        <v>141</v>
      </c>
      <c r="AD894" s="49">
        <v>60</v>
      </c>
      <c r="AE894" s="50">
        <v>45128</v>
      </c>
      <c r="AF894" s="51">
        <f t="shared" si="72"/>
        <v>46954</v>
      </c>
      <c r="AG894" s="40" t="s">
        <v>82</v>
      </c>
      <c r="AH894" s="40" t="s">
        <v>83</v>
      </c>
      <c r="AI894" s="37" t="s">
        <v>3521</v>
      </c>
      <c r="AJ894" s="37" t="s">
        <v>143</v>
      </c>
      <c r="AK894" s="51" t="str">
        <f t="shared" ca="1" si="73"/>
        <v>поверен</v>
      </c>
      <c r="AL894" s="42"/>
      <c r="AM894" s="42" t="s">
        <v>86</v>
      </c>
      <c r="AN894" s="42" t="s">
        <v>87</v>
      </c>
      <c r="AO894" s="42" t="s">
        <v>88</v>
      </c>
      <c r="AP894" s="48" t="s">
        <v>3522</v>
      </c>
      <c r="AQ894" s="41" t="s">
        <v>3494</v>
      </c>
      <c r="AR894" s="51"/>
      <c r="AS894" s="42" t="s">
        <v>91</v>
      </c>
      <c r="AT894" s="37" t="s">
        <v>385</v>
      </c>
      <c r="AU894" s="37"/>
      <c r="AV894" s="41" t="s">
        <v>3495</v>
      </c>
      <c r="AW894" s="40"/>
      <c r="AX894" s="37"/>
      <c r="AY894" s="37"/>
      <c r="AZ894" s="37"/>
      <c r="BA894" s="40"/>
      <c r="BB894" s="40" t="s">
        <v>145</v>
      </c>
      <c r="BC894" s="40" t="s">
        <v>146</v>
      </c>
      <c r="BD894" s="42">
        <v>3001</v>
      </c>
      <c r="BE894" s="40"/>
      <c r="BF894" s="52"/>
      <c r="BG894" s="93" t="s">
        <v>405</v>
      </c>
      <c r="BH894" s="94"/>
      <c r="BI894" s="37"/>
      <c r="BJ894" s="37"/>
      <c r="BK894" s="37"/>
      <c r="BL894" s="95"/>
      <c r="BM894" s="95"/>
      <c r="BN894" s="95"/>
      <c r="BO894" s="95"/>
      <c r="BP894" s="95"/>
      <c r="BQ894" s="95"/>
      <c r="BR894" s="95"/>
      <c r="BS894" s="95"/>
      <c r="BT894" s="95"/>
      <c r="BU894" s="95"/>
      <c r="BV894" s="95"/>
      <c r="BW894" s="95"/>
      <c r="BX894" s="95"/>
      <c r="BY894" s="95"/>
      <c r="BZ894" s="95"/>
      <c r="CA894" s="95"/>
      <c r="CB894" s="95"/>
      <c r="CC894" s="95"/>
      <c r="CD894" s="95"/>
      <c r="CE894" s="95"/>
      <c r="CF894" s="95"/>
      <c r="CG894" s="95"/>
      <c r="CH894" s="95"/>
      <c r="CI894" s="95"/>
      <c r="CJ894" s="95"/>
      <c r="CK894" s="95"/>
      <c r="CL894" s="95"/>
      <c r="CM894" s="95"/>
      <c r="CN894" s="95"/>
      <c r="CO894" s="95"/>
      <c r="CP894" s="95"/>
      <c r="CQ894" s="95"/>
      <c r="CR894" s="95"/>
      <c r="CS894" s="95"/>
      <c r="CT894" s="95"/>
      <c r="CU894" s="95"/>
      <c r="CV894" s="95"/>
      <c r="CW894" s="95"/>
      <c r="CX894" s="95"/>
      <c r="CY894" s="95"/>
      <c r="CZ894" s="95"/>
      <c r="DA894" s="95"/>
      <c r="DB894" s="95"/>
      <c r="DC894" s="95"/>
      <c r="DD894" s="95"/>
      <c r="DE894" s="95"/>
      <c r="DF894" s="95"/>
      <c r="DG894" s="95"/>
      <c r="DH894" s="95"/>
      <c r="DI894" s="95"/>
      <c r="DJ894" s="95"/>
      <c r="DK894" s="95"/>
      <c r="DL894" s="95"/>
      <c r="DM894" s="95"/>
      <c r="DN894" s="95"/>
      <c r="DO894" s="95"/>
      <c r="DP894" s="95"/>
      <c r="DQ894" s="95"/>
      <c r="DR894" s="95"/>
      <c r="DS894" s="95"/>
      <c r="DT894" s="95"/>
      <c r="DU894" s="95"/>
      <c r="DV894" s="95"/>
      <c r="DW894" s="95"/>
      <c r="DX894" s="95"/>
      <c r="DY894" s="95"/>
      <c r="DZ894" s="95"/>
      <c r="EA894" s="95"/>
      <c r="EB894" s="95"/>
      <c r="EC894" s="95"/>
      <c r="ED894" s="95"/>
      <c r="EE894" s="95"/>
      <c r="EF894" s="95"/>
      <c r="EG894" s="95"/>
      <c r="EH894" s="95"/>
      <c r="EI894" s="95"/>
      <c r="EJ894" s="95"/>
      <c r="EK894" s="95"/>
      <c r="EL894" s="95"/>
      <c r="EM894" s="95"/>
      <c r="EN894" s="95"/>
      <c r="EO894" s="95"/>
      <c r="EP894" s="95"/>
      <c r="EQ894" s="95"/>
      <c r="ER894" s="95"/>
      <c r="ES894" s="95"/>
      <c r="ET894" s="95"/>
      <c r="EU894" s="95"/>
      <c r="EV894" s="95"/>
      <c r="EW894" s="95"/>
      <c r="EX894" s="95"/>
      <c r="EY894" s="95"/>
      <c r="EZ894" s="95"/>
      <c r="FA894" s="95"/>
      <c r="FB894" s="95"/>
      <c r="FC894" s="95"/>
      <c r="FD894" s="95"/>
      <c r="FE894" s="95"/>
      <c r="FF894" s="95"/>
      <c r="FG894" s="95"/>
      <c r="FH894" s="95"/>
      <c r="FI894" s="95"/>
      <c r="FJ894" s="95"/>
      <c r="FK894" s="95"/>
      <c r="FL894" s="95"/>
      <c r="FM894" s="95"/>
      <c r="FN894" s="95"/>
      <c r="FO894" s="95"/>
      <c r="FP894" s="95"/>
      <c r="FQ894" s="95"/>
      <c r="FR894" s="95"/>
      <c r="FS894" s="95"/>
      <c r="FT894" s="95"/>
      <c r="FU894" s="95"/>
      <c r="FV894" s="95"/>
      <c r="FW894" s="95"/>
      <c r="FX894" s="95"/>
      <c r="FY894" s="95"/>
      <c r="FZ894" s="95"/>
      <c r="GA894" s="95"/>
      <c r="GB894" s="95"/>
      <c r="GC894" s="95"/>
      <c r="GD894" s="95"/>
      <c r="GE894" s="95"/>
      <c r="GF894" s="95"/>
      <c r="GG894" s="95"/>
      <c r="GH894" s="95"/>
      <c r="GI894" s="95"/>
      <c r="GJ894" s="95"/>
      <c r="GK894" s="95"/>
      <c r="GL894" s="95"/>
      <c r="GM894" s="95"/>
      <c r="GN894" s="95"/>
      <c r="GO894" s="95"/>
      <c r="GP894" s="95"/>
      <c r="GQ894" s="95"/>
      <c r="GR894" s="95"/>
      <c r="GS894" s="95"/>
      <c r="GT894" s="95"/>
      <c r="GU894" s="95"/>
      <c r="GV894" s="95"/>
      <c r="GW894" s="95"/>
      <c r="GX894" s="95"/>
      <c r="GY894" s="95"/>
      <c r="GZ894" s="95"/>
      <c r="HA894" s="95"/>
      <c r="HB894" s="95"/>
      <c r="HC894" s="95"/>
      <c r="HD894" s="95"/>
      <c r="HE894" s="95"/>
      <c r="HF894" s="95"/>
      <c r="HG894" s="95"/>
      <c r="HH894" s="95"/>
      <c r="HI894" s="95"/>
      <c r="HJ894" s="95"/>
      <c r="HK894" s="95"/>
      <c r="HL894" s="95"/>
      <c r="HM894" s="95"/>
      <c r="HN894" s="95"/>
      <c r="HO894" s="95"/>
      <c r="HP894" s="95"/>
      <c r="HQ894" s="95"/>
      <c r="HR894" s="95"/>
      <c r="HS894" s="95"/>
      <c r="HT894" s="95"/>
      <c r="HU894" s="95"/>
      <c r="HV894" s="95"/>
      <c r="HW894" s="95"/>
      <c r="HX894" s="95"/>
      <c r="HY894" s="95"/>
      <c r="HZ894" s="95"/>
      <c r="IA894" s="95"/>
      <c r="IB894" s="95"/>
      <c r="IC894" s="95"/>
      <c r="ID894" s="95"/>
      <c r="IE894" s="95"/>
    </row>
    <row r="895" s="92" customFormat="1" ht="60" hidden="1" customHeight="1">
      <c r="A895" s="37"/>
      <c r="B895" s="37" t="s">
        <v>62</v>
      </c>
      <c r="C895" s="37" t="s">
        <v>63</v>
      </c>
      <c r="D895" s="56" t="s">
        <v>64</v>
      </c>
      <c r="E895" s="56" t="s">
        <v>3485</v>
      </c>
      <c r="F895" s="40" t="s">
        <v>3486</v>
      </c>
      <c r="G895" s="40" t="s">
        <v>3523</v>
      </c>
      <c r="H895" s="56" t="s">
        <v>3524</v>
      </c>
      <c r="I895" s="48" t="s">
        <v>461</v>
      </c>
      <c r="J895" s="40" t="s">
        <v>730</v>
      </c>
      <c r="K895" s="49" t="s">
        <v>463</v>
      </c>
      <c r="L895" s="57" t="s">
        <v>1868</v>
      </c>
      <c r="M895" s="40" t="s">
        <v>3520</v>
      </c>
      <c r="N895" s="49">
        <v>6084899</v>
      </c>
      <c r="O895" s="37" t="s">
        <v>75</v>
      </c>
      <c r="P895" s="37" t="s">
        <v>76</v>
      </c>
      <c r="Q895" s="42" t="s">
        <v>137</v>
      </c>
      <c r="R895" s="91">
        <v>43343</v>
      </c>
      <c r="S895" s="44">
        <v>12</v>
      </c>
      <c r="T895" s="45">
        <f t="shared" si="74"/>
        <v>47725.400000000001</v>
      </c>
      <c r="U895" s="56" t="s">
        <v>100</v>
      </c>
      <c r="V895" s="37" t="s">
        <v>138</v>
      </c>
      <c r="W895" s="37" t="s">
        <v>139</v>
      </c>
      <c r="X895" s="48">
        <v>6</v>
      </c>
      <c r="Y895" s="48" t="s">
        <v>138</v>
      </c>
      <c r="Z895" s="42" t="s">
        <v>139</v>
      </c>
      <c r="AA895" s="56" t="s">
        <v>3512</v>
      </c>
      <c r="AB895" s="48"/>
      <c r="AC895" s="42" t="s">
        <v>141</v>
      </c>
      <c r="AD895" s="49">
        <v>60</v>
      </c>
      <c r="AE895" s="50">
        <v>45128</v>
      </c>
      <c r="AF895" s="51">
        <f t="shared" si="72"/>
        <v>46954</v>
      </c>
      <c r="AG895" s="40" t="s">
        <v>82</v>
      </c>
      <c r="AH895" s="40" t="s">
        <v>83</v>
      </c>
      <c r="AI895" s="37" t="s">
        <v>3525</v>
      </c>
      <c r="AJ895" s="37" t="s">
        <v>143</v>
      </c>
      <c r="AK895" s="51" t="str">
        <f t="shared" ca="1" si="73"/>
        <v>поверен</v>
      </c>
      <c r="AL895" s="42"/>
      <c r="AM895" s="42" t="s">
        <v>86</v>
      </c>
      <c r="AN895" s="42" t="s">
        <v>87</v>
      </c>
      <c r="AO895" s="42" t="s">
        <v>88</v>
      </c>
      <c r="AP895" s="48" t="s">
        <v>502</v>
      </c>
      <c r="AQ895" s="41" t="s">
        <v>3494</v>
      </c>
      <c r="AR895" s="51"/>
      <c r="AS895" s="42" t="s">
        <v>91</v>
      </c>
      <c r="AT895" s="37" t="s">
        <v>385</v>
      </c>
      <c r="AU895" s="37"/>
      <c r="AV895" s="41" t="s">
        <v>3495</v>
      </c>
      <c r="AW895" s="40"/>
      <c r="AX895" s="37"/>
      <c r="AY895" s="37"/>
      <c r="AZ895" s="37"/>
      <c r="BA895" s="40"/>
      <c r="BB895" s="40" t="s">
        <v>145</v>
      </c>
      <c r="BC895" s="40" t="s">
        <v>146</v>
      </c>
      <c r="BD895" s="42">
        <v>3001</v>
      </c>
      <c r="BE895" s="40"/>
      <c r="BF895" s="52"/>
      <c r="BG895" s="93" t="s">
        <v>405</v>
      </c>
      <c r="BH895" s="94"/>
      <c r="BI895" s="37"/>
      <c r="BJ895" s="37"/>
      <c r="BK895" s="37"/>
      <c r="BL895" s="95"/>
      <c r="BM895" s="95"/>
      <c r="BN895" s="95"/>
      <c r="BO895" s="95"/>
      <c r="BP895" s="95"/>
      <c r="BQ895" s="95"/>
      <c r="BR895" s="95"/>
      <c r="BS895" s="95"/>
      <c r="BT895" s="95"/>
      <c r="BU895" s="95"/>
      <c r="BV895" s="95"/>
      <c r="BW895" s="95"/>
      <c r="BX895" s="95"/>
      <c r="BY895" s="95"/>
      <c r="BZ895" s="95"/>
      <c r="CA895" s="95"/>
      <c r="CB895" s="95"/>
      <c r="CC895" s="95"/>
      <c r="CD895" s="95"/>
      <c r="CE895" s="95"/>
      <c r="CF895" s="95"/>
      <c r="CG895" s="95"/>
      <c r="CH895" s="95"/>
      <c r="CI895" s="95"/>
      <c r="CJ895" s="95"/>
      <c r="CK895" s="95"/>
      <c r="CL895" s="95"/>
      <c r="CM895" s="95"/>
      <c r="CN895" s="95"/>
      <c r="CO895" s="95"/>
      <c r="CP895" s="95"/>
      <c r="CQ895" s="95"/>
      <c r="CR895" s="95"/>
      <c r="CS895" s="95"/>
      <c r="CT895" s="95"/>
      <c r="CU895" s="95"/>
      <c r="CV895" s="95"/>
      <c r="CW895" s="95"/>
      <c r="CX895" s="95"/>
      <c r="CY895" s="95"/>
      <c r="CZ895" s="95"/>
      <c r="DA895" s="95"/>
      <c r="DB895" s="95"/>
      <c r="DC895" s="95"/>
      <c r="DD895" s="95"/>
      <c r="DE895" s="95"/>
      <c r="DF895" s="95"/>
      <c r="DG895" s="95"/>
      <c r="DH895" s="95"/>
      <c r="DI895" s="95"/>
      <c r="DJ895" s="95"/>
      <c r="DK895" s="95"/>
      <c r="DL895" s="95"/>
      <c r="DM895" s="95"/>
      <c r="DN895" s="95"/>
      <c r="DO895" s="95"/>
      <c r="DP895" s="95"/>
      <c r="DQ895" s="95"/>
      <c r="DR895" s="95"/>
      <c r="DS895" s="95"/>
      <c r="DT895" s="95"/>
      <c r="DU895" s="95"/>
      <c r="DV895" s="95"/>
      <c r="DW895" s="95"/>
      <c r="DX895" s="95"/>
      <c r="DY895" s="95"/>
      <c r="DZ895" s="95"/>
      <c r="EA895" s="95"/>
      <c r="EB895" s="95"/>
      <c r="EC895" s="95"/>
      <c r="ED895" s="95"/>
      <c r="EE895" s="95"/>
      <c r="EF895" s="95"/>
      <c r="EG895" s="95"/>
      <c r="EH895" s="95"/>
      <c r="EI895" s="95"/>
      <c r="EJ895" s="95"/>
      <c r="EK895" s="95"/>
      <c r="EL895" s="95"/>
      <c r="EM895" s="95"/>
      <c r="EN895" s="95"/>
      <c r="EO895" s="95"/>
      <c r="EP895" s="95"/>
      <c r="EQ895" s="95"/>
      <c r="ER895" s="95"/>
      <c r="ES895" s="95"/>
      <c r="ET895" s="95"/>
      <c r="EU895" s="95"/>
      <c r="EV895" s="95"/>
      <c r="EW895" s="95"/>
      <c r="EX895" s="95"/>
      <c r="EY895" s="95"/>
      <c r="EZ895" s="95"/>
      <c r="FA895" s="95"/>
      <c r="FB895" s="95"/>
      <c r="FC895" s="95"/>
      <c r="FD895" s="95"/>
      <c r="FE895" s="95"/>
      <c r="FF895" s="95"/>
      <c r="FG895" s="95"/>
      <c r="FH895" s="95"/>
      <c r="FI895" s="95"/>
      <c r="FJ895" s="95"/>
      <c r="FK895" s="95"/>
      <c r="FL895" s="95"/>
      <c r="FM895" s="95"/>
      <c r="FN895" s="95"/>
      <c r="FO895" s="95"/>
      <c r="FP895" s="95"/>
      <c r="FQ895" s="95"/>
      <c r="FR895" s="95"/>
      <c r="FS895" s="95"/>
      <c r="FT895" s="95"/>
      <c r="FU895" s="95"/>
      <c r="FV895" s="95"/>
      <c r="FW895" s="95"/>
      <c r="FX895" s="95"/>
      <c r="FY895" s="95"/>
      <c r="FZ895" s="95"/>
      <c r="GA895" s="95"/>
      <c r="GB895" s="95"/>
      <c r="GC895" s="95"/>
      <c r="GD895" s="95"/>
      <c r="GE895" s="95"/>
      <c r="GF895" s="95"/>
      <c r="GG895" s="95"/>
      <c r="GH895" s="95"/>
      <c r="GI895" s="95"/>
      <c r="GJ895" s="95"/>
      <c r="GK895" s="95"/>
      <c r="GL895" s="95"/>
      <c r="GM895" s="95"/>
      <c r="GN895" s="95"/>
      <c r="GO895" s="95"/>
      <c r="GP895" s="95"/>
      <c r="GQ895" s="95"/>
      <c r="GR895" s="95"/>
      <c r="GS895" s="95"/>
      <c r="GT895" s="95"/>
      <c r="GU895" s="95"/>
      <c r="GV895" s="95"/>
      <c r="GW895" s="95"/>
      <c r="GX895" s="95"/>
      <c r="GY895" s="95"/>
      <c r="GZ895" s="95"/>
      <c r="HA895" s="95"/>
      <c r="HB895" s="95"/>
      <c r="HC895" s="95"/>
      <c r="HD895" s="95"/>
      <c r="HE895" s="95"/>
      <c r="HF895" s="95"/>
      <c r="HG895" s="95"/>
      <c r="HH895" s="95"/>
      <c r="HI895" s="95"/>
      <c r="HJ895" s="95"/>
      <c r="HK895" s="95"/>
      <c r="HL895" s="95"/>
      <c r="HM895" s="95"/>
      <c r="HN895" s="95"/>
      <c r="HO895" s="95"/>
      <c r="HP895" s="95"/>
      <c r="HQ895" s="95"/>
      <c r="HR895" s="95"/>
      <c r="HS895" s="95"/>
      <c r="HT895" s="95"/>
      <c r="HU895" s="95"/>
      <c r="HV895" s="95"/>
      <c r="HW895" s="95"/>
      <c r="HX895" s="95"/>
      <c r="HY895" s="95"/>
      <c r="HZ895" s="95"/>
      <c r="IA895" s="95"/>
      <c r="IB895" s="95"/>
      <c r="IC895" s="95"/>
      <c r="ID895" s="95"/>
      <c r="IE895" s="95"/>
    </row>
    <row r="896" s="92" customFormat="1" ht="60" hidden="1" customHeight="1">
      <c r="A896" s="37"/>
      <c r="B896" s="37" t="s">
        <v>62</v>
      </c>
      <c r="C896" s="37" t="s">
        <v>63</v>
      </c>
      <c r="D896" s="56" t="s">
        <v>64</v>
      </c>
      <c r="E896" s="56" t="s">
        <v>3485</v>
      </c>
      <c r="F896" s="40" t="s">
        <v>3486</v>
      </c>
      <c r="G896" s="40" t="s">
        <v>3526</v>
      </c>
      <c r="H896" s="56" t="s">
        <v>3527</v>
      </c>
      <c r="I896" s="48" t="s">
        <v>461</v>
      </c>
      <c r="J896" s="40" t="s">
        <v>730</v>
      </c>
      <c r="K896" s="49" t="s">
        <v>463</v>
      </c>
      <c r="L896" s="57" t="s">
        <v>1868</v>
      </c>
      <c r="M896" s="40" t="s">
        <v>3520</v>
      </c>
      <c r="N896" s="49">
        <v>6084900</v>
      </c>
      <c r="O896" s="37" t="s">
        <v>75</v>
      </c>
      <c r="P896" s="37" t="s">
        <v>76</v>
      </c>
      <c r="Q896" s="42" t="s">
        <v>137</v>
      </c>
      <c r="R896" s="91">
        <v>43343</v>
      </c>
      <c r="S896" s="44">
        <v>12</v>
      </c>
      <c r="T896" s="45">
        <f t="shared" si="74"/>
        <v>47725.400000000001</v>
      </c>
      <c r="U896" s="56" t="s">
        <v>100</v>
      </c>
      <c r="V896" s="37" t="s">
        <v>138</v>
      </c>
      <c r="W896" s="37" t="s">
        <v>139</v>
      </c>
      <c r="X896" s="48">
        <v>6</v>
      </c>
      <c r="Y896" s="48" t="s">
        <v>138</v>
      </c>
      <c r="Z896" s="42" t="s">
        <v>139</v>
      </c>
      <c r="AA896" s="56" t="s">
        <v>3512</v>
      </c>
      <c r="AB896" s="48"/>
      <c r="AC896" s="42" t="s">
        <v>141</v>
      </c>
      <c r="AD896" s="49">
        <v>60</v>
      </c>
      <c r="AE896" s="50">
        <v>45128</v>
      </c>
      <c r="AF896" s="51">
        <f t="shared" si="72"/>
        <v>46954</v>
      </c>
      <c r="AG896" s="40" t="s">
        <v>82</v>
      </c>
      <c r="AH896" s="40" t="s">
        <v>83</v>
      </c>
      <c r="AI896" s="37" t="s">
        <v>3528</v>
      </c>
      <c r="AJ896" s="37" t="s">
        <v>143</v>
      </c>
      <c r="AK896" s="51" t="str">
        <f t="shared" ca="1" si="73"/>
        <v>поверен</v>
      </c>
      <c r="AL896" s="42"/>
      <c r="AM896" s="42" t="s">
        <v>86</v>
      </c>
      <c r="AN896" s="42" t="s">
        <v>87</v>
      </c>
      <c r="AO896" s="42" t="s">
        <v>88</v>
      </c>
      <c r="AP896" s="48" t="s">
        <v>502</v>
      </c>
      <c r="AQ896" s="41" t="s">
        <v>3494</v>
      </c>
      <c r="AR896" s="51"/>
      <c r="AS896" s="42" t="s">
        <v>91</v>
      </c>
      <c r="AT896" s="37" t="s">
        <v>385</v>
      </c>
      <c r="AU896" s="37"/>
      <c r="AV896" s="41" t="s">
        <v>3495</v>
      </c>
      <c r="AW896" s="40"/>
      <c r="AX896" s="37"/>
      <c r="AY896" s="37"/>
      <c r="AZ896" s="37"/>
      <c r="BA896" s="40"/>
      <c r="BB896" s="40" t="s">
        <v>145</v>
      </c>
      <c r="BC896" s="40" t="s">
        <v>146</v>
      </c>
      <c r="BD896" s="42">
        <v>3001</v>
      </c>
      <c r="BE896" s="40"/>
      <c r="BF896" s="52"/>
      <c r="BG896" s="93" t="s">
        <v>405</v>
      </c>
      <c r="BH896" s="94"/>
      <c r="BI896" s="37"/>
      <c r="BJ896" s="37"/>
      <c r="BK896" s="37"/>
      <c r="BL896" s="95"/>
      <c r="BM896" s="95"/>
      <c r="BN896" s="95"/>
      <c r="BO896" s="95"/>
      <c r="BP896" s="95"/>
      <c r="BQ896" s="95"/>
      <c r="BR896" s="95"/>
      <c r="BS896" s="95"/>
      <c r="BT896" s="95"/>
      <c r="BU896" s="95"/>
      <c r="BV896" s="95"/>
      <c r="BW896" s="95"/>
      <c r="BX896" s="95"/>
      <c r="BY896" s="95"/>
      <c r="BZ896" s="95"/>
      <c r="CA896" s="95"/>
      <c r="CB896" s="95"/>
      <c r="CC896" s="95"/>
      <c r="CD896" s="95"/>
      <c r="CE896" s="95"/>
      <c r="CF896" s="95"/>
      <c r="CG896" s="95"/>
      <c r="CH896" s="95"/>
      <c r="CI896" s="95"/>
      <c r="CJ896" s="95"/>
      <c r="CK896" s="95"/>
      <c r="CL896" s="95"/>
      <c r="CM896" s="95"/>
      <c r="CN896" s="95"/>
      <c r="CO896" s="95"/>
      <c r="CP896" s="95"/>
      <c r="CQ896" s="95"/>
      <c r="CR896" s="95"/>
      <c r="CS896" s="95"/>
      <c r="CT896" s="95"/>
      <c r="CU896" s="95"/>
      <c r="CV896" s="95"/>
      <c r="CW896" s="95"/>
      <c r="CX896" s="95"/>
      <c r="CY896" s="95"/>
      <c r="CZ896" s="95"/>
      <c r="DA896" s="95"/>
      <c r="DB896" s="95"/>
      <c r="DC896" s="95"/>
      <c r="DD896" s="95"/>
      <c r="DE896" s="95"/>
      <c r="DF896" s="95"/>
      <c r="DG896" s="95"/>
      <c r="DH896" s="95"/>
      <c r="DI896" s="95"/>
      <c r="DJ896" s="95"/>
      <c r="DK896" s="95"/>
      <c r="DL896" s="95"/>
      <c r="DM896" s="95"/>
      <c r="DN896" s="95"/>
      <c r="DO896" s="95"/>
      <c r="DP896" s="95"/>
      <c r="DQ896" s="95"/>
      <c r="DR896" s="95"/>
      <c r="DS896" s="95"/>
      <c r="DT896" s="95"/>
      <c r="DU896" s="95"/>
      <c r="DV896" s="95"/>
      <c r="DW896" s="95"/>
      <c r="DX896" s="95"/>
      <c r="DY896" s="95"/>
      <c r="DZ896" s="95"/>
      <c r="EA896" s="95"/>
      <c r="EB896" s="95"/>
      <c r="EC896" s="95"/>
      <c r="ED896" s="95"/>
      <c r="EE896" s="95"/>
      <c r="EF896" s="95"/>
      <c r="EG896" s="95"/>
      <c r="EH896" s="95"/>
      <c r="EI896" s="95"/>
      <c r="EJ896" s="95"/>
      <c r="EK896" s="95"/>
      <c r="EL896" s="95"/>
      <c r="EM896" s="95"/>
      <c r="EN896" s="95"/>
      <c r="EO896" s="95"/>
      <c r="EP896" s="95"/>
      <c r="EQ896" s="95"/>
      <c r="ER896" s="95"/>
      <c r="ES896" s="95"/>
      <c r="ET896" s="95"/>
      <c r="EU896" s="95"/>
      <c r="EV896" s="95"/>
      <c r="EW896" s="95"/>
      <c r="EX896" s="95"/>
      <c r="EY896" s="95"/>
      <c r="EZ896" s="95"/>
      <c r="FA896" s="95"/>
      <c r="FB896" s="95"/>
      <c r="FC896" s="95"/>
      <c r="FD896" s="95"/>
      <c r="FE896" s="95"/>
      <c r="FF896" s="95"/>
      <c r="FG896" s="95"/>
      <c r="FH896" s="95"/>
      <c r="FI896" s="95"/>
      <c r="FJ896" s="95"/>
      <c r="FK896" s="95"/>
      <c r="FL896" s="95"/>
      <c r="FM896" s="95"/>
      <c r="FN896" s="95"/>
      <c r="FO896" s="95"/>
      <c r="FP896" s="95"/>
      <c r="FQ896" s="95"/>
      <c r="FR896" s="95"/>
      <c r="FS896" s="95"/>
      <c r="FT896" s="95"/>
      <c r="FU896" s="95"/>
      <c r="FV896" s="95"/>
      <c r="FW896" s="95"/>
      <c r="FX896" s="95"/>
      <c r="FY896" s="95"/>
      <c r="FZ896" s="95"/>
      <c r="GA896" s="95"/>
      <c r="GB896" s="95"/>
      <c r="GC896" s="95"/>
      <c r="GD896" s="95"/>
      <c r="GE896" s="95"/>
      <c r="GF896" s="95"/>
      <c r="GG896" s="95"/>
      <c r="GH896" s="95"/>
      <c r="GI896" s="95"/>
      <c r="GJ896" s="95"/>
      <c r="GK896" s="95"/>
      <c r="GL896" s="95"/>
      <c r="GM896" s="95"/>
      <c r="GN896" s="95"/>
      <c r="GO896" s="95"/>
      <c r="GP896" s="95"/>
      <c r="GQ896" s="95"/>
      <c r="GR896" s="95"/>
      <c r="GS896" s="95"/>
      <c r="GT896" s="95"/>
      <c r="GU896" s="95"/>
      <c r="GV896" s="95"/>
      <c r="GW896" s="95"/>
      <c r="GX896" s="95"/>
      <c r="GY896" s="95"/>
      <c r="GZ896" s="95"/>
      <c r="HA896" s="95"/>
      <c r="HB896" s="95"/>
      <c r="HC896" s="95"/>
      <c r="HD896" s="95"/>
      <c r="HE896" s="95"/>
      <c r="HF896" s="95"/>
      <c r="HG896" s="95"/>
      <c r="HH896" s="95"/>
      <c r="HI896" s="95"/>
      <c r="HJ896" s="95"/>
      <c r="HK896" s="95"/>
      <c r="HL896" s="95"/>
      <c r="HM896" s="95"/>
      <c r="HN896" s="95"/>
      <c r="HO896" s="95"/>
      <c r="HP896" s="95"/>
      <c r="HQ896" s="95"/>
      <c r="HR896" s="95"/>
      <c r="HS896" s="95"/>
      <c r="HT896" s="95"/>
      <c r="HU896" s="95"/>
      <c r="HV896" s="95"/>
      <c r="HW896" s="95"/>
      <c r="HX896" s="95"/>
      <c r="HY896" s="95"/>
      <c r="HZ896" s="95"/>
      <c r="IA896" s="95"/>
      <c r="IB896" s="95"/>
      <c r="IC896" s="95"/>
      <c r="ID896" s="95"/>
      <c r="IE896" s="95"/>
    </row>
    <row r="897" s="92" customFormat="1" ht="60" hidden="1" customHeight="1">
      <c r="A897" s="37"/>
      <c r="B897" s="37" t="s">
        <v>62</v>
      </c>
      <c r="C897" s="37" t="s">
        <v>63</v>
      </c>
      <c r="D897" s="56" t="s">
        <v>64</v>
      </c>
      <c r="E897" s="56" t="s">
        <v>3485</v>
      </c>
      <c r="F897" s="40" t="s">
        <v>3486</v>
      </c>
      <c r="G897" s="40" t="s">
        <v>3529</v>
      </c>
      <c r="H897" s="56" t="s">
        <v>3530</v>
      </c>
      <c r="I897" s="48" t="s">
        <v>461</v>
      </c>
      <c r="J897" s="40" t="s">
        <v>730</v>
      </c>
      <c r="K897" s="49" t="s">
        <v>463</v>
      </c>
      <c r="L897" s="57" t="s">
        <v>1868</v>
      </c>
      <c r="M897" s="40" t="s">
        <v>3520</v>
      </c>
      <c r="N897" s="49">
        <v>6084901</v>
      </c>
      <c r="O897" s="37" t="s">
        <v>75</v>
      </c>
      <c r="P897" s="37" t="s">
        <v>76</v>
      </c>
      <c r="Q897" s="42" t="s">
        <v>137</v>
      </c>
      <c r="R897" s="91">
        <v>43343</v>
      </c>
      <c r="S897" s="44">
        <v>12</v>
      </c>
      <c r="T897" s="45">
        <f t="shared" si="74"/>
        <v>47725.400000000001</v>
      </c>
      <c r="U897" s="56" t="s">
        <v>100</v>
      </c>
      <c r="V897" s="37" t="s">
        <v>138</v>
      </c>
      <c r="W897" s="37" t="s">
        <v>139</v>
      </c>
      <c r="X897" s="48">
        <v>6</v>
      </c>
      <c r="Y897" s="48" t="s">
        <v>138</v>
      </c>
      <c r="Z897" s="42" t="s">
        <v>139</v>
      </c>
      <c r="AA897" s="56" t="s">
        <v>3512</v>
      </c>
      <c r="AB897" s="48"/>
      <c r="AC897" s="42" t="s">
        <v>141</v>
      </c>
      <c r="AD897" s="49">
        <v>60</v>
      </c>
      <c r="AE897" s="50">
        <v>45128</v>
      </c>
      <c r="AF897" s="51">
        <f t="shared" si="72"/>
        <v>46954</v>
      </c>
      <c r="AG897" s="40" t="s">
        <v>82</v>
      </c>
      <c r="AH897" s="40" t="s">
        <v>83</v>
      </c>
      <c r="AI897" s="42" t="s">
        <v>3531</v>
      </c>
      <c r="AJ897" s="37" t="s">
        <v>143</v>
      </c>
      <c r="AK897" s="51" t="str">
        <f t="shared" ca="1" si="73"/>
        <v>поверен</v>
      </c>
      <c r="AL897" s="42"/>
      <c r="AM897" s="42" t="s">
        <v>86</v>
      </c>
      <c r="AN897" s="42" t="s">
        <v>87</v>
      </c>
      <c r="AO897" s="42" t="s">
        <v>88</v>
      </c>
      <c r="AP897" s="48" t="s">
        <v>502</v>
      </c>
      <c r="AQ897" s="41" t="s">
        <v>3494</v>
      </c>
      <c r="AR897" s="51"/>
      <c r="AS897" s="42" t="s">
        <v>91</v>
      </c>
      <c r="AT897" s="37" t="s">
        <v>385</v>
      </c>
      <c r="AU897" s="37"/>
      <c r="AV897" s="41" t="s">
        <v>3495</v>
      </c>
      <c r="AW897" s="40"/>
      <c r="AX897" s="37"/>
      <c r="AY897" s="37"/>
      <c r="AZ897" s="37"/>
      <c r="BA897" s="40"/>
      <c r="BB897" s="40" t="s">
        <v>145</v>
      </c>
      <c r="BC897" s="40" t="s">
        <v>146</v>
      </c>
      <c r="BD897" s="42">
        <v>3001</v>
      </c>
      <c r="BE897" s="40"/>
      <c r="BF897" s="52"/>
      <c r="BG897" s="93" t="s">
        <v>405</v>
      </c>
      <c r="BH897" s="94"/>
      <c r="BI897" s="37"/>
      <c r="BJ897" s="37"/>
      <c r="BK897" s="37"/>
      <c r="BL897" s="95"/>
      <c r="BM897" s="95"/>
      <c r="BN897" s="95"/>
      <c r="BO897" s="95"/>
      <c r="BP897" s="95"/>
      <c r="BQ897" s="95"/>
      <c r="BR897" s="95"/>
      <c r="BS897" s="95"/>
      <c r="BT897" s="95"/>
      <c r="BU897" s="95"/>
      <c r="BV897" s="95"/>
      <c r="BW897" s="95"/>
      <c r="BX897" s="95"/>
      <c r="BY897" s="95"/>
      <c r="BZ897" s="95"/>
      <c r="CA897" s="95"/>
      <c r="CB897" s="95"/>
      <c r="CC897" s="95"/>
      <c r="CD897" s="95"/>
      <c r="CE897" s="95"/>
      <c r="CF897" s="95"/>
      <c r="CG897" s="95"/>
      <c r="CH897" s="95"/>
      <c r="CI897" s="95"/>
      <c r="CJ897" s="95"/>
      <c r="CK897" s="95"/>
      <c r="CL897" s="95"/>
      <c r="CM897" s="95"/>
      <c r="CN897" s="95"/>
      <c r="CO897" s="95"/>
      <c r="CP897" s="95"/>
      <c r="CQ897" s="95"/>
      <c r="CR897" s="95"/>
      <c r="CS897" s="95"/>
      <c r="CT897" s="95"/>
      <c r="CU897" s="95"/>
      <c r="CV897" s="95"/>
      <c r="CW897" s="95"/>
      <c r="CX897" s="95"/>
      <c r="CY897" s="95"/>
      <c r="CZ897" s="95"/>
      <c r="DA897" s="95"/>
      <c r="DB897" s="95"/>
      <c r="DC897" s="95"/>
      <c r="DD897" s="95"/>
      <c r="DE897" s="95"/>
      <c r="DF897" s="95"/>
      <c r="DG897" s="95"/>
      <c r="DH897" s="95"/>
      <c r="DI897" s="95"/>
      <c r="DJ897" s="95"/>
      <c r="DK897" s="95"/>
      <c r="DL897" s="95"/>
      <c r="DM897" s="95"/>
      <c r="DN897" s="95"/>
      <c r="DO897" s="95"/>
      <c r="DP897" s="95"/>
      <c r="DQ897" s="95"/>
      <c r="DR897" s="95"/>
      <c r="DS897" s="95"/>
      <c r="DT897" s="95"/>
      <c r="DU897" s="95"/>
      <c r="DV897" s="95"/>
      <c r="DW897" s="95"/>
      <c r="DX897" s="95"/>
      <c r="DY897" s="95"/>
      <c r="DZ897" s="95"/>
      <c r="EA897" s="95"/>
      <c r="EB897" s="95"/>
      <c r="EC897" s="95"/>
      <c r="ED897" s="95"/>
      <c r="EE897" s="95"/>
      <c r="EF897" s="95"/>
      <c r="EG897" s="95"/>
      <c r="EH897" s="95"/>
      <c r="EI897" s="95"/>
      <c r="EJ897" s="95"/>
      <c r="EK897" s="95"/>
      <c r="EL897" s="95"/>
      <c r="EM897" s="95"/>
      <c r="EN897" s="95"/>
      <c r="EO897" s="95"/>
      <c r="EP897" s="95"/>
      <c r="EQ897" s="95"/>
      <c r="ER897" s="95"/>
      <c r="ES897" s="95"/>
      <c r="ET897" s="95"/>
      <c r="EU897" s="95"/>
      <c r="EV897" s="95"/>
      <c r="EW897" s="95"/>
      <c r="EX897" s="95"/>
      <c r="EY897" s="95"/>
      <c r="EZ897" s="95"/>
      <c r="FA897" s="95"/>
      <c r="FB897" s="95"/>
      <c r="FC897" s="95"/>
      <c r="FD897" s="95"/>
      <c r="FE897" s="95"/>
      <c r="FF897" s="95"/>
      <c r="FG897" s="95"/>
      <c r="FH897" s="95"/>
      <c r="FI897" s="95"/>
      <c r="FJ897" s="95"/>
      <c r="FK897" s="95"/>
      <c r="FL897" s="95"/>
      <c r="FM897" s="95"/>
      <c r="FN897" s="95"/>
      <c r="FO897" s="95"/>
      <c r="FP897" s="95"/>
      <c r="FQ897" s="95"/>
      <c r="FR897" s="95"/>
      <c r="FS897" s="95"/>
      <c r="FT897" s="95"/>
      <c r="FU897" s="95"/>
      <c r="FV897" s="95"/>
      <c r="FW897" s="95"/>
      <c r="FX897" s="95"/>
      <c r="FY897" s="95"/>
      <c r="FZ897" s="95"/>
      <c r="GA897" s="95"/>
      <c r="GB897" s="95"/>
      <c r="GC897" s="95"/>
      <c r="GD897" s="95"/>
      <c r="GE897" s="95"/>
      <c r="GF897" s="95"/>
      <c r="GG897" s="95"/>
      <c r="GH897" s="95"/>
      <c r="GI897" s="95"/>
      <c r="GJ897" s="95"/>
      <c r="GK897" s="95"/>
      <c r="GL897" s="95"/>
      <c r="GM897" s="95"/>
      <c r="GN897" s="95"/>
      <c r="GO897" s="95"/>
      <c r="GP897" s="95"/>
      <c r="GQ897" s="95"/>
      <c r="GR897" s="95"/>
      <c r="GS897" s="95"/>
      <c r="GT897" s="95"/>
      <c r="GU897" s="95"/>
      <c r="GV897" s="95"/>
      <c r="GW897" s="95"/>
      <c r="GX897" s="95"/>
      <c r="GY897" s="95"/>
      <c r="GZ897" s="95"/>
      <c r="HA897" s="95"/>
      <c r="HB897" s="95"/>
      <c r="HC897" s="95"/>
      <c r="HD897" s="95"/>
      <c r="HE897" s="95"/>
      <c r="HF897" s="95"/>
      <c r="HG897" s="95"/>
      <c r="HH897" s="95"/>
      <c r="HI897" s="95"/>
      <c r="HJ897" s="95"/>
      <c r="HK897" s="95"/>
      <c r="HL897" s="95"/>
      <c r="HM897" s="95"/>
      <c r="HN897" s="95"/>
      <c r="HO897" s="95"/>
      <c r="HP897" s="95"/>
      <c r="HQ897" s="95"/>
      <c r="HR897" s="95"/>
      <c r="HS897" s="95"/>
      <c r="HT897" s="95"/>
      <c r="HU897" s="95"/>
      <c r="HV897" s="95"/>
      <c r="HW897" s="95"/>
      <c r="HX897" s="95"/>
      <c r="HY897" s="95"/>
      <c r="HZ897" s="95"/>
      <c r="IA897" s="95"/>
      <c r="IB897" s="95"/>
      <c r="IC897" s="95"/>
      <c r="ID897" s="95"/>
      <c r="IE897" s="95"/>
    </row>
    <row r="898" s="92" customFormat="1" ht="60" hidden="1" customHeight="1">
      <c r="A898" s="37"/>
      <c r="B898" s="37" t="s">
        <v>62</v>
      </c>
      <c r="C898" s="37" t="s">
        <v>63</v>
      </c>
      <c r="D898" s="56" t="s">
        <v>64</v>
      </c>
      <c r="E898" s="56" t="s">
        <v>3485</v>
      </c>
      <c r="F898" s="40" t="s">
        <v>3486</v>
      </c>
      <c r="G898" s="40" t="s">
        <v>3529</v>
      </c>
      <c r="H898" s="56" t="s">
        <v>3532</v>
      </c>
      <c r="I898" s="48" t="s">
        <v>461</v>
      </c>
      <c r="J898" s="40" t="s">
        <v>730</v>
      </c>
      <c r="K898" s="49" t="s">
        <v>463</v>
      </c>
      <c r="L898" s="57" t="s">
        <v>1868</v>
      </c>
      <c r="M898" s="40" t="s">
        <v>3520</v>
      </c>
      <c r="N898" s="49">
        <v>6084902</v>
      </c>
      <c r="O898" s="37" t="s">
        <v>75</v>
      </c>
      <c r="P898" s="37" t="s">
        <v>76</v>
      </c>
      <c r="Q898" s="42" t="s">
        <v>137</v>
      </c>
      <c r="R898" s="91">
        <v>43343</v>
      </c>
      <c r="S898" s="44">
        <v>12</v>
      </c>
      <c r="T898" s="45">
        <f t="shared" si="74"/>
        <v>47725.400000000001</v>
      </c>
      <c r="U898" s="56" t="s">
        <v>100</v>
      </c>
      <c r="V898" s="37" t="s">
        <v>138</v>
      </c>
      <c r="W898" s="37" t="s">
        <v>139</v>
      </c>
      <c r="X898" s="48">
        <v>6</v>
      </c>
      <c r="Y898" s="48" t="s">
        <v>138</v>
      </c>
      <c r="Z898" s="42" t="s">
        <v>139</v>
      </c>
      <c r="AA898" s="56" t="s">
        <v>3512</v>
      </c>
      <c r="AB898" s="48"/>
      <c r="AC898" s="42" t="s">
        <v>141</v>
      </c>
      <c r="AD898" s="49">
        <v>60</v>
      </c>
      <c r="AE898" s="50">
        <v>45128</v>
      </c>
      <c r="AF898" s="51">
        <f t="shared" ref="AF898:AF961" si="76">IF(AD898=0,0,IF(AE898="","",EDATE(AE898,AD898)-DAY(1)))</f>
        <v>46954</v>
      </c>
      <c r="AG898" s="40" t="s">
        <v>82</v>
      </c>
      <c r="AH898" s="40" t="s">
        <v>83</v>
      </c>
      <c r="AI898" s="42" t="s">
        <v>3533</v>
      </c>
      <c r="AJ898" s="37" t="s">
        <v>143</v>
      </c>
      <c r="AK898" s="51" t="str">
        <f t="shared" ca="1" si="73"/>
        <v>поверен</v>
      </c>
      <c r="AL898" s="42"/>
      <c r="AM898" s="42" t="s">
        <v>86</v>
      </c>
      <c r="AN898" s="42" t="s">
        <v>87</v>
      </c>
      <c r="AO898" s="42" t="s">
        <v>88</v>
      </c>
      <c r="AP898" s="48" t="s">
        <v>502</v>
      </c>
      <c r="AQ898" s="41" t="s">
        <v>3494</v>
      </c>
      <c r="AR898" s="51"/>
      <c r="AS898" s="42" t="s">
        <v>91</v>
      </c>
      <c r="AT898" s="37" t="s">
        <v>385</v>
      </c>
      <c r="AU898" s="37"/>
      <c r="AV898" s="41" t="s">
        <v>3495</v>
      </c>
      <c r="AW898" s="40"/>
      <c r="AX898" s="37"/>
      <c r="AY898" s="37"/>
      <c r="AZ898" s="37"/>
      <c r="BA898" s="40"/>
      <c r="BB898" s="40" t="s">
        <v>145</v>
      </c>
      <c r="BC898" s="40" t="s">
        <v>146</v>
      </c>
      <c r="BD898" s="42">
        <v>3001</v>
      </c>
      <c r="BE898" s="40"/>
      <c r="BF898" s="52"/>
      <c r="BG898" s="93" t="s">
        <v>405</v>
      </c>
      <c r="BH898" s="94"/>
      <c r="BI898" s="37"/>
      <c r="BJ898" s="37"/>
      <c r="BK898" s="37"/>
      <c r="BL898" s="95"/>
      <c r="BM898" s="95"/>
      <c r="BN898" s="95"/>
      <c r="BO898" s="95"/>
      <c r="BP898" s="95"/>
      <c r="BQ898" s="95"/>
      <c r="BR898" s="95"/>
      <c r="BS898" s="95"/>
      <c r="BT898" s="95"/>
      <c r="BU898" s="95"/>
      <c r="BV898" s="95"/>
      <c r="BW898" s="95"/>
      <c r="BX898" s="95"/>
      <c r="BY898" s="95"/>
      <c r="BZ898" s="95"/>
      <c r="CA898" s="95"/>
      <c r="CB898" s="95"/>
      <c r="CC898" s="95"/>
      <c r="CD898" s="95"/>
      <c r="CE898" s="95"/>
      <c r="CF898" s="95"/>
      <c r="CG898" s="95"/>
      <c r="CH898" s="95"/>
      <c r="CI898" s="95"/>
      <c r="CJ898" s="95"/>
      <c r="CK898" s="95"/>
      <c r="CL898" s="95"/>
      <c r="CM898" s="95"/>
      <c r="CN898" s="95"/>
      <c r="CO898" s="95"/>
      <c r="CP898" s="95"/>
      <c r="CQ898" s="95"/>
      <c r="CR898" s="95"/>
      <c r="CS898" s="95"/>
      <c r="CT898" s="95"/>
      <c r="CU898" s="95"/>
      <c r="CV898" s="95"/>
      <c r="CW898" s="95"/>
      <c r="CX898" s="95"/>
      <c r="CY898" s="95"/>
      <c r="CZ898" s="95"/>
      <c r="DA898" s="95"/>
      <c r="DB898" s="95"/>
      <c r="DC898" s="95"/>
      <c r="DD898" s="95"/>
      <c r="DE898" s="95"/>
      <c r="DF898" s="95"/>
      <c r="DG898" s="95"/>
      <c r="DH898" s="95"/>
      <c r="DI898" s="95"/>
      <c r="DJ898" s="95"/>
      <c r="DK898" s="95"/>
      <c r="DL898" s="95"/>
      <c r="DM898" s="95"/>
      <c r="DN898" s="95"/>
      <c r="DO898" s="95"/>
      <c r="DP898" s="95"/>
      <c r="DQ898" s="95"/>
      <c r="DR898" s="95"/>
      <c r="DS898" s="95"/>
      <c r="DT898" s="95"/>
      <c r="DU898" s="95"/>
      <c r="DV898" s="95"/>
      <c r="DW898" s="95"/>
      <c r="DX898" s="95"/>
      <c r="DY898" s="95"/>
      <c r="DZ898" s="95"/>
      <c r="EA898" s="95"/>
      <c r="EB898" s="95"/>
      <c r="EC898" s="95"/>
      <c r="ED898" s="95"/>
      <c r="EE898" s="95"/>
      <c r="EF898" s="95"/>
      <c r="EG898" s="95"/>
      <c r="EH898" s="95"/>
      <c r="EI898" s="95"/>
      <c r="EJ898" s="95"/>
      <c r="EK898" s="95"/>
      <c r="EL898" s="95"/>
      <c r="EM898" s="95"/>
      <c r="EN898" s="95"/>
      <c r="EO898" s="95"/>
      <c r="EP898" s="95"/>
      <c r="EQ898" s="95"/>
      <c r="ER898" s="95"/>
      <c r="ES898" s="95"/>
      <c r="ET898" s="95"/>
      <c r="EU898" s="95"/>
      <c r="EV898" s="95"/>
      <c r="EW898" s="95"/>
      <c r="EX898" s="95"/>
      <c r="EY898" s="95"/>
      <c r="EZ898" s="95"/>
      <c r="FA898" s="95"/>
      <c r="FB898" s="95"/>
      <c r="FC898" s="95"/>
      <c r="FD898" s="95"/>
      <c r="FE898" s="95"/>
      <c r="FF898" s="95"/>
      <c r="FG898" s="95"/>
      <c r="FH898" s="95"/>
      <c r="FI898" s="95"/>
      <c r="FJ898" s="95"/>
      <c r="FK898" s="95"/>
      <c r="FL898" s="95"/>
      <c r="FM898" s="95"/>
      <c r="FN898" s="95"/>
      <c r="FO898" s="95"/>
      <c r="FP898" s="95"/>
      <c r="FQ898" s="95"/>
      <c r="FR898" s="95"/>
      <c r="FS898" s="95"/>
      <c r="FT898" s="95"/>
      <c r="FU898" s="95"/>
      <c r="FV898" s="95"/>
      <c r="FW898" s="95"/>
      <c r="FX898" s="95"/>
      <c r="FY898" s="95"/>
      <c r="FZ898" s="95"/>
      <c r="GA898" s="95"/>
      <c r="GB898" s="95"/>
      <c r="GC898" s="95"/>
      <c r="GD898" s="95"/>
      <c r="GE898" s="95"/>
      <c r="GF898" s="95"/>
      <c r="GG898" s="95"/>
      <c r="GH898" s="95"/>
      <c r="GI898" s="95"/>
      <c r="GJ898" s="95"/>
      <c r="GK898" s="95"/>
      <c r="GL898" s="95"/>
      <c r="GM898" s="95"/>
      <c r="GN898" s="95"/>
      <c r="GO898" s="95"/>
      <c r="GP898" s="95"/>
      <c r="GQ898" s="95"/>
      <c r="GR898" s="95"/>
      <c r="GS898" s="95"/>
      <c r="GT898" s="95"/>
      <c r="GU898" s="95"/>
      <c r="GV898" s="95"/>
      <c r="GW898" s="95"/>
      <c r="GX898" s="95"/>
      <c r="GY898" s="95"/>
      <c r="GZ898" s="95"/>
      <c r="HA898" s="95"/>
      <c r="HB898" s="95"/>
      <c r="HC898" s="95"/>
      <c r="HD898" s="95"/>
      <c r="HE898" s="95"/>
      <c r="HF898" s="95"/>
      <c r="HG898" s="95"/>
      <c r="HH898" s="95"/>
      <c r="HI898" s="95"/>
      <c r="HJ898" s="95"/>
      <c r="HK898" s="95"/>
      <c r="HL898" s="95"/>
      <c r="HM898" s="95"/>
      <c r="HN898" s="95"/>
      <c r="HO898" s="95"/>
      <c r="HP898" s="95"/>
      <c r="HQ898" s="95"/>
      <c r="HR898" s="95"/>
      <c r="HS898" s="95"/>
      <c r="HT898" s="95"/>
      <c r="HU898" s="95"/>
      <c r="HV898" s="95"/>
      <c r="HW898" s="95"/>
      <c r="HX898" s="95"/>
      <c r="HY898" s="95"/>
      <c r="HZ898" s="95"/>
      <c r="IA898" s="95"/>
      <c r="IB898" s="95"/>
      <c r="IC898" s="95"/>
      <c r="ID898" s="95"/>
      <c r="IE898" s="95"/>
    </row>
    <row r="899" s="36" customFormat="1" ht="60" hidden="1" customHeight="1">
      <c r="A899" s="37"/>
      <c r="B899" s="37" t="s">
        <v>62</v>
      </c>
      <c r="C899" s="37" t="s">
        <v>63</v>
      </c>
      <c r="D899" s="56" t="s">
        <v>64</v>
      </c>
      <c r="E899" s="56" t="s">
        <v>3485</v>
      </c>
      <c r="F899" s="40" t="s">
        <v>3486</v>
      </c>
      <c r="G899" s="40" t="s">
        <v>3534</v>
      </c>
      <c r="H899" s="56" t="s">
        <v>3535</v>
      </c>
      <c r="I899" s="48" t="s">
        <v>469</v>
      </c>
      <c r="J899" s="40" t="s">
        <v>470</v>
      </c>
      <c r="K899" s="49" t="s">
        <v>471</v>
      </c>
      <c r="L899" s="49" t="s">
        <v>1452</v>
      </c>
      <c r="M899" s="40" t="s">
        <v>3536</v>
      </c>
      <c r="N899" s="49">
        <v>2449481</v>
      </c>
      <c r="O899" s="37" t="s">
        <v>3502</v>
      </c>
      <c r="P899" s="37" t="s">
        <v>76</v>
      </c>
      <c r="Q899" s="42"/>
      <c r="R899" s="50">
        <v>43347</v>
      </c>
      <c r="S899" s="48">
        <v>8</v>
      </c>
      <c r="T899" s="45">
        <f t="shared" si="74"/>
        <v>46268.599999999999</v>
      </c>
      <c r="U899" s="56" t="s">
        <v>78</v>
      </c>
      <c r="V899" s="47"/>
      <c r="W899" s="47" t="s">
        <v>79</v>
      </c>
      <c r="X899" s="48">
        <v>100</v>
      </c>
      <c r="Y899" s="48"/>
      <c r="Z899" s="42" t="s">
        <v>79</v>
      </c>
      <c r="AA899" s="56" t="s">
        <v>475</v>
      </c>
      <c r="AB899" s="48"/>
      <c r="AC899" s="42" t="s">
        <v>79</v>
      </c>
      <c r="AD899" s="49">
        <v>60</v>
      </c>
      <c r="AE899" s="50">
        <v>45154</v>
      </c>
      <c r="AF899" s="51">
        <f t="shared" si="76"/>
        <v>46980</v>
      </c>
      <c r="AG899" s="40" t="s">
        <v>82</v>
      </c>
      <c r="AH899" s="40" t="s">
        <v>83</v>
      </c>
      <c r="AI899" s="42" t="s">
        <v>3537</v>
      </c>
      <c r="AJ899" s="37" t="s">
        <v>143</v>
      </c>
      <c r="AK899" s="51" t="str">
        <f t="shared" ca="1" si="73"/>
        <v>поверен</v>
      </c>
      <c r="AL899" s="42"/>
      <c r="AM899" s="42" t="s">
        <v>86</v>
      </c>
      <c r="AN899" s="42" t="s">
        <v>87</v>
      </c>
      <c r="AO899" s="42" t="s">
        <v>88</v>
      </c>
      <c r="AP899" s="48" t="s">
        <v>3538</v>
      </c>
      <c r="AQ899" s="41" t="s">
        <v>3494</v>
      </c>
      <c r="AR899" s="51"/>
      <c r="AS899" s="42" t="s">
        <v>91</v>
      </c>
      <c r="AT899" s="37" t="s">
        <v>385</v>
      </c>
      <c r="AU899" s="37"/>
      <c r="AV899" s="41" t="s">
        <v>3495</v>
      </c>
      <c r="AW899" s="40"/>
      <c r="AX899" s="37"/>
      <c r="AY899" s="37"/>
      <c r="AZ899" s="37"/>
      <c r="BA899" s="40"/>
      <c r="BB899" s="40"/>
      <c r="BC899" s="40"/>
      <c r="BD899" s="42"/>
      <c r="BE899" s="40"/>
      <c r="BF899" s="52"/>
      <c r="BG899" s="53" t="s">
        <v>455</v>
      </c>
      <c r="BH899" s="54"/>
      <c r="BI899" s="47"/>
      <c r="BJ899" s="47"/>
      <c r="BK899" s="47"/>
      <c r="BL899" s="55"/>
      <c r="BM899" s="55"/>
      <c r="BN899" s="55"/>
      <c r="BO899" s="55"/>
      <c r="BP899" s="55"/>
      <c r="BQ899" s="55"/>
      <c r="BR899" s="55"/>
      <c r="BS899" s="55"/>
      <c r="BT899" s="55"/>
      <c r="BU899" s="55"/>
      <c r="BV899" s="55"/>
      <c r="BW899" s="55"/>
      <c r="BX899" s="55"/>
      <c r="BY899" s="55"/>
      <c r="BZ899" s="55"/>
      <c r="CA899" s="55"/>
      <c r="CB899" s="55"/>
      <c r="CC899" s="55"/>
      <c r="CD899" s="55"/>
      <c r="CE899" s="55"/>
      <c r="CF899" s="55"/>
      <c r="CG899" s="55"/>
      <c r="CH899" s="55"/>
      <c r="CI899" s="55"/>
      <c r="CJ899" s="55"/>
      <c r="CK899" s="55"/>
      <c r="CL899" s="55"/>
      <c r="CM899" s="55"/>
      <c r="CN899" s="55"/>
      <c r="CO899" s="55"/>
      <c r="CP899" s="55"/>
      <c r="CQ899" s="55"/>
      <c r="CR899" s="55"/>
      <c r="CS899" s="55"/>
      <c r="CT899" s="55"/>
      <c r="CU899" s="55"/>
      <c r="CV899" s="55"/>
      <c r="CW899" s="55"/>
      <c r="CX899" s="55"/>
      <c r="CY899" s="55"/>
      <c r="CZ899" s="55"/>
      <c r="DA899" s="55"/>
      <c r="DB899" s="55"/>
      <c r="DC899" s="55"/>
      <c r="DD899" s="55"/>
      <c r="DE899" s="55"/>
      <c r="DF899" s="55"/>
      <c r="DG899" s="55"/>
      <c r="DH899" s="55"/>
      <c r="DI899" s="55"/>
      <c r="DJ899" s="55"/>
      <c r="DK899" s="55"/>
      <c r="DL899" s="55"/>
      <c r="DM899" s="55"/>
      <c r="DN899" s="55"/>
      <c r="DO899" s="55"/>
      <c r="DP899" s="55"/>
      <c r="DQ899" s="55"/>
      <c r="DR899" s="55"/>
      <c r="DS899" s="55"/>
      <c r="DT899" s="55"/>
      <c r="DU899" s="55"/>
      <c r="DV899" s="55"/>
      <c r="DW899" s="55"/>
      <c r="DX899" s="55"/>
      <c r="DY899" s="55"/>
      <c r="DZ899" s="55"/>
      <c r="EA899" s="55"/>
      <c r="EB899" s="55"/>
      <c r="EC899" s="55"/>
      <c r="ED899" s="55"/>
      <c r="EE899" s="55"/>
      <c r="EF899" s="55"/>
      <c r="EG899" s="55"/>
      <c r="EH899" s="55"/>
      <c r="EI899" s="55"/>
      <c r="EJ899" s="55"/>
      <c r="EK899" s="55"/>
      <c r="EL899" s="55"/>
      <c r="EM899" s="55"/>
      <c r="EN899" s="55"/>
      <c r="EO899" s="55"/>
      <c r="EP899" s="55"/>
      <c r="EQ899" s="55"/>
      <c r="ER899" s="55"/>
      <c r="ES899" s="55"/>
      <c r="ET899" s="55"/>
      <c r="EU899" s="55"/>
      <c r="EV899" s="55"/>
      <c r="EW899" s="55"/>
      <c r="EX899" s="55"/>
      <c r="EY899" s="55"/>
      <c r="EZ899" s="55"/>
      <c r="FA899" s="55"/>
      <c r="FB899" s="55"/>
      <c r="FC899" s="55"/>
      <c r="FD899" s="55"/>
      <c r="FE899" s="55"/>
      <c r="FF899" s="55"/>
      <c r="FG899" s="55"/>
      <c r="FH899" s="55"/>
      <c r="FI899" s="55"/>
      <c r="FJ899" s="55"/>
      <c r="FK899" s="55"/>
      <c r="FL899" s="55"/>
      <c r="FM899" s="55"/>
      <c r="FN899" s="55"/>
      <c r="FO899" s="55"/>
      <c r="FP899" s="55"/>
      <c r="FQ899" s="55"/>
      <c r="FR899" s="55"/>
      <c r="FS899" s="55"/>
      <c r="FT899" s="55"/>
      <c r="FU899" s="55"/>
      <c r="FV899" s="55"/>
      <c r="FW899" s="55"/>
      <c r="FX899" s="55"/>
      <c r="FY899" s="55"/>
      <c r="FZ899" s="55"/>
      <c r="GA899" s="55"/>
      <c r="GB899" s="55"/>
      <c r="GC899" s="55"/>
      <c r="GD899" s="55"/>
      <c r="GE899" s="55"/>
      <c r="GF899" s="55"/>
      <c r="GG899" s="55"/>
      <c r="GH899" s="55"/>
      <c r="GI899" s="55"/>
      <c r="GJ899" s="55"/>
      <c r="GK899" s="55"/>
      <c r="GL899" s="55"/>
      <c r="GM899" s="55"/>
      <c r="GN899" s="55"/>
      <c r="GO899" s="55"/>
      <c r="GP899" s="55"/>
      <c r="GQ899" s="55"/>
      <c r="GR899" s="55"/>
      <c r="GS899" s="55"/>
      <c r="GT899" s="55"/>
      <c r="GU899" s="55"/>
      <c r="GV899" s="55"/>
      <c r="GW899" s="55"/>
      <c r="GX899" s="55"/>
      <c r="GY899" s="55"/>
      <c r="GZ899" s="55"/>
      <c r="HA899" s="55"/>
      <c r="HB899" s="55"/>
      <c r="HC899" s="55"/>
      <c r="HD899" s="55"/>
      <c r="HE899" s="55"/>
      <c r="HF899" s="55"/>
      <c r="HG899" s="55"/>
      <c r="HH899" s="55"/>
      <c r="HI899" s="55"/>
      <c r="HJ899" s="55"/>
      <c r="HK899" s="55"/>
      <c r="HL899" s="55"/>
      <c r="HM899" s="55"/>
      <c r="HN899" s="55"/>
      <c r="HO899" s="55"/>
      <c r="HP899" s="55"/>
      <c r="HQ899" s="55"/>
      <c r="HR899" s="55"/>
      <c r="HS899" s="55"/>
      <c r="HT899" s="55"/>
      <c r="HU899" s="55"/>
      <c r="HV899" s="55"/>
      <c r="HW899" s="55"/>
      <c r="HX899" s="55"/>
      <c r="HY899" s="55"/>
      <c r="HZ899" s="55"/>
      <c r="IA899" s="55"/>
      <c r="IB899" s="55"/>
      <c r="IC899" s="55"/>
      <c r="ID899" s="55"/>
      <c r="IE899" s="55"/>
    </row>
    <row r="900" s="36" customFormat="1" ht="60" hidden="1" customHeight="1">
      <c r="A900" s="37"/>
      <c r="B900" s="37" t="s">
        <v>62</v>
      </c>
      <c r="C900" s="37" t="s">
        <v>63</v>
      </c>
      <c r="D900" s="56" t="s">
        <v>64</v>
      </c>
      <c r="E900" s="56" t="s">
        <v>3485</v>
      </c>
      <c r="F900" s="40" t="s">
        <v>3486</v>
      </c>
      <c r="G900" s="40" t="s">
        <v>3539</v>
      </c>
      <c r="H900" s="56" t="s">
        <v>3540</v>
      </c>
      <c r="I900" s="48" t="s">
        <v>469</v>
      </c>
      <c r="J900" s="40" t="s">
        <v>470</v>
      </c>
      <c r="K900" s="49" t="s">
        <v>471</v>
      </c>
      <c r="L900" s="49" t="s">
        <v>1452</v>
      </c>
      <c r="M900" s="40" t="s">
        <v>3536</v>
      </c>
      <c r="N900" s="49">
        <v>2449482</v>
      </c>
      <c r="O900" s="37" t="s">
        <v>3502</v>
      </c>
      <c r="P900" s="37" t="s">
        <v>76</v>
      </c>
      <c r="Q900" s="42"/>
      <c r="R900" s="50">
        <v>43347</v>
      </c>
      <c r="S900" s="48">
        <v>8</v>
      </c>
      <c r="T900" s="45">
        <f t="shared" si="74"/>
        <v>46268.599999999999</v>
      </c>
      <c r="U900" s="56" t="s">
        <v>78</v>
      </c>
      <c r="V900" s="47"/>
      <c r="W900" s="47" t="s">
        <v>79</v>
      </c>
      <c r="X900" s="48">
        <v>100</v>
      </c>
      <c r="Y900" s="48"/>
      <c r="Z900" s="42" t="s">
        <v>79</v>
      </c>
      <c r="AA900" s="56" t="s">
        <v>475</v>
      </c>
      <c r="AB900" s="48"/>
      <c r="AC900" s="42" t="s">
        <v>79</v>
      </c>
      <c r="AD900" s="49">
        <v>60</v>
      </c>
      <c r="AE900" s="50">
        <v>45154</v>
      </c>
      <c r="AF900" s="51">
        <f t="shared" si="76"/>
        <v>46980</v>
      </c>
      <c r="AG900" s="40" t="s">
        <v>82</v>
      </c>
      <c r="AH900" s="40" t="s">
        <v>83</v>
      </c>
      <c r="AI900" s="42" t="s">
        <v>3541</v>
      </c>
      <c r="AJ900" s="37" t="s">
        <v>143</v>
      </c>
      <c r="AK900" s="51" t="str">
        <f t="shared" ca="1" si="73"/>
        <v>поверен</v>
      </c>
      <c r="AL900" s="42"/>
      <c r="AM900" s="42" t="s">
        <v>86</v>
      </c>
      <c r="AN900" s="42" t="s">
        <v>87</v>
      </c>
      <c r="AO900" s="42" t="s">
        <v>88</v>
      </c>
      <c r="AP900" s="48" t="s">
        <v>3538</v>
      </c>
      <c r="AQ900" s="41" t="s">
        <v>3494</v>
      </c>
      <c r="AR900" s="51"/>
      <c r="AS900" s="42" t="s">
        <v>91</v>
      </c>
      <c r="AT900" s="37" t="s">
        <v>385</v>
      </c>
      <c r="AU900" s="37"/>
      <c r="AV900" s="41" t="s">
        <v>3495</v>
      </c>
      <c r="AW900" s="40"/>
      <c r="AX900" s="37"/>
      <c r="AY900" s="37"/>
      <c r="AZ900" s="37"/>
      <c r="BA900" s="40"/>
      <c r="BB900" s="40"/>
      <c r="BC900" s="40"/>
      <c r="BD900" s="42"/>
      <c r="BE900" s="40"/>
      <c r="BF900" s="52"/>
      <c r="BG900" s="53" t="s">
        <v>455</v>
      </c>
      <c r="BH900" s="54"/>
      <c r="BI900" s="47"/>
      <c r="BJ900" s="47"/>
      <c r="BK900" s="47"/>
      <c r="BL900" s="55"/>
      <c r="BM900" s="55"/>
      <c r="BN900" s="55"/>
      <c r="BO900" s="55"/>
      <c r="BP900" s="55"/>
      <c r="BQ900" s="55"/>
      <c r="BR900" s="55"/>
      <c r="BS900" s="55"/>
      <c r="BT900" s="55"/>
      <c r="BU900" s="55"/>
      <c r="BV900" s="55"/>
      <c r="BW900" s="55"/>
      <c r="BX900" s="55"/>
      <c r="BY900" s="55"/>
      <c r="BZ900" s="55"/>
      <c r="CA900" s="55"/>
      <c r="CB900" s="55"/>
      <c r="CC900" s="55"/>
      <c r="CD900" s="55"/>
      <c r="CE900" s="55"/>
      <c r="CF900" s="55"/>
      <c r="CG900" s="55"/>
      <c r="CH900" s="55"/>
      <c r="CI900" s="55"/>
      <c r="CJ900" s="55"/>
      <c r="CK900" s="55"/>
      <c r="CL900" s="55"/>
      <c r="CM900" s="55"/>
      <c r="CN900" s="55"/>
      <c r="CO900" s="55"/>
      <c r="CP900" s="55"/>
      <c r="CQ900" s="55"/>
      <c r="CR900" s="55"/>
      <c r="CS900" s="55"/>
      <c r="CT900" s="55"/>
      <c r="CU900" s="55"/>
      <c r="CV900" s="55"/>
      <c r="CW900" s="55"/>
      <c r="CX900" s="55"/>
      <c r="CY900" s="55"/>
      <c r="CZ900" s="55"/>
      <c r="DA900" s="55"/>
      <c r="DB900" s="55"/>
      <c r="DC900" s="55"/>
      <c r="DD900" s="55"/>
      <c r="DE900" s="55"/>
      <c r="DF900" s="55"/>
      <c r="DG900" s="55"/>
      <c r="DH900" s="55"/>
      <c r="DI900" s="55"/>
      <c r="DJ900" s="55"/>
      <c r="DK900" s="55"/>
      <c r="DL900" s="55"/>
      <c r="DM900" s="55"/>
      <c r="DN900" s="55"/>
      <c r="DO900" s="55"/>
      <c r="DP900" s="55"/>
      <c r="DQ900" s="55"/>
      <c r="DR900" s="55"/>
      <c r="DS900" s="55"/>
      <c r="DT900" s="55"/>
      <c r="DU900" s="55"/>
      <c r="DV900" s="55"/>
      <c r="DW900" s="55"/>
      <c r="DX900" s="55"/>
      <c r="DY900" s="55"/>
      <c r="DZ900" s="55"/>
      <c r="EA900" s="55"/>
      <c r="EB900" s="55"/>
      <c r="EC900" s="55"/>
      <c r="ED900" s="55"/>
      <c r="EE900" s="55"/>
      <c r="EF900" s="55"/>
      <c r="EG900" s="55"/>
      <c r="EH900" s="55"/>
      <c r="EI900" s="55"/>
      <c r="EJ900" s="55"/>
      <c r="EK900" s="55"/>
      <c r="EL900" s="55"/>
      <c r="EM900" s="55"/>
      <c r="EN900" s="55"/>
      <c r="EO900" s="55"/>
      <c r="EP900" s="55"/>
      <c r="EQ900" s="55"/>
      <c r="ER900" s="55"/>
      <c r="ES900" s="55"/>
      <c r="ET900" s="55"/>
      <c r="EU900" s="55"/>
      <c r="EV900" s="55"/>
      <c r="EW900" s="55"/>
      <c r="EX900" s="55"/>
      <c r="EY900" s="55"/>
      <c r="EZ900" s="55"/>
      <c r="FA900" s="55"/>
      <c r="FB900" s="55"/>
      <c r="FC900" s="55"/>
      <c r="FD900" s="55"/>
      <c r="FE900" s="55"/>
      <c r="FF900" s="55"/>
      <c r="FG900" s="55"/>
      <c r="FH900" s="55"/>
      <c r="FI900" s="55"/>
      <c r="FJ900" s="55"/>
      <c r="FK900" s="55"/>
      <c r="FL900" s="55"/>
      <c r="FM900" s="55"/>
      <c r="FN900" s="55"/>
      <c r="FO900" s="55"/>
      <c r="FP900" s="55"/>
      <c r="FQ900" s="55"/>
      <c r="FR900" s="55"/>
      <c r="FS900" s="55"/>
      <c r="FT900" s="55"/>
      <c r="FU900" s="55"/>
      <c r="FV900" s="55"/>
      <c r="FW900" s="55"/>
      <c r="FX900" s="55"/>
      <c r="FY900" s="55"/>
      <c r="FZ900" s="55"/>
      <c r="GA900" s="55"/>
      <c r="GB900" s="55"/>
      <c r="GC900" s="55"/>
      <c r="GD900" s="55"/>
      <c r="GE900" s="55"/>
      <c r="GF900" s="55"/>
      <c r="GG900" s="55"/>
      <c r="GH900" s="55"/>
      <c r="GI900" s="55"/>
      <c r="GJ900" s="55"/>
      <c r="GK900" s="55"/>
      <c r="GL900" s="55"/>
      <c r="GM900" s="55"/>
      <c r="GN900" s="55"/>
      <c r="GO900" s="55"/>
      <c r="GP900" s="55"/>
      <c r="GQ900" s="55"/>
      <c r="GR900" s="55"/>
      <c r="GS900" s="55"/>
      <c r="GT900" s="55"/>
      <c r="GU900" s="55"/>
      <c r="GV900" s="55"/>
      <c r="GW900" s="55"/>
      <c r="GX900" s="55"/>
      <c r="GY900" s="55"/>
      <c r="GZ900" s="55"/>
      <c r="HA900" s="55"/>
      <c r="HB900" s="55"/>
      <c r="HC900" s="55"/>
      <c r="HD900" s="55"/>
      <c r="HE900" s="55"/>
      <c r="HF900" s="55"/>
      <c r="HG900" s="55"/>
      <c r="HH900" s="55"/>
      <c r="HI900" s="55"/>
      <c r="HJ900" s="55"/>
      <c r="HK900" s="55"/>
      <c r="HL900" s="55"/>
      <c r="HM900" s="55"/>
      <c r="HN900" s="55"/>
      <c r="HO900" s="55"/>
      <c r="HP900" s="55"/>
      <c r="HQ900" s="55"/>
      <c r="HR900" s="55"/>
      <c r="HS900" s="55"/>
      <c r="HT900" s="55"/>
      <c r="HU900" s="55"/>
      <c r="HV900" s="55"/>
      <c r="HW900" s="55"/>
      <c r="HX900" s="55"/>
      <c r="HY900" s="55"/>
      <c r="HZ900" s="55"/>
      <c r="IA900" s="55"/>
      <c r="IB900" s="55"/>
      <c r="IC900" s="55"/>
      <c r="ID900" s="55"/>
      <c r="IE900" s="55"/>
    </row>
    <row r="901" s="36" customFormat="1" ht="60" hidden="1" customHeight="1">
      <c r="A901" s="37"/>
      <c r="B901" s="37" t="s">
        <v>62</v>
      </c>
      <c r="C901" s="37" t="s">
        <v>63</v>
      </c>
      <c r="D901" s="56" t="s">
        <v>64</v>
      </c>
      <c r="E901" s="56" t="s">
        <v>3485</v>
      </c>
      <c r="F901" s="40" t="s">
        <v>3486</v>
      </c>
      <c r="G901" s="40" t="s">
        <v>3542</v>
      </c>
      <c r="H901" s="56" t="s">
        <v>3543</v>
      </c>
      <c r="I901" s="48" t="s">
        <v>469</v>
      </c>
      <c r="J901" s="40" t="s">
        <v>470</v>
      </c>
      <c r="K901" s="49" t="s">
        <v>471</v>
      </c>
      <c r="L901" s="49" t="s">
        <v>1452</v>
      </c>
      <c r="M901" s="40" t="s">
        <v>3536</v>
      </c>
      <c r="N901" s="49">
        <v>2449483</v>
      </c>
      <c r="O901" s="37" t="s">
        <v>3502</v>
      </c>
      <c r="P901" s="37" t="s">
        <v>76</v>
      </c>
      <c r="Q901" s="42"/>
      <c r="R901" s="50">
        <v>43347</v>
      </c>
      <c r="S901" s="48">
        <v>8</v>
      </c>
      <c r="T901" s="45">
        <f t="shared" si="74"/>
        <v>46268.599999999999</v>
      </c>
      <c r="U901" s="56" t="s">
        <v>78</v>
      </c>
      <c r="V901" s="47"/>
      <c r="W901" s="47" t="s">
        <v>79</v>
      </c>
      <c r="X901" s="48">
        <v>100</v>
      </c>
      <c r="Y901" s="48"/>
      <c r="Z901" s="42" t="s">
        <v>79</v>
      </c>
      <c r="AA901" s="56" t="s">
        <v>475</v>
      </c>
      <c r="AB901" s="48"/>
      <c r="AC901" s="42" t="s">
        <v>79</v>
      </c>
      <c r="AD901" s="49">
        <v>60</v>
      </c>
      <c r="AE901" s="50">
        <v>45154</v>
      </c>
      <c r="AF901" s="51">
        <f t="shared" si="76"/>
        <v>46980</v>
      </c>
      <c r="AG901" s="40" t="s">
        <v>82</v>
      </c>
      <c r="AH901" s="40" t="s">
        <v>83</v>
      </c>
      <c r="AI901" s="42" t="s">
        <v>3544</v>
      </c>
      <c r="AJ901" s="37" t="s">
        <v>143</v>
      </c>
      <c r="AK901" s="51" t="str">
        <f t="shared" ca="1" si="73"/>
        <v>поверен</v>
      </c>
      <c r="AL901" s="42"/>
      <c r="AM901" s="42" t="s">
        <v>86</v>
      </c>
      <c r="AN901" s="42" t="s">
        <v>87</v>
      </c>
      <c r="AO901" s="42" t="s">
        <v>88</v>
      </c>
      <c r="AP901" s="48" t="s">
        <v>3538</v>
      </c>
      <c r="AQ901" s="41" t="s">
        <v>3494</v>
      </c>
      <c r="AR901" s="51"/>
      <c r="AS901" s="42" t="s">
        <v>91</v>
      </c>
      <c r="AT901" s="37" t="s">
        <v>385</v>
      </c>
      <c r="AU901" s="37"/>
      <c r="AV901" s="41" t="s">
        <v>3495</v>
      </c>
      <c r="AW901" s="40"/>
      <c r="AX901" s="37"/>
      <c r="AY901" s="37"/>
      <c r="AZ901" s="37"/>
      <c r="BA901" s="40"/>
      <c r="BB901" s="40"/>
      <c r="BC901" s="40"/>
      <c r="BD901" s="42"/>
      <c r="BE901" s="40"/>
      <c r="BF901" s="52"/>
      <c r="BG901" s="53" t="s">
        <v>455</v>
      </c>
      <c r="BH901" s="54"/>
      <c r="BI901" s="47"/>
      <c r="BJ901" s="47"/>
      <c r="BK901" s="47"/>
      <c r="BL901" s="55"/>
      <c r="BM901" s="55"/>
      <c r="BN901" s="55"/>
      <c r="BO901" s="55"/>
      <c r="BP901" s="55"/>
      <c r="BQ901" s="55"/>
      <c r="BR901" s="55"/>
      <c r="BS901" s="55"/>
      <c r="BT901" s="55"/>
      <c r="BU901" s="55"/>
      <c r="BV901" s="55"/>
      <c r="BW901" s="55"/>
      <c r="BX901" s="55"/>
      <c r="BY901" s="55"/>
      <c r="BZ901" s="55"/>
      <c r="CA901" s="55"/>
      <c r="CB901" s="55"/>
      <c r="CC901" s="55"/>
      <c r="CD901" s="55"/>
      <c r="CE901" s="55"/>
      <c r="CF901" s="55"/>
      <c r="CG901" s="55"/>
      <c r="CH901" s="55"/>
      <c r="CI901" s="55"/>
      <c r="CJ901" s="55"/>
      <c r="CK901" s="55"/>
      <c r="CL901" s="55"/>
      <c r="CM901" s="55"/>
      <c r="CN901" s="55"/>
      <c r="CO901" s="55"/>
      <c r="CP901" s="55"/>
      <c r="CQ901" s="55"/>
      <c r="CR901" s="55"/>
      <c r="CS901" s="55"/>
      <c r="CT901" s="55"/>
      <c r="CU901" s="55"/>
      <c r="CV901" s="55"/>
      <c r="CW901" s="55"/>
      <c r="CX901" s="55"/>
      <c r="CY901" s="55"/>
      <c r="CZ901" s="55"/>
      <c r="DA901" s="55"/>
      <c r="DB901" s="55"/>
      <c r="DC901" s="55"/>
      <c r="DD901" s="55"/>
      <c r="DE901" s="55"/>
      <c r="DF901" s="55"/>
      <c r="DG901" s="55"/>
      <c r="DH901" s="55"/>
      <c r="DI901" s="55"/>
      <c r="DJ901" s="55"/>
      <c r="DK901" s="55"/>
      <c r="DL901" s="55"/>
      <c r="DM901" s="55"/>
      <c r="DN901" s="55"/>
      <c r="DO901" s="55"/>
      <c r="DP901" s="55"/>
      <c r="DQ901" s="55"/>
      <c r="DR901" s="55"/>
      <c r="DS901" s="55"/>
      <c r="DT901" s="55"/>
      <c r="DU901" s="55"/>
      <c r="DV901" s="55"/>
      <c r="DW901" s="55"/>
      <c r="DX901" s="55"/>
      <c r="DY901" s="55"/>
      <c r="DZ901" s="55"/>
      <c r="EA901" s="55"/>
      <c r="EB901" s="55"/>
      <c r="EC901" s="55"/>
      <c r="ED901" s="55"/>
      <c r="EE901" s="55"/>
      <c r="EF901" s="55"/>
      <c r="EG901" s="55"/>
      <c r="EH901" s="55"/>
      <c r="EI901" s="55"/>
      <c r="EJ901" s="55"/>
      <c r="EK901" s="55"/>
      <c r="EL901" s="55"/>
      <c r="EM901" s="55"/>
      <c r="EN901" s="55"/>
      <c r="EO901" s="55"/>
      <c r="EP901" s="55"/>
      <c r="EQ901" s="55"/>
      <c r="ER901" s="55"/>
      <c r="ES901" s="55"/>
      <c r="ET901" s="55"/>
      <c r="EU901" s="55"/>
      <c r="EV901" s="55"/>
      <c r="EW901" s="55"/>
      <c r="EX901" s="55"/>
      <c r="EY901" s="55"/>
      <c r="EZ901" s="55"/>
      <c r="FA901" s="55"/>
      <c r="FB901" s="55"/>
      <c r="FC901" s="55"/>
      <c r="FD901" s="55"/>
      <c r="FE901" s="55"/>
      <c r="FF901" s="55"/>
      <c r="FG901" s="55"/>
      <c r="FH901" s="55"/>
      <c r="FI901" s="55"/>
      <c r="FJ901" s="55"/>
      <c r="FK901" s="55"/>
      <c r="FL901" s="55"/>
      <c r="FM901" s="55"/>
      <c r="FN901" s="55"/>
      <c r="FO901" s="55"/>
      <c r="FP901" s="55"/>
      <c r="FQ901" s="55"/>
      <c r="FR901" s="55"/>
      <c r="FS901" s="55"/>
      <c r="FT901" s="55"/>
      <c r="FU901" s="55"/>
      <c r="FV901" s="55"/>
      <c r="FW901" s="55"/>
      <c r="FX901" s="55"/>
      <c r="FY901" s="55"/>
      <c r="FZ901" s="55"/>
      <c r="GA901" s="55"/>
      <c r="GB901" s="55"/>
      <c r="GC901" s="55"/>
      <c r="GD901" s="55"/>
      <c r="GE901" s="55"/>
      <c r="GF901" s="55"/>
      <c r="GG901" s="55"/>
      <c r="GH901" s="55"/>
      <c r="GI901" s="55"/>
      <c r="GJ901" s="55"/>
      <c r="GK901" s="55"/>
      <c r="GL901" s="55"/>
      <c r="GM901" s="55"/>
      <c r="GN901" s="55"/>
      <c r="GO901" s="55"/>
      <c r="GP901" s="55"/>
      <c r="GQ901" s="55"/>
      <c r="GR901" s="55"/>
      <c r="GS901" s="55"/>
      <c r="GT901" s="55"/>
      <c r="GU901" s="55"/>
      <c r="GV901" s="55"/>
      <c r="GW901" s="55"/>
      <c r="GX901" s="55"/>
      <c r="GY901" s="55"/>
      <c r="GZ901" s="55"/>
      <c r="HA901" s="55"/>
      <c r="HB901" s="55"/>
      <c r="HC901" s="55"/>
      <c r="HD901" s="55"/>
      <c r="HE901" s="55"/>
      <c r="HF901" s="55"/>
      <c r="HG901" s="55"/>
      <c r="HH901" s="55"/>
      <c r="HI901" s="55"/>
      <c r="HJ901" s="55"/>
      <c r="HK901" s="55"/>
      <c r="HL901" s="55"/>
      <c r="HM901" s="55"/>
      <c r="HN901" s="55"/>
      <c r="HO901" s="55"/>
      <c r="HP901" s="55"/>
      <c r="HQ901" s="55"/>
      <c r="HR901" s="55"/>
      <c r="HS901" s="55"/>
      <c r="HT901" s="55"/>
      <c r="HU901" s="55"/>
      <c r="HV901" s="55"/>
      <c r="HW901" s="55"/>
      <c r="HX901" s="55"/>
      <c r="HY901" s="55"/>
      <c r="HZ901" s="55"/>
      <c r="IA901" s="55"/>
      <c r="IB901" s="55"/>
      <c r="IC901" s="55"/>
      <c r="ID901" s="55"/>
      <c r="IE901" s="55"/>
    </row>
    <row r="902" s="36" customFormat="1" ht="60" hidden="1" customHeight="1">
      <c r="A902" s="37"/>
      <c r="B902" s="37" t="s">
        <v>62</v>
      </c>
      <c r="C902" s="37" t="s">
        <v>63</v>
      </c>
      <c r="D902" s="56" t="s">
        <v>64</v>
      </c>
      <c r="E902" s="56" t="s">
        <v>3485</v>
      </c>
      <c r="F902" s="40" t="s">
        <v>3486</v>
      </c>
      <c r="G902" s="40" t="s">
        <v>3545</v>
      </c>
      <c r="H902" s="56" t="s">
        <v>3546</v>
      </c>
      <c r="I902" s="48" t="s">
        <v>469</v>
      </c>
      <c r="J902" s="40" t="s">
        <v>470</v>
      </c>
      <c r="K902" s="49" t="s">
        <v>471</v>
      </c>
      <c r="L902" s="49" t="s">
        <v>1452</v>
      </c>
      <c r="M902" s="40" t="s">
        <v>3536</v>
      </c>
      <c r="N902" s="49">
        <v>2449484</v>
      </c>
      <c r="O902" s="37" t="s">
        <v>3502</v>
      </c>
      <c r="P902" s="37" t="s">
        <v>76</v>
      </c>
      <c r="Q902" s="42"/>
      <c r="R902" s="50">
        <v>43347</v>
      </c>
      <c r="S902" s="48">
        <v>8</v>
      </c>
      <c r="T902" s="45">
        <f t="shared" si="74"/>
        <v>46268.599999999999</v>
      </c>
      <c r="U902" s="56" t="s">
        <v>78</v>
      </c>
      <c r="V902" s="47"/>
      <c r="W902" s="47" t="s">
        <v>79</v>
      </c>
      <c r="X902" s="48">
        <v>100</v>
      </c>
      <c r="Y902" s="48"/>
      <c r="Z902" s="42" t="s">
        <v>79</v>
      </c>
      <c r="AA902" s="56" t="s">
        <v>475</v>
      </c>
      <c r="AB902" s="48"/>
      <c r="AC902" s="42" t="s">
        <v>79</v>
      </c>
      <c r="AD902" s="49">
        <v>60</v>
      </c>
      <c r="AE902" s="50">
        <v>45154</v>
      </c>
      <c r="AF902" s="51">
        <f t="shared" si="76"/>
        <v>46980</v>
      </c>
      <c r="AG902" s="40" t="s">
        <v>82</v>
      </c>
      <c r="AH902" s="40" t="s">
        <v>83</v>
      </c>
      <c r="AI902" s="42" t="s">
        <v>3547</v>
      </c>
      <c r="AJ902" s="37" t="s">
        <v>143</v>
      </c>
      <c r="AK902" s="51" t="str">
        <f t="shared" ca="1" si="73"/>
        <v>поверен</v>
      </c>
      <c r="AL902" s="42"/>
      <c r="AM902" s="42" t="s">
        <v>86</v>
      </c>
      <c r="AN902" s="42" t="s">
        <v>87</v>
      </c>
      <c r="AO902" s="42" t="s">
        <v>88</v>
      </c>
      <c r="AP902" s="48" t="s">
        <v>3538</v>
      </c>
      <c r="AQ902" s="41" t="s">
        <v>3494</v>
      </c>
      <c r="AR902" s="51"/>
      <c r="AS902" s="42" t="s">
        <v>91</v>
      </c>
      <c r="AT902" s="37" t="s">
        <v>385</v>
      </c>
      <c r="AU902" s="37"/>
      <c r="AV902" s="41" t="s">
        <v>3495</v>
      </c>
      <c r="AW902" s="40"/>
      <c r="AX902" s="37"/>
      <c r="AY902" s="37"/>
      <c r="AZ902" s="37"/>
      <c r="BA902" s="40"/>
      <c r="BB902" s="40"/>
      <c r="BC902" s="40"/>
      <c r="BD902" s="42"/>
      <c r="BE902" s="40"/>
      <c r="BF902" s="52"/>
      <c r="BG902" s="53" t="s">
        <v>455</v>
      </c>
      <c r="BH902" s="54"/>
      <c r="BI902" s="47"/>
      <c r="BJ902" s="47"/>
      <c r="BK902" s="47"/>
      <c r="BL902" s="55"/>
      <c r="BM902" s="55"/>
      <c r="BN902" s="55"/>
      <c r="BO902" s="55"/>
      <c r="BP902" s="55"/>
      <c r="BQ902" s="55"/>
      <c r="BR902" s="55"/>
      <c r="BS902" s="55"/>
      <c r="BT902" s="55"/>
      <c r="BU902" s="55"/>
      <c r="BV902" s="55"/>
      <c r="BW902" s="55"/>
      <c r="BX902" s="55"/>
      <c r="BY902" s="55"/>
      <c r="BZ902" s="55"/>
      <c r="CA902" s="55"/>
      <c r="CB902" s="55"/>
      <c r="CC902" s="55"/>
      <c r="CD902" s="55"/>
      <c r="CE902" s="55"/>
      <c r="CF902" s="55"/>
      <c r="CG902" s="55"/>
      <c r="CH902" s="55"/>
      <c r="CI902" s="55"/>
      <c r="CJ902" s="55"/>
      <c r="CK902" s="55"/>
      <c r="CL902" s="55"/>
      <c r="CM902" s="55"/>
      <c r="CN902" s="55"/>
      <c r="CO902" s="55"/>
      <c r="CP902" s="55"/>
      <c r="CQ902" s="55"/>
      <c r="CR902" s="55"/>
      <c r="CS902" s="55"/>
      <c r="CT902" s="55"/>
      <c r="CU902" s="55"/>
      <c r="CV902" s="55"/>
      <c r="CW902" s="55"/>
      <c r="CX902" s="55"/>
      <c r="CY902" s="55"/>
      <c r="CZ902" s="55"/>
      <c r="DA902" s="55"/>
      <c r="DB902" s="55"/>
      <c r="DC902" s="55"/>
      <c r="DD902" s="55"/>
      <c r="DE902" s="55"/>
      <c r="DF902" s="55"/>
      <c r="DG902" s="55"/>
      <c r="DH902" s="55"/>
      <c r="DI902" s="55"/>
      <c r="DJ902" s="55"/>
      <c r="DK902" s="55"/>
      <c r="DL902" s="55"/>
      <c r="DM902" s="55"/>
      <c r="DN902" s="55"/>
      <c r="DO902" s="55"/>
      <c r="DP902" s="55"/>
      <c r="DQ902" s="55"/>
      <c r="DR902" s="55"/>
      <c r="DS902" s="55"/>
      <c r="DT902" s="55"/>
      <c r="DU902" s="55"/>
      <c r="DV902" s="55"/>
      <c r="DW902" s="55"/>
      <c r="DX902" s="55"/>
      <c r="DY902" s="55"/>
      <c r="DZ902" s="55"/>
      <c r="EA902" s="55"/>
      <c r="EB902" s="55"/>
      <c r="EC902" s="55"/>
      <c r="ED902" s="55"/>
      <c r="EE902" s="55"/>
      <c r="EF902" s="55"/>
      <c r="EG902" s="55"/>
      <c r="EH902" s="55"/>
      <c r="EI902" s="55"/>
      <c r="EJ902" s="55"/>
      <c r="EK902" s="55"/>
      <c r="EL902" s="55"/>
      <c r="EM902" s="55"/>
      <c r="EN902" s="55"/>
      <c r="EO902" s="55"/>
      <c r="EP902" s="55"/>
      <c r="EQ902" s="55"/>
      <c r="ER902" s="55"/>
      <c r="ES902" s="55"/>
      <c r="ET902" s="55"/>
      <c r="EU902" s="55"/>
      <c r="EV902" s="55"/>
      <c r="EW902" s="55"/>
      <c r="EX902" s="55"/>
      <c r="EY902" s="55"/>
      <c r="EZ902" s="55"/>
      <c r="FA902" s="55"/>
      <c r="FB902" s="55"/>
      <c r="FC902" s="55"/>
      <c r="FD902" s="55"/>
      <c r="FE902" s="55"/>
      <c r="FF902" s="55"/>
      <c r="FG902" s="55"/>
      <c r="FH902" s="55"/>
      <c r="FI902" s="55"/>
      <c r="FJ902" s="55"/>
      <c r="FK902" s="55"/>
      <c r="FL902" s="55"/>
      <c r="FM902" s="55"/>
      <c r="FN902" s="55"/>
      <c r="FO902" s="55"/>
      <c r="FP902" s="55"/>
      <c r="FQ902" s="55"/>
      <c r="FR902" s="55"/>
      <c r="FS902" s="55"/>
      <c r="FT902" s="55"/>
      <c r="FU902" s="55"/>
      <c r="FV902" s="55"/>
      <c r="FW902" s="55"/>
      <c r="FX902" s="55"/>
      <c r="FY902" s="55"/>
      <c r="FZ902" s="55"/>
      <c r="GA902" s="55"/>
      <c r="GB902" s="55"/>
      <c r="GC902" s="55"/>
      <c r="GD902" s="55"/>
      <c r="GE902" s="55"/>
      <c r="GF902" s="55"/>
      <c r="GG902" s="55"/>
      <c r="GH902" s="55"/>
      <c r="GI902" s="55"/>
      <c r="GJ902" s="55"/>
      <c r="GK902" s="55"/>
      <c r="GL902" s="55"/>
      <c r="GM902" s="55"/>
      <c r="GN902" s="55"/>
      <c r="GO902" s="55"/>
      <c r="GP902" s="55"/>
      <c r="GQ902" s="55"/>
      <c r="GR902" s="55"/>
      <c r="GS902" s="55"/>
      <c r="GT902" s="55"/>
      <c r="GU902" s="55"/>
      <c r="GV902" s="55"/>
      <c r="GW902" s="55"/>
      <c r="GX902" s="55"/>
      <c r="GY902" s="55"/>
      <c r="GZ902" s="55"/>
      <c r="HA902" s="55"/>
      <c r="HB902" s="55"/>
      <c r="HC902" s="55"/>
      <c r="HD902" s="55"/>
      <c r="HE902" s="55"/>
      <c r="HF902" s="55"/>
      <c r="HG902" s="55"/>
      <c r="HH902" s="55"/>
      <c r="HI902" s="55"/>
      <c r="HJ902" s="55"/>
      <c r="HK902" s="55"/>
      <c r="HL902" s="55"/>
      <c r="HM902" s="55"/>
      <c r="HN902" s="55"/>
      <c r="HO902" s="55"/>
      <c r="HP902" s="55"/>
      <c r="HQ902" s="55"/>
      <c r="HR902" s="55"/>
      <c r="HS902" s="55"/>
      <c r="HT902" s="55"/>
      <c r="HU902" s="55"/>
      <c r="HV902" s="55"/>
      <c r="HW902" s="55"/>
      <c r="HX902" s="55"/>
      <c r="HY902" s="55"/>
      <c r="HZ902" s="55"/>
      <c r="IA902" s="55"/>
      <c r="IB902" s="55"/>
      <c r="IC902" s="55"/>
      <c r="ID902" s="55"/>
      <c r="IE902" s="55"/>
    </row>
    <row r="903" s="36" customFormat="1" ht="60" hidden="1" customHeight="1">
      <c r="A903" s="37"/>
      <c r="B903" s="37" t="s">
        <v>62</v>
      </c>
      <c r="C903" s="37" t="s">
        <v>63</v>
      </c>
      <c r="D903" s="56" t="s">
        <v>64</v>
      </c>
      <c r="E903" s="56" t="s">
        <v>3485</v>
      </c>
      <c r="F903" s="40" t="s">
        <v>3486</v>
      </c>
      <c r="G903" s="40" t="s">
        <v>3548</v>
      </c>
      <c r="H903" s="56" t="s">
        <v>3549</v>
      </c>
      <c r="I903" s="48" t="s">
        <v>469</v>
      </c>
      <c r="J903" s="40" t="s">
        <v>470</v>
      </c>
      <c r="K903" s="49" t="s">
        <v>471</v>
      </c>
      <c r="L903" s="49" t="s">
        <v>1452</v>
      </c>
      <c r="M903" s="40" t="s">
        <v>3536</v>
      </c>
      <c r="N903" s="49">
        <v>2450967</v>
      </c>
      <c r="O903" s="37" t="s">
        <v>3502</v>
      </c>
      <c r="P903" s="37" t="s">
        <v>76</v>
      </c>
      <c r="Q903" s="42"/>
      <c r="R903" s="96">
        <v>43347</v>
      </c>
      <c r="S903" s="48">
        <v>8</v>
      </c>
      <c r="T903" s="45">
        <f t="shared" si="74"/>
        <v>46268.599999999999</v>
      </c>
      <c r="U903" s="56" t="s">
        <v>78</v>
      </c>
      <c r="V903" s="47"/>
      <c r="W903" s="47" t="s">
        <v>79</v>
      </c>
      <c r="X903" s="48">
        <v>100</v>
      </c>
      <c r="Y903" s="48"/>
      <c r="Z903" s="42" t="s">
        <v>79</v>
      </c>
      <c r="AA903" s="56" t="s">
        <v>475</v>
      </c>
      <c r="AB903" s="48"/>
      <c r="AC903" s="42" t="s">
        <v>79</v>
      </c>
      <c r="AD903" s="49">
        <v>60</v>
      </c>
      <c r="AE903" s="50">
        <v>45154</v>
      </c>
      <c r="AF903" s="51">
        <f t="shared" si="76"/>
        <v>46980</v>
      </c>
      <c r="AG903" s="40" t="s">
        <v>82</v>
      </c>
      <c r="AH903" s="40" t="s">
        <v>83</v>
      </c>
      <c r="AI903" s="42" t="s">
        <v>3550</v>
      </c>
      <c r="AJ903" s="37" t="s">
        <v>143</v>
      </c>
      <c r="AK903" s="51" t="str">
        <f t="shared" ca="1" si="73"/>
        <v>поверен</v>
      </c>
      <c r="AL903" s="42"/>
      <c r="AM903" s="42" t="s">
        <v>86</v>
      </c>
      <c r="AN903" s="42" t="s">
        <v>87</v>
      </c>
      <c r="AO903" s="42" t="s">
        <v>88</v>
      </c>
      <c r="AP903" s="48" t="s">
        <v>3551</v>
      </c>
      <c r="AQ903" s="41" t="s">
        <v>3494</v>
      </c>
      <c r="AR903" s="51"/>
      <c r="AS903" s="42" t="s">
        <v>91</v>
      </c>
      <c r="AT903" s="37" t="s">
        <v>385</v>
      </c>
      <c r="AU903" s="37"/>
      <c r="AV903" s="41" t="s">
        <v>3495</v>
      </c>
      <c r="AW903" s="40"/>
      <c r="AX903" s="37"/>
      <c r="AY903" s="37"/>
      <c r="AZ903" s="37"/>
      <c r="BA903" s="40"/>
      <c r="BB903" s="40"/>
      <c r="BC903" s="40"/>
      <c r="BD903" s="42"/>
      <c r="BE903" s="40"/>
      <c r="BF903" s="52"/>
      <c r="BG903" s="53" t="s">
        <v>455</v>
      </c>
      <c r="BH903" s="54"/>
      <c r="BI903" s="47"/>
      <c r="BJ903" s="47"/>
      <c r="BK903" s="47"/>
      <c r="BL903" s="55"/>
      <c r="BM903" s="55"/>
      <c r="BN903" s="55"/>
      <c r="BO903" s="55"/>
      <c r="BP903" s="55"/>
      <c r="BQ903" s="55"/>
      <c r="BR903" s="55"/>
      <c r="BS903" s="55"/>
      <c r="BT903" s="55"/>
      <c r="BU903" s="55"/>
      <c r="BV903" s="55"/>
      <c r="BW903" s="55"/>
      <c r="BX903" s="55"/>
      <c r="BY903" s="55"/>
      <c r="BZ903" s="55"/>
      <c r="CA903" s="55"/>
      <c r="CB903" s="55"/>
      <c r="CC903" s="55"/>
      <c r="CD903" s="55"/>
      <c r="CE903" s="55"/>
      <c r="CF903" s="55"/>
      <c r="CG903" s="55"/>
      <c r="CH903" s="55"/>
      <c r="CI903" s="55"/>
      <c r="CJ903" s="55"/>
      <c r="CK903" s="55"/>
      <c r="CL903" s="55"/>
      <c r="CM903" s="55"/>
      <c r="CN903" s="55"/>
      <c r="CO903" s="55"/>
      <c r="CP903" s="55"/>
      <c r="CQ903" s="55"/>
      <c r="CR903" s="55"/>
      <c r="CS903" s="55"/>
      <c r="CT903" s="55"/>
      <c r="CU903" s="55"/>
      <c r="CV903" s="55"/>
      <c r="CW903" s="55"/>
      <c r="CX903" s="55"/>
      <c r="CY903" s="55"/>
      <c r="CZ903" s="55"/>
      <c r="DA903" s="55"/>
      <c r="DB903" s="55"/>
      <c r="DC903" s="55"/>
      <c r="DD903" s="55"/>
      <c r="DE903" s="55"/>
      <c r="DF903" s="55"/>
      <c r="DG903" s="55"/>
      <c r="DH903" s="55"/>
      <c r="DI903" s="55"/>
      <c r="DJ903" s="55"/>
      <c r="DK903" s="55"/>
      <c r="DL903" s="55"/>
      <c r="DM903" s="55"/>
      <c r="DN903" s="55"/>
      <c r="DO903" s="55"/>
      <c r="DP903" s="55"/>
      <c r="DQ903" s="55"/>
      <c r="DR903" s="55"/>
      <c r="DS903" s="55"/>
      <c r="DT903" s="55"/>
      <c r="DU903" s="55"/>
      <c r="DV903" s="55"/>
      <c r="DW903" s="55"/>
      <c r="DX903" s="55"/>
      <c r="DY903" s="55"/>
      <c r="DZ903" s="55"/>
      <c r="EA903" s="55"/>
      <c r="EB903" s="55"/>
      <c r="EC903" s="55"/>
      <c r="ED903" s="55"/>
      <c r="EE903" s="55"/>
      <c r="EF903" s="55"/>
      <c r="EG903" s="55"/>
      <c r="EH903" s="55"/>
      <c r="EI903" s="55"/>
      <c r="EJ903" s="55"/>
      <c r="EK903" s="55"/>
      <c r="EL903" s="55"/>
      <c r="EM903" s="55"/>
      <c r="EN903" s="55"/>
      <c r="EO903" s="55"/>
      <c r="EP903" s="55"/>
      <c r="EQ903" s="55"/>
      <c r="ER903" s="55"/>
      <c r="ES903" s="55"/>
      <c r="ET903" s="55"/>
      <c r="EU903" s="55"/>
      <c r="EV903" s="55"/>
      <c r="EW903" s="55"/>
      <c r="EX903" s="55"/>
      <c r="EY903" s="55"/>
      <c r="EZ903" s="55"/>
      <c r="FA903" s="55"/>
      <c r="FB903" s="55"/>
      <c r="FC903" s="55"/>
      <c r="FD903" s="55"/>
      <c r="FE903" s="55"/>
      <c r="FF903" s="55"/>
      <c r="FG903" s="55"/>
      <c r="FH903" s="55"/>
      <c r="FI903" s="55"/>
      <c r="FJ903" s="55"/>
      <c r="FK903" s="55"/>
      <c r="FL903" s="55"/>
      <c r="FM903" s="55"/>
      <c r="FN903" s="55"/>
      <c r="FO903" s="55"/>
      <c r="FP903" s="55"/>
      <c r="FQ903" s="55"/>
      <c r="FR903" s="55"/>
      <c r="FS903" s="55"/>
      <c r="FT903" s="55"/>
      <c r="FU903" s="55"/>
      <c r="FV903" s="55"/>
      <c r="FW903" s="55"/>
      <c r="FX903" s="55"/>
      <c r="FY903" s="55"/>
      <c r="FZ903" s="55"/>
      <c r="GA903" s="55"/>
      <c r="GB903" s="55"/>
      <c r="GC903" s="55"/>
      <c r="GD903" s="55"/>
      <c r="GE903" s="55"/>
      <c r="GF903" s="55"/>
      <c r="GG903" s="55"/>
      <c r="GH903" s="55"/>
      <c r="GI903" s="55"/>
      <c r="GJ903" s="55"/>
      <c r="GK903" s="55"/>
      <c r="GL903" s="55"/>
      <c r="GM903" s="55"/>
      <c r="GN903" s="55"/>
      <c r="GO903" s="55"/>
      <c r="GP903" s="55"/>
      <c r="GQ903" s="55"/>
      <c r="GR903" s="55"/>
      <c r="GS903" s="55"/>
      <c r="GT903" s="55"/>
      <c r="GU903" s="55"/>
      <c r="GV903" s="55"/>
      <c r="GW903" s="55"/>
      <c r="GX903" s="55"/>
      <c r="GY903" s="55"/>
      <c r="GZ903" s="55"/>
      <c r="HA903" s="55"/>
      <c r="HB903" s="55"/>
      <c r="HC903" s="55"/>
      <c r="HD903" s="55"/>
      <c r="HE903" s="55"/>
      <c r="HF903" s="55"/>
      <c r="HG903" s="55"/>
      <c r="HH903" s="55"/>
      <c r="HI903" s="55"/>
      <c r="HJ903" s="55"/>
      <c r="HK903" s="55"/>
      <c r="HL903" s="55"/>
      <c r="HM903" s="55"/>
      <c r="HN903" s="55"/>
      <c r="HO903" s="55"/>
      <c r="HP903" s="55"/>
      <c r="HQ903" s="55"/>
      <c r="HR903" s="55"/>
      <c r="HS903" s="55"/>
      <c r="HT903" s="55"/>
      <c r="HU903" s="55"/>
      <c r="HV903" s="55"/>
      <c r="HW903" s="55"/>
      <c r="HX903" s="55"/>
      <c r="HY903" s="55"/>
      <c r="HZ903" s="55"/>
      <c r="IA903" s="55"/>
      <c r="IB903" s="55"/>
      <c r="IC903" s="55"/>
      <c r="ID903" s="55"/>
      <c r="IE903" s="55"/>
    </row>
    <row r="904" s="36" customFormat="1" ht="60" hidden="1" customHeight="1">
      <c r="A904" s="37"/>
      <c r="B904" s="37" t="s">
        <v>62</v>
      </c>
      <c r="C904" s="37" t="s">
        <v>63</v>
      </c>
      <c r="D904" s="56" t="s">
        <v>64</v>
      </c>
      <c r="E904" s="56" t="s">
        <v>3485</v>
      </c>
      <c r="F904" s="40" t="s">
        <v>3486</v>
      </c>
      <c r="G904" s="40" t="s">
        <v>3552</v>
      </c>
      <c r="H904" s="56" t="s">
        <v>3553</v>
      </c>
      <c r="I904" s="48" t="s">
        <v>469</v>
      </c>
      <c r="J904" s="40" t="s">
        <v>470</v>
      </c>
      <c r="K904" s="49" t="s">
        <v>471</v>
      </c>
      <c r="L904" s="49" t="s">
        <v>1452</v>
      </c>
      <c r="M904" s="40" t="s">
        <v>3536</v>
      </c>
      <c r="N904" s="49">
        <v>2450964</v>
      </c>
      <c r="O904" s="37" t="s">
        <v>3502</v>
      </c>
      <c r="P904" s="37" t="s">
        <v>76</v>
      </c>
      <c r="Q904" s="42"/>
      <c r="R904" s="96">
        <v>43347</v>
      </c>
      <c r="S904" s="48">
        <v>8</v>
      </c>
      <c r="T904" s="45">
        <f t="shared" si="74"/>
        <v>46268.599999999999</v>
      </c>
      <c r="U904" s="56" t="s">
        <v>78</v>
      </c>
      <c r="V904" s="47"/>
      <c r="W904" s="47" t="s">
        <v>79</v>
      </c>
      <c r="X904" s="48">
        <v>100</v>
      </c>
      <c r="Y904" s="48"/>
      <c r="Z904" s="42" t="s">
        <v>79</v>
      </c>
      <c r="AA904" s="56" t="s">
        <v>475</v>
      </c>
      <c r="AB904" s="48"/>
      <c r="AC904" s="42" t="s">
        <v>79</v>
      </c>
      <c r="AD904" s="49">
        <v>60</v>
      </c>
      <c r="AE904" s="50">
        <v>45154</v>
      </c>
      <c r="AF904" s="51">
        <f t="shared" si="76"/>
        <v>46980</v>
      </c>
      <c r="AG904" s="40" t="s">
        <v>82</v>
      </c>
      <c r="AH904" s="40" t="s">
        <v>83</v>
      </c>
      <c r="AI904" s="42" t="s">
        <v>3554</v>
      </c>
      <c r="AJ904" s="37" t="s">
        <v>143</v>
      </c>
      <c r="AK904" s="51" t="str">
        <f t="shared" ca="1" si="73"/>
        <v>поверен</v>
      </c>
      <c r="AL904" s="42"/>
      <c r="AM904" s="42" t="s">
        <v>86</v>
      </c>
      <c r="AN904" s="42" t="s">
        <v>87</v>
      </c>
      <c r="AO904" s="42" t="s">
        <v>88</v>
      </c>
      <c r="AP904" s="48" t="s">
        <v>3551</v>
      </c>
      <c r="AQ904" s="41" t="s">
        <v>3494</v>
      </c>
      <c r="AR904" s="51"/>
      <c r="AS904" s="42" t="s">
        <v>91</v>
      </c>
      <c r="AT904" s="37" t="s">
        <v>385</v>
      </c>
      <c r="AU904" s="37"/>
      <c r="AV904" s="41" t="s">
        <v>3495</v>
      </c>
      <c r="AW904" s="40"/>
      <c r="AX904" s="37"/>
      <c r="AY904" s="37"/>
      <c r="AZ904" s="37"/>
      <c r="BA904" s="40"/>
      <c r="BB904" s="40"/>
      <c r="BC904" s="40"/>
      <c r="BD904" s="42"/>
      <c r="BE904" s="40"/>
      <c r="BF904" s="52"/>
      <c r="BG904" s="53" t="s">
        <v>455</v>
      </c>
      <c r="BH904" s="54"/>
      <c r="BI904" s="47"/>
      <c r="BJ904" s="47"/>
      <c r="BK904" s="47"/>
      <c r="BL904" s="55"/>
      <c r="BM904" s="55"/>
      <c r="BN904" s="55"/>
      <c r="BO904" s="55"/>
      <c r="BP904" s="55"/>
      <c r="BQ904" s="55"/>
      <c r="BR904" s="55"/>
      <c r="BS904" s="55"/>
      <c r="BT904" s="55"/>
      <c r="BU904" s="55"/>
      <c r="BV904" s="55"/>
      <c r="BW904" s="55"/>
      <c r="BX904" s="55"/>
      <c r="BY904" s="55"/>
      <c r="BZ904" s="55"/>
      <c r="CA904" s="55"/>
      <c r="CB904" s="55"/>
      <c r="CC904" s="55"/>
      <c r="CD904" s="55"/>
      <c r="CE904" s="55"/>
      <c r="CF904" s="55"/>
      <c r="CG904" s="55"/>
      <c r="CH904" s="55"/>
      <c r="CI904" s="55"/>
      <c r="CJ904" s="55"/>
      <c r="CK904" s="55"/>
      <c r="CL904" s="55"/>
      <c r="CM904" s="55"/>
      <c r="CN904" s="55"/>
      <c r="CO904" s="55"/>
      <c r="CP904" s="55"/>
      <c r="CQ904" s="55"/>
      <c r="CR904" s="55"/>
      <c r="CS904" s="55"/>
      <c r="CT904" s="55"/>
      <c r="CU904" s="55"/>
      <c r="CV904" s="55"/>
      <c r="CW904" s="55"/>
      <c r="CX904" s="55"/>
      <c r="CY904" s="55"/>
      <c r="CZ904" s="55"/>
      <c r="DA904" s="55"/>
      <c r="DB904" s="55"/>
      <c r="DC904" s="55"/>
      <c r="DD904" s="55"/>
      <c r="DE904" s="55"/>
      <c r="DF904" s="55"/>
      <c r="DG904" s="55"/>
      <c r="DH904" s="55"/>
      <c r="DI904" s="55"/>
      <c r="DJ904" s="55"/>
      <c r="DK904" s="55"/>
      <c r="DL904" s="55"/>
      <c r="DM904" s="55"/>
      <c r="DN904" s="55"/>
      <c r="DO904" s="55"/>
      <c r="DP904" s="55"/>
      <c r="DQ904" s="55"/>
      <c r="DR904" s="55"/>
      <c r="DS904" s="55"/>
      <c r="DT904" s="55"/>
      <c r="DU904" s="55"/>
      <c r="DV904" s="55"/>
      <c r="DW904" s="55"/>
      <c r="DX904" s="55"/>
      <c r="DY904" s="55"/>
      <c r="DZ904" s="55"/>
      <c r="EA904" s="55"/>
      <c r="EB904" s="55"/>
      <c r="EC904" s="55"/>
      <c r="ED904" s="55"/>
      <c r="EE904" s="55"/>
      <c r="EF904" s="55"/>
      <c r="EG904" s="55"/>
      <c r="EH904" s="55"/>
      <c r="EI904" s="55"/>
      <c r="EJ904" s="55"/>
      <c r="EK904" s="55"/>
      <c r="EL904" s="55"/>
      <c r="EM904" s="55"/>
      <c r="EN904" s="55"/>
      <c r="EO904" s="55"/>
      <c r="EP904" s="55"/>
      <c r="EQ904" s="55"/>
      <c r="ER904" s="55"/>
      <c r="ES904" s="55"/>
      <c r="ET904" s="55"/>
      <c r="EU904" s="55"/>
      <c r="EV904" s="55"/>
      <c r="EW904" s="55"/>
      <c r="EX904" s="55"/>
      <c r="EY904" s="55"/>
      <c r="EZ904" s="55"/>
      <c r="FA904" s="55"/>
      <c r="FB904" s="55"/>
      <c r="FC904" s="55"/>
      <c r="FD904" s="55"/>
      <c r="FE904" s="55"/>
      <c r="FF904" s="55"/>
      <c r="FG904" s="55"/>
      <c r="FH904" s="55"/>
      <c r="FI904" s="55"/>
      <c r="FJ904" s="55"/>
      <c r="FK904" s="55"/>
      <c r="FL904" s="55"/>
      <c r="FM904" s="55"/>
      <c r="FN904" s="55"/>
      <c r="FO904" s="55"/>
      <c r="FP904" s="55"/>
      <c r="FQ904" s="55"/>
      <c r="FR904" s="55"/>
      <c r="FS904" s="55"/>
      <c r="FT904" s="55"/>
      <c r="FU904" s="55"/>
      <c r="FV904" s="55"/>
      <c r="FW904" s="55"/>
      <c r="FX904" s="55"/>
      <c r="FY904" s="55"/>
      <c r="FZ904" s="55"/>
      <c r="GA904" s="55"/>
      <c r="GB904" s="55"/>
      <c r="GC904" s="55"/>
      <c r="GD904" s="55"/>
      <c r="GE904" s="55"/>
      <c r="GF904" s="55"/>
      <c r="GG904" s="55"/>
      <c r="GH904" s="55"/>
      <c r="GI904" s="55"/>
      <c r="GJ904" s="55"/>
      <c r="GK904" s="55"/>
      <c r="GL904" s="55"/>
      <c r="GM904" s="55"/>
      <c r="GN904" s="55"/>
      <c r="GO904" s="55"/>
      <c r="GP904" s="55"/>
      <c r="GQ904" s="55"/>
      <c r="GR904" s="55"/>
      <c r="GS904" s="55"/>
      <c r="GT904" s="55"/>
      <c r="GU904" s="55"/>
      <c r="GV904" s="55"/>
      <c r="GW904" s="55"/>
      <c r="GX904" s="55"/>
      <c r="GY904" s="55"/>
      <c r="GZ904" s="55"/>
      <c r="HA904" s="55"/>
      <c r="HB904" s="55"/>
      <c r="HC904" s="55"/>
      <c r="HD904" s="55"/>
      <c r="HE904" s="55"/>
      <c r="HF904" s="55"/>
      <c r="HG904" s="55"/>
      <c r="HH904" s="55"/>
      <c r="HI904" s="55"/>
      <c r="HJ904" s="55"/>
      <c r="HK904" s="55"/>
      <c r="HL904" s="55"/>
      <c r="HM904" s="55"/>
      <c r="HN904" s="55"/>
      <c r="HO904" s="55"/>
      <c r="HP904" s="55"/>
      <c r="HQ904" s="55"/>
      <c r="HR904" s="55"/>
      <c r="HS904" s="55"/>
      <c r="HT904" s="55"/>
      <c r="HU904" s="55"/>
      <c r="HV904" s="55"/>
      <c r="HW904" s="55"/>
      <c r="HX904" s="55"/>
      <c r="HY904" s="55"/>
      <c r="HZ904" s="55"/>
      <c r="IA904" s="55"/>
      <c r="IB904" s="55"/>
      <c r="IC904" s="55"/>
      <c r="ID904" s="55"/>
      <c r="IE904" s="55"/>
    </row>
    <row r="905" s="36" customFormat="1" ht="60" hidden="1" customHeight="1">
      <c r="A905" s="37"/>
      <c r="B905" s="37" t="s">
        <v>62</v>
      </c>
      <c r="C905" s="37" t="s">
        <v>63</v>
      </c>
      <c r="D905" s="56" t="s">
        <v>64</v>
      </c>
      <c r="E905" s="56" t="s">
        <v>3485</v>
      </c>
      <c r="F905" s="40" t="s">
        <v>3486</v>
      </c>
      <c r="G905" s="40" t="s">
        <v>3555</v>
      </c>
      <c r="H905" s="56" t="s">
        <v>3556</v>
      </c>
      <c r="I905" s="48" t="s">
        <v>469</v>
      </c>
      <c r="J905" s="40" t="s">
        <v>470</v>
      </c>
      <c r="K905" s="49" t="s">
        <v>471</v>
      </c>
      <c r="L905" s="49" t="s">
        <v>1452</v>
      </c>
      <c r="M905" s="40" t="s">
        <v>3536</v>
      </c>
      <c r="N905" s="49">
        <v>2450966</v>
      </c>
      <c r="O905" s="37" t="s">
        <v>3502</v>
      </c>
      <c r="P905" s="37" t="s">
        <v>76</v>
      </c>
      <c r="Q905" s="42"/>
      <c r="R905" s="96">
        <v>43347</v>
      </c>
      <c r="S905" s="48">
        <v>8</v>
      </c>
      <c r="T905" s="45">
        <f t="shared" si="74"/>
        <v>46268.599999999999</v>
      </c>
      <c r="U905" s="56" t="s">
        <v>78</v>
      </c>
      <c r="V905" s="47"/>
      <c r="W905" s="47" t="s">
        <v>79</v>
      </c>
      <c r="X905" s="48">
        <v>100</v>
      </c>
      <c r="Y905" s="48"/>
      <c r="Z905" s="42" t="s">
        <v>79</v>
      </c>
      <c r="AA905" s="56" t="s">
        <v>475</v>
      </c>
      <c r="AB905" s="48"/>
      <c r="AC905" s="42" t="s">
        <v>79</v>
      </c>
      <c r="AD905" s="49">
        <v>60</v>
      </c>
      <c r="AE905" s="50">
        <v>45154</v>
      </c>
      <c r="AF905" s="51">
        <f t="shared" si="76"/>
        <v>46980</v>
      </c>
      <c r="AG905" s="40" t="s">
        <v>82</v>
      </c>
      <c r="AH905" s="40" t="s">
        <v>83</v>
      </c>
      <c r="AI905" s="42" t="s">
        <v>3557</v>
      </c>
      <c r="AJ905" s="37" t="s">
        <v>143</v>
      </c>
      <c r="AK905" s="51" t="str">
        <f t="shared" ca="1" si="73"/>
        <v>поверен</v>
      </c>
      <c r="AL905" s="42"/>
      <c r="AM905" s="42" t="s">
        <v>86</v>
      </c>
      <c r="AN905" s="42" t="s">
        <v>87</v>
      </c>
      <c r="AO905" s="42" t="s">
        <v>88</v>
      </c>
      <c r="AP905" s="48" t="s">
        <v>3551</v>
      </c>
      <c r="AQ905" s="41" t="s">
        <v>3494</v>
      </c>
      <c r="AR905" s="51"/>
      <c r="AS905" s="42" t="s">
        <v>91</v>
      </c>
      <c r="AT905" s="37" t="s">
        <v>385</v>
      </c>
      <c r="AU905" s="37"/>
      <c r="AV905" s="41" t="s">
        <v>3495</v>
      </c>
      <c r="AW905" s="40"/>
      <c r="AX905" s="37"/>
      <c r="AY905" s="37"/>
      <c r="AZ905" s="37"/>
      <c r="BA905" s="40"/>
      <c r="BB905" s="40"/>
      <c r="BC905" s="40"/>
      <c r="BD905" s="42"/>
      <c r="BE905" s="40"/>
      <c r="BF905" s="52"/>
      <c r="BG905" s="53" t="s">
        <v>455</v>
      </c>
      <c r="BH905" s="54"/>
      <c r="BI905" s="47"/>
      <c r="BJ905" s="47"/>
      <c r="BK905" s="47"/>
      <c r="BL905" s="55"/>
      <c r="BM905" s="55"/>
      <c r="BN905" s="55"/>
      <c r="BO905" s="55"/>
      <c r="BP905" s="55"/>
      <c r="BQ905" s="55"/>
      <c r="BR905" s="55"/>
      <c r="BS905" s="55"/>
      <c r="BT905" s="55"/>
      <c r="BU905" s="55"/>
      <c r="BV905" s="55"/>
      <c r="BW905" s="55"/>
      <c r="BX905" s="55"/>
      <c r="BY905" s="55"/>
      <c r="BZ905" s="55"/>
      <c r="CA905" s="55"/>
      <c r="CB905" s="55"/>
      <c r="CC905" s="55"/>
      <c r="CD905" s="55"/>
      <c r="CE905" s="55"/>
      <c r="CF905" s="55"/>
      <c r="CG905" s="55"/>
      <c r="CH905" s="55"/>
      <c r="CI905" s="55"/>
      <c r="CJ905" s="55"/>
      <c r="CK905" s="55"/>
      <c r="CL905" s="55"/>
      <c r="CM905" s="55"/>
      <c r="CN905" s="55"/>
      <c r="CO905" s="55"/>
      <c r="CP905" s="55"/>
      <c r="CQ905" s="55"/>
      <c r="CR905" s="55"/>
      <c r="CS905" s="55"/>
      <c r="CT905" s="55"/>
      <c r="CU905" s="55"/>
      <c r="CV905" s="55"/>
      <c r="CW905" s="55"/>
      <c r="CX905" s="55"/>
      <c r="CY905" s="55"/>
      <c r="CZ905" s="55"/>
      <c r="DA905" s="55"/>
      <c r="DB905" s="55"/>
      <c r="DC905" s="55"/>
      <c r="DD905" s="55"/>
      <c r="DE905" s="55"/>
      <c r="DF905" s="55"/>
      <c r="DG905" s="55"/>
      <c r="DH905" s="55"/>
      <c r="DI905" s="55"/>
      <c r="DJ905" s="55"/>
      <c r="DK905" s="55"/>
      <c r="DL905" s="55"/>
      <c r="DM905" s="55"/>
      <c r="DN905" s="55"/>
      <c r="DO905" s="55"/>
      <c r="DP905" s="55"/>
      <c r="DQ905" s="55"/>
      <c r="DR905" s="55"/>
      <c r="DS905" s="55"/>
      <c r="DT905" s="55"/>
      <c r="DU905" s="55"/>
      <c r="DV905" s="55"/>
      <c r="DW905" s="55"/>
      <c r="DX905" s="55"/>
      <c r="DY905" s="55"/>
      <c r="DZ905" s="55"/>
      <c r="EA905" s="55"/>
      <c r="EB905" s="55"/>
      <c r="EC905" s="55"/>
      <c r="ED905" s="55"/>
      <c r="EE905" s="55"/>
      <c r="EF905" s="55"/>
      <c r="EG905" s="55"/>
      <c r="EH905" s="55"/>
      <c r="EI905" s="55"/>
      <c r="EJ905" s="55"/>
      <c r="EK905" s="55"/>
      <c r="EL905" s="55"/>
      <c r="EM905" s="55"/>
      <c r="EN905" s="55"/>
      <c r="EO905" s="55"/>
      <c r="EP905" s="55"/>
      <c r="EQ905" s="55"/>
      <c r="ER905" s="55"/>
      <c r="ES905" s="55"/>
      <c r="ET905" s="55"/>
      <c r="EU905" s="55"/>
      <c r="EV905" s="55"/>
      <c r="EW905" s="55"/>
      <c r="EX905" s="55"/>
      <c r="EY905" s="55"/>
      <c r="EZ905" s="55"/>
      <c r="FA905" s="55"/>
      <c r="FB905" s="55"/>
      <c r="FC905" s="55"/>
      <c r="FD905" s="55"/>
      <c r="FE905" s="55"/>
      <c r="FF905" s="55"/>
      <c r="FG905" s="55"/>
      <c r="FH905" s="55"/>
      <c r="FI905" s="55"/>
      <c r="FJ905" s="55"/>
      <c r="FK905" s="55"/>
      <c r="FL905" s="55"/>
      <c r="FM905" s="55"/>
      <c r="FN905" s="55"/>
      <c r="FO905" s="55"/>
      <c r="FP905" s="55"/>
      <c r="FQ905" s="55"/>
      <c r="FR905" s="55"/>
      <c r="FS905" s="55"/>
      <c r="FT905" s="55"/>
      <c r="FU905" s="55"/>
      <c r="FV905" s="55"/>
      <c r="FW905" s="55"/>
      <c r="FX905" s="55"/>
      <c r="FY905" s="55"/>
      <c r="FZ905" s="55"/>
      <c r="GA905" s="55"/>
      <c r="GB905" s="55"/>
      <c r="GC905" s="55"/>
      <c r="GD905" s="55"/>
      <c r="GE905" s="55"/>
      <c r="GF905" s="55"/>
      <c r="GG905" s="55"/>
      <c r="GH905" s="55"/>
      <c r="GI905" s="55"/>
      <c r="GJ905" s="55"/>
      <c r="GK905" s="55"/>
      <c r="GL905" s="55"/>
      <c r="GM905" s="55"/>
      <c r="GN905" s="55"/>
      <c r="GO905" s="55"/>
      <c r="GP905" s="55"/>
      <c r="GQ905" s="55"/>
      <c r="GR905" s="55"/>
      <c r="GS905" s="55"/>
      <c r="GT905" s="55"/>
      <c r="GU905" s="55"/>
      <c r="GV905" s="55"/>
      <c r="GW905" s="55"/>
      <c r="GX905" s="55"/>
      <c r="GY905" s="55"/>
      <c r="GZ905" s="55"/>
      <c r="HA905" s="55"/>
      <c r="HB905" s="55"/>
      <c r="HC905" s="55"/>
      <c r="HD905" s="55"/>
      <c r="HE905" s="55"/>
      <c r="HF905" s="55"/>
      <c r="HG905" s="55"/>
      <c r="HH905" s="55"/>
      <c r="HI905" s="55"/>
      <c r="HJ905" s="55"/>
      <c r="HK905" s="55"/>
      <c r="HL905" s="55"/>
      <c r="HM905" s="55"/>
      <c r="HN905" s="55"/>
      <c r="HO905" s="55"/>
      <c r="HP905" s="55"/>
      <c r="HQ905" s="55"/>
      <c r="HR905" s="55"/>
      <c r="HS905" s="55"/>
      <c r="HT905" s="55"/>
      <c r="HU905" s="55"/>
      <c r="HV905" s="55"/>
      <c r="HW905" s="55"/>
      <c r="HX905" s="55"/>
      <c r="HY905" s="55"/>
      <c r="HZ905" s="55"/>
      <c r="IA905" s="55"/>
      <c r="IB905" s="55"/>
      <c r="IC905" s="55"/>
      <c r="ID905" s="55"/>
      <c r="IE905" s="55"/>
    </row>
    <row r="906" s="36" customFormat="1" ht="60" hidden="1" customHeight="1">
      <c r="A906" s="37"/>
      <c r="B906" s="37" t="s">
        <v>62</v>
      </c>
      <c r="C906" s="37" t="s">
        <v>63</v>
      </c>
      <c r="D906" s="56" t="s">
        <v>64</v>
      </c>
      <c r="E906" s="56" t="s">
        <v>3485</v>
      </c>
      <c r="F906" s="40" t="s">
        <v>3486</v>
      </c>
      <c r="G906" s="40" t="s">
        <v>3558</v>
      </c>
      <c r="H906" s="56" t="s">
        <v>3559</v>
      </c>
      <c r="I906" s="48" t="s">
        <v>469</v>
      </c>
      <c r="J906" s="40" t="s">
        <v>470</v>
      </c>
      <c r="K906" s="49" t="s">
        <v>471</v>
      </c>
      <c r="L906" s="49" t="s">
        <v>1452</v>
      </c>
      <c r="M906" s="40" t="s">
        <v>3536</v>
      </c>
      <c r="N906" s="49">
        <v>2450968</v>
      </c>
      <c r="O906" s="37" t="s">
        <v>3502</v>
      </c>
      <c r="P906" s="37" t="s">
        <v>76</v>
      </c>
      <c r="Q906" s="42"/>
      <c r="R906" s="96">
        <v>43347</v>
      </c>
      <c r="S906" s="48">
        <v>8</v>
      </c>
      <c r="T906" s="45">
        <f t="shared" si="74"/>
        <v>46268.599999999999</v>
      </c>
      <c r="U906" s="56" t="s">
        <v>78</v>
      </c>
      <c r="V906" s="47"/>
      <c r="W906" s="47" t="s">
        <v>79</v>
      </c>
      <c r="X906" s="48">
        <v>100</v>
      </c>
      <c r="Y906" s="48"/>
      <c r="Z906" s="42" t="s">
        <v>79</v>
      </c>
      <c r="AA906" s="56" t="s">
        <v>475</v>
      </c>
      <c r="AB906" s="48"/>
      <c r="AC906" s="42" t="s">
        <v>79</v>
      </c>
      <c r="AD906" s="49">
        <v>60</v>
      </c>
      <c r="AE906" s="50">
        <v>45154</v>
      </c>
      <c r="AF906" s="51">
        <f t="shared" si="76"/>
        <v>46980</v>
      </c>
      <c r="AG906" s="40" t="s">
        <v>82</v>
      </c>
      <c r="AH906" s="40" t="s">
        <v>83</v>
      </c>
      <c r="AI906" s="42" t="s">
        <v>3560</v>
      </c>
      <c r="AJ906" s="37" t="s">
        <v>143</v>
      </c>
      <c r="AK906" s="51" t="str">
        <f t="shared" ca="1" si="73"/>
        <v>поверен</v>
      </c>
      <c r="AL906" s="42"/>
      <c r="AM906" s="42" t="s">
        <v>86</v>
      </c>
      <c r="AN906" s="42" t="s">
        <v>87</v>
      </c>
      <c r="AO906" s="42" t="s">
        <v>88</v>
      </c>
      <c r="AP906" s="48" t="s">
        <v>3551</v>
      </c>
      <c r="AQ906" s="41" t="s">
        <v>3494</v>
      </c>
      <c r="AR906" s="51"/>
      <c r="AS906" s="42" t="s">
        <v>91</v>
      </c>
      <c r="AT906" s="37" t="s">
        <v>385</v>
      </c>
      <c r="AU906" s="37"/>
      <c r="AV906" s="41" t="s">
        <v>3495</v>
      </c>
      <c r="AW906" s="40"/>
      <c r="AX906" s="37"/>
      <c r="AY906" s="37"/>
      <c r="AZ906" s="37"/>
      <c r="BA906" s="40"/>
      <c r="BB906" s="40"/>
      <c r="BC906" s="40"/>
      <c r="BD906" s="42"/>
      <c r="BE906" s="40"/>
      <c r="BF906" s="52"/>
      <c r="BG906" s="53" t="s">
        <v>455</v>
      </c>
      <c r="BH906" s="54"/>
      <c r="BI906" s="47"/>
      <c r="BJ906" s="47"/>
      <c r="BK906" s="47"/>
      <c r="BL906" s="55"/>
      <c r="BM906" s="55"/>
      <c r="BN906" s="55"/>
      <c r="BO906" s="55"/>
      <c r="BP906" s="55"/>
      <c r="BQ906" s="55"/>
      <c r="BR906" s="55"/>
      <c r="BS906" s="55"/>
      <c r="BT906" s="55"/>
      <c r="BU906" s="55"/>
      <c r="BV906" s="55"/>
      <c r="BW906" s="55"/>
      <c r="BX906" s="55"/>
      <c r="BY906" s="55"/>
      <c r="BZ906" s="55"/>
      <c r="CA906" s="55"/>
      <c r="CB906" s="55"/>
      <c r="CC906" s="55"/>
      <c r="CD906" s="55"/>
      <c r="CE906" s="55"/>
      <c r="CF906" s="55"/>
      <c r="CG906" s="55"/>
      <c r="CH906" s="55"/>
      <c r="CI906" s="55"/>
      <c r="CJ906" s="55"/>
      <c r="CK906" s="55"/>
      <c r="CL906" s="55"/>
      <c r="CM906" s="55"/>
      <c r="CN906" s="55"/>
      <c r="CO906" s="55"/>
      <c r="CP906" s="55"/>
      <c r="CQ906" s="55"/>
      <c r="CR906" s="55"/>
      <c r="CS906" s="55"/>
      <c r="CT906" s="55"/>
      <c r="CU906" s="55"/>
      <c r="CV906" s="55"/>
      <c r="CW906" s="55"/>
      <c r="CX906" s="55"/>
      <c r="CY906" s="55"/>
      <c r="CZ906" s="55"/>
      <c r="DA906" s="55"/>
      <c r="DB906" s="55"/>
      <c r="DC906" s="55"/>
      <c r="DD906" s="55"/>
      <c r="DE906" s="55"/>
      <c r="DF906" s="55"/>
      <c r="DG906" s="55"/>
      <c r="DH906" s="55"/>
      <c r="DI906" s="55"/>
      <c r="DJ906" s="55"/>
      <c r="DK906" s="55"/>
      <c r="DL906" s="55"/>
      <c r="DM906" s="55"/>
      <c r="DN906" s="55"/>
      <c r="DO906" s="55"/>
      <c r="DP906" s="55"/>
      <c r="DQ906" s="55"/>
      <c r="DR906" s="55"/>
      <c r="DS906" s="55"/>
      <c r="DT906" s="55"/>
      <c r="DU906" s="55"/>
      <c r="DV906" s="55"/>
      <c r="DW906" s="55"/>
      <c r="DX906" s="55"/>
      <c r="DY906" s="55"/>
      <c r="DZ906" s="55"/>
      <c r="EA906" s="55"/>
      <c r="EB906" s="55"/>
      <c r="EC906" s="55"/>
      <c r="ED906" s="55"/>
      <c r="EE906" s="55"/>
      <c r="EF906" s="55"/>
      <c r="EG906" s="55"/>
      <c r="EH906" s="55"/>
      <c r="EI906" s="55"/>
      <c r="EJ906" s="55"/>
      <c r="EK906" s="55"/>
      <c r="EL906" s="55"/>
      <c r="EM906" s="55"/>
      <c r="EN906" s="55"/>
      <c r="EO906" s="55"/>
      <c r="EP906" s="55"/>
      <c r="EQ906" s="55"/>
      <c r="ER906" s="55"/>
      <c r="ES906" s="55"/>
      <c r="ET906" s="55"/>
      <c r="EU906" s="55"/>
      <c r="EV906" s="55"/>
      <c r="EW906" s="55"/>
      <c r="EX906" s="55"/>
      <c r="EY906" s="55"/>
      <c r="EZ906" s="55"/>
      <c r="FA906" s="55"/>
      <c r="FB906" s="55"/>
      <c r="FC906" s="55"/>
      <c r="FD906" s="55"/>
      <c r="FE906" s="55"/>
      <c r="FF906" s="55"/>
      <c r="FG906" s="55"/>
      <c r="FH906" s="55"/>
      <c r="FI906" s="55"/>
      <c r="FJ906" s="55"/>
      <c r="FK906" s="55"/>
      <c r="FL906" s="55"/>
      <c r="FM906" s="55"/>
      <c r="FN906" s="55"/>
      <c r="FO906" s="55"/>
      <c r="FP906" s="55"/>
      <c r="FQ906" s="55"/>
      <c r="FR906" s="55"/>
      <c r="FS906" s="55"/>
      <c r="FT906" s="55"/>
      <c r="FU906" s="55"/>
      <c r="FV906" s="55"/>
      <c r="FW906" s="55"/>
      <c r="FX906" s="55"/>
      <c r="FY906" s="55"/>
      <c r="FZ906" s="55"/>
      <c r="GA906" s="55"/>
      <c r="GB906" s="55"/>
      <c r="GC906" s="55"/>
      <c r="GD906" s="55"/>
      <c r="GE906" s="55"/>
      <c r="GF906" s="55"/>
      <c r="GG906" s="55"/>
      <c r="GH906" s="55"/>
      <c r="GI906" s="55"/>
      <c r="GJ906" s="55"/>
      <c r="GK906" s="55"/>
      <c r="GL906" s="55"/>
      <c r="GM906" s="55"/>
      <c r="GN906" s="55"/>
      <c r="GO906" s="55"/>
      <c r="GP906" s="55"/>
      <c r="GQ906" s="55"/>
      <c r="GR906" s="55"/>
      <c r="GS906" s="55"/>
      <c r="GT906" s="55"/>
      <c r="GU906" s="55"/>
      <c r="GV906" s="55"/>
      <c r="GW906" s="55"/>
      <c r="GX906" s="55"/>
      <c r="GY906" s="55"/>
      <c r="GZ906" s="55"/>
      <c r="HA906" s="55"/>
      <c r="HB906" s="55"/>
      <c r="HC906" s="55"/>
      <c r="HD906" s="55"/>
      <c r="HE906" s="55"/>
      <c r="HF906" s="55"/>
      <c r="HG906" s="55"/>
      <c r="HH906" s="55"/>
      <c r="HI906" s="55"/>
      <c r="HJ906" s="55"/>
      <c r="HK906" s="55"/>
      <c r="HL906" s="55"/>
      <c r="HM906" s="55"/>
      <c r="HN906" s="55"/>
      <c r="HO906" s="55"/>
      <c r="HP906" s="55"/>
      <c r="HQ906" s="55"/>
      <c r="HR906" s="55"/>
      <c r="HS906" s="55"/>
      <c r="HT906" s="55"/>
      <c r="HU906" s="55"/>
      <c r="HV906" s="55"/>
      <c r="HW906" s="55"/>
      <c r="HX906" s="55"/>
      <c r="HY906" s="55"/>
      <c r="HZ906" s="55"/>
      <c r="IA906" s="55"/>
      <c r="IB906" s="55"/>
      <c r="IC906" s="55"/>
      <c r="ID906" s="55"/>
      <c r="IE906" s="55"/>
    </row>
    <row r="907" s="36" customFormat="1" ht="60" hidden="1" customHeight="1">
      <c r="A907" s="37"/>
      <c r="B907" s="37" t="s">
        <v>62</v>
      </c>
      <c r="C907" s="37" t="s">
        <v>63</v>
      </c>
      <c r="D907" s="56" t="s">
        <v>64</v>
      </c>
      <c r="E907" s="56" t="s">
        <v>3485</v>
      </c>
      <c r="F907" s="40" t="s">
        <v>3486</v>
      </c>
      <c r="G907" s="40" t="s">
        <v>3561</v>
      </c>
      <c r="H907" s="56" t="s">
        <v>3562</v>
      </c>
      <c r="I907" s="48" t="s">
        <v>469</v>
      </c>
      <c r="J907" s="40" t="s">
        <v>470</v>
      </c>
      <c r="K907" s="49" t="s">
        <v>471</v>
      </c>
      <c r="L907" s="49" t="s">
        <v>1452</v>
      </c>
      <c r="M907" s="40" t="s">
        <v>3536</v>
      </c>
      <c r="N907" s="49">
        <v>2450965</v>
      </c>
      <c r="O907" s="37" t="s">
        <v>3502</v>
      </c>
      <c r="P907" s="37" t="s">
        <v>76</v>
      </c>
      <c r="Q907" s="42"/>
      <c r="R907" s="96">
        <v>43347</v>
      </c>
      <c r="S907" s="48">
        <v>8</v>
      </c>
      <c r="T907" s="45">
        <f t="shared" si="74"/>
        <v>46268.599999999999</v>
      </c>
      <c r="U907" s="56" t="s">
        <v>78</v>
      </c>
      <c r="V907" s="47"/>
      <c r="W907" s="47" t="s">
        <v>79</v>
      </c>
      <c r="X907" s="48">
        <v>100</v>
      </c>
      <c r="Y907" s="48"/>
      <c r="Z907" s="42" t="s">
        <v>79</v>
      </c>
      <c r="AA907" s="56" t="s">
        <v>475</v>
      </c>
      <c r="AB907" s="48"/>
      <c r="AC907" s="42" t="s">
        <v>79</v>
      </c>
      <c r="AD907" s="49">
        <v>60</v>
      </c>
      <c r="AE907" s="50">
        <v>45154</v>
      </c>
      <c r="AF907" s="51">
        <f t="shared" si="76"/>
        <v>46980</v>
      </c>
      <c r="AG907" s="40" t="s">
        <v>82</v>
      </c>
      <c r="AH907" s="40" t="s">
        <v>83</v>
      </c>
      <c r="AI907" s="42" t="s">
        <v>3563</v>
      </c>
      <c r="AJ907" s="37" t="s">
        <v>143</v>
      </c>
      <c r="AK907" s="51" t="str">
        <f t="shared" ca="1" si="73"/>
        <v>поверен</v>
      </c>
      <c r="AL907" s="42"/>
      <c r="AM907" s="42" t="s">
        <v>86</v>
      </c>
      <c r="AN907" s="42" t="s">
        <v>87</v>
      </c>
      <c r="AO907" s="42" t="s">
        <v>88</v>
      </c>
      <c r="AP907" s="48" t="s">
        <v>3551</v>
      </c>
      <c r="AQ907" s="41" t="s">
        <v>3494</v>
      </c>
      <c r="AR907" s="51"/>
      <c r="AS907" s="42" t="s">
        <v>91</v>
      </c>
      <c r="AT907" s="37" t="s">
        <v>385</v>
      </c>
      <c r="AU907" s="37"/>
      <c r="AV907" s="41" t="s">
        <v>3495</v>
      </c>
      <c r="AW907" s="40"/>
      <c r="AX907" s="37"/>
      <c r="AY907" s="37"/>
      <c r="AZ907" s="37"/>
      <c r="BA907" s="40"/>
      <c r="BB907" s="40"/>
      <c r="BC907" s="40"/>
      <c r="BD907" s="42"/>
      <c r="BE907" s="40"/>
      <c r="BF907" s="52"/>
      <c r="BG907" s="53" t="s">
        <v>455</v>
      </c>
      <c r="BH907" s="54"/>
      <c r="BI907" s="47"/>
      <c r="BJ907" s="47"/>
      <c r="BK907" s="47"/>
      <c r="BL907" s="55"/>
      <c r="BM907" s="55"/>
      <c r="BN907" s="55"/>
      <c r="BO907" s="55"/>
      <c r="BP907" s="55"/>
      <c r="BQ907" s="55"/>
      <c r="BR907" s="55"/>
      <c r="BS907" s="55"/>
      <c r="BT907" s="55"/>
      <c r="BU907" s="55"/>
      <c r="BV907" s="55"/>
      <c r="BW907" s="55"/>
      <c r="BX907" s="55"/>
      <c r="BY907" s="55"/>
      <c r="BZ907" s="55"/>
      <c r="CA907" s="55"/>
      <c r="CB907" s="55"/>
      <c r="CC907" s="55"/>
      <c r="CD907" s="55"/>
      <c r="CE907" s="55"/>
      <c r="CF907" s="55"/>
      <c r="CG907" s="55"/>
      <c r="CH907" s="55"/>
      <c r="CI907" s="55"/>
      <c r="CJ907" s="55"/>
      <c r="CK907" s="55"/>
      <c r="CL907" s="55"/>
      <c r="CM907" s="55"/>
      <c r="CN907" s="55"/>
      <c r="CO907" s="55"/>
      <c r="CP907" s="55"/>
      <c r="CQ907" s="55"/>
      <c r="CR907" s="55"/>
      <c r="CS907" s="55"/>
      <c r="CT907" s="55"/>
      <c r="CU907" s="55"/>
      <c r="CV907" s="55"/>
      <c r="CW907" s="55"/>
      <c r="CX907" s="55"/>
      <c r="CY907" s="55"/>
      <c r="CZ907" s="55"/>
      <c r="DA907" s="55"/>
      <c r="DB907" s="55"/>
      <c r="DC907" s="55"/>
      <c r="DD907" s="55"/>
      <c r="DE907" s="55"/>
      <c r="DF907" s="55"/>
      <c r="DG907" s="55"/>
      <c r="DH907" s="55"/>
      <c r="DI907" s="55"/>
      <c r="DJ907" s="55"/>
      <c r="DK907" s="55"/>
      <c r="DL907" s="55"/>
      <c r="DM907" s="55"/>
      <c r="DN907" s="55"/>
      <c r="DO907" s="55"/>
      <c r="DP907" s="55"/>
      <c r="DQ907" s="55"/>
      <c r="DR907" s="55"/>
      <c r="DS907" s="55"/>
      <c r="DT907" s="55"/>
      <c r="DU907" s="55"/>
      <c r="DV907" s="55"/>
      <c r="DW907" s="55"/>
      <c r="DX907" s="55"/>
      <c r="DY907" s="55"/>
      <c r="DZ907" s="55"/>
      <c r="EA907" s="55"/>
      <c r="EB907" s="55"/>
      <c r="EC907" s="55"/>
      <c r="ED907" s="55"/>
      <c r="EE907" s="55"/>
      <c r="EF907" s="55"/>
      <c r="EG907" s="55"/>
      <c r="EH907" s="55"/>
      <c r="EI907" s="55"/>
      <c r="EJ907" s="55"/>
      <c r="EK907" s="55"/>
      <c r="EL907" s="55"/>
      <c r="EM907" s="55"/>
      <c r="EN907" s="55"/>
      <c r="EO907" s="55"/>
      <c r="EP907" s="55"/>
      <c r="EQ907" s="55"/>
      <c r="ER907" s="55"/>
      <c r="ES907" s="55"/>
      <c r="ET907" s="55"/>
      <c r="EU907" s="55"/>
      <c r="EV907" s="55"/>
      <c r="EW907" s="55"/>
      <c r="EX907" s="55"/>
      <c r="EY907" s="55"/>
      <c r="EZ907" s="55"/>
      <c r="FA907" s="55"/>
      <c r="FB907" s="55"/>
      <c r="FC907" s="55"/>
      <c r="FD907" s="55"/>
      <c r="FE907" s="55"/>
      <c r="FF907" s="55"/>
      <c r="FG907" s="55"/>
      <c r="FH907" s="55"/>
      <c r="FI907" s="55"/>
      <c r="FJ907" s="55"/>
      <c r="FK907" s="55"/>
      <c r="FL907" s="55"/>
      <c r="FM907" s="55"/>
      <c r="FN907" s="55"/>
      <c r="FO907" s="55"/>
      <c r="FP907" s="55"/>
      <c r="FQ907" s="55"/>
      <c r="FR907" s="55"/>
      <c r="FS907" s="55"/>
      <c r="FT907" s="55"/>
      <c r="FU907" s="55"/>
      <c r="FV907" s="55"/>
      <c r="FW907" s="55"/>
      <c r="FX907" s="55"/>
      <c r="FY907" s="55"/>
      <c r="FZ907" s="55"/>
      <c r="GA907" s="55"/>
      <c r="GB907" s="55"/>
      <c r="GC907" s="55"/>
      <c r="GD907" s="55"/>
      <c r="GE907" s="55"/>
      <c r="GF907" s="55"/>
      <c r="GG907" s="55"/>
      <c r="GH907" s="55"/>
      <c r="GI907" s="55"/>
      <c r="GJ907" s="55"/>
      <c r="GK907" s="55"/>
      <c r="GL907" s="55"/>
      <c r="GM907" s="55"/>
      <c r="GN907" s="55"/>
      <c r="GO907" s="55"/>
      <c r="GP907" s="55"/>
      <c r="GQ907" s="55"/>
      <c r="GR907" s="55"/>
      <c r="GS907" s="55"/>
      <c r="GT907" s="55"/>
      <c r="GU907" s="55"/>
      <c r="GV907" s="55"/>
      <c r="GW907" s="55"/>
      <c r="GX907" s="55"/>
      <c r="GY907" s="55"/>
      <c r="GZ907" s="55"/>
      <c r="HA907" s="55"/>
      <c r="HB907" s="55"/>
      <c r="HC907" s="55"/>
      <c r="HD907" s="55"/>
      <c r="HE907" s="55"/>
      <c r="HF907" s="55"/>
      <c r="HG907" s="55"/>
      <c r="HH907" s="55"/>
      <c r="HI907" s="55"/>
      <c r="HJ907" s="55"/>
      <c r="HK907" s="55"/>
      <c r="HL907" s="55"/>
      <c r="HM907" s="55"/>
      <c r="HN907" s="55"/>
      <c r="HO907" s="55"/>
      <c r="HP907" s="55"/>
      <c r="HQ907" s="55"/>
      <c r="HR907" s="55"/>
      <c r="HS907" s="55"/>
      <c r="HT907" s="55"/>
      <c r="HU907" s="55"/>
      <c r="HV907" s="55"/>
      <c r="HW907" s="55"/>
      <c r="HX907" s="55"/>
      <c r="HY907" s="55"/>
      <c r="HZ907" s="55"/>
      <c r="IA907" s="55"/>
      <c r="IB907" s="55"/>
      <c r="IC907" s="55"/>
      <c r="ID907" s="55"/>
      <c r="IE907" s="55"/>
    </row>
    <row r="908" s="101" customFormat="1" ht="60" hidden="1" customHeight="1">
      <c r="A908" s="37"/>
      <c r="B908" s="37" t="s">
        <v>62</v>
      </c>
      <c r="C908" s="37" t="s">
        <v>63</v>
      </c>
      <c r="D908" s="56" t="s">
        <v>64</v>
      </c>
      <c r="E908" s="56" t="s">
        <v>3564</v>
      </c>
      <c r="F908" s="40" t="s">
        <v>3565</v>
      </c>
      <c r="G908" s="41" t="s">
        <v>3566</v>
      </c>
      <c r="H908" s="56" t="s">
        <v>3567</v>
      </c>
      <c r="I908" s="233" t="s">
        <v>69</v>
      </c>
      <c r="J908" s="233" t="s">
        <v>3568</v>
      </c>
      <c r="K908" s="37" t="s">
        <v>71</v>
      </c>
      <c r="L908" s="41" t="s">
        <v>72</v>
      </c>
      <c r="M908" s="40" t="s">
        <v>927</v>
      </c>
      <c r="N908" s="41" t="s">
        <v>3569</v>
      </c>
      <c r="O908" s="37" t="s">
        <v>3570</v>
      </c>
      <c r="P908" s="37" t="s">
        <v>76</v>
      </c>
      <c r="Q908" s="42" t="s">
        <v>77</v>
      </c>
      <c r="R908" s="91">
        <v>42430</v>
      </c>
      <c r="S908" s="48">
        <v>15</v>
      </c>
      <c r="T908" s="45">
        <f t="shared" si="74"/>
        <v>47908</v>
      </c>
      <c r="U908" s="56" t="s">
        <v>100</v>
      </c>
      <c r="V908" s="47"/>
      <c r="W908" s="47" t="s">
        <v>81</v>
      </c>
      <c r="X908" s="48">
        <v>50</v>
      </c>
      <c r="Y908" s="48"/>
      <c r="Z908" s="47" t="s">
        <v>81</v>
      </c>
      <c r="AA908" s="56" t="s">
        <v>1127</v>
      </c>
      <c r="AB908" s="48"/>
      <c r="AC908" s="42" t="s">
        <v>81</v>
      </c>
      <c r="AD908" s="37">
        <v>60</v>
      </c>
      <c r="AE908" s="91">
        <v>44152</v>
      </c>
      <c r="AF908" s="91">
        <v>45977</v>
      </c>
      <c r="AG908" s="40" t="s">
        <v>82</v>
      </c>
      <c r="AH908" s="40" t="s">
        <v>83</v>
      </c>
      <c r="AI908" s="37" t="s">
        <v>3571</v>
      </c>
      <c r="AJ908" s="40" t="s">
        <v>85</v>
      </c>
      <c r="AK908" s="51" t="str">
        <f t="shared" ca="1" si="73"/>
        <v>поверен</v>
      </c>
      <c r="AL908" s="42"/>
      <c r="AM908" s="42" t="s">
        <v>86</v>
      </c>
      <c r="AN908" s="42" t="s">
        <v>87</v>
      </c>
      <c r="AO908" s="42" t="s">
        <v>88</v>
      </c>
      <c r="AP908" s="48" t="s">
        <v>3572</v>
      </c>
      <c r="AQ908" s="41" t="s">
        <v>3573</v>
      </c>
      <c r="AR908" s="51"/>
      <c r="AS908" s="42" t="s">
        <v>91</v>
      </c>
      <c r="AT908" s="37" t="s">
        <v>385</v>
      </c>
      <c r="AU908" s="37"/>
      <c r="AV908" s="40">
        <v>44880</v>
      </c>
      <c r="AW908" s="40"/>
      <c r="AX908" s="37"/>
      <c r="AY908" s="37"/>
      <c r="AZ908" s="37"/>
      <c r="BA908" s="40"/>
      <c r="BB908" s="40" t="s">
        <v>93</v>
      </c>
      <c r="BC908" s="40" t="s">
        <v>94</v>
      </c>
      <c r="BD908" s="42">
        <v>3201</v>
      </c>
      <c r="BE908" s="40"/>
      <c r="BF908" s="52"/>
      <c r="BG908" s="589" t="s">
        <v>3574</v>
      </c>
      <c r="BH908" s="54"/>
      <c r="BI908" s="47" t="s">
        <v>3575</v>
      </c>
      <c r="BJ908" s="38" t="s">
        <v>3576</v>
      </c>
      <c r="BK908" s="38" t="s">
        <v>3577</v>
      </c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</row>
    <row r="909" s="36" customFormat="1" ht="60" hidden="1" customHeight="1">
      <c r="A909" s="37"/>
      <c r="B909" s="37" t="s">
        <v>62</v>
      </c>
      <c r="C909" s="37" t="s">
        <v>63</v>
      </c>
      <c r="D909" s="56" t="s">
        <v>64</v>
      </c>
      <c r="E909" s="56">
        <v>244</v>
      </c>
      <c r="F909" s="40" t="s">
        <v>3565</v>
      </c>
      <c r="G909" s="40" t="s">
        <v>3566</v>
      </c>
      <c r="H909" s="56" t="s">
        <v>3567</v>
      </c>
      <c r="I909" s="48" t="s">
        <v>930</v>
      </c>
      <c r="J909" s="40" t="s">
        <v>931</v>
      </c>
      <c r="K909" s="49" t="s">
        <v>932</v>
      </c>
      <c r="L909" s="49" t="s">
        <v>933</v>
      </c>
      <c r="M909" s="49" t="s">
        <v>3039</v>
      </c>
      <c r="N909" s="49">
        <v>2306228</v>
      </c>
      <c r="O909" s="37" t="s">
        <v>3570</v>
      </c>
      <c r="P909" s="37" t="s">
        <v>76</v>
      </c>
      <c r="Q909" s="42" t="s">
        <v>77</v>
      </c>
      <c r="R909" s="96" t="s">
        <v>3578</v>
      </c>
      <c r="S909" s="44">
        <v>15</v>
      </c>
      <c r="T909" s="45" t="e">
        <f t="shared" si="74"/>
        <v>#VALUE!</v>
      </c>
      <c r="U909" s="56" t="s">
        <v>78</v>
      </c>
      <c r="V909" s="47"/>
      <c r="W909" s="47" t="str">
        <f t="shared" si="75"/>
        <v>°С</v>
      </c>
      <c r="X909" s="48">
        <v>450</v>
      </c>
      <c r="Y909" s="48"/>
      <c r="Z909" s="42" t="s">
        <v>79</v>
      </c>
      <c r="AA909" s="37" t="s">
        <v>3579</v>
      </c>
      <c r="AB909" s="48"/>
      <c r="AC909" s="42" t="s">
        <v>81</v>
      </c>
      <c r="AD909" s="49">
        <v>48</v>
      </c>
      <c r="AE909" s="91">
        <v>45612</v>
      </c>
      <c r="AF909" s="51">
        <f t="shared" si="76"/>
        <v>47072</v>
      </c>
      <c r="AG909" s="40" t="s">
        <v>82</v>
      </c>
      <c r="AH909" s="40" t="s">
        <v>83</v>
      </c>
      <c r="AI909" s="42" t="s">
        <v>3580</v>
      </c>
      <c r="AJ909" s="62" t="s">
        <v>143</v>
      </c>
      <c r="AK909" s="51" t="str">
        <f t="shared" ca="1" si="73"/>
        <v>поверен</v>
      </c>
      <c r="AL909" s="42"/>
      <c r="AM909" s="42" t="s">
        <v>86</v>
      </c>
      <c r="AN909" s="42" t="s">
        <v>87</v>
      </c>
      <c r="AO909" s="42" t="s">
        <v>88</v>
      </c>
      <c r="AP909" s="48" t="s">
        <v>3572</v>
      </c>
      <c r="AQ909" s="41" t="s">
        <v>3573</v>
      </c>
      <c r="AR909" s="51"/>
      <c r="AS909" s="42" t="s">
        <v>91</v>
      </c>
      <c r="AT909" s="37" t="s">
        <v>385</v>
      </c>
      <c r="AU909" s="37"/>
      <c r="AV909" s="40">
        <v>44880</v>
      </c>
      <c r="AW909" s="40"/>
      <c r="AX909" s="37"/>
      <c r="AY909" s="37"/>
      <c r="AZ909" s="37"/>
      <c r="BA909" s="40"/>
      <c r="BB909" s="40" t="s">
        <v>93</v>
      </c>
      <c r="BC909" s="40" t="s">
        <v>94</v>
      </c>
      <c r="BD909" s="42">
        <v>3201</v>
      </c>
      <c r="BE909" s="40"/>
      <c r="BF909" s="52"/>
      <c r="BG909" s="552"/>
      <c r="BH909" s="54"/>
      <c r="BI909" s="47" t="s">
        <v>3581</v>
      </c>
      <c r="BJ909" s="38" t="s">
        <v>3576</v>
      </c>
      <c r="BK909" s="38" t="s">
        <v>588</v>
      </c>
      <c r="BL909" s="55"/>
      <c r="BM909" s="55"/>
      <c r="BN909" s="55"/>
      <c r="BO909" s="55"/>
      <c r="BP909" s="55"/>
      <c r="BQ909" s="55"/>
      <c r="BR909" s="55"/>
      <c r="BS909" s="55"/>
      <c r="BT909" s="55"/>
      <c r="BU909" s="55"/>
      <c r="BV909" s="55"/>
      <c r="BW909" s="55"/>
      <c r="BX909" s="55"/>
      <c r="BY909" s="55"/>
      <c r="BZ909" s="55"/>
      <c r="CA909" s="55"/>
      <c r="CB909" s="55"/>
      <c r="CC909" s="55"/>
      <c r="CD909" s="55"/>
      <c r="CE909" s="55"/>
      <c r="CF909" s="55"/>
      <c r="CG909" s="55"/>
      <c r="CH909" s="55"/>
      <c r="CI909" s="55"/>
      <c r="CJ909" s="55"/>
      <c r="CK909" s="55"/>
      <c r="CL909" s="55"/>
      <c r="CM909" s="55"/>
      <c r="CN909" s="55"/>
      <c r="CO909" s="55"/>
      <c r="CP909" s="55"/>
      <c r="CQ909" s="55"/>
      <c r="CR909" s="55"/>
      <c r="CS909" s="55"/>
      <c r="CT909" s="55"/>
      <c r="CU909" s="55"/>
      <c r="CV909" s="55"/>
      <c r="CW909" s="55"/>
      <c r="CX909" s="55"/>
      <c r="CY909" s="55"/>
      <c r="CZ909" s="55"/>
      <c r="DA909" s="55"/>
      <c r="DB909" s="55"/>
      <c r="DC909" s="55"/>
      <c r="DD909" s="55"/>
      <c r="DE909" s="55"/>
      <c r="DF909" s="55"/>
      <c r="DG909" s="55"/>
      <c r="DH909" s="55"/>
      <c r="DI909" s="55"/>
      <c r="DJ909" s="55"/>
      <c r="DK909" s="55"/>
      <c r="DL909" s="55"/>
      <c r="DM909" s="55"/>
      <c r="DN909" s="55"/>
      <c r="DO909" s="55"/>
      <c r="DP909" s="55"/>
      <c r="DQ909" s="55"/>
      <c r="DR909" s="55"/>
      <c r="DS909" s="55"/>
      <c r="DT909" s="55"/>
      <c r="DU909" s="55"/>
      <c r="DV909" s="55"/>
      <c r="DW909" s="55"/>
      <c r="DX909" s="55"/>
      <c r="DY909" s="55"/>
      <c r="DZ909" s="55"/>
      <c r="EA909" s="55"/>
      <c r="EB909" s="55"/>
      <c r="EC909" s="55"/>
      <c r="ED909" s="55"/>
      <c r="EE909" s="55"/>
      <c r="EF909" s="55"/>
      <c r="EG909" s="55"/>
      <c r="EH909" s="55"/>
      <c r="EI909" s="55"/>
      <c r="EJ909" s="55"/>
      <c r="EK909" s="55"/>
      <c r="EL909" s="55"/>
      <c r="EM909" s="55"/>
      <c r="EN909" s="55"/>
      <c r="EO909" s="55"/>
      <c r="EP909" s="55"/>
      <c r="EQ909" s="55"/>
      <c r="ER909" s="55"/>
      <c r="ES909" s="55"/>
      <c r="ET909" s="55"/>
      <c r="EU909" s="55"/>
      <c r="EV909" s="55"/>
      <c r="EW909" s="55"/>
      <c r="EX909" s="55"/>
      <c r="EY909" s="55"/>
      <c r="EZ909" s="55"/>
      <c r="FA909" s="55"/>
      <c r="FB909" s="55"/>
      <c r="FC909" s="55"/>
      <c r="FD909" s="55"/>
      <c r="FE909" s="55"/>
      <c r="FF909" s="55"/>
      <c r="FG909" s="55"/>
      <c r="FH909" s="55"/>
      <c r="FI909" s="55"/>
      <c r="FJ909" s="55"/>
      <c r="FK909" s="55"/>
      <c r="FL909" s="55"/>
      <c r="FM909" s="55"/>
      <c r="FN909" s="55"/>
      <c r="FO909" s="55"/>
      <c r="FP909" s="55"/>
      <c r="FQ909" s="55"/>
      <c r="FR909" s="55"/>
      <c r="FS909" s="55"/>
      <c r="FT909" s="55"/>
      <c r="FU909" s="55"/>
      <c r="FV909" s="55"/>
      <c r="FW909" s="55"/>
      <c r="FX909" s="55"/>
      <c r="FY909" s="55"/>
      <c r="FZ909" s="55"/>
      <c r="GA909" s="55"/>
      <c r="GB909" s="55"/>
      <c r="GC909" s="55"/>
      <c r="GD909" s="55"/>
      <c r="GE909" s="55"/>
      <c r="GF909" s="55"/>
      <c r="GG909" s="55"/>
      <c r="GH909" s="55"/>
      <c r="GI909" s="55"/>
      <c r="GJ909" s="55"/>
      <c r="GK909" s="55"/>
      <c r="GL909" s="55"/>
      <c r="GM909" s="55"/>
      <c r="GN909" s="55"/>
      <c r="GO909" s="55"/>
      <c r="GP909" s="55"/>
      <c r="GQ909" s="55"/>
      <c r="GR909" s="55"/>
      <c r="GS909" s="55"/>
      <c r="GT909" s="55"/>
      <c r="GU909" s="55"/>
      <c r="GV909" s="55"/>
      <c r="GW909" s="55"/>
      <c r="GX909" s="55"/>
      <c r="GY909" s="55"/>
      <c r="GZ909" s="55"/>
      <c r="HA909" s="55"/>
      <c r="HB909" s="55"/>
      <c r="HC909" s="55"/>
      <c r="HD909" s="55"/>
      <c r="HE909" s="55"/>
      <c r="HF909" s="55"/>
      <c r="HG909" s="55"/>
      <c r="HH909" s="55"/>
      <c r="HI909" s="55"/>
      <c r="HJ909" s="55"/>
      <c r="HK909" s="55"/>
      <c r="HL909" s="55"/>
      <c r="HM909" s="55"/>
      <c r="HN909" s="55"/>
      <c r="HO909" s="55"/>
      <c r="HP909" s="55"/>
      <c r="HQ909" s="55"/>
      <c r="HR909" s="55"/>
      <c r="HS909" s="55"/>
      <c r="HT909" s="55"/>
      <c r="HU909" s="55"/>
      <c r="HV909" s="55"/>
      <c r="HW909" s="55"/>
      <c r="HX909" s="55"/>
      <c r="HY909" s="55"/>
      <c r="HZ909" s="55"/>
      <c r="IA909" s="55"/>
      <c r="IB909" s="55"/>
      <c r="IC909" s="55"/>
      <c r="ID909" s="55"/>
      <c r="IE909" s="55"/>
    </row>
    <row r="910" s="36" customFormat="1" ht="60" hidden="1" customHeight="1">
      <c r="A910" s="37"/>
      <c r="B910" s="37" t="s">
        <v>62</v>
      </c>
      <c r="C910" s="37" t="s">
        <v>63</v>
      </c>
      <c r="D910" s="56" t="s">
        <v>64</v>
      </c>
      <c r="E910" s="56">
        <v>244</v>
      </c>
      <c r="F910" s="40" t="s">
        <v>3565</v>
      </c>
      <c r="G910" s="40" t="s">
        <v>3582</v>
      </c>
      <c r="H910" s="56" t="s">
        <v>3583</v>
      </c>
      <c r="I910" s="48" t="s">
        <v>69</v>
      </c>
      <c r="J910" s="40" t="s">
        <v>3568</v>
      </c>
      <c r="K910" s="37" t="s">
        <v>71</v>
      </c>
      <c r="L910" s="37" t="s">
        <v>72</v>
      </c>
      <c r="M910" s="40" t="s">
        <v>927</v>
      </c>
      <c r="N910" s="49">
        <v>2306225</v>
      </c>
      <c r="O910" s="37" t="s">
        <v>3570</v>
      </c>
      <c r="P910" s="37" t="s">
        <v>76</v>
      </c>
      <c r="Q910" s="42" t="s">
        <v>77</v>
      </c>
      <c r="R910" s="96" t="s">
        <v>3578</v>
      </c>
      <c r="S910" s="44">
        <v>15</v>
      </c>
      <c r="T910" s="45" t="e">
        <f t="shared" si="74"/>
        <v>#VALUE!</v>
      </c>
      <c r="U910" s="56">
        <v>0</v>
      </c>
      <c r="V910" s="47" t="str">
        <f t="shared" ref="V896:V959" si="77">IF(Y910="","",Y910)</f>
        <v/>
      </c>
      <c r="W910" s="47" t="str">
        <f t="shared" si="75"/>
        <v>°С</v>
      </c>
      <c r="X910" s="48">
        <v>50</v>
      </c>
      <c r="Y910" s="48"/>
      <c r="Z910" s="42" t="s">
        <v>79</v>
      </c>
      <c r="AA910" s="37" t="s">
        <v>101</v>
      </c>
      <c r="AB910" s="48"/>
      <c r="AC910" s="42" t="s">
        <v>81</v>
      </c>
      <c r="AD910" s="49">
        <v>60</v>
      </c>
      <c r="AE910" s="50">
        <v>44152</v>
      </c>
      <c r="AF910" s="51">
        <f t="shared" si="76"/>
        <v>45977</v>
      </c>
      <c r="AG910" s="40" t="s">
        <v>82</v>
      </c>
      <c r="AH910" s="40" t="s">
        <v>83</v>
      </c>
      <c r="AI910" s="42" t="s">
        <v>3584</v>
      </c>
      <c r="AJ910" s="40" t="s">
        <v>85</v>
      </c>
      <c r="AK910" s="51" t="str">
        <f t="shared" ca="1" si="73"/>
        <v>поверен</v>
      </c>
      <c r="AL910" s="42"/>
      <c r="AM910" s="42" t="s">
        <v>86</v>
      </c>
      <c r="AN910" s="42" t="s">
        <v>87</v>
      </c>
      <c r="AO910" s="42" t="s">
        <v>88</v>
      </c>
      <c r="AP910" s="48" t="s">
        <v>3572</v>
      </c>
      <c r="AQ910" s="41" t="s">
        <v>3573</v>
      </c>
      <c r="AR910" s="51"/>
      <c r="AS910" s="42" t="s">
        <v>91</v>
      </c>
      <c r="AT910" s="37" t="s">
        <v>385</v>
      </c>
      <c r="AU910" s="37"/>
      <c r="AV910" s="40">
        <v>44880</v>
      </c>
      <c r="AW910" s="40"/>
      <c r="AX910" s="37"/>
      <c r="AY910" s="37"/>
      <c r="AZ910" s="37"/>
      <c r="BA910" s="40"/>
      <c r="BB910" s="40" t="s">
        <v>93</v>
      </c>
      <c r="BC910" s="40" t="s">
        <v>94</v>
      </c>
      <c r="BD910" s="42">
        <v>3201</v>
      </c>
      <c r="BE910" s="40"/>
      <c r="BF910" s="52"/>
      <c r="BG910" s="589" t="s">
        <v>3574</v>
      </c>
      <c r="BH910" s="54"/>
      <c r="BI910" s="47" t="s">
        <v>3575</v>
      </c>
      <c r="BJ910" s="38" t="s">
        <v>3576</v>
      </c>
      <c r="BK910" s="38" t="s">
        <v>3577</v>
      </c>
      <c r="BL910" s="55"/>
      <c r="BM910" s="55"/>
      <c r="BN910" s="55"/>
      <c r="BO910" s="55"/>
      <c r="BP910" s="55"/>
      <c r="BQ910" s="55"/>
      <c r="BR910" s="55"/>
      <c r="BS910" s="55"/>
      <c r="BT910" s="55"/>
      <c r="BU910" s="55"/>
      <c r="BV910" s="55"/>
      <c r="BW910" s="55"/>
      <c r="BX910" s="55"/>
      <c r="BY910" s="55"/>
      <c r="BZ910" s="55"/>
      <c r="CA910" s="55"/>
      <c r="CB910" s="55"/>
      <c r="CC910" s="55"/>
      <c r="CD910" s="55"/>
      <c r="CE910" s="55"/>
      <c r="CF910" s="55"/>
      <c r="CG910" s="55"/>
      <c r="CH910" s="55"/>
      <c r="CI910" s="55"/>
      <c r="CJ910" s="55"/>
      <c r="CK910" s="55"/>
      <c r="CL910" s="55"/>
      <c r="CM910" s="55"/>
      <c r="CN910" s="55"/>
      <c r="CO910" s="55"/>
      <c r="CP910" s="55"/>
      <c r="CQ910" s="55"/>
      <c r="CR910" s="55"/>
      <c r="CS910" s="55"/>
      <c r="CT910" s="55"/>
      <c r="CU910" s="55"/>
      <c r="CV910" s="55"/>
      <c r="CW910" s="55"/>
      <c r="CX910" s="55"/>
      <c r="CY910" s="55"/>
      <c r="CZ910" s="55"/>
      <c r="DA910" s="55"/>
      <c r="DB910" s="55"/>
      <c r="DC910" s="55"/>
      <c r="DD910" s="55"/>
      <c r="DE910" s="55"/>
      <c r="DF910" s="55"/>
      <c r="DG910" s="55"/>
      <c r="DH910" s="55"/>
      <c r="DI910" s="55"/>
      <c r="DJ910" s="55"/>
      <c r="DK910" s="55"/>
      <c r="DL910" s="55"/>
      <c r="DM910" s="55"/>
      <c r="DN910" s="55"/>
      <c r="DO910" s="55"/>
      <c r="DP910" s="55"/>
      <c r="DQ910" s="55"/>
      <c r="DR910" s="55"/>
      <c r="DS910" s="55"/>
      <c r="DT910" s="55"/>
      <c r="DU910" s="55"/>
      <c r="DV910" s="55"/>
      <c r="DW910" s="55"/>
      <c r="DX910" s="55"/>
      <c r="DY910" s="55"/>
      <c r="DZ910" s="55"/>
      <c r="EA910" s="55"/>
      <c r="EB910" s="55"/>
      <c r="EC910" s="55"/>
      <c r="ED910" s="55"/>
      <c r="EE910" s="55"/>
      <c r="EF910" s="55"/>
      <c r="EG910" s="55"/>
      <c r="EH910" s="55"/>
      <c r="EI910" s="55"/>
      <c r="EJ910" s="55"/>
      <c r="EK910" s="55"/>
      <c r="EL910" s="55"/>
      <c r="EM910" s="55"/>
      <c r="EN910" s="55"/>
      <c r="EO910" s="55"/>
      <c r="EP910" s="55"/>
      <c r="EQ910" s="55"/>
      <c r="ER910" s="55"/>
      <c r="ES910" s="55"/>
      <c r="ET910" s="55"/>
      <c r="EU910" s="55"/>
      <c r="EV910" s="55"/>
      <c r="EW910" s="55"/>
      <c r="EX910" s="55"/>
      <c r="EY910" s="55"/>
      <c r="EZ910" s="55"/>
      <c r="FA910" s="55"/>
      <c r="FB910" s="55"/>
      <c r="FC910" s="55"/>
      <c r="FD910" s="55"/>
      <c r="FE910" s="55"/>
      <c r="FF910" s="55"/>
      <c r="FG910" s="55"/>
      <c r="FH910" s="55"/>
      <c r="FI910" s="55"/>
      <c r="FJ910" s="55"/>
      <c r="FK910" s="55"/>
      <c r="FL910" s="55"/>
      <c r="FM910" s="55"/>
      <c r="FN910" s="55"/>
      <c r="FO910" s="55"/>
      <c r="FP910" s="55"/>
      <c r="FQ910" s="55"/>
      <c r="FR910" s="55"/>
      <c r="FS910" s="55"/>
      <c r="FT910" s="55"/>
      <c r="FU910" s="55"/>
      <c r="FV910" s="55"/>
      <c r="FW910" s="55"/>
      <c r="FX910" s="55"/>
      <c r="FY910" s="55"/>
      <c r="FZ910" s="55"/>
      <c r="GA910" s="55"/>
      <c r="GB910" s="55"/>
      <c r="GC910" s="55"/>
      <c r="GD910" s="55"/>
      <c r="GE910" s="55"/>
      <c r="GF910" s="55"/>
      <c r="GG910" s="55"/>
      <c r="GH910" s="55"/>
      <c r="GI910" s="55"/>
      <c r="GJ910" s="55"/>
      <c r="GK910" s="55"/>
      <c r="GL910" s="55"/>
      <c r="GM910" s="55"/>
      <c r="GN910" s="55"/>
      <c r="GO910" s="55"/>
      <c r="GP910" s="55"/>
      <c r="GQ910" s="55"/>
      <c r="GR910" s="55"/>
      <c r="GS910" s="55"/>
      <c r="GT910" s="55"/>
      <c r="GU910" s="55"/>
      <c r="GV910" s="55"/>
      <c r="GW910" s="55"/>
      <c r="GX910" s="55"/>
      <c r="GY910" s="55"/>
      <c r="GZ910" s="55"/>
      <c r="HA910" s="55"/>
      <c r="HB910" s="55"/>
      <c r="HC910" s="55"/>
      <c r="HD910" s="55"/>
      <c r="HE910" s="55"/>
      <c r="HF910" s="55"/>
      <c r="HG910" s="55"/>
      <c r="HH910" s="55"/>
      <c r="HI910" s="55"/>
      <c r="HJ910" s="55"/>
      <c r="HK910" s="55"/>
      <c r="HL910" s="55"/>
      <c r="HM910" s="55"/>
      <c r="HN910" s="55"/>
      <c r="HO910" s="55"/>
      <c r="HP910" s="55"/>
      <c r="HQ910" s="55"/>
      <c r="HR910" s="55"/>
      <c r="HS910" s="55"/>
      <c r="HT910" s="55"/>
      <c r="HU910" s="55"/>
      <c r="HV910" s="55"/>
      <c r="HW910" s="55"/>
      <c r="HX910" s="55"/>
      <c r="HY910" s="55"/>
      <c r="HZ910" s="55"/>
      <c r="IA910" s="55"/>
      <c r="IB910" s="55"/>
      <c r="IC910" s="55"/>
      <c r="ID910" s="55"/>
      <c r="IE910" s="55"/>
    </row>
    <row r="911" s="36" customFormat="1" ht="60" hidden="1" customHeight="1">
      <c r="A911" s="37"/>
      <c r="B911" s="37" t="s">
        <v>62</v>
      </c>
      <c r="C911" s="37" t="s">
        <v>63</v>
      </c>
      <c r="D911" s="56" t="s">
        <v>64</v>
      </c>
      <c r="E911" s="56">
        <v>244</v>
      </c>
      <c r="F911" s="40" t="s">
        <v>3565</v>
      </c>
      <c r="G911" s="40" t="s">
        <v>3582</v>
      </c>
      <c r="H911" s="56" t="s">
        <v>3583</v>
      </c>
      <c r="I911" s="48" t="s">
        <v>930</v>
      </c>
      <c r="J911" s="40" t="s">
        <v>931</v>
      </c>
      <c r="K911" s="49" t="s">
        <v>932</v>
      </c>
      <c r="L911" s="49" t="s">
        <v>933</v>
      </c>
      <c r="M911" s="49" t="s">
        <v>3039</v>
      </c>
      <c r="N911" s="49">
        <v>2306229</v>
      </c>
      <c r="O911" s="37" t="s">
        <v>3570</v>
      </c>
      <c r="P911" s="37" t="s">
        <v>76</v>
      </c>
      <c r="Q911" s="42" t="s">
        <v>77</v>
      </c>
      <c r="R911" s="96" t="s">
        <v>3578</v>
      </c>
      <c r="S911" s="44">
        <v>15</v>
      </c>
      <c r="T911" s="45" t="e">
        <f t="shared" si="74"/>
        <v>#VALUE!</v>
      </c>
      <c r="U911" s="56" t="s">
        <v>78</v>
      </c>
      <c r="V911" s="47"/>
      <c r="W911" s="47" t="str">
        <f t="shared" si="75"/>
        <v>°С</v>
      </c>
      <c r="X911" s="48">
        <v>450</v>
      </c>
      <c r="Y911" s="48"/>
      <c r="Z911" s="42" t="s">
        <v>79</v>
      </c>
      <c r="AA911" s="37" t="s">
        <v>3579</v>
      </c>
      <c r="AB911" s="48"/>
      <c r="AC911" s="42" t="s">
        <v>81</v>
      </c>
      <c r="AD911" s="49">
        <v>48</v>
      </c>
      <c r="AE911" s="91">
        <v>45612</v>
      </c>
      <c r="AF911" s="51">
        <f t="shared" si="76"/>
        <v>47072</v>
      </c>
      <c r="AG911" s="40" t="s">
        <v>82</v>
      </c>
      <c r="AH911" s="40" t="s">
        <v>83</v>
      </c>
      <c r="AI911" s="42" t="s">
        <v>3585</v>
      </c>
      <c r="AJ911" s="62" t="s">
        <v>143</v>
      </c>
      <c r="AK911" s="51" t="str">
        <f t="shared" ca="1" si="73"/>
        <v>поверен</v>
      </c>
      <c r="AL911" s="42"/>
      <c r="AM911" s="42" t="s">
        <v>86</v>
      </c>
      <c r="AN911" s="42" t="s">
        <v>87</v>
      </c>
      <c r="AO911" s="42" t="s">
        <v>88</v>
      </c>
      <c r="AP911" s="48" t="s">
        <v>3572</v>
      </c>
      <c r="AQ911" s="41" t="s">
        <v>3573</v>
      </c>
      <c r="AR911" s="51"/>
      <c r="AS911" s="42" t="s">
        <v>91</v>
      </c>
      <c r="AT911" s="37" t="s">
        <v>385</v>
      </c>
      <c r="AU911" s="37"/>
      <c r="AV911" s="40">
        <v>44880</v>
      </c>
      <c r="AW911" s="40"/>
      <c r="AX911" s="37"/>
      <c r="AY911" s="37"/>
      <c r="AZ911" s="37"/>
      <c r="BA911" s="40"/>
      <c r="BB911" s="40" t="s">
        <v>93</v>
      </c>
      <c r="BC911" s="40" t="s">
        <v>94</v>
      </c>
      <c r="BD911" s="42">
        <v>3201</v>
      </c>
      <c r="BE911" s="40"/>
      <c r="BF911" s="52"/>
      <c r="BG911" s="552"/>
      <c r="BH911" s="54"/>
      <c r="BI911" s="47" t="s">
        <v>3581</v>
      </c>
      <c r="BJ911" s="38" t="s">
        <v>3576</v>
      </c>
      <c r="BK911" s="38" t="s">
        <v>588</v>
      </c>
      <c r="BL911" s="55"/>
      <c r="BM911" s="55"/>
      <c r="BN911" s="55"/>
      <c r="BO911" s="55"/>
      <c r="BP911" s="55"/>
      <c r="BQ911" s="55"/>
      <c r="BR911" s="55"/>
      <c r="BS911" s="55"/>
      <c r="BT911" s="55"/>
      <c r="BU911" s="55"/>
      <c r="BV911" s="55"/>
      <c r="BW911" s="55"/>
      <c r="BX911" s="55"/>
      <c r="BY911" s="55"/>
      <c r="BZ911" s="55"/>
      <c r="CA911" s="55"/>
      <c r="CB911" s="55"/>
      <c r="CC911" s="55"/>
      <c r="CD911" s="55"/>
      <c r="CE911" s="55"/>
      <c r="CF911" s="55"/>
      <c r="CG911" s="55"/>
      <c r="CH911" s="55"/>
      <c r="CI911" s="55"/>
      <c r="CJ911" s="55"/>
      <c r="CK911" s="55"/>
      <c r="CL911" s="55"/>
      <c r="CM911" s="55"/>
      <c r="CN911" s="55"/>
      <c r="CO911" s="55"/>
      <c r="CP911" s="55"/>
      <c r="CQ911" s="55"/>
      <c r="CR911" s="55"/>
      <c r="CS911" s="55"/>
      <c r="CT911" s="55"/>
      <c r="CU911" s="55"/>
      <c r="CV911" s="55"/>
      <c r="CW911" s="55"/>
      <c r="CX911" s="55"/>
      <c r="CY911" s="55"/>
      <c r="CZ911" s="55"/>
      <c r="DA911" s="55"/>
      <c r="DB911" s="55"/>
      <c r="DC911" s="55"/>
      <c r="DD911" s="55"/>
      <c r="DE911" s="55"/>
      <c r="DF911" s="55"/>
      <c r="DG911" s="55"/>
      <c r="DH911" s="55"/>
      <c r="DI911" s="55"/>
      <c r="DJ911" s="55"/>
      <c r="DK911" s="55"/>
      <c r="DL911" s="55"/>
      <c r="DM911" s="55"/>
      <c r="DN911" s="55"/>
      <c r="DO911" s="55"/>
      <c r="DP911" s="55"/>
      <c r="DQ911" s="55"/>
      <c r="DR911" s="55"/>
      <c r="DS911" s="55"/>
      <c r="DT911" s="55"/>
      <c r="DU911" s="55"/>
      <c r="DV911" s="55"/>
      <c r="DW911" s="55"/>
      <c r="DX911" s="55"/>
      <c r="DY911" s="55"/>
      <c r="DZ911" s="55"/>
      <c r="EA911" s="55"/>
      <c r="EB911" s="55"/>
      <c r="EC911" s="55"/>
      <c r="ED911" s="55"/>
      <c r="EE911" s="55"/>
      <c r="EF911" s="55"/>
      <c r="EG911" s="55"/>
      <c r="EH911" s="55"/>
      <c r="EI911" s="55"/>
      <c r="EJ911" s="55"/>
      <c r="EK911" s="55"/>
      <c r="EL911" s="55"/>
      <c r="EM911" s="55"/>
      <c r="EN911" s="55"/>
      <c r="EO911" s="55"/>
      <c r="EP911" s="55"/>
      <c r="EQ911" s="55"/>
      <c r="ER911" s="55"/>
      <c r="ES911" s="55"/>
      <c r="ET911" s="55"/>
      <c r="EU911" s="55"/>
      <c r="EV911" s="55"/>
      <c r="EW911" s="55"/>
      <c r="EX911" s="55"/>
      <c r="EY911" s="55"/>
      <c r="EZ911" s="55"/>
      <c r="FA911" s="55"/>
      <c r="FB911" s="55"/>
      <c r="FC911" s="55"/>
      <c r="FD911" s="55"/>
      <c r="FE911" s="55"/>
      <c r="FF911" s="55"/>
      <c r="FG911" s="55"/>
      <c r="FH911" s="55"/>
      <c r="FI911" s="55"/>
      <c r="FJ911" s="55"/>
      <c r="FK911" s="55"/>
      <c r="FL911" s="55"/>
      <c r="FM911" s="55"/>
      <c r="FN911" s="55"/>
      <c r="FO911" s="55"/>
      <c r="FP911" s="55"/>
      <c r="FQ911" s="55"/>
      <c r="FR911" s="55"/>
      <c r="FS911" s="55"/>
      <c r="FT911" s="55"/>
      <c r="FU911" s="55"/>
      <c r="FV911" s="55"/>
      <c r="FW911" s="55"/>
      <c r="FX911" s="55"/>
      <c r="FY911" s="55"/>
      <c r="FZ911" s="55"/>
      <c r="GA911" s="55"/>
      <c r="GB911" s="55"/>
      <c r="GC911" s="55"/>
      <c r="GD911" s="55"/>
      <c r="GE911" s="55"/>
      <c r="GF911" s="55"/>
      <c r="GG911" s="55"/>
      <c r="GH911" s="55"/>
      <c r="GI911" s="55"/>
      <c r="GJ911" s="55"/>
      <c r="GK911" s="55"/>
      <c r="GL911" s="55"/>
      <c r="GM911" s="55"/>
      <c r="GN911" s="55"/>
      <c r="GO911" s="55"/>
      <c r="GP911" s="55"/>
      <c r="GQ911" s="55"/>
      <c r="GR911" s="55"/>
      <c r="GS911" s="55"/>
      <c r="GT911" s="55"/>
      <c r="GU911" s="55"/>
      <c r="GV911" s="55"/>
      <c r="GW911" s="55"/>
      <c r="GX911" s="55"/>
      <c r="GY911" s="55"/>
      <c r="GZ911" s="55"/>
      <c r="HA911" s="55"/>
      <c r="HB911" s="55"/>
      <c r="HC911" s="55"/>
      <c r="HD911" s="55"/>
      <c r="HE911" s="55"/>
      <c r="HF911" s="55"/>
      <c r="HG911" s="55"/>
      <c r="HH911" s="55"/>
      <c r="HI911" s="55"/>
      <c r="HJ911" s="55"/>
      <c r="HK911" s="55"/>
      <c r="HL911" s="55"/>
      <c r="HM911" s="55"/>
      <c r="HN911" s="55"/>
      <c r="HO911" s="55"/>
      <c r="HP911" s="55"/>
      <c r="HQ911" s="55"/>
      <c r="HR911" s="55"/>
      <c r="HS911" s="55"/>
      <c r="HT911" s="55"/>
      <c r="HU911" s="55"/>
      <c r="HV911" s="55"/>
      <c r="HW911" s="55"/>
      <c r="HX911" s="55"/>
      <c r="HY911" s="55"/>
      <c r="HZ911" s="55"/>
      <c r="IA911" s="55"/>
      <c r="IB911" s="55"/>
      <c r="IC911" s="55"/>
      <c r="ID911" s="55"/>
      <c r="IE911" s="55"/>
    </row>
    <row r="912" s="36" customFormat="1" ht="60" hidden="1" customHeight="1">
      <c r="A912" s="37"/>
      <c r="B912" s="37" t="s">
        <v>62</v>
      </c>
      <c r="C912" s="37" t="s">
        <v>63</v>
      </c>
      <c r="D912" s="56" t="s">
        <v>64</v>
      </c>
      <c r="E912" s="56">
        <v>244</v>
      </c>
      <c r="F912" s="40" t="s">
        <v>3565</v>
      </c>
      <c r="G912" s="40" t="s">
        <v>3586</v>
      </c>
      <c r="H912" s="56" t="s">
        <v>3587</v>
      </c>
      <c r="I912" s="48" t="s">
        <v>69</v>
      </c>
      <c r="J912" s="40" t="s">
        <v>3568</v>
      </c>
      <c r="K912" s="37" t="s">
        <v>71</v>
      </c>
      <c r="L912" s="37" t="s">
        <v>72</v>
      </c>
      <c r="M912" s="40" t="s">
        <v>927</v>
      </c>
      <c r="N912" s="49">
        <v>2306226</v>
      </c>
      <c r="O912" s="37" t="s">
        <v>3570</v>
      </c>
      <c r="P912" s="37" t="s">
        <v>76</v>
      </c>
      <c r="Q912" s="42" t="s">
        <v>77</v>
      </c>
      <c r="R912" s="96" t="s">
        <v>3578</v>
      </c>
      <c r="S912" s="44">
        <v>15</v>
      </c>
      <c r="T912" s="45" t="e">
        <f t="shared" si="74"/>
        <v>#VALUE!</v>
      </c>
      <c r="U912" s="56">
        <v>0</v>
      </c>
      <c r="V912" s="47" t="str">
        <f t="shared" si="77"/>
        <v/>
      </c>
      <c r="W912" s="47" t="str">
        <f t="shared" si="75"/>
        <v>°С</v>
      </c>
      <c r="X912" s="48">
        <v>50</v>
      </c>
      <c r="Y912" s="48"/>
      <c r="Z912" s="42" t="s">
        <v>79</v>
      </c>
      <c r="AA912" s="37" t="s">
        <v>101</v>
      </c>
      <c r="AB912" s="48"/>
      <c r="AC912" s="42" t="s">
        <v>81</v>
      </c>
      <c r="AD912" s="49">
        <v>60</v>
      </c>
      <c r="AE912" s="50">
        <v>44152</v>
      </c>
      <c r="AF912" s="51">
        <f t="shared" si="76"/>
        <v>45977</v>
      </c>
      <c r="AG912" s="40" t="s">
        <v>82</v>
      </c>
      <c r="AH912" s="40" t="s">
        <v>83</v>
      </c>
      <c r="AI912" s="42" t="s">
        <v>3588</v>
      </c>
      <c r="AJ912" s="40" t="s">
        <v>85</v>
      </c>
      <c r="AK912" s="51" t="str">
        <f t="shared" ca="1" si="73"/>
        <v>поверен</v>
      </c>
      <c r="AL912" s="42"/>
      <c r="AM912" s="42" t="s">
        <v>86</v>
      </c>
      <c r="AN912" s="42" t="s">
        <v>87</v>
      </c>
      <c r="AO912" s="42" t="s">
        <v>88</v>
      </c>
      <c r="AP912" s="48" t="s">
        <v>3572</v>
      </c>
      <c r="AQ912" s="41" t="s">
        <v>3573</v>
      </c>
      <c r="AR912" s="51"/>
      <c r="AS912" s="42" t="s">
        <v>91</v>
      </c>
      <c r="AT912" s="37" t="s">
        <v>385</v>
      </c>
      <c r="AU912" s="37"/>
      <c r="AV912" s="40">
        <v>44880</v>
      </c>
      <c r="AW912" s="40"/>
      <c r="AX912" s="37"/>
      <c r="AY912" s="37"/>
      <c r="AZ912" s="37"/>
      <c r="BA912" s="40"/>
      <c r="BB912" s="40" t="s">
        <v>93</v>
      </c>
      <c r="BC912" s="40" t="s">
        <v>94</v>
      </c>
      <c r="BD912" s="42">
        <v>3201</v>
      </c>
      <c r="BE912" s="40"/>
      <c r="BF912" s="52"/>
      <c r="BG912" s="589" t="s">
        <v>3574</v>
      </c>
      <c r="BH912" s="54"/>
      <c r="BI912" s="47" t="s">
        <v>3575</v>
      </c>
      <c r="BJ912" s="38" t="s">
        <v>3576</v>
      </c>
      <c r="BK912" s="38" t="s">
        <v>3577</v>
      </c>
      <c r="BL912" s="55"/>
      <c r="BM912" s="55"/>
      <c r="BN912" s="55"/>
      <c r="BO912" s="55"/>
      <c r="BP912" s="55"/>
      <c r="BQ912" s="55"/>
      <c r="BR912" s="55"/>
      <c r="BS912" s="55"/>
      <c r="BT912" s="55"/>
      <c r="BU912" s="55"/>
      <c r="BV912" s="55"/>
      <c r="BW912" s="55"/>
      <c r="BX912" s="55"/>
      <c r="BY912" s="55"/>
      <c r="BZ912" s="55"/>
      <c r="CA912" s="55"/>
      <c r="CB912" s="55"/>
      <c r="CC912" s="55"/>
      <c r="CD912" s="55"/>
      <c r="CE912" s="55"/>
      <c r="CF912" s="55"/>
      <c r="CG912" s="55"/>
      <c r="CH912" s="55"/>
      <c r="CI912" s="55"/>
      <c r="CJ912" s="55"/>
      <c r="CK912" s="55"/>
      <c r="CL912" s="55"/>
      <c r="CM912" s="55"/>
      <c r="CN912" s="55"/>
      <c r="CO912" s="55"/>
      <c r="CP912" s="55"/>
      <c r="CQ912" s="55"/>
      <c r="CR912" s="55"/>
      <c r="CS912" s="55"/>
      <c r="CT912" s="55"/>
      <c r="CU912" s="55"/>
      <c r="CV912" s="55"/>
      <c r="CW912" s="55"/>
      <c r="CX912" s="55"/>
      <c r="CY912" s="55"/>
      <c r="CZ912" s="55"/>
      <c r="DA912" s="55"/>
      <c r="DB912" s="55"/>
      <c r="DC912" s="55"/>
      <c r="DD912" s="55"/>
      <c r="DE912" s="55"/>
      <c r="DF912" s="55"/>
      <c r="DG912" s="55"/>
      <c r="DH912" s="55"/>
      <c r="DI912" s="55"/>
      <c r="DJ912" s="55"/>
      <c r="DK912" s="55"/>
      <c r="DL912" s="55"/>
      <c r="DM912" s="55"/>
      <c r="DN912" s="55"/>
      <c r="DO912" s="55"/>
      <c r="DP912" s="55"/>
      <c r="DQ912" s="55"/>
      <c r="DR912" s="55"/>
      <c r="DS912" s="55"/>
      <c r="DT912" s="55"/>
      <c r="DU912" s="55"/>
      <c r="DV912" s="55"/>
      <c r="DW912" s="55"/>
      <c r="DX912" s="55"/>
      <c r="DY912" s="55"/>
      <c r="DZ912" s="55"/>
      <c r="EA912" s="55"/>
      <c r="EB912" s="55"/>
      <c r="EC912" s="55"/>
      <c r="ED912" s="55"/>
      <c r="EE912" s="55"/>
      <c r="EF912" s="55"/>
      <c r="EG912" s="55"/>
      <c r="EH912" s="55"/>
      <c r="EI912" s="55"/>
      <c r="EJ912" s="55"/>
      <c r="EK912" s="55"/>
      <c r="EL912" s="55"/>
      <c r="EM912" s="55"/>
      <c r="EN912" s="55"/>
      <c r="EO912" s="55"/>
      <c r="EP912" s="55"/>
      <c r="EQ912" s="55"/>
      <c r="ER912" s="55"/>
      <c r="ES912" s="55"/>
      <c r="ET912" s="55"/>
      <c r="EU912" s="55"/>
      <c r="EV912" s="55"/>
      <c r="EW912" s="55"/>
      <c r="EX912" s="55"/>
      <c r="EY912" s="55"/>
      <c r="EZ912" s="55"/>
      <c r="FA912" s="55"/>
      <c r="FB912" s="55"/>
      <c r="FC912" s="55"/>
      <c r="FD912" s="55"/>
      <c r="FE912" s="55"/>
      <c r="FF912" s="55"/>
      <c r="FG912" s="55"/>
      <c r="FH912" s="55"/>
      <c r="FI912" s="55"/>
      <c r="FJ912" s="55"/>
      <c r="FK912" s="55"/>
      <c r="FL912" s="55"/>
      <c r="FM912" s="55"/>
      <c r="FN912" s="55"/>
      <c r="FO912" s="55"/>
      <c r="FP912" s="55"/>
      <c r="FQ912" s="55"/>
      <c r="FR912" s="55"/>
      <c r="FS912" s="55"/>
      <c r="FT912" s="55"/>
      <c r="FU912" s="55"/>
      <c r="FV912" s="55"/>
      <c r="FW912" s="55"/>
      <c r="FX912" s="55"/>
      <c r="FY912" s="55"/>
      <c r="FZ912" s="55"/>
      <c r="GA912" s="55"/>
      <c r="GB912" s="55"/>
      <c r="GC912" s="55"/>
      <c r="GD912" s="55"/>
      <c r="GE912" s="55"/>
      <c r="GF912" s="55"/>
      <c r="GG912" s="55"/>
      <c r="GH912" s="55"/>
      <c r="GI912" s="55"/>
      <c r="GJ912" s="55"/>
      <c r="GK912" s="55"/>
      <c r="GL912" s="55"/>
      <c r="GM912" s="55"/>
      <c r="GN912" s="55"/>
      <c r="GO912" s="55"/>
      <c r="GP912" s="55"/>
      <c r="GQ912" s="55"/>
      <c r="GR912" s="55"/>
      <c r="GS912" s="55"/>
      <c r="GT912" s="55"/>
      <c r="GU912" s="55"/>
      <c r="GV912" s="55"/>
      <c r="GW912" s="55"/>
      <c r="GX912" s="55"/>
      <c r="GY912" s="55"/>
      <c r="GZ912" s="55"/>
      <c r="HA912" s="55"/>
      <c r="HB912" s="55"/>
      <c r="HC912" s="55"/>
      <c r="HD912" s="55"/>
      <c r="HE912" s="55"/>
      <c r="HF912" s="55"/>
      <c r="HG912" s="55"/>
      <c r="HH912" s="55"/>
      <c r="HI912" s="55"/>
      <c r="HJ912" s="55"/>
      <c r="HK912" s="55"/>
      <c r="HL912" s="55"/>
      <c r="HM912" s="55"/>
      <c r="HN912" s="55"/>
      <c r="HO912" s="55"/>
      <c r="HP912" s="55"/>
      <c r="HQ912" s="55"/>
      <c r="HR912" s="55"/>
      <c r="HS912" s="55"/>
      <c r="HT912" s="55"/>
      <c r="HU912" s="55"/>
      <c r="HV912" s="55"/>
      <c r="HW912" s="55"/>
      <c r="HX912" s="55"/>
      <c r="HY912" s="55"/>
      <c r="HZ912" s="55"/>
      <c r="IA912" s="55"/>
      <c r="IB912" s="55"/>
      <c r="IC912" s="55"/>
      <c r="ID912" s="55"/>
      <c r="IE912" s="55"/>
    </row>
    <row r="913" s="36" customFormat="1" ht="60" hidden="1" customHeight="1">
      <c r="A913" s="37"/>
      <c r="B913" s="37" t="s">
        <v>62</v>
      </c>
      <c r="C913" s="37" t="s">
        <v>63</v>
      </c>
      <c r="D913" s="56" t="s">
        <v>64</v>
      </c>
      <c r="E913" s="56">
        <v>244</v>
      </c>
      <c r="F913" s="40" t="s">
        <v>3565</v>
      </c>
      <c r="G913" s="40" t="s">
        <v>3586</v>
      </c>
      <c r="H913" s="56" t="s">
        <v>3587</v>
      </c>
      <c r="I913" s="48" t="s">
        <v>930</v>
      </c>
      <c r="J913" s="40" t="s">
        <v>931</v>
      </c>
      <c r="K913" s="49" t="s">
        <v>932</v>
      </c>
      <c r="L913" s="49" t="s">
        <v>933</v>
      </c>
      <c r="M913" s="49" t="s">
        <v>3039</v>
      </c>
      <c r="N913" s="49">
        <v>2306230</v>
      </c>
      <c r="O913" s="37" t="s">
        <v>3570</v>
      </c>
      <c r="P913" s="37" t="s">
        <v>76</v>
      </c>
      <c r="Q913" s="42" t="s">
        <v>77</v>
      </c>
      <c r="R913" s="96" t="s">
        <v>3578</v>
      </c>
      <c r="S913" s="44">
        <v>15</v>
      </c>
      <c r="T913" s="45" t="e">
        <f t="shared" si="74"/>
        <v>#VALUE!</v>
      </c>
      <c r="U913" s="56" t="s">
        <v>78</v>
      </c>
      <c r="V913" s="47"/>
      <c r="W913" s="47" t="str">
        <f t="shared" si="75"/>
        <v>°С</v>
      </c>
      <c r="X913" s="48">
        <v>450</v>
      </c>
      <c r="Y913" s="48"/>
      <c r="Z913" s="42" t="s">
        <v>79</v>
      </c>
      <c r="AA913" s="37" t="s">
        <v>3579</v>
      </c>
      <c r="AB913" s="48"/>
      <c r="AC913" s="42" t="s">
        <v>81</v>
      </c>
      <c r="AD913" s="49">
        <v>48</v>
      </c>
      <c r="AE913" s="91">
        <v>45612</v>
      </c>
      <c r="AF913" s="51">
        <f t="shared" si="76"/>
        <v>47072</v>
      </c>
      <c r="AG913" s="40" t="s">
        <v>82</v>
      </c>
      <c r="AH913" s="40" t="s">
        <v>83</v>
      </c>
      <c r="AI913" s="42" t="s">
        <v>3589</v>
      </c>
      <c r="AJ913" s="62" t="s">
        <v>143</v>
      </c>
      <c r="AK913" s="51" t="str">
        <f t="shared" ca="1" si="73"/>
        <v>поверен</v>
      </c>
      <c r="AL913" s="42"/>
      <c r="AM913" s="42" t="s">
        <v>86</v>
      </c>
      <c r="AN913" s="42" t="s">
        <v>87</v>
      </c>
      <c r="AO913" s="42" t="s">
        <v>88</v>
      </c>
      <c r="AP913" s="48" t="s">
        <v>3572</v>
      </c>
      <c r="AQ913" s="41" t="s">
        <v>3573</v>
      </c>
      <c r="AR913" s="51"/>
      <c r="AS913" s="42" t="s">
        <v>91</v>
      </c>
      <c r="AT913" s="37" t="s">
        <v>385</v>
      </c>
      <c r="AU913" s="37"/>
      <c r="AV913" s="40">
        <v>44880</v>
      </c>
      <c r="AW913" s="40"/>
      <c r="AX913" s="37"/>
      <c r="AY913" s="37"/>
      <c r="AZ913" s="37"/>
      <c r="BA913" s="40"/>
      <c r="BB913" s="40" t="s">
        <v>93</v>
      </c>
      <c r="BC913" s="40" t="s">
        <v>94</v>
      </c>
      <c r="BD913" s="42">
        <v>3201</v>
      </c>
      <c r="BE913" s="40"/>
      <c r="BF913" s="52"/>
      <c r="BG913" s="552"/>
      <c r="BH913" s="54"/>
      <c r="BI913" s="47" t="s">
        <v>3581</v>
      </c>
      <c r="BJ913" s="38" t="s">
        <v>3576</v>
      </c>
      <c r="BK913" s="38" t="s">
        <v>588</v>
      </c>
      <c r="BL913" s="55"/>
      <c r="BM913" s="55"/>
      <c r="BN913" s="55"/>
      <c r="BO913" s="55"/>
      <c r="BP913" s="55"/>
      <c r="BQ913" s="55"/>
      <c r="BR913" s="55"/>
      <c r="BS913" s="55"/>
      <c r="BT913" s="55"/>
      <c r="BU913" s="55"/>
      <c r="BV913" s="55"/>
      <c r="BW913" s="55"/>
      <c r="BX913" s="55"/>
      <c r="BY913" s="55"/>
      <c r="BZ913" s="55"/>
      <c r="CA913" s="55"/>
      <c r="CB913" s="55"/>
      <c r="CC913" s="55"/>
      <c r="CD913" s="55"/>
      <c r="CE913" s="55"/>
      <c r="CF913" s="55"/>
      <c r="CG913" s="55"/>
      <c r="CH913" s="55"/>
      <c r="CI913" s="55"/>
      <c r="CJ913" s="55"/>
      <c r="CK913" s="55"/>
      <c r="CL913" s="55"/>
      <c r="CM913" s="55"/>
      <c r="CN913" s="55"/>
      <c r="CO913" s="55"/>
      <c r="CP913" s="55"/>
      <c r="CQ913" s="55"/>
      <c r="CR913" s="55"/>
      <c r="CS913" s="55"/>
      <c r="CT913" s="55"/>
      <c r="CU913" s="55"/>
      <c r="CV913" s="55"/>
      <c r="CW913" s="55"/>
      <c r="CX913" s="55"/>
      <c r="CY913" s="55"/>
      <c r="CZ913" s="55"/>
      <c r="DA913" s="55"/>
      <c r="DB913" s="55"/>
      <c r="DC913" s="55"/>
      <c r="DD913" s="55"/>
      <c r="DE913" s="55"/>
      <c r="DF913" s="55"/>
      <c r="DG913" s="55"/>
      <c r="DH913" s="55"/>
      <c r="DI913" s="55"/>
      <c r="DJ913" s="55"/>
      <c r="DK913" s="55"/>
      <c r="DL913" s="55"/>
      <c r="DM913" s="55"/>
      <c r="DN913" s="55"/>
      <c r="DO913" s="55"/>
      <c r="DP913" s="55"/>
      <c r="DQ913" s="55"/>
      <c r="DR913" s="55"/>
      <c r="DS913" s="55"/>
      <c r="DT913" s="55"/>
      <c r="DU913" s="55"/>
      <c r="DV913" s="55"/>
      <c r="DW913" s="55"/>
      <c r="DX913" s="55"/>
      <c r="DY913" s="55"/>
      <c r="DZ913" s="55"/>
      <c r="EA913" s="55"/>
      <c r="EB913" s="55"/>
      <c r="EC913" s="55"/>
      <c r="ED913" s="55"/>
      <c r="EE913" s="55"/>
      <c r="EF913" s="55"/>
      <c r="EG913" s="55"/>
      <c r="EH913" s="55"/>
      <c r="EI913" s="55"/>
      <c r="EJ913" s="55"/>
      <c r="EK913" s="55"/>
      <c r="EL913" s="55"/>
      <c r="EM913" s="55"/>
      <c r="EN913" s="55"/>
      <c r="EO913" s="55"/>
      <c r="EP913" s="55"/>
      <c r="EQ913" s="55"/>
      <c r="ER913" s="55"/>
      <c r="ES913" s="55"/>
      <c r="ET913" s="55"/>
      <c r="EU913" s="55"/>
      <c r="EV913" s="55"/>
      <c r="EW913" s="55"/>
      <c r="EX913" s="55"/>
      <c r="EY913" s="55"/>
      <c r="EZ913" s="55"/>
      <c r="FA913" s="55"/>
      <c r="FB913" s="55"/>
      <c r="FC913" s="55"/>
      <c r="FD913" s="55"/>
      <c r="FE913" s="55"/>
      <c r="FF913" s="55"/>
      <c r="FG913" s="55"/>
      <c r="FH913" s="55"/>
      <c r="FI913" s="55"/>
      <c r="FJ913" s="55"/>
      <c r="FK913" s="55"/>
      <c r="FL913" s="55"/>
      <c r="FM913" s="55"/>
      <c r="FN913" s="55"/>
      <c r="FO913" s="55"/>
      <c r="FP913" s="55"/>
      <c r="FQ913" s="55"/>
      <c r="FR913" s="55"/>
      <c r="FS913" s="55"/>
      <c r="FT913" s="55"/>
      <c r="FU913" s="55"/>
      <c r="FV913" s="55"/>
      <c r="FW913" s="55"/>
      <c r="FX913" s="55"/>
      <c r="FY913" s="55"/>
      <c r="FZ913" s="55"/>
      <c r="GA913" s="55"/>
      <c r="GB913" s="55"/>
      <c r="GC913" s="55"/>
      <c r="GD913" s="55"/>
      <c r="GE913" s="55"/>
      <c r="GF913" s="55"/>
      <c r="GG913" s="55"/>
      <c r="GH913" s="55"/>
      <c r="GI913" s="55"/>
      <c r="GJ913" s="55"/>
      <c r="GK913" s="55"/>
      <c r="GL913" s="55"/>
      <c r="GM913" s="55"/>
      <c r="GN913" s="55"/>
      <c r="GO913" s="55"/>
      <c r="GP913" s="55"/>
      <c r="GQ913" s="55"/>
      <c r="GR913" s="55"/>
      <c r="GS913" s="55"/>
      <c r="GT913" s="55"/>
      <c r="GU913" s="55"/>
      <c r="GV913" s="55"/>
      <c r="GW913" s="55"/>
      <c r="GX913" s="55"/>
      <c r="GY913" s="55"/>
      <c r="GZ913" s="55"/>
      <c r="HA913" s="55"/>
      <c r="HB913" s="55"/>
      <c r="HC913" s="55"/>
      <c r="HD913" s="55"/>
      <c r="HE913" s="55"/>
      <c r="HF913" s="55"/>
      <c r="HG913" s="55"/>
      <c r="HH913" s="55"/>
      <c r="HI913" s="55"/>
      <c r="HJ913" s="55"/>
      <c r="HK913" s="55"/>
      <c r="HL913" s="55"/>
      <c r="HM913" s="55"/>
      <c r="HN913" s="55"/>
      <c r="HO913" s="55"/>
      <c r="HP913" s="55"/>
      <c r="HQ913" s="55"/>
      <c r="HR913" s="55"/>
      <c r="HS913" s="55"/>
      <c r="HT913" s="55"/>
      <c r="HU913" s="55"/>
      <c r="HV913" s="55"/>
      <c r="HW913" s="55"/>
      <c r="HX913" s="55"/>
      <c r="HY913" s="55"/>
      <c r="HZ913" s="55"/>
      <c r="IA913" s="55"/>
      <c r="IB913" s="55"/>
      <c r="IC913" s="55"/>
      <c r="ID913" s="55"/>
      <c r="IE913" s="55"/>
    </row>
    <row r="914" s="36" customFormat="1" ht="60" hidden="1" customHeight="1">
      <c r="A914" s="37"/>
      <c r="B914" s="37" t="s">
        <v>62</v>
      </c>
      <c r="C914" s="37" t="s">
        <v>63</v>
      </c>
      <c r="D914" s="56" t="s">
        <v>64</v>
      </c>
      <c r="E914" s="56">
        <v>244</v>
      </c>
      <c r="F914" s="40" t="s">
        <v>3565</v>
      </c>
      <c r="G914" s="40" t="s">
        <v>3590</v>
      </c>
      <c r="H914" s="56" t="s">
        <v>3591</v>
      </c>
      <c r="I914" s="48" t="s">
        <v>69</v>
      </c>
      <c r="J914" s="40" t="s">
        <v>1100</v>
      </c>
      <c r="K914" s="37" t="s">
        <v>71</v>
      </c>
      <c r="L914" s="37" t="s">
        <v>72</v>
      </c>
      <c r="M914" s="40" t="s">
        <v>927</v>
      </c>
      <c r="N914" s="49">
        <v>2306227</v>
      </c>
      <c r="O914" s="37" t="s">
        <v>3570</v>
      </c>
      <c r="P914" s="37" t="s">
        <v>76</v>
      </c>
      <c r="Q914" s="42" t="s">
        <v>77</v>
      </c>
      <c r="R914" s="96" t="s">
        <v>3578</v>
      </c>
      <c r="S914" s="44">
        <v>15</v>
      </c>
      <c r="T914" s="45" t="e">
        <f t="shared" si="74"/>
        <v>#VALUE!</v>
      </c>
      <c r="U914" s="56">
        <v>0</v>
      </c>
      <c r="V914" s="47" t="str">
        <f t="shared" si="77"/>
        <v/>
      </c>
      <c r="W914" s="47" t="str">
        <f t="shared" si="75"/>
        <v>°С</v>
      </c>
      <c r="X914" s="48">
        <v>50</v>
      </c>
      <c r="Y914" s="48"/>
      <c r="Z914" s="42" t="s">
        <v>79</v>
      </c>
      <c r="AA914" s="37" t="s">
        <v>101</v>
      </c>
      <c r="AB914" s="48"/>
      <c r="AC914" s="42" t="s">
        <v>81</v>
      </c>
      <c r="AD914" s="49">
        <v>60</v>
      </c>
      <c r="AE914" s="50">
        <v>44152</v>
      </c>
      <c r="AF914" s="51">
        <f t="shared" si="76"/>
        <v>45977</v>
      </c>
      <c r="AG914" s="40" t="s">
        <v>82</v>
      </c>
      <c r="AH914" s="40" t="s">
        <v>83</v>
      </c>
      <c r="AI914" s="42" t="s">
        <v>3592</v>
      </c>
      <c r="AJ914" s="40" t="s">
        <v>85</v>
      </c>
      <c r="AK914" s="51" t="str">
        <f t="shared" ca="1" si="73"/>
        <v>поверен</v>
      </c>
      <c r="AL914" s="42"/>
      <c r="AM914" s="42" t="s">
        <v>86</v>
      </c>
      <c r="AN914" s="42" t="s">
        <v>87</v>
      </c>
      <c r="AO914" s="42" t="s">
        <v>88</v>
      </c>
      <c r="AP914" s="48" t="s">
        <v>3572</v>
      </c>
      <c r="AQ914" s="41" t="s">
        <v>3573</v>
      </c>
      <c r="AR914" s="51"/>
      <c r="AS914" s="42" t="s">
        <v>91</v>
      </c>
      <c r="AT914" s="37" t="s">
        <v>385</v>
      </c>
      <c r="AU914" s="37"/>
      <c r="AV914" s="40">
        <v>44880</v>
      </c>
      <c r="AW914" s="40"/>
      <c r="AX914" s="37"/>
      <c r="AY914" s="37"/>
      <c r="AZ914" s="37"/>
      <c r="BA914" s="40"/>
      <c r="BB914" s="40" t="s">
        <v>93</v>
      </c>
      <c r="BC914" s="40" t="s">
        <v>94</v>
      </c>
      <c r="BD914" s="42">
        <v>3201</v>
      </c>
      <c r="BE914" s="40"/>
      <c r="BF914" s="52"/>
      <c r="BG914" s="589" t="s">
        <v>3574</v>
      </c>
      <c r="BH914" s="54"/>
      <c r="BI914" s="47" t="s">
        <v>3575</v>
      </c>
      <c r="BJ914" s="38" t="s">
        <v>3576</v>
      </c>
      <c r="BK914" s="38" t="s">
        <v>3577</v>
      </c>
      <c r="BL914" s="55"/>
      <c r="BM914" s="55"/>
      <c r="BN914" s="55"/>
      <c r="BO914" s="55"/>
      <c r="BP914" s="55"/>
      <c r="BQ914" s="55"/>
      <c r="BR914" s="55"/>
      <c r="BS914" s="55"/>
      <c r="BT914" s="55"/>
      <c r="BU914" s="55"/>
      <c r="BV914" s="55"/>
      <c r="BW914" s="55"/>
      <c r="BX914" s="55"/>
      <c r="BY914" s="55"/>
      <c r="BZ914" s="55"/>
      <c r="CA914" s="55"/>
      <c r="CB914" s="55"/>
      <c r="CC914" s="55"/>
      <c r="CD914" s="55"/>
      <c r="CE914" s="55"/>
      <c r="CF914" s="55"/>
      <c r="CG914" s="55"/>
      <c r="CH914" s="55"/>
      <c r="CI914" s="55"/>
      <c r="CJ914" s="55"/>
      <c r="CK914" s="55"/>
      <c r="CL914" s="55"/>
      <c r="CM914" s="55"/>
      <c r="CN914" s="55"/>
      <c r="CO914" s="55"/>
      <c r="CP914" s="55"/>
      <c r="CQ914" s="55"/>
      <c r="CR914" s="55"/>
      <c r="CS914" s="55"/>
      <c r="CT914" s="55"/>
      <c r="CU914" s="55"/>
      <c r="CV914" s="55"/>
      <c r="CW914" s="55"/>
      <c r="CX914" s="55"/>
      <c r="CY914" s="55"/>
      <c r="CZ914" s="55"/>
      <c r="DA914" s="55"/>
      <c r="DB914" s="55"/>
      <c r="DC914" s="55"/>
      <c r="DD914" s="55"/>
      <c r="DE914" s="55"/>
      <c r="DF914" s="55"/>
      <c r="DG914" s="55"/>
      <c r="DH914" s="55"/>
      <c r="DI914" s="55"/>
      <c r="DJ914" s="55"/>
      <c r="DK914" s="55"/>
      <c r="DL914" s="55"/>
      <c r="DM914" s="55"/>
      <c r="DN914" s="55"/>
      <c r="DO914" s="55"/>
      <c r="DP914" s="55"/>
      <c r="DQ914" s="55"/>
      <c r="DR914" s="55"/>
      <c r="DS914" s="55"/>
      <c r="DT914" s="55"/>
      <c r="DU914" s="55"/>
      <c r="DV914" s="55"/>
      <c r="DW914" s="55"/>
      <c r="DX914" s="55"/>
      <c r="DY914" s="55"/>
      <c r="DZ914" s="55"/>
      <c r="EA914" s="55"/>
      <c r="EB914" s="55"/>
      <c r="EC914" s="55"/>
      <c r="ED914" s="55"/>
      <c r="EE914" s="55"/>
      <c r="EF914" s="55"/>
      <c r="EG914" s="55"/>
      <c r="EH914" s="55"/>
      <c r="EI914" s="55"/>
      <c r="EJ914" s="55"/>
      <c r="EK914" s="55"/>
      <c r="EL914" s="55"/>
      <c r="EM914" s="55"/>
      <c r="EN914" s="55"/>
      <c r="EO914" s="55"/>
      <c r="EP914" s="55"/>
      <c r="EQ914" s="55"/>
      <c r="ER914" s="55"/>
      <c r="ES914" s="55"/>
      <c r="ET914" s="55"/>
      <c r="EU914" s="55"/>
      <c r="EV914" s="55"/>
      <c r="EW914" s="55"/>
      <c r="EX914" s="55"/>
      <c r="EY914" s="55"/>
      <c r="EZ914" s="55"/>
      <c r="FA914" s="55"/>
      <c r="FB914" s="55"/>
      <c r="FC914" s="55"/>
      <c r="FD914" s="55"/>
      <c r="FE914" s="55"/>
      <c r="FF914" s="55"/>
      <c r="FG914" s="55"/>
      <c r="FH914" s="55"/>
      <c r="FI914" s="55"/>
      <c r="FJ914" s="55"/>
      <c r="FK914" s="55"/>
      <c r="FL914" s="55"/>
      <c r="FM914" s="55"/>
      <c r="FN914" s="55"/>
      <c r="FO914" s="55"/>
      <c r="FP914" s="55"/>
      <c r="FQ914" s="55"/>
      <c r="FR914" s="55"/>
      <c r="FS914" s="55"/>
      <c r="FT914" s="55"/>
      <c r="FU914" s="55"/>
      <c r="FV914" s="55"/>
      <c r="FW914" s="55"/>
      <c r="FX914" s="55"/>
      <c r="FY914" s="55"/>
      <c r="FZ914" s="55"/>
      <c r="GA914" s="55"/>
      <c r="GB914" s="55"/>
      <c r="GC914" s="55"/>
      <c r="GD914" s="55"/>
      <c r="GE914" s="55"/>
      <c r="GF914" s="55"/>
      <c r="GG914" s="55"/>
      <c r="GH914" s="55"/>
      <c r="GI914" s="55"/>
      <c r="GJ914" s="55"/>
      <c r="GK914" s="55"/>
      <c r="GL914" s="55"/>
      <c r="GM914" s="55"/>
      <c r="GN914" s="55"/>
      <c r="GO914" s="55"/>
      <c r="GP914" s="55"/>
      <c r="GQ914" s="55"/>
      <c r="GR914" s="55"/>
      <c r="GS914" s="55"/>
      <c r="GT914" s="55"/>
      <c r="GU914" s="55"/>
      <c r="GV914" s="55"/>
      <c r="GW914" s="55"/>
      <c r="GX914" s="55"/>
      <c r="GY914" s="55"/>
      <c r="GZ914" s="55"/>
      <c r="HA914" s="55"/>
      <c r="HB914" s="55"/>
      <c r="HC914" s="55"/>
      <c r="HD914" s="55"/>
      <c r="HE914" s="55"/>
      <c r="HF914" s="55"/>
      <c r="HG914" s="55"/>
      <c r="HH914" s="55"/>
      <c r="HI914" s="55"/>
      <c r="HJ914" s="55"/>
      <c r="HK914" s="55"/>
      <c r="HL914" s="55"/>
      <c r="HM914" s="55"/>
      <c r="HN914" s="55"/>
      <c r="HO914" s="55"/>
      <c r="HP914" s="55"/>
      <c r="HQ914" s="55"/>
      <c r="HR914" s="55"/>
      <c r="HS914" s="55"/>
      <c r="HT914" s="55"/>
      <c r="HU914" s="55"/>
      <c r="HV914" s="55"/>
      <c r="HW914" s="55"/>
      <c r="HX914" s="55"/>
      <c r="HY914" s="55"/>
      <c r="HZ914" s="55"/>
      <c r="IA914" s="55"/>
      <c r="IB914" s="55"/>
      <c r="IC914" s="55"/>
      <c r="ID914" s="55"/>
      <c r="IE914" s="55"/>
    </row>
    <row r="915" s="36" customFormat="1" ht="60" hidden="1" customHeight="1">
      <c r="A915" s="37"/>
      <c r="B915" s="37" t="s">
        <v>62</v>
      </c>
      <c r="C915" s="37" t="s">
        <v>63</v>
      </c>
      <c r="D915" s="56" t="s">
        <v>64</v>
      </c>
      <c r="E915" s="56">
        <v>244</v>
      </c>
      <c r="F915" s="40" t="s">
        <v>3565</v>
      </c>
      <c r="G915" s="40" t="s">
        <v>3590</v>
      </c>
      <c r="H915" s="56" t="s">
        <v>3591</v>
      </c>
      <c r="I915" s="48" t="s">
        <v>930</v>
      </c>
      <c r="J915" s="40" t="s">
        <v>931</v>
      </c>
      <c r="K915" s="49" t="s">
        <v>932</v>
      </c>
      <c r="L915" s="49" t="s">
        <v>933</v>
      </c>
      <c r="M915" s="49" t="s">
        <v>3039</v>
      </c>
      <c r="N915" s="49">
        <v>2306231</v>
      </c>
      <c r="O915" s="37" t="s">
        <v>3570</v>
      </c>
      <c r="P915" s="37" t="s">
        <v>76</v>
      </c>
      <c r="Q915" s="42" t="s">
        <v>77</v>
      </c>
      <c r="R915" s="96" t="s">
        <v>3578</v>
      </c>
      <c r="S915" s="44">
        <v>15</v>
      </c>
      <c r="T915" s="45" t="e">
        <f t="shared" si="74"/>
        <v>#VALUE!</v>
      </c>
      <c r="U915" s="56" t="s">
        <v>78</v>
      </c>
      <c r="V915" s="47"/>
      <c r="W915" s="47" t="str">
        <f t="shared" si="75"/>
        <v>°С</v>
      </c>
      <c r="X915" s="48">
        <v>450</v>
      </c>
      <c r="Y915" s="48"/>
      <c r="Z915" s="42" t="s">
        <v>79</v>
      </c>
      <c r="AA915" s="37" t="s">
        <v>3579</v>
      </c>
      <c r="AB915" s="48"/>
      <c r="AC915" s="42" t="s">
        <v>81</v>
      </c>
      <c r="AD915" s="49">
        <v>48</v>
      </c>
      <c r="AE915" s="91">
        <v>45612</v>
      </c>
      <c r="AF915" s="51">
        <f t="shared" si="76"/>
        <v>47072</v>
      </c>
      <c r="AG915" s="40" t="s">
        <v>82</v>
      </c>
      <c r="AH915" s="40" t="s">
        <v>83</v>
      </c>
      <c r="AI915" s="42" t="s">
        <v>3593</v>
      </c>
      <c r="AJ915" s="62" t="s">
        <v>143</v>
      </c>
      <c r="AK915" s="51" t="str">
        <f t="shared" ca="1" si="73"/>
        <v>поверен</v>
      </c>
      <c r="AL915" s="42"/>
      <c r="AM915" s="42" t="s">
        <v>86</v>
      </c>
      <c r="AN915" s="42" t="s">
        <v>87</v>
      </c>
      <c r="AO915" s="42" t="s">
        <v>88</v>
      </c>
      <c r="AP915" s="48" t="s">
        <v>3572</v>
      </c>
      <c r="AQ915" s="41" t="s">
        <v>3573</v>
      </c>
      <c r="AR915" s="51"/>
      <c r="AS915" s="42" t="s">
        <v>91</v>
      </c>
      <c r="AT915" s="37" t="s">
        <v>385</v>
      </c>
      <c r="AU915" s="37"/>
      <c r="AV915" s="40">
        <v>44880</v>
      </c>
      <c r="AW915" s="40"/>
      <c r="AX915" s="37"/>
      <c r="AY915" s="37"/>
      <c r="AZ915" s="37"/>
      <c r="BA915" s="40"/>
      <c r="BB915" s="40" t="s">
        <v>93</v>
      </c>
      <c r="BC915" s="40" t="s">
        <v>94</v>
      </c>
      <c r="BD915" s="42">
        <v>3201</v>
      </c>
      <c r="BE915" s="40"/>
      <c r="BF915" s="52"/>
      <c r="BG915" s="552"/>
      <c r="BH915" s="54"/>
      <c r="BI915" s="47" t="s">
        <v>3581</v>
      </c>
      <c r="BJ915" s="38" t="s">
        <v>3576</v>
      </c>
      <c r="BK915" s="38" t="s">
        <v>588</v>
      </c>
      <c r="BL915" s="55"/>
      <c r="BM915" s="55"/>
      <c r="BN915" s="55"/>
      <c r="BO915" s="55"/>
      <c r="BP915" s="55"/>
      <c r="BQ915" s="55"/>
      <c r="BR915" s="55"/>
      <c r="BS915" s="55"/>
      <c r="BT915" s="55"/>
      <c r="BU915" s="55"/>
      <c r="BV915" s="55"/>
      <c r="BW915" s="55"/>
      <c r="BX915" s="55"/>
      <c r="BY915" s="55"/>
      <c r="BZ915" s="55"/>
      <c r="CA915" s="55"/>
      <c r="CB915" s="55"/>
      <c r="CC915" s="55"/>
      <c r="CD915" s="55"/>
      <c r="CE915" s="55"/>
      <c r="CF915" s="55"/>
      <c r="CG915" s="55"/>
      <c r="CH915" s="55"/>
      <c r="CI915" s="55"/>
      <c r="CJ915" s="55"/>
      <c r="CK915" s="55"/>
      <c r="CL915" s="55"/>
      <c r="CM915" s="55"/>
      <c r="CN915" s="55"/>
      <c r="CO915" s="55"/>
      <c r="CP915" s="55"/>
      <c r="CQ915" s="55"/>
      <c r="CR915" s="55"/>
      <c r="CS915" s="55"/>
      <c r="CT915" s="55"/>
      <c r="CU915" s="55"/>
      <c r="CV915" s="55"/>
      <c r="CW915" s="55"/>
      <c r="CX915" s="55"/>
      <c r="CY915" s="55"/>
      <c r="CZ915" s="55"/>
      <c r="DA915" s="55"/>
      <c r="DB915" s="55"/>
      <c r="DC915" s="55"/>
      <c r="DD915" s="55"/>
      <c r="DE915" s="55"/>
      <c r="DF915" s="55"/>
      <c r="DG915" s="55"/>
      <c r="DH915" s="55"/>
      <c r="DI915" s="55"/>
      <c r="DJ915" s="55"/>
      <c r="DK915" s="55"/>
      <c r="DL915" s="55"/>
      <c r="DM915" s="55"/>
      <c r="DN915" s="55"/>
      <c r="DO915" s="55"/>
      <c r="DP915" s="55"/>
      <c r="DQ915" s="55"/>
      <c r="DR915" s="55"/>
      <c r="DS915" s="55"/>
      <c r="DT915" s="55"/>
      <c r="DU915" s="55"/>
      <c r="DV915" s="55"/>
      <c r="DW915" s="55"/>
      <c r="DX915" s="55"/>
      <c r="DY915" s="55"/>
      <c r="DZ915" s="55"/>
      <c r="EA915" s="55"/>
      <c r="EB915" s="55"/>
      <c r="EC915" s="55"/>
      <c r="ED915" s="55"/>
      <c r="EE915" s="55"/>
      <c r="EF915" s="55"/>
      <c r="EG915" s="55"/>
      <c r="EH915" s="55"/>
      <c r="EI915" s="55"/>
      <c r="EJ915" s="55"/>
      <c r="EK915" s="55"/>
      <c r="EL915" s="55"/>
      <c r="EM915" s="55"/>
      <c r="EN915" s="55"/>
      <c r="EO915" s="55"/>
      <c r="EP915" s="55"/>
      <c r="EQ915" s="55"/>
      <c r="ER915" s="55"/>
      <c r="ES915" s="55"/>
      <c r="ET915" s="55"/>
      <c r="EU915" s="55"/>
      <c r="EV915" s="55"/>
      <c r="EW915" s="55"/>
      <c r="EX915" s="55"/>
      <c r="EY915" s="55"/>
      <c r="EZ915" s="55"/>
      <c r="FA915" s="55"/>
      <c r="FB915" s="55"/>
      <c r="FC915" s="55"/>
      <c r="FD915" s="55"/>
      <c r="FE915" s="55"/>
      <c r="FF915" s="55"/>
      <c r="FG915" s="55"/>
      <c r="FH915" s="55"/>
      <c r="FI915" s="55"/>
      <c r="FJ915" s="55"/>
      <c r="FK915" s="55"/>
      <c r="FL915" s="55"/>
      <c r="FM915" s="55"/>
      <c r="FN915" s="55"/>
      <c r="FO915" s="55"/>
      <c r="FP915" s="55"/>
      <c r="FQ915" s="55"/>
      <c r="FR915" s="55"/>
      <c r="FS915" s="55"/>
      <c r="FT915" s="55"/>
      <c r="FU915" s="55"/>
      <c r="FV915" s="55"/>
      <c r="FW915" s="55"/>
      <c r="FX915" s="55"/>
      <c r="FY915" s="55"/>
      <c r="FZ915" s="55"/>
      <c r="GA915" s="55"/>
      <c r="GB915" s="55"/>
      <c r="GC915" s="55"/>
      <c r="GD915" s="55"/>
      <c r="GE915" s="55"/>
      <c r="GF915" s="55"/>
      <c r="GG915" s="55"/>
      <c r="GH915" s="55"/>
      <c r="GI915" s="55"/>
      <c r="GJ915" s="55"/>
      <c r="GK915" s="55"/>
      <c r="GL915" s="55"/>
      <c r="GM915" s="55"/>
      <c r="GN915" s="55"/>
      <c r="GO915" s="55"/>
      <c r="GP915" s="55"/>
      <c r="GQ915" s="55"/>
      <c r="GR915" s="55"/>
      <c r="GS915" s="55"/>
      <c r="GT915" s="55"/>
      <c r="GU915" s="55"/>
      <c r="GV915" s="55"/>
      <c r="GW915" s="55"/>
      <c r="GX915" s="55"/>
      <c r="GY915" s="55"/>
      <c r="GZ915" s="55"/>
      <c r="HA915" s="55"/>
      <c r="HB915" s="55"/>
      <c r="HC915" s="55"/>
      <c r="HD915" s="55"/>
      <c r="HE915" s="55"/>
      <c r="HF915" s="55"/>
      <c r="HG915" s="55"/>
      <c r="HH915" s="55"/>
      <c r="HI915" s="55"/>
      <c r="HJ915" s="55"/>
      <c r="HK915" s="55"/>
      <c r="HL915" s="55"/>
      <c r="HM915" s="55"/>
      <c r="HN915" s="55"/>
      <c r="HO915" s="55"/>
      <c r="HP915" s="55"/>
      <c r="HQ915" s="55"/>
      <c r="HR915" s="55"/>
      <c r="HS915" s="55"/>
      <c r="HT915" s="55"/>
      <c r="HU915" s="55"/>
      <c r="HV915" s="55"/>
      <c r="HW915" s="55"/>
      <c r="HX915" s="55"/>
      <c r="HY915" s="55"/>
      <c r="HZ915" s="55"/>
      <c r="IA915" s="55"/>
      <c r="IB915" s="55"/>
      <c r="IC915" s="55"/>
      <c r="ID915" s="55"/>
      <c r="IE915" s="55"/>
    </row>
    <row r="916" s="36" customFormat="1" ht="60" hidden="1" customHeight="1">
      <c r="A916" s="37"/>
      <c r="B916" s="37" t="s">
        <v>62</v>
      </c>
      <c r="C916" s="37" t="s">
        <v>63</v>
      </c>
      <c r="D916" s="56" t="s">
        <v>64</v>
      </c>
      <c r="E916" s="56">
        <v>244</v>
      </c>
      <c r="F916" s="40" t="s">
        <v>3565</v>
      </c>
      <c r="G916" s="40" t="s">
        <v>3594</v>
      </c>
      <c r="H916" s="56" t="s">
        <v>3595</v>
      </c>
      <c r="I916" s="48" t="s">
        <v>171</v>
      </c>
      <c r="J916" s="40" t="s">
        <v>172</v>
      </c>
      <c r="K916" s="49" t="s">
        <v>131</v>
      </c>
      <c r="L916" s="57" t="s">
        <v>151</v>
      </c>
      <c r="M916" s="40" t="s">
        <v>3055</v>
      </c>
      <c r="N916" s="49">
        <v>4029313</v>
      </c>
      <c r="O916" s="37" t="s">
        <v>3596</v>
      </c>
      <c r="P916" s="37" t="s">
        <v>76</v>
      </c>
      <c r="Q916" s="42" t="s">
        <v>137</v>
      </c>
      <c r="R916" s="96" t="s">
        <v>2954</v>
      </c>
      <c r="S916" s="44">
        <v>12</v>
      </c>
      <c r="T916" s="45" t="e">
        <f t="shared" si="74"/>
        <v>#VALUE!</v>
      </c>
      <c r="U916" s="56" t="s">
        <v>100</v>
      </c>
      <c r="V916" s="47" t="str">
        <f t="shared" si="77"/>
        <v>к</v>
      </c>
      <c r="W916" s="47" t="str">
        <f t="shared" si="75"/>
        <v>Па</v>
      </c>
      <c r="X916" s="48">
        <v>50</v>
      </c>
      <c r="Y916" s="48" t="s">
        <v>215</v>
      </c>
      <c r="Z916" s="42" t="s">
        <v>139</v>
      </c>
      <c r="AA916" s="56" t="s">
        <v>156</v>
      </c>
      <c r="AB916" s="48"/>
      <c r="AC916" s="42" t="s">
        <v>141</v>
      </c>
      <c r="AD916" s="49">
        <v>60</v>
      </c>
      <c r="AE916" s="50">
        <v>45612</v>
      </c>
      <c r="AF916" s="51">
        <f t="shared" si="76"/>
        <v>47437</v>
      </c>
      <c r="AG916" s="40" t="s">
        <v>82</v>
      </c>
      <c r="AH916" s="40" t="s">
        <v>83</v>
      </c>
      <c r="AI916" s="37" t="s">
        <v>3597</v>
      </c>
      <c r="AJ916" s="40" t="s">
        <v>143</v>
      </c>
      <c r="AK916" s="51" t="str">
        <f t="shared" ca="1" si="73"/>
        <v>поверен</v>
      </c>
      <c r="AL916" s="42"/>
      <c r="AM916" s="42" t="s">
        <v>86</v>
      </c>
      <c r="AN916" s="42" t="s">
        <v>87</v>
      </c>
      <c r="AO916" s="42" t="s">
        <v>88</v>
      </c>
      <c r="AP916" s="48" t="s">
        <v>3598</v>
      </c>
      <c r="AQ916" s="41" t="s">
        <v>3599</v>
      </c>
      <c r="AR916" s="51"/>
      <c r="AS916" s="42" t="s">
        <v>91</v>
      </c>
      <c r="AT916" s="37" t="s">
        <v>385</v>
      </c>
      <c r="AU916" s="37"/>
      <c r="AV916" s="40">
        <v>44880</v>
      </c>
      <c r="AW916" s="40"/>
      <c r="AX916" s="37"/>
      <c r="AY916" s="37"/>
      <c r="AZ916" s="37"/>
      <c r="BA916" s="40"/>
      <c r="BB916" s="40" t="s">
        <v>145</v>
      </c>
      <c r="BC916" s="40" t="s">
        <v>146</v>
      </c>
      <c r="BD916" s="42">
        <v>3001</v>
      </c>
      <c r="BE916" s="40"/>
      <c r="BF916" s="52"/>
      <c r="BG916" s="53"/>
      <c r="BH916" s="54"/>
      <c r="BI916" s="47" t="s">
        <v>2102</v>
      </c>
      <c r="BJ916" s="38" t="s">
        <v>2103</v>
      </c>
      <c r="BK916" s="47" t="s">
        <v>1529</v>
      </c>
      <c r="BL916" s="55"/>
      <c r="BM916" s="55"/>
      <c r="BN916" s="55"/>
      <c r="BO916" s="55"/>
      <c r="BP916" s="55"/>
      <c r="BQ916" s="55"/>
      <c r="BR916" s="55"/>
      <c r="BS916" s="55"/>
      <c r="BT916" s="55"/>
      <c r="BU916" s="55"/>
      <c r="BV916" s="55"/>
      <c r="BW916" s="55"/>
      <c r="BX916" s="55"/>
      <c r="BY916" s="55"/>
      <c r="BZ916" s="55"/>
      <c r="CA916" s="55"/>
      <c r="CB916" s="55"/>
      <c r="CC916" s="55"/>
      <c r="CD916" s="55"/>
      <c r="CE916" s="55"/>
      <c r="CF916" s="55"/>
      <c r="CG916" s="55"/>
      <c r="CH916" s="55"/>
      <c r="CI916" s="55"/>
      <c r="CJ916" s="55"/>
      <c r="CK916" s="55"/>
      <c r="CL916" s="55"/>
      <c r="CM916" s="55"/>
      <c r="CN916" s="55"/>
      <c r="CO916" s="55"/>
      <c r="CP916" s="55"/>
      <c r="CQ916" s="55"/>
      <c r="CR916" s="55"/>
      <c r="CS916" s="55"/>
      <c r="CT916" s="55"/>
      <c r="CU916" s="55"/>
      <c r="CV916" s="55"/>
      <c r="CW916" s="55"/>
      <c r="CX916" s="55"/>
      <c r="CY916" s="55"/>
      <c r="CZ916" s="55"/>
      <c r="DA916" s="55"/>
      <c r="DB916" s="55"/>
      <c r="DC916" s="55"/>
      <c r="DD916" s="55"/>
      <c r="DE916" s="55"/>
      <c r="DF916" s="55"/>
      <c r="DG916" s="55"/>
      <c r="DH916" s="55"/>
      <c r="DI916" s="55"/>
      <c r="DJ916" s="55"/>
      <c r="DK916" s="55"/>
      <c r="DL916" s="55"/>
      <c r="DM916" s="55"/>
      <c r="DN916" s="55"/>
      <c r="DO916" s="55"/>
      <c r="DP916" s="55"/>
      <c r="DQ916" s="55"/>
      <c r="DR916" s="55"/>
      <c r="DS916" s="55"/>
      <c r="DT916" s="55"/>
      <c r="DU916" s="55"/>
      <c r="DV916" s="55"/>
      <c r="DW916" s="55"/>
      <c r="DX916" s="55"/>
      <c r="DY916" s="55"/>
      <c r="DZ916" s="55"/>
      <c r="EA916" s="55"/>
      <c r="EB916" s="55"/>
      <c r="EC916" s="55"/>
      <c r="ED916" s="55"/>
      <c r="EE916" s="55"/>
      <c r="EF916" s="55"/>
      <c r="EG916" s="55"/>
      <c r="EH916" s="55"/>
      <c r="EI916" s="55"/>
      <c r="EJ916" s="55"/>
      <c r="EK916" s="55"/>
      <c r="EL916" s="55"/>
      <c r="EM916" s="55"/>
      <c r="EN916" s="55"/>
      <c r="EO916" s="55"/>
      <c r="EP916" s="55"/>
      <c r="EQ916" s="55"/>
      <c r="ER916" s="55"/>
      <c r="ES916" s="55"/>
      <c r="ET916" s="55"/>
      <c r="EU916" s="55"/>
      <c r="EV916" s="55"/>
      <c r="EW916" s="55"/>
      <c r="EX916" s="55"/>
      <c r="EY916" s="55"/>
      <c r="EZ916" s="55"/>
      <c r="FA916" s="55"/>
      <c r="FB916" s="55"/>
      <c r="FC916" s="55"/>
      <c r="FD916" s="55"/>
      <c r="FE916" s="55"/>
      <c r="FF916" s="55"/>
      <c r="FG916" s="55"/>
      <c r="FH916" s="55"/>
      <c r="FI916" s="55"/>
      <c r="FJ916" s="55"/>
      <c r="FK916" s="55"/>
      <c r="FL916" s="55"/>
      <c r="FM916" s="55"/>
      <c r="FN916" s="55"/>
      <c r="FO916" s="55"/>
      <c r="FP916" s="55"/>
      <c r="FQ916" s="55"/>
      <c r="FR916" s="55"/>
      <c r="FS916" s="55"/>
      <c r="FT916" s="55"/>
      <c r="FU916" s="55"/>
      <c r="FV916" s="55"/>
      <c r="FW916" s="55"/>
      <c r="FX916" s="55"/>
      <c r="FY916" s="55"/>
      <c r="FZ916" s="55"/>
      <c r="GA916" s="55"/>
      <c r="GB916" s="55"/>
      <c r="GC916" s="55"/>
      <c r="GD916" s="55"/>
      <c r="GE916" s="55"/>
      <c r="GF916" s="55"/>
      <c r="GG916" s="55"/>
      <c r="GH916" s="55"/>
      <c r="GI916" s="55"/>
      <c r="GJ916" s="55"/>
      <c r="GK916" s="55"/>
      <c r="GL916" s="55"/>
      <c r="GM916" s="55"/>
      <c r="GN916" s="55"/>
      <c r="GO916" s="55"/>
      <c r="GP916" s="55"/>
      <c r="GQ916" s="55"/>
      <c r="GR916" s="55"/>
      <c r="GS916" s="55"/>
      <c r="GT916" s="55"/>
      <c r="GU916" s="55"/>
      <c r="GV916" s="55"/>
      <c r="GW916" s="55"/>
      <c r="GX916" s="55"/>
      <c r="GY916" s="55"/>
      <c r="GZ916" s="55"/>
      <c r="HA916" s="55"/>
      <c r="HB916" s="55"/>
      <c r="HC916" s="55"/>
      <c r="HD916" s="55"/>
      <c r="HE916" s="55"/>
      <c r="HF916" s="55"/>
      <c r="HG916" s="55"/>
      <c r="HH916" s="55"/>
      <c r="HI916" s="55"/>
      <c r="HJ916" s="55"/>
      <c r="HK916" s="55"/>
      <c r="HL916" s="55"/>
      <c r="HM916" s="55"/>
      <c r="HN916" s="55"/>
      <c r="HO916" s="55"/>
      <c r="HP916" s="55"/>
      <c r="HQ916" s="55"/>
      <c r="HR916" s="55"/>
      <c r="HS916" s="55"/>
      <c r="HT916" s="55"/>
      <c r="HU916" s="55"/>
      <c r="HV916" s="55"/>
      <c r="HW916" s="55"/>
      <c r="HX916" s="55"/>
      <c r="HY916" s="55"/>
      <c r="HZ916" s="55"/>
      <c r="IA916" s="55"/>
      <c r="IB916" s="55"/>
      <c r="IC916" s="55"/>
      <c r="ID916" s="55"/>
      <c r="IE916" s="55"/>
    </row>
    <row r="917" s="36" customFormat="1" ht="60" hidden="1" customHeight="1">
      <c r="A917" s="37"/>
      <c r="B917" s="37" t="s">
        <v>62</v>
      </c>
      <c r="C917" s="37" t="s">
        <v>63</v>
      </c>
      <c r="D917" s="56" t="s">
        <v>64</v>
      </c>
      <c r="E917" s="56">
        <v>244</v>
      </c>
      <c r="F917" s="40" t="s">
        <v>3565</v>
      </c>
      <c r="G917" s="40" t="s">
        <v>3600</v>
      </c>
      <c r="H917" s="56" t="s">
        <v>3601</v>
      </c>
      <c r="I917" s="48" t="s">
        <v>171</v>
      </c>
      <c r="J917" s="40" t="s">
        <v>172</v>
      </c>
      <c r="K917" s="49" t="s">
        <v>131</v>
      </c>
      <c r="L917" s="57" t="s">
        <v>151</v>
      </c>
      <c r="M917" s="40" t="s">
        <v>173</v>
      </c>
      <c r="N917" s="49">
        <v>4029314</v>
      </c>
      <c r="O917" s="37" t="s">
        <v>3596</v>
      </c>
      <c r="P917" s="37" t="s">
        <v>76</v>
      </c>
      <c r="Q917" s="42" t="s">
        <v>137</v>
      </c>
      <c r="R917" s="96" t="s">
        <v>2954</v>
      </c>
      <c r="S917" s="44">
        <v>12</v>
      </c>
      <c r="T917" s="45" t="e">
        <f t="shared" si="74"/>
        <v>#VALUE!</v>
      </c>
      <c r="U917" s="56" t="s">
        <v>100</v>
      </c>
      <c r="V917" s="47" t="str">
        <f t="shared" si="77"/>
        <v>к</v>
      </c>
      <c r="W917" s="47" t="str">
        <f t="shared" si="75"/>
        <v>Па</v>
      </c>
      <c r="X917" s="48">
        <v>50</v>
      </c>
      <c r="Y917" s="48" t="s">
        <v>215</v>
      </c>
      <c r="Z917" s="42" t="s">
        <v>139</v>
      </c>
      <c r="AA917" s="56" t="s">
        <v>156</v>
      </c>
      <c r="AB917" s="48"/>
      <c r="AC917" s="42" t="s">
        <v>141</v>
      </c>
      <c r="AD917" s="49">
        <v>60</v>
      </c>
      <c r="AE917" s="50">
        <v>44650</v>
      </c>
      <c r="AF917" s="51">
        <f t="shared" si="76"/>
        <v>46475</v>
      </c>
      <c r="AG917" s="40" t="s">
        <v>82</v>
      </c>
      <c r="AH917" s="40" t="s">
        <v>83</v>
      </c>
      <c r="AI917" s="42" t="s">
        <v>3602</v>
      </c>
      <c r="AJ917" s="40" t="s">
        <v>143</v>
      </c>
      <c r="AK917" s="51" t="str">
        <f t="shared" ca="1" si="73"/>
        <v>поверен</v>
      </c>
      <c r="AL917" s="42"/>
      <c r="AM917" s="42" t="s">
        <v>86</v>
      </c>
      <c r="AN917" s="42" t="s">
        <v>87</v>
      </c>
      <c r="AO917" s="42" t="s">
        <v>88</v>
      </c>
      <c r="AP917" s="48" t="s">
        <v>3598</v>
      </c>
      <c r="AQ917" s="41" t="s">
        <v>3599</v>
      </c>
      <c r="AR917" s="51"/>
      <c r="AS917" s="42" t="s">
        <v>91</v>
      </c>
      <c r="AT917" s="37" t="s">
        <v>385</v>
      </c>
      <c r="AU917" s="37"/>
      <c r="AV917" s="40">
        <v>44880</v>
      </c>
      <c r="AW917" s="40"/>
      <c r="AX917" s="37"/>
      <c r="AY917" s="37"/>
      <c r="AZ917" s="37"/>
      <c r="BA917" s="40"/>
      <c r="BB917" s="40" t="s">
        <v>145</v>
      </c>
      <c r="BC917" s="40" t="s">
        <v>146</v>
      </c>
      <c r="BD917" s="42">
        <v>3001</v>
      </c>
      <c r="BE917" s="40"/>
      <c r="BF917" s="52"/>
      <c r="BG917" s="53" t="s">
        <v>2218</v>
      </c>
      <c r="BH917" s="54"/>
      <c r="BI917" s="47" t="s">
        <v>2102</v>
      </c>
      <c r="BJ917" s="38" t="s">
        <v>2103</v>
      </c>
      <c r="BK917" s="47" t="s">
        <v>1529</v>
      </c>
      <c r="BL917" s="55"/>
      <c r="BM917" s="55"/>
      <c r="BN917" s="55"/>
      <c r="BO917" s="55"/>
      <c r="BP917" s="55"/>
      <c r="BQ917" s="55"/>
      <c r="BR917" s="55"/>
      <c r="BS917" s="55"/>
      <c r="BT917" s="55"/>
      <c r="BU917" s="55"/>
      <c r="BV917" s="55"/>
      <c r="BW917" s="55"/>
      <c r="BX917" s="55"/>
      <c r="BY917" s="55"/>
      <c r="BZ917" s="55"/>
      <c r="CA917" s="55"/>
      <c r="CB917" s="55"/>
      <c r="CC917" s="55"/>
      <c r="CD917" s="55"/>
      <c r="CE917" s="55"/>
      <c r="CF917" s="55"/>
      <c r="CG917" s="55"/>
      <c r="CH917" s="55"/>
      <c r="CI917" s="55"/>
      <c r="CJ917" s="55"/>
      <c r="CK917" s="55"/>
      <c r="CL917" s="55"/>
      <c r="CM917" s="55"/>
      <c r="CN917" s="55"/>
      <c r="CO917" s="55"/>
      <c r="CP917" s="55"/>
      <c r="CQ917" s="55"/>
      <c r="CR917" s="55"/>
      <c r="CS917" s="55"/>
      <c r="CT917" s="55"/>
      <c r="CU917" s="55"/>
      <c r="CV917" s="55"/>
      <c r="CW917" s="55"/>
      <c r="CX917" s="55"/>
      <c r="CY917" s="55"/>
      <c r="CZ917" s="55"/>
      <c r="DA917" s="55"/>
      <c r="DB917" s="55"/>
      <c r="DC917" s="55"/>
      <c r="DD917" s="55"/>
      <c r="DE917" s="55"/>
      <c r="DF917" s="55"/>
      <c r="DG917" s="55"/>
      <c r="DH917" s="55"/>
      <c r="DI917" s="55"/>
      <c r="DJ917" s="55"/>
      <c r="DK917" s="55"/>
      <c r="DL917" s="55"/>
      <c r="DM917" s="55"/>
      <c r="DN917" s="55"/>
      <c r="DO917" s="55"/>
      <c r="DP917" s="55"/>
      <c r="DQ917" s="55"/>
      <c r="DR917" s="55"/>
      <c r="DS917" s="55"/>
      <c r="DT917" s="55"/>
      <c r="DU917" s="55"/>
      <c r="DV917" s="55"/>
      <c r="DW917" s="55"/>
      <c r="DX917" s="55"/>
      <c r="DY917" s="55"/>
      <c r="DZ917" s="55"/>
      <c r="EA917" s="55"/>
      <c r="EB917" s="55"/>
      <c r="EC917" s="55"/>
      <c r="ED917" s="55"/>
      <c r="EE917" s="55"/>
      <c r="EF917" s="55"/>
      <c r="EG917" s="55"/>
      <c r="EH917" s="55"/>
      <c r="EI917" s="55"/>
      <c r="EJ917" s="55"/>
      <c r="EK917" s="55"/>
      <c r="EL917" s="55"/>
      <c r="EM917" s="55"/>
      <c r="EN917" s="55"/>
      <c r="EO917" s="55"/>
      <c r="EP917" s="55"/>
      <c r="EQ917" s="55"/>
      <c r="ER917" s="55"/>
      <c r="ES917" s="55"/>
      <c r="ET917" s="55"/>
      <c r="EU917" s="55"/>
      <c r="EV917" s="55"/>
      <c r="EW917" s="55"/>
      <c r="EX917" s="55"/>
      <c r="EY917" s="55"/>
      <c r="EZ917" s="55"/>
      <c r="FA917" s="55"/>
      <c r="FB917" s="55"/>
      <c r="FC917" s="55"/>
      <c r="FD917" s="55"/>
      <c r="FE917" s="55"/>
      <c r="FF917" s="55"/>
      <c r="FG917" s="55"/>
      <c r="FH917" s="55"/>
      <c r="FI917" s="55"/>
      <c r="FJ917" s="55"/>
      <c r="FK917" s="55"/>
      <c r="FL917" s="55"/>
      <c r="FM917" s="55"/>
      <c r="FN917" s="55"/>
      <c r="FO917" s="55"/>
      <c r="FP917" s="55"/>
      <c r="FQ917" s="55"/>
      <c r="FR917" s="55"/>
      <c r="FS917" s="55"/>
      <c r="FT917" s="55"/>
      <c r="FU917" s="55"/>
      <c r="FV917" s="55"/>
      <c r="FW917" s="55"/>
      <c r="FX917" s="55"/>
      <c r="FY917" s="55"/>
      <c r="FZ917" s="55"/>
      <c r="GA917" s="55"/>
      <c r="GB917" s="55"/>
      <c r="GC917" s="55"/>
      <c r="GD917" s="55"/>
      <c r="GE917" s="55"/>
      <c r="GF917" s="55"/>
      <c r="GG917" s="55"/>
      <c r="GH917" s="55"/>
      <c r="GI917" s="55"/>
      <c r="GJ917" s="55"/>
      <c r="GK917" s="55"/>
      <c r="GL917" s="55"/>
      <c r="GM917" s="55"/>
      <c r="GN917" s="55"/>
      <c r="GO917" s="55"/>
      <c r="GP917" s="55"/>
      <c r="GQ917" s="55"/>
      <c r="GR917" s="55"/>
      <c r="GS917" s="55"/>
      <c r="GT917" s="55"/>
      <c r="GU917" s="55"/>
      <c r="GV917" s="55"/>
      <c r="GW917" s="55"/>
      <c r="GX917" s="55"/>
      <c r="GY917" s="55"/>
      <c r="GZ917" s="55"/>
      <c r="HA917" s="55"/>
      <c r="HB917" s="55"/>
      <c r="HC917" s="55"/>
      <c r="HD917" s="55"/>
      <c r="HE917" s="55"/>
      <c r="HF917" s="55"/>
      <c r="HG917" s="55"/>
      <c r="HH917" s="55"/>
      <c r="HI917" s="55"/>
      <c r="HJ917" s="55"/>
      <c r="HK917" s="55"/>
      <c r="HL917" s="55"/>
      <c r="HM917" s="55"/>
      <c r="HN917" s="55"/>
      <c r="HO917" s="55"/>
      <c r="HP917" s="55"/>
      <c r="HQ917" s="55"/>
      <c r="HR917" s="55"/>
      <c r="HS917" s="55"/>
      <c r="HT917" s="55"/>
      <c r="HU917" s="55"/>
      <c r="HV917" s="55"/>
      <c r="HW917" s="55"/>
      <c r="HX917" s="55"/>
      <c r="HY917" s="55"/>
      <c r="HZ917" s="55"/>
      <c r="IA917" s="55"/>
      <c r="IB917" s="55"/>
      <c r="IC917" s="55"/>
      <c r="ID917" s="55"/>
      <c r="IE917" s="55"/>
    </row>
    <row r="918" s="36" customFormat="1" ht="60" hidden="1" customHeight="1">
      <c r="A918" s="37"/>
      <c r="B918" s="37" t="s">
        <v>62</v>
      </c>
      <c r="C918" s="37" t="s">
        <v>63</v>
      </c>
      <c r="D918" s="56" t="s">
        <v>64</v>
      </c>
      <c r="E918" s="56">
        <v>244</v>
      </c>
      <c r="F918" s="40" t="s">
        <v>3565</v>
      </c>
      <c r="G918" s="40" t="s">
        <v>3603</v>
      </c>
      <c r="H918" s="56" t="s">
        <v>3604</v>
      </c>
      <c r="I918" s="48" t="s">
        <v>171</v>
      </c>
      <c r="J918" s="40" t="s">
        <v>172</v>
      </c>
      <c r="K918" s="49" t="s">
        <v>131</v>
      </c>
      <c r="L918" s="57" t="s">
        <v>151</v>
      </c>
      <c r="M918" s="40" t="s">
        <v>173</v>
      </c>
      <c r="N918" s="49">
        <v>4029315</v>
      </c>
      <c r="O918" s="37" t="s">
        <v>3596</v>
      </c>
      <c r="P918" s="37" t="s">
        <v>76</v>
      </c>
      <c r="Q918" s="42" t="s">
        <v>137</v>
      </c>
      <c r="R918" s="96" t="s">
        <v>2954</v>
      </c>
      <c r="S918" s="44">
        <v>12</v>
      </c>
      <c r="T918" s="45" t="e">
        <f t="shared" si="74"/>
        <v>#VALUE!</v>
      </c>
      <c r="U918" s="56" t="s">
        <v>100</v>
      </c>
      <c r="V918" s="47" t="str">
        <f t="shared" si="77"/>
        <v>к</v>
      </c>
      <c r="W918" s="47" t="str">
        <f t="shared" si="75"/>
        <v>Па</v>
      </c>
      <c r="X918" s="48">
        <v>50</v>
      </c>
      <c r="Y918" s="48" t="s">
        <v>215</v>
      </c>
      <c r="Z918" s="42" t="s">
        <v>139</v>
      </c>
      <c r="AA918" s="56" t="s">
        <v>156</v>
      </c>
      <c r="AB918" s="48"/>
      <c r="AC918" s="42" t="s">
        <v>141</v>
      </c>
      <c r="AD918" s="49">
        <v>60</v>
      </c>
      <c r="AE918" s="50">
        <v>45612</v>
      </c>
      <c r="AF918" s="51">
        <f t="shared" si="76"/>
        <v>47437</v>
      </c>
      <c r="AG918" s="40" t="s">
        <v>82</v>
      </c>
      <c r="AH918" s="40" t="s">
        <v>83</v>
      </c>
      <c r="AI918" s="37" t="s">
        <v>3605</v>
      </c>
      <c r="AJ918" s="40" t="s">
        <v>143</v>
      </c>
      <c r="AK918" s="51" t="str">
        <f t="shared" ca="1" si="73"/>
        <v>поверен</v>
      </c>
      <c r="AL918" s="42"/>
      <c r="AM918" s="42" t="s">
        <v>86</v>
      </c>
      <c r="AN918" s="42" t="s">
        <v>87</v>
      </c>
      <c r="AO918" s="42" t="s">
        <v>88</v>
      </c>
      <c r="AP918" s="48" t="s">
        <v>3598</v>
      </c>
      <c r="AQ918" s="41" t="s">
        <v>3599</v>
      </c>
      <c r="AR918" s="51"/>
      <c r="AS918" s="42" t="s">
        <v>91</v>
      </c>
      <c r="AT918" s="37" t="s">
        <v>385</v>
      </c>
      <c r="AU918" s="37"/>
      <c r="AV918" s="40">
        <v>44880</v>
      </c>
      <c r="AW918" s="40"/>
      <c r="AX918" s="37"/>
      <c r="AY918" s="37"/>
      <c r="AZ918" s="37"/>
      <c r="BA918" s="40"/>
      <c r="BB918" s="40" t="s">
        <v>145</v>
      </c>
      <c r="BC918" s="40" t="s">
        <v>146</v>
      </c>
      <c r="BD918" s="42">
        <v>3001</v>
      </c>
      <c r="BE918" s="40"/>
      <c r="BF918" s="52"/>
      <c r="BG918" s="53"/>
      <c r="BH918" s="54"/>
      <c r="BI918" s="47" t="s">
        <v>2102</v>
      </c>
      <c r="BJ918" s="38" t="s">
        <v>2103</v>
      </c>
      <c r="BK918" s="47" t="s">
        <v>1529</v>
      </c>
      <c r="BL918" s="55"/>
      <c r="BM918" s="55"/>
      <c r="BN918" s="55"/>
      <c r="BO918" s="55"/>
      <c r="BP918" s="55"/>
      <c r="BQ918" s="55"/>
      <c r="BR918" s="55"/>
      <c r="BS918" s="55"/>
      <c r="BT918" s="55"/>
      <c r="BU918" s="55"/>
      <c r="BV918" s="55"/>
      <c r="BW918" s="55"/>
      <c r="BX918" s="55"/>
      <c r="BY918" s="55"/>
      <c r="BZ918" s="55"/>
      <c r="CA918" s="55"/>
      <c r="CB918" s="55"/>
      <c r="CC918" s="55"/>
      <c r="CD918" s="55"/>
      <c r="CE918" s="55"/>
      <c r="CF918" s="55"/>
      <c r="CG918" s="55"/>
      <c r="CH918" s="55"/>
      <c r="CI918" s="55"/>
      <c r="CJ918" s="55"/>
      <c r="CK918" s="55"/>
      <c r="CL918" s="55"/>
      <c r="CM918" s="55"/>
      <c r="CN918" s="55"/>
      <c r="CO918" s="55"/>
      <c r="CP918" s="55"/>
      <c r="CQ918" s="55"/>
      <c r="CR918" s="55"/>
      <c r="CS918" s="55"/>
      <c r="CT918" s="55"/>
      <c r="CU918" s="55"/>
      <c r="CV918" s="55"/>
      <c r="CW918" s="55"/>
      <c r="CX918" s="55"/>
      <c r="CY918" s="55"/>
      <c r="CZ918" s="55"/>
      <c r="DA918" s="55"/>
      <c r="DB918" s="55"/>
      <c r="DC918" s="55"/>
      <c r="DD918" s="55"/>
      <c r="DE918" s="55"/>
      <c r="DF918" s="55"/>
      <c r="DG918" s="55"/>
      <c r="DH918" s="55"/>
      <c r="DI918" s="55"/>
      <c r="DJ918" s="55"/>
      <c r="DK918" s="55"/>
      <c r="DL918" s="55"/>
      <c r="DM918" s="55"/>
      <c r="DN918" s="55"/>
      <c r="DO918" s="55"/>
      <c r="DP918" s="55"/>
      <c r="DQ918" s="55"/>
      <c r="DR918" s="55"/>
      <c r="DS918" s="55"/>
      <c r="DT918" s="55"/>
      <c r="DU918" s="55"/>
      <c r="DV918" s="55"/>
      <c r="DW918" s="55"/>
      <c r="DX918" s="55"/>
      <c r="DY918" s="55"/>
      <c r="DZ918" s="55"/>
      <c r="EA918" s="55"/>
      <c r="EB918" s="55"/>
      <c r="EC918" s="55"/>
      <c r="ED918" s="55"/>
      <c r="EE918" s="55"/>
      <c r="EF918" s="55"/>
      <c r="EG918" s="55"/>
      <c r="EH918" s="55"/>
      <c r="EI918" s="55"/>
      <c r="EJ918" s="55"/>
      <c r="EK918" s="55"/>
      <c r="EL918" s="55"/>
      <c r="EM918" s="55"/>
      <c r="EN918" s="55"/>
      <c r="EO918" s="55"/>
      <c r="EP918" s="55"/>
      <c r="EQ918" s="55"/>
      <c r="ER918" s="55"/>
      <c r="ES918" s="55"/>
      <c r="ET918" s="55"/>
      <c r="EU918" s="55"/>
      <c r="EV918" s="55"/>
      <c r="EW918" s="55"/>
      <c r="EX918" s="55"/>
      <c r="EY918" s="55"/>
      <c r="EZ918" s="55"/>
      <c r="FA918" s="55"/>
      <c r="FB918" s="55"/>
      <c r="FC918" s="55"/>
      <c r="FD918" s="55"/>
      <c r="FE918" s="55"/>
      <c r="FF918" s="55"/>
      <c r="FG918" s="55"/>
      <c r="FH918" s="55"/>
      <c r="FI918" s="55"/>
      <c r="FJ918" s="55"/>
      <c r="FK918" s="55"/>
      <c r="FL918" s="55"/>
      <c r="FM918" s="55"/>
      <c r="FN918" s="55"/>
      <c r="FO918" s="55"/>
      <c r="FP918" s="55"/>
      <c r="FQ918" s="55"/>
      <c r="FR918" s="55"/>
      <c r="FS918" s="55"/>
      <c r="FT918" s="55"/>
      <c r="FU918" s="55"/>
      <c r="FV918" s="55"/>
      <c r="FW918" s="55"/>
      <c r="FX918" s="55"/>
      <c r="FY918" s="55"/>
      <c r="FZ918" s="55"/>
      <c r="GA918" s="55"/>
      <c r="GB918" s="55"/>
      <c r="GC918" s="55"/>
      <c r="GD918" s="55"/>
      <c r="GE918" s="55"/>
      <c r="GF918" s="55"/>
      <c r="GG918" s="55"/>
      <c r="GH918" s="55"/>
      <c r="GI918" s="55"/>
      <c r="GJ918" s="55"/>
      <c r="GK918" s="55"/>
      <c r="GL918" s="55"/>
      <c r="GM918" s="55"/>
      <c r="GN918" s="55"/>
      <c r="GO918" s="55"/>
      <c r="GP918" s="55"/>
      <c r="GQ918" s="55"/>
      <c r="GR918" s="55"/>
      <c r="GS918" s="55"/>
      <c r="GT918" s="55"/>
      <c r="GU918" s="55"/>
      <c r="GV918" s="55"/>
      <c r="GW918" s="55"/>
      <c r="GX918" s="55"/>
      <c r="GY918" s="55"/>
      <c r="GZ918" s="55"/>
      <c r="HA918" s="55"/>
      <c r="HB918" s="55"/>
      <c r="HC918" s="55"/>
      <c r="HD918" s="55"/>
      <c r="HE918" s="55"/>
      <c r="HF918" s="55"/>
      <c r="HG918" s="55"/>
      <c r="HH918" s="55"/>
      <c r="HI918" s="55"/>
      <c r="HJ918" s="55"/>
      <c r="HK918" s="55"/>
      <c r="HL918" s="55"/>
      <c r="HM918" s="55"/>
      <c r="HN918" s="55"/>
      <c r="HO918" s="55"/>
      <c r="HP918" s="55"/>
      <c r="HQ918" s="55"/>
      <c r="HR918" s="55"/>
      <c r="HS918" s="55"/>
      <c r="HT918" s="55"/>
      <c r="HU918" s="55"/>
      <c r="HV918" s="55"/>
      <c r="HW918" s="55"/>
      <c r="HX918" s="55"/>
      <c r="HY918" s="55"/>
      <c r="HZ918" s="55"/>
      <c r="IA918" s="55"/>
      <c r="IB918" s="55"/>
      <c r="IC918" s="55"/>
      <c r="ID918" s="55"/>
      <c r="IE918" s="55"/>
    </row>
    <row r="919" s="36" customFormat="1" ht="60" hidden="1" customHeight="1">
      <c r="A919" s="37"/>
      <c r="B919" s="37" t="s">
        <v>62</v>
      </c>
      <c r="C919" s="37" t="s">
        <v>63</v>
      </c>
      <c r="D919" s="56" t="s">
        <v>64</v>
      </c>
      <c r="E919" s="56">
        <v>244</v>
      </c>
      <c r="F919" s="40" t="s">
        <v>3565</v>
      </c>
      <c r="G919" s="40" t="s">
        <v>3606</v>
      </c>
      <c r="H919" s="56" t="s">
        <v>3607</v>
      </c>
      <c r="I919" s="48" t="s">
        <v>171</v>
      </c>
      <c r="J919" s="40" t="s">
        <v>172</v>
      </c>
      <c r="K919" s="49" t="s">
        <v>131</v>
      </c>
      <c r="L919" s="57" t="s">
        <v>151</v>
      </c>
      <c r="M919" s="40" t="s">
        <v>173</v>
      </c>
      <c r="N919" s="49" t="s">
        <v>3608</v>
      </c>
      <c r="O919" s="37" t="s">
        <v>3596</v>
      </c>
      <c r="P919" s="37" t="s">
        <v>76</v>
      </c>
      <c r="Q919" s="42" t="s">
        <v>137</v>
      </c>
      <c r="R919" s="96" t="s">
        <v>2954</v>
      </c>
      <c r="S919" s="44">
        <v>12</v>
      </c>
      <c r="T919" s="45" t="e">
        <f t="shared" si="74"/>
        <v>#VALUE!</v>
      </c>
      <c r="U919" s="56" t="s">
        <v>100</v>
      </c>
      <c r="V919" s="47" t="str">
        <f t="shared" si="77"/>
        <v>к</v>
      </c>
      <c r="W919" s="47" t="str">
        <f t="shared" si="75"/>
        <v>Па</v>
      </c>
      <c r="X919" s="48">
        <v>5</v>
      </c>
      <c r="Y919" s="48" t="s">
        <v>215</v>
      </c>
      <c r="Z919" s="42" t="s">
        <v>139</v>
      </c>
      <c r="AA919" s="56" t="s">
        <v>156</v>
      </c>
      <c r="AB919" s="48"/>
      <c r="AC919" s="42" t="s">
        <v>141</v>
      </c>
      <c r="AD919" s="49">
        <v>60</v>
      </c>
      <c r="AE919" s="50">
        <v>45495</v>
      </c>
      <c r="AF919" s="51">
        <f t="shared" si="76"/>
        <v>47320</v>
      </c>
      <c r="AG919" s="40" t="s">
        <v>82</v>
      </c>
      <c r="AH919" s="40" t="s">
        <v>83</v>
      </c>
      <c r="AI919" s="42" t="s">
        <v>3609</v>
      </c>
      <c r="AJ919" s="40" t="s">
        <v>143</v>
      </c>
      <c r="AK919" s="51" t="str">
        <f t="shared" ca="1" si="73"/>
        <v>поверен</v>
      </c>
      <c r="AL919" s="42"/>
      <c r="AM919" s="42" t="s">
        <v>86</v>
      </c>
      <c r="AN919" s="42" t="s">
        <v>87</v>
      </c>
      <c r="AO919" s="42" t="s">
        <v>88</v>
      </c>
      <c r="AP919" s="48" t="s">
        <v>3598</v>
      </c>
      <c r="AQ919" s="41" t="s">
        <v>3599</v>
      </c>
      <c r="AR919" s="51"/>
      <c r="AS919" s="42" t="s">
        <v>91</v>
      </c>
      <c r="AT919" s="37" t="s">
        <v>385</v>
      </c>
      <c r="AU919" s="37"/>
      <c r="AV919" s="40">
        <v>44880</v>
      </c>
      <c r="AW919" s="40"/>
      <c r="AX919" s="37"/>
      <c r="AY919" s="37"/>
      <c r="AZ919" s="37"/>
      <c r="BA919" s="40"/>
      <c r="BB919" s="40" t="s">
        <v>145</v>
      </c>
      <c r="BC919" s="40" t="s">
        <v>146</v>
      </c>
      <c r="BD919" s="42">
        <v>3001</v>
      </c>
      <c r="BE919" s="40"/>
      <c r="BF919" s="52"/>
      <c r="BG919" s="53"/>
      <c r="BH919" s="54"/>
      <c r="BI919" s="47" t="s">
        <v>2102</v>
      </c>
      <c r="BJ919" s="38" t="s">
        <v>2103</v>
      </c>
      <c r="BK919" s="47" t="s">
        <v>1529</v>
      </c>
      <c r="BL919" s="55"/>
      <c r="BM919" s="55"/>
      <c r="BN919" s="55"/>
      <c r="BO919" s="55"/>
      <c r="BP919" s="55"/>
      <c r="BQ919" s="55"/>
      <c r="BR919" s="55"/>
      <c r="BS919" s="55"/>
      <c r="BT919" s="55"/>
      <c r="BU919" s="55"/>
      <c r="BV919" s="55"/>
      <c r="BW919" s="55"/>
      <c r="BX919" s="55"/>
      <c r="BY919" s="55"/>
      <c r="BZ919" s="55"/>
      <c r="CA919" s="55"/>
      <c r="CB919" s="55"/>
      <c r="CC919" s="55"/>
      <c r="CD919" s="55"/>
      <c r="CE919" s="55"/>
      <c r="CF919" s="55"/>
      <c r="CG919" s="55"/>
      <c r="CH919" s="55"/>
      <c r="CI919" s="55"/>
      <c r="CJ919" s="55"/>
      <c r="CK919" s="55"/>
      <c r="CL919" s="55"/>
      <c r="CM919" s="55"/>
      <c r="CN919" s="55"/>
      <c r="CO919" s="55"/>
      <c r="CP919" s="55"/>
      <c r="CQ919" s="55"/>
      <c r="CR919" s="55"/>
      <c r="CS919" s="55"/>
      <c r="CT919" s="55"/>
      <c r="CU919" s="55"/>
      <c r="CV919" s="55"/>
      <c r="CW919" s="55"/>
      <c r="CX919" s="55"/>
      <c r="CY919" s="55"/>
      <c r="CZ919" s="55"/>
      <c r="DA919" s="55"/>
      <c r="DB919" s="55"/>
      <c r="DC919" s="55"/>
      <c r="DD919" s="55"/>
      <c r="DE919" s="55"/>
      <c r="DF919" s="55"/>
      <c r="DG919" s="55"/>
      <c r="DH919" s="55"/>
      <c r="DI919" s="55"/>
      <c r="DJ919" s="55"/>
      <c r="DK919" s="55"/>
      <c r="DL919" s="55"/>
      <c r="DM919" s="55"/>
      <c r="DN919" s="55"/>
      <c r="DO919" s="55"/>
      <c r="DP919" s="55"/>
      <c r="DQ919" s="55"/>
      <c r="DR919" s="55"/>
      <c r="DS919" s="55"/>
      <c r="DT919" s="55"/>
      <c r="DU919" s="55"/>
      <c r="DV919" s="55"/>
      <c r="DW919" s="55"/>
      <c r="DX919" s="55"/>
      <c r="DY919" s="55"/>
      <c r="DZ919" s="55"/>
      <c r="EA919" s="55"/>
      <c r="EB919" s="55"/>
      <c r="EC919" s="55"/>
      <c r="ED919" s="55"/>
      <c r="EE919" s="55"/>
      <c r="EF919" s="55"/>
      <c r="EG919" s="55"/>
      <c r="EH919" s="55"/>
      <c r="EI919" s="55"/>
      <c r="EJ919" s="55"/>
      <c r="EK919" s="55"/>
      <c r="EL919" s="55"/>
      <c r="EM919" s="55"/>
      <c r="EN919" s="55"/>
      <c r="EO919" s="55"/>
      <c r="EP919" s="55"/>
      <c r="EQ919" s="55"/>
      <c r="ER919" s="55"/>
      <c r="ES919" s="55"/>
      <c r="ET919" s="55"/>
      <c r="EU919" s="55"/>
      <c r="EV919" s="55"/>
      <c r="EW919" s="55"/>
      <c r="EX919" s="55"/>
      <c r="EY919" s="55"/>
      <c r="EZ919" s="55"/>
      <c r="FA919" s="55"/>
      <c r="FB919" s="55"/>
      <c r="FC919" s="55"/>
      <c r="FD919" s="55"/>
      <c r="FE919" s="55"/>
      <c r="FF919" s="55"/>
      <c r="FG919" s="55"/>
      <c r="FH919" s="55"/>
      <c r="FI919" s="55"/>
      <c r="FJ919" s="55"/>
      <c r="FK919" s="55"/>
      <c r="FL919" s="55"/>
      <c r="FM919" s="55"/>
      <c r="FN919" s="55"/>
      <c r="FO919" s="55"/>
      <c r="FP919" s="55"/>
      <c r="FQ919" s="55"/>
      <c r="FR919" s="55"/>
      <c r="FS919" s="55"/>
      <c r="FT919" s="55"/>
      <c r="FU919" s="55"/>
      <c r="FV919" s="55"/>
      <c r="FW919" s="55"/>
      <c r="FX919" s="55"/>
      <c r="FY919" s="55"/>
      <c r="FZ919" s="55"/>
      <c r="GA919" s="55"/>
      <c r="GB919" s="55"/>
      <c r="GC919" s="55"/>
      <c r="GD919" s="55"/>
      <c r="GE919" s="55"/>
      <c r="GF919" s="55"/>
      <c r="GG919" s="55"/>
      <c r="GH919" s="55"/>
      <c r="GI919" s="55"/>
      <c r="GJ919" s="55"/>
      <c r="GK919" s="55"/>
      <c r="GL919" s="55"/>
      <c r="GM919" s="55"/>
      <c r="GN919" s="55"/>
      <c r="GO919" s="55"/>
      <c r="GP919" s="55"/>
      <c r="GQ919" s="55"/>
      <c r="GR919" s="55"/>
      <c r="GS919" s="55"/>
      <c r="GT919" s="55"/>
      <c r="GU919" s="55"/>
      <c r="GV919" s="55"/>
      <c r="GW919" s="55"/>
      <c r="GX919" s="55"/>
      <c r="GY919" s="55"/>
      <c r="GZ919" s="55"/>
      <c r="HA919" s="55"/>
      <c r="HB919" s="55"/>
      <c r="HC919" s="55"/>
      <c r="HD919" s="55"/>
      <c r="HE919" s="55"/>
      <c r="HF919" s="55"/>
      <c r="HG919" s="55"/>
      <c r="HH919" s="55"/>
      <c r="HI919" s="55"/>
      <c r="HJ919" s="55"/>
      <c r="HK919" s="55"/>
      <c r="HL919" s="55"/>
      <c r="HM919" s="55"/>
      <c r="HN919" s="55"/>
      <c r="HO919" s="55"/>
      <c r="HP919" s="55"/>
      <c r="HQ919" s="55"/>
      <c r="HR919" s="55"/>
      <c r="HS919" s="55"/>
      <c r="HT919" s="55"/>
      <c r="HU919" s="55"/>
      <c r="HV919" s="55"/>
      <c r="HW919" s="55"/>
      <c r="HX919" s="55"/>
      <c r="HY919" s="55"/>
      <c r="HZ919" s="55"/>
      <c r="IA919" s="55"/>
      <c r="IB919" s="55"/>
      <c r="IC919" s="55"/>
      <c r="ID919" s="55"/>
      <c r="IE919" s="55"/>
    </row>
    <row r="920" s="36" customFormat="1" ht="60" hidden="1" customHeight="1">
      <c r="A920" s="37"/>
      <c r="B920" s="37" t="s">
        <v>62</v>
      </c>
      <c r="C920" s="37" t="s">
        <v>63</v>
      </c>
      <c r="D920" s="56" t="s">
        <v>64</v>
      </c>
      <c r="E920" s="56">
        <v>244</v>
      </c>
      <c r="F920" s="40" t="s">
        <v>3610</v>
      </c>
      <c r="G920" s="40" t="s">
        <v>3611</v>
      </c>
      <c r="H920" s="56" t="s">
        <v>3612</v>
      </c>
      <c r="I920" s="48" t="s">
        <v>171</v>
      </c>
      <c r="J920" s="40" t="s">
        <v>172</v>
      </c>
      <c r="K920" s="49" t="s">
        <v>131</v>
      </c>
      <c r="L920" s="57" t="s">
        <v>151</v>
      </c>
      <c r="M920" s="40" t="s">
        <v>173</v>
      </c>
      <c r="N920" s="49" t="s">
        <v>3613</v>
      </c>
      <c r="O920" s="37" t="s">
        <v>3596</v>
      </c>
      <c r="P920" s="37" t="s">
        <v>76</v>
      </c>
      <c r="Q920" s="42" t="s">
        <v>137</v>
      </c>
      <c r="R920" s="96" t="s">
        <v>2954</v>
      </c>
      <c r="S920" s="44">
        <v>12</v>
      </c>
      <c r="T920" s="45" t="e">
        <f t="shared" si="74"/>
        <v>#VALUE!</v>
      </c>
      <c r="U920" s="56" t="s">
        <v>100</v>
      </c>
      <c r="V920" s="47" t="str">
        <f t="shared" si="77"/>
        <v>М</v>
      </c>
      <c r="W920" s="47" t="str">
        <f t="shared" si="75"/>
        <v>Па</v>
      </c>
      <c r="X920" s="48">
        <v>0.80000000000000004</v>
      </c>
      <c r="Y920" s="48" t="s">
        <v>138</v>
      </c>
      <c r="Z920" s="42" t="s">
        <v>139</v>
      </c>
      <c r="AA920" s="56" t="s">
        <v>156</v>
      </c>
      <c r="AB920" s="48"/>
      <c r="AC920" s="42" t="s">
        <v>141</v>
      </c>
      <c r="AD920" s="49">
        <v>60</v>
      </c>
      <c r="AE920" s="50">
        <v>45612</v>
      </c>
      <c r="AF920" s="51">
        <f t="shared" si="76"/>
        <v>47437</v>
      </c>
      <c r="AG920" s="40" t="s">
        <v>82</v>
      </c>
      <c r="AH920" s="40" t="s">
        <v>83</v>
      </c>
      <c r="AI920" s="37" t="s">
        <v>3614</v>
      </c>
      <c r="AJ920" s="40" t="s">
        <v>143</v>
      </c>
      <c r="AK920" s="51" t="str">
        <f t="shared" ca="1" si="73"/>
        <v>поверен</v>
      </c>
      <c r="AL920" s="42"/>
      <c r="AM920" s="42" t="s">
        <v>86</v>
      </c>
      <c r="AN920" s="42" t="s">
        <v>87</v>
      </c>
      <c r="AO920" s="42" t="s">
        <v>88</v>
      </c>
      <c r="AP920" s="48" t="s">
        <v>3598</v>
      </c>
      <c r="AQ920" s="41" t="s">
        <v>3599</v>
      </c>
      <c r="AR920" s="51"/>
      <c r="AS920" s="42" t="s">
        <v>91</v>
      </c>
      <c r="AT920" s="37" t="s">
        <v>385</v>
      </c>
      <c r="AU920" s="37"/>
      <c r="AV920" s="40">
        <v>44880</v>
      </c>
      <c r="AW920" s="40"/>
      <c r="AX920" s="37"/>
      <c r="AY920" s="37"/>
      <c r="AZ920" s="37"/>
      <c r="BA920" s="40" t="s">
        <v>221</v>
      </c>
      <c r="BB920" s="40" t="s">
        <v>145</v>
      </c>
      <c r="BC920" s="40" t="s">
        <v>146</v>
      </c>
      <c r="BD920" s="42">
        <v>3001</v>
      </c>
      <c r="BE920" s="40"/>
      <c r="BF920" s="52"/>
      <c r="BG920" s="53"/>
      <c r="BH920" s="54"/>
      <c r="BI920" s="47" t="s">
        <v>2102</v>
      </c>
      <c r="BJ920" s="38" t="s">
        <v>2103</v>
      </c>
      <c r="BK920" s="47" t="s">
        <v>1529</v>
      </c>
      <c r="BL920" s="55"/>
      <c r="BM920" s="55"/>
      <c r="BN920" s="55"/>
      <c r="BO920" s="55"/>
      <c r="BP920" s="55"/>
      <c r="BQ920" s="55"/>
      <c r="BR920" s="55"/>
      <c r="BS920" s="55"/>
      <c r="BT920" s="55"/>
      <c r="BU920" s="55"/>
      <c r="BV920" s="55"/>
      <c r="BW920" s="55"/>
      <c r="BX920" s="55"/>
      <c r="BY920" s="55"/>
      <c r="BZ920" s="55"/>
      <c r="CA920" s="55"/>
      <c r="CB920" s="55"/>
      <c r="CC920" s="55"/>
      <c r="CD920" s="55"/>
      <c r="CE920" s="55"/>
      <c r="CF920" s="55"/>
      <c r="CG920" s="55"/>
      <c r="CH920" s="55"/>
      <c r="CI920" s="55"/>
      <c r="CJ920" s="55"/>
      <c r="CK920" s="55"/>
      <c r="CL920" s="55"/>
      <c r="CM920" s="55"/>
      <c r="CN920" s="55"/>
      <c r="CO920" s="55"/>
      <c r="CP920" s="55"/>
      <c r="CQ920" s="55"/>
      <c r="CR920" s="55"/>
      <c r="CS920" s="55"/>
      <c r="CT920" s="55"/>
      <c r="CU920" s="55"/>
      <c r="CV920" s="55"/>
      <c r="CW920" s="55"/>
      <c r="CX920" s="55"/>
      <c r="CY920" s="55"/>
      <c r="CZ920" s="55"/>
      <c r="DA920" s="55"/>
      <c r="DB920" s="55"/>
      <c r="DC920" s="55"/>
      <c r="DD920" s="55"/>
      <c r="DE920" s="55"/>
      <c r="DF920" s="55"/>
      <c r="DG920" s="55"/>
      <c r="DH920" s="55"/>
      <c r="DI920" s="55"/>
      <c r="DJ920" s="55"/>
      <c r="DK920" s="55"/>
      <c r="DL920" s="55"/>
      <c r="DM920" s="55"/>
      <c r="DN920" s="55"/>
      <c r="DO920" s="55"/>
      <c r="DP920" s="55"/>
      <c r="DQ920" s="55"/>
      <c r="DR920" s="55"/>
      <c r="DS920" s="55"/>
      <c r="DT920" s="55"/>
      <c r="DU920" s="55"/>
      <c r="DV920" s="55"/>
      <c r="DW920" s="55"/>
      <c r="DX920" s="55"/>
      <c r="DY920" s="55"/>
      <c r="DZ920" s="55"/>
      <c r="EA920" s="55"/>
      <c r="EB920" s="55"/>
      <c r="EC920" s="55"/>
      <c r="ED920" s="55"/>
      <c r="EE920" s="55"/>
      <c r="EF920" s="55"/>
      <c r="EG920" s="55"/>
      <c r="EH920" s="55"/>
      <c r="EI920" s="55"/>
      <c r="EJ920" s="55"/>
      <c r="EK920" s="55"/>
      <c r="EL920" s="55"/>
      <c r="EM920" s="55"/>
      <c r="EN920" s="55"/>
      <c r="EO920" s="55"/>
      <c r="EP920" s="55"/>
      <c r="EQ920" s="55"/>
      <c r="ER920" s="55"/>
      <c r="ES920" s="55"/>
      <c r="ET920" s="55"/>
      <c r="EU920" s="55"/>
      <c r="EV920" s="55"/>
      <c r="EW920" s="55"/>
      <c r="EX920" s="55"/>
      <c r="EY920" s="55"/>
      <c r="EZ920" s="55"/>
      <c r="FA920" s="55"/>
      <c r="FB920" s="55"/>
      <c r="FC920" s="55"/>
      <c r="FD920" s="55"/>
      <c r="FE920" s="55"/>
      <c r="FF920" s="55"/>
      <c r="FG920" s="55"/>
      <c r="FH920" s="55"/>
      <c r="FI920" s="55"/>
      <c r="FJ920" s="55"/>
      <c r="FK920" s="55"/>
      <c r="FL920" s="55"/>
      <c r="FM920" s="55"/>
      <c r="FN920" s="55"/>
      <c r="FO920" s="55"/>
      <c r="FP920" s="55"/>
      <c r="FQ920" s="55"/>
      <c r="FR920" s="55"/>
      <c r="FS920" s="55"/>
      <c r="FT920" s="55"/>
      <c r="FU920" s="55"/>
      <c r="FV920" s="55"/>
      <c r="FW920" s="55"/>
      <c r="FX920" s="55"/>
      <c r="FY920" s="55"/>
      <c r="FZ920" s="55"/>
      <c r="GA920" s="55"/>
      <c r="GB920" s="55"/>
      <c r="GC920" s="55"/>
      <c r="GD920" s="55"/>
      <c r="GE920" s="55"/>
      <c r="GF920" s="55"/>
      <c r="GG920" s="55"/>
      <c r="GH920" s="55"/>
      <c r="GI920" s="55"/>
      <c r="GJ920" s="55"/>
      <c r="GK920" s="55"/>
      <c r="GL920" s="55"/>
      <c r="GM920" s="55"/>
      <c r="GN920" s="55"/>
      <c r="GO920" s="55"/>
      <c r="GP920" s="55"/>
      <c r="GQ920" s="55"/>
      <c r="GR920" s="55"/>
      <c r="GS920" s="55"/>
      <c r="GT920" s="55"/>
      <c r="GU920" s="55"/>
      <c r="GV920" s="55"/>
      <c r="GW920" s="55"/>
      <c r="GX920" s="55"/>
      <c r="GY920" s="55"/>
      <c r="GZ920" s="55"/>
      <c r="HA920" s="55"/>
      <c r="HB920" s="55"/>
      <c r="HC920" s="55"/>
      <c r="HD920" s="55"/>
      <c r="HE920" s="55"/>
      <c r="HF920" s="55"/>
      <c r="HG920" s="55"/>
      <c r="HH920" s="55"/>
      <c r="HI920" s="55"/>
      <c r="HJ920" s="55"/>
      <c r="HK920" s="55"/>
      <c r="HL920" s="55"/>
      <c r="HM920" s="55"/>
      <c r="HN920" s="55"/>
      <c r="HO920" s="55"/>
      <c r="HP920" s="55"/>
      <c r="HQ920" s="55"/>
      <c r="HR920" s="55"/>
      <c r="HS920" s="55"/>
      <c r="HT920" s="55"/>
      <c r="HU920" s="55"/>
      <c r="HV920" s="55"/>
      <c r="HW920" s="55"/>
      <c r="HX920" s="55"/>
      <c r="HY920" s="55"/>
      <c r="HZ920" s="55"/>
      <c r="IA920" s="55"/>
      <c r="IB920" s="55"/>
      <c r="IC920" s="55"/>
      <c r="ID920" s="55"/>
      <c r="IE920" s="55"/>
    </row>
    <row r="921" s="36" customFormat="1" ht="60" hidden="1" customHeight="1">
      <c r="A921" s="37"/>
      <c r="B921" s="37" t="s">
        <v>62</v>
      </c>
      <c r="C921" s="37" t="s">
        <v>63</v>
      </c>
      <c r="D921" s="56" t="s">
        <v>64</v>
      </c>
      <c r="E921" s="56">
        <v>244</v>
      </c>
      <c r="F921" s="40" t="s">
        <v>3610</v>
      </c>
      <c r="G921" s="40" t="s">
        <v>3615</v>
      </c>
      <c r="H921" s="56" t="s">
        <v>3616</v>
      </c>
      <c r="I921" s="48" t="s">
        <v>171</v>
      </c>
      <c r="J921" s="40" t="s">
        <v>172</v>
      </c>
      <c r="K921" s="49" t="s">
        <v>131</v>
      </c>
      <c r="L921" s="57" t="s">
        <v>151</v>
      </c>
      <c r="M921" s="40" t="s">
        <v>173</v>
      </c>
      <c r="N921" s="49" t="s">
        <v>3617</v>
      </c>
      <c r="O921" s="37" t="s">
        <v>3596</v>
      </c>
      <c r="P921" s="37" t="s">
        <v>76</v>
      </c>
      <c r="Q921" s="42" t="s">
        <v>137</v>
      </c>
      <c r="R921" s="96" t="s">
        <v>2954</v>
      </c>
      <c r="S921" s="44">
        <v>12</v>
      </c>
      <c r="T921" s="45" t="e">
        <f t="shared" si="74"/>
        <v>#VALUE!</v>
      </c>
      <c r="U921" s="56" t="s">
        <v>100</v>
      </c>
      <c r="V921" s="47" t="str">
        <f t="shared" si="77"/>
        <v>М</v>
      </c>
      <c r="W921" s="47" t="str">
        <f t="shared" si="75"/>
        <v>Па</v>
      </c>
      <c r="X921" s="48">
        <v>0.80000000000000004</v>
      </c>
      <c r="Y921" s="48" t="s">
        <v>138</v>
      </c>
      <c r="Z921" s="42" t="s">
        <v>139</v>
      </c>
      <c r="AA921" s="56" t="s">
        <v>156</v>
      </c>
      <c r="AB921" s="48"/>
      <c r="AC921" s="42" t="s">
        <v>141</v>
      </c>
      <c r="AD921" s="49">
        <v>60</v>
      </c>
      <c r="AE921" s="50">
        <v>45612</v>
      </c>
      <c r="AF921" s="51">
        <f t="shared" si="76"/>
        <v>47437</v>
      </c>
      <c r="AG921" s="40" t="s">
        <v>82</v>
      </c>
      <c r="AH921" s="40" t="s">
        <v>83</v>
      </c>
      <c r="AI921" s="37" t="s">
        <v>3618</v>
      </c>
      <c r="AJ921" s="40" t="s">
        <v>143</v>
      </c>
      <c r="AK921" s="51" t="str">
        <f t="shared" ca="1" si="73"/>
        <v>поверен</v>
      </c>
      <c r="AL921" s="42"/>
      <c r="AM921" s="42" t="s">
        <v>86</v>
      </c>
      <c r="AN921" s="42" t="s">
        <v>87</v>
      </c>
      <c r="AO921" s="42" t="s">
        <v>88</v>
      </c>
      <c r="AP921" s="48" t="s">
        <v>3598</v>
      </c>
      <c r="AQ921" s="41" t="s">
        <v>3599</v>
      </c>
      <c r="AR921" s="51"/>
      <c r="AS921" s="42" t="s">
        <v>91</v>
      </c>
      <c r="AT921" s="37" t="s">
        <v>385</v>
      </c>
      <c r="AU921" s="37"/>
      <c r="AV921" s="40">
        <v>44880</v>
      </c>
      <c r="AW921" s="40"/>
      <c r="AX921" s="37"/>
      <c r="AY921" s="37"/>
      <c r="AZ921" s="37"/>
      <c r="BA921" s="40" t="s">
        <v>221</v>
      </c>
      <c r="BB921" s="40" t="s">
        <v>145</v>
      </c>
      <c r="BC921" s="40" t="s">
        <v>146</v>
      </c>
      <c r="BD921" s="42">
        <v>3001</v>
      </c>
      <c r="BE921" s="40"/>
      <c r="BF921" s="52"/>
      <c r="BG921" s="53"/>
      <c r="BH921" s="54"/>
      <c r="BI921" s="47" t="s">
        <v>2102</v>
      </c>
      <c r="BJ921" s="38" t="s">
        <v>2103</v>
      </c>
      <c r="BK921" s="47" t="s">
        <v>1529</v>
      </c>
      <c r="BL921" s="55"/>
      <c r="BM921" s="55"/>
      <c r="BN921" s="55"/>
      <c r="BO921" s="55"/>
      <c r="BP921" s="55"/>
      <c r="BQ921" s="55"/>
      <c r="BR921" s="55"/>
      <c r="BS921" s="55"/>
      <c r="BT921" s="55"/>
      <c r="BU921" s="55"/>
      <c r="BV921" s="55"/>
      <c r="BW921" s="55"/>
      <c r="BX921" s="55"/>
      <c r="BY921" s="55"/>
      <c r="BZ921" s="55"/>
      <c r="CA921" s="55"/>
      <c r="CB921" s="55"/>
      <c r="CC921" s="55"/>
      <c r="CD921" s="55"/>
      <c r="CE921" s="55"/>
      <c r="CF921" s="55"/>
      <c r="CG921" s="55"/>
      <c r="CH921" s="55"/>
      <c r="CI921" s="55"/>
      <c r="CJ921" s="55"/>
      <c r="CK921" s="55"/>
      <c r="CL921" s="55"/>
      <c r="CM921" s="55"/>
      <c r="CN921" s="55"/>
      <c r="CO921" s="55"/>
      <c r="CP921" s="55"/>
      <c r="CQ921" s="55"/>
      <c r="CR921" s="55"/>
      <c r="CS921" s="55"/>
      <c r="CT921" s="55"/>
      <c r="CU921" s="55"/>
      <c r="CV921" s="55"/>
      <c r="CW921" s="55"/>
      <c r="CX921" s="55"/>
      <c r="CY921" s="55"/>
      <c r="CZ921" s="55"/>
      <c r="DA921" s="55"/>
      <c r="DB921" s="55"/>
      <c r="DC921" s="55"/>
      <c r="DD921" s="55"/>
      <c r="DE921" s="55"/>
      <c r="DF921" s="55"/>
      <c r="DG921" s="55"/>
      <c r="DH921" s="55"/>
      <c r="DI921" s="55"/>
      <c r="DJ921" s="55"/>
      <c r="DK921" s="55"/>
      <c r="DL921" s="55"/>
      <c r="DM921" s="55"/>
      <c r="DN921" s="55"/>
      <c r="DO921" s="55"/>
      <c r="DP921" s="55"/>
      <c r="DQ921" s="55"/>
      <c r="DR921" s="55"/>
      <c r="DS921" s="55"/>
      <c r="DT921" s="55"/>
      <c r="DU921" s="55"/>
      <c r="DV921" s="55"/>
      <c r="DW921" s="55"/>
      <c r="DX921" s="55"/>
      <c r="DY921" s="55"/>
      <c r="DZ921" s="55"/>
      <c r="EA921" s="55"/>
      <c r="EB921" s="55"/>
      <c r="EC921" s="55"/>
      <c r="ED921" s="55"/>
      <c r="EE921" s="55"/>
      <c r="EF921" s="55"/>
      <c r="EG921" s="55"/>
      <c r="EH921" s="55"/>
      <c r="EI921" s="55"/>
      <c r="EJ921" s="55"/>
      <c r="EK921" s="55"/>
      <c r="EL921" s="55"/>
      <c r="EM921" s="55"/>
      <c r="EN921" s="55"/>
      <c r="EO921" s="55"/>
      <c r="EP921" s="55"/>
      <c r="EQ921" s="55"/>
      <c r="ER921" s="55"/>
      <c r="ES921" s="55"/>
      <c r="ET921" s="55"/>
      <c r="EU921" s="55"/>
      <c r="EV921" s="55"/>
      <c r="EW921" s="55"/>
      <c r="EX921" s="55"/>
      <c r="EY921" s="55"/>
      <c r="EZ921" s="55"/>
      <c r="FA921" s="55"/>
      <c r="FB921" s="55"/>
      <c r="FC921" s="55"/>
      <c r="FD921" s="55"/>
      <c r="FE921" s="55"/>
      <c r="FF921" s="55"/>
      <c r="FG921" s="55"/>
      <c r="FH921" s="55"/>
      <c r="FI921" s="55"/>
      <c r="FJ921" s="55"/>
      <c r="FK921" s="55"/>
      <c r="FL921" s="55"/>
      <c r="FM921" s="55"/>
      <c r="FN921" s="55"/>
      <c r="FO921" s="55"/>
      <c r="FP921" s="55"/>
      <c r="FQ921" s="55"/>
      <c r="FR921" s="55"/>
      <c r="FS921" s="55"/>
      <c r="FT921" s="55"/>
      <c r="FU921" s="55"/>
      <c r="FV921" s="55"/>
      <c r="FW921" s="55"/>
      <c r="FX921" s="55"/>
      <c r="FY921" s="55"/>
      <c r="FZ921" s="55"/>
      <c r="GA921" s="55"/>
      <c r="GB921" s="55"/>
      <c r="GC921" s="55"/>
      <c r="GD921" s="55"/>
      <c r="GE921" s="55"/>
      <c r="GF921" s="55"/>
      <c r="GG921" s="55"/>
      <c r="GH921" s="55"/>
      <c r="GI921" s="55"/>
      <c r="GJ921" s="55"/>
      <c r="GK921" s="55"/>
      <c r="GL921" s="55"/>
      <c r="GM921" s="55"/>
      <c r="GN921" s="55"/>
      <c r="GO921" s="55"/>
      <c r="GP921" s="55"/>
      <c r="GQ921" s="55"/>
      <c r="GR921" s="55"/>
      <c r="GS921" s="55"/>
      <c r="GT921" s="55"/>
      <c r="GU921" s="55"/>
      <c r="GV921" s="55"/>
      <c r="GW921" s="55"/>
      <c r="GX921" s="55"/>
      <c r="GY921" s="55"/>
      <c r="GZ921" s="55"/>
      <c r="HA921" s="55"/>
      <c r="HB921" s="55"/>
      <c r="HC921" s="55"/>
      <c r="HD921" s="55"/>
      <c r="HE921" s="55"/>
      <c r="HF921" s="55"/>
      <c r="HG921" s="55"/>
      <c r="HH921" s="55"/>
      <c r="HI921" s="55"/>
      <c r="HJ921" s="55"/>
      <c r="HK921" s="55"/>
      <c r="HL921" s="55"/>
      <c r="HM921" s="55"/>
      <c r="HN921" s="55"/>
      <c r="HO921" s="55"/>
      <c r="HP921" s="55"/>
      <c r="HQ921" s="55"/>
      <c r="HR921" s="55"/>
      <c r="HS921" s="55"/>
      <c r="HT921" s="55"/>
      <c r="HU921" s="55"/>
      <c r="HV921" s="55"/>
      <c r="HW921" s="55"/>
      <c r="HX921" s="55"/>
      <c r="HY921" s="55"/>
      <c r="HZ921" s="55"/>
      <c r="IA921" s="55"/>
      <c r="IB921" s="55"/>
      <c r="IC921" s="55"/>
      <c r="ID921" s="55"/>
      <c r="IE921" s="55"/>
    </row>
    <row r="922" s="36" customFormat="1" ht="60" hidden="1" customHeight="1">
      <c r="A922" s="37"/>
      <c r="B922" s="37" t="s">
        <v>62</v>
      </c>
      <c r="C922" s="37" t="s">
        <v>63</v>
      </c>
      <c r="D922" s="56" t="s">
        <v>64</v>
      </c>
      <c r="E922" s="56">
        <v>244</v>
      </c>
      <c r="F922" s="40" t="s">
        <v>3619</v>
      </c>
      <c r="G922" s="40" t="s">
        <v>3620</v>
      </c>
      <c r="H922" s="56" t="s">
        <v>3621</v>
      </c>
      <c r="I922" s="48" t="s">
        <v>171</v>
      </c>
      <c r="J922" s="40" t="s">
        <v>172</v>
      </c>
      <c r="K922" s="49" t="s">
        <v>131</v>
      </c>
      <c r="L922" s="57" t="s">
        <v>151</v>
      </c>
      <c r="M922" s="40" t="s">
        <v>173</v>
      </c>
      <c r="N922" s="49" t="s">
        <v>3622</v>
      </c>
      <c r="O922" s="37" t="s">
        <v>3596</v>
      </c>
      <c r="P922" s="37" t="s">
        <v>76</v>
      </c>
      <c r="Q922" s="42" t="s">
        <v>137</v>
      </c>
      <c r="R922" s="96" t="s">
        <v>2954</v>
      </c>
      <c r="S922" s="44">
        <v>12</v>
      </c>
      <c r="T922" s="45" t="e">
        <f t="shared" si="74"/>
        <v>#VALUE!</v>
      </c>
      <c r="U922" s="56" t="s">
        <v>100</v>
      </c>
      <c r="V922" s="47" t="str">
        <f t="shared" si="77"/>
        <v>М</v>
      </c>
      <c r="W922" s="47" t="str">
        <f t="shared" si="75"/>
        <v>Па</v>
      </c>
      <c r="X922" s="48">
        <v>0.80000000000000004</v>
      </c>
      <c r="Y922" s="48" t="s">
        <v>138</v>
      </c>
      <c r="Z922" s="42" t="s">
        <v>139</v>
      </c>
      <c r="AA922" s="56" t="s">
        <v>156</v>
      </c>
      <c r="AB922" s="48"/>
      <c r="AC922" s="42" t="s">
        <v>141</v>
      </c>
      <c r="AD922" s="49">
        <v>60</v>
      </c>
      <c r="AE922" s="50">
        <v>45612</v>
      </c>
      <c r="AF922" s="51">
        <f t="shared" si="76"/>
        <v>47437</v>
      </c>
      <c r="AG922" s="40" t="s">
        <v>82</v>
      </c>
      <c r="AH922" s="40" t="s">
        <v>83</v>
      </c>
      <c r="AI922" s="37" t="s">
        <v>3623</v>
      </c>
      <c r="AJ922" s="40" t="s">
        <v>143</v>
      </c>
      <c r="AK922" s="51" t="str">
        <f t="shared" ca="1" si="73"/>
        <v>поверен</v>
      </c>
      <c r="AL922" s="42"/>
      <c r="AM922" s="42" t="s">
        <v>86</v>
      </c>
      <c r="AN922" s="42" t="s">
        <v>87</v>
      </c>
      <c r="AO922" s="42" t="s">
        <v>88</v>
      </c>
      <c r="AP922" s="48" t="s">
        <v>3598</v>
      </c>
      <c r="AQ922" s="41" t="s">
        <v>3599</v>
      </c>
      <c r="AR922" s="51"/>
      <c r="AS922" s="42" t="s">
        <v>91</v>
      </c>
      <c r="AT922" s="37" t="s">
        <v>385</v>
      </c>
      <c r="AU922" s="37"/>
      <c r="AV922" s="40">
        <v>44880</v>
      </c>
      <c r="AW922" s="40"/>
      <c r="AX922" s="37"/>
      <c r="AY922" s="37"/>
      <c r="AZ922" s="37"/>
      <c r="BA922" s="40" t="s">
        <v>221</v>
      </c>
      <c r="BB922" s="40" t="s">
        <v>145</v>
      </c>
      <c r="BC922" s="40" t="s">
        <v>146</v>
      </c>
      <c r="BD922" s="42">
        <v>3001</v>
      </c>
      <c r="BE922" s="40"/>
      <c r="BF922" s="52"/>
      <c r="BG922" s="53"/>
      <c r="BH922" s="54"/>
      <c r="BI922" s="47" t="s">
        <v>2102</v>
      </c>
      <c r="BJ922" s="38" t="s">
        <v>2103</v>
      </c>
      <c r="BK922" s="47" t="s">
        <v>1529</v>
      </c>
      <c r="BL922" s="55"/>
      <c r="BM922" s="55"/>
      <c r="BN922" s="55"/>
      <c r="BO922" s="55"/>
      <c r="BP922" s="55"/>
      <c r="BQ922" s="55"/>
      <c r="BR922" s="55"/>
      <c r="BS922" s="55"/>
      <c r="BT922" s="55"/>
      <c r="BU922" s="55"/>
      <c r="BV922" s="55"/>
      <c r="BW922" s="55"/>
      <c r="BX922" s="55"/>
      <c r="BY922" s="55"/>
      <c r="BZ922" s="55"/>
      <c r="CA922" s="55"/>
      <c r="CB922" s="55"/>
      <c r="CC922" s="55"/>
      <c r="CD922" s="55"/>
      <c r="CE922" s="55"/>
      <c r="CF922" s="55"/>
      <c r="CG922" s="55"/>
      <c r="CH922" s="55"/>
      <c r="CI922" s="55"/>
      <c r="CJ922" s="55"/>
      <c r="CK922" s="55"/>
      <c r="CL922" s="55"/>
      <c r="CM922" s="55"/>
      <c r="CN922" s="55"/>
      <c r="CO922" s="55"/>
      <c r="CP922" s="55"/>
      <c r="CQ922" s="55"/>
      <c r="CR922" s="55"/>
      <c r="CS922" s="55"/>
      <c r="CT922" s="55"/>
      <c r="CU922" s="55"/>
      <c r="CV922" s="55"/>
      <c r="CW922" s="55"/>
      <c r="CX922" s="55"/>
      <c r="CY922" s="55"/>
      <c r="CZ922" s="55"/>
      <c r="DA922" s="55"/>
      <c r="DB922" s="55"/>
      <c r="DC922" s="55"/>
      <c r="DD922" s="55"/>
      <c r="DE922" s="55"/>
      <c r="DF922" s="55"/>
      <c r="DG922" s="55"/>
      <c r="DH922" s="55"/>
      <c r="DI922" s="55"/>
      <c r="DJ922" s="55"/>
      <c r="DK922" s="55"/>
      <c r="DL922" s="55"/>
      <c r="DM922" s="55"/>
      <c r="DN922" s="55"/>
      <c r="DO922" s="55"/>
      <c r="DP922" s="55"/>
      <c r="DQ922" s="55"/>
      <c r="DR922" s="55"/>
      <c r="DS922" s="55"/>
      <c r="DT922" s="55"/>
      <c r="DU922" s="55"/>
      <c r="DV922" s="55"/>
      <c r="DW922" s="55"/>
      <c r="DX922" s="55"/>
      <c r="DY922" s="55"/>
      <c r="DZ922" s="55"/>
      <c r="EA922" s="55"/>
      <c r="EB922" s="55"/>
      <c r="EC922" s="55"/>
      <c r="ED922" s="55"/>
      <c r="EE922" s="55"/>
      <c r="EF922" s="55"/>
      <c r="EG922" s="55"/>
      <c r="EH922" s="55"/>
      <c r="EI922" s="55"/>
      <c r="EJ922" s="55"/>
      <c r="EK922" s="55"/>
      <c r="EL922" s="55"/>
      <c r="EM922" s="55"/>
      <c r="EN922" s="55"/>
      <c r="EO922" s="55"/>
      <c r="EP922" s="55"/>
      <c r="EQ922" s="55"/>
      <c r="ER922" s="55"/>
      <c r="ES922" s="55"/>
      <c r="ET922" s="55"/>
      <c r="EU922" s="55"/>
      <c r="EV922" s="55"/>
      <c r="EW922" s="55"/>
      <c r="EX922" s="55"/>
      <c r="EY922" s="55"/>
      <c r="EZ922" s="55"/>
      <c r="FA922" s="55"/>
      <c r="FB922" s="55"/>
      <c r="FC922" s="55"/>
      <c r="FD922" s="55"/>
      <c r="FE922" s="55"/>
      <c r="FF922" s="55"/>
      <c r="FG922" s="55"/>
      <c r="FH922" s="55"/>
      <c r="FI922" s="55"/>
      <c r="FJ922" s="55"/>
      <c r="FK922" s="55"/>
      <c r="FL922" s="55"/>
      <c r="FM922" s="55"/>
      <c r="FN922" s="55"/>
      <c r="FO922" s="55"/>
      <c r="FP922" s="55"/>
      <c r="FQ922" s="55"/>
      <c r="FR922" s="55"/>
      <c r="FS922" s="55"/>
      <c r="FT922" s="55"/>
      <c r="FU922" s="55"/>
      <c r="FV922" s="55"/>
      <c r="FW922" s="55"/>
      <c r="FX922" s="55"/>
      <c r="FY922" s="55"/>
      <c r="FZ922" s="55"/>
      <c r="GA922" s="55"/>
      <c r="GB922" s="55"/>
      <c r="GC922" s="55"/>
      <c r="GD922" s="55"/>
      <c r="GE922" s="55"/>
      <c r="GF922" s="55"/>
      <c r="GG922" s="55"/>
      <c r="GH922" s="55"/>
      <c r="GI922" s="55"/>
      <c r="GJ922" s="55"/>
      <c r="GK922" s="55"/>
      <c r="GL922" s="55"/>
      <c r="GM922" s="55"/>
      <c r="GN922" s="55"/>
      <c r="GO922" s="55"/>
      <c r="GP922" s="55"/>
      <c r="GQ922" s="55"/>
      <c r="GR922" s="55"/>
      <c r="GS922" s="55"/>
      <c r="GT922" s="55"/>
      <c r="GU922" s="55"/>
      <c r="GV922" s="55"/>
      <c r="GW922" s="55"/>
      <c r="GX922" s="55"/>
      <c r="GY922" s="55"/>
      <c r="GZ922" s="55"/>
      <c r="HA922" s="55"/>
      <c r="HB922" s="55"/>
      <c r="HC922" s="55"/>
      <c r="HD922" s="55"/>
      <c r="HE922" s="55"/>
      <c r="HF922" s="55"/>
      <c r="HG922" s="55"/>
      <c r="HH922" s="55"/>
      <c r="HI922" s="55"/>
      <c r="HJ922" s="55"/>
      <c r="HK922" s="55"/>
      <c r="HL922" s="55"/>
      <c r="HM922" s="55"/>
      <c r="HN922" s="55"/>
      <c r="HO922" s="55"/>
      <c r="HP922" s="55"/>
      <c r="HQ922" s="55"/>
      <c r="HR922" s="55"/>
      <c r="HS922" s="55"/>
      <c r="HT922" s="55"/>
      <c r="HU922" s="55"/>
      <c r="HV922" s="55"/>
      <c r="HW922" s="55"/>
      <c r="HX922" s="55"/>
      <c r="HY922" s="55"/>
      <c r="HZ922" s="55"/>
      <c r="IA922" s="55"/>
      <c r="IB922" s="55"/>
      <c r="IC922" s="55"/>
      <c r="ID922" s="55"/>
      <c r="IE922" s="55"/>
    </row>
    <row r="923" s="36" customFormat="1" ht="60" hidden="1" customHeight="1">
      <c r="A923" s="37"/>
      <c r="B923" s="37" t="s">
        <v>62</v>
      </c>
      <c r="C923" s="37" t="s">
        <v>63</v>
      </c>
      <c r="D923" s="56" t="s">
        <v>64</v>
      </c>
      <c r="E923" s="56">
        <v>244</v>
      </c>
      <c r="F923" s="40" t="s">
        <v>3619</v>
      </c>
      <c r="G923" s="40" t="s">
        <v>3624</v>
      </c>
      <c r="H923" s="56" t="s">
        <v>3625</v>
      </c>
      <c r="I923" s="48" t="s">
        <v>171</v>
      </c>
      <c r="J923" s="40" t="s">
        <v>172</v>
      </c>
      <c r="K923" s="49" t="s">
        <v>131</v>
      </c>
      <c r="L923" s="57" t="s">
        <v>151</v>
      </c>
      <c r="M923" s="40" t="s">
        <v>173</v>
      </c>
      <c r="N923" s="49" t="s">
        <v>3626</v>
      </c>
      <c r="O923" s="37" t="s">
        <v>3596</v>
      </c>
      <c r="P923" s="37" t="s">
        <v>76</v>
      </c>
      <c r="Q923" s="42" t="s">
        <v>137</v>
      </c>
      <c r="R923" s="96" t="s">
        <v>2954</v>
      </c>
      <c r="S923" s="44">
        <v>12</v>
      </c>
      <c r="T923" s="45" t="e">
        <f t="shared" si="74"/>
        <v>#VALUE!</v>
      </c>
      <c r="U923" s="56" t="s">
        <v>100</v>
      </c>
      <c r="V923" s="47" t="str">
        <f t="shared" si="77"/>
        <v>М</v>
      </c>
      <c r="W923" s="47" t="str">
        <f t="shared" si="75"/>
        <v>Па</v>
      </c>
      <c r="X923" s="48">
        <v>0.80000000000000004</v>
      </c>
      <c r="Y923" s="48" t="s">
        <v>138</v>
      </c>
      <c r="Z923" s="42" t="s">
        <v>139</v>
      </c>
      <c r="AA923" s="56" t="s">
        <v>156</v>
      </c>
      <c r="AB923" s="48"/>
      <c r="AC923" s="42" t="s">
        <v>141</v>
      </c>
      <c r="AD923" s="49">
        <v>60</v>
      </c>
      <c r="AE923" s="50">
        <v>45541</v>
      </c>
      <c r="AF923" s="51">
        <f t="shared" si="76"/>
        <v>47366</v>
      </c>
      <c r="AG923" s="40" t="s">
        <v>82</v>
      </c>
      <c r="AH923" s="40" t="s">
        <v>83</v>
      </c>
      <c r="AI923" s="42" t="s">
        <v>3627</v>
      </c>
      <c r="AJ923" s="40" t="s">
        <v>143</v>
      </c>
      <c r="AK923" s="51" t="str">
        <f t="shared" ca="1" si="73"/>
        <v>поверен</v>
      </c>
      <c r="AL923" s="42"/>
      <c r="AM923" s="42" t="s">
        <v>86</v>
      </c>
      <c r="AN923" s="42" t="s">
        <v>87</v>
      </c>
      <c r="AO923" s="42" t="s">
        <v>88</v>
      </c>
      <c r="AP923" s="48" t="s">
        <v>3598</v>
      </c>
      <c r="AQ923" s="41" t="s">
        <v>3599</v>
      </c>
      <c r="AR923" s="51"/>
      <c r="AS923" s="42" t="s">
        <v>91</v>
      </c>
      <c r="AT923" s="37" t="s">
        <v>385</v>
      </c>
      <c r="AU923" s="37"/>
      <c r="AV923" s="40">
        <v>44880</v>
      </c>
      <c r="AW923" s="40"/>
      <c r="AX923" s="37"/>
      <c r="AY923" s="37"/>
      <c r="AZ923" s="37"/>
      <c r="BA923" s="40" t="s">
        <v>221</v>
      </c>
      <c r="BB923" s="40" t="s">
        <v>145</v>
      </c>
      <c r="BC923" s="40" t="s">
        <v>146</v>
      </c>
      <c r="BD923" s="42">
        <v>3001</v>
      </c>
      <c r="BE923" s="40"/>
      <c r="BF923" s="52"/>
      <c r="BG923" s="53"/>
      <c r="BH923" s="54"/>
      <c r="BI923" s="47" t="s">
        <v>2102</v>
      </c>
      <c r="BJ923" s="38" t="s">
        <v>2103</v>
      </c>
      <c r="BK923" s="47" t="s">
        <v>1529</v>
      </c>
      <c r="BL923" s="55"/>
      <c r="BM923" s="55"/>
      <c r="BN923" s="55"/>
      <c r="BO923" s="55"/>
      <c r="BP923" s="55"/>
      <c r="BQ923" s="55"/>
      <c r="BR923" s="55"/>
      <c r="BS923" s="55"/>
      <c r="BT923" s="55"/>
      <c r="BU923" s="55"/>
      <c r="BV923" s="55"/>
      <c r="BW923" s="55"/>
      <c r="BX923" s="55"/>
      <c r="BY923" s="55"/>
      <c r="BZ923" s="55"/>
      <c r="CA923" s="55"/>
      <c r="CB923" s="55"/>
      <c r="CC923" s="55"/>
      <c r="CD923" s="55"/>
      <c r="CE923" s="55"/>
      <c r="CF923" s="55"/>
      <c r="CG923" s="55"/>
      <c r="CH923" s="55"/>
      <c r="CI923" s="55"/>
      <c r="CJ923" s="55"/>
      <c r="CK923" s="55"/>
      <c r="CL923" s="55"/>
      <c r="CM923" s="55"/>
      <c r="CN923" s="55"/>
      <c r="CO923" s="55"/>
      <c r="CP923" s="55"/>
      <c r="CQ923" s="55"/>
      <c r="CR923" s="55"/>
      <c r="CS923" s="55"/>
      <c r="CT923" s="55"/>
      <c r="CU923" s="55"/>
      <c r="CV923" s="55"/>
      <c r="CW923" s="55"/>
      <c r="CX923" s="55"/>
      <c r="CY923" s="55"/>
      <c r="CZ923" s="55"/>
      <c r="DA923" s="55"/>
      <c r="DB923" s="55"/>
      <c r="DC923" s="55"/>
      <c r="DD923" s="55"/>
      <c r="DE923" s="55"/>
      <c r="DF923" s="55"/>
      <c r="DG923" s="55"/>
      <c r="DH923" s="55"/>
      <c r="DI923" s="55"/>
      <c r="DJ923" s="55"/>
      <c r="DK923" s="55"/>
      <c r="DL923" s="55"/>
      <c r="DM923" s="55"/>
      <c r="DN923" s="55"/>
      <c r="DO923" s="55"/>
      <c r="DP923" s="55"/>
      <c r="DQ923" s="55"/>
      <c r="DR923" s="55"/>
      <c r="DS923" s="55"/>
      <c r="DT923" s="55"/>
      <c r="DU923" s="55"/>
      <c r="DV923" s="55"/>
      <c r="DW923" s="55"/>
      <c r="DX923" s="55"/>
      <c r="DY923" s="55"/>
      <c r="DZ923" s="55"/>
      <c r="EA923" s="55"/>
      <c r="EB923" s="55"/>
      <c r="EC923" s="55"/>
      <c r="ED923" s="55"/>
      <c r="EE923" s="55"/>
      <c r="EF923" s="55"/>
      <c r="EG923" s="55"/>
      <c r="EH923" s="55"/>
      <c r="EI923" s="55"/>
      <c r="EJ923" s="55"/>
      <c r="EK923" s="55"/>
      <c r="EL923" s="55"/>
      <c r="EM923" s="55"/>
      <c r="EN923" s="55"/>
      <c r="EO923" s="55"/>
      <c r="EP923" s="55"/>
      <c r="EQ923" s="55"/>
      <c r="ER923" s="55"/>
      <c r="ES923" s="55"/>
      <c r="ET923" s="55"/>
      <c r="EU923" s="55"/>
      <c r="EV923" s="55"/>
      <c r="EW923" s="55"/>
      <c r="EX923" s="55"/>
      <c r="EY923" s="55"/>
      <c r="EZ923" s="55"/>
      <c r="FA923" s="55"/>
      <c r="FB923" s="55"/>
      <c r="FC923" s="55"/>
      <c r="FD923" s="55"/>
      <c r="FE923" s="55"/>
      <c r="FF923" s="55"/>
      <c r="FG923" s="55"/>
      <c r="FH923" s="55"/>
      <c r="FI923" s="55"/>
      <c r="FJ923" s="55"/>
      <c r="FK923" s="55"/>
      <c r="FL923" s="55"/>
      <c r="FM923" s="55"/>
      <c r="FN923" s="55"/>
      <c r="FO923" s="55"/>
      <c r="FP923" s="55"/>
      <c r="FQ923" s="55"/>
      <c r="FR923" s="55"/>
      <c r="FS923" s="55"/>
      <c r="FT923" s="55"/>
      <c r="FU923" s="55"/>
      <c r="FV923" s="55"/>
      <c r="FW923" s="55"/>
      <c r="FX923" s="55"/>
      <c r="FY923" s="55"/>
      <c r="FZ923" s="55"/>
      <c r="GA923" s="55"/>
      <c r="GB923" s="55"/>
      <c r="GC923" s="55"/>
      <c r="GD923" s="55"/>
      <c r="GE923" s="55"/>
      <c r="GF923" s="55"/>
      <c r="GG923" s="55"/>
      <c r="GH923" s="55"/>
      <c r="GI923" s="55"/>
      <c r="GJ923" s="55"/>
      <c r="GK923" s="55"/>
      <c r="GL923" s="55"/>
      <c r="GM923" s="55"/>
      <c r="GN923" s="55"/>
      <c r="GO923" s="55"/>
      <c r="GP923" s="55"/>
      <c r="GQ923" s="55"/>
      <c r="GR923" s="55"/>
      <c r="GS923" s="55"/>
      <c r="GT923" s="55"/>
      <c r="GU923" s="55"/>
      <c r="GV923" s="55"/>
      <c r="GW923" s="55"/>
      <c r="GX923" s="55"/>
      <c r="GY923" s="55"/>
      <c r="GZ923" s="55"/>
      <c r="HA923" s="55"/>
      <c r="HB923" s="55"/>
      <c r="HC923" s="55"/>
      <c r="HD923" s="55"/>
      <c r="HE923" s="55"/>
      <c r="HF923" s="55"/>
      <c r="HG923" s="55"/>
      <c r="HH923" s="55"/>
      <c r="HI923" s="55"/>
      <c r="HJ923" s="55"/>
      <c r="HK923" s="55"/>
      <c r="HL923" s="55"/>
      <c r="HM923" s="55"/>
      <c r="HN923" s="55"/>
      <c r="HO923" s="55"/>
      <c r="HP923" s="55"/>
      <c r="HQ923" s="55"/>
      <c r="HR923" s="55"/>
      <c r="HS923" s="55"/>
      <c r="HT923" s="55"/>
      <c r="HU923" s="55"/>
      <c r="HV923" s="55"/>
      <c r="HW923" s="55"/>
      <c r="HX923" s="55"/>
      <c r="HY923" s="55"/>
      <c r="HZ923" s="55"/>
      <c r="IA923" s="55"/>
      <c r="IB923" s="55"/>
      <c r="IC923" s="55"/>
      <c r="ID923" s="55"/>
      <c r="IE923" s="55"/>
    </row>
    <row r="924" s="36" customFormat="1" ht="60" hidden="1" customHeight="1">
      <c r="A924" s="37"/>
      <c r="B924" s="37" t="s">
        <v>62</v>
      </c>
      <c r="C924" s="37" t="s">
        <v>63</v>
      </c>
      <c r="D924" s="56" t="s">
        <v>64</v>
      </c>
      <c r="E924" s="56">
        <v>244</v>
      </c>
      <c r="F924" s="40" t="s">
        <v>3628</v>
      </c>
      <c r="G924" s="40" t="s">
        <v>3629</v>
      </c>
      <c r="H924" s="56" t="s">
        <v>3630</v>
      </c>
      <c r="I924" s="48" t="s">
        <v>171</v>
      </c>
      <c r="J924" s="40" t="s">
        <v>172</v>
      </c>
      <c r="K924" s="49" t="s">
        <v>131</v>
      </c>
      <c r="L924" s="57" t="s">
        <v>151</v>
      </c>
      <c r="M924" s="40" t="s">
        <v>173</v>
      </c>
      <c r="N924" s="49" t="s">
        <v>3631</v>
      </c>
      <c r="O924" s="37" t="s">
        <v>3596</v>
      </c>
      <c r="P924" s="37" t="s">
        <v>76</v>
      </c>
      <c r="Q924" s="42" t="s">
        <v>137</v>
      </c>
      <c r="R924" s="96" t="s">
        <v>2954</v>
      </c>
      <c r="S924" s="44">
        <v>12</v>
      </c>
      <c r="T924" s="45" t="e">
        <f t="shared" si="74"/>
        <v>#VALUE!</v>
      </c>
      <c r="U924" s="56" t="s">
        <v>100</v>
      </c>
      <c r="V924" s="47" t="str">
        <f t="shared" si="77"/>
        <v>М</v>
      </c>
      <c r="W924" s="47" t="str">
        <f t="shared" si="75"/>
        <v>Па</v>
      </c>
      <c r="X924" s="48">
        <v>0.69999999999999996</v>
      </c>
      <c r="Y924" s="48" t="s">
        <v>138</v>
      </c>
      <c r="Z924" s="42" t="s">
        <v>139</v>
      </c>
      <c r="AA924" s="56" t="s">
        <v>156</v>
      </c>
      <c r="AB924" s="48"/>
      <c r="AC924" s="42" t="s">
        <v>141</v>
      </c>
      <c r="AD924" s="49">
        <v>60</v>
      </c>
      <c r="AE924" s="50">
        <v>45495</v>
      </c>
      <c r="AF924" s="51">
        <f t="shared" si="76"/>
        <v>47320</v>
      </c>
      <c r="AG924" s="40" t="s">
        <v>82</v>
      </c>
      <c r="AH924" s="40" t="s">
        <v>83</v>
      </c>
      <c r="AI924" s="42" t="s">
        <v>3632</v>
      </c>
      <c r="AJ924" s="40" t="s">
        <v>143</v>
      </c>
      <c r="AK924" s="51" t="str">
        <f t="shared" ca="1" si="73"/>
        <v>поверен</v>
      </c>
      <c r="AL924" s="42"/>
      <c r="AM924" s="42" t="s">
        <v>86</v>
      </c>
      <c r="AN924" s="42" t="s">
        <v>87</v>
      </c>
      <c r="AO924" s="42" t="s">
        <v>88</v>
      </c>
      <c r="AP924" s="48" t="s">
        <v>3598</v>
      </c>
      <c r="AQ924" s="41" t="s">
        <v>3599</v>
      </c>
      <c r="AR924" s="51"/>
      <c r="AS924" s="42" t="s">
        <v>91</v>
      </c>
      <c r="AT924" s="37" t="s">
        <v>385</v>
      </c>
      <c r="AU924" s="37"/>
      <c r="AV924" s="40">
        <v>44880</v>
      </c>
      <c r="AW924" s="40"/>
      <c r="AX924" s="37"/>
      <c r="AY924" s="37"/>
      <c r="AZ924" s="37"/>
      <c r="BA924" s="40" t="s">
        <v>221</v>
      </c>
      <c r="BB924" s="40" t="s">
        <v>145</v>
      </c>
      <c r="BC924" s="40" t="s">
        <v>146</v>
      </c>
      <c r="BD924" s="42">
        <v>3001</v>
      </c>
      <c r="BE924" s="40"/>
      <c r="BF924" s="52"/>
      <c r="BG924" s="53"/>
      <c r="BH924" s="54"/>
      <c r="BI924" s="47" t="s">
        <v>2102</v>
      </c>
      <c r="BJ924" s="38" t="s">
        <v>2103</v>
      </c>
      <c r="BK924" s="47" t="s">
        <v>1529</v>
      </c>
      <c r="BL924" s="55"/>
      <c r="BM924" s="55"/>
      <c r="BN924" s="55"/>
      <c r="BO924" s="55"/>
      <c r="BP924" s="55"/>
      <c r="BQ924" s="55"/>
      <c r="BR924" s="55"/>
      <c r="BS924" s="55"/>
      <c r="BT924" s="55"/>
      <c r="BU924" s="55"/>
      <c r="BV924" s="55"/>
      <c r="BW924" s="55"/>
      <c r="BX924" s="55"/>
      <c r="BY924" s="55"/>
      <c r="BZ924" s="55"/>
      <c r="CA924" s="55"/>
      <c r="CB924" s="55"/>
      <c r="CC924" s="55"/>
      <c r="CD924" s="55"/>
      <c r="CE924" s="55"/>
      <c r="CF924" s="55"/>
      <c r="CG924" s="55"/>
      <c r="CH924" s="55"/>
      <c r="CI924" s="55"/>
      <c r="CJ924" s="55"/>
      <c r="CK924" s="55"/>
      <c r="CL924" s="55"/>
      <c r="CM924" s="55"/>
      <c r="CN924" s="55"/>
      <c r="CO924" s="55"/>
      <c r="CP924" s="55"/>
      <c r="CQ924" s="55"/>
      <c r="CR924" s="55"/>
      <c r="CS924" s="55"/>
      <c r="CT924" s="55"/>
      <c r="CU924" s="55"/>
      <c r="CV924" s="55"/>
      <c r="CW924" s="55"/>
      <c r="CX924" s="55"/>
      <c r="CY924" s="55"/>
      <c r="CZ924" s="55"/>
      <c r="DA924" s="55"/>
      <c r="DB924" s="55"/>
      <c r="DC924" s="55"/>
      <c r="DD924" s="55"/>
      <c r="DE924" s="55"/>
      <c r="DF924" s="55"/>
      <c r="DG924" s="55"/>
      <c r="DH924" s="55"/>
      <c r="DI924" s="55"/>
      <c r="DJ924" s="55"/>
      <c r="DK924" s="55"/>
      <c r="DL924" s="55"/>
      <c r="DM924" s="55"/>
      <c r="DN924" s="55"/>
      <c r="DO924" s="55"/>
      <c r="DP924" s="55"/>
      <c r="DQ924" s="55"/>
      <c r="DR924" s="55"/>
      <c r="DS924" s="55"/>
      <c r="DT924" s="55"/>
      <c r="DU924" s="55"/>
      <c r="DV924" s="55"/>
      <c r="DW924" s="55"/>
      <c r="DX924" s="55"/>
      <c r="DY924" s="55"/>
      <c r="DZ924" s="55"/>
      <c r="EA924" s="55"/>
      <c r="EB924" s="55"/>
      <c r="EC924" s="55"/>
      <c r="ED924" s="55"/>
      <c r="EE924" s="55"/>
      <c r="EF924" s="55"/>
      <c r="EG924" s="55"/>
      <c r="EH924" s="55"/>
      <c r="EI924" s="55"/>
      <c r="EJ924" s="55"/>
      <c r="EK924" s="55"/>
      <c r="EL924" s="55"/>
      <c r="EM924" s="55"/>
      <c r="EN924" s="55"/>
      <c r="EO924" s="55"/>
      <c r="EP924" s="55"/>
      <c r="EQ924" s="55"/>
      <c r="ER924" s="55"/>
      <c r="ES924" s="55"/>
      <c r="ET924" s="55"/>
      <c r="EU924" s="55"/>
      <c r="EV924" s="55"/>
      <c r="EW924" s="55"/>
      <c r="EX924" s="55"/>
      <c r="EY924" s="55"/>
      <c r="EZ924" s="55"/>
      <c r="FA924" s="55"/>
      <c r="FB924" s="55"/>
      <c r="FC924" s="55"/>
      <c r="FD924" s="55"/>
      <c r="FE924" s="55"/>
      <c r="FF924" s="55"/>
      <c r="FG924" s="55"/>
      <c r="FH924" s="55"/>
      <c r="FI924" s="55"/>
      <c r="FJ924" s="55"/>
      <c r="FK924" s="55"/>
      <c r="FL924" s="55"/>
      <c r="FM924" s="55"/>
      <c r="FN924" s="55"/>
      <c r="FO924" s="55"/>
      <c r="FP924" s="55"/>
      <c r="FQ924" s="55"/>
      <c r="FR924" s="55"/>
      <c r="FS924" s="55"/>
      <c r="FT924" s="55"/>
      <c r="FU924" s="55"/>
      <c r="FV924" s="55"/>
      <c r="FW924" s="55"/>
      <c r="FX924" s="55"/>
      <c r="FY924" s="55"/>
      <c r="FZ924" s="55"/>
      <c r="GA924" s="55"/>
      <c r="GB924" s="55"/>
      <c r="GC924" s="55"/>
      <c r="GD924" s="55"/>
      <c r="GE924" s="55"/>
      <c r="GF924" s="55"/>
      <c r="GG924" s="55"/>
      <c r="GH924" s="55"/>
      <c r="GI924" s="55"/>
      <c r="GJ924" s="55"/>
      <c r="GK924" s="55"/>
      <c r="GL924" s="55"/>
      <c r="GM924" s="55"/>
      <c r="GN924" s="55"/>
      <c r="GO924" s="55"/>
      <c r="GP924" s="55"/>
      <c r="GQ924" s="55"/>
      <c r="GR924" s="55"/>
      <c r="GS924" s="55"/>
      <c r="GT924" s="55"/>
      <c r="GU924" s="55"/>
      <c r="GV924" s="55"/>
      <c r="GW924" s="55"/>
      <c r="GX924" s="55"/>
      <c r="GY924" s="55"/>
      <c r="GZ924" s="55"/>
      <c r="HA924" s="55"/>
      <c r="HB924" s="55"/>
      <c r="HC924" s="55"/>
      <c r="HD924" s="55"/>
      <c r="HE924" s="55"/>
      <c r="HF924" s="55"/>
      <c r="HG924" s="55"/>
      <c r="HH924" s="55"/>
      <c r="HI924" s="55"/>
      <c r="HJ924" s="55"/>
      <c r="HK924" s="55"/>
      <c r="HL924" s="55"/>
      <c r="HM924" s="55"/>
      <c r="HN924" s="55"/>
      <c r="HO924" s="55"/>
      <c r="HP924" s="55"/>
      <c r="HQ924" s="55"/>
      <c r="HR924" s="55"/>
      <c r="HS924" s="55"/>
      <c r="HT924" s="55"/>
      <c r="HU924" s="55"/>
      <c r="HV924" s="55"/>
      <c r="HW924" s="55"/>
      <c r="HX924" s="55"/>
      <c r="HY924" s="55"/>
      <c r="HZ924" s="55"/>
      <c r="IA924" s="55"/>
      <c r="IB924" s="55"/>
      <c r="IC924" s="55"/>
      <c r="ID924" s="55"/>
      <c r="IE924" s="55"/>
    </row>
    <row r="925" s="36" customFormat="1" ht="60" hidden="1" customHeight="1">
      <c r="A925" s="37"/>
      <c r="B925" s="37" t="s">
        <v>62</v>
      </c>
      <c r="C925" s="37" t="s">
        <v>63</v>
      </c>
      <c r="D925" s="56" t="s">
        <v>64</v>
      </c>
      <c r="E925" s="56">
        <v>244</v>
      </c>
      <c r="F925" s="40" t="s">
        <v>3628</v>
      </c>
      <c r="G925" s="40" t="s">
        <v>3633</v>
      </c>
      <c r="H925" s="56" t="s">
        <v>3634</v>
      </c>
      <c r="I925" s="48" t="s">
        <v>171</v>
      </c>
      <c r="J925" s="40" t="s">
        <v>172</v>
      </c>
      <c r="K925" s="49" t="s">
        <v>131</v>
      </c>
      <c r="L925" s="57" t="s">
        <v>151</v>
      </c>
      <c r="M925" s="40" t="s">
        <v>173</v>
      </c>
      <c r="N925" s="49" t="s">
        <v>3635</v>
      </c>
      <c r="O925" s="37" t="s">
        <v>3596</v>
      </c>
      <c r="P925" s="37" t="s">
        <v>76</v>
      </c>
      <c r="Q925" s="42" t="s">
        <v>137</v>
      </c>
      <c r="R925" s="96" t="s">
        <v>2954</v>
      </c>
      <c r="S925" s="44">
        <v>12</v>
      </c>
      <c r="T925" s="45" t="e">
        <f t="shared" si="74"/>
        <v>#VALUE!</v>
      </c>
      <c r="U925" s="56" t="s">
        <v>100</v>
      </c>
      <c r="V925" s="47" t="str">
        <f t="shared" si="77"/>
        <v>М</v>
      </c>
      <c r="W925" s="47" t="str">
        <f t="shared" si="75"/>
        <v>Па</v>
      </c>
      <c r="X925" s="48">
        <v>0.80000000000000004</v>
      </c>
      <c r="Y925" s="48" t="s">
        <v>138</v>
      </c>
      <c r="Z925" s="42" t="s">
        <v>139</v>
      </c>
      <c r="AA925" s="56" t="s">
        <v>156</v>
      </c>
      <c r="AB925" s="48"/>
      <c r="AC925" s="42" t="s">
        <v>141</v>
      </c>
      <c r="AD925" s="49">
        <v>60</v>
      </c>
      <c r="AE925" s="50">
        <v>45612</v>
      </c>
      <c r="AF925" s="51">
        <f t="shared" si="76"/>
        <v>47437</v>
      </c>
      <c r="AG925" s="40" t="s">
        <v>82</v>
      </c>
      <c r="AH925" s="40" t="s">
        <v>83</v>
      </c>
      <c r="AI925" s="37" t="s">
        <v>3636</v>
      </c>
      <c r="AJ925" s="40" t="s">
        <v>143</v>
      </c>
      <c r="AK925" s="51" t="str">
        <f t="shared" ca="1" si="73"/>
        <v>поверен</v>
      </c>
      <c r="AL925" s="42"/>
      <c r="AM925" s="42" t="s">
        <v>86</v>
      </c>
      <c r="AN925" s="42" t="s">
        <v>87</v>
      </c>
      <c r="AO925" s="42" t="s">
        <v>88</v>
      </c>
      <c r="AP925" s="48" t="s">
        <v>3598</v>
      </c>
      <c r="AQ925" s="41" t="s">
        <v>3599</v>
      </c>
      <c r="AR925" s="51"/>
      <c r="AS925" s="42" t="s">
        <v>91</v>
      </c>
      <c r="AT925" s="37" t="s">
        <v>385</v>
      </c>
      <c r="AU925" s="37"/>
      <c r="AV925" s="40">
        <v>44880</v>
      </c>
      <c r="AW925" s="40"/>
      <c r="AX925" s="37"/>
      <c r="AY925" s="37"/>
      <c r="AZ925" s="37"/>
      <c r="BA925" s="40" t="s">
        <v>221</v>
      </c>
      <c r="BB925" s="40" t="s">
        <v>145</v>
      </c>
      <c r="BC925" s="40" t="s">
        <v>146</v>
      </c>
      <c r="BD925" s="42">
        <v>3001</v>
      </c>
      <c r="BE925" s="40"/>
      <c r="BF925" s="52"/>
      <c r="BG925" s="53"/>
      <c r="BH925" s="54"/>
      <c r="BI925" s="47" t="s">
        <v>2102</v>
      </c>
      <c r="BJ925" s="38" t="s">
        <v>2103</v>
      </c>
      <c r="BK925" s="47" t="s">
        <v>1529</v>
      </c>
      <c r="BL925" s="55"/>
      <c r="BM925" s="55"/>
      <c r="BN925" s="55"/>
      <c r="BO925" s="55"/>
      <c r="BP925" s="55"/>
      <c r="BQ925" s="55"/>
      <c r="BR925" s="55"/>
      <c r="BS925" s="55"/>
      <c r="BT925" s="55"/>
      <c r="BU925" s="55"/>
      <c r="BV925" s="55"/>
      <c r="BW925" s="55"/>
      <c r="BX925" s="55"/>
      <c r="BY925" s="55"/>
      <c r="BZ925" s="55"/>
      <c r="CA925" s="55"/>
      <c r="CB925" s="55"/>
      <c r="CC925" s="55"/>
      <c r="CD925" s="55"/>
      <c r="CE925" s="55"/>
      <c r="CF925" s="55"/>
      <c r="CG925" s="55"/>
      <c r="CH925" s="55"/>
      <c r="CI925" s="55"/>
      <c r="CJ925" s="55"/>
      <c r="CK925" s="55"/>
      <c r="CL925" s="55"/>
      <c r="CM925" s="55"/>
      <c r="CN925" s="55"/>
      <c r="CO925" s="55"/>
      <c r="CP925" s="55"/>
      <c r="CQ925" s="55"/>
      <c r="CR925" s="55"/>
      <c r="CS925" s="55"/>
      <c r="CT925" s="55"/>
      <c r="CU925" s="55"/>
      <c r="CV925" s="55"/>
      <c r="CW925" s="55"/>
      <c r="CX925" s="55"/>
      <c r="CY925" s="55"/>
      <c r="CZ925" s="55"/>
      <c r="DA925" s="55"/>
      <c r="DB925" s="55"/>
      <c r="DC925" s="55"/>
      <c r="DD925" s="55"/>
      <c r="DE925" s="55"/>
      <c r="DF925" s="55"/>
      <c r="DG925" s="55"/>
      <c r="DH925" s="55"/>
      <c r="DI925" s="55"/>
      <c r="DJ925" s="55"/>
      <c r="DK925" s="55"/>
      <c r="DL925" s="55"/>
      <c r="DM925" s="55"/>
      <c r="DN925" s="55"/>
      <c r="DO925" s="55"/>
      <c r="DP925" s="55"/>
      <c r="DQ925" s="55"/>
      <c r="DR925" s="55"/>
      <c r="DS925" s="55"/>
      <c r="DT925" s="55"/>
      <c r="DU925" s="55"/>
      <c r="DV925" s="55"/>
      <c r="DW925" s="55"/>
      <c r="DX925" s="55"/>
      <c r="DY925" s="55"/>
      <c r="DZ925" s="55"/>
      <c r="EA925" s="55"/>
      <c r="EB925" s="55"/>
      <c r="EC925" s="55"/>
      <c r="ED925" s="55"/>
      <c r="EE925" s="55"/>
      <c r="EF925" s="55"/>
      <c r="EG925" s="55"/>
      <c r="EH925" s="55"/>
      <c r="EI925" s="55"/>
      <c r="EJ925" s="55"/>
      <c r="EK925" s="55"/>
      <c r="EL925" s="55"/>
      <c r="EM925" s="55"/>
      <c r="EN925" s="55"/>
      <c r="EO925" s="55"/>
      <c r="EP925" s="55"/>
      <c r="EQ925" s="55"/>
      <c r="ER925" s="55"/>
      <c r="ES925" s="55"/>
      <c r="ET925" s="55"/>
      <c r="EU925" s="55"/>
      <c r="EV925" s="55"/>
      <c r="EW925" s="55"/>
      <c r="EX925" s="55"/>
      <c r="EY925" s="55"/>
      <c r="EZ925" s="55"/>
      <c r="FA925" s="55"/>
      <c r="FB925" s="55"/>
      <c r="FC925" s="55"/>
      <c r="FD925" s="55"/>
      <c r="FE925" s="55"/>
      <c r="FF925" s="55"/>
      <c r="FG925" s="55"/>
      <c r="FH925" s="55"/>
      <c r="FI925" s="55"/>
      <c r="FJ925" s="55"/>
      <c r="FK925" s="55"/>
      <c r="FL925" s="55"/>
      <c r="FM925" s="55"/>
      <c r="FN925" s="55"/>
      <c r="FO925" s="55"/>
      <c r="FP925" s="55"/>
      <c r="FQ925" s="55"/>
      <c r="FR925" s="55"/>
      <c r="FS925" s="55"/>
      <c r="FT925" s="55"/>
      <c r="FU925" s="55"/>
      <c r="FV925" s="55"/>
      <c r="FW925" s="55"/>
      <c r="FX925" s="55"/>
      <c r="FY925" s="55"/>
      <c r="FZ925" s="55"/>
      <c r="GA925" s="55"/>
      <c r="GB925" s="55"/>
      <c r="GC925" s="55"/>
      <c r="GD925" s="55"/>
      <c r="GE925" s="55"/>
      <c r="GF925" s="55"/>
      <c r="GG925" s="55"/>
      <c r="GH925" s="55"/>
      <c r="GI925" s="55"/>
      <c r="GJ925" s="55"/>
      <c r="GK925" s="55"/>
      <c r="GL925" s="55"/>
      <c r="GM925" s="55"/>
      <c r="GN925" s="55"/>
      <c r="GO925" s="55"/>
      <c r="GP925" s="55"/>
      <c r="GQ925" s="55"/>
      <c r="GR925" s="55"/>
      <c r="GS925" s="55"/>
      <c r="GT925" s="55"/>
      <c r="GU925" s="55"/>
      <c r="GV925" s="55"/>
      <c r="GW925" s="55"/>
      <c r="GX925" s="55"/>
      <c r="GY925" s="55"/>
      <c r="GZ925" s="55"/>
      <c r="HA925" s="55"/>
      <c r="HB925" s="55"/>
      <c r="HC925" s="55"/>
      <c r="HD925" s="55"/>
      <c r="HE925" s="55"/>
      <c r="HF925" s="55"/>
      <c r="HG925" s="55"/>
      <c r="HH925" s="55"/>
      <c r="HI925" s="55"/>
      <c r="HJ925" s="55"/>
      <c r="HK925" s="55"/>
      <c r="HL925" s="55"/>
      <c r="HM925" s="55"/>
      <c r="HN925" s="55"/>
      <c r="HO925" s="55"/>
      <c r="HP925" s="55"/>
      <c r="HQ925" s="55"/>
      <c r="HR925" s="55"/>
      <c r="HS925" s="55"/>
      <c r="HT925" s="55"/>
      <c r="HU925" s="55"/>
      <c r="HV925" s="55"/>
      <c r="HW925" s="55"/>
      <c r="HX925" s="55"/>
      <c r="HY925" s="55"/>
      <c r="HZ925" s="55"/>
      <c r="IA925" s="55"/>
      <c r="IB925" s="55"/>
      <c r="IC925" s="55"/>
      <c r="ID925" s="55"/>
      <c r="IE925" s="55"/>
    </row>
    <row r="926" s="36" customFormat="1" ht="60" hidden="1" customHeight="1">
      <c r="A926" s="37"/>
      <c r="B926" s="37" t="s">
        <v>62</v>
      </c>
      <c r="C926" s="37" t="s">
        <v>63</v>
      </c>
      <c r="D926" s="56" t="s">
        <v>64</v>
      </c>
      <c r="E926" s="56">
        <v>244</v>
      </c>
      <c r="F926" s="40" t="s">
        <v>3565</v>
      </c>
      <c r="G926" s="40" t="s">
        <v>3637</v>
      </c>
      <c r="H926" s="56" t="s">
        <v>3638</v>
      </c>
      <c r="I926" s="48" t="s">
        <v>316</v>
      </c>
      <c r="J926" s="40" t="s">
        <v>317</v>
      </c>
      <c r="K926" s="49" t="s">
        <v>318</v>
      </c>
      <c r="L926" s="49" t="s">
        <v>319</v>
      </c>
      <c r="M926" s="42" t="s">
        <v>3639</v>
      </c>
      <c r="N926" s="49" t="s">
        <v>3640</v>
      </c>
      <c r="O926" s="37" t="s">
        <v>3641</v>
      </c>
      <c r="P926" s="37" t="s">
        <v>323</v>
      </c>
      <c r="Q926" s="42" t="s">
        <v>289</v>
      </c>
      <c r="R926" s="96">
        <v>42443</v>
      </c>
      <c r="S926" s="48">
        <v>12</v>
      </c>
      <c r="T926" s="45">
        <f t="shared" si="74"/>
        <v>46825.400000000001</v>
      </c>
      <c r="U926" s="56">
        <v>290</v>
      </c>
      <c r="V926" s="47" t="str">
        <f t="shared" si="77"/>
        <v/>
      </c>
      <c r="W926" s="47" t="str">
        <f t="shared" si="75"/>
        <v>мм</v>
      </c>
      <c r="X926" s="48">
        <v>3200</v>
      </c>
      <c r="Y926" s="48"/>
      <c r="Z926" s="42" t="s">
        <v>994</v>
      </c>
      <c r="AA926" s="56" t="s">
        <v>326</v>
      </c>
      <c r="AB926" s="48" t="s">
        <v>325</v>
      </c>
      <c r="AC926" s="42" t="s">
        <v>325</v>
      </c>
      <c r="AD926" s="49">
        <v>48</v>
      </c>
      <c r="AE926" s="50">
        <v>45612</v>
      </c>
      <c r="AF926" s="51">
        <f t="shared" si="76"/>
        <v>47072</v>
      </c>
      <c r="AG926" s="40" t="s">
        <v>82</v>
      </c>
      <c r="AH926" s="40" t="s">
        <v>83</v>
      </c>
      <c r="AI926" s="42" t="s">
        <v>3642</v>
      </c>
      <c r="AJ926" s="40" t="s">
        <v>143</v>
      </c>
      <c r="AK926" s="51" t="str">
        <f t="shared" ca="1" si="73"/>
        <v>поверен</v>
      </c>
      <c r="AL926" s="42"/>
      <c r="AM926" s="42" t="s">
        <v>86</v>
      </c>
      <c r="AN926" s="42" t="s">
        <v>87</v>
      </c>
      <c r="AO926" s="42" t="s">
        <v>88</v>
      </c>
      <c r="AP926" s="48" t="s">
        <v>3643</v>
      </c>
      <c r="AQ926" s="41" t="s">
        <v>3599</v>
      </c>
      <c r="AR926" s="51"/>
      <c r="AS926" s="42" t="s">
        <v>91</v>
      </c>
      <c r="AT926" s="37" t="s">
        <v>385</v>
      </c>
      <c r="AU926" s="37"/>
      <c r="AV926" s="40">
        <v>44880</v>
      </c>
      <c r="AW926" s="40"/>
      <c r="AX926" s="37"/>
      <c r="AY926" s="37"/>
      <c r="AZ926" s="37"/>
      <c r="BA926" s="40" t="s">
        <v>122</v>
      </c>
      <c r="BB926" s="40" t="s">
        <v>329</v>
      </c>
      <c r="BC926" s="40" t="s">
        <v>298</v>
      </c>
      <c r="BD926" s="42">
        <v>2971</v>
      </c>
      <c r="BE926" s="40"/>
      <c r="BF926" s="52"/>
      <c r="BG926" s="53"/>
      <c r="BH926" s="54"/>
      <c r="BI926" s="47" t="s">
        <v>2102</v>
      </c>
      <c r="BJ926" s="38" t="s">
        <v>331</v>
      </c>
      <c r="BK926" s="47" t="s">
        <v>3577</v>
      </c>
      <c r="BL926" s="55"/>
      <c r="BM926" s="55"/>
      <c r="BN926" s="55"/>
      <c r="BO926" s="55"/>
      <c r="BP926" s="55"/>
      <c r="BQ926" s="55"/>
      <c r="BR926" s="55"/>
      <c r="BS926" s="55"/>
      <c r="BT926" s="55"/>
      <c r="BU926" s="55"/>
      <c r="BV926" s="55"/>
      <c r="BW926" s="55"/>
      <c r="BX926" s="55"/>
      <c r="BY926" s="55"/>
      <c r="BZ926" s="55"/>
      <c r="CA926" s="55"/>
      <c r="CB926" s="55"/>
      <c r="CC926" s="55"/>
      <c r="CD926" s="55"/>
      <c r="CE926" s="55"/>
      <c r="CF926" s="55"/>
      <c r="CG926" s="55"/>
      <c r="CH926" s="55"/>
      <c r="CI926" s="55"/>
      <c r="CJ926" s="55"/>
      <c r="CK926" s="55"/>
      <c r="CL926" s="55"/>
      <c r="CM926" s="55"/>
      <c r="CN926" s="55"/>
      <c r="CO926" s="55"/>
      <c r="CP926" s="55"/>
      <c r="CQ926" s="55"/>
      <c r="CR926" s="55"/>
      <c r="CS926" s="55"/>
      <c r="CT926" s="55"/>
      <c r="CU926" s="55"/>
      <c r="CV926" s="55"/>
      <c r="CW926" s="55"/>
      <c r="CX926" s="55"/>
      <c r="CY926" s="55"/>
      <c r="CZ926" s="55"/>
      <c r="DA926" s="55"/>
      <c r="DB926" s="55"/>
      <c r="DC926" s="55"/>
      <c r="DD926" s="55"/>
      <c r="DE926" s="55"/>
      <c r="DF926" s="55"/>
      <c r="DG926" s="55"/>
      <c r="DH926" s="55"/>
      <c r="DI926" s="55"/>
      <c r="DJ926" s="55"/>
      <c r="DK926" s="55"/>
      <c r="DL926" s="55"/>
      <c r="DM926" s="55"/>
      <c r="DN926" s="55"/>
      <c r="DO926" s="55"/>
      <c r="DP926" s="55"/>
      <c r="DQ926" s="55"/>
      <c r="DR926" s="55"/>
      <c r="DS926" s="55"/>
      <c r="DT926" s="55"/>
      <c r="DU926" s="55"/>
      <c r="DV926" s="55"/>
      <c r="DW926" s="55"/>
      <c r="DX926" s="55"/>
      <c r="DY926" s="55"/>
      <c r="DZ926" s="55"/>
      <c r="EA926" s="55"/>
      <c r="EB926" s="55"/>
      <c r="EC926" s="55"/>
      <c r="ED926" s="55"/>
      <c r="EE926" s="55"/>
      <c r="EF926" s="55"/>
      <c r="EG926" s="55"/>
      <c r="EH926" s="55"/>
      <c r="EI926" s="55"/>
      <c r="EJ926" s="55"/>
      <c r="EK926" s="55"/>
      <c r="EL926" s="55"/>
      <c r="EM926" s="55"/>
      <c r="EN926" s="55"/>
      <c r="EO926" s="55"/>
      <c r="EP926" s="55"/>
      <c r="EQ926" s="55"/>
      <c r="ER926" s="55"/>
      <c r="ES926" s="55"/>
      <c r="ET926" s="55"/>
      <c r="EU926" s="55"/>
      <c r="EV926" s="55"/>
      <c r="EW926" s="55"/>
      <c r="EX926" s="55"/>
      <c r="EY926" s="55"/>
      <c r="EZ926" s="55"/>
      <c r="FA926" s="55"/>
      <c r="FB926" s="55"/>
      <c r="FC926" s="55"/>
      <c r="FD926" s="55"/>
      <c r="FE926" s="55"/>
      <c r="FF926" s="55"/>
      <c r="FG926" s="55"/>
      <c r="FH926" s="55"/>
      <c r="FI926" s="55"/>
      <c r="FJ926" s="55"/>
      <c r="FK926" s="55"/>
      <c r="FL926" s="55"/>
      <c r="FM926" s="55"/>
      <c r="FN926" s="55"/>
      <c r="FO926" s="55"/>
      <c r="FP926" s="55"/>
      <c r="FQ926" s="55"/>
      <c r="FR926" s="55"/>
      <c r="FS926" s="55"/>
      <c r="FT926" s="55"/>
      <c r="FU926" s="55"/>
      <c r="FV926" s="55"/>
      <c r="FW926" s="55"/>
      <c r="FX926" s="55"/>
      <c r="FY926" s="55"/>
      <c r="FZ926" s="55"/>
      <c r="GA926" s="55"/>
      <c r="GB926" s="55"/>
      <c r="GC926" s="55"/>
      <c r="GD926" s="55"/>
      <c r="GE926" s="55"/>
      <c r="GF926" s="55"/>
      <c r="GG926" s="55"/>
      <c r="GH926" s="55"/>
      <c r="GI926" s="55"/>
      <c r="GJ926" s="55"/>
      <c r="GK926" s="55"/>
      <c r="GL926" s="55"/>
      <c r="GM926" s="55"/>
      <c r="GN926" s="55"/>
      <c r="GO926" s="55"/>
      <c r="GP926" s="55"/>
      <c r="GQ926" s="55"/>
      <c r="GR926" s="55"/>
      <c r="GS926" s="55"/>
      <c r="GT926" s="55"/>
      <c r="GU926" s="55"/>
      <c r="GV926" s="55"/>
      <c r="GW926" s="55"/>
      <c r="GX926" s="55"/>
      <c r="GY926" s="55"/>
      <c r="GZ926" s="55"/>
      <c r="HA926" s="55"/>
      <c r="HB926" s="55"/>
      <c r="HC926" s="55"/>
      <c r="HD926" s="55"/>
      <c r="HE926" s="55"/>
      <c r="HF926" s="55"/>
      <c r="HG926" s="55"/>
      <c r="HH926" s="55"/>
      <c r="HI926" s="55"/>
      <c r="HJ926" s="55"/>
      <c r="HK926" s="55"/>
      <c r="HL926" s="55"/>
      <c r="HM926" s="55"/>
      <c r="HN926" s="55"/>
      <c r="HO926" s="55"/>
      <c r="HP926" s="55"/>
      <c r="HQ926" s="55"/>
      <c r="HR926" s="55"/>
      <c r="HS926" s="55"/>
      <c r="HT926" s="55"/>
      <c r="HU926" s="55"/>
      <c r="HV926" s="55"/>
      <c r="HW926" s="55"/>
      <c r="HX926" s="55"/>
      <c r="HY926" s="55"/>
      <c r="HZ926" s="55"/>
      <c r="IA926" s="55"/>
      <c r="IB926" s="55"/>
      <c r="IC926" s="55"/>
      <c r="ID926" s="55"/>
      <c r="IE926" s="55"/>
    </row>
    <row r="927" s="36" customFormat="1" ht="60" hidden="1" customHeight="1">
      <c r="A927" s="37"/>
      <c r="B927" s="37" t="s">
        <v>62</v>
      </c>
      <c r="C927" s="37" t="s">
        <v>63</v>
      </c>
      <c r="D927" s="56" t="s">
        <v>64</v>
      </c>
      <c r="E927" s="56">
        <v>244</v>
      </c>
      <c r="F927" s="40" t="s">
        <v>3565</v>
      </c>
      <c r="G927" s="40" t="s">
        <v>3644</v>
      </c>
      <c r="H927" s="56" t="s">
        <v>3645</v>
      </c>
      <c r="I927" s="48" t="s">
        <v>316</v>
      </c>
      <c r="J927" s="40" t="s">
        <v>317</v>
      </c>
      <c r="K927" s="49" t="s">
        <v>318</v>
      </c>
      <c r="L927" s="49" t="s">
        <v>319</v>
      </c>
      <c r="M927" s="42" t="s">
        <v>3639</v>
      </c>
      <c r="N927" s="49" t="s">
        <v>3646</v>
      </c>
      <c r="O927" s="37" t="s">
        <v>3641</v>
      </c>
      <c r="P927" s="37" t="s">
        <v>323</v>
      </c>
      <c r="Q927" s="42" t="s">
        <v>289</v>
      </c>
      <c r="R927" s="96">
        <v>42443</v>
      </c>
      <c r="S927" s="48">
        <v>12</v>
      </c>
      <c r="T927" s="45">
        <f t="shared" si="74"/>
        <v>46825.400000000001</v>
      </c>
      <c r="U927" s="56">
        <v>290</v>
      </c>
      <c r="V927" s="47" t="str">
        <f t="shared" si="77"/>
        <v/>
      </c>
      <c r="W927" s="47" t="str">
        <f t="shared" si="75"/>
        <v>мм</v>
      </c>
      <c r="X927" s="48">
        <v>3200</v>
      </c>
      <c r="Y927" s="48"/>
      <c r="Z927" s="42" t="s">
        <v>994</v>
      </c>
      <c r="AA927" s="56" t="s">
        <v>326</v>
      </c>
      <c r="AB927" s="48" t="s">
        <v>325</v>
      </c>
      <c r="AC927" s="42" t="s">
        <v>325</v>
      </c>
      <c r="AD927" s="49">
        <v>48</v>
      </c>
      <c r="AE927" s="50">
        <v>45612</v>
      </c>
      <c r="AF927" s="51">
        <f t="shared" si="76"/>
        <v>47072</v>
      </c>
      <c r="AG927" s="40" t="s">
        <v>82</v>
      </c>
      <c r="AH927" s="40" t="s">
        <v>83</v>
      </c>
      <c r="AI927" s="42" t="s">
        <v>3647</v>
      </c>
      <c r="AJ927" s="40" t="s">
        <v>143</v>
      </c>
      <c r="AK927" s="51" t="str">
        <f t="shared" ca="1" si="73"/>
        <v>поверен</v>
      </c>
      <c r="AL927" s="42"/>
      <c r="AM927" s="42" t="s">
        <v>86</v>
      </c>
      <c r="AN927" s="42" t="s">
        <v>87</v>
      </c>
      <c r="AO927" s="42" t="s">
        <v>88</v>
      </c>
      <c r="AP927" s="48" t="s">
        <v>3643</v>
      </c>
      <c r="AQ927" s="41" t="s">
        <v>3599</v>
      </c>
      <c r="AR927" s="51"/>
      <c r="AS927" s="42" t="s">
        <v>91</v>
      </c>
      <c r="AT927" s="37" t="s">
        <v>385</v>
      </c>
      <c r="AU927" s="37"/>
      <c r="AV927" s="40">
        <v>44880</v>
      </c>
      <c r="AW927" s="40"/>
      <c r="AX927" s="37"/>
      <c r="AY927" s="37"/>
      <c r="AZ927" s="37"/>
      <c r="BA927" s="40" t="s">
        <v>122</v>
      </c>
      <c r="BB927" s="40" t="s">
        <v>329</v>
      </c>
      <c r="BC927" s="40" t="s">
        <v>298</v>
      </c>
      <c r="BD927" s="42">
        <v>2971</v>
      </c>
      <c r="BE927" s="40"/>
      <c r="BF927" s="52"/>
      <c r="BG927" s="53"/>
      <c r="BH927" s="54"/>
      <c r="BI927" s="47" t="s">
        <v>3162</v>
      </c>
      <c r="BJ927" s="38" t="s">
        <v>331</v>
      </c>
      <c r="BK927" s="47" t="s">
        <v>3577</v>
      </c>
      <c r="BL927" s="55"/>
      <c r="BM927" s="55"/>
      <c r="BN927" s="55"/>
      <c r="BO927" s="55"/>
      <c r="BP927" s="55"/>
      <c r="BQ927" s="55"/>
      <c r="BR927" s="55"/>
      <c r="BS927" s="55"/>
      <c r="BT927" s="55"/>
      <c r="BU927" s="55"/>
      <c r="BV927" s="55"/>
      <c r="BW927" s="55"/>
      <c r="BX927" s="55"/>
      <c r="BY927" s="55"/>
      <c r="BZ927" s="55"/>
      <c r="CA927" s="55"/>
      <c r="CB927" s="55"/>
      <c r="CC927" s="55"/>
      <c r="CD927" s="55"/>
      <c r="CE927" s="55"/>
      <c r="CF927" s="55"/>
      <c r="CG927" s="55"/>
      <c r="CH927" s="55"/>
      <c r="CI927" s="55"/>
      <c r="CJ927" s="55"/>
      <c r="CK927" s="55"/>
      <c r="CL927" s="55"/>
      <c r="CM927" s="55"/>
      <c r="CN927" s="55"/>
      <c r="CO927" s="55"/>
      <c r="CP927" s="55"/>
      <c r="CQ927" s="55"/>
      <c r="CR927" s="55"/>
      <c r="CS927" s="55"/>
      <c r="CT927" s="55"/>
      <c r="CU927" s="55"/>
      <c r="CV927" s="55"/>
      <c r="CW927" s="55"/>
      <c r="CX927" s="55"/>
      <c r="CY927" s="55"/>
      <c r="CZ927" s="55"/>
      <c r="DA927" s="55"/>
      <c r="DB927" s="55"/>
      <c r="DC927" s="55"/>
      <c r="DD927" s="55"/>
      <c r="DE927" s="55"/>
      <c r="DF927" s="55"/>
      <c r="DG927" s="55"/>
      <c r="DH927" s="55"/>
      <c r="DI927" s="55"/>
      <c r="DJ927" s="55"/>
      <c r="DK927" s="55"/>
      <c r="DL927" s="55"/>
      <c r="DM927" s="55"/>
      <c r="DN927" s="55"/>
      <c r="DO927" s="55"/>
      <c r="DP927" s="55"/>
      <c r="DQ927" s="55"/>
      <c r="DR927" s="55"/>
      <c r="DS927" s="55"/>
      <c r="DT927" s="55"/>
      <c r="DU927" s="55"/>
      <c r="DV927" s="55"/>
      <c r="DW927" s="55"/>
      <c r="DX927" s="55"/>
      <c r="DY927" s="55"/>
      <c r="DZ927" s="55"/>
      <c r="EA927" s="55"/>
      <c r="EB927" s="55"/>
      <c r="EC927" s="55"/>
      <c r="ED927" s="55"/>
      <c r="EE927" s="55"/>
      <c r="EF927" s="55"/>
      <c r="EG927" s="55"/>
      <c r="EH927" s="55"/>
      <c r="EI927" s="55"/>
      <c r="EJ927" s="55"/>
      <c r="EK927" s="55"/>
      <c r="EL927" s="55"/>
      <c r="EM927" s="55"/>
      <c r="EN927" s="55"/>
      <c r="EO927" s="55"/>
      <c r="EP927" s="55"/>
      <c r="EQ927" s="55"/>
      <c r="ER927" s="55"/>
      <c r="ES927" s="55"/>
      <c r="ET927" s="55"/>
      <c r="EU927" s="55"/>
      <c r="EV927" s="55"/>
      <c r="EW927" s="55"/>
      <c r="EX927" s="55"/>
      <c r="EY927" s="55"/>
      <c r="EZ927" s="55"/>
      <c r="FA927" s="55"/>
      <c r="FB927" s="55"/>
      <c r="FC927" s="55"/>
      <c r="FD927" s="55"/>
      <c r="FE927" s="55"/>
      <c r="FF927" s="55"/>
      <c r="FG927" s="55"/>
      <c r="FH927" s="55"/>
      <c r="FI927" s="55"/>
      <c r="FJ927" s="55"/>
      <c r="FK927" s="55"/>
      <c r="FL927" s="55"/>
      <c r="FM927" s="55"/>
      <c r="FN927" s="55"/>
      <c r="FO927" s="55"/>
      <c r="FP927" s="55"/>
      <c r="FQ927" s="55"/>
      <c r="FR927" s="55"/>
      <c r="FS927" s="55"/>
      <c r="FT927" s="55"/>
      <c r="FU927" s="55"/>
      <c r="FV927" s="55"/>
      <c r="FW927" s="55"/>
      <c r="FX927" s="55"/>
      <c r="FY927" s="55"/>
      <c r="FZ927" s="55"/>
      <c r="GA927" s="55"/>
      <c r="GB927" s="55"/>
      <c r="GC927" s="55"/>
      <c r="GD927" s="55"/>
      <c r="GE927" s="55"/>
      <c r="GF927" s="55"/>
      <c r="GG927" s="55"/>
      <c r="GH927" s="55"/>
      <c r="GI927" s="55"/>
      <c r="GJ927" s="55"/>
      <c r="GK927" s="55"/>
      <c r="GL927" s="55"/>
      <c r="GM927" s="55"/>
      <c r="GN927" s="55"/>
      <c r="GO927" s="55"/>
      <c r="GP927" s="55"/>
      <c r="GQ927" s="55"/>
      <c r="GR927" s="55"/>
      <c r="GS927" s="55"/>
      <c r="GT927" s="55"/>
      <c r="GU927" s="55"/>
      <c r="GV927" s="55"/>
      <c r="GW927" s="55"/>
      <c r="GX927" s="55"/>
      <c r="GY927" s="55"/>
      <c r="GZ927" s="55"/>
      <c r="HA927" s="55"/>
      <c r="HB927" s="55"/>
      <c r="HC927" s="55"/>
      <c r="HD927" s="55"/>
      <c r="HE927" s="55"/>
      <c r="HF927" s="55"/>
      <c r="HG927" s="55"/>
      <c r="HH927" s="55"/>
      <c r="HI927" s="55"/>
      <c r="HJ927" s="55"/>
      <c r="HK927" s="55"/>
      <c r="HL927" s="55"/>
      <c r="HM927" s="55"/>
      <c r="HN927" s="55"/>
      <c r="HO927" s="55"/>
      <c r="HP927" s="55"/>
      <c r="HQ927" s="55"/>
      <c r="HR927" s="55"/>
      <c r="HS927" s="55"/>
      <c r="HT927" s="55"/>
      <c r="HU927" s="55"/>
      <c r="HV927" s="55"/>
      <c r="HW927" s="55"/>
      <c r="HX927" s="55"/>
      <c r="HY927" s="55"/>
      <c r="HZ927" s="55"/>
      <c r="IA927" s="55"/>
      <c r="IB927" s="55"/>
      <c r="IC927" s="55"/>
      <c r="ID927" s="55"/>
      <c r="IE927" s="55"/>
    </row>
    <row r="928" s="36" customFormat="1" ht="60" hidden="1" customHeight="1">
      <c r="A928" s="37"/>
      <c r="B928" s="37" t="s">
        <v>62</v>
      </c>
      <c r="C928" s="37" t="s">
        <v>63</v>
      </c>
      <c r="D928" s="56" t="s">
        <v>64</v>
      </c>
      <c r="E928" s="56">
        <v>244</v>
      </c>
      <c r="F928" s="40" t="s">
        <v>3565</v>
      </c>
      <c r="G928" s="40" t="s">
        <v>3648</v>
      </c>
      <c r="H928" s="56" t="s">
        <v>3649</v>
      </c>
      <c r="I928" s="48" t="s">
        <v>316</v>
      </c>
      <c r="J928" s="40" t="s">
        <v>317</v>
      </c>
      <c r="K928" s="49" t="s">
        <v>318</v>
      </c>
      <c r="L928" s="49" t="s">
        <v>319</v>
      </c>
      <c r="M928" s="42" t="s">
        <v>3639</v>
      </c>
      <c r="N928" s="49" t="s">
        <v>3650</v>
      </c>
      <c r="O928" s="37" t="s">
        <v>3641</v>
      </c>
      <c r="P928" s="37" t="s">
        <v>323</v>
      </c>
      <c r="Q928" s="42" t="s">
        <v>289</v>
      </c>
      <c r="R928" s="96">
        <v>42443</v>
      </c>
      <c r="S928" s="48">
        <v>12</v>
      </c>
      <c r="T928" s="45">
        <f t="shared" si="74"/>
        <v>46825.400000000001</v>
      </c>
      <c r="U928" s="56">
        <v>290</v>
      </c>
      <c r="V928" s="47" t="str">
        <f t="shared" si="77"/>
        <v/>
      </c>
      <c r="W928" s="47" t="str">
        <f t="shared" si="75"/>
        <v>мм</v>
      </c>
      <c r="X928" s="48">
        <v>3200</v>
      </c>
      <c r="Y928" s="48"/>
      <c r="Z928" s="42" t="s">
        <v>994</v>
      </c>
      <c r="AA928" s="56" t="s">
        <v>326</v>
      </c>
      <c r="AB928" s="48" t="s">
        <v>325</v>
      </c>
      <c r="AC928" s="42" t="s">
        <v>325</v>
      </c>
      <c r="AD928" s="49">
        <v>48</v>
      </c>
      <c r="AE928" s="50">
        <v>45612</v>
      </c>
      <c r="AF928" s="51">
        <f t="shared" si="76"/>
        <v>47072</v>
      </c>
      <c r="AG928" s="40" t="s">
        <v>82</v>
      </c>
      <c r="AH928" s="40" t="s">
        <v>83</v>
      </c>
      <c r="AI928" s="42" t="s">
        <v>3651</v>
      </c>
      <c r="AJ928" s="40" t="s">
        <v>143</v>
      </c>
      <c r="AK928" s="51" t="str">
        <f t="shared" ref="AK928:AK955" ca="1" si="78">IF(AE928=0,"нет данных",IF(TODAY()&lt;AF928-30,"поверен",IF(TODAY()&gt;AF928,"ЗАМЕНИТЬ","ПРОСРОЧЕН")))</f>
        <v>поверен</v>
      </c>
      <c r="AL928" s="42"/>
      <c r="AM928" s="42" t="s">
        <v>86</v>
      </c>
      <c r="AN928" s="42" t="s">
        <v>87</v>
      </c>
      <c r="AO928" s="42" t="s">
        <v>88</v>
      </c>
      <c r="AP928" s="48" t="s">
        <v>3643</v>
      </c>
      <c r="AQ928" s="41" t="s">
        <v>3599</v>
      </c>
      <c r="AR928" s="51"/>
      <c r="AS928" s="42" t="s">
        <v>91</v>
      </c>
      <c r="AT928" s="37" t="s">
        <v>385</v>
      </c>
      <c r="AU928" s="37"/>
      <c r="AV928" s="40">
        <v>44880</v>
      </c>
      <c r="AW928" s="40"/>
      <c r="AX928" s="37"/>
      <c r="AY928" s="37"/>
      <c r="AZ928" s="37"/>
      <c r="BA928" s="40" t="s">
        <v>122</v>
      </c>
      <c r="BB928" s="40" t="s">
        <v>329</v>
      </c>
      <c r="BC928" s="40" t="s">
        <v>298</v>
      </c>
      <c r="BD928" s="42">
        <v>2971</v>
      </c>
      <c r="BE928" s="40"/>
      <c r="BF928" s="52"/>
      <c r="BG928" s="53"/>
      <c r="BH928" s="54"/>
      <c r="BI928" s="47" t="s">
        <v>3162</v>
      </c>
      <c r="BJ928" s="38" t="s">
        <v>331</v>
      </c>
      <c r="BK928" s="47" t="s">
        <v>3577</v>
      </c>
      <c r="BL928" s="55"/>
      <c r="BM928" s="55"/>
      <c r="BN928" s="55"/>
      <c r="BO928" s="55"/>
      <c r="BP928" s="55"/>
      <c r="BQ928" s="55"/>
      <c r="BR928" s="55"/>
      <c r="BS928" s="55"/>
      <c r="BT928" s="55"/>
      <c r="BU928" s="55"/>
      <c r="BV928" s="55"/>
      <c r="BW928" s="55"/>
      <c r="BX928" s="55"/>
      <c r="BY928" s="55"/>
      <c r="BZ928" s="55"/>
      <c r="CA928" s="55"/>
      <c r="CB928" s="55"/>
      <c r="CC928" s="55"/>
      <c r="CD928" s="55"/>
      <c r="CE928" s="55"/>
      <c r="CF928" s="55"/>
      <c r="CG928" s="55"/>
      <c r="CH928" s="55"/>
      <c r="CI928" s="55"/>
      <c r="CJ928" s="55"/>
      <c r="CK928" s="55"/>
      <c r="CL928" s="55"/>
      <c r="CM928" s="55"/>
      <c r="CN928" s="55"/>
      <c r="CO928" s="55"/>
      <c r="CP928" s="55"/>
      <c r="CQ928" s="55"/>
      <c r="CR928" s="55"/>
      <c r="CS928" s="55"/>
      <c r="CT928" s="55"/>
      <c r="CU928" s="55"/>
      <c r="CV928" s="55"/>
      <c r="CW928" s="55"/>
      <c r="CX928" s="55"/>
      <c r="CY928" s="55"/>
      <c r="CZ928" s="55"/>
      <c r="DA928" s="55"/>
      <c r="DB928" s="55"/>
      <c r="DC928" s="55"/>
      <c r="DD928" s="55"/>
      <c r="DE928" s="55"/>
      <c r="DF928" s="55"/>
      <c r="DG928" s="55"/>
      <c r="DH928" s="55"/>
      <c r="DI928" s="55"/>
      <c r="DJ928" s="55"/>
      <c r="DK928" s="55"/>
      <c r="DL928" s="55"/>
      <c r="DM928" s="55"/>
      <c r="DN928" s="55"/>
      <c r="DO928" s="55"/>
      <c r="DP928" s="55"/>
      <c r="DQ928" s="55"/>
      <c r="DR928" s="55"/>
      <c r="DS928" s="55"/>
      <c r="DT928" s="55"/>
      <c r="DU928" s="55"/>
      <c r="DV928" s="55"/>
      <c r="DW928" s="55"/>
      <c r="DX928" s="55"/>
      <c r="DY928" s="55"/>
      <c r="DZ928" s="55"/>
      <c r="EA928" s="55"/>
      <c r="EB928" s="55"/>
      <c r="EC928" s="55"/>
      <c r="ED928" s="55"/>
      <c r="EE928" s="55"/>
      <c r="EF928" s="55"/>
      <c r="EG928" s="55"/>
      <c r="EH928" s="55"/>
      <c r="EI928" s="55"/>
      <c r="EJ928" s="55"/>
      <c r="EK928" s="55"/>
      <c r="EL928" s="55"/>
      <c r="EM928" s="55"/>
      <c r="EN928" s="55"/>
      <c r="EO928" s="55"/>
      <c r="EP928" s="55"/>
      <c r="EQ928" s="55"/>
      <c r="ER928" s="55"/>
      <c r="ES928" s="55"/>
      <c r="ET928" s="55"/>
      <c r="EU928" s="55"/>
      <c r="EV928" s="55"/>
      <c r="EW928" s="55"/>
      <c r="EX928" s="55"/>
      <c r="EY928" s="55"/>
      <c r="EZ928" s="55"/>
      <c r="FA928" s="55"/>
      <c r="FB928" s="55"/>
      <c r="FC928" s="55"/>
      <c r="FD928" s="55"/>
      <c r="FE928" s="55"/>
      <c r="FF928" s="55"/>
      <c r="FG928" s="55"/>
      <c r="FH928" s="55"/>
      <c r="FI928" s="55"/>
      <c r="FJ928" s="55"/>
      <c r="FK928" s="55"/>
      <c r="FL928" s="55"/>
      <c r="FM928" s="55"/>
      <c r="FN928" s="55"/>
      <c r="FO928" s="55"/>
      <c r="FP928" s="55"/>
      <c r="FQ928" s="55"/>
      <c r="FR928" s="55"/>
      <c r="FS928" s="55"/>
      <c r="FT928" s="55"/>
      <c r="FU928" s="55"/>
      <c r="FV928" s="55"/>
      <c r="FW928" s="55"/>
      <c r="FX928" s="55"/>
      <c r="FY928" s="55"/>
      <c r="FZ928" s="55"/>
      <c r="GA928" s="55"/>
      <c r="GB928" s="55"/>
      <c r="GC928" s="55"/>
      <c r="GD928" s="55"/>
      <c r="GE928" s="55"/>
      <c r="GF928" s="55"/>
      <c r="GG928" s="55"/>
      <c r="GH928" s="55"/>
      <c r="GI928" s="55"/>
      <c r="GJ928" s="55"/>
      <c r="GK928" s="55"/>
      <c r="GL928" s="55"/>
      <c r="GM928" s="55"/>
      <c r="GN928" s="55"/>
      <c r="GO928" s="55"/>
      <c r="GP928" s="55"/>
      <c r="GQ928" s="55"/>
      <c r="GR928" s="55"/>
      <c r="GS928" s="55"/>
      <c r="GT928" s="55"/>
      <c r="GU928" s="55"/>
      <c r="GV928" s="55"/>
      <c r="GW928" s="55"/>
      <c r="GX928" s="55"/>
      <c r="GY928" s="55"/>
      <c r="GZ928" s="55"/>
      <c r="HA928" s="55"/>
      <c r="HB928" s="55"/>
      <c r="HC928" s="55"/>
      <c r="HD928" s="55"/>
      <c r="HE928" s="55"/>
      <c r="HF928" s="55"/>
      <c r="HG928" s="55"/>
      <c r="HH928" s="55"/>
      <c r="HI928" s="55"/>
      <c r="HJ928" s="55"/>
      <c r="HK928" s="55"/>
      <c r="HL928" s="55"/>
      <c r="HM928" s="55"/>
      <c r="HN928" s="55"/>
      <c r="HO928" s="55"/>
      <c r="HP928" s="55"/>
      <c r="HQ928" s="55"/>
      <c r="HR928" s="55"/>
      <c r="HS928" s="55"/>
      <c r="HT928" s="55"/>
      <c r="HU928" s="55"/>
      <c r="HV928" s="55"/>
      <c r="HW928" s="55"/>
      <c r="HX928" s="55"/>
      <c r="HY928" s="55"/>
      <c r="HZ928" s="55"/>
      <c r="IA928" s="55"/>
      <c r="IB928" s="55"/>
      <c r="IC928" s="55"/>
      <c r="ID928" s="55"/>
      <c r="IE928" s="55"/>
    </row>
    <row r="929" s="36" customFormat="1" ht="60" hidden="1" customHeight="1">
      <c r="A929" s="37"/>
      <c r="B929" s="37" t="s">
        <v>62</v>
      </c>
      <c r="C929" s="37" t="s">
        <v>63</v>
      </c>
      <c r="D929" s="56" t="s">
        <v>64</v>
      </c>
      <c r="E929" s="56">
        <v>244</v>
      </c>
      <c r="F929" s="40" t="s">
        <v>3565</v>
      </c>
      <c r="G929" s="40" t="s">
        <v>3652</v>
      </c>
      <c r="H929" s="56" t="s">
        <v>3653</v>
      </c>
      <c r="I929" s="48" t="s">
        <v>316</v>
      </c>
      <c r="J929" s="40" t="s">
        <v>317</v>
      </c>
      <c r="K929" s="49" t="s">
        <v>318</v>
      </c>
      <c r="L929" s="49" t="s">
        <v>319</v>
      </c>
      <c r="M929" s="42" t="s">
        <v>3654</v>
      </c>
      <c r="N929" s="49" t="s">
        <v>3655</v>
      </c>
      <c r="O929" s="37" t="s">
        <v>3641</v>
      </c>
      <c r="P929" s="37" t="s">
        <v>323</v>
      </c>
      <c r="Q929" s="42" t="s">
        <v>289</v>
      </c>
      <c r="R929" s="96">
        <v>42443</v>
      </c>
      <c r="S929" s="48">
        <v>12</v>
      </c>
      <c r="T929" s="45">
        <f t="shared" si="74"/>
        <v>46825.400000000001</v>
      </c>
      <c r="U929" s="56" t="s">
        <v>1009</v>
      </c>
      <c r="V929" s="47" t="str">
        <f t="shared" si="77"/>
        <v/>
      </c>
      <c r="W929" s="47" t="str">
        <f t="shared" si="75"/>
        <v>мм</v>
      </c>
      <c r="X929" s="48">
        <v>3200</v>
      </c>
      <c r="Y929" s="48"/>
      <c r="Z929" s="42" t="s">
        <v>994</v>
      </c>
      <c r="AA929" s="56" t="s">
        <v>326</v>
      </c>
      <c r="AB929" s="48" t="s">
        <v>325</v>
      </c>
      <c r="AC929" s="42" t="s">
        <v>325</v>
      </c>
      <c r="AD929" s="49">
        <v>48</v>
      </c>
      <c r="AE929" s="50">
        <v>45612</v>
      </c>
      <c r="AF929" s="51">
        <f t="shared" si="76"/>
        <v>47072</v>
      </c>
      <c r="AG929" s="40" t="s">
        <v>82</v>
      </c>
      <c r="AH929" s="40" t="s">
        <v>83</v>
      </c>
      <c r="AI929" s="42" t="s">
        <v>3656</v>
      </c>
      <c r="AJ929" s="40" t="s">
        <v>143</v>
      </c>
      <c r="AK929" s="51" t="str">
        <f t="shared" ca="1" si="78"/>
        <v>поверен</v>
      </c>
      <c r="AL929" s="42"/>
      <c r="AM929" s="42" t="s">
        <v>86</v>
      </c>
      <c r="AN929" s="42" t="s">
        <v>87</v>
      </c>
      <c r="AO929" s="42" t="s">
        <v>88</v>
      </c>
      <c r="AP929" s="48" t="s">
        <v>3643</v>
      </c>
      <c r="AQ929" s="41" t="s">
        <v>3599</v>
      </c>
      <c r="AR929" s="51"/>
      <c r="AS929" s="42" t="s">
        <v>91</v>
      </c>
      <c r="AT929" s="37" t="s">
        <v>385</v>
      </c>
      <c r="AU929" s="37"/>
      <c r="AV929" s="40">
        <v>44880</v>
      </c>
      <c r="AW929" s="40"/>
      <c r="AX929" s="37"/>
      <c r="AY929" s="37"/>
      <c r="AZ929" s="37"/>
      <c r="BA929" s="40" t="s">
        <v>122</v>
      </c>
      <c r="BB929" s="40" t="s">
        <v>329</v>
      </c>
      <c r="BC929" s="40" t="s">
        <v>298</v>
      </c>
      <c r="BD929" s="42">
        <v>2971</v>
      </c>
      <c r="BE929" s="40"/>
      <c r="BF929" s="52"/>
      <c r="BG929" s="53"/>
      <c r="BH929" s="54"/>
      <c r="BI929" s="47" t="s">
        <v>3162</v>
      </c>
      <c r="BJ929" s="38" t="s">
        <v>331</v>
      </c>
      <c r="BK929" s="47" t="s">
        <v>3577</v>
      </c>
      <c r="BL929" s="55"/>
      <c r="BM929" s="55"/>
      <c r="BN929" s="55"/>
      <c r="BO929" s="55"/>
      <c r="BP929" s="55"/>
      <c r="BQ929" s="55"/>
      <c r="BR929" s="55"/>
      <c r="BS929" s="55"/>
      <c r="BT929" s="55"/>
      <c r="BU929" s="55"/>
      <c r="BV929" s="55"/>
      <c r="BW929" s="55"/>
      <c r="BX929" s="55"/>
      <c r="BY929" s="55"/>
      <c r="BZ929" s="55"/>
      <c r="CA929" s="55"/>
      <c r="CB929" s="55"/>
      <c r="CC929" s="55"/>
      <c r="CD929" s="55"/>
      <c r="CE929" s="55"/>
      <c r="CF929" s="55"/>
      <c r="CG929" s="55"/>
      <c r="CH929" s="55"/>
      <c r="CI929" s="55"/>
      <c r="CJ929" s="55"/>
      <c r="CK929" s="55"/>
      <c r="CL929" s="55"/>
      <c r="CM929" s="55"/>
      <c r="CN929" s="55"/>
      <c r="CO929" s="55"/>
      <c r="CP929" s="55"/>
      <c r="CQ929" s="55"/>
      <c r="CR929" s="55"/>
      <c r="CS929" s="55"/>
      <c r="CT929" s="55"/>
      <c r="CU929" s="55"/>
      <c r="CV929" s="55"/>
      <c r="CW929" s="55"/>
      <c r="CX929" s="55"/>
      <c r="CY929" s="55"/>
      <c r="CZ929" s="55"/>
      <c r="DA929" s="55"/>
      <c r="DB929" s="55"/>
      <c r="DC929" s="55"/>
      <c r="DD929" s="55"/>
      <c r="DE929" s="55"/>
      <c r="DF929" s="55"/>
      <c r="DG929" s="55"/>
      <c r="DH929" s="55"/>
      <c r="DI929" s="55"/>
      <c r="DJ929" s="55"/>
      <c r="DK929" s="55"/>
      <c r="DL929" s="55"/>
      <c r="DM929" s="55"/>
      <c r="DN929" s="55"/>
      <c r="DO929" s="55"/>
      <c r="DP929" s="55"/>
      <c r="DQ929" s="55"/>
      <c r="DR929" s="55"/>
      <c r="DS929" s="55"/>
      <c r="DT929" s="55"/>
      <c r="DU929" s="55"/>
      <c r="DV929" s="55"/>
      <c r="DW929" s="55"/>
      <c r="DX929" s="55"/>
      <c r="DY929" s="55"/>
      <c r="DZ929" s="55"/>
      <c r="EA929" s="55"/>
      <c r="EB929" s="55"/>
      <c r="EC929" s="55"/>
      <c r="ED929" s="55"/>
      <c r="EE929" s="55"/>
      <c r="EF929" s="55"/>
      <c r="EG929" s="55"/>
      <c r="EH929" s="55"/>
      <c r="EI929" s="55"/>
      <c r="EJ929" s="55"/>
      <c r="EK929" s="55"/>
      <c r="EL929" s="55"/>
      <c r="EM929" s="55"/>
      <c r="EN929" s="55"/>
      <c r="EO929" s="55"/>
      <c r="EP929" s="55"/>
      <c r="EQ929" s="55"/>
      <c r="ER929" s="55"/>
      <c r="ES929" s="55"/>
      <c r="ET929" s="55"/>
      <c r="EU929" s="55"/>
      <c r="EV929" s="55"/>
      <c r="EW929" s="55"/>
      <c r="EX929" s="55"/>
      <c r="EY929" s="55"/>
      <c r="EZ929" s="55"/>
      <c r="FA929" s="55"/>
      <c r="FB929" s="55"/>
      <c r="FC929" s="55"/>
      <c r="FD929" s="55"/>
      <c r="FE929" s="55"/>
      <c r="FF929" s="55"/>
      <c r="FG929" s="55"/>
      <c r="FH929" s="55"/>
      <c r="FI929" s="55"/>
      <c r="FJ929" s="55"/>
      <c r="FK929" s="55"/>
      <c r="FL929" s="55"/>
      <c r="FM929" s="55"/>
      <c r="FN929" s="55"/>
      <c r="FO929" s="55"/>
      <c r="FP929" s="55"/>
      <c r="FQ929" s="55"/>
      <c r="FR929" s="55"/>
      <c r="FS929" s="55"/>
      <c r="FT929" s="55"/>
      <c r="FU929" s="55"/>
      <c r="FV929" s="55"/>
      <c r="FW929" s="55"/>
      <c r="FX929" s="55"/>
      <c r="FY929" s="55"/>
      <c r="FZ929" s="55"/>
      <c r="GA929" s="55"/>
      <c r="GB929" s="55"/>
      <c r="GC929" s="55"/>
      <c r="GD929" s="55"/>
      <c r="GE929" s="55"/>
      <c r="GF929" s="55"/>
      <c r="GG929" s="55"/>
      <c r="GH929" s="55"/>
      <c r="GI929" s="55"/>
      <c r="GJ929" s="55"/>
      <c r="GK929" s="55"/>
      <c r="GL929" s="55"/>
      <c r="GM929" s="55"/>
      <c r="GN929" s="55"/>
      <c r="GO929" s="55"/>
      <c r="GP929" s="55"/>
      <c r="GQ929" s="55"/>
      <c r="GR929" s="55"/>
      <c r="GS929" s="55"/>
      <c r="GT929" s="55"/>
      <c r="GU929" s="55"/>
      <c r="GV929" s="55"/>
      <c r="GW929" s="55"/>
      <c r="GX929" s="55"/>
      <c r="GY929" s="55"/>
      <c r="GZ929" s="55"/>
      <c r="HA929" s="55"/>
      <c r="HB929" s="55"/>
      <c r="HC929" s="55"/>
      <c r="HD929" s="55"/>
      <c r="HE929" s="55"/>
      <c r="HF929" s="55"/>
      <c r="HG929" s="55"/>
      <c r="HH929" s="55"/>
      <c r="HI929" s="55"/>
      <c r="HJ929" s="55"/>
      <c r="HK929" s="55"/>
      <c r="HL929" s="55"/>
      <c r="HM929" s="55"/>
      <c r="HN929" s="55"/>
      <c r="HO929" s="55"/>
      <c r="HP929" s="55"/>
      <c r="HQ929" s="55"/>
      <c r="HR929" s="55"/>
      <c r="HS929" s="55"/>
      <c r="HT929" s="55"/>
      <c r="HU929" s="55"/>
      <c r="HV929" s="55"/>
      <c r="HW929" s="55"/>
      <c r="HX929" s="55"/>
      <c r="HY929" s="55"/>
      <c r="HZ929" s="55"/>
      <c r="IA929" s="55"/>
      <c r="IB929" s="55"/>
      <c r="IC929" s="55"/>
      <c r="ID929" s="55"/>
      <c r="IE929" s="55"/>
    </row>
    <row r="930" s="36" customFormat="1" ht="60" hidden="1" customHeight="1">
      <c r="A930" s="37"/>
      <c r="B930" s="37" t="s">
        <v>62</v>
      </c>
      <c r="C930" s="37" t="s">
        <v>63</v>
      </c>
      <c r="D930" s="56" t="s">
        <v>64</v>
      </c>
      <c r="E930" s="56">
        <v>244</v>
      </c>
      <c r="F930" s="40" t="s">
        <v>3565</v>
      </c>
      <c r="G930" s="40" t="s">
        <v>3657</v>
      </c>
      <c r="H930" s="56" t="s">
        <v>3658</v>
      </c>
      <c r="I930" s="48" t="s">
        <v>1782</v>
      </c>
      <c r="J930" s="40" t="s">
        <v>1783</v>
      </c>
      <c r="K930" s="49" t="s">
        <v>1784</v>
      </c>
      <c r="L930" s="49" t="s">
        <v>1785</v>
      </c>
      <c r="M930" s="40" t="s">
        <v>3659</v>
      </c>
      <c r="N930" s="49" t="s">
        <v>3660</v>
      </c>
      <c r="O930" s="37" t="s">
        <v>1788</v>
      </c>
      <c r="P930" s="37" t="s">
        <v>76</v>
      </c>
      <c r="Q930" s="42" t="s">
        <v>289</v>
      </c>
      <c r="R930" s="91">
        <v>42370</v>
      </c>
      <c r="S930" s="48">
        <v>14</v>
      </c>
      <c r="T930" s="45">
        <f t="shared" si="74"/>
        <v>47482.800000000003</v>
      </c>
      <c r="U930" s="56" t="s">
        <v>3661</v>
      </c>
      <c r="V930" s="47" t="str">
        <f t="shared" si="77"/>
        <v/>
      </c>
      <c r="W930" s="47" t="str">
        <f t="shared" si="75"/>
        <v/>
      </c>
      <c r="X930" s="48" t="s">
        <v>3662</v>
      </c>
      <c r="Y930" s="48"/>
      <c r="Z930" s="42"/>
      <c r="AA930" s="56" t="s">
        <v>326</v>
      </c>
      <c r="AB930" s="48" t="s">
        <v>325</v>
      </c>
      <c r="AC930" s="42" t="s">
        <v>325</v>
      </c>
      <c r="AD930" s="49">
        <v>24</v>
      </c>
      <c r="AE930" s="50">
        <v>45880</v>
      </c>
      <c r="AF930" s="51">
        <f t="shared" si="76"/>
        <v>46609</v>
      </c>
      <c r="AG930" s="51" t="s">
        <v>1480</v>
      </c>
      <c r="AH930" s="51" t="s">
        <v>83</v>
      </c>
      <c r="AI930" s="42" t="s">
        <v>3663</v>
      </c>
      <c r="AJ930" s="40" t="s">
        <v>109</v>
      </c>
      <c r="AK930" s="51" t="str">
        <f t="shared" ca="1" si="78"/>
        <v>поверен</v>
      </c>
      <c r="AL930" s="42"/>
      <c r="AM930" s="42" t="s">
        <v>86</v>
      </c>
      <c r="AN930" s="42" t="s">
        <v>87</v>
      </c>
      <c r="AO930" s="42" t="s">
        <v>88</v>
      </c>
      <c r="AP930" s="48" t="s">
        <v>487</v>
      </c>
      <c r="AQ930" s="41" t="s">
        <v>3599</v>
      </c>
      <c r="AR930" s="51"/>
      <c r="AS930" s="42" t="s">
        <v>91</v>
      </c>
      <c r="AT930" s="37" t="s">
        <v>385</v>
      </c>
      <c r="AU930" s="37"/>
      <c r="AV930" s="40">
        <v>44880</v>
      </c>
      <c r="AW930" s="40"/>
      <c r="AX930" s="37"/>
      <c r="AY930" s="37"/>
      <c r="AZ930" s="37"/>
      <c r="BA930" s="40" t="s">
        <v>221</v>
      </c>
      <c r="BB930" s="40" t="s">
        <v>329</v>
      </c>
      <c r="BC930" s="40" t="s">
        <v>298</v>
      </c>
      <c r="BD930" s="42">
        <v>2971</v>
      </c>
      <c r="BE930" s="40"/>
      <c r="BF930" s="52"/>
      <c r="BG930" s="53" t="s">
        <v>455</v>
      </c>
      <c r="BH930" s="54"/>
      <c r="BI930" s="41" t="s">
        <v>1792</v>
      </c>
      <c r="BJ930" s="41" t="s">
        <v>1344</v>
      </c>
      <c r="BK930" s="41" t="s">
        <v>302</v>
      </c>
      <c r="BL930" s="55"/>
      <c r="BM930" s="55"/>
      <c r="BN930" s="55"/>
      <c r="BO930" s="55"/>
      <c r="BP930" s="55"/>
      <c r="BQ930" s="55"/>
      <c r="BR930" s="55"/>
      <c r="BS930" s="55"/>
      <c r="BT930" s="55"/>
      <c r="BU930" s="55"/>
      <c r="BV930" s="55"/>
      <c r="BW930" s="55"/>
      <c r="BX930" s="55"/>
      <c r="BY930" s="55"/>
      <c r="BZ930" s="55"/>
      <c r="CA930" s="55"/>
      <c r="CB930" s="55"/>
      <c r="CC930" s="55"/>
      <c r="CD930" s="55"/>
      <c r="CE930" s="55"/>
      <c r="CF930" s="55"/>
      <c r="CG930" s="55"/>
      <c r="CH930" s="55"/>
      <c r="CI930" s="55"/>
      <c r="CJ930" s="55"/>
      <c r="CK930" s="55"/>
      <c r="CL930" s="55"/>
      <c r="CM930" s="55"/>
      <c r="CN930" s="55"/>
      <c r="CO930" s="55"/>
      <c r="CP930" s="55"/>
      <c r="CQ930" s="55"/>
      <c r="CR930" s="55"/>
      <c r="CS930" s="55"/>
      <c r="CT930" s="55"/>
      <c r="CU930" s="55"/>
      <c r="CV930" s="55"/>
      <c r="CW930" s="55"/>
      <c r="CX930" s="55"/>
      <c r="CY930" s="55"/>
      <c r="CZ930" s="55"/>
      <c r="DA930" s="55"/>
      <c r="DB930" s="55"/>
      <c r="DC930" s="55"/>
      <c r="DD930" s="55"/>
      <c r="DE930" s="55"/>
      <c r="DF930" s="55"/>
      <c r="DG930" s="55"/>
      <c r="DH930" s="55"/>
      <c r="DI930" s="55"/>
      <c r="DJ930" s="55"/>
      <c r="DK930" s="55"/>
      <c r="DL930" s="55"/>
      <c r="DM930" s="55"/>
      <c r="DN930" s="55"/>
      <c r="DO930" s="55"/>
      <c r="DP930" s="55"/>
      <c r="DQ930" s="55"/>
      <c r="DR930" s="55"/>
      <c r="DS930" s="55"/>
      <c r="DT930" s="55"/>
      <c r="DU930" s="55"/>
      <c r="DV930" s="55"/>
      <c r="DW930" s="55"/>
      <c r="DX930" s="55"/>
      <c r="DY930" s="55"/>
      <c r="DZ930" s="55"/>
      <c r="EA930" s="55"/>
      <c r="EB930" s="55"/>
      <c r="EC930" s="55"/>
      <c r="ED930" s="55"/>
      <c r="EE930" s="55"/>
      <c r="EF930" s="55"/>
      <c r="EG930" s="55"/>
      <c r="EH930" s="55"/>
      <c r="EI930" s="55"/>
      <c r="EJ930" s="55"/>
      <c r="EK930" s="55"/>
      <c r="EL930" s="55"/>
      <c r="EM930" s="55"/>
      <c r="EN930" s="55"/>
      <c r="EO930" s="55"/>
      <c r="EP930" s="55"/>
      <c r="EQ930" s="55"/>
      <c r="ER930" s="55"/>
      <c r="ES930" s="55"/>
      <c r="ET930" s="55"/>
      <c r="EU930" s="55"/>
      <c r="EV930" s="55"/>
      <c r="EW930" s="55"/>
      <c r="EX930" s="55"/>
      <c r="EY930" s="55"/>
      <c r="EZ930" s="55"/>
      <c r="FA930" s="55"/>
      <c r="FB930" s="55"/>
      <c r="FC930" s="55"/>
      <c r="FD930" s="55"/>
      <c r="FE930" s="55"/>
      <c r="FF930" s="55"/>
      <c r="FG930" s="55"/>
      <c r="FH930" s="55"/>
      <c r="FI930" s="55"/>
      <c r="FJ930" s="55"/>
      <c r="FK930" s="55"/>
      <c r="FL930" s="55"/>
      <c r="FM930" s="55"/>
      <c r="FN930" s="55"/>
      <c r="FO930" s="55"/>
      <c r="FP930" s="55"/>
      <c r="FQ930" s="55"/>
      <c r="FR930" s="55"/>
      <c r="FS930" s="55"/>
      <c r="FT930" s="55"/>
      <c r="FU930" s="55"/>
      <c r="FV930" s="55"/>
      <c r="FW930" s="55"/>
      <c r="FX930" s="55"/>
      <c r="FY930" s="55"/>
      <c r="FZ930" s="55"/>
      <c r="GA930" s="55"/>
      <c r="GB930" s="55"/>
      <c r="GC930" s="55"/>
      <c r="GD930" s="55"/>
      <c r="GE930" s="55"/>
      <c r="GF930" s="55"/>
      <c r="GG930" s="55"/>
      <c r="GH930" s="55"/>
      <c r="GI930" s="55"/>
      <c r="GJ930" s="55"/>
      <c r="GK930" s="55"/>
      <c r="GL930" s="55"/>
      <c r="GM930" s="55"/>
      <c r="GN930" s="55"/>
      <c r="GO930" s="55"/>
      <c r="GP930" s="55"/>
      <c r="GQ930" s="55"/>
      <c r="GR930" s="55"/>
      <c r="GS930" s="55"/>
      <c r="GT930" s="55"/>
      <c r="GU930" s="55"/>
      <c r="GV930" s="55"/>
      <c r="GW930" s="55"/>
      <c r="GX930" s="55"/>
      <c r="GY930" s="55"/>
      <c r="GZ930" s="55"/>
      <c r="HA930" s="55"/>
      <c r="HB930" s="55"/>
      <c r="HC930" s="55"/>
      <c r="HD930" s="55"/>
      <c r="HE930" s="55"/>
      <c r="HF930" s="55"/>
      <c r="HG930" s="55"/>
      <c r="HH930" s="55"/>
      <c r="HI930" s="55"/>
      <c r="HJ930" s="55"/>
      <c r="HK930" s="55"/>
      <c r="HL930" s="55"/>
      <c r="HM930" s="55"/>
      <c r="HN930" s="55"/>
      <c r="HO930" s="55"/>
      <c r="HP930" s="55"/>
      <c r="HQ930" s="55"/>
      <c r="HR930" s="55"/>
      <c r="HS930" s="55"/>
      <c r="HT930" s="55"/>
      <c r="HU930" s="55"/>
      <c r="HV930" s="55"/>
      <c r="HW930" s="55"/>
      <c r="HX930" s="55"/>
      <c r="HY930" s="55"/>
      <c r="HZ930" s="55"/>
      <c r="IA930" s="55"/>
      <c r="IB930" s="55"/>
      <c r="IC930" s="55"/>
      <c r="ID930" s="55"/>
      <c r="IE930" s="55"/>
    </row>
    <row r="931" s="36" customFormat="1" ht="60" hidden="1" customHeight="1">
      <c r="A931" s="37"/>
      <c r="B931" s="37" t="s">
        <v>62</v>
      </c>
      <c r="C931" s="37" t="s">
        <v>63</v>
      </c>
      <c r="D931" s="56" t="s">
        <v>64</v>
      </c>
      <c r="E931" s="56">
        <v>244</v>
      </c>
      <c r="F931" s="40" t="s">
        <v>3565</v>
      </c>
      <c r="G931" s="40" t="s">
        <v>3664</v>
      </c>
      <c r="H931" s="56" t="s">
        <v>3665</v>
      </c>
      <c r="I931" s="48" t="s">
        <v>1782</v>
      </c>
      <c r="J931" s="40" t="s">
        <v>1783</v>
      </c>
      <c r="K931" s="49" t="s">
        <v>1784</v>
      </c>
      <c r="L931" s="49" t="s">
        <v>1785</v>
      </c>
      <c r="M931" s="40" t="s">
        <v>3659</v>
      </c>
      <c r="N931" s="49" t="s">
        <v>3666</v>
      </c>
      <c r="O931" s="37" t="s">
        <v>1788</v>
      </c>
      <c r="P931" s="37" t="s">
        <v>76</v>
      </c>
      <c r="Q931" s="42" t="s">
        <v>289</v>
      </c>
      <c r="R931" s="91">
        <v>42370</v>
      </c>
      <c r="S931" s="48">
        <v>14</v>
      </c>
      <c r="T931" s="45">
        <f t="shared" si="74"/>
        <v>47482.800000000003</v>
      </c>
      <c r="U931" s="56" t="s">
        <v>3661</v>
      </c>
      <c r="V931" s="47" t="str">
        <f t="shared" si="77"/>
        <v/>
      </c>
      <c r="W931" s="47"/>
      <c r="X931" s="48" t="s">
        <v>3662</v>
      </c>
      <c r="Y931" s="48"/>
      <c r="Z931" s="42"/>
      <c r="AA931" s="56" t="s">
        <v>326</v>
      </c>
      <c r="AB931" s="48" t="s">
        <v>325</v>
      </c>
      <c r="AC931" s="42" t="s">
        <v>325</v>
      </c>
      <c r="AD931" s="49">
        <v>24</v>
      </c>
      <c r="AE931" s="50">
        <v>45880</v>
      </c>
      <c r="AF931" s="51">
        <f t="shared" si="76"/>
        <v>46609</v>
      </c>
      <c r="AG931" s="51" t="s">
        <v>1480</v>
      </c>
      <c r="AH931" s="51" t="s">
        <v>83</v>
      </c>
      <c r="AI931" s="42" t="s">
        <v>3667</v>
      </c>
      <c r="AJ931" s="40" t="s">
        <v>109</v>
      </c>
      <c r="AK931" s="51" t="str">
        <f t="shared" ca="1" si="78"/>
        <v>поверен</v>
      </c>
      <c r="AL931" s="42"/>
      <c r="AM931" s="42" t="s">
        <v>86</v>
      </c>
      <c r="AN931" s="42" t="s">
        <v>87</v>
      </c>
      <c r="AO931" s="42" t="s">
        <v>88</v>
      </c>
      <c r="AP931" s="48" t="s">
        <v>487</v>
      </c>
      <c r="AQ931" s="41" t="s">
        <v>3599</v>
      </c>
      <c r="AR931" s="51"/>
      <c r="AS931" s="42" t="s">
        <v>91</v>
      </c>
      <c r="AT931" s="37" t="s">
        <v>385</v>
      </c>
      <c r="AU931" s="37"/>
      <c r="AV931" s="40">
        <v>44880</v>
      </c>
      <c r="AW931" s="40"/>
      <c r="AX931" s="37"/>
      <c r="AY931" s="37"/>
      <c r="AZ931" s="37"/>
      <c r="BA931" s="40" t="s">
        <v>221</v>
      </c>
      <c r="BB931" s="40" t="s">
        <v>329</v>
      </c>
      <c r="BC931" s="40" t="s">
        <v>298</v>
      </c>
      <c r="BD931" s="42">
        <v>2971</v>
      </c>
      <c r="BE931" s="40"/>
      <c r="BF931" s="52"/>
      <c r="BG931" s="53" t="s">
        <v>455</v>
      </c>
      <c r="BH931" s="54"/>
      <c r="BI931" s="41" t="s">
        <v>1792</v>
      </c>
      <c r="BJ931" s="41" t="s">
        <v>1344</v>
      </c>
      <c r="BK931" s="41" t="s">
        <v>302</v>
      </c>
      <c r="BL931" s="55"/>
      <c r="BM931" s="55"/>
      <c r="BN931" s="55"/>
      <c r="BO931" s="55"/>
      <c r="BP931" s="55"/>
      <c r="BQ931" s="55"/>
      <c r="BR931" s="55"/>
      <c r="BS931" s="55"/>
      <c r="BT931" s="55"/>
      <c r="BU931" s="55"/>
      <c r="BV931" s="55"/>
      <c r="BW931" s="55"/>
      <c r="BX931" s="55"/>
      <c r="BY931" s="55"/>
      <c r="BZ931" s="55"/>
      <c r="CA931" s="55"/>
      <c r="CB931" s="55"/>
      <c r="CC931" s="55"/>
      <c r="CD931" s="55"/>
      <c r="CE931" s="55"/>
      <c r="CF931" s="55"/>
      <c r="CG931" s="55"/>
      <c r="CH931" s="55"/>
      <c r="CI931" s="55"/>
      <c r="CJ931" s="55"/>
      <c r="CK931" s="55"/>
      <c r="CL931" s="55"/>
      <c r="CM931" s="55"/>
      <c r="CN931" s="55"/>
      <c r="CO931" s="55"/>
      <c r="CP931" s="55"/>
      <c r="CQ931" s="55"/>
      <c r="CR931" s="55"/>
      <c r="CS931" s="55"/>
      <c r="CT931" s="55"/>
      <c r="CU931" s="55"/>
      <c r="CV931" s="55"/>
      <c r="CW931" s="55"/>
      <c r="CX931" s="55"/>
      <c r="CY931" s="55"/>
      <c r="CZ931" s="55"/>
      <c r="DA931" s="55"/>
      <c r="DB931" s="55"/>
      <c r="DC931" s="55"/>
      <c r="DD931" s="55"/>
      <c r="DE931" s="55"/>
      <c r="DF931" s="55"/>
      <c r="DG931" s="55"/>
      <c r="DH931" s="55"/>
      <c r="DI931" s="55"/>
      <c r="DJ931" s="55"/>
      <c r="DK931" s="55"/>
      <c r="DL931" s="55"/>
      <c r="DM931" s="55"/>
      <c r="DN931" s="55"/>
      <c r="DO931" s="55"/>
      <c r="DP931" s="55"/>
      <c r="DQ931" s="55"/>
      <c r="DR931" s="55"/>
      <c r="DS931" s="55"/>
      <c r="DT931" s="55"/>
      <c r="DU931" s="55"/>
      <c r="DV931" s="55"/>
      <c r="DW931" s="55"/>
      <c r="DX931" s="55"/>
      <c r="DY931" s="55"/>
      <c r="DZ931" s="55"/>
      <c r="EA931" s="55"/>
      <c r="EB931" s="55"/>
      <c r="EC931" s="55"/>
      <c r="ED931" s="55"/>
      <c r="EE931" s="55"/>
      <c r="EF931" s="55"/>
      <c r="EG931" s="55"/>
      <c r="EH931" s="55"/>
      <c r="EI931" s="55"/>
      <c r="EJ931" s="55"/>
      <c r="EK931" s="55"/>
      <c r="EL931" s="55"/>
      <c r="EM931" s="55"/>
      <c r="EN931" s="55"/>
      <c r="EO931" s="55"/>
      <c r="EP931" s="55"/>
      <c r="EQ931" s="55"/>
      <c r="ER931" s="55"/>
      <c r="ES931" s="55"/>
      <c r="ET931" s="55"/>
      <c r="EU931" s="55"/>
      <c r="EV931" s="55"/>
      <c r="EW931" s="55"/>
      <c r="EX931" s="55"/>
      <c r="EY931" s="55"/>
      <c r="EZ931" s="55"/>
      <c r="FA931" s="55"/>
      <c r="FB931" s="55"/>
      <c r="FC931" s="55"/>
      <c r="FD931" s="55"/>
      <c r="FE931" s="55"/>
      <c r="FF931" s="55"/>
      <c r="FG931" s="55"/>
      <c r="FH931" s="55"/>
      <c r="FI931" s="55"/>
      <c r="FJ931" s="55"/>
      <c r="FK931" s="55"/>
      <c r="FL931" s="55"/>
      <c r="FM931" s="55"/>
      <c r="FN931" s="55"/>
      <c r="FO931" s="55"/>
      <c r="FP931" s="55"/>
      <c r="FQ931" s="55"/>
      <c r="FR931" s="55"/>
      <c r="FS931" s="55"/>
      <c r="FT931" s="55"/>
      <c r="FU931" s="55"/>
      <c r="FV931" s="55"/>
      <c r="FW931" s="55"/>
      <c r="FX931" s="55"/>
      <c r="FY931" s="55"/>
      <c r="FZ931" s="55"/>
      <c r="GA931" s="55"/>
      <c r="GB931" s="55"/>
      <c r="GC931" s="55"/>
      <c r="GD931" s="55"/>
      <c r="GE931" s="55"/>
      <c r="GF931" s="55"/>
      <c r="GG931" s="55"/>
      <c r="GH931" s="55"/>
      <c r="GI931" s="55"/>
      <c r="GJ931" s="55"/>
      <c r="GK931" s="55"/>
      <c r="GL931" s="55"/>
      <c r="GM931" s="55"/>
      <c r="GN931" s="55"/>
      <c r="GO931" s="55"/>
      <c r="GP931" s="55"/>
      <c r="GQ931" s="55"/>
      <c r="GR931" s="55"/>
      <c r="GS931" s="55"/>
      <c r="GT931" s="55"/>
      <c r="GU931" s="55"/>
      <c r="GV931" s="55"/>
      <c r="GW931" s="55"/>
      <c r="GX931" s="55"/>
      <c r="GY931" s="55"/>
      <c r="GZ931" s="55"/>
      <c r="HA931" s="55"/>
      <c r="HB931" s="55"/>
      <c r="HC931" s="55"/>
      <c r="HD931" s="55"/>
      <c r="HE931" s="55"/>
      <c r="HF931" s="55"/>
      <c r="HG931" s="55"/>
      <c r="HH931" s="55"/>
      <c r="HI931" s="55"/>
      <c r="HJ931" s="55"/>
      <c r="HK931" s="55"/>
      <c r="HL931" s="55"/>
      <c r="HM931" s="55"/>
      <c r="HN931" s="55"/>
      <c r="HO931" s="55"/>
      <c r="HP931" s="55"/>
      <c r="HQ931" s="55"/>
      <c r="HR931" s="55"/>
      <c r="HS931" s="55"/>
      <c r="HT931" s="55"/>
      <c r="HU931" s="55"/>
      <c r="HV931" s="55"/>
      <c r="HW931" s="55"/>
      <c r="HX931" s="55"/>
      <c r="HY931" s="55"/>
      <c r="HZ931" s="55"/>
      <c r="IA931" s="55"/>
      <c r="IB931" s="55"/>
      <c r="IC931" s="55"/>
      <c r="ID931" s="55"/>
      <c r="IE931" s="55"/>
    </row>
    <row r="932" s="36" customFormat="1" ht="60" hidden="1" customHeight="1">
      <c r="A932" s="37"/>
      <c r="B932" s="37" t="s">
        <v>62</v>
      </c>
      <c r="C932" s="37" t="s">
        <v>63</v>
      </c>
      <c r="D932" s="56" t="s">
        <v>64</v>
      </c>
      <c r="E932" s="56">
        <v>244</v>
      </c>
      <c r="F932" s="40" t="s">
        <v>3565</v>
      </c>
      <c r="G932" s="40" t="s">
        <v>3668</v>
      </c>
      <c r="H932" s="56" t="s">
        <v>3669</v>
      </c>
      <c r="I932" s="48" t="s">
        <v>1782</v>
      </c>
      <c r="J932" s="40" t="s">
        <v>1783</v>
      </c>
      <c r="K932" s="49" t="s">
        <v>1784</v>
      </c>
      <c r="L932" s="49" t="s">
        <v>1785</v>
      </c>
      <c r="M932" s="40" t="s">
        <v>3659</v>
      </c>
      <c r="N932" s="49" t="s">
        <v>3670</v>
      </c>
      <c r="O932" s="37" t="s">
        <v>1788</v>
      </c>
      <c r="P932" s="37" t="s">
        <v>76</v>
      </c>
      <c r="Q932" s="42" t="s">
        <v>289</v>
      </c>
      <c r="R932" s="91">
        <v>42370</v>
      </c>
      <c r="S932" s="48">
        <v>14</v>
      </c>
      <c r="T932" s="45">
        <f t="shared" si="74"/>
        <v>47482.800000000003</v>
      </c>
      <c r="U932" s="56" t="s">
        <v>3661</v>
      </c>
      <c r="V932" s="47" t="str">
        <f t="shared" si="77"/>
        <v/>
      </c>
      <c r="W932" s="47"/>
      <c r="X932" s="48" t="s">
        <v>3662</v>
      </c>
      <c r="Y932" s="48"/>
      <c r="Z932" s="42"/>
      <c r="AA932" s="56" t="s">
        <v>326</v>
      </c>
      <c r="AB932" s="48" t="s">
        <v>325</v>
      </c>
      <c r="AC932" s="42" t="s">
        <v>325</v>
      </c>
      <c r="AD932" s="49">
        <v>24</v>
      </c>
      <c r="AE932" s="50">
        <v>45880</v>
      </c>
      <c r="AF932" s="51">
        <f t="shared" si="76"/>
        <v>46609</v>
      </c>
      <c r="AG932" s="51" t="s">
        <v>1480</v>
      </c>
      <c r="AH932" s="51" t="s">
        <v>83</v>
      </c>
      <c r="AI932" s="42" t="s">
        <v>3671</v>
      </c>
      <c r="AJ932" s="40" t="s">
        <v>109</v>
      </c>
      <c r="AK932" s="51" t="str">
        <f t="shared" ca="1" si="78"/>
        <v>поверен</v>
      </c>
      <c r="AL932" s="42"/>
      <c r="AM932" s="42" t="s">
        <v>86</v>
      </c>
      <c r="AN932" s="42" t="s">
        <v>87</v>
      </c>
      <c r="AO932" s="42" t="s">
        <v>88</v>
      </c>
      <c r="AP932" s="48" t="s">
        <v>487</v>
      </c>
      <c r="AQ932" s="41" t="s">
        <v>3599</v>
      </c>
      <c r="AR932" s="51"/>
      <c r="AS932" s="42" t="s">
        <v>91</v>
      </c>
      <c r="AT932" s="37" t="s">
        <v>385</v>
      </c>
      <c r="AU932" s="37"/>
      <c r="AV932" s="40">
        <v>44880</v>
      </c>
      <c r="AW932" s="40"/>
      <c r="AX932" s="37"/>
      <c r="AY932" s="37"/>
      <c r="AZ932" s="37"/>
      <c r="BA932" s="40" t="s">
        <v>221</v>
      </c>
      <c r="BB932" s="40" t="s">
        <v>329</v>
      </c>
      <c r="BC932" s="40" t="s">
        <v>298</v>
      </c>
      <c r="BD932" s="42">
        <v>2971</v>
      </c>
      <c r="BE932" s="40"/>
      <c r="BF932" s="52"/>
      <c r="BG932" s="53" t="s">
        <v>455</v>
      </c>
      <c r="BH932" s="54"/>
      <c r="BI932" s="41" t="s">
        <v>1792</v>
      </c>
      <c r="BJ932" s="41" t="s">
        <v>1344</v>
      </c>
      <c r="BK932" s="41" t="s">
        <v>302</v>
      </c>
      <c r="BL932" s="55"/>
      <c r="BM932" s="55"/>
      <c r="BN932" s="55"/>
      <c r="BO932" s="55"/>
      <c r="BP932" s="55"/>
      <c r="BQ932" s="55"/>
      <c r="BR932" s="55"/>
      <c r="BS932" s="55"/>
      <c r="BT932" s="55"/>
      <c r="BU932" s="55"/>
      <c r="BV932" s="55"/>
      <c r="BW932" s="55"/>
      <c r="BX932" s="55"/>
      <c r="BY932" s="55"/>
      <c r="BZ932" s="55"/>
      <c r="CA932" s="55"/>
      <c r="CB932" s="55"/>
      <c r="CC932" s="55"/>
      <c r="CD932" s="55"/>
      <c r="CE932" s="55"/>
      <c r="CF932" s="55"/>
      <c r="CG932" s="55"/>
      <c r="CH932" s="55"/>
      <c r="CI932" s="55"/>
      <c r="CJ932" s="55"/>
      <c r="CK932" s="55"/>
      <c r="CL932" s="55"/>
      <c r="CM932" s="55"/>
      <c r="CN932" s="55"/>
      <c r="CO932" s="55"/>
      <c r="CP932" s="55"/>
      <c r="CQ932" s="55"/>
      <c r="CR932" s="55"/>
      <c r="CS932" s="55"/>
      <c r="CT932" s="55"/>
      <c r="CU932" s="55"/>
      <c r="CV932" s="55"/>
      <c r="CW932" s="55"/>
      <c r="CX932" s="55"/>
      <c r="CY932" s="55"/>
      <c r="CZ932" s="55"/>
      <c r="DA932" s="55"/>
      <c r="DB932" s="55"/>
      <c r="DC932" s="55"/>
      <c r="DD932" s="55"/>
      <c r="DE932" s="55"/>
      <c r="DF932" s="55"/>
      <c r="DG932" s="55"/>
      <c r="DH932" s="55"/>
      <c r="DI932" s="55"/>
      <c r="DJ932" s="55"/>
      <c r="DK932" s="55"/>
      <c r="DL932" s="55"/>
      <c r="DM932" s="55"/>
      <c r="DN932" s="55"/>
      <c r="DO932" s="55"/>
      <c r="DP932" s="55"/>
      <c r="DQ932" s="55"/>
      <c r="DR932" s="55"/>
      <c r="DS932" s="55"/>
      <c r="DT932" s="55"/>
      <c r="DU932" s="55"/>
      <c r="DV932" s="55"/>
      <c r="DW932" s="55"/>
      <c r="DX932" s="55"/>
      <c r="DY932" s="55"/>
      <c r="DZ932" s="55"/>
      <c r="EA932" s="55"/>
      <c r="EB932" s="55"/>
      <c r="EC932" s="55"/>
      <c r="ED932" s="55"/>
      <c r="EE932" s="55"/>
      <c r="EF932" s="55"/>
      <c r="EG932" s="55"/>
      <c r="EH932" s="55"/>
      <c r="EI932" s="55"/>
      <c r="EJ932" s="55"/>
      <c r="EK932" s="55"/>
      <c r="EL932" s="55"/>
      <c r="EM932" s="55"/>
      <c r="EN932" s="55"/>
      <c r="EO932" s="55"/>
      <c r="EP932" s="55"/>
      <c r="EQ932" s="55"/>
      <c r="ER932" s="55"/>
      <c r="ES932" s="55"/>
      <c r="ET932" s="55"/>
      <c r="EU932" s="55"/>
      <c r="EV932" s="55"/>
      <c r="EW932" s="55"/>
      <c r="EX932" s="55"/>
      <c r="EY932" s="55"/>
      <c r="EZ932" s="55"/>
      <c r="FA932" s="55"/>
      <c r="FB932" s="55"/>
      <c r="FC932" s="55"/>
      <c r="FD932" s="55"/>
      <c r="FE932" s="55"/>
      <c r="FF932" s="55"/>
      <c r="FG932" s="55"/>
      <c r="FH932" s="55"/>
      <c r="FI932" s="55"/>
      <c r="FJ932" s="55"/>
      <c r="FK932" s="55"/>
      <c r="FL932" s="55"/>
      <c r="FM932" s="55"/>
      <c r="FN932" s="55"/>
      <c r="FO932" s="55"/>
      <c r="FP932" s="55"/>
      <c r="FQ932" s="55"/>
      <c r="FR932" s="55"/>
      <c r="FS932" s="55"/>
      <c r="FT932" s="55"/>
      <c r="FU932" s="55"/>
      <c r="FV932" s="55"/>
      <c r="FW932" s="55"/>
      <c r="FX932" s="55"/>
      <c r="FY932" s="55"/>
      <c r="FZ932" s="55"/>
      <c r="GA932" s="55"/>
      <c r="GB932" s="55"/>
      <c r="GC932" s="55"/>
      <c r="GD932" s="55"/>
      <c r="GE932" s="55"/>
      <c r="GF932" s="55"/>
      <c r="GG932" s="55"/>
      <c r="GH932" s="55"/>
      <c r="GI932" s="55"/>
      <c r="GJ932" s="55"/>
      <c r="GK932" s="55"/>
      <c r="GL932" s="55"/>
      <c r="GM932" s="55"/>
      <c r="GN932" s="55"/>
      <c r="GO932" s="55"/>
      <c r="GP932" s="55"/>
      <c r="GQ932" s="55"/>
      <c r="GR932" s="55"/>
      <c r="GS932" s="55"/>
      <c r="GT932" s="55"/>
      <c r="GU932" s="55"/>
      <c r="GV932" s="55"/>
      <c r="GW932" s="55"/>
      <c r="GX932" s="55"/>
      <c r="GY932" s="55"/>
      <c r="GZ932" s="55"/>
      <c r="HA932" s="55"/>
      <c r="HB932" s="55"/>
      <c r="HC932" s="55"/>
      <c r="HD932" s="55"/>
      <c r="HE932" s="55"/>
      <c r="HF932" s="55"/>
      <c r="HG932" s="55"/>
      <c r="HH932" s="55"/>
      <c r="HI932" s="55"/>
      <c r="HJ932" s="55"/>
      <c r="HK932" s="55"/>
      <c r="HL932" s="55"/>
      <c r="HM932" s="55"/>
      <c r="HN932" s="55"/>
      <c r="HO932" s="55"/>
      <c r="HP932" s="55"/>
      <c r="HQ932" s="55"/>
      <c r="HR932" s="55"/>
      <c r="HS932" s="55"/>
      <c r="HT932" s="55"/>
      <c r="HU932" s="55"/>
      <c r="HV932" s="55"/>
      <c r="HW932" s="55"/>
      <c r="HX932" s="55"/>
      <c r="HY932" s="55"/>
      <c r="HZ932" s="55"/>
      <c r="IA932" s="55"/>
      <c r="IB932" s="55"/>
      <c r="IC932" s="55"/>
      <c r="ID932" s="55"/>
      <c r="IE932" s="55"/>
    </row>
    <row r="933" s="590" customFormat="1" ht="60" hidden="1" customHeight="1">
      <c r="A933" s="591"/>
      <c r="B933" s="592" t="s">
        <v>62</v>
      </c>
      <c r="C933" s="592" t="s">
        <v>63</v>
      </c>
      <c r="D933" s="593" t="s">
        <v>64</v>
      </c>
      <c r="E933" s="593">
        <v>244</v>
      </c>
      <c r="F933" s="594" t="s">
        <v>3565</v>
      </c>
      <c r="G933" s="594" t="s">
        <v>3672</v>
      </c>
      <c r="H933" s="593" t="s">
        <v>3673</v>
      </c>
      <c r="I933" s="595" t="s">
        <v>577</v>
      </c>
      <c r="J933" s="594" t="s">
        <v>1021</v>
      </c>
      <c r="K933" s="596" t="s">
        <v>579</v>
      </c>
      <c r="L933" s="597" t="s">
        <v>580</v>
      </c>
      <c r="M933" s="596" t="s">
        <v>581</v>
      </c>
      <c r="N933" s="596" t="s">
        <v>3674</v>
      </c>
      <c r="O933" s="592" t="s">
        <v>397</v>
      </c>
      <c r="P933" s="592" t="s">
        <v>76</v>
      </c>
      <c r="Q933" s="598" t="s">
        <v>398</v>
      </c>
      <c r="R933" s="599">
        <v>42592</v>
      </c>
      <c r="S933" s="595">
        <v>15</v>
      </c>
      <c r="T933" s="600">
        <f t="shared" si="74"/>
        <v>48070</v>
      </c>
      <c r="U933" s="593" t="s">
        <v>100</v>
      </c>
      <c r="V933" s="601" t="str">
        <f t="shared" si="77"/>
        <v/>
      </c>
      <c r="W933" s="601" t="str">
        <f t="shared" si="75"/>
        <v>%НКПР</v>
      </c>
      <c r="X933" s="595">
        <v>100</v>
      </c>
      <c r="Y933" s="595"/>
      <c r="Z933" s="598" t="s">
        <v>399</v>
      </c>
      <c r="AA933" s="593" t="s">
        <v>400</v>
      </c>
      <c r="AB933" s="595"/>
      <c r="AC933" s="598" t="s">
        <v>399</v>
      </c>
      <c r="AD933" s="374">
        <v>24</v>
      </c>
      <c r="AE933" s="375">
        <v>45735</v>
      </c>
      <c r="AF933" s="602">
        <f t="shared" si="76"/>
        <v>46464</v>
      </c>
      <c r="AG933" s="249" t="s">
        <v>1480</v>
      </c>
      <c r="AH933" s="594" t="s">
        <v>83</v>
      </c>
      <c r="AI933" s="594" t="s">
        <v>3675</v>
      </c>
      <c r="AJ933" s="592" t="s">
        <v>109</v>
      </c>
      <c r="AK933" s="602" t="str">
        <f t="shared" ca="1" si="78"/>
        <v>поверен</v>
      </c>
      <c r="AL933" s="598"/>
      <c r="AM933" s="598" t="s">
        <v>86</v>
      </c>
      <c r="AN933" s="598" t="s">
        <v>87</v>
      </c>
      <c r="AO933" s="598" t="s">
        <v>88</v>
      </c>
      <c r="AP933" s="595" t="s">
        <v>584</v>
      </c>
      <c r="AQ933" s="603"/>
      <c r="AR933" s="602"/>
      <c r="AS933" s="598" t="s">
        <v>91</v>
      </c>
      <c r="AT933" s="592" t="s">
        <v>385</v>
      </c>
      <c r="AU933" s="592"/>
      <c r="AV933" s="594"/>
      <c r="AW933" s="594"/>
      <c r="AX933" s="592"/>
      <c r="AY933" s="592"/>
      <c r="AZ933" s="592"/>
      <c r="BA933" s="594" t="s">
        <v>343</v>
      </c>
      <c r="BB933" s="594" t="s">
        <v>403</v>
      </c>
      <c r="BC933" s="594" t="s">
        <v>404</v>
      </c>
      <c r="BD933" s="598">
        <v>3160</v>
      </c>
      <c r="BE933" s="594"/>
      <c r="BF933" s="604"/>
      <c r="BG933" s="594" t="s">
        <v>1027</v>
      </c>
      <c r="BH933" s="601"/>
      <c r="BI933" s="601"/>
      <c r="BJ933" s="605" t="s">
        <v>407</v>
      </c>
      <c r="BK933" s="601" t="s">
        <v>588</v>
      </c>
      <c r="BL933" s="606"/>
      <c r="BM933" s="606"/>
      <c r="BN933" s="606"/>
      <c r="BO933" s="606"/>
      <c r="BP933" s="606"/>
      <c r="BQ933" s="606"/>
      <c r="BR933" s="606"/>
      <c r="BS933" s="606"/>
      <c r="BT933" s="606"/>
      <c r="BU933" s="606"/>
      <c r="BV933" s="606"/>
      <c r="BW933" s="606"/>
      <c r="BX933" s="606"/>
      <c r="BY933" s="606"/>
      <c r="BZ933" s="606"/>
      <c r="CA933" s="606"/>
      <c r="CB933" s="606"/>
      <c r="CC933" s="606"/>
      <c r="CD933" s="606"/>
      <c r="CE933" s="606"/>
      <c r="CF933" s="606"/>
      <c r="CG933" s="606"/>
      <c r="CH933" s="606"/>
      <c r="CI933" s="606"/>
      <c r="CJ933" s="606"/>
      <c r="CK933" s="606"/>
      <c r="CL933" s="606"/>
      <c r="CM933" s="606"/>
      <c r="CN933" s="606"/>
      <c r="CO933" s="606"/>
      <c r="CP933" s="606"/>
      <c r="CQ933" s="606"/>
      <c r="CR933" s="606"/>
      <c r="CS933" s="606"/>
      <c r="CT933" s="606"/>
      <c r="CU933" s="606"/>
      <c r="CV933" s="606"/>
      <c r="CW933" s="606"/>
      <c r="CX933" s="606"/>
      <c r="CY933" s="606"/>
      <c r="CZ933" s="606"/>
      <c r="DA933" s="606"/>
      <c r="DB933" s="606"/>
      <c r="DC933" s="606"/>
      <c r="DD933" s="606"/>
      <c r="DE933" s="606"/>
      <c r="DF933" s="606"/>
      <c r="DG933" s="606"/>
      <c r="DH933" s="606"/>
      <c r="DI933" s="606"/>
      <c r="DJ933" s="606"/>
      <c r="DK933" s="606"/>
      <c r="DL933" s="606"/>
      <c r="DM933" s="606"/>
      <c r="DN933" s="606"/>
      <c r="DO933" s="606"/>
      <c r="DP933" s="606"/>
      <c r="DQ933" s="606"/>
      <c r="DR933" s="606"/>
      <c r="DS933" s="606"/>
      <c r="DT933" s="606"/>
      <c r="DU933" s="606"/>
      <c r="DV933" s="606"/>
      <c r="DW933" s="606"/>
      <c r="DX933" s="606"/>
      <c r="DY933" s="606"/>
      <c r="DZ933" s="606"/>
      <c r="EA933" s="606"/>
      <c r="EB933" s="606"/>
      <c r="EC933" s="606"/>
      <c r="ED933" s="606"/>
      <c r="EE933" s="606"/>
      <c r="EF933" s="606"/>
      <c r="EG933" s="606"/>
      <c r="EH933" s="606"/>
      <c r="EI933" s="606"/>
      <c r="EJ933" s="606"/>
      <c r="EK933" s="606"/>
      <c r="EL933" s="606"/>
      <c r="EM933" s="606"/>
      <c r="EN933" s="606"/>
      <c r="EO933" s="606"/>
      <c r="EP933" s="606"/>
      <c r="EQ933" s="606"/>
      <c r="ER933" s="606"/>
      <c r="ES933" s="606"/>
      <c r="ET933" s="606"/>
      <c r="EU933" s="606"/>
      <c r="EV933" s="606"/>
      <c r="EW933" s="606"/>
      <c r="EX933" s="606"/>
      <c r="EY933" s="606"/>
      <c r="EZ933" s="606"/>
      <c r="FA933" s="606"/>
      <c r="FB933" s="606"/>
      <c r="FC933" s="606"/>
      <c r="FD933" s="606"/>
      <c r="FE933" s="606"/>
      <c r="FF933" s="606"/>
      <c r="FG933" s="606"/>
      <c r="FH933" s="606"/>
      <c r="FI933" s="606"/>
      <c r="FJ933" s="606"/>
      <c r="FK933" s="606"/>
      <c r="FL933" s="606"/>
      <c r="FM933" s="606"/>
      <c r="FN933" s="606"/>
      <c r="FO933" s="606"/>
      <c r="FP933" s="606"/>
      <c r="FQ933" s="606"/>
      <c r="FR933" s="606"/>
      <c r="FS933" s="606"/>
      <c r="FT933" s="606"/>
      <c r="FU933" s="606"/>
      <c r="FV933" s="606"/>
      <c r="FW933" s="606"/>
      <c r="FX933" s="606"/>
      <c r="FY933" s="606"/>
      <c r="FZ933" s="606"/>
      <c r="GA933" s="606"/>
      <c r="GB933" s="606"/>
      <c r="GC933" s="606"/>
      <c r="GD933" s="606"/>
      <c r="GE933" s="606"/>
      <c r="GF933" s="606"/>
      <c r="GG933" s="606"/>
      <c r="GH933" s="606"/>
      <c r="GI933" s="606"/>
      <c r="GJ933" s="606"/>
      <c r="GK933" s="606"/>
      <c r="GL933" s="606"/>
      <c r="GM933" s="606"/>
      <c r="GN933" s="606"/>
      <c r="GO933" s="606"/>
      <c r="GP933" s="606"/>
      <c r="GQ933" s="606"/>
      <c r="GR933" s="606"/>
      <c r="GS933" s="606"/>
      <c r="GT933" s="606"/>
      <c r="GU933" s="606"/>
      <c r="GV933" s="606"/>
      <c r="GW933" s="606"/>
      <c r="GX933" s="606"/>
      <c r="GY933" s="606"/>
      <c r="GZ933" s="606"/>
      <c r="HA933" s="606"/>
      <c r="HB933" s="606"/>
      <c r="HC933" s="606"/>
      <c r="HD933" s="606"/>
      <c r="HE933" s="606"/>
      <c r="HF933" s="606"/>
      <c r="HG933" s="606"/>
      <c r="HH933" s="606"/>
      <c r="HI933" s="606"/>
      <c r="HJ933" s="606"/>
      <c r="HK933" s="606"/>
      <c r="HL933" s="606"/>
      <c r="HM933" s="606"/>
      <c r="HN933" s="606"/>
      <c r="HO933" s="606"/>
      <c r="HP933" s="606"/>
      <c r="HQ933" s="606"/>
      <c r="HR933" s="606"/>
      <c r="HS933" s="606"/>
      <c r="HT933" s="606"/>
      <c r="HU933" s="606"/>
      <c r="HV933" s="606"/>
      <c r="HW933" s="606"/>
      <c r="HX933" s="606"/>
      <c r="HY933" s="606"/>
      <c r="HZ933" s="606"/>
      <c r="IA933" s="606"/>
      <c r="IB933" s="606"/>
      <c r="IC933" s="606"/>
      <c r="ID933" s="606"/>
      <c r="IE933" s="606"/>
    </row>
    <row r="934" s="378" customFormat="1" ht="60" hidden="1" customHeight="1">
      <c r="A934" s="450"/>
      <c r="B934" s="450" t="s">
        <v>62</v>
      </c>
      <c r="C934" s="450" t="s">
        <v>63</v>
      </c>
      <c r="D934" s="451" t="s">
        <v>64</v>
      </c>
      <c r="E934" s="451">
        <v>244</v>
      </c>
      <c r="F934" s="386" t="s">
        <v>3565</v>
      </c>
      <c r="G934" s="386" t="s">
        <v>3676</v>
      </c>
      <c r="H934" s="451" t="s">
        <v>3677</v>
      </c>
      <c r="I934" s="458" t="s">
        <v>590</v>
      </c>
      <c r="J934" s="380" t="s">
        <v>591</v>
      </c>
      <c r="K934" s="454" t="s">
        <v>592</v>
      </c>
      <c r="L934" s="453" t="s">
        <v>593</v>
      </c>
      <c r="M934" s="454" t="s">
        <v>594</v>
      </c>
      <c r="N934" s="453">
        <v>221827</v>
      </c>
      <c r="O934" s="455" t="s">
        <v>595</v>
      </c>
      <c r="P934" s="455" t="s">
        <v>76</v>
      </c>
      <c r="Q934" s="461" t="s">
        <v>398</v>
      </c>
      <c r="R934" s="457">
        <v>44888</v>
      </c>
      <c r="S934" s="458">
        <v>10</v>
      </c>
      <c r="T934" s="607">
        <f t="shared" si="74"/>
        <v>48540</v>
      </c>
      <c r="U934" s="451" t="s">
        <v>100</v>
      </c>
      <c r="V934" s="455" t="str">
        <f t="shared" si="77"/>
        <v/>
      </c>
      <c r="W934" s="455" t="str">
        <f t="shared" si="75"/>
        <v>%НКПР</v>
      </c>
      <c r="X934" s="452">
        <v>100</v>
      </c>
      <c r="Y934" s="452"/>
      <c r="Z934" s="456" t="s">
        <v>399</v>
      </c>
      <c r="AA934" s="608" t="s">
        <v>596</v>
      </c>
      <c r="AB934" s="452"/>
      <c r="AC934" s="456" t="s">
        <v>399</v>
      </c>
      <c r="AD934" s="460">
        <v>36</v>
      </c>
      <c r="AE934" s="457">
        <v>44887</v>
      </c>
      <c r="AF934" s="249">
        <f t="shared" si="76"/>
        <v>45982</v>
      </c>
      <c r="AG934" s="386" t="s">
        <v>82</v>
      </c>
      <c r="AH934" s="386" t="s">
        <v>83</v>
      </c>
      <c r="AI934" s="450" t="s">
        <v>3678</v>
      </c>
      <c r="AJ934" s="455" t="s">
        <v>598</v>
      </c>
      <c r="AK934" s="249" t="str">
        <f t="shared" ca="1" si="78"/>
        <v>поверен</v>
      </c>
      <c r="AL934" s="456"/>
      <c r="AM934" s="461" t="s">
        <v>86</v>
      </c>
      <c r="AN934" s="461" t="s">
        <v>87</v>
      </c>
      <c r="AO934" s="461" t="s">
        <v>88</v>
      </c>
      <c r="AP934" s="455" t="s">
        <v>599</v>
      </c>
      <c r="AQ934" s="462" t="s">
        <v>3679</v>
      </c>
      <c r="AR934" s="249"/>
      <c r="AS934" s="461" t="s">
        <v>91</v>
      </c>
      <c r="AT934" s="455" t="s">
        <v>385</v>
      </c>
      <c r="AU934" s="455"/>
      <c r="AV934" s="462" t="s">
        <v>3679</v>
      </c>
      <c r="AW934" s="386"/>
      <c r="AX934" s="450"/>
      <c r="AY934" s="450"/>
      <c r="AZ934" s="450"/>
      <c r="BA934" s="386"/>
      <c r="BB934" s="380" t="s">
        <v>403</v>
      </c>
      <c r="BC934" s="380" t="s">
        <v>404</v>
      </c>
      <c r="BD934" s="461">
        <v>3160</v>
      </c>
      <c r="BE934" s="386"/>
      <c r="BF934" s="609"/>
      <c r="BG934" s="386"/>
      <c r="BH934" s="455"/>
      <c r="BI934" s="455" t="s">
        <v>406</v>
      </c>
      <c r="BJ934" s="462" t="s">
        <v>1305</v>
      </c>
      <c r="BK934" s="455" t="s">
        <v>915</v>
      </c>
      <c r="BL934" s="125"/>
      <c r="BM934" s="125"/>
      <c r="BN934" s="125"/>
      <c r="BO934" s="125"/>
      <c r="BP934" s="125"/>
      <c r="BQ934" s="125"/>
      <c r="BR934" s="125"/>
      <c r="BS934" s="125"/>
      <c r="BT934" s="125"/>
      <c r="BU934" s="125"/>
      <c r="BV934" s="125"/>
      <c r="BW934" s="125"/>
      <c r="BX934" s="125"/>
      <c r="BY934" s="125"/>
      <c r="BZ934" s="125"/>
      <c r="CA934" s="125"/>
      <c r="CB934" s="125"/>
      <c r="CC934" s="125"/>
      <c r="CD934" s="125"/>
      <c r="CE934" s="125"/>
      <c r="CF934" s="125"/>
      <c r="CG934" s="125"/>
      <c r="CH934" s="125"/>
      <c r="CI934" s="125"/>
      <c r="CJ934" s="125"/>
      <c r="CK934" s="125"/>
      <c r="CL934" s="125"/>
      <c r="CM934" s="125"/>
      <c r="CN934" s="125"/>
      <c r="CO934" s="125"/>
      <c r="CP934" s="125"/>
      <c r="CQ934" s="125"/>
      <c r="CR934" s="125"/>
      <c r="CS934" s="125"/>
      <c r="CT934" s="125"/>
      <c r="CU934" s="125"/>
      <c r="CV934" s="125"/>
      <c r="CW934" s="125"/>
      <c r="CX934" s="125"/>
      <c r="CY934" s="125"/>
      <c r="CZ934" s="125"/>
      <c r="DA934" s="125"/>
      <c r="DB934" s="125"/>
      <c r="DC934" s="125"/>
      <c r="DD934" s="125"/>
      <c r="DE934" s="125"/>
      <c r="DF934" s="125"/>
      <c r="DG934" s="125"/>
      <c r="DH934" s="125"/>
      <c r="DI934" s="125"/>
      <c r="DJ934" s="125"/>
      <c r="DK934" s="125"/>
      <c r="DL934" s="125"/>
      <c r="DM934" s="125"/>
      <c r="DN934" s="125"/>
      <c r="DO934" s="125"/>
      <c r="DP934" s="125"/>
      <c r="DQ934" s="125"/>
      <c r="DR934" s="125"/>
      <c r="DS934" s="125"/>
      <c r="DT934" s="125"/>
      <c r="DU934" s="125"/>
      <c r="DV934" s="125"/>
      <c r="DW934" s="125"/>
      <c r="DX934" s="125"/>
      <c r="DY934" s="125"/>
      <c r="DZ934" s="125"/>
      <c r="EA934" s="125"/>
      <c r="EB934" s="125"/>
      <c r="EC934" s="125"/>
      <c r="ED934" s="125"/>
      <c r="EE934" s="125"/>
      <c r="EF934" s="125"/>
      <c r="EG934" s="125"/>
      <c r="EH934" s="125"/>
      <c r="EI934" s="125"/>
      <c r="EJ934" s="125"/>
      <c r="EK934" s="125"/>
      <c r="EL934" s="125"/>
      <c r="EM934" s="125"/>
      <c r="EN934" s="125"/>
      <c r="EO934" s="125"/>
      <c r="EP934" s="125"/>
      <c r="EQ934" s="125"/>
      <c r="ER934" s="125"/>
      <c r="ES934" s="125"/>
      <c r="ET934" s="125"/>
      <c r="EU934" s="125"/>
      <c r="EV934" s="125"/>
      <c r="EW934" s="125"/>
      <c r="EX934" s="125"/>
      <c r="EY934" s="125"/>
      <c r="EZ934" s="125"/>
      <c r="FA934" s="125"/>
      <c r="FB934" s="125"/>
      <c r="FC934" s="125"/>
      <c r="FD934" s="125"/>
      <c r="FE934" s="125"/>
      <c r="FF934" s="125"/>
      <c r="FG934" s="125"/>
      <c r="FH934" s="125"/>
      <c r="FI934" s="125"/>
      <c r="FJ934" s="125"/>
      <c r="FK934" s="125"/>
      <c r="FL934" s="125"/>
      <c r="FM934" s="125"/>
      <c r="FN934" s="125"/>
      <c r="FO934" s="125"/>
      <c r="FP934" s="125"/>
      <c r="FQ934" s="125"/>
      <c r="FR934" s="125"/>
      <c r="FS934" s="125"/>
      <c r="FT934" s="125"/>
      <c r="FU934" s="125"/>
      <c r="FV934" s="125"/>
      <c r="FW934" s="125"/>
      <c r="FX934" s="125"/>
      <c r="FY934" s="125"/>
      <c r="FZ934" s="125"/>
      <c r="GA934" s="125"/>
      <c r="GB934" s="125"/>
      <c r="GC934" s="125"/>
      <c r="GD934" s="125"/>
      <c r="GE934" s="125"/>
      <c r="GF934" s="125"/>
      <c r="GG934" s="125"/>
      <c r="GH934" s="125"/>
      <c r="GI934" s="125"/>
      <c r="GJ934" s="125"/>
      <c r="GK934" s="125"/>
      <c r="GL934" s="125"/>
      <c r="GM934" s="125"/>
      <c r="GN934" s="125"/>
      <c r="GO934" s="125"/>
      <c r="GP934" s="125"/>
      <c r="GQ934" s="125"/>
      <c r="GR934" s="125"/>
      <c r="GS934" s="125"/>
      <c r="GT934" s="125"/>
      <c r="GU934" s="125"/>
      <c r="GV934" s="125"/>
      <c r="GW934" s="125"/>
      <c r="GX934" s="125"/>
      <c r="GY934" s="125"/>
      <c r="GZ934" s="125"/>
      <c r="HA934" s="125"/>
      <c r="HB934" s="125"/>
      <c r="HC934" s="125"/>
      <c r="HD934" s="125"/>
      <c r="HE934" s="125"/>
      <c r="HF934" s="125"/>
      <c r="HG934" s="125"/>
      <c r="HH934" s="125"/>
      <c r="HI934" s="125"/>
      <c r="HJ934" s="125"/>
      <c r="HK934" s="125"/>
      <c r="HL934" s="125"/>
      <c r="HM934" s="125"/>
      <c r="HN934" s="125"/>
      <c r="HO934" s="125"/>
      <c r="HP934" s="125"/>
      <c r="HQ934" s="125"/>
      <c r="HR934" s="125"/>
      <c r="HS934" s="125"/>
      <c r="HT934" s="125"/>
      <c r="HU934" s="125"/>
      <c r="HV934" s="125"/>
      <c r="HW934" s="125"/>
      <c r="HX934" s="125"/>
      <c r="HY934" s="125"/>
      <c r="HZ934" s="125"/>
      <c r="IA934" s="125"/>
      <c r="IB934" s="125"/>
      <c r="IC934" s="125"/>
      <c r="ID934" s="125"/>
      <c r="IE934" s="125"/>
    </row>
    <row r="935" s="610" customFormat="1" ht="60" hidden="1" customHeight="1">
      <c r="A935" s="611"/>
      <c r="B935" s="612" t="s">
        <v>62</v>
      </c>
      <c r="C935" s="612" t="s">
        <v>63</v>
      </c>
      <c r="D935" s="613" t="s">
        <v>64</v>
      </c>
      <c r="E935" s="613">
        <v>244</v>
      </c>
      <c r="F935" s="614" t="s">
        <v>3565</v>
      </c>
      <c r="G935" s="614" t="s">
        <v>3680</v>
      </c>
      <c r="H935" s="613" t="s">
        <v>3681</v>
      </c>
      <c r="I935" s="446" t="s">
        <v>688</v>
      </c>
      <c r="J935" s="615" t="s">
        <v>689</v>
      </c>
      <c r="K935" s="616" t="s">
        <v>579</v>
      </c>
      <c r="L935" s="617" t="s">
        <v>690</v>
      </c>
      <c r="M935" s="616" t="s">
        <v>691</v>
      </c>
      <c r="N935" s="296">
        <v>9523521</v>
      </c>
      <c r="O935" s="445" t="s">
        <v>692</v>
      </c>
      <c r="P935" s="445" t="s">
        <v>76</v>
      </c>
      <c r="Q935" s="618" t="s">
        <v>398</v>
      </c>
      <c r="R935" s="383">
        <v>45383</v>
      </c>
      <c r="S935" s="619">
        <v>15</v>
      </c>
      <c r="T935" s="620">
        <f t="shared" si="74"/>
        <v>50861</v>
      </c>
      <c r="U935" s="613" t="s">
        <v>100</v>
      </c>
      <c r="V935" s="621" t="str">
        <f t="shared" si="77"/>
        <v/>
      </c>
      <c r="W935" s="621" t="str">
        <f t="shared" si="75"/>
        <v>%НКПР</v>
      </c>
      <c r="X935" s="622">
        <v>100</v>
      </c>
      <c r="Y935" s="622"/>
      <c r="Z935" s="623" t="s">
        <v>399</v>
      </c>
      <c r="AA935" s="613" t="s">
        <v>400</v>
      </c>
      <c r="AB935" s="622"/>
      <c r="AC935" s="623" t="s">
        <v>399</v>
      </c>
      <c r="AD935" s="616">
        <v>36</v>
      </c>
      <c r="AE935" s="383">
        <v>45409</v>
      </c>
      <c r="AF935" s="624">
        <f t="shared" si="76"/>
        <v>46503</v>
      </c>
      <c r="AG935" s="40" t="s">
        <v>82</v>
      </c>
      <c r="AH935" s="614" t="s">
        <v>83</v>
      </c>
      <c r="AI935" s="446" t="s">
        <v>3682</v>
      </c>
      <c r="AJ935" s="615" t="s">
        <v>694</v>
      </c>
      <c r="AK935" s="624" t="str">
        <f t="shared" ca="1" si="78"/>
        <v>поверен</v>
      </c>
      <c r="AL935" s="623"/>
      <c r="AM935" s="623" t="s">
        <v>86</v>
      </c>
      <c r="AN935" s="623" t="s">
        <v>87</v>
      </c>
      <c r="AO935" s="623" t="s">
        <v>88</v>
      </c>
      <c r="AP935" s="622" t="s">
        <v>584</v>
      </c>
      <c r="AQ935" s="385" t="s">
        <v>3683</v>
      </c>
      <c r="AR935" s="624"/>
      <c r="AS935" s="623" t="s">
        <v>91</v>
      </c>
      <c r="AT935" s="612" t="s">
        <v>385</v>
      </c>
      <c r="AU935" s="612"/>
      <c r="AV935" s="614"/>
      <c r="AW935" s="614"/>
      <c r="AX935" s="612"/>
      <c r="AY935" s="612"/>
      <c r="AZ935" s="612"/>
      <c r="BA935" s="614" t="s">
        <v>343</v>
      </c>
      <c r="BB935" s="614" t="s">
        <v>403</v>
      </c>
      <c r="BC935" s="614" t="s">
        <v>404</v>
      </c>
      <c r="BD935" s="623">
        <v>3160</v>
      </c>
      <c r="BE935" s="614"/>
      <c r="BF935" s="625"/>
      <c r="BG935" s="614" t="s">
        <v>1528</v>
      </c>
      <c r="BH935" s="621"/>
      <c r="BI935" s="621"/>
      <c r="BJ935" s="626" t="s">
        <v>407</v>
      </c>
      <c r="BK935" s="621" t="s">
        <v>588</v>
      </c>
      <c r="BL935" s="627"/>
      <c r="BM935" s="627"/>
      <c r="BN935" s="627"/>
      <c r="BO935" s="627"/>
      <c r="BP935" s="627"/>
      <c r="BQ935" s="627"/>
      <c r="BR935" s="627"/>
      <c r="BS935" s="627"/>
      <c r="BT935" s="627"/>
      <c r="BU935" s="627"/>
      <c r="BV935" s="627"/>
      <c r="BW935" s="627"/>
      <c r="BX935" s="627"/>
      <c r="BY935" s="627"/>
      <c r="BZ935" s="627"/>
      <c r="CA935" s="627"/>
      <c r="CB935" s="627"/>
      <c r="CC935" s="627"/>
      <c r="CD935" s="627"/>
      <c r="CE935" s="627"/>
      <c r="CF935" s="627"/>
      <c r="CG935" s="627"/>
      <c r="CH935" s="627"/>
      <c r="CI935" s="627"/>
      <c r="CJ935" s="627"/>
      <c r="CK935" s="627"/>
      <c r="CL935" s="627"/>
      <c r="CM935" s="627"/>
      <c r="CN935" s="627"/>
      <c r="CO935" s="627"/>
      <c r="CP935" s="627"/>
      <c r="CQ935" s="627"/>
      <c r="CR935" s="627"/>
      <c r="CS935" s="627"/>
      <c r="CT935" s="627"/>
      <c r="CU935" s="627"/>
      <c r="CV935" s="627"/>
      <c r="CW935" s="627"/>
      <c r="CX935" s="627"/>
      <c r="CY935" s="627"/>
      <c r="CZ935" s="627"/>
      <c r="DA935" s="627"/>
      <c r="DB935" s="627"/>
      <c r="DC935" s="627"/>
      <c r="DD935" s="627"/>
      <c r="DE935" s="627"/>
      <c r="DF935" s="627"/>
      <c r="DG935" s="627"/>
      <c r="DH935" s="627"/>
      <c r="DI935" s="627"/>
      <c r="DJ935" s="627"/>
      <c r="DK935" s="627"/>
      <c r="DL935" s="627"/>
      <c r="DM935" s="627"/>
      <c r="DN935" s="627"/>
      <c r="DO935" s="627"/>
      <c r="DP935" s="627"/>
      <c r="DQ935" s="627"/>
      <c r="DR935" s="627"/>
      <c r="DS935" s="627"/>
      <c r="DT935" s="627"/>
      <c r="DU935" s="627"/>
      <c r="DV935" s="627"/>
      <c r="DW935" s="627"/>
      <c r="DX935" s="627"/>
      <c r="DY935" s="627"/>
      <c r="DZ935" s="627"/>
      <c r="EA935" s="627"/>
      <c r="EB935" s="627"/>
      <c r="EC935" s="627"/>
      <c r="ED935" s="627"/>
      <c r="EE935" s="627"/>
      <c r="EF935" s="627"/>
      <c r="EG935" s="627"/>
      <c r="EH935" s="627"/>
      <c r="EI935" s="627"/>
      <c r="EJ935" s="627"/>
      <c r="EK935" s="627"/>
      <c r="EL935" s="627"/>
      <c r="EM935" s="627"/>
      <c r="EN935" s="627"/>
      <c r="EO935" s="627"/>
      <c r="EP935" s="627"/>
      <c r="EQ935" s="627"/>
      <c r="ER935" s="627"/>
      <c r="ES935" s="627"/>
      <c r="ET935" s="627"/>
      <c r="EU935" s="627"/>
      <c r="EV935" s="627"/>
      <c r="EW935" s="627"/>
      <c r="EX935" s="627"/>
      <c r="EY935" s="627"/>
      <c r="EZ935" s="627"/>
      <c r="FA935" s="627"/>
      <c r="FB935" s="627"/>
      <c r="FC935" s="627"/>
      <c r="FD935" s="627"/>
      <c r="FE935" s="627"/>
      <c r="FF935" s="627"/>
      <c r="FG935" s="627"/>
      <c r="FH935" s="627"/>
      <c r="FI935" s="627"/>
      <c r="FJ935" s="627"/>
      <c r="FK935" s="627"/>
      <c r="FL935" s="627"/>
      <c r="FM935" s="627"/>
      <c r="FN935" s="627"/>
      <c r="FO935" s="627"/>
      <c r="FP935" s="627"/>
      <c r="FQ935" s="627"/>
      <c r="FR935" s="627"/>
      <c r="FS935" s="627"/>
      <c r="FT935" s="627"/>
      <c r="FU935" s="627"/>
      <c r="FV935" s="627"/>
      <c r="FW935" s="627"/>
      <c r="FX935" s="627"/>
      <c r="FY935" s="627"/>
      <c r="FZ935" s="627"/>
      <c r="GA935" s="627"/>
      <c r="GB935" s="627"/>
      <c r="GC935" s="627"/>
      <c r="GD935" s="627"/>
      <c r="GE935" s="627"/>
      <c r="GF935" s="627"/>
      <c r="GG935" s="627"/>
      <c r="GH935" s="627"/>
      <c r="GI935" s="627"/>
      <c r="GJ935" s="627"/>
      <c r="GK935" s="627"/>
      <c r="GL935" s="627"/>
      <c r="GM935" s="627"/>
      <c r="GN935" s="627"/>
      <c r="GO935" s="627"/>
      <c r="GP935" s="627"/>
      <c r="GQ935" s="627"/>
      <c r="GR935" s="627"/>
      <c r="GS935" s="627"/>
      <c r="GT935" s="627"/>
      <c r="GU935" s="627"/>
      <c r="GV935" s="627"/>
      <c r="GW935" s="627"/>
      <c r="GX935" s="627"/>
      <c r="GY935" s="627"/>
      <c r="GZ935" s="627"/>
      <c r="HA935" s="627"/>
      <c r="HB935" s="627"/>
      <c r="HC935" s="627"/>
      <c r="HD935" s="627"/>
      <c r="HE935" s="627"/>
      <c r="HF935" s="627"/>
      <c r="HG935" s="627"/>
      <c r="HH935" s="627"/>
      <c r="HI935" s="627"/>
      <c r="HJ935" s="627"/>
      <c r="HK935" s="627"/>
      <c r="HL935" s="627"/>
      <c r="HM935" s="627"/>
      <c r="HN935" s="627"/>
      <c r="HO935" s="627"/>
      <c r="HP935" s="627"/>
      <c r="HQ935" s="627"/>
      <c r="HR935" s="627"/>
      <c r="HS935" s="627"/>
      <c r="HT935" s="627"/>
      <c r="HU935" s="627"/>
      <c r="HV935" s="627"/>
      <c r="HW935" s="627"/>
      <c r="HX935" s="627"/>
      <c r="HY935" s="627"/>
      <c r="HZ935" s="627"/>
      <c r="IA935" s="627"/>
      <c r="IB935" s="627"/>
      <c r="IC935" s="627"/>
      <c r="ID935" s="627"/>
      <c r="IE935" s="627"/>
    </row>
    <row r="936" s="160" customFormat="1" ht="60" hidden="1" customHeight="1">
      <c r="A936" s="628"/>
      <c r="B936" s="628" t="s">
        <v>62</v>
      </c>
      <c r="C936" s="154" t="s">
        <v>63</v>
      </c>
      <c r="D936" s="629" t="s">
        <v>64</v>
      </c>
      <c r="E936" s="629">
        <v>244</v>
      </c>
      <c r="F936" s="630" t="s">
        <v>3565</v>
      </c>
      <c r="G936" s="331" t="s">
        <v>3684</v>
      </c>
      <c r="H936" s="629" t="s">
        <v>3685</v>
      </c>
      <c r="I936" s="167" t="s">
        <v>688</v>
      </c>
      <c r="J936" s="157" t="s">
        <v>689</v>
      </c>
      <c r="K936" s="631" t="s">
        <v>579</v>
      </c>
      <c r="L936" s="632" t="s">
        <v>690</v>
      </c>
      <c r="M936" s="631" t="s">
        <v>691</v>
      </c>
      <c r="N936" s="633">
        <v>9521905</v>
      </c>
      <c r="O936" s="166" t="s">
        <v>692</v>
      </c>
      <c r="P936" s="160" t="s">
        <v>76</v>
      </c>
      <c r="Q936" s="161" t="s">
        <v>398</v>
      </c>
      <c r="R936" s="162">
        <v>45170</v>
      </c>
      <c r="S936" s="634">
        <v>15</v>
      </c>
      <c r="T936" s="156">
        <f t="shared" ref="T936:T999" si="79">R936+S936*365.2</f>
        <v>50648</v>
      </c>
      <c r="U936" s="635" t="s">
        <v>100</v>
      </c>
      <c r="V936" s="166" t="str">
        <f t="shared" si="77"/>
        <v/>
      </c>
      <c r="W936" s="160" t="str">
        <f t="shared" si="75"/>
        <v>%НКПР</v>
      </c>
      <c r="X936" s="167">
        <v>100</v>
      </c>
      <c r="Y936" s="158"/>
      <c r="Z936" s="161" t="s">
        <v>399</v>
      </c>
      <c r="AA936" s="635" t="s">
        <v>400</v>
      </c>
      <c r="AB936" s="167"/>
      <c r="AC936" s="168" t="s">
        <v>399</v>
      </c>
      <c r="AD936" s="631">
        <v>36</v>
      </c>
      <c r="AE936" s="636">
        <v>45201</v>
      </c>
      <c r="AF936" s="637">
        <f t="shared" si="76"/>
        <v>46296</v>
      </c>
      <c r="AG936" s="156" t="s">
        <v>82</v>
      </c>
      <c r="AH936" s="157" t="s">
        <v>83</v>
      </c>
      <c r="AI936" s="166" t="s">
        <v>1313</v>
      </c>
      <c r="AJ936" s="157" t="s">
        <v>694</v>
      </c>
      <c r="AK936" s="638" t="str">
        <f t="shared" ca="1" si="78"/>
        <v>поверен</v>
      </c>
      <c r="AL936" s="161"/>
      <c r="AM936" s="168" t="s">
        <v>86</v>
      </c>
      <c r="AN936" s="161" t="s">
        <v>87</v>
      </c>
      <c r="AO936" s="168" t="s">
        <v>88</v>
      </c>
      <c r="AP936" s="167" t="s">
        <v>584</v>
      </c>
      <c r="AQ936" s="639" t="s">
        <v>3686</v>
      </c>
      <c r="AR936" s="638"/>
      <c r="AS936" s="161" t="s">
        <v>91</v>
      </c>
      <c r="AT936" s="160" t="s">
        <v>385</v>
      </c>
      <c r="AU936" s="166"/>
      <c r="AV936" s="157"/>
      <c r="AW936" s="156"/>
      <c r="AY936" s="166"/>
      <c r="BA936" s="156" t="s">
        <v>343</v>
      </c>
      <c r="BB936" s="157" t="s">
        <v>403</v>
      </c>
      <c r="BC936" s="156" t="s">
        <v>404</v>
      </c>
      <c r="BD936" s="168">
        <v>3160</v>
      </c>
      <c r="BE936" s="156"/>
      <c r="BF936" s="157"/>
      <c r="BG936" s="156" t="s">
        <v>1027</v>
      </c>
      <c r="BI936" s="166"/>
      <c r="BJ936" s="639" t="s">
        <v>407</v>
      </c>
      <c r="BK936" s="640" t="s">
        <v>588</v>
      </c>
      <c r="BL936" s="125"/>
      <c r="BM936" s="125"/>
      <c r="BN936" s="125"/>
      <c r="BO936" s="125"/>
      <c r="BP936" s="125"/>
      <c r="BQ936" s="125"/>
      <c r="BR936" s="125"/>
      <c r="BS936" s="125"/>
      <c r="BT936" s="125"/>
      <c r="BU936" s="125"/>
      <c r="BV936" s="125"/>
      <c r="BW936" s="125"/>
      <c r="BX936" s="125"/>
      <c r="BY936" s="125"/>
      <c r="BZ936" s="125"/>
      <c r="CA936" s="125"/>
      <c r="CB936" s="125"/>
      <c r="CC936" s="125"/>
      <c r="CD936" s="125"/>
      <c r="CE936" s="125"/>
      <c r="CF936" s="125"/>
      <c r="CG936" s="125"/>
      <c r="CH936" s="125"/>
      <c r="CI936" s="125"/>
      <c r="CJ936" s="125"/>
      <c r="CK936" s="125"/>
      <c r="CL936" s="125"/>
      <c r="CM936" s="125"/>
      <c r="CN936" s="125"/>
      <c r="CO936" s="125"/>
      <c r="CP936" s="125"/>
      <c r="CQ936" s="125"/>
      <c r="CR936" s="125"/>
      <c r="CS936" s="125"/>
      <c r="CT936" s="125"/>
      <c r="CU936" s="125"/>
      <c r="CV936" s="125"/>
      <c r="CW936" s="125"/>
      <c r="CX936" s="125"/>
      <c r="CY936" s="125"/>
      <c r="CZ936" s="125"/>
      <c r="DA936" s="125"/>
      <c r="DB936" s="125"/>
      <c r="DC936" s="125"/>
      <c r="DD936" s="125"/>
      <c r="DE936" s="125"/>
      <c r="DF936" s="125"/>
      <c r="DG936" s="125"/>
      <c r="DH936" s="125"/>
      <c r="DI936" s="125"/>
      <c r="DJ936" s="125"/>
      <c r="DK936" s="125"/>
      <c r="DL936" s="125"/>
      <c r="DM936" s="125"/>
      <c r="DN936" s="125"/>
      <c r="DO936" s="125"/>
      <c r="DP936" s="125"/>
      <c r="DQ936" s="125"/>
      <c r="DR936" s="125"/>
      <c r="DS936" s="125"/>
      <c r="DT936" s="125"/>
      <c r="DU936" s="125"/>
      <c r="DV936" s="125"/>
      <c r="DW936" s="125"/>
      <c r="DX936" s="125"/>
      <c r="DY936" s="125"/>
      <c r="DZ936" s="125"/>
      <c r="EA936" s="125"/>
      <c r="EB936" s="125"/>
      <c r="EC936" s="125"/>
      <c r="ED936" s="125"/>
      <c r="EE936" s="125"/>
      <c r="EF936" s="125"/>
      <c r="EG936" s="125"/>
      <c r="EH936" s="125"/>
      <c r="EI936" s="125"/>
      <c r="EJ936" s="125"/>
      <c r="EK936" s="125"/>
      <c r="EL936" s="125"/>
      <c r="EM936" s="125"/>
      <c r="EN936" s="125"/>
      <c r="EO936" s="125"/>
      <c r="EP936" s="125"/>
      <c r="EQ936" s="125"/>
      <c r="ER936" s="125"/>
      <c r="ES936" s="125"/>
      <c r="ET936" s="125"/>
      <c r="EU936" s="125"/>
      <c r="EV936" s="125"/>
      <c r="EW936" s="125"/>
      <c r="EX936" s="125"/>
      <c r="EY936" s="125"/>
      <c r="EZ936" s="125"/>
      <c r="FA936" s="125"/>
      <c r="FB936" s="125"/>
      <c r="FC936" s="125"/>
      <c r="FD936" s="125"/>
      <c r="FE936" s="125"/>
      <c r="FF936" s="125"/>
      <c r="FG936" s="125"/>
      <c r="FH936" s="125"/>
      <c r="FI936" s="125"/>
      <c r="FJ936" s="125"/>
      <c r="FK936" s="125"/>
      <c r="FL936" s="125"/>
      <c r="FM936" s="125"/>
      <c r="FN936" s="125"/>
      <c r="FO936" s="125"/>
      <c r="FP936" s="125"/>
      <c r="FQ936" s="125"/>
      <c r="FR936" s="125"/>
      <c r="FS936" s="125"/>
      <c r="FT936" s="125"/>
      <c r="FU936" s="125"/>
      <c r="FV936" s="125"/>
      <c r="FW936" s="125"/>
      <c r="FX936" s="125"/>
      <c r="FY936" s="125"/>
      <c r="FZ936" s="125"/>
      <c r="GA936" s="125"/>
      <c r="GB936" s="125"/>
      <c r="GC936" s="125"/>
      <c r="GD936" s="125"/>
      <c r="GE936" s="125"/>
      <c r="GF936" s="125"/>
      <c r="GG936" s="125"/>
      <c r="GH936" s="125"/>
      <c r="GI936" s="125"/>
      <c r="GJ936" s="125"/>
      <c r="GK936" s="125"/>
      <c r="GL936" s="125"/>
      <c r="GM936" s="125"/>
      <c r="GN936" s="125"/>
      <c r="GO936" s="125"/>
      <c r="GP936" s="125"/>
      <c r="GQ936" s="125"/>
      <c r="GR936" s="125"/>
      <c r="GS936" s="125"/>
      <c r="GT936" s="125"/>
      <c r="GU936" s="125"/>
      <c r="GV936" s="125"/>
      <c r="GW936" s="125"/>
      <c r="GX936" s="125"/>
      <c r="GY936" s="125"/>
      <c r="GZ936" s="125"/>
      <c r="HA936" s="125"/>
      <c r="HB936" s="125"/>
      <c r="HC936" s="125"/>
      <c r="HD936" s="125"/>
      <c r="HE936" s="125"/>
      <c r="HF936" s="125"/>
      <c r="HG936" s="125"/>
      <c r="HH936" s="125"/>
      <c r="HI936" s="125"/>
      <c r="HJ936" s="125"/>
      <c r="HK936" s="125"/>
      <c r="HL936" s="125"/>
      <c r="HM936" s="125"/>
      <c r="HN936" s="125"/>
      <c r="HO936" s="125"/>
      <c r="HP936" s="125"/>
      <c r="HQ936" s="125"/>
      <c r="HR936" s="125"/>
      <c r="HS936" s="125"/>
      <c r="HT936" s="125"/>
      <c r="HU936" s="125"/>
      <c r="HV936" s="125"/>
      <c r="HW936" s="125"/>
      <c r="HX936" s="125"/>
      <c r="HY936" s="125"/>
      <c r="HZ936" s="125"/>
      <c r="IA936" s="125"/>
      <c r="IB936" s="125"/>
      <c r="IC936" s="125"/>
      <c r="ID936" s="125"/>
      <c r="IE936" s="125"/>
    </row>
    <row r="937" s="88" customFormat="1" ht="60" hidden="1" customHeight="1">
      <c r="A937" s="37"/>
      <c r="B937" s="37" t="s">
        <v>62</v>
      </c>
      <c r="C937" s="37" t="s">
        <v>63</v>
      </c>
      <c r="D937" s="56" t="s">
        <v>64</v>
      </c>
      <c r="E937" s="56">
        <v>244</v>
      </c>
      <c r="F937" s="40" t="s">
        <v>3565</v>
      </c>
      <c r="G937" s="40" t="s">
        <v>3687</v>
      </c>
      <c r="H937" s="56" t="s">
        <v>3688</v>
      </c>
      <c r="I937" s="117" t="s">
        <v>590</v>
      </c>
      <c r="J937" s="118" t="s">
        <v>591</v>
      </c>
      <c r="K937" s="119" t="s">
        <v>592</v>
      </c>
      <c r="L937" s="49" t="s">
        <v>593</v>
      </c>
      <c r="M937" s="119" t="s">
        <v>594</v>
      </c>
      <c r="N937" s="49">
        <v>222282</v>
      </c>
      <c r="O937" s="47" t="s">
        <v>595</v>
      </c>
      <c r="P937" s="47" t="s">
        <v>76</v>
      </c>
      <c r="Q937" s="120" t="s">
        <v>398</v>
      </c>
      <c r="R937" s="96">
        <v>44883</v>
      </c>
      <c r="S937" s="117">
        <v>10</v>
      </c>
      <c r="T937" s="121">
        <f t="shared" si="79"/>
        <v>48535</v>
      </c>
      <c r="U937" s="56" t="s">
        <v>100</v>
      </c>
      <c r="V937" s="47" t="str">
        <f t="shared" si="77"/>
        <v/>
      </c>
      <c r="W937" s="47" t="str">
        <f t="shared" si="75"/>
        <v>%НКПР</v>
      </c>
      <c r="X937" s="48">
        <v>100</v>
      </c>
      <c r="Y937" s="48"/>
      <c r="Z937" s="42" t="s">
        <v>399</v>
      </c>
      <c r="AA937" s="78" t="s">
        <v>596</v>
      </c>
      <c r="AB937" s="48"/>
      <c r="AC937" s="42" t="s">
        <v>399</v>
      </c>
      <c r="AD937" s="119">
        <v>36</v>
      </c>
      <c r="AE937" s="96">
        <v>44883</v>
      </c>
      <c r="AF937" s="51">
        <f t="shared" si="76"/>
        <v>45978</v>
      </c>
      <c r="AG937" s="40" t="s">
        <v>82</v>
      </c>
      <c r="AH937" s="40" t="s">
        <v>83</v>
      </c>
      <c r="AI937" s="37" t="s">
        <v>3689</v>
      </c>
      <c r="AJ937" s="47" t="s">
        <v>598</v>
      </c>
      <c r="AK937" s="51" t="str">
        <f t="shared" ca="1" si="78"/>
        <v>поверен</v>
      </c>
      <c r="AL937" s="42"/>
      <c r="AM937" s="120" t="s">
        <v>86</v>
      </c>
      <c r="AN937" s="120" t="s">
        <v>87</v>
      </c>
      <c r="AO937" s="120" t="s">
        <v>88</v>
      </c>
      <c r="AP937" s="47" t="s">
        <v>599</v>
      </c>
      <c r="AQ937" s="38" t="s">
        <v>3690</v>
      </c>
      <c r="AR937" s="51"/>
      <c r="AS937" s="120" t="s">
        <v>91</v>
      </c>
      <c r="AT937" s="47" t="s">
        <v>385</v>
      </c>
      <c r="AU937" s="47"/>
      <c r="AV937" s="38" t="s">
        <v>3690</v>
      </c>
      <c r="AW937" s="40"/>
      <c r="AX937" s="37"/>
      <c r="AY937" s="37"/>
      <c r="AZ937" s="37"/>
      <c r="BA937" s="40"/>
      <c r="BB937" s="118" t="s">
        <v>403</v>
      </c>
      <c r="BC937" s="118" t="s">
        <v>404</v>
      </c>
      <c r="BD937" s="120">
        <v>3160</v>
      </c>
      <c r="BE937" s="40"/>
      <c r="BF937" s="52"/>
      <c r="BG937" s="40"/>
      <c r="BH937" s="47"/>
      <c r="BI937" s="47" t="s">
        <v>406</v>
      </c>
      <c r="BJ937" s="38" t="s">
        <v>1305</v>
      </c>
      <c r="BK937" s="47" t="s">
        <v>915</v>
      </c>
      <c r="BL937" s="125"/>
      <c r="BM937" s="125"/>
      <c r="BN937" s="125"/>
      <c r="BO937" s="125"/>
      <c r="BP937" s="125"/>
      <c r="BQ937" s="125"/>
      <c r="BR937" s="125"/>
      <c r="BS937" s="125"/>
      <c r="BT937" s="125"/>
      <c r="BU937" s="125"/>
      <c r="BV937" s="125"/>
      <c r="BW937" s="125"/>
      <c r="BX937" s="125"/>
      <c r="BY937" s="125"/>
      <c r="BZ937" s="125"/>
      <c r="CA937" s="125"/>
      <c r="CB937" s="125"/>
      <c r="CC937" s="125"/>
      <c r="CD937" s="125"/>
      <c r="CE937" s="125"/>
      <c r="CF937" s="125"/>
      <c r="CG937" s="125"/>
      <c r="CH937" s="125"/>
      <c r="CI937" s="125"/>
      <c r="CJ937" s="125"/>
      <c r="CK937" s="125"/>
      <c r="CL937" s="125"/>
      <c r="CM937" s="125"/>
      <c r="CN937" s="125"/>
      <c r="CO937" s="125"/>
      <c r="CP937" s="125"/>
      <c r="CQ937" s="125"/>
      <c r="CR937" s="125"/>
      <c r="CS937" s="125"/>
      <c r="CT937" s="125"/>
      <c r="CU937" s="125"/>
      <c r="CV937" s="125"/>
      <c r="CW937" s="125"/>
      <c r="CX937" s="125"/>
      <c r="CY937" s="125"/>
      <c r="CZ937" s="125"/>
      <c r="DA937" s="125"/>
      <c r="DB937" s="125"/>
      <c r="DC937" s="125"/>
      <c r="DD937" s="125"/>
      <c r="DE937" s="125"/>
      <c r="DF937" s="125"/>
      <c r="DG937" s="125"/>
      <c r="DH937" s="125"/>
      <c r="DI937" s="125"/>
      <c r="DJ937" s="125"/>
      <c r="DK937" s="125"/>
      <c r="DL937" s="125"/>
      <c r="DM937" s="125"/>
      <c r="DN937" s="125"/>
      <c r="DO937" s="125"/>
      <c r="DP937" s="125"/>
      <c r="DQ937" s="125"/>
      <c r="DR937" s="125"/>
      <c r="DS937" s="125"/>
      <c r="DT937" s="125"/>
      <c r="DU937" s="125"/>
      <c r="DV937" s="125"/>
      <c r="DW937" s="125"/>
      <c r="DX937" s="125"/>
      <c r="DY937" s="125"/>
      <c r="DZ937" s="125"/>
      <c r="EA937" s="125"/>
      <c r="EB937" s="125"/>
      <c r="EC937" s="125"/>
      <c r="ED937" s="125"/>
      <c r="EE937" s="125"/>
      <c r="EF937" s="125"/>
      <c r="EG937" s="125"/>
      <c r="EH937" s="125"/>
      <c r="EI937" s="125"/>
      <c r="EJ937" s="125"/>
      <c r="EK937" s="125"/>
      <c r="EL937" s="125"/>
      <c r="EM937" s="125"/>
      <c r="EN937" s="125"/>
      <c r="EO937" s="125"/>
      <c r="EP937" s="125"/>
      <c r="EQ937" s="125"/>
      <c r="ER937" s="125"/>
      <c r="ES937" s="125"/>
      <c r="ET937" s="125"/>
      <c r="EU937" s="125"/>
      <c r="EV937" s="125"/>
      <c r="EW937" s="125"/>
      <c r="EX937" s="125"/>
      <c r="EY937" s="125"/>
      <c r="EZ937" s="125"/>
      <c r="FA937" s="125"/>
      <c r="FB937" s="125"/>
      <c r="FC937" s="125"/>
      <c r="FD937" s="125"/>
      <c r="FE937" s="125"/>
      <c r="FF937" s="125"/>
      <c r="FG937" s="125"/>
      <c r="FH937" s="125"/>
      <c r="FI937" s="125"/>
      <c r="FJ937" s="125"/>
      <c r="FK937" s="125"/>
      <c r="FL937" s="125"/>
      <c r="FM937" s="125"/>
      <c r="FN937" s="125"/>
      <c r="FO937" s="125"/>
      <c r="FP937" s="125"/>
      <c r="FQ937" s="125"/>
      <c r="FR937" s="125"/>
      <c r="FS937" s="125"/>
      <c r="FT937" s="125"/>
      <c r="FU937" s="125"/>
      <c r="FV937" s="125"/>
      <c r="FW937" s="125"/>
      <c r="FX937" s="125"/>
      <c r="FY937" s="125"/>
      <c r="FZ937" s="125"/>
      <c r="GA937" s="125"/>
      <c r="GB937" s="125"/>
      <c r="GC937" s="125"/>
      <c r="GD937" s="125"/>
      <c r="GE937" s="125"/>
      <c r="GF937" s="125"/>
      <c r="GG937" s="125"/>
      <c r="GH937" s="125"/>
      <c r="GI937" s="125"/>
      <c r="GJ937" s="125"/>
      <c r="GK937" s="125"/>
      <c r="GL937" s="125"/>
      <c r="GM937" s="125"/>
      <c r="GN937" s="125"/>
      <c r="GO937" s="125"/>
      <c r="GP937" s="125"/>
      <c r="GQ937" s="125"/>
      <c r="GR937" s="125"/>
      <c r="GS937" s="125"/>
      <c r="GT937" s="125"/>
      <c r="GU937" s="125"/>
      <c r="GV937" s="125"/>
      <c r="GW937" s="125"/>
      <c r="GX937" s="125"/>
      <c r="GY937" s="125"/>
      <c r="GZ937" s="125"/>
      <c r="HA937" s="125"/>
      <c r="HB937" s="125"/>
      <c r="HC937" s="125"/>
      <c r="HD937" s="125"/>
      <c r="HE937" s="125"/>
      <c r="HF937" s="125"/>
      <c r="HG937" s="125"/>
      <c r="HH937" s="125"/>
      <c r="HI937" s="125"/>
      <c r="HJ937" s="125"/>
      <c r="HK937" s="125"/>
      <c r="HL937" s="125"/>
      <c r="HM937" s="125"/>
      <c r="HN937" s="125"/>
      <c r="HO937" s="125"/>
      <c r="HP937" s="125"/>
      <c r="HQ937" s="125"/>
      <c r="HR937" s="125"/>
      <c r="HS937" s="125"/>
      <c r="HT937" s="125"/>
      <c r="HU937" s="125"/>
      <c r="HV937" s="125"/>
      <c r="HW937" s="125"/>
      <c r="HX937" s="125"/>
      <c r="HY937" s="125"/>
      <c r="HZ937" s="125"/>
      <c r="IA937" s="125"/>
      <c r="IB937" s="125"/>
      <c r="IC937" s="125"/>
      <c r="ID937" s="125"/>
      <c r="IE937" s="125"/>
    </row>
    <row r="938" s="55" customFormat="1" ht="60" hidden="1" customHeight="1">
      <c r="A938" s="58"/>
      <c r="B938" s="58" t="s">
        <v>62</v>
      </c>
      <c r="C938" s="58" t="s">
        <v>63</v>
      </c>
      <c r="D938" s="59" t="s">
        <v>64</v>
      </c>
      <c r="E938" s="59">
        <v>244</v>
      </c>
      <c r="F938" s="62" t="s">
        <v>3565</v>
      </c>
      <c r="G938" s="62" t="s">
        <v>3691</v>
      </c>
      <c r="H938" s="59" t="s">
        <v>3692</v>
      </c>
      <c r="I938" s="63" t="s">
        <v>577</v>
      </c>
      <c r="J938" s="62" t="s">
        <v>578</v>
      </c>
      <c r="K938" s="641" t="s">
        <v>579</v>
      </c>
      <c r="L938" s="79" t="s">
        <v>580</v>
      </c>
      <c r="M938" s="64" t="s">
        <v>581</v>
      </c>
      <c r="N938" s="64" t="s">
        <v>3693</v>
      </c>
      <c r="O938" s="58" t="s">
        <v>397</v>
      </c>
      <c r="P938" s="58" t="s">
        <v>76</v>
      </c>
      <c r="Q938" s="66" t="s">
        <v>398</v>
      </c>
      <c r="R938" s="115">
        <v>41704</v>
      </c>
      <c r="S938" s="63">
        <v>15</v>
      </c>
      <c r="T938" s="69">
        <f t="shared" si="79"/>
        <v>47182</v>
      </c>
      <c r="U938" s="59" t="s">
        <v>100</v>
      </c>
      <c r="V938" s="114"/>
      <c r="W938" s="71" t="str">
        <f t="shared" si="75"/>
        <v>%НКПР</v>
      </c>
      <c r="X938" s="63">
        <v>100</v>
      </c>
      <c r="Y938" s="642"/>
      <c r="Z938" s="66" t="s">
        <v>399</v>
      </c>
      <c r="AA938" s="59" t="s">
        <v>3694</v>
      </c>
      <c r="AB938" s="642"/>
      <c r="AC938" s="66" t="s">
        <v>399</v>
      </c>
      <c r="AD938" s="64">
        <v>24</v>
      </c>
      <c r="AE938" s="72">
        <v>45576</v>
      </c>
      <c r="AF938" s="73">
        <f t="shared" si="76"/>
        <v>46305</v>
      </c>
      <c r="AG938" s="62" t="s">
        <v>82</v>
      </c>
      <c r="AH938" s="62" t="s">
        <v>83</v>
      </c>
      <c r="AI938" s="71" t="s">
        <v>3695</v>
      </c>
      <c r="AJ938" s="62" t="s">
        <v>143</v>
      </c>
      <c r="AK938" s="73" t="str">
        <f t="shared" ca="1" si="78"/>
        <v>поверен</v>
      </c>
      <c r="AL938" s="66"/>
      <c r="AM938" s="66" t="s">
        <v>86</v>
      </c>
      <c r="AN938" s="66" t="s">
        <v>87</v>
      </c>
      <c r="AO938" s="66" t="s">
        <v>88</v>
      </c>
      <c r="AP938" s="63" t="s">
        <v>3696</v>
      </c>
      <c r="AQ938" s="74"/>
      <c r="AR938" s="73"/>
      <c r="AS938" s="66" t="s">
        <v>91</v>
      </c>
      <c r="AT938" s="58" t="s">
        <v>385</v>
      </c>
      <c r="AU938" s="58"/>
      <c r="AV938" s="62"/>
      <c r="AW938" s="62"/>
      <c r="AX938" s="58"/>
      <c r="AY938" s="58"/>
      <c r="AZ938" s="58"/>
      <c r="BA938" s="62" t="s">
        <v>343</v>
      </c>
      <c r="BB938" s="62" t="s">
        <v>403</v>
      </c>
      <c r="BC938" s="62" t="s">
        <v>404</v>
      </c>
      <c r="BD938" s="66">
        <v>3160</v>
      </c>
      <c r="BE938" s="62"/>
      <c r="BF938" s="75"/>
      <c r="BG938" s="71" t="s">
        <v>587</v>
      </c>
      <c r="BH938" s="77"/>
      <c r="BI938" s="71"/>
      <c r="BJ938" s="60" t="s">
        <v>407</v>
      </c>
      <c r="BK938" s="71" t="s">
        <v>588</v>
      </c>
    </row>
    <row r="939" s="235" customFormat="1" ht="60" hidden="1" customHeight="1">
      <c r="A939" s="236"/>
      <c r="B939" s="236" t="s">
        <v>62</v>
      </c>
      <c r="C939" s="236" t="s">
        <v>63</v>
      </c>
      <c r="D939" s="237" t="s">
        <v>64</v>
      </c>
      <c r="E939" s="237">
        <v>244</v>
      </c>
      <c r="F939" s="238" t="s">
        <v>3565</v>
      </c>
      <c r="G939" s="238" t="s">
        <v>3697</v>
      </c>
      <c r="H939" s="237" t="s">
        <v>3698</v>
      </c>
      <c r="I939" s="239" t="s">
        <v>577</v>
      </c>
      <c r="J939" s="238" t="s">
        <v>1021</v>
      </c>
      <c r="K939" s="240" t="s">
        <v>579</v>
      </c>
      <c r="L939" s="241" t="s">
        <v>580</v>
      </c>
      <c r="M939" s="240" t="s">
        <v>581</v>
      </c>
      <c r="N939" s="240" t="s">
        <v>3699</v>
      </c>
      <c r="O939" s="236" t="s">
        <v>397</v>
      </c>
      <c r="P939" s="236" t="s">
        <v>76</v>
      </c>
      <c r="Q939" s="242" t="s">
        <v>398</v>
      </c>
      <c r="R939" s="273">
        <v>42592</v>
      </c>
      <c r="S939" s="239">
        <v>15</v>
      </c>
      <c r="T939" s="244">
        <f t="shared" si="79"/>
        <v>48070</v>
      </c>
      <c r="U939" s="237" t="s">
        <v>100</v>
      </c>
      <c r="V939" s="245" t="str">
        <f t="shared" si="77"/>
        <v/>
      </c>
      <c r="W939" s="245" t="str">
        <f t="shared" si="75"/>
        <v>%НКПР</v>
      </c>
      <c r="X939" s="239">
        <v>100</v>
      </c>
      <c r="Y939" s="239"/>
      <c r="Z939" s="242" t="s">
        <v>399</v>
      </c>
      <c r="AA939" s="237" t="s">
        <v>400</v>
      </c>
      <c r="AB939" s="239"/>
      <c r="AC939" s="242" t="s">
        <v>399</v>
      </c>
      <c r="AD939" s="374">
        <v>24</v>
      </c>
      <c r="AE939" s="375">
        <v>45735</v>
      </c>
      <c r="AF939" s="248">
        <f t="shared" si="76"/>
        <v>46464</v>
      </c>
      <c r="AG939" s="206" t="s">
        <v>82</v>
      </c>
      <c r="AH939" s="238" t="s">
        <v>83</v>
      </c>
      <c r="AI939" s="238" t="s">
        <v>3700</v>
      </c>
      <c r="AJ939" s="236" t="s">
        <v>109</v>
      </c>
      <c r="AK939" s="248" t="str">
        <f t="shared" ca="1" si="78"/>
        <v>поверен</v>
      </c>
      <c r="AL939" s="242"/>
      <c r="AM939" s="242" t="s">
        <v>86</v>
      </c>
      <c r="AN939" s="242" t="s">
        <v>87</v>
      </c>
      <c r="AO939" s="242" t="s">
        <v>88</v>
      </c>
      <c r="AP939" s="239" t="s">
        <v>3696</v>
      </c>
      <c r="AQ939" s="250"/>
      <c r="AR939" s="248"/>
      <c r="AS939" s="242" t="s">
        <v>91</v>
      </c>
      <c r="AT939" s="236" t="s">
        <v>385</v>
      </c>
      <c r="AU939" s="236"/>
      <c r="AV939" s="238"/>
      <c r="AW939" s="238"/>
      <c r="AX939" s="236"/>
      <c r="AY939" s="236"/>
      <c r="AZ939" s="236"/>
      <c r="BA939" s="238" t="s">
        <v>343</v>
      </c>
      <c r="BB939" s="238" t="s">
        <v>403</v>
      </c>
      <c r="BC939" s="238" t="s">
        <v>404</v>
      </c>
      <c r="BD939" s="242">
        <v>3160</v>
      </c>
      <c r="BE939" s="238"/>
      <c r="BF939" s="251"/>
      <c r="BG939" s="238" t="s">
        <v>1027</v>
      </c>
      <c r="BH939" s="245"/>
      <c r="BI939" s="245"/>
      <c r="BJ939" s="252" t="s">
        <v>407</v>
      </c>
      <c r="BK939" s="245" t="s">
        <v>588</v>
      </c>
      <c r="BL939" s="125"/>
      <c r="BM939" s="125"/>
      <c r="BN939" s="125"/>
      <c r="BO939" s="125"/>
      <c r="BP939" s="125"/>
      <c r="BQ939" s="125"/>
      <c r="BR939" s="125"/>
      <c r="BS939" s="125"/>
      <c r="BT939" s="125"/>
      <c r="BU939" s="125"/>
      <c r="BV939" s="125"/>
      <c r="BW939" s="125"/>
      <c r="BX939" s="125"/>
      <c r="BY939" s="125"/>
      <c r="BZ939" s="125"/>
      <c r="CA939" s="125"/>
      <c r="CB939" s="125"/>
      <c r="CC939" s="125"/>
      <c r="CD939" s="125"/>
      <c r="CE939" s="125"/>
      <c r="CF939" s="125"/>
      <c r="CG939" s="125"/>
      <c r="CH939" s="125"/>
      <c r="CI939" s="125"/>
      <c r="CJ939" s="125"/>
      <c r="CK939" s="125"/>
      <c r="CL939" s="125"/>
      <c r="CM939" s="125"/>
      <c r="CN939" s="125"/>
      <c r="CO939" s="125"/>
      <c r="CP939" s="125"/>
      <c r="CQ939" s="125"/>
      <c r="CR939" s="125"/>
      <c r="CS939" s="125"/>
      <c r="CT939" s="125"/>
      <c r="CU939" s="125"/>
      <c r="CV939" s="125"/>
      <c r="CW939" s="125"/>
      <c r="CX939" s="125"/>
      <c r="CY939" s="125"/>
      <c r="CZ939" s="125"/>
      <c r="DA939" s="125"/>
      <c r="DB939" s="125"/>
      <c r="DC939" s="125"/>
      <c r="DD939" s="125"/>
      <c r="DE939" s="125"/>
      <c r="DF939" s="125"/>
      <c r="DG939" s="125"/>
      <c r="DH939" s="125"/>
      <c r="DI939" s="125"/>
      <c r="DJ939" s="125"/>
      <c r="DK939" s="125"/>
      <c r="DL939" s="125"/>
      <c r="DM939" s="125"/>
      <c r="DN939" s="125"/>
      <c r="DO939" s="125"/>
      <c r="DP939" s="125"/>
      <c r="DQ939" s="125"/>
      <c r="DR939" s="125"/>
      <c r="DS939" s="125"/>
      <c r="DT939" s="125"/>
      <c r="DU939" s="125"/>
      <c r="DV939" s="125"/>
      <c r="DW939" s="125"/>
      <c r="DX939" s="125"/>
      <c r="DY939" s="125"/>
      <c r="DZ939" s="125"/>
      <c r="EA939" s="125"/>
      <c r="EB939" s="125"/>
      <c r="EC939" s="125"/>
      <c r="ED939" s="125"/>
      <c r="EE939" s="125"/>
      <c r="EF939" s="125"/>
      <c r="EG939" s="125"/>
      <c r="EH939" s="125"/>
      <c r="EI939" s="125"/>
      <c r="EJ939" s="125"/>
      <c r="EK939" s="125"/>
      <c r="EL939" s="125"/>
      <c r="EM939" s="125"/>
      <c r="EN939" s="125"/>
      <c r="EO939" s="125"/>
      <c r="EP939" s="125"/>
      <c r="EQ939" s="125"/>
      <c r="ER939" s="125"/>
      <c r="ES939" s="125"/>
      <c r="ET939" s="125"/>
      <c r="EU939" s="125"/>
      <c r="EV939" s="125"/>
      <c r="EW939" s="125"/>
      <c r="EX939" s="125"/>
      <c r="EY939" s="125"/>
      <c r="EZ939" s="125"/>
      <c r="FA939" s="125"/>
      <c r="FB939" s="125"/>
      <c r="FC939" s="125"/>
      <c r="FD939" s="125"/>
      <c r="FE939" s="125"/>
      <c r="FF939" s="125"/>
      <c r="FG939" s="125"/>
      <c r="FH939" s="125"/>
      <c r="FI939" s="125"/>
      <c r="FJ939" s="125"/>
      <c r="FK939" s="125"/>
      <c r="FL939" s="125"/>
      <c r="FM939" s="125"/>
      <c r="FN939" s="125"/>
      <c r="FO939" s="125"/>
      <c r="FP939" s="125"/>
      <c r="FQ939" s="125"/>
      <c r="FR939" s="125"/>
      <c r="FS939" s="125"/>
      <c r="FT939" s="125"/>
      <c r="FU939" s="125"/>
      <c r="FV939" s="125"/>
      <c r="FW939" s="125"/>
      <c r="FX939" s="125"/>
      <c r="FY939" s="125"/>
      <c r="FZ939" s="125"/>
      <c r="GA939" s="125"/>
      <c r="GB939" s="125"/>
      <c r="GC939" s="125"/>
      <c r="GD939" s="125"/>
      <c r="GE939" s="125"/>
      <c r="GF939" s="125"/>
      <c r="GG939" s="125"/>
      <c r="GH939" s="125"/>
      <c r="GI939" s="125"/>
      <c r="GJ939" s="125"/>
      <c r="GK939" s="125"/>
      <c r="GL939" s="125"/>
      <c r="GM939" s="125"/>
      <c r="GN939" s="125"/>
      <c r="GO939" s="125"/>
      <c r="GP939" s="125"/>
      <c r="GQ939" s="125"/>
      <c r="GR939" s="125"/>
      <c r="GS939" s="125"/>
      <c r="GT939" s="125"/>
      <c r="GU939" s="125"/>
      <c r="GV939" s="125"/>
      <c r="GW939" s="125"/>
      <c r="GX939" s="125"/>
      <c r="GY939" s="125"/>
      <c r="GZ939" s="125"/>
      <c r="HA939" s="125"/>
      <c r="HB939" s="125"/>
      <c r="HC939" s="125"/>
      <c r="HD939" s="125"/>
      <c r="HE939" s="125"/>
      <c r="HF939" s="125"/>
      <c r="HG939" s="125"/>
      <c r="HH939" s="125"/>
      <c r="HI939" s="125"/>
      <c r="HJ939" s="125"/>
      <c r="HK939" s="125"/>
      <c r="HL939" s="125"/>
      <c r="HM939" s="125"/>
      <c r="HN939" s="125"/>
      <c r="HO939" s="125"/>
      <c r="HP939" s="125"/>
      <c r="HQ939" s="125"/>
      <c r="HR939" s="125"/>
      <c r="HS939" s="125"/>
      <c r="HT939" s="125"/>
      <c r="HU939" s="125"/>
      <c r="HV939" s="125"/>
      <c r="HW939" s="125"/>
      <c r="HX939" s="125"/>
      <c r="HY939" s="125"/>
      <c r="HZ939" s="125"/>
      <c r="IA939" s="125"/>
      <c r="IB939" s="125"/>
      <c r="IC939" s="125"/>
      <c r="ID939" s="125"/>
      <c r="IE939" s="125"/>
    </row>
    <row r="940" s="235" customFormat="1" ht="60" hidden="1" customHeight="1">
      <c r="A940" s="236"/>
      <c r="B940" s="236" t="s">
        <v>62</v>
      </c>
      <c r="C940" s="236" t="s">
        <v>63</v>
      </c>
      <c r="D940" s="237" t="s">
        <v>64</v>
      </c>
      <c r="E940" s="237">
        <v>244</v>
      </c>
      <c r="F940" s="238" t="s">
        <v>3565</v>
      </c>
      <c r="G940" s="238" t="s">
        <v>3701</v>
      </c>
      <c r="H940" s="237" t="s">
        <v>3702</v>
      </c>
      <c r="I940" s="239" t="s">
        <v>577</v>
      </c>
      <c r="J940" s="238" t="s">
        <v>1021</v>
      </c>
      <c r="K940" s="240" t="s">
        <v>579</v>
      </c>
      <c r="L940" s="241" t="s">
        <v>580</v>
      </c>
      <c r="M940" s="240" t="s">
        <v>581</v>
      </c>
      <c r="N940" s="240" t="s">
        <v>3703</v>
      </c>
      <c r="O940" s="236" t="s">
        <v>397</v>
      </c>
      <c r="P940" s="236" t="s">
        <v>76</v>
      </c>
      <c r="Q940" s="242" t="s">
        <v>398</v>
      </c>
      <c r="R940" s="273">
        <v>42591</v>
      </c>
      <c r="S940" s="239">
        <v>15</v>
      </c>
      <c r="T940" s="244">
        <f t="shared" si="79"/>
        <v>48069</v>
      </c>
      <c r="U940" s="237" t="s">
        <v>100</v>
      </c>
      <c r="V940" s="245" t="str">
        <f t="shared" si="77"/>
        <v/>
      </c>
      <c r="W940" s="245" t="str">
        <f t="shared" si="75"/>
        <v>%НКПР</v>
      </c>
      <c r="X940" s="239">
        <v>100</v>
      </c>
      <c r="Y940" s="239"/>
      <c r="Z940" s="242" t="s">
        <v>399</v>
      </c>
      <c r="AA940" s="237" t="s">
        <v>400</v>
      </c>
      <c r="AB940" s="239"/>
      <c r="AC940" s="242" t="s">
        <v>399</v>
      </c>
      <c r="AD940" s="374">
        <v>24</v>
      </c>
      <c r="AE940" s="375">
        <v>45735</v>
      </c>
      <c r="AF940" s="248">
        <f t="shared" si="76"/>
        <v>46464</v>
      </c>
      <c r="AG940" s="206" t="s">
        <v>82</v>
      </c>
      <c r="AH940" s="238" t="s">
        <v>83</v>
      </c>
      <c r="AI940" s="238" t="s">
        <v>3704</v>
      </c>
      <c r="AJ940" s="236" t="s">
        <v>109</v>
      </c>
      <c r="AK940" s="248" t="str">
        <f t="shared" ca="1" si="78"/>
        <v>поверен</v>
      </c>
      <c r="AL940" s="242"/>
      <c r="AM940" s="242" t="s">
        <v>86</v>
      </c>
      <c r="AN940" s="242" t="s">
        <v>87</v>
      </c>
      <c r="AO940" s="242" t="s">
        <v>88</v>
      </c>
      <c r="AP940" s="239" t="s">
        <v>3696</v>
      </c>
      <c r="AQ940" s="250"/>
      <c r="AR940" s="248"/>
      <c r="AS940" s="242" t="s">
        <v>91</v>
      </c>
      <c r="AT940" s="236" t="s">
        <v>385</v>
      </c>
      <c r="AU940" s="236"/>
      <c r="AV940" s="238"/>
      <c r="AW940" s="238"/>
      <c r="AX940" s="236"/>
      <c r="AY940" s="236"/>
      <c r="AZ940" s="236"/>
      <c r="BA940" s="238" t="s">
        <v>343</v>
      </c>
      <c r="BB940" s="238" t="s">
        <v>403</v>
      </c>
      <c r="BC940" s="238" t="s">
        <v>404</v>
      </c>
      <c r="BD940" s="242">
        <v>3160</v>
      </c>
      <c r="BE940" s="238"/>
      <c r="BF940" s="251"/>
      <c r="BG940" s="238" t="s">
        <v>1027</v>
      </c>
      <c r="BH940" s="245"/>
      <c r="BI940" s="245"/>
      <c r="BJ940" s="252" t="s">
        <v>407</v>
      </c>
      <c r="BK940" s="245" t="s">
        <v>588</v>
      </c>
      <c r="BL940" s="125"/>
      <c r="BM940" s="125"/>
      <c r="BN940" s="125"/>
      <c r="BO940" s="125"/>
      <c r="BP940" s="125"/>
      <c r="BQ940" s="125"/>
      <c r="BR940" s="125"/>
      <c r="BS940" s="125"/>
      <c r="BT940" s="125"/>
      <c r="BU940" s="125"/>
      <c r="BV940" s="125"/>
      <c r="BW940" s="125"/>
      <c r="BX940" s="125"/>
      <c r="BY940" s="125"/>
      <c r="BZ940" s="125"/>
      <c r="CA940" s="125"/>
      <c r="CB940" s="125"/>
      <c r="CC940" s="125"/>
      <c r="CD940" s="125"/>
      <c r="CE940" s="125"/>
      <c r="CF940" s="125"/>
      <c r="CG940" s="125"/>
      <c r="CH940" s="125"/>
      <c r="CI940" s="125"/>
      <c r="CJ940" s="125"/>
      <c r="CK940" s="125"/>
      <c r="CL940" s="125"/>
      <c r="CM940" s="125"/>
      <c r="CN940" s="125"/>
      <c r="CO940" s="125"/>
      <c r="CP940" s="125"/>
      <c r="CQ940" s="125"/>
      <c r="CR940" s="125"/>
      <c r="CS940" s="125"/>
      <c r="CT940" s="125"/>
      <c r="CU940" s="125"/>
      <c r="CV940" s="125"/>
      <c r="CW940" s="125"/>
      <c r="CX940" s="125"/>
      <c r="CY940" s="125"/>
      <c r="CZ940" s="125"/>
      <c r="DA940" s="125"/>
      <c r="DB940" s="125"/>
      <c r="DC940" s="125"/>
      <c r="DD940" s="125"/>
      <c r="DE940" s="125"/>
      <c r="DF940" s="125"/>
      <c r="DG940" s="125"/>
      <c r="DH940" s="125"/>
      <c r="DI940" s="125"/>
      <c r="DJ940" s="125"/>
      <c r="DK940" s="125"/>
      <c r="DL940" s="125"/>
      <c r="DM940" s="125"/>
      <c r="DN940" s="125"/>
      <c r="DO940" s="125"/>
      <c r="DP940" s="125"/>
      <c r="DQ940" s="125"/>
      <c r="DR940" s="125"/>
      <c r="DS940" s="125"/>
      <c r="DT940" s="125"/>
      <c r="DU940" s="125"/>
      <c r="DV940" s="125"/>
      <c r="DW940" s="125"/>
      <c r="DX940" s="125"/>
      <c r="DY940" s="125"/>
      <c r="DZ940" s="125"/>
      <c r="EA940" s="125"/>
      <c r="EB940" s="125"/>
      <c r="EC940" s="125"/>
      <c r="ED940" s="125"/>
      <c r="EE940" s="125"/>
      <c r="EF940" s="125"/>
      <c r="EG940" s="125"/>
      <c r="EH940" s="125"/>
      <c r="EI940" s="125"/>
      <c r="EJ940" s="125"/>
      <c r="EK940" s="125"/>
      <c r="EL940" s="125"/>
      <c r="EM940" s="125"/>
      <c r="EN940" s="125"/>
      <c r="EO940" s="125"/>
      <c r="EP940" s="125"/>
      <c r="EQ940" s="125"/>
      <c r="ER940" s="125"/>
      <c r="ES940" s="125"/>
      <c r="ET940" s="125"/>
      <c r="EU940" s="125"/>
      <c r="EV940" s="125"/>
      <c r="EW940" s="125"/>
      <c r="EX940" s="125"/>
      <c r="EY940" s="125"/>
      <c r="EZ940" s="125"/>
      <c r="FA940" s="125"/>
      <c r="FB940" s="125"/>
      <c r="FC940" s="125"/>
      <c r="FD940" s="125"/>
      <c r="FE940" s="125"/>
      <c r="FF940" s="125"/>
      <c r="FG940" s="125"/>
      <c r="FH940" s="125"/>
      <c r="FI940" s="125"/>
      <c r="FJ940" s="125"/>
      <c r="FK940" s="125"/>
      <c r="FL940" s="125"/>
      <c r="FM940" s="125"/>
      <c r="FN940" s="125"/>
      <c r="FO940" s="125"/>
      <c r="FP940" s="125"/>
      <c r="FQ940" s="125"/>
      <c r="FR940" s="125"/>
      <c r="FS940" s="125"/>
      <c r="FT940" s="125"/>
      <c r="FU940" s="125"/>
      <c r="FV940" s="125"/>
      <c r="FW940" s="125"/>
      <c r="FX940" s="125"/>
      <c r="FY940" s="125"/>
      <c r="FZ940" s="125"/>
      <c r="GA940" s="125"/>
      <c r="GB940" s="125"/>
      <c r="GC940" s="125"/>
      <c r="GD940" s="125"/>
      <c r="GE940" s="125"/>
      <c r="GF940" s="125"/>
      <c r="GG940" s="125"/>
      <c r="GH940" s="125"/>
      <c r="GI940" s="125"/>
      <c r="GJ940" s="125"/>
      <c r="GK940" s="125"/>
      <c r="GL940" s="125"/>
      <c r="GM940" s="125"/>
      <c r="GN940" s="125"/>
      <c r="GO940" s="125"/>
      <c r="GP940" s="125"/>
      <c r="GQ940" s="125"/>
      <c r="GR940" s="125"/>
      <c r="GS940" s="125"/>
      <c r="GT940" s="125"/>
      <c r="GU940" s="125"/>
      <c r="GV940" s="125"/>
      <c r="GW940" s="125"/>
      <c r="GX940" s="125"/>
      <c r="GY940" s="125"/>
      <c r="GZ940" s="125"/>
      <c r="HA940" s="125"/>
      <c r="HB940" s="125"/>
      <c r="HC940" s="125"/>
      <c r="HD940" s="125"/>
      <c r="HE940" s="125"/>
      <c r="HF940" s="125"/>
      <c r="HG940" s="125"/>
      <c r="HH940" s="125"/>
      <c r="HI940" s="125"/>
      <c r="HJ940" s="125"/>
      <c r="HK940" s="125"/>
      <c r="HL940" s="125"/>
      <c r="HM940" s="125"/>
      <c r="HN940" s="125"/>
      <c r="HO940" s="125"/>
      <c r="HP940" s="125"/>
      <c r="HQ940" s="125"/>
      <c r="HR940" s="125"/>
      <c r="HS940" s="125"/>
      <c r="HT940" s="125"/>
      <c r="HU940" s="125"/>
      <c r="HV940" s="125"/>
      <c r="HW940" s="125"/>
      <c r="HX940" s="125"/>
      <c r="HY940" s="125"/>
      <c r="HZ940" s="125"/>
      <c r="IA940" s="125"/>
      <c r="IB940" s="125"/>
      <c r="IC940" s="125"/>
      <c r="ID940" s="125"/>
      <c r="IE940" s="125"/>
    </row>
    <row r="941" s="55" customFormat="1" ht="60" hidden="1" customHeight="1">
      <c r="A941" s="58"/>
      <c r="B941" s="58" t="s">
        <v>62</v>
      </c>
      <c r="C941" s="58" t="s">
        <v>63</v>
      </c>
      <c r="D941" s="59" t="s">
        <v>64</v>
      </c>
      <c r="E941" s="59">
        <v>244</v>
      </c>
      <c r="F941" s="62" t="s">
        <v>3705</v>
      </c>
      <c r="G941" s="62" t="s">
        <v>3706</v>
      </c>
      <c r="H941" s="59" t="s">
        <v>3707</v>
      </c>
      <c r="I941" s="63" t="s">
        <v>577</v>
      </c>
      <c r="J941" s="62" t="s">
        <v>578</v>
      </c>
      <c r="K941" s="641" t="s">
        <v>579</v>
      </c>
      <c r="L941" s="79" t="s">
        <v>580</v>
      </c>
      <c r="M941" s="64" t="s">
        <v>581</v>
      </c>
      <c r="N941" s="64" t="s">
        <v>3708</v>
      </c>
      <c r="O941" s="58" t="s">
        <v>397</v>
      </c>
      <c r="P941" s="58" t="s">
        <v>76</v>
      </c>
      <c r="Q941" s="66" t="s">
        <v>398</v>
      </c>
      <c r="R941" s="115">
        <v>41704</v>
      </c>
      <c r="S941" s="63">
        <v>15</v>
      </c>
      <c r="T941" s="69">
        <f t="shared" si="79"/>
        <v>47182</v>
      </c>
      <c r="U941" s="59" t="s">
        <v>100</v>
      </c>
      <c r="V941" s="642"/>
      <c r="W941" s="71" t="str">
        <f t="shared" si="75"/>
        <v>%НКПР</v>
      </c>
      <c r="X941" s="63">
        <v>100</v>
      </c>
      <c r="Y941" s="642"/>
      <c r="Z941" s="66" t="s">
        <v>399</v>
      </c>
      <c r="AA941" s="59" t="s">
        <v>3694</v>
      </c>
      <c r="AB941" s="642"/>
      <c r="AC941" s="66" t="s">
        <v>399</v>
      </c>
      <c r="AD941" s="498">
        <v>24</v>
      </c>
      <c r="AE941" s="72">
        <v>45576</v>
      </c>
      <c r="AF941" s="73">
        <f t="shared" si="76"/>
        <v>46305</v>
      </c>
      <c r="AG941" s="62" t="s">
        <v>82</v>
      </c>
      <c r="AH941" s="62" t="s">
        <v>83</v>
      </c>
      <c r="AI941" s="71" t="s">
        <v>3709</v>
      </c>
      <c r="AJ941" s="62" t="s">
        <v>143</v>
      </c>
      <c r="AK941" s="73" t="str">
        <f t="shared" ca="1" si="78"/>
        <v>поверен</v>
      </c>
      <c r="AL941" s="66"/>
      <c r="AM941" s="66" t="s">
        <v>86</v>
      </c>
      <c r="AN941" s="66" t="s">
        <v>87</v>
      </c>
      <c r="AO941" s="66" t="s">
        <v>88</v>
      </c>
      <c r="AP941" s="63" t="s">
        <v>3696</v>
      </c>
      <c r="AQ941" s="74"/>
      <c r="AR941" s="73"/>
      <c r="AS941" s="66" t="s">
        <v>91</v>
      </c>
      <c r="AT941" s="58" t="s">
        <v>385</v>
      </c>
      <c r="AU941" s="58"/>
      <c r="AV941" s="62"/>
      <c r="AW941" s="62"/>
      <c r="AX941" s="58"/>
      <c r="AY941" s="58"/>
      <c r="AZ941" s="58"/>
      <c r="BA941" s="62" t="s">
        <v>343</v>
      </c>
      <c r="BB941" s="62" t="s">
        <v>403</v>
      </c>
      <c r="BC941" s="62" t="s">
        <v>404</v>
      </c>
      <c r="BD941" s="66">
        <v>3160</v>
      </c>
      <c r="BE941" s="62"/>
      <c r="BF941" s="75"/>
      <c r="BG941" s="71" t="s">
        <v>587</v>
      </c>
      <c r="BH941" s="77"/>
      <c r="BI941" s="71"/>
      <c r="BJ941" s="60" t="s">
        <v>407</v>
      </c>
      <c r="BK941" s="71" t="s">
        <v>588</v>
      </c>
    </row>
    <row r="942" s="235" customFormat="1" ht="60" hidden="1" customHeight="1">
      <c r="A942" s="236"/>
      <c r="B942" s="236" t="s">
        <v>62</v>
      </c>
      <c r="C942" s="236" t="s">
        <v>63</v>
      </c>
      <c r="D942" s="237" t="s">
        <v>64</v>
      </c>
      <c r="E942" s="237">
        <v>244</v>
      </c>
      <c r="F942" s="238" t="s">
        <v>3705</v>
      </c>
      <c r="G942" s="238" t="s">
        <v>3710</v>
      </c>
      <c r="H942" s="237" t="s">
        <v>3711</v>
      </c>
      <c r="I942" s="239" t="s">
        <v>577</v>
      </c>
      <c r="J942" s="238" t="s">
        <v>1021</v>
      </c>
      <c r="K942" s="240" t="s">
        <v>579</v>
      </c>
      <c r="L942" s="241" t="s">
        <v>580</v>
      </c>
      <c r="M942" s="240" t="s">
        <v>581</v>
      </c>
      <c r="N942" s="240" t="s">
        <v>3712</v>
      </c>
      <c r="O942" s="236" t="s">
        <v>397</v>
      </c>
      <c r="P942" s="236" t="s">
        <v>76</v>
      </c>
      <c r="Q942" s="242" t="s">
        <v>398</v>
      </c>
      <c r="R942" s="273">
        <v>42592</v>
      </c>
      <c r="S942" s="239">
        <v>15</v>
      </c>
      <c r="T942" s="244">
        <f t="shared" si="79"/>
        <v>48070</v>
      </c>
      <c r="U942" s="237" t="s">
        <v>100</v>
      </c>
      <c r="V942" s="245" t="str">
        <f t="shared" si="77"/>
        <v/>
      </c>
      <c r="W942" s="245" t="str">
        <f t="shared" si="75"/>
        <v>%НКПР</v>
      </c>
      <c r="X942" s="239">
        <v>100</v>
      </c>
      <c r="Y942" s="239"/>
      <c r="Z942" s="242" t="s">
        <v>399</v>
      </c>
      <c r="AA942" s="237" t="s">
        <v>400</v>
      </c>
      <c r="AB942" s="239"/>
      <c r="AC942" s="242" t="s">
        <v>399</v>
      </c>
      <c r="AD942" s="374">
        <v>24</v>
      </c>
      <c r="AE942" s="375">
        <v>45735</v>
      </c>
      <c r="AF942" s="248">
        <f t="shared" si="76"/>
        <v>46464</v>
      </c>
      <c r="AG942" s="206" t="s">
        <v>82</v>
      </c>
      <c r="AH942" s="238" t="s">
        <v>83</v>
      </c>
      <c r="AI942" s="238" t="s">
        <v>3713</v>
      </c>
      <c r="AJ942" s="236" t="s">
        <v>109</v>
      </c>
      <c r="AK942" s="248" t="str">
        <f t="shared" ca="1" si="78"/>
        <v>поверен</v>
      </c>
      <c r="AL942" s="242"/>
      <c r="AM942" s="242" t="s">
        <v>86</v>
      </c>
      <c r="AN942" s="242" t="s">
        <v>87</v>
      </c>
      <c r="AO942" s="242" t="s">
        <v>88</v>
      </c>
      <c r="AP942" s="239" t="s">
        <v>584</v>
      </c>
      <c r="AQ942" s="250"/>
      <c r="AR942" s="248"/>
      <c r="AS942" s="242" t="s">
        <v>91</v>
      </c>
      <c r="AT942" s="236" t="s">
        <v>385</v>
      </c>
      <c r="AU942" s="236"/>
      <c r="AV942" s="238"/>
      <c r="AW942" s="238"/>
      <c r="AX942" s="236"/>
      <c r="AY942" s="236"/>
      <c r="AZ942" s="236"/>
      <c r="BA942" s="238" t="s">
        <v>343</v>
      </c>
      <c r="BB942" s="238" t="s">
        <v>403</v>
      </c>
      <c r="BC942" s="238" t="s">
        <v>404</v>
      </c>
      <c r="BD942" s="242">
        <v>3160</v>
      </c>
      <c r="BE942" s="238"/>
      <c r="BF942" s="251"/>
      <c r="BG942" s="238" t="s">
        <v>1027</v>
      </c>
      <c r="BH942" s="245"/>
      <c r="BI942" s="245"/>
      <c r="BJ942" s="252" t="s">
        <v>407</v>
      </c>
      <c r="BK942" s="245" t="s">
        <v>588</v>
      </c>
      <c r="BL942" s="125"/>
      <c r="BM942" s="125"/>
      <c r="BN942" s="125"/>
      <c r="BO942" s="125"/>
      <c r="BP942" s="125"/>
      <c r="BQ942" s="125"/>
      <c r="BR942" s="125"/>
      <c r="BS942" s="125"/>
      <c r="BT942" s="125"/>
      <c r="BU942" s="125"/>
      <c r="BV942" s="125"/>
      <c r="BW942" s="125"/>
      <c r="BX942" s="125"/>
      <c r="BY942" s="125"/>
      <c r="BZ942" s="125"/>
      <c r="CA942" s="125"/>
      <c r="CB942" s="125"/>
      <c r="CC942" s="125"/>
      <c r="CD942" s="125"/>
      <c r="CE942" s="125"/>
      <c r="CF942" s="125"/>
      <c r="CG942" s="125"/>
      <c r="CH942" s="125"/>
      <c r="CI942" s="125"/>
      <c r="CJ942" s="125"/>
      <c r="CK942" s="125"/>
      <c r="CL942" s="125"/>
      <c r="CM942" s="125"/>
      <c r="CN942" s="125"/>
      <c r="CO942" s="125"/>
      <c r="CP942" s="125"/>
      <c r="CQ942" s="125"/>
      <c r="CR942" s="125"/>
      <c r="CS942" s="125"/>
      <c r="CT942" s="125"/>
      <c r="CU942" s="125"/>
      <c r="CV942" s="125"/>
      <c r="CW942" s="125"/>
      <c r="CX942" s="125"/>
      <c r="CY942" s="125"/>
      <c r="CZ942" s="125"/>
      <c r="DA942" s="125"/>
      <c r="DB942" s="125"/>
      <c r="DC942" s="125"/>
      <c r="DD942" s="125"/>
      <c r="DE942" s="125"/>
      <c r="DF942" s="125"/>
      <c r="DG942" s="125"/>
      <c r="DH942" s="125"/>
      <c r="DI942" s="125"/>
      <c r="DJ942" s="125"/>
      <c r="DK942" s="125"/>
      <c r="DL942" s="125"/>
      <c r="DM942" s="125"/>
      <c r="DN942" s="125"/>
      <c r="DO942" s="125"/>
      <c r="DP942" s="125"/>
      <c r="DQ942" s="125"/>
      <c r="DR942" s="125"/>
      <c r="DS942" s="125"/>
      <c r="DT942" s="125"/>
      <c r="DU942" s="125"/>
      <c r="DV942" s="125"/>
      <c r="DW942" s="125"/>
      <c r="DX942" s="125"/>
      <c r="DY942" s="125"/>
      <c r="DZ942" s="125"/>
      <c r="EA942" s="125"/>
      <c r="EB942" s="125"/>
      <c r="EC942" s="125"/>
      <c r="ED942" s="125"/>
      <c r="EE942" s="125"/>
      <c r="EF942" s="125"/>
      <c r="EG942" s="125"/>
      <c r="EH942" s="125"/>
      <c r="EI942" s="125"/>
      <c r="EJ942" s="125"/>
      <c r="EK942" s="125"/>
      <c r="EL942" s="125"/>
      <c r="EM942" s="125"/>
      <c r="EN942" s="125"/>
      <c r="EO942" s="125"/>
      <c r="EP942" s="125"/>
      <c r="EQ942" s="125"/>
      <c r="ER942" s="125"/>
      <c r="ES942" s="125"/>
      <c r="ET942" s="125"/>
      <c r="EU942" s="125"/>
      <c r="EV942" s="125"/>
      <c r="EW942" s="125"/>
      <c r="EX942" s="125"/>
      <c r="EY942" s="125"/>
      <c r="EZ942" s="125"/>
      <c r="FA942" s="125"/>
      <c r="FB942" s="125"/>
      <c r="FC942" s="125"/>
      <c r="FD942" s="125"/>
      <c r="FE942" s="125"/>
      <c r="FF942" s="125"/>
      <c r="FG942" s="125"/>
      <c r="FH942" s="125"/>
      <c r="FI942" s="125"/>
      <c r="FJ942" s="125"/>
      <c r="FK942" s="125"/>
      <c r="FL942" s="125"/>
      <c r="FM942" s="125"/>
      <c r="FN942" s="125"/>
      <c r="FO942" s="125"/>
      <c r="FP942" s="125"/>
      <c r="FQ942" s="125"/>
      <c r="FR942" s="125"/>
      <c r="FS942" s="125"/>
      <c r="FT942" s="125"/>
      <c r="FU942" s="125"/>
      <c r="FV942" s="125"/>
      <c r="FW942" s="125"/>
      <c r="FX942" s="125"/>
      <c r="FY942" s="125"/>
      <c r="FZ942" s="125"/>
      <c r="GA942" s="125"/>
      <c r="GB942" s="125"/>
      <c r="GC942" s="125"/>
      <c r="GD942" s="125"/>
      <c r="GE942" s="125"/>
      <c r="GF942" s="125"/>
      <c r="GG942" s="125"/>
      <c r="GH942" s="125"/>
      <c r="GI942" s="125"/>
      <c r="GJ942" s="125"/>
      <c r="GK942" s="125"/>
      <c r="GL942" s="125"/>
      <c r="GM942" s="125"/>
      <c r="GN942" s="125"/>
      <c r="GO942" s="125"/>
      <c r="GP942" s="125"/>
      <c r="GQ942" s="125"/>
      <c r="GR942" s="125"/>
      <c r="GS942" s="125"/>
      <c r="GT942" s="125"/>
      <c r="GU942" s="125"/>
      <c r="GV942" s="125"/>
      <c r="GW942" s="125"/>
      <c r="GX942" s="125"/>
      <c r="GY942" s="125"/>
      <c r="GZ942" s="125"/>
      <c r="HA942" s="125"/>
      <c r="HB942" s="125"/>
      <c r="HC942" s="125"/>
      <c r="HD942" s="125"/>
      <c r="HE942" s="125"/>
      <c r="HF942" s="125"/>
      <c r="HG942" s="125"/>
      <c r="HH942" s="125"/>
      <c r="HI942" s="125"/>
      <c r="HJ942" s="125"/>
      <c r="HK942" s="125"/>
      <c r="HL942" s="125"/>
      <c r="HM942" s="125"/>
      <c r="HN942" s="125"/>
      <c r="HO942" s="125"/>
      <c r="HP942" s="125"/>
      <c r="HQ942" s="125"/>
      <c r="HR942" s="125"/>
      <c r="HS942" s="125"/>
      <c r="HT942" s="125"/>
      <c r="HU942" s="125"/>
      <c r="HV942" s="125"/>
      <c r="HW942" s="125"/>
      <c r="HX942" s="125"/>
      <c r="HY942" s="125"/>
      <c r="HZ942" s="125"/>
      <c r="IA942" s="125"/>
      <c r="IB942" s="125"/>
      <c r="IC942" s="125"/>
      <c r="ID942" s="125"/>
      <c r="IE942" s="125"/>
    </row>
    <row r="943" s="235" customFormat="1" ht="60" hidden="1" customHeight="1">
      <c r="A943" s="236"/>
      <c r="B943" s="236" t="s">
        <v>62</v>
      </c>
      <c r="C943" s="236" t="s">
        <v>63</v>
      </c>
      <c r="D943" s="237" t="s">
        <v>64</v>
      </c>
      <c r="E943" s="237">
        <v>244</v>
      </c>
      <c r="F943" s="238" t="s">
        <v>3714</v>
      </c>
      <c r="G943" s="238" t="s">
        <v>3715</v>
      </c>
      <c r="H943" s="237" t="s">
        <v>3716</v>
      </c>
      <c r="I943" s="239" t="s">
        <v>577</v>
      </c>
      <c r="J943" s="238" t="s">
        <v>1021</v>
      </c>
      <c r="K943" s="240" t="s">
        <v>579</v>
      </c>
      <c r="L943" s="241" t="s">
        <v>580</v>
      </c>
      <c r="M943" s="240" t="s">
        <v>581</v>
      </c>
      <c r="N943" s="240" t="s">
        <v>3717</v>
      </c>
      <c r="O943" s="236" t="s">
        <v>397</v>
      </c>
      <c r="P943" s="236" t="s">
        <v>76</v>
      </c>
      <c r="Q943" s="242" t="s">
        <v>398</v>
      </c>
      <c r="R943" s="273">
        <v>42592</v>
      </c>
      <c r="S943" s="239">
        <v>15</v>
      </c>
      <c r="T943" s="244">
        <f t="shared" si="79"/>
        <v>48070</v>
      </c>
      <c r="U943" s="237" t="s">
        <v>100</v>
      </c>
      <c r="V943" s="245" t="str">
        <f t="shared" si="77"/>
        <v/>
      </c>
      <c r="W943" s="245" t="str">
        <f t="shared" si="75"/>
        <v>%НКПР</v>
      </c>
      <c r="X943" s="239">
        <v>100</v>
      </c>
      <c r="Y943" s="239"/>
      <c r="Z943" s="242" t="s">
        <v>399</v>
      </c>
      <c r="AA943" s="237" t="s">
        <v>400</v>
      </c>
      <c r="AB943" s="239"/>
      <c r="AC943" s="242" t="s">
        <v>399</v>
      </c>
      <c r="AD943" s="374">
        <v>24</v>
      </c>
      <c r="AE943" s="375">
        <v>45735</v>
      </c>
      <c r="AF943" s="248">
        <f t="shared" si="76"/>
        <v>46464</v>
      </c>
      <c r="AG943" s="206" t="s">
        <v>82</v>
      </c>
      <c r="AH943" s="238" t="s">
        <v>83</v>
      </c>
      <c r="AI943" s="238" t="s">
        <v>3718</v>
      </c>
      <c r="AJ943" s="236" t="s">
        <v>109</v>
      </c>
      <c r="AK943" s="248" t="str">
        <f t="shared" ca="1" si="78"/>
        <v>поверен</v>
      </c>
      <c r="AL943" s="242"/>
      <c r="AM943" s="242" t="s">
        <v>86</v>
      </c>
      <c r="AN943" s="242" t="s">
        <v>87</v>
      </c>
      <c r="AO943" s="242" t="s">
        <v>88</v>
      </c>
      <c r="AP943" s="239" t="s">
        <v>584</v>
      </c>
      <c r="AQ943" s="250"/>
      <c r="AR943" s="248"/>
      <c r="AS943" s="242" t="s">
        <v>91</v>
      </c>
      <c r="AT943" s="236" t="s">
        <v>385</v>
      </c>
      <c r="AU943" s="236"/>
      <c r="AV943" s="238"/>
      <c r="AW943" s="238"/>
      <c r="AX943" s="236"/>
      <c r="AY943" s="236"/>
      <c r="AZ943" s="236"/>
      <c r="BA943" s="238" t="s">
        <v>343</v>
      </c>
      <c r="BB943" s="238" t="s">
        <v>403</v>
      </c>
      <c r="BC943" s="238" t="s">
        <v>404</v>
      </c>
      <c r="BD943" s="242">
        <v>3160</v>
      </c>
      <c r="BE943" s="238"/>
      <c r="BF943" s="251"/>
      <c r="BG943" s="238" t="s">
        <v>1027</v>
      </c>
      <c r="BH943" s="245"/>
      <c r="BI943" s="245"/>
      <c r="BJ943" s="252" t="s">
        <v>407</v>
      </c>
      <c r="BK943" s="245" t="s">
        <v>588</v>
      </c>
      <c r="BL943" s="125"/>
      <c r="BM943" s="125"/>
      <c r="BN943" s="125"/>
      <c r="BO943" s="125"/>
      <c r="BP943" s="125"/>
      <c r="BQ943" s="125"/>
      <c r="BR943" s="125"/>
      <c r="BS943" s="125"/>
      <c r="BT943" s="125"/>
      <c r="BU943" s="125"/>
      <c r="BV943" s="125"/>
      <c r="BW943" s="125"/>
      <c r="BX943" s="125"/>
      <c r="BY943" s="125"/>
      <c r="BZ943" s="125"/>
      <c r="CA943" s="125"/>
      <c r="CB943" s="125"/>
      <c r="CC943" s="125"/>
      <c r="CD943" s="125"/>
      <c r="CE943" s="125"/>
      <c r="CF943" s="125"/>
      <c r="CG943" s="125"/>
      <c r="CH943" s="125"/>
      <c r="CI943" s="125"/>
      <c r="CJ943" s="125"/>
      <c r="CK943" s="125"/>
      <c r="CL943" s="125"/>
      <c r="CM943" s="125"/>
      <c r="CN943" s="125"/>
      <c r="CO943" s="125"/>
      <c r="CP943" s="125"/>
      <c r="CQ943" s="125"/>
      <c r="CR943" s="125"/>
      <c r="CS943" s="125"/>
      <c r="CT943" s="125"/>
      <c r="CU943" s="125"/>
      <c r="CV943" s="125"/>
      <c r="CW943" s="125"/>
      <c r="CX943" s="125"/>
      <c r="CY943" s="125"/>
      <c r="CZ943" s="125"/>
      <c r="DA943" s="125"/>
      <c r="DB943" s="125"/>
      <c r="DC943" s="125"/>
      <c r="DD943" s="125"/>
      <c r="DE943" s="125"/>
      <c r="DF943" s="125"/>
      <c r="DG943" s="125"/>
      <c r="DH943" s="125"/>
      <c r="DI943" s="125"/>
      <c r="DJ943" s="125"/>
      <c r="DK943" s="125"/>
      <c r="DL943" s="125"/>
      <c r="DM943" s="125"/>
      <c r="DN943" s="125"/>
      <c r="DO943" s="125"/>
      <c r="DP943" s="125"/>
      <c r="DQ943" s="125"/>
      <c r="DR943" s="125"/>
      <c r="DS943" s="125"/>
      <c r="DT943" s="125"/>
      <c r="DU943" s="125"/>
      <c r="DV943" s="125"/>
      <c r="DW943" s="125"/>
      <c r="DX943" s="125"/>
      <c r="DY943" s="125"/>
      <c r="DZ943" s="125"/>
      <c r="EA943" s="125"/>
      <c r="EB943" s="125"/>
      <c r="EC943" s="125"/>
      <c r="ED943" s="125"/>
      <c r="EE943" s="125"/>
      <c r="EF943" s="125"/>
      <c r="EG943" s="125"/>
      <c r="EH943" s="125"/>
      <c r="EI943" s="125"/>
      <c r="EJ943" s="125"/>
      <c r="EK943" s="125"/>
      <c r="EL943" s="125"/>
      <c r="EM943" s="125"/>
      <c r="EN943" s="125"/>
      <c r="EO943" s="125"/>
      <c r="EP943" s="125"/>
      <c r="EQ943" s="125"/>
      <c r="ER943" s="125"/>
      <c r="ES943" s="125"/>
      <c r="ET943" s="125"/>
      <c r="EU943" s="125"/>
      <c r="EV943" s="125"/>
      <c r="EW943" s="125"/>
      <c r="EX943" s="125"/>
      <c r="EY943" s="125"/>
      <c r="EZ943" s="125"/>
      <c r="FA943" s="125"/>
      <c r="FB943" s="125"/>
      <c r="FC943" s="125"/>
      <c r="FD943" s="125"/>
      <c r="FE943" s="125"/>
      <c r="FF943" s="125"/>
      <c r="FG943" s="125"/>
      <c r="FH943" s="125"/>
      <c r="FI943" s="125"/>
      <c r="FJ943" s="125"/>
      <c r="FK943" s="125"/>
      <c r="FL943" s="125"/>
      <c r="FM943" s="125"/>
      <c r="FN943" s="125"/>
      <c r="FO943" s="125"/>
      <c r="FP943" s="125"/>
      <c r="FQ943" s="125"/>
      <c r="FR943" s="125"/>
      <c r="FS943" s="125"/>
      <c r="FT943" s="125"/>
      <c r="FU943" s="125"/>
      <c r="FV943" s="125"/>
      <c r="FW943" s="125"/>
      <c r="FX943" s="125"/>
      <c r="FY943" s="125"/>
      <c r="FZ943" s="125"/>
      <c r="GA943" s="125"/>
      <c r="GB943" s="125"/>
      <c r="GC943" s="125"/>
      <c r="GD943" s="125"/>
      <c r="GE943" s="125"/>
      <c r="GF943" s="125"/>
      <c r="GG943" s="125"/>
      <c r="GH943" s="125"/>
      <c r="GI943" s="125"/>
      <c r="GJ943" s="125"/>
      <c r="GK943" s="125"/>
      <c r="GL943" s="125"/>
      <c r="GM943" s="125"/>
      <c r="GN943" s="125"/>
      <c r="GO943" s="125"/>
      <c r="GP943" s="125"/>
      <c r="GQ943" s="125"/>
      <c r="GR943" s="125"/>
      <c r="GS943" s="125"/>
      <c r="GT943" s="125"/>
      <c r="GU943" s="125"/>
      <c r="GV943" s="125"/>
      <c r="GW943" s="125"/>
      <c r="GX943" s="125"/>
      <c r="GY943" s="125"/>
      <c r="GZ943" s="125"/>
      <c r="HA943" s="125"/>
      <c r="HB943" s="125"/>
      <c r="HC943" s="125"/>
      <c r="HD943" s="125"/>
      <c r="HE943" s="125"/>
      <c r="HF943" s="125"/>
      <c r="HG943" s="125"/>
      <c r="HH943" s="125"/>
      <c r="HI943" s="125"/>
      <c r="HJ943" s="125"/>
      <c r="HK943" s="125"/>
      <c r="HL943" s="125"/>
      <c r="HM943" s="125"/>
      <c r="HN943" s="125"/>
      <c r="HO943" s="125"/>
      <c r="HP943" s="125"/>
      <c r="HQ943" s="125"/>
      <c r="HR943" s="125"/>
      <c r="HS943" s="125"/>
      <c r="HT943" s="125"/>
      <c r="HU943" s="125"/>
      <c r="HV943" s="125"/>
      <c r="HW943" s="125"/>
      <c r="HX943" s="125"/>
      <c r="HY943" s="125"/>
      <c r="HZ943" s="125"/>
      <c r="IA943" s="125"/>
      <c r="IB943" s="125"/>
      <c r="IC943" s="125"/>
      <c r="ID943" s="125"/>
      <c r="IE943" s="125"/>
    </row>
    <row r="944" s="88" customFormat="1" ht="60" hidden="1" customHeight="1">
      <c r="A944" s="37"/>
      <c r="B944" s="37" t="s">
        <v>62</v>
      </c>
      <c r="C944" s="37" t="s">
        <v>63</v>
      </c>
      <c r="D944" s="56" t="s">
        <v>64</v>
      </c>
      <c r="E944" s="56">
        <v>244</v>
      </c>
      <c r="F944" s="40" t="s">
        <v>3714</v>
      </c>
      <c r="G944" s="40" t="s">
        <v>3719</v>
      </c>
      <c r="H944" s="56" t="s">
        <v>3720</v>
      </c>
      <c r="I944" s="117" t="s">
        <v>590</v>
      </c>
      <c r="J944" s="118" t="s">
        <v>591</v>
      </c>
      <c r="K944" s="119" t="s">
        <v>592</v>
      </c>
      <c r="L944" s="49" t="s">
        <v>593</v>
      </c>
      <c r="M944" s="119" t="s">
        <v>594</v>
      </c>
      <c r="N944" s="49">
        <v>222206</v>
      </c>
      <c r="O944" s="47" t="s">
        <v>595</v>
      </c>
      <c r="P944" s="47" t="s">
        <v>76</v>
      </c>
      <c r="Q944" s="120" t="s">
        <v>398</v>
      </c>
      <c r="R944" s="96">
        <v>44888</v>
      </c>
      <c r="S944" s="117">
        <v>10</v>
      </c>
      <c r="T944" s="121">
        <f t="shared" si="79"/>
        <v>48540</v>
      </c>
      <c r="U944" s="56" t="s">
        <v>100</v>
      </c>
      <c r="V944" s="47" t="str">
        <f t="shared" si="77"/>
        <v/>
      </c>
      <c r="W944" s="47" t="str">
        <f t="shared" si="75"/>
        <v>%НКПР</v>
      </c>
      <c r="X944" s="48">
        <v>100</v>
      </c>
      <c r="Y944" s="48"/>
      <c r="Z944" s="42" t="s">
        <v>399</v>
      </c>
      <c r="AA944" s="78" t="s">
        <v>596</v>
      </c>
      <c r="AB944" s="48"/>
      <c r="AC944" s="42" t="s">
        <v>399</v>
      </c>
      <c r="AD944" s="442">
        <v>36</v>
      </c>
      <c r="AE944" s="96">
        <v>44887</v>
      </c>
      <c r="AF944" s="51">
        <f t="shared" si="76"/>
        <v>45982</v>
      </c>
      <c r="AG944" s="40" t="s">
        <v>82</v>
      </c>
      <c r="AH944" s="40" t="s">
        <v>83</v>
      </c>
      <c r="AI944" s="37" t="s">
        <v>3721</v>
      </c>
      <c r="AJ944" s="47" t="s">
        <v>598</v>
      </c>
      <c r="AK944" s="51" t="str">
        <f t="shared" ca="1" si="78"/>
        <v>поверен</v>
      </c>
      <c r="AL944" s="42"/>
      <c r="AM944" s="120" t="s">
        <v>86</v>
      </c>
      <c r="AN944" s="120" t="s">
        <v>87</v>
      </c>
      <c r="AO944" s="120" t="s">
        <v>88</v>
      </c>
      <c r="AP944" s="47" t="s">
        <v>599</v>
      </c>
      <c r="AQ944" s="38" t="s">
        <v>3679</v>
      </c>
      <c r="AR944" s="51"/>
      <c r="AS944" s="120" t="s">
        <v>91</v>
      </c>
      <c r="AT944" s="47" t="s">
        <v>385</v>
      </c>
      <c r="AU944" s="47"/>
      <c r="AV944" s="38" t="s">
        <v>3679</v>
      </c>
      <c r="AW944" s="40"/>
      <c r="AX944" s="37"/>
      <c r="AY944" s="37"/>
      <c r="AZ944" s="37"/>
      <c r="BA944" s="40"/>
      <c r="BB944" s="118" t="s">
        <v>403</v>
      </c>
      <c r="BC944" s="118" t="s">
        <v>404</v>
      </c>
      <c r="BD944" s="120">
        <v>3160</v>
      </c>
      <c r="BE944" s="40"/>
      <c r="BF944" s="52"/>
      <c r="BG944" s="40"/>
      <c r="BH944" s="47"/>
      <c r="BI944" s="47" t="s">
        <v>406</v>
      </c>
      <c r="BJ944" s="38" t="s">
        <v>1305</v>
      </c>
      <c r="BK944" s="47" t="s">
        <v>915</v>
      </c>
      <c r="BL944" s="125"/>
      <c r="BM944" s="125"/>
      <c r="BN944" s="125"/>
      <c r="BO944" s="125"/>
      <c r="BP944" s="125"/>
      <c r="BQ944" s="125"/>
      <c r="BR944" s="125"/>
      <c r="BS944" s="125"/>
      <c r="BT944" s="125"/>
      <c r="BU944" s="125"/>
      <c r="BV944" s="125"/>
      <c r="BW944" s="125"/>
      <c r="BX944" s="125"/>
      <c r="BY944" s="125"/>
      <c r="BZ944" s="125"/>
      <c r="CA944" s="125"/>
      <c r="CB944" s="125"/>
      <c r="CC944" s="125"/>
      <c r="CD944" s="125"/>
      <c r="CE944" s="125"/>
      <c r="CF944" s="125"/>
      <c r="CG944" s="125"/>
      <c r="CH944" s="125"/>
      <c r="CI944" s="125"/>
      <c r="CJ944" s="125"/>
      <c r="CK944" s="125"/>
      <c r="CL944" s="125"/>
      <c r="CM944" s="125"/>
      <c r="CN944" s="125"/>
      <c r="CO944" s="125"/>
      <c r="CP944" s="125"/>
      <c r="CQ944" s="125"/>
      <c r="CR944" s="125"/>
      <c r="CS944" s="125"/>
      <c r="CT944" s="125"/>
      <c r="CU944" s="125"/>
      <c r="CV944" s="125"/>
      <c r="CW944" s="125"/>
      <c r="CX944" s="125"/>
      <c r="CY944" s="125"/>
      <c r="CZ944" s="125"/>
      <c r="DA944" s="125"/>
      <c r="DB944" s="125"/>
      <c r="DC944" s="125"/>
      <c r="DD944" s="125"/>
      <c r="DE944" s="125"/>
      <c r="DF944" s="125"/>
      <c r="DG944" s="125"/>
      <c r="DH944" s="125"/>
      <c r="DI944" s="125"/>
      <c r="DJ944" s="125"/>
      <c r="DK944" s="125"/>
      <c r="DL944" s="125"/>
      <c r="DM944" s="125"/>
      <c r="DN944" s="125"/>
      <c r="DO944" s="125"/>
      <c r="DP944" s="125"/>
      <c r="DQ944" s="125"/>
      <c r="DR944" s="125"/>
      <c r="DS944" s="125"/>
      <c r="DT944" s="125"/>
      <c r="DU944" s="125"/>
      <c r="DV944" s="125"/>
      <c r="DW944" s="125"/>
      <c r="DX944" s="125"/>
      <c r="DY944" s="125"/>
      <c r="DZ944" s="125"/>
      <c r="EA944" s="125"/>
      <c r="EB944" s="125"/>
      <c r="EC944" s="125"/>
      <c r="ED944" s="125"/>
      <c r="EE944" s="125"/>
      <c r="EF944" s="125"/>
      <c r="EG944" s="125"/>
      <c r="EH944" s="125"/>
      <c r="EI944" s="125"/>
      <c r="EJ944" s="125"/>
      <c r="EK944" s="125"/>
      <c r="EL944" s="125"/>
      <c r="EM944" s="125"/>
      <c r="EN944" s="125"/>
      <c r="EO944" s="125"/>
      <c r="EP944" s="125"/>
      <c r="EQ944" s="125"/>
      <c r="ER944" s="125"/>
      <c r="ES944" s="125"/>
      <c r="ET944" s="125"/>
      <c r="EU944" s="125"/>
      <c r="EV944" s="125"/>
      <c r="EW944" s="125"/>
      <c r="EX944" s="125"/>
      <c r="EY944" s="125"/>
      <c r="EZ944" s="125"/>
      <c r="FA944" s="125"/>
      <c r="FB944" s="125"/>
      <c r="FC944" s="125"/>
      <c r="FD944" s="125"/>
      <c r="FE944" s="125"/>
      <c r="FF944" s="125"/>
      <c r="FG944" s="125"/>
      <c r="FH944" s="125"/>
      <c r="FI944" s="125"/>
      <c r="FJ944" s="125"/>
      <c r="FK944" s="125"/>
      <c r="FL944" s="125"/>
      <c r="FM944" s="125"/>
      <c r="FN944" s="125"/>
      <c r="FO944" s="125"/>
      <c r="FP944" s="125"/>
      <c r="FQ944" s="125"/>
      <c r="FR944" s="125"/>
      <c r="FS944" s="125"/>
      <c r="FT944" s="125"/>
      <c r="FU944" s="125"/>
      <c r="FV944" s="125"/>
      <c r="FW944" s="125"/>
      <c r="FX944" s="125"/>
      <c r="FY944" s="125"/>
      <c r="FZ944" s="125"/>
      <c r="GA944" s="125"/>
      <c r="GB944" s="125"/>
      <c r="GC944" s="125"/>
      <c r="GD944" s="125"/>
      <c r="GE944" s="125"/>
      <c r="GF944" s="125"/>
      <c r="GG944" s="125"/>
      <c r="GH944" s="125"/>
      <c r="GI944" s="125"/>
      <c r="GJ944" s="125"/>
      <c r="GK944" s="125"/>
      <c r="GL944" s="125"/>
      <c r="GM944" s="125"/>
      <c r="GN944" s="125"/>
      <c r="GO944" s="125"/>
      <c r="GP944" s="125"/>
      <c r="GQ944" s="125"/>
      <c r="GR944" s="125"/>
      <c r="GS944" s="125"/>
      <c r="GT944" s="125"/>
      <c r="GU944" s="125"/>
      <c r="GV944" s="125"/>
      <c r="GW944" s="125"/>
      <c r="GX944" s="125"/>
      <c r="GY944" s="125"/>
      <c r="GZ944" s="125"/>
      <c r="HA944" s="125"/>
      <c r="HB944" s="125"/>
      <c r="HC944" s="125"/>
      <c r="HD944" s="125"/>
      <c r="HE944" s="125"/>
      <c r="HF944" s="125"/>
      <c r="HG944" s="125"/>
      <c r="HH944" s="125"/>
      <c r="HI944" s="125"/>
      <c r="HJ944" s="125"/>
      <c r="HK944" s="125"/>
      <c r="HL944" s="125"/>
      <c r="HM944" s="125"/>
      <c r="HN944" s="125"/>
      <c r="HO944" s="125"/>
      <c r="HP944" s="125"/>
      <c r="HQ944" s="125"/>
      <c r="HR944" s="125"/>
      <c r="HS944" s="125"/>
      <c r="HT944" s="125"/>
      <c r="HU944" s="125"/>
      <c r="HV944" s="125"/>
      <c r="HW944" s="125"/>
      <c r="HX944" s="125"/>
      <c r="HY944" s="125"/>
      <c r="HZ944" s="125"/>
      <c r="IA944" s="125"/>
      <c r="IB944" s="125"/>
      <c r="IC944" s="125"/>
      <c r="ID944" s="125"/>
      <c r="IE944" s="125"/>
    </row>
    <row r="945" s="235" customFormat="1" ht="60" hidden="1" customHeight="1">
      <c r="A945" s="236"/>
      <c r="B945" s="236" t="s">
        <v>62</v>
      </c>
      <c r="C945" s="236" t="s">
        <v>63</v>
      </c>
      <c r="D945" s="237" t="s">
        <v>64</v>
      </c>
      <c r="E945" s="237">
        <v>244</v>
      </c>
      <c r="F945" s="238" t="s">
        <v>3705</v>
      </c>
      <c r="G945" s="238" t="s">
        <v>3722</v>
      </c>
      <c r="H945" s="237" t="s">
        <v>3723</v>
      </c>
      <c r="I945" s="239" t="s">
        <v>577</v>
      </c>
      <c r="J945" s="238" t="s">
        <v>1021</v>
      </c>
      <c r="K945" s="240" t="s">
        <v>579</v>
      </c>
      <c r="L945" s="241" t="s">
        <v>580</v>
      </c>
      <c r="M945" s="240" t="s">
        <v>581</v>
      </c>
      <c r="N945" s="240" t="s">
        <v>3724</v>
      </c>
      <c r="O945" s="236" t="s">
        <v>397</v>
      </c>
      <c r="P945" s="236" t="s">
        <v>76</v>
      </c>
      <c r="Q945" s="242" t="s">
        <v>398</v>
      </c>
      <c r="R945" s="273">
        <v>42591</v>
      </c>
      <c r="S945" s="239">
        <v>15</v>
      </c>
      <c r="T945" s="244">
        <f t="shared" si="79"/>
        <v>48069</v>
      </c>
      <c r="U945" s="237" t="s">
        <v>100</v>
      </c>
      <c r="V945" s="245" t="str">
        <f t="shared" si="77"/>
        <v/>
      </c>
      <c r="W945" s="245" t="str">
        <f t="shared" si="75"/>
        <v>%НКПР</v>
      </c>
      <c r="X945" s="239">
        <v>100</v>
      </c>
      <c r="Y945" s="239"/>
      <c r="Z945" s="242" t="s">
        <v>399</v>
      </c>
      <c r="AA945" s="237" t="s">
        <v>400</v>
      </c>
      <c r="AB945" s="239"/>
      <c r="AC945" s="242" t="s">
        <v>399</v>
      </c>
      <c r="AD945" s="374">
        <v>24</v>
      </c>
      <c r="AE945" s="375">
        <v>45735</v>
      </c>
      <c r="AF945" s="248">
        <f t="shared" si="76"/>
        <v>46464</v>
      </c>
      <c r="AG945" s="386" t="s">
        <v>82</v>
      </c>
      <c r="AH945" s="238" t="s">
        <v>83</v>
      </c>
      <c r="AI945" s="238" t="s">
        <v>3725</v>
      </c>
      <c r="AJ945" s="236" t="s">
        <v>109</v>
      </c>
      <c r="AK945" s="248" t="str">
        <f t="shared" ca="1" si="78"/>
        <v>поверен</v>
      </c>
      <c r="AL945" s="242"/>
      <c r="AM945" s="242" t="s">
        <v>86</v>
      </c>
      <c r="AN945" s="242" t="s">
        <v>87</v>
      </c>
      <c r="AO945" s="242" t="s">
        <v>88</v>
      </c>
      <c r="AP945" s="239" t="s">
        <v>584</v>
      </c>
      <c r="AQ945" s="250"/>
      <c r="AR945" s="248"/>
      <c r="AS945" s="242" t="s">
        <v>91</v>
      </c>
      <c r="AT945" s="236" t="s">
        <v>385</v>
      </c>
      <c r="AU945" s="236"/>
      <c r="AV945" s="238"/>
      <c r="AW945" s="238"/>
      <c r="AX945" s="236"/>
      <c r="AY945" s="236"/>
      <c r="AZ945" s="236"/>
      <c r="BA945" s="238" t="s">
        <v>343</v>
      </c>
      <c r="BB945" s="238" t="s">
        <v>403</v>
      </c>
      <c r="BC945" s="238" t="s">
        <v>404</v>
      </c>
      <c r="BD945" s="242">
        <v>3160</v>
      </c>
      <c r="BE945" s="238"/>
      <c r="BF945" s="251"/>
      <c r="BG945" s="238" t="s">
        <v>1027</v>
      </c>
      <c r="BH945" s="245"/>
      <c r="BI945" s="245"/>
      <c r="BJ945" s="252" t="s">
        <v>407</v>
      </c>
      <c r="BK945" s="245" t="s">
        <v>588</v>
      </c>
      <c r="BL945" s="125"/>
      <c r="BM945" s="125"/>
      <c r="BN945" s="125"/>
      <c r="BO945" s="125"/>
      <c r="BP945" s="125"/>
      <c r="BQ945" s="125"/>
      <c r="BR945" s="125"/>
      <c r="BS945" s="125"/>
      <c r="BT945" s="125"/>
      <c r="BU945" s="125"/>
      <c r="BV945" s="125"/>
      <c r="BW945" s="125"/>
      <c r="BX945" s="125"/>
      <c r="BY945" s="125"/>
      <c r="BZ945" s="125"/>
      <c r="CA945" s="125"/>
      <c r="CB945" s="125"/>
      <c r="CC945" s="125"/>
      <c r="CD945" s="125"/>
      <c r="CE945" s="125"/>
      <c r="CF945" s="125"/>
      <c r="CG945" s="125"/>
      <c r="CH945" s="125"/>
      <c r="CI945" s="125"/>
      <c r="CJ945" s="125"/>
      <c r="CK945" s="125"/>
      <c r="CL945" s="125"/>
      <c r="CM945" s="125"/>
      <c r="CN945" s="125"/>
      <c r="CO945" s="125"/>
      <c r="CP945" s="125"/>
      <c r="CQ945" s="125"/>
      <c r="CR945" s="125"/>
      <c r="CS945" s="125"/>
      <c r="CT945" s="125"/>
      <c r="CU945" s="125"/>
      <c r="CV945" s="125"/>
      <c r="CW945" s="125"/>
      <c r="CX945" s="125"/>
      <c r="CY945" s="125"/>
      <c r="CZ945" s="125"/>
      <c r="DA945" s="125"/>
      <c r="DB945" s="125"/>
      <c r="DC945" s="125"/>
      <c r="DD945" s="125"/>
      <c r="DE945" s="125"/>
      <c r="DF945" s="125"/>
      <c r="DG945" s="125"/>
      <c r="DH945" s="125"/>
      <c r="DI945" s="125"/>
      <c r="DJ945" s="125"/>
      <c r="DK945" s="125"/>
      <c r="DL945" s="125"/>
      <c r="DM945" s="125"/>
      <c r="DN945" s="125"/>
      <c r="DO945" s="125"/>
      <c r="DP945" s="125"/>
      <c r="DQ945" s="125"/>
      <c r="DR945" s="125"/>
      <c r="DS945" s="125"/>
      <c r="DT945" s="125"/>
      <c r="DU945" s="125"/>
      <c r="DV945" s="125"/>
      <c r="DW945" s="125"/>
      <c r="DX945" s="125"/>
      <c r="DY945" s="125"/>
      <c r="DZ945" s="125"/>
      <c r="EA945" s="125"/>
      <c r="EB945" s="125"/>
      <c r="EC945" s="125"/>
      <c r="ED945" s="125"/>
      <c r="EE945" s="125"/>
      <c r="EF945" s="125"/>
      <c r="EG945" s="125"/>
      <c r="EH945" s="125"/>
      <c r="EI945" s="125"/>
      <c r="EJ945" s="125"/>
      <c r="EK945" s="125"/>
      <c r="EL945" s="125"/>
      <c r="EM945" s="125"/>
      <c r="EN945" s="125"/>
      <c r="EO945" s="125"/>
      <c r="EP945" s="125"/>
      <c r="EQ945" s="125"/>
      <c r="ER945" s="125"/>
      <c r="ES945" s="125"/>
      <c r="ET945" s="125"/>
      <c r="EU945" s="125"/>
      <c r="EV945" s="125"/>
      <c r="EW945" s="125"/>
      <c r="EX945" s="125"/>
      <c r="EY945" s="125"/>
      <c r="EZ945" s="125"/>
      <c r="FA945" s="125"/>
      <c r="FB945" s="125"/>
      <c r="FC945" s="125"/>
      <c r="FD945" s="125"/>
      <c r="FE945" s="125"/>
      <c r="FF945" s="125"/>
      <c r="FG945" s="125"/>
      <c r="FH945" s="125"/>
      <c r="FI945" s="125"/>
      <c r="FJ945" s="125"/>
      <c r="FK945" s="125"/>
      <c r="FL945" s="125"/>
      <c r="FM945" s="125"/>
      <c r="FN945" s="125"/>
      <c r="FO945" s="125"/>
      <c r="FP945" s="125"/>
      <c r="FQ945" s="125"/>
      <c r="FR945" s="125"/>
      <c r="FS945" s="125"/>
      <c r="FT945" s="125"/>
      <c r="FU945" s="125"/>
      <c r="FV945" s="125"/>
      <c r="FW945" s="125"/>
      <c r="FX945" s="125"/>
      <c r="FY945" s="125"/>
      <c r="FZ945" s="125"/>
      <c r="GA945" s="125"/>
      <c r="GB945" s="125"/>
      <c r="GC945" s="125"/>
      <c r="GD945" s="125"/>
      <c r="GE945" s="125"/>
      <c r="GF945" s="125"/>
      <c r="GG945" s="125"/>
      <c r="GH945" s="125"/>
      <c r="GI945" s="125"/>
      <c r="GJ945" s="125"/>
      <c r="GK945" s="125"/>
      <c r="GL945" s="125"/>
      <c r="GM945" s="125"/>
      <c r="GN945" s="125"/>
      <c r="GO945" s="125"/>
      <c r="GP945" s="125"/>
      <c r="GQ945" s="125"/>
      <c r="GR945" s="125"/>
      <c r="GS945" s="125"/>
      <c r="GT945" s="125"/>
      <c r="GU945" s="125"/>
      <c r="GV945" s="125"/>
      <c r="GW945" s="125"/>
      <c r="GX945" s="125"/>
      <c r="GY945" s="125"/>
      <c r="GZ945" s="125"/>
      <c r="HA945" s="125"/>
      <c r="HB945" s="125"/>
      <c r="HC945" s="125"/>
      <c r="HD945" s="125"/>
      <c r="HE945" s="125"/>
      <c r="HF945" s="125"/>
      <c r="HG945" s="125"/>
      <c r="HH945" s="125"/>
      <c r="HI945" s="125"/>
      <c r="HJ945" s="125"/>
      <c r="HK945" s="125"/>
      <c r="HL945" s="125"/>
      <c r="HM945" s="125"/>
      <c r="HN945" s="125"/>
      <c r="HO945" s="125"/>
      <c r="HP945" s="125"/>
      <c r="HQ945" s="125"/>
      <c r="HR945" s="125"/>
      <c r="HS945" s="125"/>
      <c r="HT945" s="125"/>
      <c r="HU945" s="125"/>
      <c r="HV945" s="125"/>
      <c r="HW945" s="125"/>
      <c r="HX945" s="125"/>
      <c r="HY945" s="125"/>
      <c r="HZ945" s="125"/>
      <c r="IA945" s="125"/>
      <c r="IB945" s="125"/>
      <c r="IC945" s="125"/>
      <c r="ID945" s="125"/>
      <c r="IE945" s="125"/>
    </row>
    <row r="946" s="235" customFormat="1" ht="60" hidden="1" customHeight="1">
      <c r="A946" s="236"/>
      <c r="B946" s="236" t="s">
        <v>62</v>
      </c>
      <c r="C946" s="236" t="s">
        <v>63</v>
      </c>
      <c r="D946" s="237" t="s">
        <v>64</v>
      </c>
      <c r="E946" s="237">
        <v>244</v>
      </c>
      <c r="F946" s="238" t="s">
        <v>3705</v>
      </c>
      <c r="G946" s="238" t="s">
        <v>3726</v>
      </c>
      <c r="H946" s="237" t="s">
        <v>3727</v>
      </c>
      <c r="I946" s="239" t="s">
        <v>577</v>
      </c>
      <c r="J946" s="238" t="s">
        <v>1021</v>
      </c>
      <c r="K946" s="240" t="s">
        <v>579</v>
      </c>
      <c r="L946" s="241" t="s">
        <v>580</v>
      </c>
      <c r="M946" s="240" t="s">
        <v>581</v>
      </c>
      <c r="N946" s="240" t="s">
        <v>3728</v>
      </c>
      <c r="O946" s="236" t="s">
        <v>397</v>
      </c>
      <c r="P946" s="236" t="s">
        <v>76</v>
      </c>
      <c r="Q946" s="242" t="s">
        <v>398</v>
      </c>
      <c r="R946" s="273">
        <v>42592</v>
      </c>
      <c r="S946" s="239">
        <v>15</v>
      </c>
      <c r="T946" s="244">
        <f t="shared" si="79"/>
        <v>48070</v>
      </c>
      <c r="U946" s="237" t="s">
        <v>100</v>
      </c>
      <c r="V946" s="245" t="str">
        <f t="shared" si="77"/>
        <v/>
      </c>
      <c r="W946" s="245" t="str">
        <f t="shared" si="75"/>
        <v>%НКПР</v>
      </c>
      <c r="X946" s="239">
        <v>100</v>
      </c>
      <c r="Y946" s="239"/>
      <c r="Z946" s="242" t="s">
        <v>399</v>
      </c>
      <c r="AA946" s="237" t="s">
        <v>400</v>
      </c>
      <c r="AB946" s="239"/>
      <c r="AC946" s="242" t="s">
        <v>399</v>
      </c>
      <c r="AD946" s="374">
        <v>24</v>
      </c>
      <c r="AE946" s="375">
        <v>45735</v>
      </c>
      <c r="AF946" s="248">
        <f t="shared" si="76"/>
        <v>46464</v>
      </c>
      <c r="AG946" s="386" t="s">
        <v>82</v>
      </c>
      <c r="AH946" s="238" t="s">
        <v>83</v>
      </c>
      <c r="AI946" s="238" t="s">
        <v>3729</v>
      </c>
      <c r="AJ946" s="236" t="s">
        <v>109</v>
      </c>
      <c r="AK946" s="248" t="str">
        <f t="shared" ca="1" si="78"/>
        <v>поверен</v>
      </c>
      <c r="AL946" s="242"/>
      <c r="AM946" s="242" t="s">
        <v>86</v>
      </c>
      <c r="AN946" s="242" t="s">
        <v>87</v>
      </c>
      <c r="AO946" s="242" t="s">
        <v>88</v>
      </c>
      <c r="AP946" s="239" t="s">
        <v>584</v>
      </c>
      <c r="AQ946" s="250"/>
      <c r="AR946" s="248"/>
      <c r="AS946" s="242" t="s">
        <v>91</v>
      </c>
      <c r="AT946" s="236" t="s">
        <v>385</v>
      </c>
      <c r="AU946" s="236"/>
      <c r="AV946" s="238"/>
      <c r="AW946" s="238"/>
      <c r="AX946" s="236"/>
      <c r="AY946" s="236"/>
      <c r="AZ946" s="236"/>
      <c r="BA946" s="238" t="s">
        <v>343</v>
      </c>
      <c r="BB946" s="238" t="s">
        <v>403</v>
      </c>
      <c r="BC946" s="238" t="s">
        <v>404</v>
      </c>
      <c r="BD946" s="242">
        <v>3160</v>
      </c>
      <c r="BE946" s="238"/>
      <c r="BF946" s="251"/>
      <c r="BG946" s="238" t="s">
        <v>1027</v>
      </c>
      <c r="BH946" s="245"/>
      <c r="BI946" s="245"/>
      <c r="BJ946" s="252" t="s">
        <v>407</v>
      </c>
      <c r="BK946" s="245" t="s">
        <v>588</v>
      </c>
      <c r="BL946" s="125"/>
      <c r="BM946" s="125"/>
      <c r="BN946" s="125"/>
      <c r="BO946" s="125"/>
      <c r="BP946" s="125"/>
      <c r="BQ946" s="125"/>
      <c r="BR946" s="125"/>
      <c r="BS946" s="125"/>
      <c r="BT946" s="125"/>
      <c r="BU946" s="125"/>
      <c r="BV946" s="125"/>
      <c r="BW946" s="125"/>
      <c r="BX946" s="125"/>
      <c r="BY946" s="125"/>
      <c r="BZ946" s="125"/>
      <c r="CA946" s="125"/>
      <c r="CB946" s="125"/>
      <c r="CC946" s="125"/>
      <c r="CD946" s="125"/>
      <c r="CE946" s="125"/>
      <c r="CF946" s="125"/>
      <c r="CG946" s="125"/>
      <c r="CH946" s="125"/>
      <c r="CI946" s="125"/>
      <c r="CJ946" s="125"/>
      <c r="CK946" s="125"/>
      <c r="CL946" s="125"/>
      <c r="CM946" s="125"/>
      <c r="CN946" s="125"/>
      <c r="CO946" s="125"/>
      <c r="CP946" s="125"/>
      <c r="CQ946" s="125"/>
      <c r="CR946" s="125"/>
      <c r="CS946" s="125"/>
      <c r="CT946" s="125"/>
      <c r="CU946" s="125"/>
      <c r="CV946" s="125"/>
      <c r="CW946" s="125"/>
      <c r="CX946" s="125"/>
      <c r="CY946" s="125"/>
      <c r="CZ946" s="125"/>
      <c r="DA946" s="125"/>
      <c r="DB946" s="125"/>
      <c r="DC946" s="125"/>
      <c r="DD946" s="125"/>
      <c r="DE946" s="125"/>
      <c r="DF946" s="125"/>
      <c r="DG946" s="125"/>
      <c r="DH946" s="125"/>
      <c r="DI946" s="125"/>
      <c r="DJ946" s="125"/>
      <c r="DK946" s="125"/>
      <c r="DL946" s="125"/>
      <c r="DM946" s="125"/>
      <c r="DN946" s="125"/>
      <c r="DO946" s="125"/>
      <c r="DP946" s="125"/>
      <c r="DQ946" s="125"/>
      <c r="DR946" s="125"/>
      <c r="DS946" s="125"/>
      <c r="DT946" s="125"/>
      <c r="DU946" s="125"/>
      <c r="DV946" s="125"/>
      <c r="DW946" s="125"/>
      <c r="DX946" s="125"/>
      <c r="DY946" s="125"/>
      <c r="DZ946" s="125"/>
      <c r="EA946" s="125"/>
      <c r="EB946" s="125"/>
      <c r="EC946" s="125"/>
      <c r="ED946" s="125"/>
      <c r="EE946" s="125"/>
      <c r="EF946" s="125"/>
      <c r="EG946" s="125"/>
      <c r="EH946" s="125"/>
      <c r="EI946" s="125"/>
      <c r="EJ946" s="125"/>
      <c r="EK946" s="125"/>
      <c r="EL946" s="125"/>
      <c r="EM946" s="125"/>
      <c r="EN946" s="125"/>
      <c r="EO946" s="125"/>
      <c r="EP946" s="125"/>
      <c r="EQ946" s="125"/>
      <c r="ER946" s="125"/>
      <c r="ES946" s="125"/>
      <c r="ET946" s="125"/>
      <c r="EU946" s="125"/>
      <c r="EV946" s="125"/>
      <c r="EW946" s="125"/>
      <c r="EX946" s="125"/>
      <c r="EY946" s="125"/>
      <c r="EZ946" s="125"/>
      <c r="FA946" s="125"/>
      <c r="FB946" s="125"/>
      <c r="FC946" s="125"/>
      <c r="FD946" s="125"/>
      <c r="FE946" s="125"/>
      <c r="FF946" s="125"/>
      <c r="FG946" s="125"/>
      <c r="FH946" s="125"/>
      <c r="FI946" s="125"/>
      <c r="FJ946" s="125"/>
      <c r="FK946" s="125"/>
      <c r="FL946" s="125"/>
      <c r="FM946" s="125"/>
      <c r="FN946" s="125"/>
      <c r="FO946" s="125"/>
      <c r="FP946" s="125"/>
      <c r="FQ946" s="125"/>
      <c r="FR946" s="125"/>
      <c r="FS946" s="125"/>
      <c r="FT946" s="125"/>
      <c r="FU946" s="125"/>
      <c r="FV946" s="125"/>
      <c r="FW946" s="125"/>
      <c r="FX946" s="125"/>
      <c r="FY946" s="125"/>
      <c r="FZ946" s="125"/>
      <c r="GA946" s="125"/>
      <c r="GB946" s="125"/>
      <c r="GC946" s="125"/>
      <c r="GD946" s="125"/>
      <c r="GE946" s="125"/>
      <c r="GF946" s="125"/>
      <c r="GG946" s="125"/>
      <c r="GH946" s="125"/>
      <c r="GI946" s="125"/>
      <c r="GJ946" s="125"/>
      <c r="GK946" s="125"/>
      <c r="GL946" s="125"/>
      <c r="GM946" s="125"/>
      <c r="GN946" s="125"/>
      <c r="GO946" s="125"/>
      <c r="GP946" s="125"/>
      <c r="GQ946" s="125"/>
      <c r="GR946" s="125"/>
      <c r="GS946" s="125"/>
      <c r="GT946" s="125"/>
      <c r="GU946" s="125"/>
      <c r="GV946" s="125"/>
      <c r="GW946" s="125"/>
      <c r="GX946" s="125"/>
      <c r="GY946" s="125"/>
      <c r="GZ946" s="125"/>
      <c r="HA946" s="125"/>
      <c r="HB946" s="125"/>
      <c r="HC946" s="125"/>
      <c r="HD946" s="125"/>
      <c r="HE946" s="125"/>
      <c r="HF946" s="125"/>
      <c r="HG946" s="125"/>
      <c r="HH946" s="125"/>
      <c r="HI946" s="125"/>
      <c r="HJ946" s="125"/>
      <c r="HK946" s="125"/>
      <c r="HL946" s="125"/>
      <c r="HM946" s="125"/>
      <c r="HN946" s="125"/>
      <c r="HO946" s="125"/>
      <c r="HP946" s="125"/>
      <c r="HQ946" s="125"/>
      <c r="HR946" s="125"/>
      <c r="HS946" s="125"/>
      <c r="HT946" s="125"/>
      <c r="HU946" s="125"/>
      <c r="HV946" s="125"/>
      <c r="HW946" s="125"/>
      <c r="HX946" s="125"/>
      <c r="HY946" s="125"/>
      <c r="HZ946" s="125"/>
      <c r="IA946" s="125"/>
      <c r="IB946" s="125"/>
      <c r="IC946" s="125"/>
      <c r="ID946" s="125"/>
      <c r="IE946" s="125"/>
    </row>
    <row r="947" s="95" customFormat="1" ht="60" hidden="1" customHeight="1">
      <c r="A947" s="58"/>
      <c r="B947" s="58" t="s">
        <v>62</v>
      </c>
      <c r="C947" s="58" t="s">
        <v>63</v>
      </c>
      <c r="D947" s="59" t="s">
        <v>64</v>
      </c>
      <c r="E947" s="59">
        <v>244</v>
      </c>
      <c r="F947" s="62" t="s">
        <v>3730</v>
      </c>
      <c r="G947" s="62" t="s">
        <v>3731</v>
      </c>
      <c r="H947" s="59" t="s">
        <v>3732</v>
      </c>
      <c r="I947" s="63" t="s">
        <v>577</v>
      </c>
      <c r="J947" s="62" t="s">
        <v>3390</v>
      </c>
      <c r="K947" s="64" t="s">
        <v>579</v>
      </c>
      <c r="L947" s="79" t="s">
        <v>580</v>
      </c>
      <c r="M947" s="64" t="s">
        <v>581</v>
      </c>
      <c r="N947" s="64" t="s">
        <v>3733</v>
      </c>
      <c r="O947" s="58" t="s">
        <v>397</v>
      </c>
      <c r="P947" s="58" t="s">
        <v>76</v>
      </c>
      <c r="Q947" s="66" t="s">
        <v>398</v>
      </c>
      <c r="R947" s="116">
        <v>42591</v>
      </c>
      <c r="S947" s="63">
        <v>15</v>
      </c>
      <c r="T947" s="69">
        <f t="shared" si="79"/>
        <v>48069</v>
      </c>
      <c r="U947" s="59" t="s">
        <v>100</v>
      </c>
      <c r="V947" s="58" t="str">
        <f t="shared" si="77"/>
        <v/>
      </c>
      <c r="W947" s="58" t="str">
        <f t="shared" si="75"/>
        <v>%НКПР</v>
      </c>
      <c r="X947" s="63">
        <v>100</v>
      </c>
      <c r="Y947" s="63"/>
      <c r="Z947" s="66" t="s">
        <v>399</v>
      </c>
      <c r="AA947" s="59" t="s">
        <v>400</v>
      </c>
      <c r="AB947" s="63"/>
      <c r="AC947" s="66" t="s">
        <v>399</v>
      </c>
      <c r="AD947" s="64">
        <v>24</v>
      </c>
      <c r="AE947" s="72">
        <v>45769</v>
      </c>
      <c r="AF947" s="73">
        <f t="shared" si="76"/>
        <v>46498</v>
      </c>
      <c r="AG947" s="62" t="s">
        <v>82</v>
      </c>
      <c r="AH947" s="62" t="s">
        <v>83</v>
      </c>
      <c r="AI947" s="66" t="s">
        <v>3734</v>
      </c>
      <c r="AJ947" s="62" t="s">
        <v>3499</v>
      </c>
      <c r="AK947" s="73" t="str">
        <f t="shared" ca="1" si="78"/>
        <v>поверен</v>
      </c>
      <c r="AL947" s="66"/>
      <c r="AM947" s="66" t="s">
        <v>86</v>
      </c>
      <c r="AN947" s="66" t="s">
        <v>87</v>
      </c>
      <c r="AO947" s="66" t="s">
        <v>88</v>
      </c>
      <c r="AP947" s="63" t="s">
        <v>584</v>
      </c>
      <c r="AQ947" s="74"/>
      <c r="AR947" s="73"/>
      <c r="AS947" s="66" t="s">
        <v>91</v>
      </c>
      <c r="AT947" s="58" t="s">
        <v>385</v>
      </c>
      <c r="AU947" s="58"/>
      <c r="AV947" s="62"/>
      <c r="AW947" s="62"/>
      <c r="AX947" s="58"/>
      <c r="AY947" s="58"/>
      <c r="AZ947" s="58"/>
      <c r="BA947" s="62" t="s">
        <v>343</v>
      </c>
      <c r="BB947" s="62" t="s">
        <v>403</v>
      </c>
      <c r="BC947" s="62" t="s">
        <v>404</v>
      </c>
      <c r="BD947" s="66">
        <v>3160</v>
      </c>
      <c r="BE947" s="62"/>
      <c r="BF947" s="75"/>
      <c r="BG947" s="127" t="s">
        <v>1170</v>
      </c>
      <c r="BH947" s="128"/>
      <c r="BI947" s="58"/>
      <c r="BJ947" s="60" t="s">
        <v>407</v>
      </c>
      <c r="BK947" s="71" t="s">
        <v>588</v>
      </c>
    </row>
    <row r="948" s="235" customFormat="1" ht="60" hidden="1" customHeight="1">
      <c r="A948" s="236"/>
      <c r="B948" s="236" t="s">
        <v>62</v>
      </c>
      <c r="C948" s="236" t="s">
        <v>63</v>
      </c>
      <c r="D948" s="237" t="s">
        <v>64</v>
      </c>
      <c r="E948" s="237">
        <v>244</v>
      </c>
      <c r="F948" s="238" t="s">
        <v>3730</v>
      </c>
      <c r="G948" s="238" t="s">
        <v>3735</v>
      </c>
      <c r="H948" s="237" t="s">
        <v>3736</v>
      </c>
      <c r="I948" s="239" t="s">
        <v>577</v>
      </c>
      <c r="J948" s="238" t="s">
        <v>1021</v>
      </c>
      <c r="K948" s="240" t="s">
        <v>579</v>
      </c>
      <c r="L948" s="241" t="s">
        <v>580</v>
      </c>
      <c r="M948" s="240" t="s">
        <v>581</v>
      </c>
      <c r="N948" s="240" t="s">
        <v>3737</v>
      </c>
      <c r="O948" s="236" t="s">
        <v>397</v>
      </c>
      <c r="P948" s="236" t="s">
        <v>76</v>
      </c>
      <c r="Q948" s="242" t="s">
        <v>398</v>
      </c>
      <c r="R948" s="273">
        <v>42591</v>
      </c>
      <c r="S948" s="239">
        <v>15</v>
      </c>
      <c r="T948" s="244">
        <f t="shared" si="79"/>
        <v>48069</v>
      </c>
      <c r="U948" s="237" t="s">
        <v>100</v>
      </c>
      <c r="V948" s="245" t="str">
        <f t="shared" si="77"/>
        <v/>
      </c>
      <c r="W948" s="245" t="str">
        <f t="shared" si="75"/>
        <v>%НКПР</v>
      </c>
      <c r="X948" s="239">
        <v>100</v>
      </c>
      <c r="Y948" s="239"/>
      <c r="Z948" s="242" t="s">
        <v>399</v>
      </c>
      <c r="AA948" s="237" t="s">
        <v>400</v>
      </c>
      <c r="AB948" s="239"/>
      <c r="AC948" s="242" t="s">
        <v>399</v>
      </c>
      <c r="AD948" s="374">
        <v>24</v>
      </c>
      <c r="AE948" s="375">
        <v>45735</v>
      </c>
      <c r="AF948" s="248">
        <f t="shared" si="76"/>
        <v>46464</v>
      </c>
      <c r="AG948" s="206" t="s">
        <v>82</v>
      </c>
      <c r="AH948" s="238" t="s">
        <v>83</v>
      </c>
      <c r="AI948" s="238" t="s">
        <v>3738</v>
      </c>
      <c r="AJ948" s="236" t="s">
        <v>109</v>
      </c>
      <c r="AK948" s="248" t="str">
        <f t="shared" ca="1" si="78"/>
        <v>поверен</v>
      </c>
      <c r="AL948" s="242"/>
      <c r="AM948" s="242" t="s">
        <v>86</v>
      </c>
      <c r="AN948" s="242" t="s">
        <v>87</v>
      </c>
      <c r="AO948" s="242" t="s">
        <v>88</v>
      </c>
      <c r="AP948" s="239" t="s">
        <v>584</v>
      </c>
      <c r="AQ948" s="250"/>
      <c r="AR948" s="248"/>
      <c r="AS948" s="242" t="s">
        <v>91</v>
      </c>
      <c r="AT948" s="236" t="s">
        <v>385</v>
      </c>
      <c r="AU948" s="236"/>
      <c r="AV948" s="238"/>
      <c r="AW948" s="238"/>
      <c r="AX948" s="236"/>
      <c r="AY948" s="236"/>
      <c r="AZ948" s="236"/>
      <c r="BA948" s="238" t="s">
        <v>343</v>
      </c>
      <c r="BB948" s="238" t="s">
        <v>403</v>
      </c>
      <c r="BC948" s="238" t="s">
        <v>404</v>
      </c>
      <c r="BD948" s="242">
        <v>3160</v>
      </c>
      <c r="BE948" s="238"/>
      <c r="BF948" s="251"/>
      <c r="BG948" s="238" t="s">
        <v>1027</v>
      </c>
      <c r="BH948" s="245"/>
      <c r="BI948" s="245"/>
      <c r="BJ948" s="252" t="s">
        <v>407</v>
      </c>
      <c r="BK948" s="245" t="s">
        <v>588</v>
      </c>
      <c r="BL948" s="125"/>
      <c r="BM948" s="125"/>
      <c r="BN948" s="125"/>
      <c r="BO948" s="125"/>
      <c r="BP948" s="125"/>
      <c r="BQ948" s="125"/>
      <c r="BR948" s="125"/>
      <c r="BS948" s="125"/>
      <c r="BT948" s="125"/>
      <c r="BU948" s="125"/>
      <c r="BV948" s="125"/>
      <c r="BW948" s="125"/>
      <c r="BX948" s="125"/>
      <c r="BY948" s="125"/>
      <c r="BZ948" s="125"/>
      <c r="CA948" s="125"/>
      <c r="CB948" s="125"/>
      <c r="CC948" s="125"/>
      <c r="CD948" s="125"/>
      <c r="CE948" s="125"/>
      <c r="CF948" s="125"/>
      <c r="CG948" s="125"/>
      <c r="CH948" s="125"/>
      <c r="CI948" s="125"/>
      <c r="CJ948" s="125"/>
      <c r="CK948" s="125"/>
      <c r="CL948" s="125"/>
      <c r="CM948" s="125"/>
      <c r="CN948" s="125"/>
      <c r="CO948" s="125"/>
      <c r="CP948" s="125"/>
      <c r="CQ948" s="125"/>
      <c r="CR948" s="125"/>
      <c r="CS948" s="125"/>
      <c r="CT948" s="125"/>
      <c r="CU948" s="125"/>
      <c r="CV948" s="125"/>
      <c r="CW948" s="125"/>
      <c r="CX948" s="125"/>
      <c r="CY948" s="125"/>
      <c r="CZ948" s="125"/>
      <c r="DA948" s="125"/>
      <c r="DB948" s="125"/>
      <c r="DC948" s="125"/>
      <c r="DD948" s="125"/>
      <c r="DE948" s="125"/>
      <c r="DF948" s="125"/>
      <c r="DG948" s="125"/>
      <c r="DH948" s="125"/>
      <c r="DI948" s="125"/>
      <c r="DJ948" s="125"/>
      <c r="DK948" s="125"/>
      <c r="DL948" s="125"/>
      <c r="DM948" s="125"/>
      <c r="DN948" s="125"/>
      <c r="DO948" s="125"/>
      <c r="DP948" s="125"/>
      <c r="DQ948" s="125"/>
      <c r="DR948" s="125"/>
      <c r="DS948" s="125"/>
      <c r="DT948" s="125"/>
      <c r="DU948" s="125"/>
      <c r="DV948" s="125"/>
      <c r="DW948" s="125"/>
      <c r="DX948" s="125"/>
      <c r="DY948" s="125"/>
      <c r="DZ948" s="125"/>
      <c r="EA948" s="125"/>
      <c r="EB948" s="125"/>
      <c r="EC948" s="125"/>
      <c r="ED948" s="125"/>
      <c r="EE948" s="125"/>
      <c r="EF948" s="125"/>
      <c r="EG948" s="125"/>
      <c r="EH948" s="125"/>
      <c r="EI948" s="125"/>
      <c r="EJ948" s="125"/>
      <c r="EK948" s="125"/>
      <c r="EL948" s="125"/>
      <c r="EM948" s="125"/>
      <c r="EN948" s="125"/>
      <c r="EO948" s="125"/>
      <c r="EP948" s="125"/>
      <c r="EQ948" s="125"/>
      <c r="ER948" s="125"/>
      <c r="ES948" s="125"/>
      <c r="ET948" s="125"/>
      <c r="EU948" s="125"/>
      <c r="EV948" s="125"/>
      <c r="EW948" s="125"/>
      <c r="EX948" s="125"/>
      <c r="EY948" s="125"/>
      <c r="EZ948" s="125"/>
      <c r="FA948" s="125"/>
      <c r="FB948" s="125"/>
      <c r="FC948" s="125"/>
      <c r="FD948" s="125"/>
      <c r="FE948" s="125"/>
      <c r="FF948" s="125"/>
      <c r="FG948" s="125"/>
      <c r="FH948" s="125"/>
      <c r="FI948" s="125"/>
      <c r="FJ948" s="125"/>
      <c r="FK948" s="125"/>
      <c r="FL948" s="125"/>
      <c r="FM948" s="125"/>
      <c r="FN948" s="125"/>
      <c r="FO948" s="125"/>
      <c r="FP948" s="125"/>
      <c r="FQ948" s="125"/>
      <c r="FR948" s="125"/>
      <c r="FS948" s="125"/>
      <c r="FT948" s="125"/>
      <c r="FU948" s="125"/>
      <c r="FV948" s="125"/>
      <c r="FW948" s="125"/>
      <c r="FX948" s="125"/>
      <c r="FY948" s="125"/>
      <c r="FZ948" s="125"/>
      <c r="GA948" s="125"/>
      <c r="GB948" s="125"/>
      <c r="GC948" s="125"/>
      <c r="GD948" s="125"/>
      <c r="GE948" s="125"/>
      <c r="GF948" s="125"/>
      <c r="GG948" s="125"/>
      <c r="GH948" s="125"/>
      <c r="GI948" s="125"/>
      <c r="GJ948" s="125"/>
      <c r="GK948" s="125"/>
      <c r="GL948" s="125"/>
      <c r="GM948" s="125"/>
      <c r="GN948" s="125"/>
      <c r="GO948" s="125"/>
      <c r="GP948" s="125"/>
      <c r="GQ948" s="125"/>
      <c r="GR948" s="125"/>
      <c r="GS948" s="125"/>
      <c r="GT948" s="125"/>
      <c r="GU948" s="125"/>
      <c r="GV948" s="125"/>
      <c r="GW948" s="125"/>
      <c r="GX948" s="125"/>
      <c r="GY948" s="125"/>
      <c r="GZ948" s="125"/>
      <c r="HA948" s="125"/>
      <c r="HB948" s="125"/>
      <c r="HC948" s="125"/>
      <c r="HD948" s="125"/>
      <c r="HE948" s="125"/>
      <c r="HF948" s="125"/>
      <c r="HG948" s="125"/>
      <c r="HH948" s="125"/>
      <c r="HI948" s="125"/>
      <c r="HJ948" s="125"/>
      <c r="HK948" s="125"/>
      <c r="HL948" s="125"/>
      <c r="HM948" s="125"/>
      <c r="HN948" s="125"/>
      <c r="HO948" s="125"/>
      <c r="HP948" s="125"/>
      <c r="HQ948" s="125"/>
      <c r="HR948" s="125"/>
      <c r="HS948" s="125"/>
      <c r="HT948" s="125"/>
      <c r="HU948" s="125"/>
      <c r="HV948" s="125"/>
      <c r="HW948" s="125"/>
      <c r="HX948" s="125"/>
      <c r="HY948" s="125"/>
      <c r="HZ948" s="125"/>
      <c r="IA948" s="125"/>
      <c r="IB948" s="125"/>
      <c r="IC948" s="125"/>
      <c r="ID948" s="125"/>
      <c r="IE948" s="125"/>
    </row>
    <row r="949" s="235" customFormat="1" ht="60" hidden="1" customHeight="1">
      <c r="A949" s="236"/>
      <c r="B949" s="236" t="s">
        <v>62</v>
      </c>
      <c r="C949" s="236" t="s">
        <v>63</v>
      </c>
      <c r="D949" s="237" t="s">
        <v>64</v>
      </c>
      <c r="E949" s="237">
        <v>244</v>
      </c>
      <c r="F949" s="238" t="s">
        <v>3714</v>
      </c>
      <c r="G949" s="238" t="s">
        <v>3739</v>
      </c>
      <c r="H949" s="237" t="s">
        <v>3740</v>
      </c>
      <c r="I949" s="239" t="s">
        <v>577</v>
      </c>
      <c r="J949" s="238" t="s">
        <v>1021</v>
      </c>
      <c r="K949" s="240" t="s">
        <v>579</v>
      </c>
      <c r="L949" s="241" t="s">
        <v>580</v>
      </c>
      <c r="M949" s="240" t="s">
        <v>581</v>
      </c>
      <c r="N949" s="240" t="s">
        <v>3741</v>
      </c>
      <c r="O949" s="236" t="s">
        <v>397</v>
      </c>
      <c r="P949" s="236" t="s">
        <v>76</v>
      </c>
      <c r="Q949" s="242" t="s">
        <v>398</v>
      </c>
      <c r="R949" s="273">
        <v>42592</v>
      </c>
      <c r="S949" s="239">
        <v>15</v>
      </c>
      <c r="T949" s="244">
        <f t="shared" si="79"/>
        <v>48070</v>
      </c>
      <c r="U949" s="237" t="s">
        <v>100</v>
      </c>
      <c r="V949" s="245" t="str">
        <f t="shared" si="77"/>
        <v/>
      </c>
      <c r="W949" s="245" t="str">
        <f t="shared" si="75"/>
        <v>%НКПР</v>
      </c>
      <c r="X949" s="239">
        <v>100</v>
      </c>
      <c r="Y949" s="239"/>
      <c r="Z949" s="242" t="s">
        <v>399</v>
      </c>
      <c r="AA949" s="237" t="s">
        <v>400</v>
      </c>
      <c r="AB949" s="239"/>
      <c r="AC949" s="242" t="s">
        <v>399</v>
      </c>
      <c r="AD949" s="374">
        <v>24</v>
      </c>
      <c r="AE949" s="375">
        <v>45735</v>
      </c>
      <c r="AF949" s="248">
        <f t="shared" si="76"/>
        <v>46464</v>
      </c>
      <c r="AG949" s="206" t="s">
        <v>82</v>
      </c>
      <c r="AH949" s="238" t="s">
        <v>83</v>
      </c>
      <c r="AI949" s="238" t="s">
        <v>3742</v>
      </c>
      <c r="AJ949" s="236" t="s">
        <v>109</v>
      </c>
      <c r="AK949" s="248" t="str">
        <f t="shared" ca="1" si="78"/>
        <v>поверен</v>
      </c>
      <c r="AL949" s="242"/>
      <c r="AM949" s="242" t="s">
        <v>86</v>
      </c>
      <c r="AN949" s="242" t="s">
        <v>87</v>
      </c>
      <c r="AO949" s="242" t="s">
        <v>88</v>
      </c>
      <c r="AP949" s="239" t="s">
        <v>584</v>
      </c>
      <c r="AQ949" s="250"/>
      <c r="AR949" s="248"/>
      <c r="AS949" s="242" t="s">
        <v>91</v>
      </c>
      <c r="AT949" s="236" t="s">
        <v>385</v>
      </c>
      <c r="AU949" s="236"/>
      <c r="AV949" s="238"/>
      <c r="AW949" s="238"/>
      <c r="AX949" s="236"/>
      <c r="AY949" s="236"/>
      <c r="AZ949" s="236"/>
      <c r="BA949" s="238" t="s">
        <v>343</v>
      </c>
      <c r="BB949" s="238" t="s">
        <v>403</v>
      </c>
      <c r="BC949" s="238" t="s">
        <v>404</v>
      </c>
      <c r="BD949" s="242">
        <v>3160</v>
      </c>
      <c r="BE949" s="238"/>
      <c r="BF949" s="251"/>
      <c r="BG949" s="238" t="s">
        <v>1027</v>
      </c>
      <c r="BH949" s="245"/>
      <c r="BI949" s="245"/>
      <c r="BJ949" s="252" t="s">
        <v>407</v>
      </c>
      <c r="BK949" s="245" t="s">
        <v>588</v>
      </c>
      <c r="BL949" s="125"/>
      <c r="BM949" s="125"/>
      <c r="BN949" s="125"/>
      <c r="BO949" s="125"/>
      <c r="BP949" s="125"/>
      <c r="BQ949" s="125"/>
      <c r="BR949" s="125"/>
      <c r="BS949" s="125"/>
      <c r="BT949" s="125"/>
      <c r="BU949" s="125"/>
      <c r="BV949" s="125"/>
      <c r="BW949" s="125"/>
      <c r="BX949" s="125"/>
      <c r="BY949" s="125"/>
      <c r="BZ949" s="125"/>
      <c r="CA949" s="125"/>
      <c r="CB949" s="125"/>
      <c r="CC949" s="125"/>
      <c r="CD949" s="125"/>
      <c r="CE949" s="125"/>
      <c r="CF949" s="125"/>
      <c r="CG949" s="125"/>
      <c r="CH949" s="125"/>
      <c r="CI949" s="125"/>
      <c r="CJ949" s="125"/>
      <c r="CK949" s="125"/>
      <c r="CL949" s="125"/>
      <c r="CM949" s="125"/>
      <c r="CN949" s="125"/>
      <c r="CO949" s="125"/>
      <c r="CP949" s="125"/>
      <c r="CQ949" s="125"/>
      <c r="CR949" s="125"/>
      <c r="CS949" s="125"/>
      <c r="CT949" s="125"/>
      <c r="CU949" s="125"/>
      <c r="CV949" s="125"/>
      <c r="CW949" s="125"/>
      <c r="CX949" s="125"/>
      <c r="CY949" s="125"/>
      <c r="CZ949" s="125"/>
      <c r="DA949" s="125"/>
      <c r="DB949" s="125"/>
      <c r="DC949" s="125"/>
      <c r="DD949" s="125"/>
      <c r="DE949" s="125"/>
      <c r="DF949" s="125"/>
      <c r="DG949" s="125"/>
      <c r="DH949" s="125"/>
      <c r="DI949" s="125"/>
      <c r="DJ949" s="125"/>
      <c r="DK949" s="125"/>
      <c r="DL949" s="125"/>
      <c r="DM949" s="125"/>
      <c r="DN949" s="125"/>
      <c r="DO949" s="125"/>
      <c r="DP949" s="125"/>
      <c r="DQ949" s="125"/>
      <c r="DR949" s="125"/>
      <c r="DS949" s="125"/>
      <c r="DT949" s="125"/>
      <c r="DU949" s="125"/>
      <c r="DV949" s="125"/>
      <c r="DW949" s="125"/>
      <c r="DX949" s="125"/>
      <c r="DY949" s="125"/>
      <c r="DZ949" s="125"/>
      <c r="EA949" s="125"/>
      <c r="EB949" s="125"/>
      <c r="EC949" s="125"/>
      <c r="ED949" s="125"/>
      <c r="EE949" s="125"/>
      <c r="EF949" s="125"/>
      <c r="EG949" s="125"/>
      <c r="EH949" s="125"/>
      <c r="EI949" s="125"/>
      <c r="EJ949" s="125"/>
      <c r="EK949" s="125"/>
      <c r="EL949" s="125"/>
      <c r="EM949" s="125"/>
      <c r="EN949" s="125"/>
      <c r="EO949" s="125"/>
      <c r="EP949" s="125"/>
      <c r="EQ949" s="125"/>
      <c r="ER949" s="125"/>
      <c r="ES949" s="125"/>
      <c r="ET949" s="125"/>
      <c r="EU949" s="125"/>
      <c r="EV949" s="125"/>
      <c r="EW949" s="125"/>
      <c r="EX949" s="125"/>
      <c r="EY949" s="125"/>
      <c r="EZ949" s="125"/>
      <c r="FA949" s="125"/>
      <c r="FB949" s="125"/>
      <c r="FC949" s="125"/>
      <c r="FD949" s="125"/>
      <c r="FE949" s="125"/>
      <c r="FF949" s="125"/>
      <c r="FG949" s="125"/>
      <c r="FH949" s="125"/>
      <c r="FI949" s="125"/>
      <c r="FJ949" s="125"/>
      <c r="FK949" s="125"/>
      <c r="FL949" s="125"/>
      <c r="FM949" s="125"/>
      <c r="FN949" s="125"/>
      <c r="FO949" s="125"/>
      <c r="FP949" s="125"/>
      <c r="FQ949" s="125"/>
      <c r="FR949" s="125"/>
      <c r="FS949" s="125"/>
      <c r="FT949" s="125"/>
      <c r="FU949" s="125"/>
      <c r="FV949" s="125"/>
      <c r="FW949" s="125"/>
      <c r="FX949" s="125"/>
      <c r="FY949" s="125"/>
      <c r="FZ949" s="125"/>
      <c r="GA949" s="125"/>
      <c r="GB949" s="125"/>
      <c r="GC949" s="125"/>
      <c r="GD949" s="125"/>
      <c r="GE949" s="125"/>
      <c r="GF949" s="125"/>
      <c r="GG949" s="125"/>
      <c r="GH949" s="125"/>
      <c r="GI949" s="125"/>
      <c r="GJ949" s="125"/>
      <c r="GK949" s="125"/>
      <c r="GL949" s="125"/>
      <c r="GM949" s="125"/>
      <c r="GN949" s="125"/>
      <c r="GO949" s="125"/>
      <c r="GP949" s="125"/>
      <c r="GQ949" s="125"/>
      <c r="GR949" s="125"/>
      <c r="GS949" s="125"/>
      <c r="GT949" s="125"/>
      <c r="GU949" s="125"/>
      <c r="GV949" s="125"/>
      <c r="GW949" s="125"/>
      <c r="GX949" s="125"/>
      <c r="GY949" s="125"/>
      <c r="GZ949" s="125"/>
      <c r="HA949" s="125"/>
      <c r="HB949" s="125"/>
      <c r="HC949" s="125"/>
      <c r="HD949" s="125"/>
      <c r="HE949" s="125"/>
      <c r="HF949" s="125"/>
      <c r="HG949" s="125"/>
      <c r="HH949" s="125"/>
      <c r="HI949" s="125"/>
      <c r="HJ949" s="125"/>
      <c r="HK949" s="125"/>
      <c r="HL949" s="125"/>
      <c r="HM949" s="125"/>
      <c r="HN949" s="125"/>
      <c r="HO949" s="125"/>
      <c r="HP949" s="125"/>
      <c r="HQ949" s="125"/>
      <c r="HR949" s="125"/>
      <c r="HS949" s="125"/>
      <c r="HT949" s="125"/>
      <c r="HU949" s="125"/>
      <c r="HV949" s="125"/>
      <c r="HW949" s="125"/>
      <c r="HX949" s="125"/>
      <c r="HY949" s="125"/>
      <c r="HZ949" s="125"/>
      <c r="IA949" s="125"/>
      <c r="IB949" s="125"/>
      <c r="IC949" s="125"/>
      <c r="ID949" s="125"/>
      <c r="IE949" s="125"/>
    </row>
    <row r="950" s="235" customFormat="1" ht="60" hidden="1" customHeight="1">
      <c r="A950" s="236"/>
      <c r="B950" s="236" t="s">
        <v>62</v>
      </c>
      <c r="C950" s="236" t="s">
        <v>63</v>
      </c>
      <c r="D950" s="237" t="s">
        <v>64</v>
      </c>
      <c r="E950" s="237">
        <v>244</v>
      </c>
      <c r="F950" s="238" t="s">
        <v>3714</v>
      </c>
      <c r="G950" s="238" t="s">
        <v>3743</v>
      </c>
      <c r="H950" s="237" t="s">
        <v>3744</v>
      </c>
      <c r="I950" s="239" t="s">
        <v>577</v>
      </c>
      <c r="J950" s="238" t="s">
        <v>1021</v>
      </c>
      <c r="K950" s="240" t="s">
        <v>579</v>
      </c>
      <c r="L950" s="241" t="s">
        <v>580</v>
      </c>
      <c r="M950" s="240" t="s">
        <v>581</v>
      </c>
      <c r="N950" s="240" t="s">
        <v>3745</v>
      </c>
      <c r="O950" s="236" t="s">
        <v>397</v>
      </c>
      <c r="P950" s="236" t="s">
        <v>76</v>
      </c>
      <c r="Q950" s="242" t="s">
        <v>398</v>
      </c>
      <c r="R950" s="273">
        <v>42592</v>
      </c>
      <c r="S950" s="239">
        <v>15</v>
      </c>
      <c r="T950" s="244">
        <f t="shared" si="79"/>
        <v>48070</v>
      </c>
      <c r="U950" s="237" t="s">
        <v>100</v>
      </c>
      <c r="V950" s="245" t="str">
        <f t="shared" si="77"/>
        <v/>
      </c>
      <c r="W950" s="245" t="str">
        <f t="shared" si="75"/>
        <v>%НКПР</v>
      </c>
      <c r="X950" s="239">
        <v>100</v>
      </c>
      <c r="Y950" s="239"/>
      <c r="Z950" s="242" t="s">
        <v>399</v>
      </c>
      <c r="AA950" s="237" t="s">
        <v>400</v>
      </c>
      <c r="AB950" s="239"/>
      <c r="AC950" s="242" t="s">
        <v>399</v>
      </c>
      <c r="AD950" s="374">
        <v>24</v>
      </c>
      <c r="AE950" s="375">
        <v>45735</v>
      </c>
      <c r="AF950" s="248">
        <f t="shared" si="76"/>
        <v>46464</v>
      </c>
      <c r="AG950" s="206" t="s">
        <v>82</v>
      </c>
      <c r="AH950" s="238" t="s">
        <v>83</v>
      </c>
      <c r="AI950" s="238" t="s">
        <v>3746</v>
      </c>
      <c r="AJ950" s="236" t="s">
        <v>109</v>
      </c>
      <c r="AK950" s="248" t="str">
        <f t="shared" ca="1" si="78"/>
        <v>поверен</v>
      </c>
      <c r="AL950" s="242"/>
      <c r="AM950" s="242" t="s">
        <v>86</v>
      </c>
      <c r="AN950" s="242" t="s">
        <v>87</v>
      </c>
      <c r="AO950" s="242" t="s">
        <v>88</v>
      </c>
      <c r="AP950" s="239" t="s">
        <v>584</v>
      </c>
      <c r="AQ950" s="250"/>
      <c r="AR950" s="248"/>
      <c r="AS950" s="242" t="s">
        <v>91</v>
      </c>
      <c r="AT950" s="236" t="s">
        <v>385</v>
      </c>
      <c r="AU950" s="236"/>
      <c r="AV950" s="238"/>
      <c r="AW950" s="238"/>
      <c r="AX950" s="236"/>
      <c r="AY950" s="236"/>
      <c r="AZ950" s="236"/>
      <c r="BA950" s="238" t="s">
        <v>343</v>
      </c>
      <c r="BB950" s="238" t="s">
        <v>403</v>
      </c>
      <c r="BC950" s="238" t="s">
        <v>404</v>
      </c>
      <c r="BD950" s="242">
        <v>3160</v>
      </c>
      <c r="BE950" s="238"/>
      <c r="BF950" s="251"/>
      <c r="BG950" s="238" t="s">
        <v>1027</v>
      </c>
      <c r="BH950" s="245"/>
      <c r="BI950" s="245"/>
      <c r="BJ950" s="252" t="s">
        <v>407</v>
      </c>
      <c r="BK950" s="245" t="s">
        <v>588</v>
      </c>
      <c r="BL950" s="125"/>
      <c r="BM950" s="125"/>
      <c r="BN950" s="125"/>
      <c r="BO950" s="125"/>
      <c r="BP950" s="125"/>
      <c r="BQ950" s="125"/>
      <c r="BR950" s="125"/>
      <c r="BS950" s="125"/>
      <c r="BT950" s="125"/>
      <c r="BU950" s="125"/>
      <c r="BV950" s="125"/>
      <c r="BW950" s="125"/>
      <c r="BX950" s="125"/>
      <c r="BY950" s="125"/>
      <c r="BZ950" s="125"/>
      <c r="CA950" s="125"/>
      <c r="CB950" s="125"/>
      <c r="CC950" s="125"/>
      <c r="CD950" s="125"/>
      <c r="CE950" s="125"/>
      <c r="CF950" s="125"/>
      <c r="CG950" s="125"/>
      <c r="CH950" s="125"/>
      <c r="CI950" s="125"/>
      <c r="CJ950" s="125"/>
      <c r="CK950" s="125"/>
      <c r="CL950" s="125"/>
      <c r="CM950" s="125"/>
      <c r="CN950" s="125"/>
      <c r="CO950" s="125"/>
      <c r="CP950" s="125"/>
      <c r="CQ950" s="125"/>
      <c r="CR950" s="125"/>
      <c r="CS950" s="125"/>
      <c r="CT950" s="125"/>
      <c r="CU950" s="125"/>
      <c r="CV950" s="125"/>
      <c r="CW950" s="125"/>
      <c r="CX950" s="125"/>
      <c r="CY950" s="125"/>
      <c r="CZ950" s="125"/>
      <c r="DA950" s="125"/>
      <c r="DB950" s="125"/>
      <c r="DC950" s="125"/>
      <c r="DD950" s="125"/>
      <c r="DE950" s="125"/>
      <c r="DF950" s="125"/>
      <c r="DG950" s="125"/>
      <c r="DH950" s="125"/>
      <c r="DI950" s="125"/>
      <c r="DJ950" s="125"/>
      <c r="DK950" s="125"/>
      <c r="DL950" s="125"/>
      <c r="DM950" s="125"/>
      <c r="DN950" s="125"/>
      <c r="DO950" s="125"/>
      <c r="DP950" s="125"/>
      <c r="DQ950" s="125"/>
      <c r="DR950" s="125"/>
      <c r="DS950" s="125"/>
      <c r="DT950" s="125"/>
      <c r="DU950" s="125"/>
      <c r="DV950" s="125"/>
      <c r="DW950" s="125"/>
      <c r="DX950" s="125"/>
      <c r="DY950" s="125"/>
      <c r="DZ950" s="125"/>
      <c r="EA950" s="125"/>
      <c r="EB950" s="125"/>
      <c r="EC950" s="125"/>
      <c r="ED950" s="125"/>
      <c r="EE950" s="125"/>
      <c r="EF950" s="125"/>
      <c r="EG950" s="125"/>
      <c r="EH950" s="125"/>
      <c r="EI950" s="125"/>
      <c r="EJ950" s="125"/>
      <c r="EK950" s="125"/>
      <c r="EL950" s="125"/>
      <c r="EM950" s="125"/>
      <c r="EN950" s="125"/>
      <c r="EO950" s="125"/>
      <c r="EP950" s="125"/>
      <c r="EQ950" s="125"/>
      <c r="ER950" s="125"/>
      <c r="ES950" s="125"/>
      <c r="ET950" s="125"/>
      <c r="EU950" s="125"/>
      <c r="EV950" s="125"/>
      <c r="EW950" s="125"/>
      <c r="EX950" s="125"/>
      <c r="EY950" s="125"/>
      <c r="EZ950" s="125"/>
      <c r="FA950" s="125"/>
      <c r="FB950" s="125"/>
      <c r="FC950" s="125"/>
      <c r="FD950" s="125"/>
      <c r="FE950" s="125"/>
      <c r="FF950" s="125"/>
      <c r="FG950" s="125"/>
      <c r="FH950" s="125"/>
      <c r="FI950" s="125"/>
      <c r="FJ950" s="125"/>
      <c r="FK950" s="125"/>
      <c r="FL950" s="125"/>
      <c r="FM950" s="125"/>
      <c r="FN950" s="125"/>
      <c r="FO950" s="125"/>
      <c r="FP950" s="125"/>
      <c r="FQ950" s="125"/>
      <c r="FR950" s="125"/>
      <c r="FS950" s="125"/>
      <c r="FT950" s="125"/>
      <c r="FU950" s="125"/>
      <c r="FV950" s="125"/>
      <c r="FW950" s="125"/>
      <c r="FX950" s="125"/>
      <c r="FY950" s="125"/>
      <c r="FZ950" s="125"/>
      <c r="GA950" s="125"/>
      <c r="GB950" s="125"/>
      <c r="GC950" s="125"/>
      <c r="GD950" s="125"/>
      <c r="GE950" s="125"/>
      <c r="GF950" s="125"/>
      <c r="GG950" s="125"/>
      <c r="GH950" s="125"/>
      <c r="GI950" s="125"/>
      <c r="GJ950" s="125"/>
      <c r="GK950" s="125"/>
      <c r="GL950" s="125"/>
      <c r="GM950" s="125"/>
      <c r="GN950" s="125"/>
      <c r="GO950" s="125"/>
      <c r="GP950" s="125"/>
      <c r="GQ950" s="125"/>
      <c r="GR950" s="125"/>
      <c r="GS950" s="125"/>
      <c r="GT950" s="125"/>
      <c r="GU950" s="125"/>
      <c r="GV950" s="125"/>
      <c r="GW950" s="125"/>
      <c r="GX950" s="125"/>
      <c r="GY950" s="125"/>
      <c r="GZ950" s="125"/>
      <c r="HA950" s="125"/>
      <c r="HB950" s="125"/>
      <c r="HC950" s="125"/>
      <c r="HD950" s="125"/>
      <c r="HE950" s="125"/>
      <c r="HF950" s="125"/>
      <c r="HG950" s="125"/>
      <c r="HH950" s="125"/>
      <c r="HI950" s="125"/>
      <c r="HJ950" s="125"/>
      <c r="HK950" s="125"/>
      <c r="HL950" s="125"/>
      <c r="HM950" s="125"/>
      <c r="HN950" s="125"/>
      <c r="HO950" s="125"/>
      <c r="HP950" s="125"/>
      <c r="HQ950" s="125"/>
      <c r="HR950" s="125"/>
      <c r="HS950" s="125"/>
      <c r="HT950" s="125"/>
      <c r="HU950" s="125"/>
      <c r="HV950" s="125"/>
      <c r="HW950" s="125"/>
      <c r="HX950" s="125"/>
      <c r="HY950" s="125"/>
      <c r="HZ950" s="125"/>
      <c r="IA950" s="125"/>
      <c r="IB950" s="125"/>
      <c r="IC950" s="125"/>
      <c r="ID950" s="125"/>
      <c r="IE950" s="125"/>
    </row>
    <row r="951" s="36" customFormat="1" ht="60" hidden="1" customHeight="1">
      <c r="A951" s="37"/>
      <c r="B951" s="37" t="s">
        <v>62</v>
      </c>
      <c r="C951" s="37" t="s">
        <v>63</v>
      </c>
      <c r="D951" s="56" t="s">
        <v>64</v>
      </c>
      <c r="E951" s="56">
        <v>245</v>
      </c>
      <c r="F951" s="40" t="s">
        <v>3747</v>
      </c>
      <c r="G951" s="40" t="s">
        <v>3748</v>
      </c>
      <c r="H951" s="56" t="s">
        <v>3749</v>
      </c>
      <c r="I951" s="48" t="s">
        <v>3750</v>
      </c>
      <c r="J951" s="40" t="s">
        <v>3751</v>
      </c>
      <c r="K951" s="49" t="s">
        <v>3752</v>
      </c>
      <c r="L951" s="49" t="s">
        <v>3753</v>
      </c>
      <c r="M951" s="40" t="s">
        <v>3754</v>
      </c>
      <c r="N951" s="49">
        <v>282792</v>
      </c>
      <c r="O951" s="37" t="s">
        <v>3755</v>
      </c>
      <c r="P951" s="37" t="s">
        <v>154</v>
      </c>
      <c r="Q951" s="42" t="s">
        <v>289</v>
      </c>
      <c r="R951" s="96">
        <v>42103</v>
      </c>
      <c r="S951" s="40"/>
      <c r="T951" s="45">
        <f t="shared" si="79"/>
        <v>42103</v>
      </c>
      <c r="U951" s="56"/>
      <c r="V951" s="47" t="str">
        <f t="shared" si="77"/>
        <v/>
      </c>
      <c r="W951" s="47" t="str">
        <f t="shared" si="75"/>
        <v/>
      </c>
      <c r="X951" s="48"/>
      <c r="Y951" s="48"/>
      <c r="Z951" s="42"/>
      <c r="AA951" s="56" t="s">
        <v>3756</v>
      </c>
      <c r="AB951" s="48"/>
      <c r="AC951" s="42"/>
      <c r="AD951" s="49">
        <v>48</v>
      </c>
      <c r="AE951" s="50">
        <v>45545</v>
      </c>
      <c r="AF951" s="51">
        <f t="shared" si="76"/>
        <v>47005</v>
      </c>
      <c r="AG951" s="40" t="s">
        <v>82</v>
      </c>
      <c r="AH951" s="40" t="s">
        <v>83</v>
      </c>
      <c r="AI951" s="42" t="s">
        <v>3757</v>
      </c>
      <c r="AJ951" s="40" t="s">
        <v>85</v>
      </c>
      <c r="AK951" s="51" t="str">
        <f t="shared" ca="1" si="78"/>
        <v>поверен</v>
      </c>
      <c r="AL951" s="42"/>
      <c r="AM951" s="42" t="s">
        <v>86</v>
      </c>
      <c r="AN951" s="42" t="s">
        <v>87</v>
      </c>
      <c r="AO951" s="42" t="s">
        <v>88</v>
      </c>
      <c r="AP951" s="48"/>
      <c r="AQ951" s="41"/>
      <c r="AR951" s="51"/>
      <c r="AS951" s="42" t="s">
        <v>91</v>
      </c>
      <c r="AT951" s="37" t="s">
        <v>385</v>
      </c>
      <c r="AU951" s="37"/>
      <c r="AV951" s="40"/>
      <c r="AW951" s="40"/>
      <c r="AX951" s="37"/>
      <c r="AY951" s="37"/>
      <c r="AZ951" s="37"/>
      <c r="BA951" s="40"/>
      <c r="BB951" s="40" t="s">
        <v>297</v>
      </c>
      <c r="BC951" s="40" t="s">
        <v>298</v>
      </c>
      <c r="BD951" s="42">
        <v>2903</v>
      </c>
      <c r="BE951" s="40"/>
      <c r="BF951" s="52"/>
      <c r="BG951" s="53" t="s">
        <v>3758</v>
      </c>
      <c r="BH951" s="54"/>
      <c r="BI951" s="47"/>
      <c r="BJ951" s="47"/>
      <c r="BK951" s="47"/>
      <c r="BL951" s="55"/>
      <c r="BM951" s="55"/>
      <c r="BN951" s="55"/>
      <c r="BO951" s="55"/>
      <c r="BP951" s="55"/>
      <c r="BQ951" s="55"/>
      <c r="BR951" s="55"/>
      <c r="BS951" s="55"/>
      <c r="BT951" s="55"/>
      <c r="BU951" s="55"/>
      <c r="BV951" s="55"/>
      <c r="BW951" s="55"/>
      <c r="BX951" s="55"/>
      <c r="BY951" s="55"/>
      <c r="BZ951" s="55"/>
      <c r="CA951" s="55"/>
      <c r="CB951" s="55"/>
      <c r="CC951" s="55"/>
      <c r="CD951" s="55"/>
      <c r="CE951" s="55"/>
      <c r="CF951" s="55"/>
      <c r="CG951" s="55"/>
      <c r="CH951" s="55"/>
      <c r="CI951" s="55"/>
      <c r="CJ951" s="55"/>
      <c r="CK951" s="55"/>
      <c r="CL951" s="55"/>
      <c r="CM951" s="55"/>
      <c r="CN951" s="55"/>
      <c r="CO951" s="55"/>
      <c r="CP951" s="55"/>
      <c r="CQ951" s="55"/>
      <c r="CR951" s="55"/>
      <c r="CS951" s="55"/>
      <c r="CT951" s="55"/>
      <c r="CU951" s="55"/>
      <c r="CV951" s="55"/>
      <c r="CW951" s="55"/>
      <c r="CX951" s="55"/>
      <c r="CY951" s="55"/>
      <c r="CZ951" s="55"/>
      <c r="DA951" s="55"/>
      <c r="DB951" s="55"/>
      <c r="DC951" s="55"/>
      <c r="DD951" s="55"/>
      <c r="DE951" s="55"/>
      <c r="DF951" s="55"/>
      <c r="DG951" s="55"/>
      <c r="DH951" s="55"/>
      <c r="DI951" s="55"/>
      <c r="DJ951" s="55"/>
      <c r="DK951" s="55"/>
      <c r="DL951" s="55"/>
      <c r="DM951" s="55"/>
      <c r="DN951" s="55"/>
      <c r="DO951" s="55"/>
      <c r="DP951" s="55"/>
      <c r="DQ951" s="55"/>
      <c r="DR951" s="55"/>
      <c r="DS951" s="55"/>
      <c r="DT951" s="55"/>
      <c r="DU951" s="55"/>
      <c r="DV951" s="55"/>
      <c r="DW951" s="55"/>
      <c r="DX951" s="55"/>
      <c r="DY951" s="55"/>
      <c r="DZ951" s="55"/>
      <c r="EA951" s="55"/>
      <c r="EB951" s="55"/>
      <c r="EC951" s="55"/>
      <c r="ED951" s="55"/>
      <c r="EE951" s="55"/>
      <c r="EF951" s="55"/>
      <c r="EG951" s="55"/>
      <c r="EH951" s="55"/>
      <c r="EI951" s="55"/>
      <c r="EJ951" s="55"/>
      <c r="EK951" s="55"/>
      <c r="EL951" s="55"/>
      <c r="EM951" s="55"/>
      <c r="EN951" s="55"/>
      <c r="EO951" s="55"/>
      <c r="EP951" s="55"/>
      <c r="EQ951" s="55"/>
      <c r="ER951" s="55"/>
      <c r="ES951" s="55"/>
      <c r="ET951" s="55"/>
      <c r="EU951" s="55"/>
      <c r="EV951" s="55"/>
      <c r="EW951" s="55"/>
      <c r="EX951" s="55"/>
      <c r="EY951" s="55"/>
      <c r="EZ951" s="55"/>
      <c r="FA951" s="55"/>
      <c r="FB951" s="55"/>
      <c r="FC951" s="55"/>
      <c r="FD951" s="55"/>
      <c r="FE951" s="55"/>
      <c r="FF951" s="55"/>
      <c r="FG951" s="55"/>
      <c r="FH951" s="55"/>
      <c r="FI951" s="55"/>
      <c r="FJ951" s="55"/>
      <c r="FK951" s="55"/>
      <c r="FL951" s="55"/>
      <c r="FM951" s="55"/>
      <c r="FN951" s="55"/>
      <c r="FO951" s="55"/>
      <c r="FP951" s="55"/>
      <c r="FQ951" s="55"/>
      <c r="FR951" s="55"/>
      <c r="FS951" s="55"/>
      <c r="FT951" s="55"/>
      <c r="FU951" s="55"/>
      <c r="FV951" s="55"/>
      <c r="FW951" s="55"/>
      <c r="FX951" s="55"/>
      <c r="FY951" s="55"/>
      <c r="FZ951" s="55"/>
      <c r="GA951" s="55"/>
      <c r="GB951" s="55"/>
      <c r="GC951" s="55"/>
      <c r="GD951" s="55"/>
      <c r="GE951" s="55"/>
      <c r="GF951" s="55"/>
      <c r="GG951" s="55"/>
      <c r="GH951" s="55"/>
      <c r="GI951" s="55"/>
      <c r="GJ951" s="55"/>
      <c r="GK951" s="55"/>
      <c r="GL951" s="55"/>
      <c r="GM951" s="55"/>
      <c r="GN951" s="55"/>
      <c r="GO951" s="55"/>
      <c r="GP951" s="55"/>
      <c r="GQ951" s="55"/>
      <c r="GR951" s="55"/>
      <c r="GS951" s="55"/>
      <c r="GT951" s="55"/>
      <c r="GU951" s="55"/>
      <c r="GV951" s="55"/>
      <c r="GW951" s="55"/>
      <c r="GX951" s="55"/>
      <c r="GY951" s="55"/>
      <c r="GZ951" s="55"/>
      <c r="HA951" s="55"/>
      <c r="HB951" s="55"/>
      <c r="HC951" s="55"/>
      <c r="HD951" s="55"/>
      <c r="HE951" s="55"/>
      <c r="HF951" s="55"/>
      <c r="HG951" s="55"/>
      <c r="HH951" s="55"/>
      <c r="HI951" s="55"/>
      <c r="HJ951" s="55"/>
      <c r="HK951" s="55"/>
      <c r="HL951" s="55"/>
      <c r="HM951" s="55"/>
      <c r="HN951" s="55"/>
      <c r="HO951" s="55"/>
      <c r="HP951" s="55"/>
      <c r="HQ951" s="55"/>
      <c r="HR951" s="55"/>
      <c r="HS951" s="55"/>
      <c r="HT951" s="55"/>
      <c r="HU951" s="55"/>
      <c r="HV951" s="55"/>
      <c r="HW951" s="55"/>
      <c r="HX951" s="55"/>
      <c r="HY951" s="55"/>
      <c r="HZ951" s="55"/>
      <c r="IA951" s="55"/>
      <c r="IB951" s="55"/>
      <c r="IC951" s="55"/>
      <c r="ID951" s="55"/>
      <c r="IE951" s="55"/>
    </row>
    <row r="952" s="36" customFormat="1" ht="60" hidden="1" customHeight="1">
      <c r="A952" s="37"/>
      <c r="B952" s="37" t="s">
        <v>62</v>
      </c>
      <c r="C952" s="37" t="s">
        <v>63</v>
      </c>
      <c r="D952" s="56" t="s">
        <v>64</v>
      </c>
      <c r="E952" s="56">
        <v>245</v>
      </c>
      <c r="F952" s="40" t="s">
        <v>3747</v>
      </c>
      <c r="G952" s="40" t="s">
        <v>3759</v>
      </c>
      <c r="H952" s="56" t="s">
        <v>3760</v>
      </c>
      <c r="I952" s="48" t="s">
        <v>69</v>
      </c>
      <c r="J952" s="40" t="s">
        <v>3761</v>
      </c>
      <c r="K952" s="37" t="s">
        <v>71</v>
      </c>
      <c r="L952" s="49" t="s">
        <v>3762</v>
      </c>
      <c r="M952" s="40" t="s">
        <v>3763</v>
      </c>
      <c r="N952" s="49">
        <v>2293502</v>
      </c>
      <c r="O952" s="37" t="s">
        <v>75</v>
      </c>
      <c r="P952" s="37" t="s">
        <v>76</v>
      </c>
      <c r="Q952" s="42" t="s">
        <v>77</v>
      </c>
      <c r="R952" s="96" t="s">
        <v>3764</v>
      </c>
      <c r="S952" s="48">
        <v>10</v>
      </c>
      <c r="T952" s="45">
        <f t="shared" si="79"/>
        <v>45991</v>
      </c>
      <c r="U952" s="56">
        <v>0</v>
      </c>
      <c r="V952" s="47" t="str">
        <f t="shared" si="77"/>
        <v/>
      </c>
      <c r="W952" s="47" t="str">
        <f t="shared" si="75"/>
        <v>°С</v>
      </c>
      <c r="X952" s="48">
        <v>100</v>
      </c>
      <c r="Y952" s="48"/>
      <c r="Z952" s="42" t="s">
        <v>79</v>
      </c>
      <c r="AA952" s="56" t="s">
        <v>3765</v>
      </c>
      <c r="AB952" s="48"/>
      <c r="AC952" s="42" t="s">
        <v>3766</v>
      </c>
      <c r="AD952" s="49">
        <v>60</v>
      </c>
      <c r="AE952" s="50">
        <v>45241</v>
      </c>
      <c r="AF952" s="51">
        <f t="shared" si="76"/>
        <v>47067</v>
      </c>
      <c r="AG952" s="40" t="s">
        <v>82</v>
      </c>
      <c r="AH952" s="40" t="s">
        <v>83</v>
      </c>
      <c r="AI952" s="42" t="s">
        <v>3767</v>
      </c>
      <c r="AJ952" s="40" t="s">
        <v>143</v>
      </c>
      <c r="AK952" s="51" t="str">
        <f t="shared" ca="1" si="78"/>
        <v>поверен</v>
      </c>
      <c r="AL952" s="42"/>
      <c r="AM952" s="42" t="s">
        <v>86</v>
      </c>
      <c r="AN952" s="42" t="s">
        <v>87</v>
      </c>
      <c r="AO952" s="42" t="s">
        <v>88</v>
      </c>
      <c r="AP952" s="48"/>
      <c r="AQ952" s="41"/>
      <c r="AR952" s="51"/>
      <c r="AS952" s="42" t="s">
        <v>91</v>
      </c>
      <c r="AT952" s="37" t="s">
        <v>385</v>
      </c>
      <c r="AU952" s="37"/>
      <c r="AV952" s="40"/>
      <c r="AW952" s="40"/>
      <c r="AX952" s="37"/>
      <c r="AY952" s="37"/>
      <c r="AZ952" s="37"/>
      <c r="BA952" s="40"/>
      <c r="BB952" s="40" t="s">
        <v>93</v>
      </c>
      <c r="BC952" s="40" t="s">
        <v>94</v>
      </c>
      <c r="BD952" s="42">
        <v>3201</v>
      </c>
      <c r="BE952" s="40"/>
      <c r="BF952" s="52"/>
      <c r="BG952" s="53" t="s">
        <v>3768</v>
      </c>
      <c r="BH952" s="54"/>
      <c r="BI952" s="47"/>
      <c r="BJ952" s="47"/>
      <c r="BK952" s="47"/>
      <c r="BL952" s="55"/>
      <c r="BM952" s="55"/>
      <c r="BN952" s="55"/>
      <c r="BO952" s="55"/>
      <c r="BP952" s="55"/>
      <c r="BQ952" s="55"/>
      <c r="BR952" s="55"/>
      <c r="BS952" s="55"/>
      <c r="BT952" s="55"/>
      <c r="BU952" s="55"/>
      <c r="BV952" s="55"/>
      <c r="BW952" s="55"/>
      <c r="BX952" s="55"/>
      <c r="BY952" s="55"/>
      <c r="BZ952" s="55"/>
      <c r="CA952" s="55"/>
      <c r="CB952" s="55"/>
      <c r="CC952" s="55"/>
      <c r="CD952" s="55"/>
      <c r="CE952" s="55"/>
      <c r="CF952" s="55"/>
      <c r="CG952" s="55"/>
      <c r="CH952" s="55"/>
      <c r="CI952" s="55"/>
      <c r="CJ952" s="55"/>
      <c r="CK952" s="55"/>
      <c r="CL952" s="55"/>
      <c r="CM952" s="55"/>
      <c r="CN952" s="55"/>
      <c r="CO952" s="55"/>
      <c r="CP952" s="55"/>
      <c r="CQ952" s="55"/>
      <c r="CR952" s="55"/>
      <c r="CS952" s="55"/>
      <c r="CT952" s="55"/>
      <c r="CU952" s="55"/>
      <c r="CV952" s="55"/>
      <c r="CW952" s="55"/>
      <c r="CX952" s="55"/>
      <c r="CY952" s="55"/>
      <c r="CZ952" s="55"/>
      <c r="DA952" s="55"/>
      <c r="DB952" s="55"/>
      <c r="DC952" s="55"/>
      <c r="DD952" s="55"/>
      <c r="DE952" s="55"/>
      <c r="DF952" s="55"/>
      <c r="DG952" s="55"/>
      <c r="DH952" s="55"/>
      <c r="DI952" s="55"/>
      <c r="DJ952" s="55"/>
      <c r="DK952" s="55"/>
      <c r="DL952" s="55"/>
      <c r="DM952" s="55"/>
      <c r="DN952" s="55"/>
      <c r="DO952" s="55"/>
      <c r="DP952" s="55"/>
      <c r="DQ952" s="55"/>
      <c r="DR952" s="55"/>
      <c r="DS952" s="55"/>
      <c r="DT952" s="55"/>
      <c r="DU952" s="55"/>
      <c r="DV952" s="55"/>
      <c r="DW952" s="55"/>
      <c r="DX952" s="55"/>
      <c r="DY952" s="55"/>
      <c r="DZ952" s="55"/>
      <c r="EA952" s="55"/>
      <c r="EB952" s="55"/>
      <c r="EC952" s="55"/>
      <c r="ED952" s="55"/>
      <c r="EE952" s="55"/>
      <c r="EF952" s="55"/>
      <c r="EG952" s="55"/>
      <c r="EH952" s="55"/>
      <c r="EI952" s="55"/>
      <c r="EJ952" s="55"/>
      <c r="EK952" s="55"/>
      <c r="EL952" s="55"/>
      <c r="EM952" s="55"/>
      <c r="EN952" s="55"/>
      <c r="EO952" s="55"/>
      <c r="EP952" s="55"/>
      <c r="EQ952" s="55"/>
      <c r="ER952" s="55"/>
      <c r="ES952" s="55"/>
      <c r="ET952" s="55"/>
      <c r="EU952" s="55"/>
      <c r="EV952" s="55"/>
      <c r="EW952" s="55"/>
      <c r="EX952" s="55"/>
      <c r="EY952" s="55"/>
      <c r="EZ952" s="55"/>
      <c r="FA952" s="55"/>
      <c r="FB952" s="55"/>
      <c r="FC952" s="55"/>
      <c r="FD952" s="55"/>
      <c r="FE952" s="55"/>
      <c r="FF952" s="55"/>
      <c r="FG952" s="55"/>
      <c r="FH952" s="55"/>
      <c r="FI952" s="55"/>
      <c r="FJ952" s="55"/>
      <c r="FK952" s="55"/>
      <c r="FL952" s="55"/>
      <c r="FM952" s="55"/>
      <c r="FN952" s="55"/>
      <c r="FO952" s="55"/>
      <c r="FP952" s="55"/>
      <c r="FQ952" s="55"/>
      <c r="FR952" s="55"/>
      <c r="FS952" s="55"/>
      <c r="FT952" s="55"/>
      <c r="FU952" s="55"/>
      <c r="FV952" s="55"/>
      <c r="FW952" s="55"/>
      <c r="FX952" s="55"/>
      <c r="FY952" s="55"/>
      <c r="FZ952" s="55"/>
      <c r="GA952" s="55"/>
      <c r="GB952" s="55"/>
      <c r="GC952" s="55"/>
      <c r="GD952" s="55"/>
      <c r="GE952" s="55"/>
      <c r="GF952" s="55"/>
      <c r="GG952" s="55"/>
      <c r="GH952" s="55"/>
      <c r="GI952" s="55"/>
      <c r="GJ952" s="55"/>
      <c r="GK952" s="55"/>
      <c r="GL952" s="55"/>
      <c r="GM952" s="55"/>
      <c r="GN952" s="55"/>
      <c r="GO952" s="55"/>
      <c r="GP952" s="55"/>
      <c r="GQ952" s="55"/>
      <c r="GR952" s="55"/>
      <c r="GS952" s="55"/>
      <c r="GT952" s="55"/>
      <c r="GU952" s="55"/>
      <c r="GV952" s="55"/>
      <c r="GW952" s="55"/>
      <c r="GX952" s="55"/>
      <c r="GY952" s="55"/>
      <c r="GZ952" s="55"/>
      <c r="HA952" s="55"/>
      <c r="HB952" s="55"/>
      <c r="HC952" s="55"/>
      <c r="HD952" s="55"/>
      <c r="HE952" s="55"/>
      <c r="HF952" s="55"/>
      <c r="HG952" s="55"/>
      <c r="HH952" s="55"/>
      <c r="HI952" s="55"/>
      <c r="HJ952" s="55"/>
      <c r="HK952" s="55"/>
      <c r="HL952" s="55"/>
      <c r="HM952" s="55"/>
      <c r="HN952" s="55"/>
      <c r="HO952" s="55"/>
      <c r="HP952" s="55"/>
      <c r="HQ952" s="55"/>
      <c r="HR952" s="55"/>
      <c r="HS952" s="55"/>
      <c r="HT952" s="55"/>
      <c r="HU952" s="55"/>
      <c r="HV952" s="55"/>
      <c r="HW952" s="55"/>
      <c r="HX952" s="55"/>
      <c r="HY952" s="55"/>
      <c r="HZ952" s="55"/>
      <c r="IA952" s="55"/>
      <c r="IB952" s="55"/>
      <c r="IC952" s="55"/>
      <c r="ID952" s="55"/>
      <c r="IE952" s="55"/>
    </row>
    <row r="953" s="36" customFormat="1" ht="60" hidden="1" customHeight="1">
      <c r="A953" s="37"/>
      <c r="B953" s="37" t="s">
        <v>62</v>
      </c>
      <c r="C953" s="37" t="s">
        <v>63</v>
      </c>
      <c r="D953" s="56" t="s">
        <v>64</v>
      </c>
      <c r="E953" s="56">
        <v>245</v>
      </c>
      <c r="F953" s="40" t="s">
        <v>3747</v>
      </c>
      <c r="G953" s="40" t="s">
        <v>3769</v>
      </c>
      <c r="H953" s="56" t="s">
        <v>3770</v>
      </c>
      <c r="I953" s="48" t="s">
        <v>171</v>
      </c>
      <c r="J953" s="40" t="s">
        <v>172</v>
      </c>
      <c r="K953" s="49" t="s">
        <v>131</v>
      </c>
      <c r="L953" s="57" t="s">
        <v>151</v>
      </c>
      <c r="M953" s="40" t="s">
        <v>3771</v>
      </c>
      <c r="N953" s="49">
        <v>4027556</v>
      </c>
      <c r="O953" s="37" t="s">
        <v>75</v>
      </c>
      <c r="P953" s="37" t="s">
        <v>76</v>
      </c>
      <c r="Q953" s="42" t="s">
        <v>137</v>
      </c>
      <c r="R953" s="96">
        <v>42339</v>
      </c>
      <c r="S953" s="44">
        <v>12</v>
      </c>
      <c r="T953" s="45">
        <f t="shared" si="79"/>
        <v>46721.400000000001</v>
      </c>
      <c r="U953" s="56" t="s">
        <v>100</v>
      </c>
      <c r="V953" s="47" t="s">
        <v>138</v>
      </c>
      <c r="W953" s="47" t="s">
        <v>139</v>
      </c>
      <c r="X953" s="48">
        <v>4</v>
      </c>
      <c r="Y953" s="48" t="s">
        <v>138</v>
      </c>
      <c r="Z953" s="42" t="s">
        <v>139</v>
      </c>
      <c r="AA953" s="56" t="s">
        <v>156</v>
      </c>
      <c r="AB953" s="48"/>
      <c r="AC953" s="42" t="s">
        <v>141</v>
      </c>
      <c r="AD953" s="49">
        <v>60</v>
      </c>
      <c r="AE953" s="50">
        <v>44616</v>
      </c>
      <c r="AF953" s="51">
        <f t="shared" si="76"/>
        <v>46441</v>
      </c>
      <c r="AG953" s="40" t="s">
        <v>82</v>
      </c>
      <c r="AH953" s="40" t="s">
        <v>83</v>
      </c>
      <c r="AI953" s="42" t="s">
        <v>3772</v>
      </c>
      <c r="AJ953" s="40" t="s">
        <v>143</v>
      </c>
      <c r="AK953" s="51" t="str">
        <f t="shared" ca="1" si="78"/>
        <v>поверен</v>
      </c>
      <c r="AL953" s="42" t="s">
        <v>86</v>
      </c>
      <c r="AM953" s="42" t="s">
        <v>86</v>
      </c>
      <c r="AN953" s="42" t="s">
        <v>87</v>
      </c>
      <c r="AO953" s="48"/>
      <c r="AP953" s="41"/>
      <c r="AQ953" s="51"/>
      <c r="AR953" s="42"/>
      <c r="AS953" s="37"/>
      <c r="AT953" s="37"/>
      <c r="AU953" s="40"/>
      <c r="AV953" s="40"/>
      <c r="AW953" s="37"/>
      <c r="AX953" s="37"/>
      <c r="AY953" s="37"/>
      <c r="AZ953" s="40"/>
      <c r="BB953" s="40" t="s">
        <v>145</v>
      </c>
      <c r="BC953" s="40" t="s">
        <v>146</v>
      </c>
      <c r="BD953" s="42">
        <v>3001</v>
      </c>
      <c r="BE953" s="40"/>
      <c r="BF953" s="52"/>
      <c r="BG953" s="53" t="s">
        <v>159</v>
      </c>
      <c r="BH953" s="54"/>
      <c r="BI953" s="47"/>
      <c r="BJ953" s="47"/>
      <c r="BK953" s="47"/>
      <c r="BL953" s="55"/>
      <c r="BM953" s="55"/>
      <c r="BN953" s="55"/>
      <c r="BO953" s="55"/>
      <c r="BP953" s="55"/>
      <c r="BQ953" s="55"/>
      <c r="BR953" s="55"/>
      <c r="BS953" s="55"/>
      <c r="BT953" s="55"/>
      <c r="BU953" s="55"/>
      <c r="BV953" s="55"/>
      <c r="BW953" s="55"/>
      <c r="BX953" s="55"/>
      <c r="BY953" s="55"/>
      <c r="BZ953" s="55"/>
      <c r="CA953" s="55"/>
      <c r="CB953" s="55"/>
      <c r="CC953" s="55"/>
      <c r="CD953" s="55"/>
      <c r="CE953" s="55"/>
      <c r="CF953" s="55"/>
      <c r="CG953" s="55"/>
      <c r="CH953" s="55"/>
      <c r="CI953" s="55"/>
      <c r="CJ953" s="55"/>
      <c r="CK953" s="55"/>
      <c r="CL953" s="55"/>
      <c r="CM953" s="55"/>
      <c r="CN953" s="55"/>
      <c r="CO953" s="55"/>
      <c r="CP953" s="55"/>
      <c r="CQ953" s="55"/>
      <c r="CR953" s="55"/>
      <c r="CS953" s="55"/>
      <c r="CT953" s="55"/>
      <c r="CU953" s="55"/>
      <c r="CV953" s="55"/>
      <c r="CW953" s="55"/>
      <c r="CX953" s="55"/>
      <c r="CY953" s="55"/>
      <c r="CZ953" s="55"/>
      <c r="DA953" s="55"/>
      <c r="DB953" s="55"/>
      <c r="DC953" s="55"/>
      <c r="DD953" s="55"/>
      <c r="DE953" s="55"/>
      <c r="DF953" s="55"/>
      <c r="DG953" s="55"/>
      <c r="DH953" s="55"/>
      <c r="DI953" s="55"/>
      <c r="DJ953" s="55"/>
      <c r="DK953" s="55"/>
      <c r="DL953" s="55"/>
      <c r="DM953" s="55"/>
      <c r="DN953" s="55"/>
      <c r="DO953" s="55"/>
      <c r="DP953" s="55"/>
      <c r="DQ953" s="55"/>
      <c r="DR953" s="55"/>
      <c r="DS953" s="55"/>
      <c r="DT953" s="55"/>
      <c r="DU953" s="55"/>
      <c r="DV953" s="55"/>
      <c r="DW953" s="55"/>
      <c r="DX953" s="55"/>
      <c r="DY953" s="55"/>
      <c r="DZ953" s="55"/>
      <c r="EA953" s="55"/>
      <c r="EB953" s="55"/>
      <c r="EC953" s="55"/>
      <c r="ED953" s="55"/>
      <c r="EE953" s="55"/>
      <c r="EF953" s="55"/>
      <c r="EG953" s="55"/>
      <c r="EH953" s="55"/>
      <c r="EI953" s="55"/>
      <c r="EJ953" s="55"/>
      <c r="EK953" s="55"/>
      <c r="EL953" s="55"/>
      <c r="EM953" s="55"/>
      <c r="EN953" s="55"/>
      <c r="EO953" s="55"/>
      <c r="EP953" s="55"/>
      <c r="EQ953" s="55"/>
      <c r="ER953" s="55"/>
      <c r="ES953" s="55"/>
      <c r="ET953" s="55"/>
      <c r="EU953" s="55"/>
      <c r="EV953" s="55"/>
      <c r="EW953" s="55"/>
      <c r="EX953" s="55"/>
      <c r="EY953" s="55"/>
      <c r="EZ953" s="55"/>
      <c r="FA953" s="55"/>
      <c r="FB953" s="55"/>
      <c r="FC953" s="55"/>
      <c r="FD953" s="55"/>
      <c r="FE953" s="55"/>
      <c r="FF953" s="55"/>
      <c r="FG953" s="55"/>
      <c r="FH953" s="55"/>
      <c r="FI953" s="55"/>
      <c r="FJ953" s="55"/>
      <c r="FK953" s="55"/>
      <c r="FL953" s="55"/>
      <c r="FM953" s="55"/>
      <c r="FN953" s="55"/>
      <c r="FO953" s="55"/>
      <c r="FP953" s="55"/>
      <c r="FQ953" s="55"/>
      <c r="FR953" s="55"/>
      <c r="FS953" s="55"/>
      <c r="FT953" s="55"/>
      <c r="FU953" s="55"/>
      <c r="FV953" s="55"/>
      <c r="FW953" s="55"/>
      <c r="FX953" s="55"/>
      <c r="FY953" s="55"/>
      <c r="FZ953" s="55"/>
      <c r="GA953" s="55"/>
      <c r="GB953" s="55"/>
      <c r="GC953" s="55"/>
      <c r="GD953" s="55"/>
      <c r="GE953" s="55"/>
      <c r="GF953" s="55"/>
      <c r="GG953" s="55"/>
      <c r="GH953" s="55"/>
      <c r="GI953" s="55"/>
      <c r="GJ953" s="55"/>
      <c r="GK953" s="55"/>
      <c r="GL953" s="55"/>
      <c r="GM953" s="55"/>
      <c r="GN953" s="55"/>
      <c r="GO953" s="55"/>
      <c r="GP953" s="55"/>
      <c r="GQ953" s="55"/>
      <c r="GR953" s="55"/>
      <c r="GS953" s="55"/>
      <c r="GT953" s="55"/>
      <c r="GU953" s="55"/>
      <c r="GV953" s="55"/>
      <c r="GW953" s="55"/>
      <c r="GX953" s="55"/>
      <c r="GY953" s="55"/>
      <c r="GZ953" s="55"/>
      <c r="HA953" s="55"/>
      <c r="HB953" s="55"/>
      <c r="HC953" s="55"/>
      <c r="HD953" s="55"/>
      <c r="HE953" s="55"/>
      <c r="HF953" s="55"/>
      <c r="HG953" s="55"/>
      <c r="HH953" s="55"/>
      <c r="HI953" s="55"/>
      <c r="HJ953" s="55"/>
      <c r="HK953" s="55"/>
      <c r="HL953" s="55"/>
      <c r="HM953" s="55"/>
      <c r="HN953" s="55"/>
      <c r="HO953" s="55"/>
      <c r="HP953" s="55"/>
      <c r="HQ953" s="55"/>
      <c r="HR953" s="55"/>
      <c r="HS953" s="55"/>
      <c r="HT953" s="55"/>
      <c r="HU953" s="55"/>
      <c r="HV953" s="55"/>
      <c r="HW953" s="55"/>
      <c r="HX953" s="55"/>
      <c r="HY953" s="55"/>
      <c r="HZ953" s="55"/>
      <c r="IA953" s="55"/>
      <c r="IB953" s="55"/>
      <c r="IC953" s="55"/>
      <c r="ID953" s="55"/>
      <c r="IE953" s="55"/>
    </row>
    <row r="954" s="36" customFormat="1" ht="60" hidden="1" customHeight="1">
      <c r="A954" s="37"/>
      <c r="B954" s="37" t="s">
        <v>62</v>
      </c>
      <c r="C954" s="37" t="s">
        <v>63</v>
      </c>
      <c r="D954" s="56" t="s">
        <v>64</v>
      </c>
      <c r="E954" s="56">
        <v>245</v>
      </c>
      <c r="F954" s="40" t="s">
        <v>3747</v>
      </c>
      <c r="G954" s="40" t="s">
        <v>3769</v>
      </c>
      <c r="H954" s="56" t="s">
        <v>3773</v>
      </c>
      <c r="I954" s="48" t="s">
        <v>171</v>
      </c>
      <c r="J954" s="40" t="s">
        <v>172</v>
      </c>
      <c r="K954" s="49" t="s">
        <v>131</v>
      </c>
      <c r="L954" s="57" t="s">
        <v>151</v>
      </c>
      <c r="M954" s="40" t="s">
        <v>3771</v>
      </c>
      <c r="N954" s="49" t="s">
        <v>3774</v>
      </c>
      <c r="O954" s="37" t="s">
        <v>75</v>
      </c>
      <c r="P954" s="37" t="s">
        <v>76</v>
      </c>
      <c r="Q954" s="42" t="s">
        <v>137</v>
      </c>
      <c r="R954" s="96" t="s">
        <v>3764</v>
      </c>
      <c r="S954" s="44">
        <v>12</v>
      </c>
      <c r="T954" s="45">
        <f t="shared" si="79"/>
        <v>46721.400000000001</v>
      </c>
      <c r="U954" s="56" t="s">
        <v>100</v>
      </c>
      <c r="V954" s="47" t="str">
        <f t="shared" si="77"/>
        <v>к</v>
      </c>
      <c r="W954" s="47" t="str">
        <f t="shared" ref="W954:W1011" si="80">IF(Z954="","",Z954)</f>
        <v>Па</v>
      </c>
      <c r="X954" s="48">
        <v>0.40000000000000002</v>
      </c>
      <c r="Y954" s="48" t="s">
        <v>215</v>
      </c>
      <c r="Z954" s="42" t="s">
        <v>139</v>
      </c>
      <c r="AA954" s="56" t="s">
        <v>156</v>
      </c>
      <c r="AB954" s="48"/>
      <c r="AC954" s="42" t="s">
        <v>141</v>
      </c>
      <c r="AD954" s="49">
        <v>60</v>
      </c>
      <c r="AE954" s="50">
        <v>45612</v>
      </c>
      <c r="AF954" s="51">
        <f t="shared" si="76"/>
        <v>47437</v>
      </c>
      <c r="AG954" s="40" t="s">
        <v>82</v>
      </c>
      <c r="AH954" s="40" t="s">
        <v>83</v>
      </c>
      <c r="AI954" s="42" t="s">
        <v>3775</v>
      </c>
      <c r="AJ954" s="40" t="s">
        <v>143</v>
      </c>
      <c r="AK954" s="51" t="str">
        <f t="shared" ca="1" si="78"/>
        <v>поверен</v>
      </c>
      <c r="AL954" s="42"/>
      <c r="AM954" s="42" t="s">
        <v>86</v>
      </c>
      <c r="AN954" s="42" t="s">
        <v>87</v>
      </c>
      <c r="AO954" s="42" t="s">
        <v>88</v>
      </c>
      <c r="AP954" s="48"/>
      <c r="AQ954" s="41"/>
      <c r="AR954" s="51"/>
      <c r="AS954" s="42" t="s">
        <v>91</v>
      </c>
      <c r="AT954" s="37" t="s">
        <v>385</v>
      </c>
      <c r="AU954" s="37"/>
      <c r="AV954" s="40"/>
      <c r="AW954" s="40"/>
      <c r="AX954" s="37"/>
      <c r="AY954" s="37"/>
      <c r="AZ954" s="37"/>
      <c r="BA954" s="40"/>
      <c r="BB954" s="40" t="s">
        <v>145</v>
      </c>
      <c r="BC954" s="40" t="s">
        <v>146</v>
      </c>
      <c r="BD954" s="42">
        <v>3001</v>
      </c>
      <c r="BE954" s="40"/>
      <c r="BF954" s="52"/>
      <c r="BG954" s="53"/>
      <c r="BH954" s="54"/>
      <c r="BI954" s="47"/>
      <c r="BJ954" s="47"/>
      <c r="BK954" s="47"/>
      <c r="BL954" s="55"/>
      <c r="BM954" s="55"/>
      <c r="BN954" s="55"/>
      <c r="BO954" s="55"/>
      <c r="BP954" s="55"/>
      <c r="BQ954" s="55"/>
      <c r="BR954" s="55"/>
      <c r="BS954" s="55"/>
      <c r="BT954" s="55"/>
      <c r="BU954" s="55"/>
      <c r="BV954" s="55"/>
      <c r="BW954" s="55"/>
      <c r="BX954" s="55"/>
      <c r="BY954" s="55"/>
      <c r="BZ954" s="55"/>
      <c r="CA954" s="55"/>
      <c r="CB954" s="55"/>
      <c r="CC954" s="55"/>
      <c r="CD954" s="55"/>
      <c r="CE954" s="55"/>
      <c r="CF954" s="55"/>
      <c r="CG954" s="55"/>
      <c r="CH954" s="55"/>
      <c r="CI954" s="55"/>
      <c r="CJ954" s="55"/>
      <c r="CK954" s="55"/>
      <c r="CL954" s="55"/>
      <c r="CM954" s="55"/>
      <c r="CN954" s="55"/>
      <c r="CO954" s="55"/>
      <c r="CP954" s="55"/>
      <c r="CQ954" s="55"/>
      <c r="CR954" s="55"/>
      <c r="CS954" s="55"/>
      <c r="CT954" s="55"/>
      <c r="CU954" s="55"/>
      <c r="CV954" s="55"/>
      <c r="CW954" s="55"/>
      <c r="CX954" s="55"/>
      <c r="CY954" s="55"/>
      <c r="CZ954" s="55"/>
      <c r="DA954" s="55"/>
      <c r="DB954" s="55"/>
      <c r="DC954" s="55"/>
      <c r="DD954" s="55"/>
      <c r="DE954" s="55"/>
      <c r="DF954" s="55"/>
      <c r="DG954" s="55"/>
      <c r="DH954" s="55"/>
      <c r="DI954" s="55"/>
      <c r="DJ954" s="55"/>
      <c r="DK954" s="55"/>
      <c r="DL954" s="55"/>
      <c r="DM954" s="55"/>
      <c r="DN954" s="55"/>
      <c r="DO954" s="55"/>
      <c r="DP954" s="55"/>
      <c r="DQ954" s="55"/>
      <c r="DR954" s="55"/>
      <c r="DS954" s="55"/>
      <c r="DT954" s="55"/>
      <c r="DU954" s="55"/>
      <c r="DV954" s="55"/>
      <c r="DW954" s="55"/>
      <c r="DX954" s="55"/>
      <c r="DY954" s="55"/>
      <c r="DZ954" s="55"/>
      <c r="EA954" s="55"/>
      <c r="EB954" s="55"/>
      <c r="EC954" s="55"/>
      <c r="ED954" s="55"/>
      <c r="EE954" s="55"/>
      <c r="EF954" s="55"/>
      <c r="EG954" s="55"/>
      <c r="EH954" s="55"/>
      <c r="EI954" s="55"/>
      <c r="EJ954" s="55"/>
      <c r="EK954" s="55"/>
      <c r="EL954" s="55"/>
      <c r="EM954" s="55"/>
      <c r="EN954" s="55"/>
      <c r="EO954" s="55"/>
      <c r="EP954" s="55"/>
      <c r="EQ954" s="55"/>
      <c r="ER954" s="55"/>
      <c r="ES954" s="55"/>
      <c r="ET954" s="55"/>
      <c r="EU954" s="55"/>
      <c r="EV954" s="55"/>
      <c r="EW954" s="55"/>
      <c r="EX954" s="55"/>
      <c r="EY954" s="55"/>
      <c r="EZ954" s="55"/>
      <c r="FA954" s="55"/>
      <c r="FB954" s="55"/>
      <c r="FC954" s="55"/>
      <c r="FD954" s="55"/>
      <c r="FE954" s="55"/>
      <c r="FF954" s="55"/>
      <c r="FG954" s="55"/>
      <c r="FH954" s="55"/>
      <c r="FI954" s="55"/>
      <c r="FJ954" s="55"/>
      <c r="FK954" s="55"/>
      <c r="FL954" s="55"/>
      <c r="FM954" s="55"/>
      <c r="FN954" s="55"/>
      <c r="FO954" s="55"/>
      <c r="FP954" s="55"/>
      <c r="FQ954" s="55"/>
      <c r="FR954" s="55"/>
      <c r="FS954" s="55"/>
      <c r="FT954" s="55"/>
      <c r="FU954" s="55"/>
      <c r="FV954" s="55"/>
      <c r="FW954" s="55"/>
      <c r="FX954" s="55"/>
      <c r="FY954" s="55"/>
      <c r="FZ954" s="55"/>
      <c r="GA954" s="55"/>
      <c r="GB954" s="55"/>
      <c r="GC954" s="55"/>
      <c r="GD954" s="55"/>
      <c r="GE954" s="55"/>
      <c r="GF954" s="55"/>
      <c r="GG954" s="55"/>
      <c r="GH954" s="55"/>
      <c r="GI954" s="55"/>
      <c r="GJ954" s="55"/>
      <c r="GK954" s="55"/>
      <c r="GL954" s="55"/>
      <c r="GM954" s="55"/>
      <c r="GN954" s="55"/>
      <c r="GO954" s="55"/>
      <c r="GP954" s="55"/>
      <c r="GQ954" s="55"/>
      <c r="GR954" s="55"/>
      <c r="GS954" s="55"/>
      <c r="GT954" s="55"/>
      <c r="GU954" s="55"/>
      <c r="GV954" s="55"/>
      <c r="GW954" s="55"/>
      <c r="GX954" s="55"/>
      <c r="GY954" s="55"/>
      <c r="GZ954" s="55"/>
      <c r="HA954" s="55"/>
      <c r="HB954" s="55"/>
      <c r="HC954" s="55"/>
      <c r="HD954" s="55"/>
      <c r="HE954" s="55"/>
      <c r="HF954" s="55"/>
      <c r="HG954" s="55"/>
      <c r="HH954" s="55"/>
      <c r="HI954" s="55"/>
      <c r="HJ954" s="55"/>
      <c r="HK954" s="55"/>
      <c r="HL954" s="55"/>
      <c r="HM954" s="55"/>
      <c r="HN954" s="55"/>
      <c r="HO954" s="55"/>
      <c r="HP954" s="55"/>
      <c r="HQ954" s="55"/>
      <c r="HR954" s="55"/>
      <c r="HS954" s="55"/>
      <c r="HT954" s="55"/>
      <c r="HU954" s="55"/>
      <c r="HV954" s="55"/>
      <c r="HW954" s="55"/>
      <c r="HX954" s="55"/>
      <c r="HY954" s="55"/>
      <c r="HZ954" s="55"/>
      <c r="IA954" s="55"/>
      <c r="IB954" s="55"/>
      <c r="IC954" s="55"/>
      <c r="ID954" s="55"/>
      <c r="IE954" s="55"/>
    </row>
    <row r="955" s="36" customFormat="1" ht="60" hidden="1" customHeight="1">
      <c r="A955" s="37"/>
      <c r="B955" s="37" t="s">
        <v>62</v>
      </c>
      <c r="C955" s="37" t="s">
        <v>63</v>
      </c>
      <c r="D955" s="56" t="s">
        <v>64</v>
      </c>
      <c r="E955" s="56">
        <v>245</v>
      </c>
      <c r="F955" s="40" t="s">
        <v>3747</v>
      </c>
      <c r="G955" s="40" t="s">
        <v>3759</v>
      </c>
      <c r="H955" s="56" t="s">
        <v>3760</v>
      </c>
      <c r="I955" s="48" t="s">
        <v>930</v>
      </c>
      <c r="J955" s="40" t="s">
        <v>931</v>
      </c>
      <c r="K955" s="49" t="s">
        <v>932</v>
      </c>
      <c r="L955" s="49" t="s">
        <v>933</v>
      </c>
      <c r="M955" s="49" t="s">
        <v>933</v>
      </c>
      <c r="N955" s="49">
        <v>2293504</v>
      </c>
      <c r="O955" s="37" t="s">
        <v>1098</v>
      </c>
      <c r="P955" s="37" t="s">
        <v>76</v>
      </c>
      <c r="Q955" s="42" t="s">
        <v>77</v>
      </c>
      <c r="R955" s="96" t="s">
        <v>3764</v>
      </c>
      <c r="S955" s="44">
        <v>15</v>
      </c>
      <c r="T955" s="45">
        <f t="shared" si="79"/>
        <v>47817</v>
      </c>
      <c r="U955" s="56" t="s">
        <v>78</v>
      </c>
      <c r="V955" s="47"/>
      <c r="W955" s="47" t="str">
        <f t="shared" si="80"/>
        <v>°С</v>
      </c>
      <c r="X955" s="48">
        <v>450</v>
      </c>
      <c r="Y955" s="48"/>
      <c r="Z955" s="42" t="s">
        <v>79</v>
      </c>
      <c r="AA955" s="37" t="s">
        <v>936</v>
      </c>
      <c r="AB955" s="48"/>
      <c r="AC955" s="42"/>
      <c r="AD955" s="49">
        <v>48</v>
      </c>
      <c r="AE955" s="50">
        <v>45241</v>
      </c>
      <c r="AF955" s="51">
        <f t="shared" si="76"/>
        <v>46701</v>
      </c>
      <c r="AG955" s="40" t="s">
        <v>82</v>
      </c>
      <c r="AH955" s="40" t="s">
        <v>83</v>
      </c>
      <c r="AI955" s="42" t="s">
        <v>3776</v>
      </c>
      <c r="AJ955" s="40" t="s">
        <v>143</v>
      </c>
      <c r="AK955" s="51" t="str">
        <f t="shared" ca="1" si="78"/>
        <v>поверен</v>
      </c>
      <c r="AL955" s="42"/>
      <c r="AM955" s="42" t="s">
        <v>86</v>
      </c>
      <c r="AN955" s="42" t="s">
        <v>87</v>
      </c>
      <c r="AO955" s="42" t="s">
        <v>88</v>
      </c>
      <c r="AP955" s="48"/>
      <c r="AQ955" s="41"/>
      <c r="AR955" s="51"/>
      <c r="AS955" s="42"/>
      <c r="AT955" s="37"/>
      <c r="AU955" s="37"/>
      <c r="AV955" s="40"/>
      <c r="AW955" s="40"/>
      <c r="AX955" s="37"/>
      <c r="AY955" s="37"/>
      <c r="AZ955" s="37"/>
      <c r="BA955" s="40"/>
      <c r="BB955" s="40" t="s">
        <v>93</v>
      </c>
      <c r="BC955" s="40" t="s">
        <v>94</v>
      </c>
      <c r="BD955" s="42">
        <v>3201</v>
      </c>
      <c r="BE955" s="40"/>
      <c r="BF955" s="52"/>
      <c r="BG955" s="53"/>
      <c r="BH955" s="54"/>
      <c r="BI955" s="47"/>
      <c r="BJ955" s="47"/>
      <c r="BK955" s="47"/>
      <c r="BL955" s="55"/>
      <c r="BM955" s="55"/>
      <c r="BN955" s="55"/>
      <c r="BO955" s="55"/>
      <c r="BP955" s="55"/>
      <c r="BQ955" s="55"/>
      <c r="BR955" s="55"/>
      <c r="BS955" s="55"/>
      <c r="BT955" s="55"/>
      <c r="BU955" s="55"/>
      <c r="BV955" s="55"/>
      <c r="BW955" s="55"/>
      <c r="BX955" s="55"/>
      <c r="BY955" s="55"/>
      <c r="BZ955" s="55"/>
      <c r="CA955" s="55"/>
      <c r="CB955" s="55"/>
      <c r="CC955" s="55"/>
      <c r="CD955" s="55"/>
      <c r="CE955" s="55"/>
      <c r="CF955" s="55"/>
      <c r="CG955" s="55"/>
      <c r="CH955" s="55"/>
      <c r="CI955" s="55"/>
      <c r="CJ955" s="55"/>
      <c r="CK955" s="55"/>
      <c r="CL955" s="55"/>
      <c r="CM955" s="55"/>
      <c r="CN955" s="55"/>
      <c r="CO955" s="55"/>
      <c r="CP955" s="55"/>
      <c r="CQ955" s="55"/>
      <c r="CR955" s="55"/>
      <c r="CS955" s="55"/>
      <c r="CT955" s="55"/>
      <c r="CU955" s="55"/>
      <c r="CV955" s="55"/>
      <c r="CW955" s="55"/>
      <c r="CX955" s="55"/>
      <c r="CY955" s="55"/>
      <c r="CZ955" s="55"/>
      <c r="DA955" s="55"/>
      <c r="DB955" s="55"/>
      <c r="DC955" s="55"/>
      <c r="DD955" s="55"/>
      <c r="DE955" s="55"/>
      <c r="DF955" s="55"/>
      <c r="DG955" s="55"/>
      <c r="DH955" s="55"/>
      <c r="DI955" s="55"/>
      <c r="DJ955" s="55"/>
      <c r="DK955" s="55"/>
      <c r="DL955" s="55"/>
      <c r="DM955" s="55"/>
      <c r="DN955" s="55"/>
      <c r="DO955" s="55"/>
      <c r="DP955" s="55"/>
      <c r="DQ955" s="55"/>
      <c r="DR955" s="55"/>
      <c r="DS955" s="55"/>
      <c r="DT955" s="55"/>
      <c r="DU955" s="55"/>
      <c r="DV955" s="55"/>
      <c r="DW955" s="55"/>
      <c r="DX955" s="55"/>
      <c r="DY955" s="55"/>
      <c r="DZ955" s="55"/>
      <c r="EA955" s="55"/>
      <c r="EB955" s="55"/>
      <c r="EC955" s="55"/>
      <c r="ED955" s="55"/>
      <c r="EE955" s="55"/>
      <c r="EF955" s="55"/>
      <c r="EG955" s="55"/>
      <c r="EH955" s="55"/>
      <c r="EI955" s="55"/>
      <c r="EJ955" s="55"/>
      <c r="EK955" s="55"/>
      <c r="EL955" s="55"/>
      <c r="EM955" s="55"/>
      <c r="EN955" s="55"/>
      <c r="EO955" s="55"/>
      <c r="EP955" s="55"/>
      <c r="EQ955" s="55"/>
      <c r="ER955" s="55"/>
      <c r="ES955" s="55"/>
      <c r="ET955" s="55"/>
      <c r="EU955" s="55"/>
      <c r="EV955" s="55"/>
      <c r="EW955" s="55"/>
      <c r="EX955" s="55"/>
      <c r="EY955" s="55"/>
      <c r="EZ955" s="55"/>
      <c r="FA955" s="55"/>
      <c r="FB955" s="55"/>
      <c r="FC955" s="55"/>
      <c r="FD955" s="55"/>
      <c r="FE955" s="55"/>
      <c r="FF955" s="55"/>
      <c r="FG955" s="55"/>
      <c r="FH955" s="55"/>
      <c r="FI955" s="55"/>
      <c r="FJ955" s="55"/>
      <c r="FK955" s="55"/>
      <c r="FL955" s="55"/>
      <c r="FM955" s="55"/>
      <c r="FN955" s="55"/>
      <c r="FO955" s="55"/>
      <c r="FP955" s="55"/>
      <c r="FQ955" s="55"/>
      <c r="FR955" s="55"/>
      <c r="FS955" s="55"/>
      <c r="FT955" s="55"/>
      <c r="FU955" s="55"/>
      <c r="FV955" s="55"/>
      <c r="FW955" s="55"/>
      <c r="FX955" s="55"/>
      <c r="FY955" s="55"/>
      <c r="FZ955" s="55"/>
      <c r="GA955" s="55"/>
      <c r="GB955" s="55"/>
      <c r="GC955" s="55"/>
      <c r="GD955" s="55"/>
      <c r="GE955" s="55"/>
      <c r="GF955" s="55"/>
      <c r="GG955" s="55"/>
      <c r="GH955" s="55"/>
      <c r="GI955" s="55"/>
      <c r="GJ955" s="55"/>
      <c r="GK955" s="55"/>
      <c r="GL955" s="55"/>
      <c r="GM955" s="55"/>
      <c r="GN955" s="55"/>
      <c r="GO955" s="55"/>
      <c r="GP955" s="55"/>
      <c r="GQ955" s="55"/>
      <c r="GR955" s="55"/>
      <c r="GS955" s="55"/>
      <c r="GT955" s="55"/>
      <c r="GU955" s="55"/>
      <c r="GV955" s="55"/>
      <c r="GW955" s="55"/>
      <c r="GX955" s="55"/>
      <c r="GY955" s="55"/>
      <c r="GZ955" s="55"/>
      <c r="HA955" s="55"/>
      <c r="HB955" s="55"/>
      <c r="HC955" s="55"/>
      <c r="HD955" s="55"/>
      <c r="HE955" s="55"/>
      <c r="HF955" s="55"/>
      <c r="HG955" s="55"/>
      <c r="HH955" s="55"/>
      <c r="HI955" s="55"/>
      <c r="HJ955" s="55"/>
      <c r="HK955" s="55"/>
      <c r="HL955" s="55"/>
      <c r="HM955" s="55"/>
      <c r="HN955" s="55"/>
      <c r="HO955" s="55"/>
      <c r="HP955" s="55"/>
      <c r="HQ955" s="55"/>
      <c r="HR955" s="55"/>
      <c r="HS955" s="55"/>
      <c r="HT955" s="55"/>
      <c r="HU955" s="55"/>
      <c r="HV955" s="55"/>
      <c r="HW955" s="55"/>
      <c r="HX955" s="55"/>
      <c r="HY955" s="55"/>
      <c r="HZ955" s="55"/>
      <c r="IA955" s="55"/>
      <c r="IB955" s="55"/>
      <c r="IC955" s="55"/>
      <c r="ID955" s="55"/>
      <c r="IE955" s="55"/>
    </row>
    <row r="956" s="36" customFormat="1" ht="60" hidden="1" customHeight="1">
      <c r="A956" s="37"/>
      <c r="B956" s="37" t="s">
        <v>62</v>
      </c>
      <c r="C956" s="37" t="s">
        <v>63</v>
      </c>
      <c r="D956" s="56" t="s">
        <v>64</v>
      </c>
      <c r="E956" s="56">
        <v>245</v>
      </c>
      <c r="F956" s="40" t="s">
        <v>3747</v>
      </c>
      <c r="G956" s="40" t="s">
        <v>3777</v>
      </c>
      <c r="H956" s="56" t="s">
        <v>3778</v>
      </c>
      <c r="I956" s="48" t="s">
        <v>3779</v>
      </c>
      <c r="J956" s="40" t="s">
        <v>3780</v>
      </c>
      <c r="K956" s="49" t="s">
        <v>3781</v>
      </c>
      <c r="L956" s="47" t="s">
        <v>3782</v>
      </c>
      <c r="M956" s="49" t="s">
        <v>3783</v>
      </c>
      <c r="N956" s="49">
        <v>3339</v>
      </c>
      <c r="O956" s="37" t="s">
        <v>3784</v>
      </c>
      <c r="P956" s="37" t="s">
        <v>76</v>
      </c>
      <c r="Q956" s="42" t="s">
        <v>398</v>
      </c>
      <c r="R956" s="96">
        <v>2015</v>
      </c>
      <c r="S956" s="48">
        <v>10</v>
      </c>
      <c r="T956" s="45">
        <f t="shared" si="79"/>
        <v>5667</v>
      </c>
      <c r="U956" s="56"/>
      <c r="V956" s="47" t="str">
        <f t="shared" si="77"/>
        <v/>
      </c>
      <c r="W956" s="47" t="str">
        <f t="shared" si="80"/>
        <v/>
      </c>
      <c r="X956" s="48"/>
      <c r="Y956" s="48"/>
      <c r="Z956" s="42"/>
      <c r="AA956" s="56" t="s">
        <v>3756</v>
      </c>
      <c r="AB956" s="48"/>
      <c r="AC956" s="42"/>
      <c r="AD956" s="49"/>
      <c r="AE956" s="50">
        <v>44181</v>
      </c>
      <c r="AF956" s="51"/>
      <c r="AG956" s="51" t="s">
        <v>82</v>
      </c>
      <c r="AH956" s="51" t="s">
        <v>3785</v>
      </c>
      <c r="AI956" s="42" t="s">
        <v>3786</v>
      </c>
      <c r="AJ956" s="40" t="s">
        <v>85</v>
      </c>
      <c r="AK956" s="51" t="str">
        <f t="shared" ref="AK956:AK957" ca="1" si="81">IF(AE956=0,"нет данных",IF(TODAY()&lt;AF956-30,"поверен",IF(TODAY()&gt;AF956,"ПРОСРОЧЕН")))</f>
        <v>ПРОСРОЧЕН</v>
      </c>
      <c r="AL956" s="42"/>
      <c r="AM956" s="42" t="s">
        <v>86</v>
      </c>
      <c r="AN956" s="42" t="s">
        <v>87</v>
      </c>
      <c r="AO956" s="42" t="s">
        <v>88</v>
      </c>
      <c r="AP956" s="48"/>
      <c r="AQ956" s="41"/>
      <c r="AR956" s="51"/>
      <c r="AS956" s="42" t="s">
        <v>91</v>
      </c>
      <c r="AT956" s="37" t="s">
        <v>385</v>
      </c>
      <c r="AU956" s="37"/>
      <c r="AV956" s="40"/>
      <c r="AW956" s="40"/>
      <c r="AX956" s="37"/>
      <c r="AY956" s="37"/>
      <c r="AZ956" s="37"/>
      <c r="BA956" s="40"/>
      <c r="BB956" s="40" t="s">
        <v>3787</v>
      </c>
      <c r="BC956" s="40" t="s">
        <v>404</v>
      </c>
      <c r="BD956" s="42">
        <v>3160</v>
      </c>
      <c r="BE956" s="40"/>
      <c r="BF956" s="52"/>
      <c r="BG956" s="53"/>
      <c r="BH956" s="54"/>
      <c r="BI956" s="47"/>
      <c r="BJ956" s="47"/>
      <c r="BK956" s="47"/>
      <c r="BL956" s="55"/>
      <c r="BM956" s="55"/>
      <c r="BN956" s="55"/>
      <c r="BO956" s="55"/>
      <c r="BP956" s="55"/>
      <c r="BQ956" s="55"/>
      <c r="BR956" s="55"/>
      <c r="BS956" s="55"/>
      <c r="BT956" s="55"/>
      <c r="BU956" s="55"/>
      <c r="BV956" s="55"/>
      <c r="BW956" s="55"/>
      <c r="BX956" s="55"/>
      <c r="BY956" s="55"/>
      <c r="BZ956" s="55"/>
      <c r="CA956" s="55"/>
      <c r="CB956" s="55"/>
      <c r="CC956" s="55"/>
      <c r="CD956" s="55"/>
      <c r="CE956" s="55"/>
      <c r="CF956" s="55"/>
      <c r="CG956" s="55"/>
      <c r="CH956" s="55"/>
      <c r="CI956" s="55"/>
      <c r="CJ956" s="55"/>
      <c r="CK956" s="55"/>
      <c r="CL956" s="55"/>
      <c r="CM956" s="55"/>
      <c r="CN956" s="55"/>
      <c r="CO956" s="55"/>
      <c r="CP956" s="55"/>
      <c r="CQ956" s="55"/>
      <c r="CR956" s="55"/>
      <c r="CS956" s="55"/>
      <c r="CT956" s="55"/>
      <c r="CU956" s="55"/>
      <c r="CV956" s="55"/>
      <c r="CW956" s="55"/>
      <c r="CX956" s="55"/>
      <c r="CY956" s="55"/>
      <c r="CZ956" s="55"/>
      <c r="DA956" s="55"/>
      <c r="DB956" s="55"/>
      <c r="DC956" s="55"/>
      <c r="DD956" s="55"/>
      <c r="DE956" s="55"/>
      <c r="DF956" s="55"/>
      <c r="DG956" s="55"/>
      <c r="DH956" s="55"/>
      <c r="DI956" s="55"/>
      <c r="DJ956" s="55"/>
      <c r="DK956" s="55"/>
      <c r="DL956" s="55"/>
      <c r="DM956" s="55"/>
      <c r="DN956" s="55"/>
      <c r="DO956" s="55"/>
      <c r="DP956" s="55"/>
      <c r="DQ956" s="55"/>
      <c r="DR956" s="55"/>
      <c r="DS956" s="55"/>
      <c r="DT956" s="55"/>
      <c r="DU956" s="55"/>
      <c r="DV956" s="55"/>
      <c r="DW956" s="55"/>
      <c r="DX956" s="55"/>
      <c r="DY956" s="55"/>
      <c r="DZ956" s="55"/>
      <c r="EA956" s="55"/>
      <c r="EB956" s="55"/>
      <c r="EC956" s="55"/>
      <c r="ED956" s="55"/>
      <c r="EE956" s="55"/>
      <c r="EF956" s="55"/>
      <c r="EG956" s="55"/>
      <c r="EH956" s="55"/>
      <c r="EI956" s="55"/>
      <c r="EJ956" s="55"/>
      <c r="EK956" s="55"/>
      <c r="EL956" s="55"/>
      <c r="EM956" s="55"/>
      <c r="EN956" s="55"/>
      <c r="EO956" s="55"/>
      <c r="EP956" s="55"/>
      <c r="EQ956" s="55"/>
      <c r="ER956" s="55"/>
      <c r="ES956" s="55"/>
      <c r="ET956" s="55"/>
      <c r="EU956" s="55"/>
      <c r="EV956" s="55"/>
      <c r="EW956" s="55"/>
      <c r="EX956" s="55"/>
      <c r="EY956" s="55"/>
      <c r="EZ956" s="55"/>
      <c r="FA956" s="55"/>
      <c r="FB956" s="55"/>
      <c r="FC956" s="55"/>
      <c r="FD956" s="55"/>
      <c r="FE956" s="55"/>
      <c r="FF956" s="55"/>
      <c r="FG956" s="55"/>
      <c r="FH956" s="55"/>
      <c r="FI956" s="55"/>
      <c r="FJ956" s="55"/>
      <c r="FK956" s="55"/>
      <c r="FL956" s="55"/>
      <c r="FM956" s="55"/>
      <c r="FN956" s="55"/>
      <c r="FO956" s="55"/>
      <c r="FP956" s="55"/>
      <c r="FQ956" s="55"/>
      <c r="FR956" s="55"/>
      <c r="FS956" s="55"/>
      <c r="FT956" s="55"/>
      <c r="FU956" s="55"/>
      <c r="FV956" s="55"/>
      <c r="FW956" s="55"/>
      <c r="FX956" s="55"/>
      <c r="FY956" s="55"/>
      <c r="FZ956" s="55"/>
      <c r="GA956" s="55"/>
      <c r="GB956" s="55"/>
      <c r="GC956" s="55"/>
      <c r="GD956" s="55"/>
      <c r="GE956" s="55"/>
      <c r="GF956" s="55"/>
      <c r="GG956" s="55"/>
      <c r="GH956" s="55"/>
      <c r="GI956" s="55"/>
      <c r="GJ956" s="55"/>
      <c r="GK956" s="55"/>
      <c r="GL956" s="55"/>
      <c r="GM956" s="55"/>
      <c r="GN956" s="55"/>
      <c r="GO956" s="55"/>
      <c r="GP956" s="55"/>
      <c r="GQ956" s="55"/>
      <c r="GR956" s="55"/>
      <c r="GS956" s="55"/>
      <c r="GT956" s="55"/>
      <c r="GU956" s="55"/>
      <c r="GV956" s="55"/>
      <c r="GW956" s="55"/>
      <c r="GX956" s="55"/>
      <c r="GY956" s="55"/>
      <c r="GZ956" s="55"/>
      <c r="HA956" s="55"/>
      <c r="HB956" s="55"/>
      <c r="HC956" s="55"/>
      <c r="HD956" s="55"/>
      <c r="HE956" s="55"/>
      <c r="HF956" s="55"/>
      <c r="HG956" s="55"/>
      <c r="HH956" s="55"/>
      <c r="HI956" s="55"/>
      <c r="HJ956" s="55"/>
      <c r="HK956" s="55"/>
      <c r="HL956" s="55"/>
      <c r="HM956" s="55"/>
      <c r="HN956" s="55"/>
      <c r="HO956" s="55"/>
      <c r="HP956" s="55"/>
      <c r="HQ956" s="55"/>
      <c r="HR956" s="55"/>
      <c r="HS956" s="55"/>
      <c r="HT956" s="55"/>
      <c r="HU956" s="55"/>
      <c r="HV956" s="55"/>
      <c r="HW956" s="55"/>
      <c r="HX956" s="55"/>
      <c r="HY956" s="55"/>
      <c r="HZ956" s="55"/>
      <c r="IA956" s="55"/>
      <c r="IB956" s="55"/>
      <c r="IC956" s="55"/>
      <c r="ID956" s="55"/>
      <c r="IE956" s="55"/>
    </row>
    <row r="957" s="36" customFormat="1" ht="60" hidden="1" customHeight="1">
      <c r="A957" s="37"/>
      <c r="B957" s="37" t="s">
        <v>62</v>
      </c>
      <c r="C957" s="37" t="s">
        <v>63</v>
      </c>
      <c r="D957" s="56" t="s">
        <v>64</v>
      </c>
      <c r="E957" s="56">
        <v>245</v>
      </c>
      <c r="F957" s="40" t="s">
        <v>3747</v>
      </c>
      <c r="G957" s="40" t="s">
        <v>3769</v>
      </c>
      <c r="H957" s="56" t="s">
        <v>3756</v>
      </c>
      <c r="I957" s="48" t="s">
        <v>3788</v>
      </c>
      <c r="J957" s="40" t="s">
        <v>3789</v>
      </c>
      <c r="K957" s="49" t="s">
        <v>3790</v>
      </c>
      <c r="L957" s="49" t="s">
        <v>3791</v>
      </c>
      <c r="M957" s="40" t="s">
        <v>3792</v>
      </c>
      <c r="N957" s="49">
        <v>17231</v>
      </c>
      <c r="O957" s="37" t="s">
        <v>3793</v>
      </c>
      <c r="P957" s="37" t="s">
        <v>76</v>
      </c>
      <c r="Q957" s="42" t="s">
        <v>137</v>
      </c>
      <c r="R957" s="96"/>
      <c r="S957" s="48">
        <v>5</v>
      </c>
      <c r="T957" s="45">
        <f t="shared" si="79"/>
        <v>1826</v>
      </c>
      <c r="U957" s="56"/>
      <c r="V957" s="47"/>
      <c r="W957" s="47"/>
      <c r="X957" s="48"/>
      <c r="Y957" s="48"/>
      <c r="Z957" s="42"/>
      <c r="AA957" s="56" t="s">
        <v>3756</v>
      </c>
      <c r="AB957" s="48"/>
      <c r="AC957" s="42"/>
      <c r="AD957" s="49">
        <v>12</v>
      </c>
      <c r="AE957" s="50">
        <v>44265</v>
      </c>
      <c r="AF957" s="51">
        <f t="shared" si="76"/>
        <v>44629</v>
      </c>
      <c r="AG957" s="51" t="s">
        <v>1480</v>
      </c>
      <c r="AH957" s="51" t="s">
        <v>83</v>
      </c>
      <c r="AI957" s="42" t="s">
        <v>3794</v>
      </c>
      <c r="AJ957" s="40" t="s">
        <v>3795</v>
      </c>
      <c r="AK957" s="51" t="str">
        <f t="shared" ca="1" si="81"/>
        <v>ПРОСРОЧЕН</v>
      </c>
      <c r="AL957" s="42"/>
      <c r="AM957" s="42" t="s">
        <v>86</v>
      </c>
      <c r="AN957" s="42" t="s">
        <v>87</v>
      </c>
      <c r="AO957" s="42" t="s">
        <v>88</v>
      </c>
      <c r="AP957" s="48"/>
      <c r="AQ957" s="41"/>
      <c r="AR957" s="51"/>
      <c r="AS957" s="42" t="s">
        <v>91</v>
      </c>
      <c r="AT957" s="37" t="s">
        <v>385</v>
      </c>
      <c r="AU957" s="37"/>
      <c r="AV957" s="40"/>
      <c r="AW957" s="40" t="s">
        <v>3796</v>
      </c>
      <c r="AX957" s="37"/>
      <c r="AY957" s="37"/>
      <c r="AZ957" s="37"/>
      <c r="BA957" s="40"/>
      <c r="BB957" s="40" t="s">
        <v>145</v>
      </c>
      <c r="BC957" s="40" t="s">
        <v>146</v>
      </c>
      <c r="BD957" s="42">
        <v>3001</v>
      </c>
      <c r="BE957" s="40"/>
      <c r="BF957" s="52"/>
      <c r="BG957" s="53"/>
      <c r="BH957" s="54"/>
      <c r="BI957" s="47"/>
      <c r="BJ957" s="47"/>
      <c r="BK957" s="47"/>
      <c r="BL957" s="55"/>
      <c r="BM957" s="55"/>
      <c r="BN957" s="55"/>
      <c r="BO957" s="55"/>
      <c r="BP957" s="55"/>
      <c r="BQ957" s="55"/>
      <c r="BR957" s="55"/>
      <c r="BS957" s="55"/>
      <c r="BT957" s="55"/>
      <c r="BU957" s="55"/>
      <c r="BV957" s="55"/>
      <c r="BW957" s="55"/>
      <c r="BX957" s="55"/>
      <c r="BY957" s="55"/>
      <c r="BZ957" s="55"/>
      <c r="CA957" s="55"/>
      <c r="CB957" s="55"/>
      <c r="CC957" s="55"/>
      <c r="CD957" s="55"/>
      <c r="CE957" s="55"/>
      <c r="CF957" s="55"/>
      <c r="CG957" s="55"/>
      <c r="CH957" s="55"/>
      <c r="CI957" s="55"/>
      <c r="CJ957" s="55"/>
      <c r="CK957" s="55"/>
      <c r="CL957" s="55"/>
      <c r="CM957" s="55"/>
      <c r="CN957" s="55"/>
      <c r="CO957" s="55"/>
      <c r="CP957" s="55"/>
      <c r="CQ957" s="55"/>
      <c r="CR957" s="55"/>
      <c r="CS957" s="55"/>
      <c r="CT957" s="55"/>
      <c r="CU957" s="55"/>
      <c r="CV957" s="55"/>
      <c r="CW957" s="55"/>
      <c r="CX957" s="55"/>
      <c r="CY957" s="55"/>
      <c r="CZ957" s="55"/>
      <c r="DA957" s="55"/>
      <c r="DB957" s="55"/>
      <c r="DC957" s="55"/>
      <c r="DD957" s="55"/>
      <c r="DE957" s="55"/>
      <c r="DF957" s="55"/>
      <c r="DG957" s="55"/>
      <c r="DH957" s="55"/>
      <c r="DI957" s="55"/>
      <c r="DJ957" s="55"/>
      <c r="DK957" s="55"/>
      <c r="DL957" s="55"/>
      <c r="DM957" s="55"/>
      <c r="DN957" s="55"/>
      <c r="DO957" s="55"/>
      <c r="DP957" s="55"/>
      <c r="DQ957" s="55"/>
      <c r="DR957" s="55"/>
      <c r="DS957" s="55"/>
      <c r="DT957" s="55"/>
      <c r="DU957" s="55"/>
      <c r="DV957" s="55"/>
      <c r="DW957" s="55"/>
      <c r="DX957" s="55"/>
      <c r="DY957" s="55"/>
      <c r="DZ957" s="55"/>
      <c r="EA957" s="55"/>
      <c r="EB957" s="55"/>
      <c r="EC957" s="55"/>
      <c r="ED957" s="55"/>
      <c r="EE957" s="55"/>
      <c r="EF957" s="55"/>
      <c r="EG957" s="55"/>
      <c r="EH957" s="55"/>
      <c r="EI957" s="55"/>
      <c r="EJ957" s="55"/>
      <c r="EK957" s="55"/>
      <c r="EL957" s="55"/>
      <c r="EM957" s="55"/>
      <c r="EN957" s="55"/>
      <c r="EO957" s="55"/>
      <c r="EP957" s="55"/>
      <c r="EQ957" s="55"/>
      <c r="ER957" s="55"/>
      <c r="ES957" s="55"/>
      <c r="ET957" s="55"/>
      <c r="EU957" s="55"/>
      <c r="EV957" s="55"/>
      <c r="EW957" s="55"/>
      <c r="EX957" s="55"/>
      <c r="EY957" s="55"/>
      <c r="EZ957" s="55"/>
      <c r="FA957" s="55"/>
      <c r="FB957" s="55"/>
      <c r="FC957" s="55"/>
      <c r="FD957" s="55"/>
      <c r="FE957" s="55"/>
      <c r="FF957" s="55"/>
      <c r="FG957" s="55"/>
      <c r="FH957" s="55"/>
      <c r="FI957" s="55"/>
      <c r="FJ957" s="55"/>
      <c r="FK957" s="55"/>
      <c r="FL957" s="55"/>
      <c r="FM957" s="55"/>
      <c r="FN957" s="55"/>
      <c r="FO957" s="55"/>
      <c r="FP957" s="55"/>
      <c r="FQ957" s="55"/>
      <c r="FR957" s="55"/>
      <c r="FS957" s="55"/>
      <c r="FT957" s="55"/>
      <c r="FU957" s="55"/>
      <c r="FV957" s="55"/>
      <c r="FW957" s="55"/>
      <c r="FX957" s="55"/>
      <c r="FY957" s="55"/>
      <c r="FZ957" s="55"/>
      <c r="GA957" s="55"/>
      <c r="GB957" s="55"/>
      <c r="GC957" s="55"/>
      <c r="GD957" s="55"/>
      <c r="GE957" s="55"/>
      <c r="GF957" s="55"/>
      <c r="GG957" s="55"/>
      <c r="GH957" s="55"/>
      <c r="GI957" s="55"/>
      <c r="GJ957" s="55"/>
      <c r="GK957" s="55"/>
      <c r="GL957" s="55"/>
      <c r="GM957" s="55"/>
      <c r="GN957" s="55"/>
      <c r="GO957" s="55"/>
      <c r="GP957" s="55"/>
      <c r="GQ957" s="55"/>
      <c r="GR957" s="55"/>
      <c r="GS957" s="55"/>
      <c r="GT957" s="55"/>
      <c r="GU957" s="55"/>
      <c r="GV957" s="55"/>
      <c r="GW957" s="55"/>
      <c r="GX957" s="55"/>
      <c r="GY957" s="55"/>
      <c r="GZ957" s="55"/>
      <c r="HA957" s="55"/>
      <c r="HB957" s="55"/>
      <c r="HC957" s="55"/>
      <c r="HD957" s="55"/>
      <c r="HE957" s="55"/>
      <c r="HF957" s="55"/>
      <c r="HG957" s="55"/>
      <c r="HH957" s="55"/>
      <c r="HI957" s="55"/>
      <c r="HJ957" s="55"/>
      <c r="HK957" s="55"/>
      <c r="HL957" s="55"/>
      <c r="HM957" s="55"/>
      <c r="HN957" s="55"/>
      <c r="HO957" s="55"/>
      <c r="HP957" s="55"/>
      <c r="HQ957" s="55"/>
      <c r="HR957" s="55"/>
      <c r="HS957" s="55"/>
      <c r="HT957" s="55"/>
      <c r="HU957" s="55"/>
      <c r="HV957" s="55"/>
      <c r="HW957" s="55"/>
      <c r="HX957" s="55"/>
      <c r="HY957" s="55"/>
      <c r="HZ957" s="55"/>
      <c r="IA957" s="55"/>
      <c r="IB957" s="55"/>
      <c r="IC957" s="55"/>
      <c r="ID957" s="55"/>
      <c r="IE957" s="55"/>
    </row>
    <row r="958" s="92" customFormat="1" ht="60" hidden="1" customHeight="1">
      <c r="A958" s="37"/>
      <c r="B958" s="37" t="s">
        <v>62</v>
      </c>
      <c r="C958" s="37" t="s">
        <v>63</v>
      </c>
      <c r="D958" s="56" t="s">
        <v>64</v>
      </c>
      <c r="E958" s="56">
        <v>245</v>
      </c>
      <c r="F958" s="40" t="s">
        <v>3747</v>
      </c>
      <c r="G958" s="40" t="s">
        <v>3797</v>
      </c>
      <c r="H958" s="56" t="s">
        <v>3798</v>
      </c>
      <c r="I958" s="48" t="s">
        <v>3750</v>
      </c>
      <c r="J958" s="40" t="s">
        <v>3751</v>
      </c>
      <c r="K958" s="49" t="s">
        <v>3752</v>
      </c>
      <c r="L958" s="49" t="s">
        <v>3753</v>
      </c>
      <c r="M958" s="40" t="s">
        <v>3754</v>
      </c>
      <c r="N958" s="49">
        <v>282793</v>
      </c>
      <c r="O958" s="37" t="s">
        <v>3755</v>
      </c>
      <c r="P958" s="37" t="s">
        <v>154</v>
      </c>
      <c r="Q958" s="42" t="s">
        <v>289</v>
      </c>
      <c r="R958" s="91">
        <v>42102</v>
      </c>
      <c r="S958" s="40"/>
      <c r="T958" s="45">
        <f t="shared" si="79"/>
        <v>42102</v>
      </c>
      <c r="U958" s="56"/>
      <c r="V958" s="37" t="str">
        <f t="shared" si="77"/>
        <v/>
      </c>
      <c r="W958" s="37" t="str">
        <f t="shared" si="80"/>
        <v/>
      </c>
      <c r="X958" s="48"/>
      <c r="Y958" s="48"/>
      <c r="Z958" s="42"/>
      <c r="AA958" s="56" t="s">
        <v>3756</v>
      </c>
      <c r="AB958" s="48"/>
      <c r="AC958" s="42"/>
      <c r="AD958" s="49">
        <v>48</v>
      </c>
      <c r="AE958" s="50">
        <v>45545</v>
      </c>
      <c r="AF958" s="51">
        <f t="shared" si="76"/>
        <v>47005</v>
      </c>
      <c r="AG958" s="40" t="s">
        <v>82</v>
      </c>
      <c r="AH958" s="40" t="s">
        <v>83</v>
      </c>
      <c r="AI958" s="42" t="s">
        <v>3799</v>
      </c>
      <c r="AJ958" s="40" t="s">
        <v>85</v>
      </c>
      <c r="AK958" s="51" t="str">
        <f t="shared" ref="AK958:AK962" ca="1" si="82">IF(AE958=0,"нет данных",IF(TODAY()&lt;AF958-30,"поверен",IF(TODAY()&gt;AF958,"ЗАМЕНИТЬ","ПРОСРОЧЕН")))</f>
        <v>поверен</v>
      </c>
      <c r="AL958" s="42"/>
      <c r="AM958" s="42" t="s">
        <v>86</v>
      </c>
      <c r="AN958" s="42" t="s">
        <v>87</v>
      </c>
      <c r="AO958" s="42" t="s">
        <v>88</v>
      </c>
      <c r="AP958" s="48"/>
      <c r="AQ958" s="41"/>
      <c r="AR958" s="51"/>
      <c r="AS958" s="42" t="s">
        <v>91</v>
      </c>
      <c r="AT958" s="37" t="s">
        <v>385</v>
      </c>
      <c r="AU958" s="37"/>
      <c r="AV958" s="40"/>
      <c r="AW958" s="40"/>
      <c r="AX958" s="37"/>
      <c r="AY958" s="37"/>
      <c r="AZ958" s="37"/>
      <c r="BA958" s="40"/>
      <c r="BB958" s="40" t="s">
        <v>297</v>
      </c>
      <c r="BC958" s="40" t="s">
        <v>298</v>
      </c>
      <c r="BD958" s="42">
        <v>2903</v>
      </c>
      <c r="BE958" s="40"/>
      <c r="BF958" s="52"/>
      <c r="BG958" s="53" t="s">
        <v>3758</v>
      </c>
      <c r="BH958" s="94"/>
      <c r="BI958" s="37"/>
      <c r="BJ958" s="37"/>
      <c r="BK958" s="37"/>
      <c r="BL958" s="95"/>
      <c r="BM958" s="95"/>
      <c r="BN958" s="95"/>
      <c r="BO958" s="95"/>
      <c r="BP958" s="95"/>
      <c r="BQ958" s="95"/>
      <c r="BR958" s="95"/>
      <c r="BS958" s="95"/>
      <c r="BT958" s="95"/>
      <c r="BU958" s="95"/>
      <c r="BV958" s="95"/>
      <c r="BW958" s="95"/>
      <c r="BX958" s="95"/>
      <c r="BY958" s="95"/>
      <c r="BZ958" s="95"/>
      <c r="CA958" s="95"/>
      <c r="CB958" s="95"/>
      <c r="CC958" s="95"/>
      <c r="CD958" s="95"/>
      <c r="CE958" s="95"/>
      <c r="CF958" s="95"/>
      <c r="CG958" s="95"/>
      <c r="CH958" s="95"/>
      <c r="CI958" s="95"/>
      <c r="CJ958" s="95"/>
      <c r="CK958" s="95"/>
      <c r="CL958" s="95"/>
      <c r="CM958" s="95"/>
      <c r="CN958" s="95"/>
      <c r="CO958" s="95"/>
      <c r="CP958" s="95"/>
      <c r="CQ958" s="95"/>
      <c r="CR958" s="95"/>
      <c r="CS958" s="95"/>
      <c r="CT958" s="95"/>
      <c r="CU958" s="95"/>
      <c r="CV958" s="95"/>
      <c r="CW958" s="95"/>
      <c r="CX958" s="95"/>
      <c r="CY958" s="95"/>
      <c r="CZ958" s="95"/>
      <c r="DA958" s="95"/>
      <c r="DB958" s="95"/>
      <c r="DC958" s="95"/>
      <c r="DD958" s="95"/>
      <c r="DE958" s="95"/>
      <c r="DF958" s="95"/>
      <c r="DG958" s="95"/>
      <c r="DH958" s="95"/>
      <c r="DI958" s="95"/>
      <c r="DJ958" s="95"/>
      <c r="DK958" s="95"/>
      <c r="DL958" s="95"/>
      <c r="DM958" s="95"/>
      <c r="DN958" s="95"/>
      <c r="DO958" s="95"/>
      <c r="DP958" s="95"/>
      <c r="DQ958" s="95"/>
      <c r="DR958" s="95"/>
      <c r="DS958" s="95"/>
      <c r="DT958" s="95"/>
      <c r="DU958" s="95"/>
      <c r="DV958" s="95"/>
      <c r="DW958" s="95"/>
      <c r="DX958" s="95"/>
      <c r="DY958" s="95"/>
      <c r="DZ958" s="95"/>
      <c r="EA958" s="95"/>
      <c r="EB958" s="95"/>
      <c r="EC958" s="95"/>
      <c r="ED958" s="95"/>
      <c r="EE958" s="95"/>
      <c r="EF958" s="95"/>
      <c r="EG958" s="95"/>
      <c r="EH958" s="95"/>
      <c r="EI958" s="95"/>
      <c r="EJ958" s="95"/>
      <c r="EK958" s="95"/>
      <c r="EL958" s="95"/>
      <c r="EM958" s="95"/>
      <c r="EN958" s="95"/>
      <c r="EO958" s="95"/>
      <c r="EP958" s="95"/>
      <c r="EQ958" s="95"/>
      <c r="ER958" s="95"/>
      <c r="ES958" s="95"/>
      <c r="ET958" s="95"/>
      <c r="EU958" s="95"/>
      <c r="EV958" s="95"/>
      <c r="EW958" s="95"/>
      <c r="EX958" s="95"/>
      <c r="EY958" s="95"/>
      <c r="EZ958" s="95"/>
      <c r="FA958" s="95"/>
      <c r="FB958" s="95"/>
      <c r="FC958" s="95"/>
      <c r="FD958" s="95"/>
      <c r="FE958" s="95"/>
      <c r="FF958" s="95"/>
      <c r="FG958" s="95"/>
      <c r="FH958" s="95"/>
      <c r="FI958" s="95"/>
      <c r="FJ958" s="95"/>
      <c r="FK958" s="95"/>
      <c r="FL958" s="95"/>
      <c r="FM958" s="95"/>
      <c r="FN958" s="95"/>
      <c r="FO958" s="95"/>
      <c r="FP958" s="95"/>
      <c r="FQ958" s="95"/>
      <c r="FR958" s="95"/>
      <c r="FS958" s="95"/>
      <c r="FT958" s="95"/>
      <c r="FU958" s="95"/>
      <c r="FV958" s="95"/>
      <c r="FW958" s="95"/>
      <c r="FX958" s="95"/>
      <c r="FY958" s="95"/>
      <c r="FZ958" s="95"/>
      <c r="GA958" s="95"/>
      <c r="GB958" s="95"/>
      <c r="GC958" s="95"/>
      <c r="GD958" s="95"/>
      <c r="GE958" s="95"/>
      <c r="GF958" s="95"/>
      <c r="GG958" s="95"/>
      <c r="GH958" s="95"/>
      <c r="GI958" s="95"/>
      <c r="GJ958" s="95"/>
      <c r="GK958" s="95"/>
      <c r="GL958" s="95"/>
      <c r="GM958" s="95"/>
      <c r="GN958" s="95"/>
      <c r="GO958" s="95"/>
      <c r="GP958" s="95"/>
      <c r="GQ958" s="95"/>
      <c r="GR958" s="95"/>
      <c r="GS958" s="95"/>
      <c r="GT958" s="95"/>
      <c r="GU958" s="95"/>
      <c r="GV958" s="95"/>
      <c r="GW958" s="95"/>
      <c r="GX958" s="95"/>
      <c r="GY958" s="95"/>
      <c r="GZ958" s="95"/>
      <c r="HA958" s="95"/>
      <c r="HB958" s="95"/>
      <c r="HC958" s="95"/>
      <c r="HD958" s="95"/>
      <c r="HE958" s="95"/>
      <c r="HF958" s="95"/>
      <c r="HG958" s="95"/>
      <c r="HH958" s="95"/>
      <c r="HI958" s="95"/>
      <c r="HJ958" s="95"/>
      <c r="HK958" s="95"/>
      <c r="HL958" s="95"/>
      <c r="HM958" s="95"/>
      <c r="HN958" s="95"/>
      <c r="HO958" s="95"/>
      <c r="HP958" s="95"/>
      <c r="HQ958" s="95"/>
      <c r="HR958" s="95"/>
      <c r="HS958" s="95"/>
      <c r="HT958" s="95"/>
      <c r="HU958" s="95"/>
      <c r="HV958" s="95"/>
      <c r="HW958" s="95"/>
      <c r="HX958" s="95"/>
      <c r="HY958" s="95"/>
      <c r="HZ958" s="95"/>
      <c r="IA958" s="95"/>
      <c r="IB958" s="95"/>
      <c r="IC958" s="95"/>
      <c r="ID958" s="95"/>
      <c r="IE958" s="95"/>
    </row>
    <row r="959" s="36" customFormat="1" ht="60" hidden="1" customHeight="1">
      <c r="A959" s="37"/>
      <c r="B959" s="37" t="s">
        <v>62</v>
      </c>
      <c r="C959" s="37" t="s">
        <v>63</v>
      </c>
      <c r="D959" s="56" t="s">
        <v>64</v>
      </c>
      <c r="E959" s="56">
        <v>245</v>
      </c>
      <c r="F959" s="40" t="s">
        <v>3747</v>
      </c>
      <c r="G959" s="40" t="s">
        <v>3800</v>
      </c>
      <c r="H959" s="56" t="s">
        <v>3801</v>
      </c>
      <c r="I959" s="48" t="s">
        <v>69</v>
      </c>
      <c r="J959" s="40" t="s">
        <v>1100</v>
      </c>
      <c r="K959" s="37" t="s">
        <v>71</v>
      </c>
      <c r="L959" s="49" t="s">
        <v>3762</v>
      </c>
      <c r="M959" s="49" t="s">
        <v>3762</v>
      </c>
      <c r="N959" s="49">
        <v>2293503</v>
      </c>
      <c r="O959" s="37" t="s">
        <v>75</v>
      </c>
      <c r="P959" s="37" t="s">
        <v>76</v>
      </c>
      <c r="Q959" s="42" t="s">
        <v>77</v>
      </c>
      <c r="R959" s="96" t="s">
        <v>3764</v>
      </c>
      <c r="S959" s="48">
        <v>10</v>
      </c>
      <c r="T959" s="45">
        <f t="shared" si="79"/>
        <v>45991</v>
      </c>
      <c r="U959" s="56">
        <v>0</v>
      </c>
      <c r="V959" s="47" t="str">
        <f t="shared" si="77"/>
        <v/>
      </c>
      <c r="W959" s="47" t="str">
        <f t="shared" si="80"/>
        <v>°С</v>
      </c>
      <c r="X959" s="48">
        <v>100</v>
      </c>
      <c r="Y959" s="48"/>
      <c r="Z959" s="42" t="s">
        <v>79</v>
      </c>
      <c r="AA959" s="56" t="s">
        <v>3765</v>
      </c>
      <c r="AB959" s="48"/>
      <c r="AC959" s="42" t="s">
        <v>3766</v>
      </c>
      <c r="AD959" s="49">
        <v>60</v>
      </c>
      <c r="AE959" s="50">
        <v>45241</v>
      </c>
      <c r="AF959" s="51">
        <f t="shared" si="76"/>
        <v>47067</v>
      </c>
      <c r="AG959" s="40" t="s">
        <v>82</v>
      </c>
      <c r="AH959" s="40" t="s">
        <v>83</v>
      </c>
      <c r="AI959" s="42" t="s">
        <v>3802</v>
      </c>
      <c r="AJ959" s="40" t="s">
        <v>143</v>
      </c>
      <c r="AK959" s="51" t="str">
        <f t="shared" ca="1" si="82"/>
        <v>поверен</v>
      </c>
      <c r="AL959" s="42"/>
      <c r="AM959" s="42" t="s">
        <v>86</v>
      </c>
      <c r="AN959" s="42" t="s">
        <v>87</v>
      </c>
      <c r="AO959" s="42" t="s">
        <v>88</v>
      </c>
      <c r="AP959" s="48"/>
      <c r="AQ959" s="41"/>
      <c r="AR959" s="51"/>
      <c r="AS959" s="42" t="s">
        <v>91</v>
      </c>
      <c r="AT959" s="37" t="s">
        <v>385</v>
      </c>
      <c r="AU959" s="37"/>
      <c r="AV959" s="40"/>
      <c r="AW959" s="40"/>
      <c r="AX959" s="37"/>
      <c r="AY959" s="37"/>
      <c r="AZ959" s="37"/>
      <c r="BA959" s="40"/>
      <c r="BB959" s="40" t="s">
        <v>93</v>
      </c>
      <c r="BC959" s="40" t="s">
        <v>94</v>
      </c>
      <c r="BD959" s="42">
        <v>3201</v>
      </c>
      <c r="BE959" s="40"/>
      <c r="BF959" s="52"/>
      <c r="BG959" s="53"/>
      <c r="BH959" s="54"/>
      <c r="BI959" s="47"/>
      <c r="BJ959" s="47"/>
      <c r="BK959" s="47"/>
      <c r="BL959" s="55"/>
      <c r="BM959" s="55"/>
      <c r="BN959" s="55"/>
      <c r="BO959" s="55"/>
      <c r="BP959" s="55"/>
      <c r="BQ959" s="55"/>
      <c r="BR959" s="55"/>
      <c r="BS959" s="55"/>
      <c r="BT959" s="55"/>
      <c r="BU959" s="55"/>
      <c r="BV959" s="55"/>
      <c r="BW959" s="55"/>
      <c r="BX959" s="55"/>
      <c r="BY959" s="55"/>
      <c r="BZ959" s="55"/>
      <c r="CA959" s="55"/>
      <c r="CB959" s="55"/>
      <c r="CC959" s="55"/>
      <c r="CD959" s="55"/>
      <c r="CE959" s="55"/>
      <c r="CF959" s="55"/>
      <c r="CG959" s="55"/>
      <c r="CH959" s="55"/>
      <c r="CI959" s="55"/>
      <c r="CJ959" s="55"/>
      <c r="CK959" s="55"/>
      <c r="CL959" s="55"/>
      <c r="CM959" s="55"/>
      <c r="CN959" s="55"/>
      <c r="CO959" s="55"/>
      <c r="CP959" s="55"/>
      <c r="CQ959" s="55"/>
      <c r="CR959" s="55"/>
      <c r="CS959" s="55"/>
      <c r="CT959" s="55"/>
      <c r="CU959" s="55"/>
      <c r="CV959" s="55"/>
      <c r="CW959" s="55"/>
      <c r="CX959" s="55"/>
      <c r="CY959" s="55"/>
      <c r="CZ959" s="55"/>
      <c r="DA959" s="55"/>
      <c r="DB959" s="55"/>
      <c r="DC959" s="55"/>
      <c r="DD959" s="55"/>
      <c r="DE959" s="55"/>
      <c r="DF959" s="55"/>
      <c r="DG959" s="55"/>
      <c r="DH959" s="55"/>
      <c r="DI959" s="55"/>
      <c r="DJ959" s="55"/>
      <c r="DK959" s="55"/>
      <c r="DL959" s="55"/>
      <c r="DM959" s="55"/>
      <c r="DN959" s="55"/>
      <c r="DO959" s="55"/>
      <c r="DP959" s="55"/>
      <c r="DQ959" s="55"/>
      <c r="DR959" s="55"/>
      <c r="DS959" s="55"/>
      <c r="DT959" s="55"/>
      <c r="DU959" s="55"/>
      <c r="DV959" s="55"/>
      <c r="DW959" s="55"/>
      <c r="DX959" s="55"/>
      <c r="DY959" s="55"/>
      <c r="DZ959" s="55"/>
      <c r="EA959" s="55"/>
      <c r="EB959" s="55"/>
      <c r="EC959" s="55"/>
      <c r="ED959" s="55"/>
      <c r="EE959" s="55"/>
      <c r="EF959" s="55"/>
      <c r="EG959" s="55"/>
      <c r="EH959" s="55"/>
      <c r="EI959" s="55"/>
      <c r="EJ959" s="55"/>
      <c r="EK959" s="55"/>
      <c r="EL959" s="55"/>
      <c r="EM959" s="55"/>
      <c r="EN959" s="55"/>
      <c r="EO959" s="55"/>
      <c r="EP959" s="55"/>
      <c r="EQ959" s="55"/>
      <c r="ER959" s="55"/>
      <c r="ES959" s="55"/>
      <c r="ET959" s="55"/>
      <c r="EU959" s="55"/>
      <c r="EV959" s="55"/>
      <c r="EW959" s="55"/>
      <c r="EX959" s="55"/>
      <c r="EY959" s="55"/>
      <c r="EZ959" s="55"/>
      <c r="FA959" s="55"/>
      <c r="FB959" s="55"/>
      <c r="FC959" s="55"/>
      <c r="FD959" s="55"/>
      <c r="FE959" s="55"/>
      <c r="FF959" s="55"/>
      <c r="FG959" s="55"/>
      <c r="FH959" s="55"/>
      <c r="FI959" s="55"/>
      <c r="FJ959" s="55"/>
      <c r="FK959" s="55"/>
      <c r="FL959" s="55"/>
      <c r="FM959" s="55"/>
      <c r="FN959" s="55"/>
      <c r="FO959" s="55"/>
      <c r="FP959" s="55"/>
      <c r="FQ959" s="55"/>
      <c r="FR959" s="55"/>
      <c r="FS959" s="55"/>
      <c r="FT959" s="55"/>
      <c r="FU959" s="55"/>
      <c r="FV959" s="55"/>
      <c r="FW959" s="55"/>
      <c r="FX959" s="55"/>
      <c r="FY959" s="55"/>
      <c r="FZ959" s="55"/>
      <c r="GA959" s="55"/>
      <c r="GB959" s="55"/>
      <c r="GC959" s="55"/>
      <c r="GD959" s="55"/>
      <c r="GE959" s="55"/>
      <c r="GF959" s="55"/>
      <c r="GG959" s="55"/>
      <c r="GH959" s="55"/>
      <c r="GI959" s="55"/>
      <c r="GJ959" s="55"/>
      <c r="GK959" s="55"/>
      <c r="GL959" s="55"/>
      <c r="GM959" s="55"/>
      <c r="GN959" s="55"/>
      <c r="GO959" s="55"/>
      <c r="GP959" s="55"/>
      <c r="GQ959" s="55"/>
      <c r="GR959" s="55"/>
      <c r="GS959" s="55"/>
      <c r="GT959" s="55"/>
      <c r="GU959" s="55"/>
      <c r="GV959" s="55"/>
      <c r="GW959" s="55"/>
      <c r="GX959" s="55"/>
      <c r="GY959" s="55"/>
      <c r="GZ959" s="55"/>
      <c r="HA959" s="55"/>
      <c r="HB959" s="55"/>
      <c r="HC959" s="55"/>
      <c r="HD959" s="55"/>
      <c r="HE959" s="55"/>
      <c r="HF959" s="55"/>
      <c r="HG959" s="55"/>
      <c r="HH959" s="55"/>
      <c r="HI959" s="55"/>
      <c r="HJ959" s="55"/>
      <c r="HK959" s="55"/>
      <c r="HL959" s="55"/>
      <c r="HM959" s="55"/>
      <c r="HN959" s="55"/>
      <c r="HO959" s="55"/>
      <c r="HP959" s="55"/>
      <c r="HQ959" s="55"/>
      <c r="HR959" s="55"/>
      <c r="HS959" s="55"/>
      <c r="HT959" s="55"/>
      <c r="HU959" s="55"/>
      <c r="HV959" s="55"/>
      <c r="HW959" s="55"/>
      <c r="HX959" s="55"/>
      <c r="HY959" s="55"/>
      <c r="HZ959" s="55"/>
      <c r="IA959" s="55"/>
      <c r="IB959" s="55"/>
      <c r="IC959" s="55"/>
      <c r="ID959" s="55"/>
      <c r="IE959" s="55"/>
    </row>
    <row r="960" s="36" customFormat="1" ht="60" hidden="1" customHeight="1">
      <c r="A960" s="37"/>
      <c r="B960" s="37" t="s">
        <v>62</v>
      </c>
      <c r="C960" s="37" t="s">
        <v>63</v>
      </c>
      <c r="D960" s="56" t="s">
        <v>64</v>
      </c>
      <c r="E960" s="56">
        <v>245</v>
      </c>
      <c r="F960" s="40" t="s">
        <v>3747</v>
      </c>
      <c r="G960" s="40" t="s">
        <v>3800</v>
      </c>
      <c r="H960" s="56" t="s">
        <v>3801</v>
      </c>
      <c r="I960" s="48" t="s">
        <v>930</v>
      </c>
      <c r="J960" s="40" t="s">
        <v>931</v>
      </c>
      <c r="K960" s="49" t="s">
        <v>932</v>
      </c>
      <c r="L960" s="49" t="s">
        <v>933</v>
      </c>
      <c r="M960" s="49" t="s">
        <v>933</v>
      </c>
      <c r="N960" s="49">
        <v>2293505</v>
      </c>
      <c r="O960" s="37" t="s">
        <v>1098</v>
      </c>
      <c r="P960" s="37" t="s">
        <v>76</v>
      </c>
      <c r="Q960" s="42" t="s">
        <v>77</v>
      </c>
      <c r="R960" s="96" t="s">
        <v>3764</v>
      </c>
      <c r="S960" s="44">
        <v>15</v>
      </c>
      <c r="T960" s="45">
        <f t="shared" si="79"/>
        <v>47817</v>
      </c>
      <c r="U960" s="56" t="s">
        <v>78</v>
      </c>
      <c r="V960" s="47"/>
      <c r="W960" s="47" t="str">
        <f t="shared" si="80"/>
        <v>°С</v>
      </c>
      <c r="X960" s="48">
        <v>450</v>
      </c>
      <c r="Y960" s="48"/>
      <c r="Z960" s="42" t="s">
        <v>79</v>
      </c>
      <c r="AA960" s="37" t="s">
        <v>936</v>
      </c>
      <c r="AB960" s="48"/>
      <c r="AC960" s="42"/>
      <c r="AD960" s="49">
        <v>48</v>
      </c>
      <c r="AE960" s="50">
        <v>45241</v>
      </c>
      <c r="AF960" s="51">
        <f t="shared" si="76"/>
        <v>46701</v>
      </c>
      <c r="AG960" s="40" t="s">
        <v>82</v>
      </c>
      <c r="AH960" s="40" t="s">
        <v>83</v>
      </c>
      <c r="AI960" s="42" t="s">
        <v>3803</v>
      </c>
      <c r="AJ960" s="40" t="s">
        <v>143</v>
      </c>
      <c r="AK960" s="51" t="str">
        <f t="shared" ca="1" si="82"/>
        <v>поверен</v>
      </c>
      <c r="AL960" s="42"/>
      <c r="AM960" s="42" t="s">
        <v>86</v>
      </c>
      <c r="AN960" s="42" t="s">
        <v>87</v>
      </c>
      <c r="AO960" s="42" t="s">
        <v>88</v>
      </c>
      <c r="AP960" s="48"/>
      <c r="AQ960" s="41"/>
      <c r="AR960" s="51"/>
      <c r="AS960" s="42" t="s">
        <v>91</v>
      </c>
      <c r="AT960" s="37"/>
      <c r="AU960" s="37"/>
      <c r="AV960" s="40"/>
      <c r="AW960" s="40"/>
      <c r="AX960" s="37"/>
      <c r="AY960" s="37"/>
      <c r="AZ960" s="37"/>
      <c r="BA960" s="40"/>
      <c r="BB960" s="40" t="s">
        <v>93</v>
      </c>
      <c r="BC960" s="40" t="s">
        <v>94</v>
      </c>
      <c r="BD960" s="42">
        <v>3201</v>
      </c>
      <c r="BE960" s="40"/>
      <c r="BF960" s="52"/>
      <c r="BG960" s="53"/>
      <c r="BH960" s="54"/>
      <c r="BI960" s="47"/>
      <c r="BJ960" s="47"/>
      <c r="BK960" s="47"/>
      <c r="BL960" s="55"/>
      <c r="BM960" s="55"/>
      <c r="BN960" s="55"/>
      <c r="BO960" s="55"/>
      <c r="BP960" s="55"/>
      <c r="BQ960" s="55"/>
      <c r="BR960" s="55"/>
      <c r="BS960" s="55"/>
      <c r="BT960" s="55"/>
      <c r="BU960" s="55"/>
      <c r="BV960" s="55"/>
      <c r="BW960" s="55"/>
      <c r="BX960" s="55"/>
      <c r="BY960" s="55"/>
      <c r="BZ960" s="55"/>
      <c r="CA960" s="55"/>
      <c r="CB960" s="55"/>
      <c r="CC960" s="55"/>
      <c r="CD960" s="55"/>
      <c r="CE960" s="55"/>
      <c r="CF960" s="55"/>
      <c r="CG960" s="55"/>
      <c r="CH960" s="55"/>
      <c r="CI960" s="55"/>
      <c r="CJ960" s="55"/>
      <c r="CK960" s="55"/>
      <c r="CL960" s="55"/>
      <c r="CM960" s="55"/>
      <c r="CN960" s="55"/>
      <c r="CO960" s="55"/>
      <c r="CP960" s="55"/>
      <c r="CQ960" s="55"/>
      <c r="CR960" s="55"/>
      <c r="CS960" s="55"/>
      <c r="CT960" s="55"/>
      <c r="CU960" s="55"/>
      <c r="CV960" s="55"/>
      <c r="CW960" s="55"/>
      <c r="CX960" s="55"/>
      <c r="CY960" s="55"/>
      <c r="CZ960" s="55"/>
      <c r="DA960" s="55"/>
      <c r="DB960" s="55"/>
      <c r="DC960" s="55"/>
      <c r="DD960" s="55"/>
      <c r="DE960" s="55"/>
      <c r="DF960" s="55"/>
      <c r="DG960" s="55"/>
      <c r="DH960" s="55"/>
      <c r="DI960" s="55"/>
      <c r="DJ960" s="55"/>
      <c r="DK960" s="55"/>
      <c r="DL960" s="55"/>
      <c r="DM960" s="55"/>
      <c r="DN960" s="55"/>
      <c r="DO960" s="55"/>
      <c r="DP960" s="55"/>
      <c r="DQ960" s="55"/>
      <c r="DR960" s="55"/>
      <c r="DS960" s="55"/>
      <c r="DT960" s="55"/>
      <c r="DU960" s="55"/>
      <c r="DV960" s="55"/>
      <c r="DW960" s="55"/>
      <c r="DX960" s="55"/>
      <c r="DY960" s="55"/>
      <c r="DZ960" s="55"/>
      <c r="EA960" s="55"/>
      <c r="EB960" s="55"/>
      <c r="EC960" s="55"/>
      <c r="ED960" s="55"/>
      <c r="EE960" s="55"/>
      <c r="EF960" s="55"/>
      <c r="EG960" s="55"/>
      <c r="EH960" s="55"/>
      <c r="EI960" s="55"/>
      <c r="EJ960" s="55"/>
      <c r="EK960" s="55"/>
      <c r="EL960" s="55"/>
      <c r="EM960" s="55"/>
      <c r="EN960" s="55"/>
      <c r="EO960" s="55"/>
      <c r="EP960" s="55"/>
      <c r="EQ960" s="55"/>
      <c r="ER960" s="55"/>
      <c r="ES960" s="55"/>
      <c r="ET960" s="55"/>
      <c r="EU960" s="55"/>
      <c r="EV960" s="55"/>
      <c r="EW960" s="55"/>
      <c r="EX960" s="55"/>
      <c r="EY960" s="55"/>
      <c r="EZ960" s="55"/>
      <c r="FA960" s="55"/>
      <c r="FB960" s="55"/>
      <c r="FC960" s="55"/>
      <c r="FD960" s="55"/>
      <c r="FE960" s="55"/>
      <c r="FF960" s="55"/>
      <c r="FG960" s="55"/>
      <c r="FH960" s="55"/>
      <c r="FI960" s="55"/>
      <c r="FJ960" s="55"/>
      <c r="FK960" s="55"/>
      <c r="FL960" s="55"/>
      <c r="FM960" s="55"/>
      <c r="FN960" s="55"/>
      <c r="FO960" s="55"/>
      <c r="FP960" s="55"/>
      <c r="FQ960" s="55"/>
      <c r="FR960" s="55"/>
      <c r="FS960" s="55"/>
      <c r="FT960" s="55"/>
      <c r="FU960" s="55"/>
      <c r="FV960" s="55"/>
      <c r="FW960" s="55"/>
      <c r="FX960" s="55"/>
      <c r="FY960" s="55"/>
      <c r="FZ960" s="55"/>
      <c r="GA960" s="55"/>
      <c r="GB960" s="55"/>
      <c r="GC960" s="55"/>
      <c r="GD960" s="55"/>
      <c r="GE960" s="55"/>
      <c r="GF960" s="55"/>
      <c r="GG960" s="55"/>
      <c r="GH960" s="55"/>
      <c r="GI960" s="55"/>
      <c r="GJ960" s="55"/>
      <c r="GK960" s="55"/>
      <c r="GL960" s="55"/>
      <c r="GM960" s="55"/>
      <c r="GN960" s="55"/>
      <c r="GO960" s="55"/>
      <c r="GP960" s="55"/>
      <c r="GQ960" s="55"/>
      <c r="GR960" s="55"/>
      <c r="GS960" s="55"/>
      <c r="GT960" s="55"/>
      <c r="GU960" s="55"/>
      <c r="GV960" s="55"/>
      <c r="GW960" s="55"/>
      <c r="GX960" s="55"/>
      <c r="GY960" s="55"/>
      <c r="GZ960" s="55"/>
      <c r="HA960" s="55"/>
      <c r="HB960" s="55"/>
      <c r="HC960" s="55"/>
      <c r="HD960" s="55"/>
      <c r="HE960" s="55"/>
      <c r="HF960" s="55"/>
      <c r="HG960" s="55"/>
      <c r="HH960" s="55"/>
      <c r="HI960" s="55"/>
      <c r="HJ960" s="55"/>
      <c r="HK960" s="55"/>
      <c r="HL960" s="55"/>
      <c r="HM960" s="55"/>
      <c r="HN960" s="55"/>
      <c r="HO960" s="55"/>
      <c r="HP960" s="55"/>
      <c r="HQ960" s="55"/>
      <c r="HR960" s="55"/>
      <c r="HS960" s="55"/>
      <c r="HT960" s="55"/>
      <c r="HU960" s="55"/>
      <c r="HV960" s="55"/>
      <c r="HW960" s="55"/>
      <c r="HX960" s="55"/>
      <c r="HY960" s="55"/>
      <c r="HZ960" s="55"/>
      <c r="IA960" s="55"/>
      <c r="IB960" s="55"/>
      <c r="IC960" s="55"/>
      <c r="ID960" s="55"/>
      <c r="IE960" s="55"/>
    </row>
    <row r="961" s="36" customFormat="1" ht="60" hidden="1" customHeight="1">
      <c r="A961" s="37"/>
      <c r="B961" s="37" t="s">
        <v>62</v>
      </c>
      <c r="C961" s="37" t="s">
        <v>63</v>
      </c>
      <c r="D961" s="56" t="s">
        <v>64</v>
      </c>
      <c r="E961" s="56">
        <v>245</v>
      </c>
      <c r="F961" s="40" t="s">
        <v>3747</v>
      </c>
      <c r="G961" s="40" t="s">
        <v>3804</v>
      </c>
      <c r="H961" s="56" t="s">
        <v>3805</v>
      </c>
      <c r="I961" s="48" t="s">
        <v>171</v>
      </c>
      <c r="J961" s="40" t="s">
        <v>172</v>
      </c>
      <c r="K961" s="49" t="s">
        <v>131</v>
      </c>
      <c r="L961" s="57" t="s">
        <v>151</v>
      </c>
      <c r="M961" s="37" t="s">
        <v>3771</v>
      </c>
      <c r="N961" s="49" t="s">
        <v>3806</v>
      </c>
      <c r="O961" s="37" t="s">
        <v>75</v>
      </c>
      <c r="P961" s="37" t="s">
        <v>76</v>
      </c>
      <c r="Q961" s="42" t="s">
        <v>137</v>
      </c>
      <c r="R961" s="96" t="s">
        <v>3764</v>
      </c>
      <c r="S961" s="44">
        <v>12</v>
      </c>
      <c r="T961" s="45">
        <f t="shared" si="79"/>
        <v>46721.400000000001</v>
      </c>
      <c r="U961" s="56" t="s">
        <v>100</v>
      </c>
      <c r="V961" s="47" t="str">
        <f t="shared" ref="V960:V1011" si="83">IF(Y961="","",Y961)</f>
        <v>М</v>
      </c>
      <c r="W961" s="47" t="str">
        <f t="shared" si="80"/>
        <v>Па</v>
      </c>
      <c r="X961" s="48">
        <v>0.40000000000000002</v>
      </c>
      <c r="Y961" s="48" t="s">
        <v>138</v>
      </c>
      <c r="Z961" s="42" t="s">
        <v>139</v>
      </c>
      <c r="AA961" s="56" t="s">
        <v>156</v>
      </c>
      <c r="AB961" s="48"/>
      <c r="AC961" s="42" t="s">
        <v>141</v>
      </c>
      <c r="AD961" s="49">
        <v>60</v>
      </c>
      <c r="AE961" s="50">
        <v>45612</v>
      </c>
      <c r="AF961" s="51">
        <f t="shared" si="76"/>
        <v>47437</v>
      </c>
      <c r="AG961" s="40" t="s">
        <v>82</v>
      </c>
      <c r="AH961" s="40" t="s">
        <v>83</v>
      </c>
      <c r="AI961" s="42" t="s">
        <v>3807</v>
      </c>
      <c r="AJ961" s="40" t="s">
        <v>143</v>
      </c>
      <c r="AK961" s="51" t="str">
        <f t="shared" ca="1" si="82"/>
        <v>поверен</v>
      </c>
      <c r="AL961" s="42"/>
      <c r="AM961" s="42" t="s">
        <v>86</v>
      </c>
      <c r="AN961" s="42" t="s">
        <v>87</v>
      </c>
      <c r="AO961" s="42" t="s">
        <v>88</v>
      </c>
      <c r="AP961" s="48"/>
      <c r="AQ961" s="41"/>
      <c r="AR961" s="51"/>
      <c r="AS961" s="42" t="s">
        <v>91</v>
      </c>
      <c r="AT961" s="37" t="s">
        <v>385</v>
      </c>
      <c r="AU961" s="37"/>
      <c r="AV961" s="40"/>
      <c r="AW961" s="40"/>
      <c r="AX961" s="37"/>
      <c r="AY961" s="37"/>
      <c r="AZ961" s="37"/>
      <c r="BA961" s="40"/>
      <c r="BB961" s="40" t="s">
        <v>145</v>
      </c>
      <c r="BC961" s="40" t="s">
        <v>146</v>
      </c>
      <c r="BD961" s="42">
        <v>3001</v>
      </c>
      <c r="BE961" s="40"/>
      <c r="BF961" s="52"/>
      <c r="BG961" s="53"/>
      <c r="BH961" s="54"/>
      <c r="BI961" s="47"/>
      <c r="BJ961" s="47"/>
      <c r="BK961" s="47"/>
      <c r="BL961" s="55"/>
      <c r="BM961" s="55"/>
      <c r="BN961" s="55"/>
      <c r="BO961" s="55"/>
      <c r="BP961" s="55"/>
      <c r="BQ961" s="55"/>
      <c r="BR961" s="55"/>
      <c r="BS961" s="55"/>
      <c r="BT961" s="55"/>
      <c r="BU961" s="55"/>
      <c r="BV961" s="55"/>
      <c r="BW961" s="55"/>
      <c r="BX961" s="55"/>
      <c r="BY961" s="55"/>
      <c r="BZ961" s="55"/>
      <c r="CA961" s="55"/>
      <c r="CB961" s="55"/>
      <c r="CC961" s="55"/>
      <c r="CD961" s="55"/>
      <c r="CE961" s="55"/>
      <c r="CF961" s="55"/>
      <c r="CG961" s="55"/>
      <c r="CH961" s="55"/>
      <c r="CI961" s="55"/>
      <c r="CJ961" s="55"/>
      <c r="CK961" s="55"/>
      <c r="CL961" s="55"/>
      <c r="CM961" s="55"/>
      <c r="CN961" s="55"/>
      <c r="CO961" s="55"/>
      <c r="CP961" s="55"/>
      <c r="CQ961" s="55"/>
      <c r="CR961" s="55"/>
      <c r="CS961" s="55"/>
      <c r="CT961" s="55"/>
      <c r="CU961" s="55"/>
      <c r="CV961" s="55"/>
      <c r="CW961" s="55"/>
      <c r="CX961" s="55"/>
      <c r="CY961" s="55"/>
      <c r="CZ961" s="55"/>
      <c r="DA961" s="55"/>
      <c r="DB961" s="55"/>
      <c r="DC961" s="55"/>
      <c r="DD961" s="55"/>
      <c r="DE961" s="55"/>
      <c r="DF961" s="55"/>
      <c r="DG961" s="55"/>
      <c r="DH961" s="55"/>
      <c r="DI961" s="55"/>
      <c r="DJ961" s="55"/>
      <c r="DK961" s="55"/>
      <c r="DL961" s="55"/>
      <c r="DM961" s="55"/>
      <c r="DN961" s="55"/>
      <c r="DO961" s="55"/>
      <c r="DP961" s="55"/>
      <c r="DQ961" s="55"/>
      <c r="DR961" s="55"/>
      <c r="DS961" s="55"/>
      <c r="DT961" s="55"/>
      <c r="DU961" s="55"/>
      <c r="DV961" s="55"/>
      <c r="DW961" s="55"/>
      <c r="DX961" s="55"/>
      <c r="DY961" s="55"/>
      <c r="DZ961" s="55"/>
      <c r="EA961" s="55"/>
      <c r="EB961" s="55"/>
      <c r="EC961" s="55"/>
      <c r="ED961" s="55"/>
      <c r="EE961" s="55"/>
      <c r="EF961" s="55"/>
      <c r="EG961" s="55"/>
      <c r="EH961" s="55"/>
      <c r="EI961" s="55"/>
      <c r="EJ961" s="55"/>
      <c r="EK961" s="55"/>
      <c r="EL961" s="55"/>
      <c r="EM961" s="55"/>
      <c r="EN961" s="55"/>
      <c r="EO961" s="55"/>
      <c r="EP961" s="55"/>
      <c r="EQ961" s="55"/>
      <c r="ER961" s="55"/>
      <c r="ES961" s="55"/>
      <c r="ET961" s="55"/>
      <c r="EU961" s="55"/>
      <c r="EV961" s="55"/>
      <c r="EW961" s="55"/>
      <c r="EX961" s="55"/>
      <c r="EY961" s="55"/>
      <c r="EZ961" s="55"/>
      <c r="FA961" s="55"/>
      <c r="FB961" s="55"/>
      <c r="FC961" s="55"/>
      <c r="FD961" s="55"/>
      <c r="FE961" s="55"/>
      <c r="FF961" s="55"/>
      <c r="FG961" s="55"/>
      <c r="FH961" s="55"/>
      <c r="FI961" s="55"/>
      <c r="FJ961" s="55"/>
      <c r="FK961" s="55"/>
      <c r="FL961" s="55"/>
      <c r="FM961" s="55"/>
      <c r="FN961" s="55"/>
      <c r="FO961" s="55"/>
      <c r="FP961" s="55"/>
      <c r="FQ961" s="55"/>
      <c r="FR961" s="55"/>
      <c r="FS961" s="55"/>
      <c r="FT961" s="55"/>
      <c r="FU961" s="55"/>
      <c r="FV961" s="55"/>
      <c r="FW961" s="55"/>
      <c r="FX961" s="55"/>
      <c r="FY961" s="55"/>
      <c r="FZ961" s="55"/>
      <c r="GA961" s="55"/>
      <c r="GB961" s="55"/>
      <c r="GC961" s="55"/>
      <c r="GD961" s="55"/>
      <c r="GE961" s="55"/>
      <c r="GF961" s="55"/>
      <c r="GG961" s="55"/>
      <c r="GH961" s="55"/>
      <c r="GI961" s="55"/>
      <c r="GJ961" s="55"/>
      <c r="GK961" s="55"/>
      <c r="GL961" s="55"/>
      <c r="GM961" s="55"/>
      <c r="GN961" s="55"/>
      <c r="GO961" s="55"/>
      <c r="GP961" s="55"/>
      <c r="GQ961" s="55"/>
      <c r="GR961" s="55"/>
      <c r="GS961" s="55"/>
      <c r="GT961" s="55"/>
      <c r="GU961" s="55"/>
      <c r="GV961" s="55"/>
      <c r="GW961" s="55"/>
      <c r="GX961" s="55"/>
      <c r="GY961" s="55"/>
      <c r="GZ961" s="55"/>
      <c r="HA961" s="55"/>
      <c r="HB961" s="55"/>
      <c r="HC961" s="55"/>
      <c r="HD961" s="55"/>
      <c r="HE961" s="55"/>
      <c r="HF961" s="55"/>
      <c r="HG961" s="55"/>
      <c r="HH961" s="55"/>
      <c r="HI961" s="55"/>
      <c r="HJ961" s="55"/>
      <c r="HK961" s="55"/>
      <c r="HL961" s="55"/>
      <c r="HM961" s="55"/>
      <c r="HN961" s="55"/>
      <c r="HO961" s="55"/>
      <c r="HP961" s="55"/>
      <c r="HQ961" s="55"/>
      <c r="HR961" s="55"/>
      <c r="HS961" s="55"/>
      <c r="HT961" s="55"/>
      <c r="HU961" s="55"/>
      <c r="HV961" s="55"/>
      <c r="HW961" s="55"/>
      <c r="HX961" s="55"/>
      <c r="HY961" s="55"/>
      <c r="HZ961" s="55"/>
      <c r="IA961" s="55"/>
      <c r="IB961" s="55"/>
      <c r="IC961" s="55"/>
      <c r="ID961" s="55"/>
      <c r="IE961" s="55"/>
    </row>
    <row r="962" s="36" customFormat="1" ht="60" hidden="1" customHeight="1">
      <c r="A962" s="37"/>
      <c r="B962" s="37" t="s">
        <v>62</v>
      </c>
      <c r="C962" s="37" t="s">
        <v>63</v>
      </c>
      <c r="D962" s="56" t="s">
        <v>64</v>
      </c>
      <c r="E962" s="56">
        <v>245</v>
      </c>
      <c r="F962" s="40" t="s">
        <v>3747</v>
      </c>
      <c r="G962" s="40" t="s">
        <v>3804</v>
      </c>
      <c r="H962" s="56" t="s">
        <v>3808</v>
      </c>
      <c r="I962" s="48" t="s">
        <v>171</v>
      </c>
      <c r="J962" s="40" t="s">
        <v>172</v>
      </c>
      <c r="K962" s="49" t="s">
        <v>131</v>
      </c>
      <c r="L962" s="57" t="s">
        <v>151</v>
      </c>
      <c r="M962" s="37" t="s">
        <v>3771</v>
      </c>
      <c r="N962" s="49" t="s">
        <v>3809</v>
      </c>
      <c r="O962" s="37" t="s">
        <v>75</v>
      </c>
      <c r="P962" s="37" t="s">
        <v>76</v>
      </c>
      <c r="Q962" s="42" t="s">
        <v>137</v>
      </c>
      <c r="R962" s="96" t="s">
        <v>3764</v>
      </c>
      <c r="S962" s="44">
        <v>12</v>
      </c>
      <c r="T962" s="45">
        <f t="shared" si="79"/>
        <v>46721.400000000001</v>
      </c>
      <c r="U962" s="56" t="s">
        <v>100</v>
      </c>
      <c r="V962" s="47" t="str">
        <f t="shared" si="83"/>
        <v>к</v>
      </c>
      <c r="W962" s="47" t="str">
        <f t="shared" si="80"/>
        <v>Па</v>
      </c>
      <c r="X962" s="48">
        <v>0.40000000000000002</v>
      </c>
      <c r="Y962" s="48" t="s">
        <v>215</v>
      </c>
      <c r="Z962" s="42" t="s">
        <v>139</v>
      </c>
      <c r="AA962" s="56" t="s">
        <v>156</v>
      </c>
      <c r="AB962" s="48"/>
      <c r="AC962" s="42" t="s">
        <v>141</v>
      </c>
      <c r="AD962" s="49">
        <v>60</v>
      </c>
      <c r="AE962" s="50">
        <v>45612</v>
      </c>
      <c r="AF962" s="51">
        <f t="shared" ref="AF962:AF1020" si="84">IF(AD962=0,0,IF(AE962="","",EDATE(AE962,AD962)-DAY(1)))</f>
        <v>47437</v>
      </c>
      <c r="AG962" s="40" t="s">
        <v>82</v>
      </c>
      <c r="AH962" s="40" t="s">
        <v>83</v>
      </c>
      <c r="AI962" s="42" t="s">
        <v>3810</v>
      </c>
      <c r="AJ962" s="40" t="s">
        <v>143</v>
      </c>
      <c r="AK962" s="51" t="str">
        <f t="shared" ca="1" si="82"/>
        <v>поверен</v>
      </c>
      <c r="AL962" s="42"/>
      <c r="AM962" s="42" t="s">
        <v>86</v>
      </c>
      <c r="AN962" s="42" t="s">
        <v>87</v>
      </c>
      <c r="AO962" s="42" t="s">
        <v>88</v>
      </c>
      <c r="AP962" s="48"/>
      <c r="AQ962" s="41"/>
      <c r="AR962" s="51"/>
      <c r="AS962" s="42" t="s">
        <v>91</v>
      </c>
      <c r="AT962" s="37" t="s">
        <v>385</v>
      </c>
      <c r="AU962" s="37"/>
      <c r="AV962" s="40"/>
      <c r="AW962" s="40"/>
      <c r="AX962" s="37"/>
      <c r="AY962" s="37"/>
      <c r="AZ962" s="37"/>
      <c r="BA962" s="40"/>
      <c r="BB962" s="40" t="s">
        <v>145</v>
      </c>
      <c r="BC962" s="40" t="s">
        <v>146</v>
      </c>
      <c r="BD962" s="42">
        <v>3001</v>
      </c>
      <c r="BE962" s="40"/>
      <c r="BF962" s="52"/>
      <c r="BG962" s="53"/>
      <c r="BH962" s="54"/>
      <c r="BI962" s="47"/>
      <c r="BJ962" s="47"/>
      <c r="BK962" s="47"/>
      <c r="BL962" s="55"/>
      <c r="BM962" s="55"/>
      <c r="BN962" s="55"/>
      <c r="BO962" s="55"/>
      <c r="BP962" s="55"/>
      <c r="BQ962" s="55"/>
      <c r="BR962" s="55"/>
      <c r="BS962" s="55"/>
      <c r="BT962" s="55"/>
      <c r="BU962" s="55"/>
      <c r="BV962" s="55"/>
      <c r="BW962" s="55"/>
      <c r="BX962" s="55"/>
      <c r="BY962" s="55"/>
      <c r="BZ962" s="55"/>
      <c r="CA962" s="55"/>
      <c r="CB962" s="55"/>
      <c r="CC962" s="55"/>
      <c r="CD962" s="55"/>
      <c r="CE962" s="55"/>
      <c r="CF962" s="55"/>
      <c r="CG962" s="55"/>
      <c r="CH962" s="55"/>
      <c r="CI962" s="55"/>
      <c r="CJ962" s="55"/>
      <c r="CK962" s="55"/>
      <c r="CL962" s="55"/>
      <c r="CM962" s="55"/>
      <c r="CN962" s="55"/>
      <c r="CO962" s="55"/>
      <c r="CP962" s="55"/>
      <c r="CQ962" s="55"/>
      <c r="CR962" s="55"/>
      <c r="CS962" s="55"/>
      <c r="CT962" s="55"/>
      <c r="CU962" s="55"/>
      <c r="CV962" s="55"/>
      <c r="CW962" s="55"/>
      <c r="CX962" s="55"/>
      <c r="CY962" s="55"/>
      <c r="CZ962" s="55"/>
      <c r="DA962" s="55"/>
      <c r="DB962" s="55"/>
      <c r="DC962" s="55"/>
      <c r="DD962" s="55"/>
      <c r="DE962" s="55"/>
      <c r="DF962" s="55"/>
      <c r="DG962" s="55"/>
      <c r="DH962" s="55"/>
      <c r="DI962" s="55"/>
      <c r="DJ962" s="55"/>
      <c r="DK962" s="55"/>
      <c r="DL962" s="55"/>
      <c r="DM962" s="55"/>
      <c r="DN962" s="55"/>
      <c r="DO962" s="55"/>
      <c r="DP962" s="55"/>
      <c r="DQ962" s="55"/>
      <c r="DR962" s="55"/>
      <c r="DS962" s="55"/>
      <c r="DT962" s="55"/>
      <c r="DU962" s="55"/>
      <c r="DV962" s="55"/>
      <c r="DW962" s="55"/>
      <c r="DX962" s="55"/>
      <c r="DY962" s="55"/>
      <c r="DZ962" s="55"/>
      <c r="EA962" s="55"/>
      <c r="EB962" s="55"/>
      <c r="EC962" s="55"/>
      <c r="ED962" s="55"/>
      <c r="EE962" s="55"/>
      <c r="EF962" s="55"/>
      <c r="EG962" s="55"/>
      <c r="EH962" s="55"/>
      <c r="EI962" s="55"/>
      <c r="EJ962" s="55"/>
      <c r="EK962" s="55"/>
      <c r="EL962" s="55"/>
      <c r="EM962" s="55"/>
      <c r="EN962" s="55"/>
      <c r="EO962" s="55"/>
      <c r="EP962" s="55"/>
      <c r="EQ962" s="55"/>
      <c r="ER962" s="55"/>
      <c r="ES962" s="55"/>
      <c r="ET962" s="55"/>
      <c r="EU962" s="55"/>
      <c r="EV962" s="55"/>
      <c r="EW962" s="55"/>
      <c r="EX962" s="55"/>
      <c r="EY962" s="55"/>
      <c r="EZ962" s="55"/>
      <c r="FA962" s="55"/>
      <c r="FB962" s="55"/>
      <c r="FC962" s="55"/>
      <c r="FD962" s="55"/>
      <c r="FE962" s="55"/>
      <c r="FF962" s="55"/>
      <c r="FG962" s="55"/>
      <c r="FH962" s="55"/>
      <c r="FI962" s="55"/>
      <c r="FJ962" s="55"/>
      <c r="FK962" s="55"/>
      <c r="FL962" s="55"/>
      <c r="FM962" s="55"/>
      <c r="FN962" s="55"/>
      <c r="FO962" s="55"/>
      <c r="FP962" s="55"/>
      <c r="FQ962" s="55"/>
      <c r="FR962" s="55"/>
      <c r="FS962" s="55"/>
      <c r="FT962" s="55"/>
      <c r="FU962" s="55"/>
      <c r="FV962" s="55"/>
      <c r="FW962" s="55"/>
      <c r="FX962" s="55"/>
      <c r="FY962" s="55"/>
      <c r="FZ962" s="55"/>
      <c r="GA962" s="55"/>
      <c r="GB962" s="55"/>
      <c r="GC962" s="55"/>
      <c r="GD962" s="55"/>
      <c r="GE962" s="55"/>
      <c r="GF962" s="55"/>
      <c r="GG962" s="55"/>
      <c r="GH962" s="55"/>
      <c r="GI962" s="55"/>
      <c r="GJ962" s="55"/>
      <c r="GK962" s="55"/>
      <c r="GL962" s="55"/>
      <c r="GM962" s="55"/>
      <c r="GN962" s="55"/>
      <c r="GO962" s="55"/>
      <c r="GP962" s="55"/>
      <c r="GQ962" s="55"/>
      <c r="GR962" s="55"/>
      <c r="GS962" s="55"/>
      <c r="GT962" s="55"/>
      <c r="GU962" s="55"/>
      <c r="GV962" s="55"/>
      <c r="GW962" s="55"/>
      <c r="GX962" s="55"/>
      <c r="GY962" s="55"/>
      <c r="GZ962" s="55"/>
      <c r="HA962" s="55"/>
      <c r="HB962" s="55"/>
      <c r="HC962" s="55"/>
      <c r="HD962" s="55"/>
      <c r="HE962" s="55"/>
      <c r="HF962" s="55"/>
      <c r="HG962" s="55"/>
      <c r="HH962" s="55"/>
      <c r="HI962" s="55"/>
      <c r="HJ962" s="55"/>
      <c r="HK962" s="55"/>
      <c r="HL962" s="55"/>
      <c r="HM962" s="55"/>
      <c r="HN962" s="55"/>
      <c r="HO962" s="55"/>
      <c r="HP962" s="55"/>
      <c r="HQ962" s="55"/>
      <c r="HR962" s="55"/>
      <c r="HS962" s="55"/>
      <c r="HT962" s="55"/>
      <c r="HU962" s="55"/>
      <c r="HV962" s="55"/>
      <c r="HW962" s="55"/>
      <c r="HX962" s="55"/>
      <c r="HY962" s="55"/>
      <c r="HZ962" s="55"/>
      <c r="IA962" s="55"/>
      <c r="IB962" s="55"/>
      <c r="IC962" s="55"/>
      <c r="ID962" s="55"/>
      <c r="IE962" s="55"/>
    </row>
    <row r="963" s="36" customFormat="1" ht="60" hidden="1" customHeight="1">
      <c r="A963" s="37"/>
      <c r="B963" s="37" t="s">
        <v>62</v>
      </c>
      <c r="C963" s="37" t="s">
        <v>63</v>
      </c>
      <c r="D963" s="56" t="s">
        <v>64</v>
      </c>
      <c r="E963" s="56">
        <v>245</v>
      </c>
      <c r="F963" s="40" t="s">
        <v>3747</v>
      </c>
      <c r="G963" s="40" t="s">
        <v>3811</v>
      </c>
      <c r="H963" s="56" t="s">
        <v>3812</v>
      </c>
      <c r="I963" s="48" t="s">
        <v>3779</v>
      </c>
      <c r="J963" s="40" t="s">
        <v>3780</v>
      </c>
      <c r="K963" s="49" t="s">
        <v>3781</v>
      </c>
      <c r="L963" s="47" t="s">
        <v>3782</v>
      </c>
      <c r="M963" s="49" t="s">
        <v>3783</v>
      </c>
      <c r="N963" s="49">
        <v>3342</v>
      </c>
      <c r="O963" s="37" t="s">
        <v>3784</v>
      </c>
      <c r="P963" s="37" t="s">
        <v>76</v>
      </c>
      <c r="Q963" s="42" t="s">
        <v>398</v>
      </c>
      <c r="R963" s="96">
        <v>2015</v>
      </c>
      <c r="S963" s="48">
        <v>10</v>
      </c>
      <c r="T963" s="45">
        <f t="shared" si="79"/>
        <v>5667</v>
      </c>
      <c r="U963" s="56"/>
      <c r="V963" s="47" t="str">
        <f t="shared" si="83"/>
        <v/>
      </c>
      <c r="W963" s="47" t="str">
        <f t="shared" si="80"/>
        <v/>
      </c>
      <c r="X963" s="48"/>
      <c r="Y963" s="48"/>
      <c r="Z963" s="42"/>
      <c r="AA963" s="56" t="s">
        <v>3756</v>
      </c>
      <c r="AB963" s="48"/>
      <c r="AC963" s="42"/>
      <c r="AD963" s="49"/>
      <c r="AE963" s="50">
        <v>44181</v>
      </c>
      <c r="AF963" s="51"/>
      <c r="AG963" s="51" t="s">
        <v>82</v>
      </c>
      <c r="AH963" s="51" t="s">
        <v>3785</v>
      </c>
      <c r="AI963" s="42" t="s">
        <v>3813</v>
      </c>
      <c r="AJ963" s="40" t="s">
        <v>85</v>
      </c>
      <c r="AK963" s="51" t="str">
        <f t="shared" ref="AK963:AK964" ca="1" si="85">IF(AE963=0,"нет данных",IF(TODAY()&lt;AF963-30,"поверен",IF(TODAY()&gt;AF963,"ПРОСРОЧЕН")))</f>
        <v>ПРОСРОЧЕН</v>
      </c>
      <c r="AL963" s="42"/>
      <c r="AM963" s="42" t="s">
        <v>86</v>
      </c>
      <c r="AN963" s="42" t="s">
        <v>87</v>
      </c>
      <c r="AO963" s="42" t="s">
        <v>785</v>
      </c>
      <c r="AP963" s="48"/>
      <c r="AQ963" s="41"/>
      <c r="AR963" s="51"/>
      <c r="AS963" s="42" t="s">
        <v>91</v>
      </c>
      <c r="AT963" s="37" t="s">
        <v>385</v>
      </c>
      <c r="AU963" s="37"/>
      <c r="AV963" s="40"/>
      <c r="AW963" s="40"/>
      <c r="AX963" s="37"/>
      <c r="AY963" s="37"/>
      <c r="AZ963" s="37"/>
      <c r="BA963" s="40"/>
      <c r="BB963" s="40" t="s">
        <v>3787</v>
      </c>
      <c r="BC963" s="40" t="s">
        <v>404</v>
      </c>
      <c r="BD963" s="42">
        <v>3160</v>
      </c>
      <c r="BE963" s="40"/>
      <c r="BF963" s="52"/>
      <c r="BG963" s="53"/>
      <c r="BH963" s="54"/>
      <c r="BI963" s="47"/>
      <c r="BJ963" s="47"/>
      <c r="BK963" s="47"/>
      <c r="BL963" s="55"/>
      <c r="BM963" s="55"/>
      <c r="BN963" s="55"/>
      <c r="BO963" s="55"/>
      <c r="BP963" s="55"/>
      <c r="BQ963" s="55"/>
      <c r="BR963" s="55"/>
      <c r="BS963" s="55"/>
      <c r="BT963" s="55"/>
      <c r="BU963" s="55"/>
      <c r="BV963" s="55"/>
      <c r="BW963" s="55"/>
      <c r="BX963" s="55"/>
      <c r="BY963" s="55"/>
      <c r="BZ963" s="55"/>
      <c r="CA963" s="55"/>
      <c r="CB963" s="55"/>
      <c r="CC963" s="55"/>
      <c r="CD963" s="55"/>
      <c r="CE963" s="55"/>
      <c r="CF963" s="55"/>
      <c r="CG963" s="55"/>
      <c r="CH963" s="55"/>
      <c r="CI963" s="55"/>
      <c r="CJ963" s="55"/>
      <c r="CK963" s="55"/>
      <c r="CL963" s="55"/>
      <c r="CM963" s="55"/>
      <c r="CN963" s="55"/>
      <c r="CO963" s="55"/>
      <c r="CP963" s="55"/>
      <c r="CQ963" s="55"/>
      <c r="CR963" s="55"/>
      <c r="CS963" s="55"/>
      <c r="CT963" s="55"/>
      <c r="CU963" s="55"/>
      <c r="CV963" s="55"/>
      <c r="CW963" s="55"/>
      <c r="CX963" s="55"/>
      <c r="CY963" s="55"/>
      <c r="CZ963" s="55"/>
      <c r="DA963" s="55"/>
      <c r="DB963" s="55"/>
      <c r="DC963" s="55"/>
      <c r="DD963" s="55"/>
      <c r="DE963" s="55"/>
      <c r="DF963" s="55"/>
      <c r="DG963" s="55"/>
      <c r="DH963" s="55"/>
      <c r="DI963" s="55"/>
      <c r="DJ963" s="55"/>
      <c r="DK963" s="55"/>
      <c r="DL963" s="55"/>
      <c r="DM963" s="55"/>
      <c r="DN963" s="55"/>
      <c r="DO963" s="55"/>
      <c r="DP963" s="55"/>
      <c r="DQ963" s="55"/>
      <c r="DR963" s="55"/>
      <c r="DS963" s="55"/>
      <c r="DT963" s="55"/>
      <c r="DU963" s="55"/>
      <c r="DV963" s="55"/>
      <c r="DW963" s="55"/>
      <c r="DX963" s="55"/>
      <c r="DY963" s="55"/>
      <c r="DZ963" s="55"/>
      <c r="EA963" s="55"/>
      <c r="EB963" s="55"/>
      <c r="EC963" s="55"/>
      <c r="ED963" s="55"/>
      <c r="EE963" s="55"/>
      <c r="EF963" s="55"/>
      <c r="EG963" s="55"/>
      <c r="EH963" s="55"/>
      <c r="EI963" s="55"/>
      <c r="EJ963" s="55"/>
      <c r="EK963" s="55"/>
      <c r="EL963" s="55"/>
      <c r="EM963" s="55"/>
      <c r="EN963" s="55"/>
      <c r="EO963" s="55"/>
      <c r="EP963" s="55"/>
      <c r="EQ963" s="55"/>
      <c r="ER963" s="55"/>
      <c r="ES963" s="55"/>
      <c r="ET963" s="55"/>
      <c r="EU963" s="55"/>
      <c r="EV963" s="55"/>
      <c r="EW963" s="55"/>
      <c r="EX963" s="55"/>
      <c r="EY963" s="55"/>
      <c r="EZ963" s="55"/>
      <c r="FA963" s="55"/>
      <c r="FB963" s="55"/>
      <c r="FC963" s="55"/>
      <c r="FD963" s="55"/>
      <c r="FE963" s="55"/>
      <c r="FF963" s="55"/>
      <c r="FG963" s="55"/>
      <c r="FH963" s="55"/>
      <c r="FI963" s="55"/>
      <c r="FJ963" s="55"/>
      <c r="FK963" s="55"/>
      <c r="FL963" s="55"/>
      <c r="FM963" s="55"/>
      <c r="FN963" s="55"/>
      <c r="FO963" s="55"/>
      <c r="FP963" s="55"/>
      <c r="FQ963" s="55"/>
      <c r="FR963" s="55"/>
      <c r="FS963" s="55"/>
      <c r="FT963" s="55"/>
      <c r="FU963" s="55"/>
      <c r="FV963" s="55"/>
      <c r="FW963" s="55"/>
      <c r="FX963" s="55"/>
      <c r="FY963" s="55"/>
      <c r="FZ963" s="55"/>
      <c r="GA963" s="55"/>
      <c r="GB963" s="55"/>
      <c r="GC963" s="55"/>
      <c r="GD963" s="55"/>
      <c r="GE963" s="55"/>
      <c r="GF963" s="55"/>
      <c r="GG963" s="55"/>
      <c r="GH963" s="55"/>
      <c r="GI963" s="55"/>
      <c r="GJ963" s="55"/>
      <c r="GK963" s="55"/>
      <c r="GL963" s="55"/>
      <c r="GM963" s="55"/>
      <c r="GN963" s="55"/>
      <c r="GO963" s="55"/>
      <c r="GP963" s="55"/>
      <c r="GQ963" s="55"/>
      <c r="GR963" s="55"/>
      <c r="GS963" s="55"/>
      <c r="GT963" s="55"/>
      <c r="GU963" s="55"/>
      <c r="GV963" s="55"/>
      <c r="GW963" s="55"/>
      <c r="GX963" s="55"/>
      <c r="GY963" s="55"/>
      <c r="GZ963" s="55"/>
      <c r="HA963" s="55"/>
      <c r="HB963" s="55"/>
      <c r="HC963" s="55"/>
      <c r="HD963" s="55"/>
      <c r="HE963" s="55"/>
      <c r="HF963" s="55"/>
      <c r="HG963" s="55"/>
      <c r="HH963" s="55"/>
      <c r="HI963" s="55"/>
      <c r="HJ963" s="55"/>
      <c r="HK963" s="55"/>
      <c r="HL963" s="55"/>
      <c r="HM963" s="55"/>
      <c r="HN963" s="55"/>
      <c r="HO963" s="55"/>
      <c r="HP963" s="55"/>
      <c r="HQ963" s="55"/>
      <c r="HR963" s="55"/>
      <c r="HS963" s="55"/>
      <c r="HT963" s="55"/>
      <c r="HU963" s="55"/>
      <c r="HV963" s="55"/>
      <c r="HW963" s="55"/>
      <c r="HX963" s="55"/>
      <c r="HY963" s="55"/>
      <c r="HZ963" s="55"/>
      <c r="IA963" s="55"/>
      <c r="IB963" s="55"/>
      <c r="IC963" s="55"/>
      <c r="ID963" s="55"/>
      <c r="IE963" s="55"/>
    </row>
    <row r="964" s="36" customFormat="1" ht="60" hidden="1" customHeight="1">
      <c r="A964" s="37"/>
      <c r="B964" s="37" t="s">
        <v>62</v>
      </c>
      <c r="C964" s="37" t="s">
        <v>63</v>
      </c>
      <c r="D964" s="56" t="s">
        <v>64</v>
      </c>
      <c r="E964" s="56">
        <v>245</v>
      </c>
      <c r="F964" s="40" t="s">
        <v>3747</v>
      </c>
      <c r="G964" s="40" t="s">
        <v>3804</v>
      </c>
      <c r="H964" s="56" t="s">
        <v>3756</v>
      </c>
      <c r="I964" s="48" t="s">
        <v>3788</v>
      </c>
      <c r="J964" s="40" t="s">
        <v>3789</v>
      </c>
      <c r="K964" s="49" t="s">
        <v>3790</v>
      </c>
      <c r="L964" s="49" t="s">
        <v>3791</v>
      </c>
      <c r="M964" s="40" t="s">
        <v>3792</v>
      </c>
      <c r="N964" s="49">
        <v>17230</v>
      </c>
      <c r="O964" s="37" t="s">
        <v>3793</v>
      </c>
      <c r="P964" s="37" t="s">
        <v>76</v>
      </c>
      <c r="Q964" s="42" t="s">
        <v>137</v>
      </c>
      <c r="R964" s="96"/>
      <c r="S964" s="48">
        <v>5</v>
      </c>
      <c r="T964" s="45">
        <f t="shared" si="79"/>
        <v>1826</v>
      </c>
      <c r="U964" s="56" t="s">
        <v>406</v>
      </c>
      <c r="V964" s="47" t="str">
        <f t="shared" si="83"/>
        <v>-</v>
      </c>
      <c r="W964" s="47" t="str">
        <f t="shared" si="80"/>
        <v>-</v>
      </c>
      <c r="X964" s="48" t="s">
        <v>406</v>
      </c>
      <c r="Y964" s="48" t="s">
        <v>406</v>
      </c>
      <c r="Z964" s="42" t="s">
        <v>406</v>
      </c>
      <c r="AA964" s="56" t="s">
        <v>406</v>
      </c>
      <c r="AB964" s="48"/>
      <c r="AC964" s="42"/>
      <c r="AD964" s="49">
        <v>12</v>
      </c>
      <c r="AE964" s="50">
        <v>44265</v>
      </c>
      <c r="AF964" s="51">
        <f t="shared" si="84"/>
        <v>44629</v>
      </c>
      <c r="AG964" s="51" t="s">
        <v>1480</v>
      </c>
      <c r="AH964" s="51" t="s">
        <v>83</v>
      </c>
      <c r="AI964" s="42" t="s">
        <v>3814</v>
      </c>
      <c r="AJ964" s="40" t="s">
        <v>3795</v>
      </c>
      <c r="AK964" s="51" t="str">
        <f t="shared" ca="1" si="85"/>
        <v>ПРОСРОЧЕН</v>
      </c>
      <c r="AL964" s="42"/>
      <c r="AM964" s="42" t="s">
        <v>86</v>
      </c>
      <c r="AN964" s="42" t="s">
        <v>87</v>
      </c>
      <c r="AO964" s="42" t="s">
        <v>88</v>
      </c>
      <c r="AP964" s="48"/>
      <c r="AQ964" s="41"/>
      <c r="AR964" s="51"/>
      <c r="AS964" s="42" t="s">
        <v>91</v>
      </c>
      <c r="AT964" s="37" t="s">
        <v>385</v>
      </c>
      <c r="AU964" s="37"/>
      <c r="AV964" s="40"/>
      <c r="AW964" s="40" t="s">
        <v>3815</v>
      </c>
      <c r="AX964" s="37"/>
      <c r="AY964" s="37"/>
      <c r="AZ964" s="37"/>
      <c r="BA964" s="40"/>
      <c r="BB964" s="40" t="s">
        <v>145</v>
      </c>
      <c r="BC964" s="40" t="s">
        <v>146</v>
      </c>
      <c r="BD964" s="42"/>
      <c r="BE964" s="40"/>
      <c r="BF964" s="52"/>
      <c r="BG964" s="53"/>
      <c r="BH964" s="54"/>
      <c r="BI964" s="47"/>
      <c r="BJ964" s="47"/>
      <c r="BK964" s="47"/>
      <c r="BL964" s="55"/>
      <c r="BM964" s="55"/>
      <c r="BN964" s="55"/>
      <c r="BO964" s="55"/>
      <c r="BP964" s="55"/>
      <c r="BQ964" s="55"/>
      <c r="BR964" s="55"/>
      <c r="BS964" s="55"/>
      <c r="BT964" s="55"/>
      <c r="BU964" s="55"/>
      <c r="BV964" s="55"/>
      <c r="BW964" s="55"/>
      <c r="BX964" s="55"/>
      <c r="BY964" s="55"/>
      <c r="BZ964" s="55"/>
      <c r="CA964" s="55"/>
      <c r="CB964" s="55"/>
      <c r="CC964" s="55"/>
      <c r="CD964" s="55"/>
      <c r="CE964" s="55"/>
      <c r="CF964" s="55"/>
      <c r="CG964" s="55"/>
      <c r="CH964" s="55"/>
      <c r="CI964" s="55"/>
      <c r="CJ964" s="55"/>
      <c r="CK964" s="55"/>
      <c r="CL964" s="55"/>
      <c r="CM964" s="55"/>
      <c r="CN964" s="55"/>
      <c r="CO964" s="55"/>
      <c r="CP964" s="55"/>
      <c r="CQ964" s="55"/>
      <c r="CR964" s="55"/>
      <c r="CS964" s="55"/>
      <c r="CT964" s="55"/>
      <c r="CU964" s="55"/>
      <c r="CV964" s="55"/>
      <c r="CW964" s="55"/>
      <c r="CX964" s="55"/>
      <c r="CY964" s="55"/>
      <c r="CZ964" s="55"/>
      <c r="DA964" s="55"/>
      <c r="DB964" s="55"/>
      <c r="DC964" s="55"/>
      <c r="DD964" s="55"/>
      <c r="DE964" s="55"/>
      <c r="DF964" s="55"/>
      <c r="DG964" s="55"/>
      <c r="DH964" s="55"/>
      <c r="DI964" s="55"/>
      <c r="DJ964" s="55"/>
      <c r="DK964" s="55"/>
      <c r="DL964" s="55"/>
      <c r="DM964" s="55"/>
      <c r="DN964" s="55"/>
      <c r="DO964" s="55"/>
      <c r="DP964" s="55"/>
      <c r="DQ964" s="55"/>
      <c r="DR964" s="55"/>
      <c r="DS964" s="55"/>
      <c r="DT964" s="55"/>
      <c r="DU964" s="55"/>
      <c r="DV964" s="55"/>
      <c r="DW964" s="55"/>
      <c r="DX964" s="55"/>
      <c r="DY964" s="55"/>
      <c r="DZ964" s="55"/>
      <c r="EA964" s="55"/>
      <c r="EB964" s="55"/>
      <c r="EC964" s="55"/>
      <c r="ED964" s="55"/>
      <c r="EE964" s="55"/>
      <c r="EF964" s="55"/>
      <c r="EG964" s="55"/>
      <c r="EH964" s="55"/>
      <c r="EI964" s="55"/>
      <c r="EJ964" s="55"/>
      <c r="EK964" s="55"/>
      <c r="EL964" s="55"/>
      <c r="EM964" s="55"/>
      <c r="EN964" s="55"/>
      <c r="EO964" s="55"/>
      <c r="EP964" s="55"/>
      <c r="EQ964" s="55"/>
      <c r="ER964" s="55"/>
      <c r="ES964" s="55"/>
      <c r="ET964" s="55"/>
      <c r="EU964" s="55"/>
      <c r="EV964" s="55"/>
      <c r="EW964" s="55"/>
      <c r="EX964" s="55"/>
      <c r="EY964" s="55"/>
      <c r="EZ964" s="55"/>
      <c r="FA964" s="55"/>
      <c r="FB964" s="55"/>
      <c r="FC964" s="55"/>
      <c r="FD964" s="55"/>
      <c r="FE964" s="55"/>
      <c r="FF964" s="55"/>
      <c r="FG964" s="55"/>
      <c r="FH964" s="55"/>
      <c r="FI964" s="55"/>
      <c r="FJ964" s="55"/>
      <c r="FK964" s="55"/>
      <c r="FL964" s="55"/>
      <c r="FM964" s="55"/>
      <c r="FN964" s="55"/>
      <c r="FO964" s="55"/>
      <c r="FP964" s="55"/>
      <c r="FQ964" s="55"/>
      <c r="FR964" s="55"/>
      <c r="FS964" s="55"/>
      <c r="FT964" s="55"/>
      <c r="FU964" s="55"/>
      <c r="FV964" s="55"/>
      <c r="FW964" s="55"/>
      <c r="FX964" s="55"/>
      <c r="FY964" s="55"/>
      <c r="FZ964" s="55"/>
      <c r="GA964" s="55"/>
      <c r="GB964" s="55"/>
      <c r="GC964" s="55"/>
      <c r="GD964" s="55"/>
      <c r="GE964" s="55"/>
      <c r="GF964" s="55"/>
      <c r="GG964" s="55"/>
      <c r="GH964" s="55"/>
      <c r="GI964" s="55"/>
      <c r="GJ964" s="55"/>
      <c r="GK964" s="55"/>
      <c r="GL964" s="55"/>
      <c r="GM964" s="55"/>
      <c r="GN964" s="55"/>
      <c r="GO964" s="55"/>
      <c r="GP964" s="55"/>
      <c r="GQ964" s="55"/>
      <c r="GR964" s="55"/>
      <c r="GS964" s="55"/>
      <c r="GT964" s="55"/>
      <c r="GU964" s="55"/>
      <c r="GV964" s="55"/>
      <c r="GW964" s="55"/>
      <c r="GX964" s="55"/>
      <c r="GY964" s="55"/>
      <c r="GZ964" s="55"/>
      <c r="HA964" s="55"/>
      <c r="HB964" s="55"/>
      <c r="HC964" s="55"/>
      <c r="HD964" s="55"/>
      <c r="HE964" s="55"/>
      <c r="HF964" s="55"/>
      <c r="HG964" s="55"/>
      <c r="HH964" s="55"/>
      <c r="HI964" s="55"/>
      <c r="HJ964" s="55"/>
      <c r="HK964" s="55"/>
      <c r="HL964" s="55"/>
      <c r="HM964" s="55"/>
      <c r="HN964" s="55"/>
      <c r="HO964" s="55"/>
      <c r="HP964" s="55"/>
      <c r="HQ964" s="55"/>
      <c r="HR964" s="55"/>
      <c r="HS964" s="55"/>
      <c r="HT964" s="55"/>
      <c r="HU964" s="55"/>
      <c r="HV964" s="55"/>
      <c r="HW964" s="55"/>
      <c r="HX964" s="55"/>
      <c r="HY964" s="55"/>
      <c r="HZ964" s="55"/>
      <c r="IA964" s="55"/>
      <c r="IB964" s="55"/>
      <c r="IC964" s="55"/>
      <c r="ID964" s="55"/>
      <c r="IE964" s="55"/>
    </row>
    <row r="965" s="36" customFormat="1" ht="60" hidden="1" customHeight="1">
      <c r="A965" s="37"/>
      <c r="B965" s="37" t="s">
        <v>62</v>
      </c>
      <c r="C965" s="37" t="s">
        <v>63</v>
      </c>
      <c r="D965" s="56" t="s">
        <v>64</v>
      </c>
      <c r="E965" s="56">
        <v>245</v>
      </c>
      <c r="F965" s="40" t="s">
        <v>3747</v>
      </c>
      <c r="G965" s="40" t="s">
        <v>3816</v>
      </c>
      <c r="H965" s="56" t="s">
        <v>3756</v>
      </c>
      <c r="I965" s="48" t="s">
        <v>753</v>
      </c>
      <c r="J965" s="40" t="s">
        <v>754</v>
      </c>
      <c r="K965" s="49" t="s">
        <v>523</v>
      </c>
      <c r="L965" s="49" t="s">
        <v>1352</v>
      </c>
      <c r="M965" s="40" t="s">
        <v>3817</v>
      </c>
      <c r="N965" s="49" t="s">
        <v>3818</v>
      </c>
      <c r="O965" s="37" t="s">
        <v>1098</v>
      </c>
      <c r="P965" s="37" t="s">
        <v>76</v>
      </c>
      <c r="Q965" s="42" t="s">
        <v>77</v>
      </c>
      <c r="R965" s="96">
        <v>42339</v>
      </c>
      <c r="S965" s="48">
        <v>10</v>
      </c>
      <c r="T965" s="45">
        <f t="shared" si="79"/>
        <v>45991</v>
      </c>
      <c r="U965" s="56">
        <v>-50</v>
      </c>
      <c r="V965" s="47" t="str">
        <f t="shared" si="83"/>
        <v/>
      </c>
      <c r="W965" s="47" t="str">
        <f t="shared" si="80"/>
        <v>°С</v>
      </c>
      <c r="X965" s="48">
        <v>50</v>
      </c>
      <c r="Y965" s="48"/>
      <c r="Z965" s="42" t="s">
        <v>79</v>
      </c>
      <c r="AA965" s="56" t="s">
        <v>542</v>
      </c>
      <c r="AB965" s="48"/>
      <c r="AC965" s="42" t="s">
        <v>141</v>
      </c>
      <c r="AD965" s="49">
        <v>48</v>
      </c>
      <c r="AE965" s="50">
        <v>45241</v>
      </c>
      <c r="AF965" s="51">
        <f t="shared" si="84"/>
        <v>46701</v>
      </c>
      <c r="AG965" s="40" t="s">
        <v>82</v>
      </c>
      <c r="AH965" s="40" t="s">
        <v>83</v>
      </c>
      <c r="AI965" s="42" t="s">
        <v>3819</v>
      </c>
      <c r="AJ965" s="40" t="s">
        <v>143</v>
      </c>
      <c r="AK965" s="51" t="str">
        <f t="shared" ref="AK965:AK1028" ca="1" si="86">IF(AE965=0,"нет данных",IF(TODAY()&lt;AF965-30,"поверен",IF(TODAY()&gt;AF965,"ЗАМЕНИТЬ","ПРОСРОЧЕН")))</f>
        <v>поверен</v>
      </c>
      <c r="AL965" s="42"/>
      <c r="AM965" s="42" t="s">
        <v>86</v>
      </c>
      <c r="AN965" s="42" t="s">
        <v>87</v>
      </c>
      <c r="AO965" s="42" t="s">
        <v>88</v>
      </c>
      <c r="AP965" s="48"/>
      <c r="AQ965" s="41"/>
      <c r="AR965" s="51"/>
      <c r="AS965" s="42" t="s">
        <v>91</v>
      </c>
      <c r="AT965" s="37" t="s">
        <v>385</v>
      </c>
      <c r="AU965" s="37"/>
      <c r="AV965" s="40"/>
      <c r="AW965" s="40"/>
      <c r="AX965" s="37"/>
      <c r="AY965" s="37"/>
      <c r="AZ965" s="37"/>
      <c r="BA965" s="40"/>
      <c r="BB965" s="40" t="s">
        <v>93</v>
      </c>
      <c r="BC965" s="40" t="s">
        <v>94</v>
      </c>
      <c r="BD965" s="42">
        <v>3201</v>
      </c>
      <c r="BE965" s="40"/>
      <c r="BF965" s="52"/>
      <c r="BG965" s="53" t="s">
        <v>3768</v>
      </c>
      <c r="BH965" s="54"/>
      <c r="BI965" s="47"/>
      <c r="BJ965" s="47"/>
      <c r="BK965" s="47"/>
      <c r="BL965" s="55"/>
      <c r="BM965" s="55"/>
      <c r="BN965" s="55"/>
      <c r="BO965" s="55"/>
      <c r="BP965" s="55"/>
      <c r="BQ965" s="55"/>
      <c r="BR965" s="55"/>
      <c r="BS965" s="55"/>
      <c r="BT965" s="55"/>
      <c r="BU965" s="55"/>
      <c r="BV965" s="55"/>
      <c r="BW965" s="55"/>
      <c r="BX965" s="55"/>
      <c r="BY965" s="55"/>
      <c r="BZ965" s="55"/>
      <c r="CA965" s="55"/>
      <c r="CB965" s="55"/>
      <c r="CC965" s="55"/>
      <c r="CD965" s="55"/>
      <c r="CE965" s="55"/>
      <c r="CF965" s="55"/>
      <c r="CG965" s="55"/>
      <c r="CH965" s="55"/>
      <c r="CI965" s="55"/>
      <c r="CJ965" s="55"/>
      <c r="CK965" s="55"/>
      <c r="CL965" s="55"/>
      <c r="CM965" s="55"/>
      <c r="CN965" s="55"/>
      <c r="CO965" s="55"/>
      <c r="CP965" s="55"/>
      <c r="CQ965" s="55"/>
      <c r="CR965" s="55"/>
      <c r="CS965" s="55"/>
      <c r="CT965" s="55"/>
      <c r="CU965" s="55"/>
      <c r="CV965" s="55"/>
      <c r="CW965" s="55"/>
      <c r="CX965" s="55"/>
      <c r="CY965" s="55"/>
      <c r="CZ965" s="55"/>
      <c r="DA965" s="55"/>
      <c r="DB965" s="55"/>
      <c r="DC965" s="55"/>
      <c r="DD965" s="55"/>
      <c r="DE965" s="55"/>
      <c r="DF965" s="55"/>
      <c r="DG965" s="55"/>
      <c r="DH965" s="55"/>
      <c r="DI965" s="55"/>
      <c r="DJ965" s="55"/>
      <c r="DK965" s="55"/>
      <c r="DL965" s="55"/>
      <c r="DM965" s="55"/>
      <c r="DN965" s="55"/>
      <c r="DO965" s="55"/>
      <c r="DP965" s="55"/>
      <c r="DQ965" s="55"/>
      <c r="DR965" s="55"/>
      <c r="DS965" s="55"/>
      <c r="DT965" s="55"/>
      <c r="DU965" s="55"/>
      <c r="DV965" s="55"/>
      <c r="DW965" s="55"/>
      <c r="DX965" s="55"/>
      <c r="DY965" s="55"/>
      <c r="DZ965" s="55"/>
      <c r="EA965" s="55"/>
      <c r="EB965" s="55"/>
      <c r="EC965" s="55"/>
      <c r="ED965" s="55"/>
      <c r="EE965" s="55"/>
      <c r="EF965" s="55"/>
      <c r="EG965" s="55"/>
      <c r="EH965" s="55"/>
      <c r="EI965" s="55"/>
      <c r="EJ965" s="55"/>
      <c r="EK965" s="55"/>
      <c r="EL965" s="55"/>
      <c r="EM965" s="55"/>
      <c r="EN965" s="55"/>
      <c r="EO965" s="55"/>
      <c r="EP965" s="55"/>
      <c r="EQ965" s="55"/>
      <c r="ER965" s="55"/>
      <c r="ES965" s="55"/>
      <c r="ET965" s="55"/>
      <c r="EU965" s="55"/>
      <c r="EV965" s="55"/>
      <c r="EW965" s="55"/>
      <c r="EX965" s="55"/>
      <c r="EY965" s="55"/>
      <c r="EZ965" s="55"/>
      <c r="FA965" s="55"/>
      <c r="FB965" s="55"/>
      <c r="FC965" s="55"/>
      <c r="FD965" s="55"/>
      <c r="FE965" s="55"/>
      <c r="FF965" s="55"/>
      <c r="FG965" s="55"/>
      <c r="FH965" s="55"/>
      <c r="FI965" s="55"/>
      <c r="FJ965" s="55"/>
      <c r="FK965" s="55"/>
      <c r="FL965" s="55"/>
      <c r="FM965" s="55"/>
      <c r="FN965" s="55"/>
      <c r="FO965" s="55"/>
      <c r="FP965" s="55"/>
      <c r="FQ965" s="55"/>
      <c r="FR965" s="55"/>
      <c r="FS965" s="55"/>
      <c r="FT965" s="55"/>
      <c r="FU965" s="55"/>
      <c r="FV965" s="55"/>
      <c r="FW965" s="55"/>
      <c r="FX965" s="55"/>
      <c r="FY965" s="55"/>
      <c r="FZ965" s="55"/>
      <c r="GA965" s="55"/>
      <c r="GB965" s="55"/>
      <c r="GC965" s="55"/>
      <c r="GD965" s="55"/>
      <c r="GE965" s="55"/>
      <c r="GF965" s="55"/>
      <c r="GG965" s="55"/>
      <c r="GH965" s="55"/>
      <c r="GI965" s="55"/>
      <c r="GJ965" s="55"/>
      <c r="GK965" s="55"/>
      <c r="GL965" s="55"/>
      <c r="GM965" s="55"/>
      <c r="GN965" s="55"/>
      <c r="GO965" s="55"/>
      <c r="GP965" s="55"/>
      <c r="GQ965" s="55"/>
      <c r="GR965" s="55"/>
      <c r="GS965" s="55"/>
      <c r="GT965" s="55"/>
      <c r="GU965" s="55"/>
      <c r="GV965" s="55"/>
      <c r="GW965" s="55"/>
      <c r="GX965" s="55"/>
      <c r="GY965" s="55"/>
      <c r="GZ965" s="55"/>
      <c r="HA965" s="55"/>
      <c r="HB965" s="55"/>
      <c r="HC965" s="55"/>
      <c r="HD965" s="55"/>
      <c r="HE965" s="55"/>
      <c r="HF965" s="55"/>
      <c r="HG965" s="55"/>
      <c r="HH965" s="55"/>
      <c r="HI965" s="55"/>
      <c r="HJ965" s="55"/>
      <c r="HK965" s="55"/>
      <c r="HL965" s="55"/>
      <c r="HM965" s="55"/>
      <c r="HN965" s="55"/>
      <c r="HO965" s="55"/>
      <c r="HP965" s="55"/>
      <c r="HQ965" s="55"/>
      <c r="HR965" s="55"/>
      <c r="HS965" s="55"/>
      <c r="HT965" s="55"/>
      <c r="HU965" s="55"/>
      <c r="HV965" s="55"/>
      <c r="HW965" s="55"/>
      <c r="HX965" s="55"/>
      <c r="HY965" s="55"/>
      <c r="HZ965" s="55"/>
      <c r="IA965" s="55"/>
      <c r="IB965" s="55"/>
      <c r="IC965" s="55"/>
      <c r="ID965" s="55"/>
      <c r="IE965" s="55"/>
    </row>
    <row r="966" s="36" customFormat="1" ht="60" hidden="1" customHeight="1">
      <c r="A966" s="37"/>
      <c r="B966" s="37" t="s">
        <v>62</v>
      </c>
      <c r="C966" s="37" t="s">
        <v>63</v>
      </c>
      <c r="D966" s="56" t="s">
        <v>64</v>
      </c>
      <c r="E966" s="56">
        <v>245</v>
      </c>
      <c r="F966" s="40" t="s">
        <v>3747</v>
      </c>
      <c r="G966" s="40" t="s">
        <v>3820</v>
      </c>
      <c r="H966" s="56" t="s">
        <v>3756</v>
      </c>
      <c r="I966" s="48" t="s">
        <v>753</v>
      </c>
      <c r="J966" s="40" t="s">
        <v>754</v>
      </c>
      <c r="K966" s="49" t="s">
        <v>523</v>
      </c>
      <c r="L966" s="49" t="s">
        <v>1352</v>
      </c>
      <c r="M966" s="40" t="s">
        <v>3817</v>
      </c>
      <c r="N966" s="49" t="s">
        <v>3821</v>
      </c>
      <c r="O966" s="37" t="s">
        <v>1098</v>
      </c>
      <c r="P966" s="37" t="s">
        <v>76</v>
      </c>
      <c r="Q966" s="42" t="s">
        <v>77</v>
      </c>
      <c r="R966" s="96">
        <v>42339</v>
      </c>
      <c r="S966" s="48">
        <v>10</v>
      </c>
      <c r="T966" s="45">
        <f t="shared" si="79"/>
        <v>45991</v>
      </c>
      <c r="U966" s="56">
        <v>-50</v>
      </c>
      <c r="V966" s="47" t="str">
        <f t="shared" si="83"/>
        <v/>
      </c>
      <c r="W966" s="47" t="str">
        <f t="shared" si="80"/>
        <v>°С</v>
      </c>
      <c r="X966" s="48">
        <v>50</v>
      </c>
      <c r="Y966" s="48"/>
      <c r="Z966" s="42" t="s">
        <v>79</v>
      </c>
      <c r="AA966" s="56" t="s">
        <v>542</v>
      </c>
      <c r="AB966" s="48"/>
      <c r="AC966" s="42" t="s">
        <v>141</v>
      </c>
      <c r="AD966" s="49">
        <v>48</v>
      </c>
      <c r="AE966" s="50">
        <v>45241</v>
      </c>
      <c r="AF966" s="51">
        <f t="shared" si="84"/>
        <v>46701</v>
      </c>
      <c r="AG966" s="40" t="s">
        <v>82</v>
      </c>
      <c r="AH966" s="40" t="s">
        <v>83</v>
      </c>
      <c r="AI966" s="42" t="s">
        <v>3822</v>
      </c>
      <c r="AJ966" s="40" t="s">
        <v>143</v>
      </c>
      <c r="AK966" s="51" t="str">
        <f t="shared" ca="1" si="86"/>
        <v>поверен</v>
      </c>
      <c r="AL966" s="42"/>
      <c r="AM966" s="42" t="s">
        <v>86</v>
      </c>
      <c r="AN966" s="42" t="s">
        <v>87</v>
      </c>
      <c r="AO966" s="42" t="s">
        <v>88</v>
      </c>
      <c r="AP966" s="48"/>
      <c r="AQ966" s="41"/>
      <c r="AR966" s="51"/>
      <c r="AS966" s="42" t="s">
        <v>91</v>
      </c>
      <c r="AT966" s="37" t="s">
        <v>385</v>
      </c>
      <c r="AU966" s="37"/>
      <c r="AV966" s="40"/>
      <c r="AW966" s="40"/>
      <c r="AX966" s="37"/>
      <c r="AY966" s="37"/>
      <c r="AZ966" s="37"/>
      <c r="BA966" s="40"/>
      <c r="BB966" s="40" t="s">
        <v>93</v>
      </c>
      <c r="BC966" s="40" t="s">
        <v>94</v>
      </c>
      <c r="BD966" s="42">
        <v>3201</v>
      </c>
      <c r="BE966" s="40"/>
      <c r="BF966" s="52"/>
      <c r="BG966" s="53"/>
      <c r="BH966" s="54"/>
      <c r="BI966" s="47"/>
      <c r="BJ966" s="47"/>
      <c r="BK966" s="47"/>
      <c r="BL966" s="55"/>
      <c r="BM966" s="55"/>
      <c r="BN966" s="55"/>
      <c r="BO966" s="55"/>
      <c r="BP966" s="55"/>
      <c r="BQ966" s="55"/>
      <c r="BR966" s="55"/>
      <c r="BS966" s="55"/>
      <c r="BT966" s="55"/>
      <c r="BU966" s="55"/>
      <c r="BV966" s="55"/>
      <c r="BW966" s="55"/>
      <c r="BX966" s="55"/>
      <c r="BY966" s="55"/>
      <c r="BZ966" s="55"/>
      <c r="CA966" s="55"/>
      <c r="CB966" s="55"/>
      <c r="CC966" s="55"/>
      <c r="CD966" s="55"/>
      <c r="CE966" s="55"/>
      <c r="CF966" s="55"/>
      <c r="CG966" s="55"/>
      <c r="CH966" s="55"/>
      <c r="CI966" s="55"/>
      <c r="CJ966" s="55"/>
      <c r="CK966" s="55"/>
      <c r="CL966" s="55"/>
      <c r="CM966" s="55"/>
      <c r="CN966" s="55"/>
      <c r="CO966" s="55"/>
      <c r="CP966" s="55"/>
      <c r="CQ966" s="55"/>
      <c r="CR966" s="55"/>
      <c r="CS966" s="55"/>
      <c r="CT966" s="55"/>
      <c r="CU966" s="55"/>
      <c r="CV966" s="55"/>
      <c r="CW966" s="55"/>
      <c r="CX966" s="55"/>
      <c r="CY966" s="55"/>
      <c r="CZ966" s="55"/>
      <c r="DA966" s="55"/>
      <c r="DB966" s="55"/>
      <c r="DC966" s="55"/>
      <c r="DD966" s="55"/>
      <c r="DE966" s="55"/>
      <c r="DF966" s="55"/>
      <c r="DG966" s="55"/>
      <c r="DH966" s="55"/>
      <c r="DI966" s="55"/>
      <c r="DJ966" s="55"/>
      <c r="DK966" s="55"/>
      <c r="DL966" s="55"/>
      <c r="DM966" s="55"/>
      <c r="DN966" s="55"/>
      <c r="DO966" s="55"/>
      <c r="DP966" s="55"/>
      <c r="DQ966" s="55"/>
      <c r="DR966" s="55"/>
      <c r="DS966" s="55"/>
      <c r="DT966" s="55"/>
      <c r="DU966" s="55"/>
      <c r="DV966" s="55"/>
      <c r="DW966" s="55"/>
      <c r="DX966" s="55"/>
      <c r="DY966" s="55"/>
      <c r="DZ966" s="55"/>
      <c r="EA966" s="55"/>
      <c r="EB966" s="55"/>
      <c r="EC966" s="55"/>
      <c r="ED966" s="55"/>
      <c r="EE966" s="55"/>
      <c r="EF966" s="55"/>
      <c r="EG966" s="55"/>
      <c r="EH966" s="55"/>
      <c r="EI966" s="55"/>
      <c r="EJ966" s="55"/>
      <c r="EK966" s="55"/>
      <c r="EL966" s="55"/>
      <c r="EM966" s="55"/>
      <c r="EN966" s="55"/>
      <c r="EO966" s="55"/>
      <c r="EP966" s="55"/>
      <c r="EQ966" s="55"/>
      <c r="ER966" s="55"/>
      <c r="ES966" s="55"/>
      <c r="ET966" s="55"/>
      <c r="EU966" s="55"/>
      <c r="EV966" s="55"/>
      <c r="EW966" s="55"/>
      <c r="EX966" s="55"/>
      <c r="EY966" s="55"/>
      <c r="EZ966" s="55"/>
      <c r="FA966" s="55"/>
      <c r="FB966" s="55"/>
      <c r="FC966" s="55"/>
      <c r="FD966" s="55"/>
      <c r="FE966" s="55"/>
      <c r="FF966" s="55"/>
      <c r="FG966" s="55"/>
      <c r="FH966" s="55"/>
      <c r="FI966" s="55"/>
      <c r="FJ966" s="55"/>
      <c r="FK966" s="55"/>
      <c r="FL966" s="55"/>
      <c r="FM966" s="55"/>
      <c r="FN966" s="55"/>
      <c r="FO966" s="55"/>
      <c r="FP966" s="55"/>
      <c r="FQ966" s="55"/>
      <c r="FR966" s="55"/>
      <c r="FS966" s="55"/>
      <c r="FT966" s="55"/>
      <c r="FU966" s="55"/>
      <c r="FV966" s="55"/>
      <c r="FW966" s="55"/>
      <c r="FX966" s="55"/>
      <c r="FY966" s="55"/>
      <c r="FZ966" s="55"/>
      <c r="GA966" s="55"/>
      <c r="GB966" s="55"/>
      <c r="GC966" s="55"/>
      <c r="GD966" s="55"/>
      <c r="GE966" s="55"/>
      <c r="GF966" s="55"/>
      <c r="GG966" s="55"/>
      <c r="GH966" s="55"/>
      <c r="GI966" s="55"/>
      <c r="GJ966" s="55"/>
      <c r="GK966" s="55"/>
      <c r="GL966" s="55"/>
      <c r="GM966" s="55"/>
      <c r="GN966" s="55"/>
      <c r="GO966" s="55"/>
      <c r="GP966" s="55"/>
      <c r="GQ966" s="55"/>
      <c r="GR966" s="55"/>
      <c r="GS966" s="55"/>
      <c r="GT966" s="55"/>
      <c r="GU966" s="55"/>
      <c r="GV966" s="55"/>
      <c r="GW966" s="55"/>
      <c r="GX966" s="55"/>
      <c r="GY966" s="55"/>
      <c r="GZ966" s="55"/>
      <c r="HA966" s="55"/>
      <c r="HB966" s="55"/>
      <c r="HC966" s="55"/>
      <c r="HD966" s="55"/>
      <c r="HE966" s="55"/>
      <c r="HF966" s="55"/>
      <c r="HG966" s="55"/>
      <c r="HH966" s="55"/>
      <c r="HI966" s="55"/>
      <c r="HJ966" s="55"/>
      <c r="HK966" s="55"/>
      <c r="HL966" s="55"/>
      <c r="HM966" s="55"/>
      <c r="HN966" s="55"/>
      <c r="HO966" s="55"/>
      <c r="HP966" s="55"/>
      <c r="HQ966" s="55"/>
      <c r="HR966" s="55"/>
      <c r="HS966" s="55"/>
      <c r="HT966" s="55"/>
      <c r="HU966" s="55"/>
      <c r="HV966" s="55"/>
      <c r="HW966" s="55"/>
      <c r="HX966" s="55"/>
      <c r="HY966" s="55"/>
      <c r="HZ966" s="55"/>
      <c r="IA966" s="55"/>
      <c r="IB966" s="55"/>
      <c r="IC966" s="55"/>
      <c r="ID966" s="55"/>
      <c r="IE966" s="55"/>
    </row>
    <row r="967" s="36" customFormat="1" ht="60" hidden="1" customHeight="1">
      <c r="A967" s="37"/>
      <c r="B967" s="37" t="s">
        <v>62</v>
      </c>
      <c r="C967" s="37" t="s">
        <v>63</v>
      </c>
      <c r="D967" s="56" t="s">
        <v>64</v>
      </c>
      <c r="E967" s="56">
        <v>245</v>
      </c>
      <c r="F967" s="40" t="s">
        <v>3747</v>
      </c>
      <c r="G967" s="40" t="s">
        <v>3823</v>
      </c>
      <c r="H967" s="56" t="s">
        <v>3824</v>
      </c>
      <c r="I967" s="48" t="s">
        <v>391</v>
      </c>
      <c r="J967" s="37" t="s">
        <v>3825</v>
      </c>
      <c r="K967" s="49" t="s">
        <v>393</v>
      </c>
      <c r="L967" s="47" t="s">
        <v>394</v>
      </c>
      <c r="M967" s="47" t="s">
        <v>3826</v>
      </c>
      <c r="N967" s="49" t="s">
        <v>3827</v>
      </c>
      <c r="O967" s="37" t="s">
        <v>3828</v>
      </c>
      <c r="P967" s="37" t="s">
        <v>76</v>
      </c>
      <c r="Q967" s="42" t="s">
        <v>398</v>
      </c>
      <c r="R967" s="96">
        <v>44127</v>
      </c>
      <c r="S967" s="48">
        <v>12</v>
      </c>
      <c r="T967" s="45">
        <f t="shared" si="79"/>
        <v>48509.400000000001</v>
      </c>
      <c r="U967" s="56" t="s">
        <v>100</v>
      </c>
      <c r="V967" s="47" t="str">
        <f t="shared" si="83"/>
        <v/>
      </c>
      <c r="W967" s="47" t="s">
        <v>3829</v>
      </c>
      <c r="X967" s="48">
        <v>100</v>
      </c>
      <c r="Y967" s="48"/>
      <c r="Z967" s="47" t="s">
        <v>3829</v>
      </c>
      <c r="AA967" s="56" t="s">
        <v>3830</v>
      </c>
      <c r="AB967" s="48"/>
      <c r="AC967" s="47" t="s">
        <v>3829</v>
      </c>
      <c r="AD967" s="49">
        <v>36</v>
      </c>
      <c r="AE967" s="50">
        <v>45128</v>
      </c>
      <c r="AF967" s="51">
        <f t="shared" si="84"/>
        <v>46223</v>
      </c>
      <c r="AG967" s="40" t="s">
        <v>82</v>
      </c>
      <c r="AH967" s="40" t="s">
        <v>83</v>
      </c>
      <c r="AI967" s="42" t="s">
        <v>3831</v>
      </c>
      <c r="AJ967" s="40" t="s">
        <v>143</v>
      </c>
      <c r="AK967" s="51" t="str">
        <f t="shared" ca="1" si="86"/>
        <v>поверен</v>
      </c>
      <c r="AL967" s="42"/>
      <c r="AM967" s="42" t="s">
        <v>86</v>
      </c>
      <c r="AN967" s="42" t="s">
        <v>87</v>
      </c>
      <c r="AO967" s="42" t="s">
        <v>88</v>
      </c>
      <c r="AP967" s="48" t="s">
        <v>3832</v>
      </c>
      <c r="AQ967" s="41" t="s">
        <v>3833</v>
      </c>
      <c r="AR967" s="51"/>
      <c r="AS967" s="42" t="s">
        <v>91</v>
      </c>
      <c r="AT967" s="37" t="s">
        <v>385</v>
      </c>
      <c r="AU967" s="37"/>
      <c r="AV967" s="41" t="s">
        <v>3833</v>
      </c>
      <c r="AW967" s="40"/>
      <c r="AX967" s="37"/>
      <c r="AY967" s="37"/>
      <c r="AZ967" s="37"/>
      <c r="BA967" s="40"/>
      <c r="BB967" s="40" t="s">
        <v>3787</v>
      </c>
      <c r="BC967" s="40" t="s">
        <v>404</v>
      </c>
      <c r="BD967" s="42">
        <v>3160</v>
      </c>
      <c r="BE967" s="40"/>
      <c r="BF967" s="52"/>
      <c r="BG967" s="53" t="s">
        <v>405</v>
      </c>
      <c r="BH967" s="54"/>
      <c r="BI967" s="47" t="s">
        <v>406</v>
      </c>
      <c r="BJ967" s="38" t="s">
        <v>407</v>
      </c>
      <c r="BK967" s="47" t="s">
        <v>408</v>
      </c>
      <c r="BL967" s="55"/>
      <c r="BM967" s="55"/>
      <c r="BN967" s="55"/>
      <c r="BO967" s="55"/>
      <c r="BP967" s="55"/>
      <c r="BQ967" s="55"/>
      <c r="BR967" s="55"/>
      <c r="BS967" s="55"/>
      <c r="BT967" s="55"/>
      <c r="BU967" s="55"/>
      <c r="BV967" s="55"/>
      <c r="BW967" s="55"/>
      <c r="BX967" s="55"/>
      <c r="BY967" s="55"/>
      <c r="BZ967" s="55"/>
      <c r="CA967" s="55"/>
      <c r="CB967" s="55"/>
      <c r="CC967" s="55"/>
      <c r="CD967" s="55"/>
      <c r="CE967" s="55"/>
      <c r="CF967" s="55"/>
      <c r="CG967" s="55"/>
      <c r="CH967" s="55"/>
      <c r="CI967" s="55"/>
      <c r="CJ967" s="55"/>
      <c r="CK967" s="55"/>
      <c r="CL967" s="55"/>
      <c r="CM967" s="55"/>
      <c r="CN967" s="55"/>
      <c r="CO967" s="55"/>
      <c r="CP967" s="55"/>
      <c r="CQ967" s="55"/>
      <c r="CR967" s="55"/>
      <c r="CS967" s="55"/>
      <c r="CT967" s="55"/>
      <c r="CU967" s="55"/>
      <c r="CV967" s="55"/>
      <c r="CW967" s="55"/>
      <c r="CX967" s="55"/>
      <c r="CY967" s="55"/>
      <c r="CZ967" s="55"/>
      <c r="DA967" s="55"/>
      <c r="DB967" s="55"/>
      <c r="DC967" s="55"/>
      <c r="DD967" s="55"/>
      <c r="DE967" s="55"/>
      <c r="DF967" s="55"/>
      <c r="DG967" s="55"/>
      <c r="DH967" s="55"/>
      <c r="DI967" s="55"/>
      <c r="DJ967" s="55"/>
      <c r="DK967" s="55"/>
      <c r="DL967" s="55"/>
      <c r="DM967" s="55"/>
      <c r="DN967" s="55"/>
      <c r="DO967" s="55"/>
      <c r="DP967" s="55"/>
      <c r="DQ967" s="55"/>
      <c r="DR967" s="55"/>
      <c r="DS967" s="55"/>
      <c r="DT967" s="55"/>
      <c r="DU967" s="55"/>
      <c r="DV967" s="55"/>
      <c r="DW967" s="55"/>
      <c r="DX967" s="55"/>
      <c r="DY967" s="55"/>
      <c r="DZ967" s="55"/>
      <c r="EA967" s="55"/>
      <c r="EB967" s="55"/>
      <c r="EC967" s="55"/>
      <c r="ED967" s="55"/>
      <c r="EE967" s="55"/>
      <c r="EF967" s="55"/>
      <c r="EG967" s="55"/>
      <c r="EH967" s="55"/>
      <c r="EI967" s="55"/>
      <c r="EJ967" s="55"/>
      <c r="EK967" s="55"/>
      <c r="EL967" s="55"/>
      <c r="EM967" s="55"/>
      <c r="EN967" s="55"/>
      <c r="EO967" s="55"/>
      <c r="EP967" s="55"/>
      <c r="EQ967" s="55"/>
      <c r="ER967" s="55"/>
      <c r="ES967" s="55"/>
      <c r="ET967" s="55"/>
      <c r="EU967" s="55"/>
      <c r="EV967" s="55"/>
      <c r="EW967" s="55"/>
      <c r="EX967" s="55"/>
      <c r="EY967" s="55"/>
      <c r="EZ967" s="55"/>
      <c r="FA967" s="55"/>
      <c r="FB967" s="55"/>
      <c r="FC967" s="55"/>
      <c r="FD967" s="55"/>
      <c r="FE967" s="55"/>
      <c r="FF967" s="55"/>
      <c r="FG967" s="55"/>
      <c r="FH967" s="55"/>
      <c r="FI967" s="55"/>
      <c r="FJ967" s="55"/>
      <c r="FK967" s="55"/>
      <c r="FL967" s="55"/>
      <c r="FM967" s="55"/>
      <c r="FN967" s="55"/>
      <c r="FO967" s="55"/>
      <c r="FP967" s="55"/>
      <c r="FQ967" s="55"/>
      <c r="FR967" s="55"/>
      <c r="FS967" s="55"/>
      <c r="FT967" s="55"/>
      <c r="FU967" s="55"/>
      <c r="FV967" s="55"/>
      <c r="FW967" s="55"/>
      <c r="FX967" s="55"/>
      <c r="FY967" s="55"/>
      <c r="FZ967" s="55"/>
      <c r="GA967" s="55"/>
      <c r="GB967" s="55"/>
      <c r="GC967" s="55"/>
      <c r="GD967" s="55"/>
      <c r="GE967" s="55"/>
      <c r="GF967" s="55"/>
      <c r="GG967" s="55"/>
      <c r="GH967" s="55"/>
      <c r="GI967" s="55"/>
      <c r="GJ967" s="55"/>
      <c r="GK967" s="55"/>
      <c r="GL967" s="55"/>
      <c r="GM967" s="55"/>
      <c r="GN967" s="55"/>
      <c r="GO967" s="55"/>
      <c r="GP967" s="55"/>
      <c r="GQ967" s="55"/>
      <c r="GR967" s="55"/>
      <c r="GS967" s="55"/>
      <c r="GT967" s="55"/>
      <c r="GU967" s="55"/>
      <c r="GV967" s="55"/>
      <c r="GW967" s="55"/>
      <c r="GX967" s="55"/>
      <c r="GY967" s="55"/>
      <c r="GZ967" s="55"/>
      <c r="HA967" s="55"/>
      <c r="HB967" s="55"/>
      <c r="HC967" s="55"/>
      <c r="HD967" s="55"/>
      <c r="HE967" s="55"/>
      <c r="HF967" s="55"/>
      <c r="HG967" s="55"/>
      <c r="HH967" s="55"/>
      <c r="HI967" s="55"/>
      <c r="HJ967" s="55"/>
      <c r="HK967" s="55"/>
      <c r="HL967" s="55"/>
      <c r="HM967" s="55"/>
      <c r="HN967" s="55"/>
      <c r="HO967" s="55"/>
      <c r="HP967" s="55"/>
      <c r="HQ967" s="55"/>
      <c r="HR967" s="55"/>
      <c r="HS967" s="55"/>
      <c r="HT967" s="55"/>
      <c r="HU967" s="55"/>
      <c r="HV967" s="55"/>
      <c r="HW967" s="55"/>
      <c r="HX967" s="55"/>
      <c r="HY967" s="55"/>
      <c r="HZ967" s="55"/>
      <c r="IA967" s="55"/>
      <c r="IB967" s="55"/>
      <c r="IC967" s="55"/>
      <c r="ID967" s="55"/>
      <c r="IE967" s="55"/>
    </row>
    <row r="968" s="88" customFormat="1" ht="60" hidden="1" customHeight="1">
      <c r="A968" s="37"/>
      <c r="B968" s="37" t="s">
        <v>62</v>
      </c>
      <c r="C968" s="37" t="s">
        <v>63</v>
      </c>
      <c r="D968" s="37" t="s">
        <v>64</v>
      </c>
      <c r="E968" s="56">
        <v>245</v>
      </c>
      <c r="F968" s="40" t="s">
        <v>3747</v>
      </c>
      <c r="G968" s="40" t="s">
        <v>3834</v>
      </c>
      <c r="H968" s="56"/>
      <c r="I968" s="48" t="s">
        <v>2717</v>
      </c>
      <c r="J968" s="40" t="s">
        <v>2718</v>
      </c>
      <c r="K968" s="49" t="s">
        <v>2719</v>
      </c>
      <c r="L968" s="49" t="s">
        <v>2720</v>
      </c>
      <c r="M968" s="47" t="s">
        <v>3835</v>
      </c>
      <c r="N968" s="49" t="s">
        <v>3836</v>
      </c>
      <c r="O968" s="37" t="s">
        <v>2723</v>
      </c>
      <c r="P968" s="37" t="s">
        <v>136</v>
      </c>
      <c r="Q968" s="42" t="s">
        <v>537</v>
      </c>
      <c r="R968" s="96"/>
      <c r="S968" s="48"/>
      <c r="T968" s="45"/>
      <c r="U968" s="56"/>
      <c r="V968" s="47" t="str">
        <f t="shared" si="83"/>
        <v/>
      </c>
      <c r="W968" s="47" t="str">
        <f t="shared" si="80"/>
        <v/>
      </c>
      <c r="X968" s="48"/>
      <c r="Y968" s="48"/>
      <c r="Z968" s="47"/>
      <c r="AA968" s="56"/>
      <c r="AB968" s="48"/>
      <c r="AC968" s="47"/>
      <c r="AD968" s="49">
        <v>60</v>
      </c>
      <c r="AE968" s="50">
        <v>44778</v>
      </c>
      <c r="AF968" s="51">
        <f t="shared" si="84"/>
        <v>46603</v>
      </c>
      <c r="AG968" s="51" t="s">
        <v>82</v>
      </c>
      <c r="AH968" s="51" t="s">
        <v>83</v>
      </c>
      <c r="AI968" s="42" t="s">
        <v>3837</v>
      </c>
      <c r="AJ968" s="40" t="s">
        <v>2725</v>
      </c>
      <c r="AK968" s="51" t="str">
        <f t="shared" ca="1" si="86"/>
        <v>поверен</v>
      </c>
      <c r="AL968" s="42"/>
      <c r="AM968" s="42" t="s">
        <v>86</v>
      </c>
      <c r="AN968" s="42" t="s">
        <v>87</v>
      </c>
      <c r="AO968" s="42" t="s">
        <v>88</v>
      </c>
      <c r="AP968" s="48"/>
      <c r="AQ968" s="41"/>
      <c r="AR968" s="51"/>
      <c r="AS968" s="42" t="s">
        <v>91</v>
      </c>
      <c r="AT968" s="37" t="s">
        <v>2726</v>
      </c>
      <c r="AU968" s="37"/>
      <c r="AV968" s="40"/>
      <c r="AW968" s="40"/>
      <c r="AX968" s="37"/>
      <c r="AY968" s="37"/>
      <c r="AZ968" s="37"/>
      <c r="BA968" s="40"/>
      <c r="BB968" s="40" t="s">
        <v>2727</v>
      </c>
      <c r="BC968" s="40"/>
      <c r="BD968" s="42"/>
      <c r="BE968" s="40"/>
      <c r="BF968" s="52"/>
      <c r="BG968" s="47"/>
      <c r="BH968" s="47"/>
      <c r="BI968" s="47"/>
      <c r="BJ968" s="47"/>
      <c r="BK968" s="47"/>
      <c r="BL968" s="125"/>
      <c r="BM968" s="125"/>
      <c r="BN968" s="125"/>
      <c r="BO968" s="125"/>
      <c r="BP968" s="125"/>
      <c r="BQ968" s="125"/>
      <c r="BR968" s="125"/>
      <c r="BS968" s="125"/>
      <c r="BT968" s="125"/>
      <c r="BU968" s="125"/>
      <c r="BV968" s="125"/>
      <c r="BW968" s="125"/>
      <c r="BX968" s="125"/>
      <c r="BY968" s="125"/>
      <c r="BZ968" s="125"/>
      <c r="CA968" s="125"/>
      <c r="CB968" s="125"/>
      <c r="CC968" s="125"/>
      <c r="CD968" s="125"/>
      <c r="CE968" s="125"/>
      <c r="CF968" s="125"/>
      <c r="CG968" s="125"/>
      <c r="CH968" s="125"/>
      <c r="CI968" s="125"/>
      <c r="CJ968" s="125"/>
      <c r="CK968" s="125"/>
      <c r="CL968" s="125"/>
      <c r="CM968" s="125"/>
      <c r="CN968" s="125"/>
      <c r="CO968" s="125"/>
      <c r="CP968" s="125"/>
      <c r="CQ968" s="125"/>
      <c r="CR968" s="125"/>
      <c r="CS968" s="125"/>
      <c r="CT968" s="125"/>
      <c r="CU968" s="125"/>
      <c r="CV968" s="125"/>
      <c r="CW968" s="125"/>
      <c r="CX968" s="125"/>
      <c r="CY968" s="125"/>
      <c r="CZ968" s="125"/>
      <c r="DA968" s="125"/>
      <c r="DB968" s="125"/>
      <c r="DC968" s="125"/>
      <c r="DD968" s="125"/>
      <c r="DE968" s="125"/>
      <c r="DF968" s="125"/>
      <c r="DG968" s="125"/>
      <c r="DH968" s="125"/>
      <c r="DI968" s="125"/>
      <c r="DJ968" s="125"/>
      <c r="DK968" s="125"/>
      <c r="DL968" s="125"/>
      <c r="DM968" s="125"/>
      <c r="DN968" s="125"/>
      <c r="DO968" s="125"/>
      <c r="DP968" s="125"/>
      <c r="DQ968" s="125"/>
      <c r="DR968" s="125"/>
      <c r="DS968" s="125"/>
      <c r="DT968" s="125"/>
      <c r="DU968" s="125"/>
      <c r="DV968" s="125"/>
      <c r="DW968" s="125"/>
      <c r="DX968" s="125"/>
      <c r="DY968" s="125"/>
      <c r="DZ968" s="125"/>
      <c r="EA968" s="125"/>
      <c r="EB968" s="125"/>
      <c r="EC968" s="125"/>
      <c r="ED968" s="125"/>
      <c r="EE968" s="125"/>
      <c r="EF968" s="125"/>
      <c r="EG968" s="125"/>
      <c r="EH968" s="125"/>
      <c r="EI968" s="125"/>
      <c r="EJ968" s="125"/>
      <c r="EK968" s="125"/>
      <c r="EL968" s="125"/>
      <c r="EM968" s="125"/>
      <c r="EN968" s="125"/>
      <c r="EO968" s="125"/>
      <c r="EP968" s="125"/>
      <c r="EQ968" s="125"/>
      <c r="ER968" s="125"/>
      <c r="ES968" s="125"/>
      <c r="ET968" s="125"/>
      <c r="EU968" s="125"/>
      <c r="EV968" s="125"/>
      <c r="EW968" s="125"/>
      <c r="EX968" s="125"/>
      <c r="EY968" s="125"/>
      <c r="EZ968" s="125"/>
      <c r="FA968" s="125"/>
      <c r="FB968" s="125"/>
      <c r="FC968" s="125"/>
      <c r="FD968" s="125"/>
      <c r="FE968" s="125"/>
      <c r="FF968" s="125"/>
      <c r="FG968" s="125"/>
      <c r="FH968" s="125"/>
      <c r="FI968" s="125"/>
      <c r="FJ968" s="125"/>
      <c r="FK968" s="125"/>
      <c r="FL968" s="125"/>
      <c r="FM968" s="125"/>
      <c r="FN968" s="125"/>
      <c r="FO968" s="125"/>
      <c r="FP968" s="125"/>
      <c r="FQ968" s="125"/>
      <c r="FR968" s="125"/>
      <c r="FS968" s="125"/>
      <c r="FT968" s="125"/>
      <c r="FU968" s="125"/>
      <c r="FV968" s="125"/>
      <c r="FW968" s="125"/>
      <c r="FX968" s="125"/>
      <c r="FY968" s="125"/>
      <c r="FZ968" s="125"/>
      <c r="GA968" s="125"/>
      <c r="GB968" s="125"/>
      <c r="GC968" s="125"/>
      <c r="GD968" s="125"/>
      <c r="GE968" s="125"/>
      <c r="GF968" s="125"/>
      <c r="GG968" s="125"/>
      <c r="GH968" s="125"/>
      <c r="GI968" s="125"/>
      <c r="GJ968" s="125"/>
      <c r="GK968" s="125"/>
      <c r="GL968" s="125"/>
      <c r="GM968" s="125"/>
      <c r="GN968" s="125"/>
      <c r="GO968" s="125"/>
      <c r="GP968" s="125"/>
      <c r="GQ968" s="125"/>
      <c r="GR968" s="125"/>
      <c r="GS968" s="125"/>
      <c r="GT968" s="125"/>
      <c r="GU968" s="125"/>
      <c r="GV968" s="125"/>
      <c r="GW968" s="125"/>
      <c r="GX968" s="125"/>
      <c r="GY968" s="125"/>
      <c r="GZ968" s="125"/>
      <c r="HA968" s="125"/>
      <c r="HB968" s="125"/>
      <c r="HC968" s="125"/>
      <c r="HD968" s="125"/>
      <c r="HE968" s="125"/>
      <c r="HF968" s="125"/>
      <c r="HG968" s="125"/>
      <c r="HH968" s="125"/>
      <c r="HI968" s="125"/>
      <c r="HJ968" s="125"/>
      <c r="HK968" s="125"/>
      <c r="HL968" s="125"/>
      <c r="HM968" s="125"/>
      <c r="HN968" s="125"/>
      <c r="HO968" s="125"/>
      <c r="HP968" s="125"/>
      <c r="HQ968" s="125"/>
      <c r="HR968" s="125"/>
      <c r="HS968" s="125"/>
      <c r="HT968" s="125"/>
      <c r="HU968" s="125"/>
      <c r="HV968" s="125"/>
      <c r="HW968" s="125"/>
      <c r="HX968" s="125"/>
      <c r="HY968" s="125"/>
      <c r="HZ968" s="125"/>
      <c r="IA968" s="125"/>
      <c r="IB968" s="125"/>
      <c r="IC968" s="125"/>
      <c r="ID968" s="125"/>
      <c r="IE968" s="125"/>
    </row>
    <row r="969" s="88" customFormat="1" ht="60" hidden="1" customHeight="1">
      <c r="A969" s="37"/>
      <c r="B969" s="37"/>
      <c r="C969" s="37"/>
      <c r="D969" s="643" t="s">
        <v>64</v>
      </c>
      <c r="E969" s="59">
        <v>246</v>
      </c>
      <c r="F969" s="359" t="s">
        <v>3838</v>
      </c>
      <c r="G969" s="62" t="s">
        <v>3839</v>
      </c>
      <c r="H969" s="643" t="s">
        <v>3840</v>
      </c>
      <c r="I969" s="63" t="s">
        <v>171</v>
      </c>
      <c r="J969" s="359" t="s">
        <v>172</v>
      </c>
      <c r="K969" s="64" t="s">
        <v>131</v>
      </c>
      <c r="L969" s="644" t="s">
        <v>151</v>
      </c>
      <c r="M969" s="62" t="s">
        <v>3841</v>
      </c>
      <c r="N969" s="644">
        <v>4029323</v>
      </c>
      <c r="O969" s="58" t="s">
        <v>75</v>
      </c>
      <c r="P969" s="3" t="s">
        <v>76</v>
      </c>
      <c r="Q969" s="66" t="s">
        <v>137</v>
      </c>
      <c r="R969" s="645" t="s">
        <v>2954</v>
      </c>
      <c r="S969" s="68">
        <v>12</v>
      </c>
      <c r="T969" s="359" t="e">
        <f t="shared" si="79"/>
        <v>#VALUE!</v>
      </c>
      <c r="U969" s="59" t="s">
        <v>100</v>
      </c>
      <c r="V969" s="125" t="str">
        <f t="shared" si="83"/>
        <v>М</v>
      </c>
      <c r="W969" s="71" t="str">
        <f t="shared" si="80"/>
        <v>Па</v>
      </c>
      <c r="X969" s="4">
        <v>1.3999999999999999</v>
      </c>
      <c r="Y969" s="63" t="s">
        <v>138</v>
      </c>
      <c r="Z969" s="360" t="s">
        <v>139</v>
      </c>
      <c r="AA969" s="59" t="s">
        <v>156</v>
      </c>
      <c r="AB969" s="4"/>
      <c r="AC969" s="66" t="s">
        <v>141</v>
      </c>
      <c r="AD969" s="644">
        <v>60</v>
      </c>
      <c r="AE969" s="72">
        <v>45818</v>
      </c>
      <c r="AF969" s="73">
        <f t="shared" si="84"/>
        <v>47643</v>
      </c>
      <c r="AG969" s="359" t="s">
        <v>82</v>
      </c>
      <c r="AH969" s="62" t="s">
        <v>83</v>
      </c>
      <c r="AI969" s="66" t="s">
        <v>3842</v>
      </c>
      <c r="AJ969" s="359" t="s">
        <v>109</v>
      </c>
      <c r="AK969" s="73" t="str">
        <f t="shared" ca="1" si="86"/>
        <v>поверен</v>
      </c>
      <c r="AL969" s="360"/>
      <c r="AM969" s="66" t="s">
        <v>86</v>
      </c>
      <c r="AN969" s="360" t="s">
        <v>87</v>
      </c>
      <c r="AO969" s="66" t="s">
        <v>88</v>
      </c>
      <c r="AP969" s="4"/>
      <c r="AQ969" s="74"/>
      <c r="AR969" s="73"/>
      <c r="AS969" s="360" t="s">
        <v>91</v>
      </c>
      <c r="AT969" s="58" t="s">
        <v>385</v>
      </c>
      <c r="AU969" s="3"/>
      <c r="AV969" s="62"/>
      <c r="AW969" s="359"/>
      <c r="AX969" s="58"/>
      <c r="AY969" s="3"/>
      <c r="AZ969" s="58"/>
      <c r="BA969" s="359" t="s">
        <v>221</v>
      </c>
      <c r="BB969" s="62" t="s">
        <v>145</v>
      </c>
      <c r="BC969" s="359" t="s">
        <v>146</v>
      </c>
      <c r="BD969" s="66">
        <v>3001</v>
      </c>
      <c r="BE969" s="359"/>
      <c r="BF969" s="62"/>
      <c r="BG969" s="646"/>
      <c r="BH969" s="77"/>
      <c r="BI969" s="125"/>
      <c r="BJ969" s="71"/>
      <c r="BK969" s="71"/>
      <c r="BL969" s="125"/>
      <c r="BM969" s="125"/>
      <c r="BN969" s="125"/>
      <c r="BO969" s="125"/>
      <c r="BP969" s="125"/>
      <c r="BQ969" s="125"/>
      <c r="BR969" s="125"/>
      <c r="BS969" s="125"/>
      <c r="BT969" s="125"/>
      <c r="BU969" s="125"/>
      <c r="BV969" s="125"/>
      <c r="BW969" s="125"/>
      <c r="BX969" s="125"/>
      <c r="BY969" s="125"/>
      <c r="BZ969" s="125"/>
      <c r="CA969" s="125"/>
      <c r="CB969" s="125"/>
      <c r="CC969" s="125"/>
      <c r="CD969" s="125"/>
      <c r="CE969" s="125"/>
      <c r="CF969" s="125"/>
      <c r="CG969" s="125"/>
      <c r="CH969" s="125"/>
      <c r="CI969" s="125"/>
      <c r="CJ969" s="125"/>
      <c r="CK969" s="125"/>
      <c r="CL969" s="125"/>
      <c r="CM969" s="125"/>
      <c r="CN969" s="125"/>
      <c r="CO969" s="125"/>
      <c r="CP969" s="125"/>
      <c r="CQ969" s="125"/>
      <c r="CR969" s="125"/>
      <c r="CS969" s="125"/>
      <c r="CT969" s="125"/>
      <c r="CU969" s="125"/>
      <c r="CV969" s="125"/>
      <c r="CW969" s="125"/>
      <c r="CX969" s="125"/>
      <c r="CY969" s="125"/>
      <c r="CZ969" s="125"/>
      <c r="DA969" s="125"/>
      <c r="DB969" s="125"/>
      <c r="DC969" s="125"/>
      <c r="DD969" s="125"/>
      <c r="DE969" s="125"/>
      <c r="DF969" s="125"/>
      <c r="DG969" s="125"/>
      <c r="DH969" s="125"/>
      <c r="DI969" s="125"/>
      <c r="DJ969" s="125"/>
      <c r="DK969" s="125"/>
      <c r="DL969" s="125"/>
      <c r="DM969" s="125"/>
      <c r="DN969" s="125"/>
      <c r="DO969" s="125"/>
      <c r="DP969" s="125"/>
      <c r="DQ969" s="125"/>
      <c r="DR969" s="125"/>
      <c r="DS969" s="125"/>
      <c r="DT969" s="125"/>
      <c r="DU969" s="125"/>
      <c r="DV969" s="125"/>
      <c r="DW969" s="125"/>
      <c r="DX969" s="125"/>
      <c r="DY969" s="125"/>
      <c r="DZ969" s="125"/>
      <c r="EA969" s="125"/>
      <c r="EB969" s="125"/>
      <c r="EC969" s="125"/>
      <c r="ED969" s="125"/>
      <c r="EE969" s="125"/>
      <c r="EF969" s="125"/>
      <c r="EG969" s="125"/>
      <c r="EH969" s="125"/>
      <c r="EI969" s="125"/>
      <c r="EJ969" s="125"/>
      <c r="EK969" s="125"/>
      <c r="EL969" s="125"/>
      <c r="EM969" s="125"/>
      <c r="EN969" s="125"/>
      <c r="EO969" s="125"/>
      <c r="EP969" s="125"/>
      <c r="EQ969" s="125"/>
      <c r="ER969" s="125"/>
      <c r="ES969" s="125"/>
      <c r="ET969" s="125"/>
      <c r="EU969" s="125"/>
      <c r="EV969" s="125"/>
      <c r="EW969" s="125"/>
      <c r="EX969" s="125"/>
      <c r="EY969" s="125"/>
      <c r="EZ969" s="125"/>
      <c r="FA969" s="125"/>
      <c r="FB969" s="125"/>
      <c r="FC969" s="125"/>
      <c r="FD969" s="125"/>
      <c r="FE969" s="125"/>
      <c r="FF969" s="125"/>
      <c r="FG969" s="125"/>
      <c r="FH969" s="125"/>
      <c r="FI969" s="125"/>
      <c r="FJ969" s="125"/>
      <c r="FK969" s="125"/>
      <c r="FL969" s="125"/>
      <c r="FM969" s="125"/>
      <c r="FN969" s="125"/>
      <c r="FO969" s="125"/>
      <c r="FP969" s="125"/>
      <c r="FQ969" s="125"/>
      <c r="FR969" s="125"/>
      <c r="FS969" s="125"/>
      <c r="FT969" s="125"/>
      <c r="FU969" s="125"/>
      <c r="FV969" s="125"/>
      <c r="FW969" s="125"/>
      <c r="FX969" s="125"/>
      <c r="FY969" s="125"/>
      <c r="FZ969" s="125"/>
      <c r="GA969" s="125"/>
      <c r="GB969" s="125"/>
      <c r="GC969" s="125"/>
      <c r="GD969" s="125"/>
      <c r="GE969" s="125"/>
      <c r="GF969" s="125"/>
      <c r="GG969" s="125"/>
      <c r="GH969" s="125"/>
      <c r="GI969" s="125"/>
      <c r="GJ969" s="125"/>
      <c r="GK969" s="125"/>
      <c r="GL969" s="125"/>
      <c r="GM969" s="125"/>
      <c r="GN969" s="125"/>
      <c r="GO969" s="125"/>
      <c r="GP969" s="125"/>
      <c r="GQ969" s="125"/>
      <c r="GR969" s="125"/>
      <c r="GS969" s="125"/>
      <c r="GT969" s="125"/>
      <c r="GU969" s="125"/>
      <c r="GV969" s="125"/>
      <c r="GW969" s="125"/>
      <c r="GX969" s="125"/>
      <c r="GY969" s="125"/>
      <c r="GZ969" s="125"/>
      <c r="HA969" s="125"/>
      <c r="HB969" s="125"/>
      <c r="HC969" s="125"/>
      <c r="HD969" s="125"/>
      <c r="HE969" s="125"/>
      <c r="HF969" s="125"/>
      <c r="HG969" s="125"/>
      <c r="HH969" s="125"/>
      <c r="HI969" s="125"/>
      <c r="HJ969" s="125"/>
      <c r="HK969" s="125"/>
      <c r="HL969" s="125"/>
      <c r="HM969" s="125"/>
      <c r="HN969" s="125"/>
      <c r="HO969" s="125"/>
      <c r="HP969" s="125"/>
      <c r="HQ969" s="125"/>
      <c r="HR969" s="125"/>
      <c r="HS969" s="125"/>
      <c r="HT969" s="125"/>
      <c r="HU969" s="125"/>
      <c r="HV969" s="125"/>
      <c r="HW969" s="125"/>
      <c r="HX969" s="125"/>
      <c r="HY969" s="125"/>
      <c r="HZ969" s="125"/>
      <c r="IA969" s="125"/>
      <c r="IB969" s="125"/>
      <c r="IC969" s="125"/>
      <c r="ID969" s="125"/>
      <c r="IE969" s="125"/>
    </row>
    <row r="970" s="55" customFormat="1" ht="60" hidden="1" customHeight="1">
      <c r="A970" s="58"/>
      <c r="B970" s="58" t="s">
        <v>62</v>
      </c>
      <c r="C970" s="58" t="s">
        <v>63</v>
      </c>
      <c r="D970" s="59" t="s">
        <v>64</v>
      </c>
      <c r="E970" s="59">
        <v>246</v>
      </c>
      <c r="F970" s="62" t="s">
        <v>3838</v>
      </c>
      <c r="G970" s="62" t="s">
        <v>3839</v>
      </c>
      <c r="H970" s="59" t="s">
        <v>3840</v>
      </c>
      <c r="I970" s="63" t="s">
        <v>171</v>
      </c>
      <c r="J970" s="62" t="s">
        <v>172</v>
      </c>
      <c r="K970" s="64" t="s">
        <v>131</v>
      </c>
      <c r="L970" s="79" t="s">
        <v>151</v>
      </c>
      <c r="M970" s="62" t="s">
        <v>3841</v>
      </c>
      <c r="N970" s="64" t="s">
        <v>3843</v>
      </c>
      <c r="O970" s="58" t="s">
        <v>75</v>
      </c>
      <c r="P970" s="58" t="s">
        <v>76</v>
      </c>
      <c r="Q970" s="66" t="s">
        <v>137</v>
      </c>
      <c r="R970" s="115" t="s">
        <v>2954</v>
      </c>
      <c r="S970" s="68">
        <v>12</v>
      </c>
      <c r="T970" s="69" t="e">
        <f t="shared" si="79"/>
        <v>#VALUE!</v>
      </c>
      <c r="U970" s="59" t="s">
        <v>100</v>
      </c>
      <c r="V970" s="71" t="str">
        <f t="shared" si="83"/>
        <v>М</v>
      </c>
      <c r="W970" s="71" t="str">
        <f t="shared" si="80"/>
        <v>Па</v>
      </c>
      <c r="X970" s="63">
        <v>1.3999999999999999</v>
      </c>
      <c r="Y970" s="63" t="s">
        <v>138</v>
      </c>
      <c r="Z970" s="66" t="s">
        <v>139</v>
      </c>
      <c r="AA970" s="59" t="s">
        <v>156</v>
      </c>
      <c r="AB970" s="63"/>
      <c r="AC970" s="66" t="s">
        <v>141</v>
      </c>
      <c r="AD970" s="64">
        <v>60</v>
      </c>
      <c r="AE970" s="72">
        <v>45612</v>
      </c>
      <c r="AF970" s="73">
        <f t="shared" si="84"/>
        <v>47437</v>
      </c>
      <c r="AG970" s="62" t="s">
        <v>82</v>
      </c>
      <c r="AH970" s="62" t="s">
        <v>83</v>
      </c>
      <c r="AI970" s="66" t="s">
        <v>3844</v>
      </c>
      <c r="AJ970" s="62" t="s">
        <v>143</v>
      </c>
      <c r="AK970" s="73" t="str">
        <f t="shared" ca="1" si="86"/>
        <v>поверен</v>
      </c>
      <c r="AL970" s="66"/>
      <c r="AM970" s="66" t="s">
        <v>86</v>
      </c>
      <c r="AN970" s="66" t="s">
        <v>87</v>
      </c>
      <c r="AO970" s="66" t="s">
        <v>88</v>
      </c>
      <c r="AP970" s="63"/>
      <c r="AQ970" s="74"/>
      <c r="AR970" s="73"/>
      <c r="AS970" s="66" t="s">
        <v>91</v>
      </c>
      <c r="AT970" s="58" t="s">
        <v>385</v>
      </c>
      <c r="AU970" s="58"/>
      <c r="AV970" s="62"/>
      <c r="AW970" s="62"/>
      <c r="AX970" s="58"/>
      <c r="AY970" s="58"/>
      <c r="AZ970" s="58"/>
      <c r="BA970" s="62" t="s">
        <v>221</v>
      </c>
      <c r="BB970" s="62" t="s">
        <v>145</v>
      </c>
      <c r="BC970" s="62" t="s">
        <v>146</v>
      </c>
      <c r="BD970" s="66">
        <v>3001</v>
      </c>
      <c r="BE970" s="62"/>
      <c r="BF970" s="75"/>
      <c r="BG970" s="76"/>
      <c r="BH970" s="77"/>
      <c r="BI970" s="71"/>
      <c r="BJ970" s="71"/>
      <c r="BK970" s="71"/>
    </row>
    <row r="971" s="55" customFormat="1" ht="60" hidden="1" customHeight="1">
      <c r="A971" s="58"/>
      <c r="B971" s="58" t="s">
        <v>62</v>
      </c>
      <c r="C971" s="58" t="s">
        <v>63</v>
      </c>
      <c r="D971" s="59" t="s">
        <v>64</v>
      </c>
      <c r="E971" s="59">
        <v>246</v>
      </c>
      <c r="F971" s="62" t="s">
        <v>3838</v>
      </c>
      <c r="G971" s="62" t="s">
        <v>3845</v>
      </c>
      <c r="H971" s="59" t="s">
        <v>3846</v>
      </c>
      <c r="I971" s="63" t="s">
        <v>171</v>
      </c>
      <c r="J971" s="62" t="s">
        <v>172</v>
      </c>
      <c r="K971" s="64" t="s">
        <v>131</v>
      </c>
      <c r="L971" s="79" t="s">
        <v>151</v>
      </c>
      <c r="M971" s="62" t="s">
        <v>3841</v>
      </c>
      <c r="N971" s="64" t="s">
        <v>3847</v>
      </c>
      <c r="O971" s="58" t="s">
        <v>75</v>
      </c>
      <c r="P971" s="58" t="s">
        <v>76</v>
      </c>
      <c r="Q971" s="66" t="s">
        <v>137</v>
      </c>
      <c r="R971" s="115" t="s">
        <v>2954</v>
      </c>
      <c r="S971" s="68">
        <v>12</v>
      </c>
      <c r="T971" s="69" t="e">
        <f t="shared" si="79"/>
        <v>#VALUE!</v>
      </c>
      <c r="U971" s="59" t="s">
        <v>100</v>
      </c>
      <c r="V971" s="71" t="str">
        <f t="shared" si="83"/>
        <v>М</v>
      </c>
      <c r="W971" s="71" t="str">
        <f t="shared" si="80"/>
        <v>Па</v>
      </c>
      <c r="X971" s="63">
        <v>0.69999999999999996</v>
      </c>
      <c r="Y971" s="63" t="s">
        <v>138</v>
      </c>
      <c r="Z971" s="66" t="s">
        <v>139</v>
      </c>
      <c r="AA971" s="59" t="s">
        <v>156</v>
      </c>
      <c r="AB971" s="63"/>
      <c r="AC971" s="66" t="s">
        <v>141</v>
      </c>
      <c r="AD971" s="64">
        <v>60</v>
      </c>
      <c r="AE971" s="72">
        <v>44149</v>
      </c>
      <c r="AF971" s="73">
        <f t="shared" si="84"/>
        <v>45974</v>
      </c>
      <c r="AG971" s="62" t="s">
        <v>82</v>
      </c>
      <c r="AH971" s="62" t="s">
        <v>83</v>
      </c>
      <c r="AI971" s="66" t="s">
        <v>3848</v>
      </c>
      <c r="AJ971" s="62" t="s">
        <v>3306</v>
      </c>
      <c r="AK971" s="73" t="str">
        <f t="shared" ca="1" si="86"/>
        <v>поверен</v>
      </c>
      <c r="AL971" s="66"/>
      <c r="AM971" s="66" t="s">
        <v>86</v>
      </c>
      <c r="AN971" s="66" t="s">
        <v>87</v>
      </c>
      <c r="AO971" s="66" t="s">
        <v>88</v>
      </c>
      <c r="AP971" s="63"/>
      <c r="AQ971" s="74"/>
      <c r="AR971" s="73"/>
      <c r="AS971" s="66" t="s">
        <v>91</v>
      </c>
      <c r="AT971" s="58" t="s">
        <v>385</v>
      </c>
      <c r="AU971" s="58"/>
      <c r="AV971" s="62"/>
      <c r="AW971" s="62"/>
      <c r="AX971" s="58"/>
      <c r="AY971" s="58"/>
      <c r="AZ971" s="58"/>
      <c r="BA971" s="62" t="s">
        <v>208</v>
      </c>
      <c r="BB971" s="62" t="s">
        <v>145</v>
      </c>
      <c r="BC971" s="62" t="s">
        <v>146</v>
      </c>
      <c r="BD971" s="66">
        <v>3001</v>
      </c>
      <c r="BE971" s="62"/>
      <c r="BF971" s="75"/>
      <c r="BG971" s="76"/>
      <c r="BH971" s="77"/>
      <c r="BI971" s="71"/>
      <c r="BJ971" s="71"/>
      <c r="BK971" s="71"/>
    </row>
    <row r="972" s="55" customFormat="1" ht="60" hidden="1" customHeight="1">
      <c r="A972" s="521"/>
      <c r="B972" s="521" t="s">
        <v>62</v>
      </c>
      <c r="C972" s="521" t="s">
        <v>63</v>
      </c>
      <c r="D972" s="525" t="s">
        <v>64</v>
      </c>
      <c r="E972" s="525">
        <v>246</v>
      </c>
      <c r="F972" s="288" t="s">
        <v>3838</v>
      </c>
      <c r="G972" s="288" t="s">
        <v>3849</v>
      </c>
      <c r="H972" s="525" t="s">
        <v>3850</v>
      </c>
      <c r="I972" s="287" t="s">
        <v>171</v>
      </c>
      <c r="J972" s="288" t="s">
        <v>172</v>
      </c>
      <c r="K972" s="530" t="s">
        <v>131</v>
      </c>
      <c r="L972" s="289" t="s">
        <v>151</v>
      </c>
      <c r="M972" s="288" t="s">
        <v>3841</v>
      </c>
      <c r="N972" s="530" t="s">
        <v>3851</v>
      </c>
      <c r="O972" s="521" t="s">
        <v>75</v>
      </c>
      <c r="P972" s="521" t="s">
        <v>76</v>
      </c>
      <c r="Q972" s="527" t="s">
        <v>137</v>
      </c>
      <c r="R972" s="647" t="s">
        <v>2954</v>
      </c>
      <c r="S972" s="648">
        <v>12</v>
      </c>
      <c r="T972" s="649" t="e">
        <f t="shared" si="79"/>
        <v>#VALUE!</v>
      </c>
      <c r="U972" s="525" t="s">
        <v>100</v>
      </c>
      <c r="V972" s="650" t="str">
        <f t="shared" si="83"/>
        <v>М</v>
      </c>
      <c r="W972" s="650" t="str">
        <f t="shared" si="80"/>
        <v>Па</v>
      </c>
      <c r="X972" s="287">
        <v>0.69999999999999996</v>
      </c>
      <c r="Y972" s="287" t="s">
        <v>138</v>
      </c>
      <c r="Z972" s="527" t="s">
        <v>139</v>
      </c>
      <c r="AA972" s="525" t="s">
        <v>156</v>
      </c>
      <c r="AB972" s="287"/>
      <c r="AC972" s="527" t="s">
        <v>141</v>
      </c>
      <c r="AD972" s="530">
        <v>60</v>
      </c>
      <c r="AE972" s="651">
        <v>45495</v>
      </c>
      <c r="AF972" s="531">
        <f t="shared" si="84"/>
        <v>47320</v>
      </c>
      <c r="AG972" s="288" t="s">
        <v>82</v>
      </c>
      <c r="AH972" s="288" t="s">
        <v>83</v>
      </c>
      <c r="AI972" s="527" t="s">
        <v>3852</v>
      </c>
      <c r="AJ972" s="288" t="s">
        <v>143</v>
      </c>
      <c r="AK972" s="531" t="str">
        <f t="shared" ca="1" si="86"/>
        <v>поверен</v>
      </c>
      <c r="AL972" s="527"/>
      <c r="AM972" s="527" t="s">
        <v>86</v>
      </c>
      <c r="AN972" s="527" t="s">
        <v>87</v>
      </c>
      <c r="AO972" s="527" t="s">
        <v>88</v>
      </c>
      <c r="AP972" s="287"/>
      <c r="AQ972" s="528"/>
      <c r="AR972" s="531"/>
      <c r="AS972" s="527" t="s">
        <v>91</v>
      </c>
      <c r="AT972" s="521" t="s">
        <v>385</v>
      </c>
      <c r="AU972" s="521"/>
      <c r="AV972" s="288"/>
      <c r="AW972" s="288"/>
      <c r="AX972" s="521"/>
      <c r="AY972" s="521"/>
      <c r="AZ972" s="521"/>
      <c r="BA972" s="288" t="s">
        <v>208</v>
      </c>
      <c r="BB972" s="288" t="s">
        <v>145</v>
      </c>
      <c r="BC972" s="288" t="s">
        <v>146</v>
      </c>
      <c r="BD972" s="527">
        <v>3001</v>
      </c>
      <c r="BE972" s="288"/>
      <c r="BF972" s="652"/>
      <c r="BG972" s="653"/>
      <c r="BH972" s="654"/>
      <c r="BI972" s="650"/>
      <c r="BJ972" s="650"/>
      <c r="BK972" s="650"/>
    </row>
    <row r="973" s="235" customFormat="1" ht="60" hidden="1" customHeight="1">
      <c r="A973" s="655"/>
      <c r="B973" s="655" t="s">
        <v>62</v>
      </c>
      <c r="C973" s="655" t="s">
        <v>63</v>
      </c>
      <c r="D973" s="656" t="s">
        <v>64</v>
      </c>
      <c r="E973" s="656" t="s">
        <v>3853</v>
      </c>
      <c r="F973" s="657" t="s">
        <v>3854</v>
      </c>
      <c r="G973" s="657" t="s">
        <v>389</v>
      </c>
      <c r="H973" s="656" t="s">
        <v>3855</v>
      </c>
      <c r="I973" s="658" t="s">
        <v>688</v>
      </c>
      <c r="J973" s="659" t="s">
        <v>689</v>
      </c>
      <c r="K973" s="660" t="s">
        <v>579</v>
      </c>
      <c r="L973" s="661" t="s">
        <v>690</v>
      </c>
      <c r="M973" s="662" t="s">
        <v>691</v>
      </c>
      <c r="N973" s="656" t="s">
        <v>3856</v>
      </c>
      <c r="O973" s="655" t="s">
        <v>692</v>
      </c>
      <c r="P973" s="655" t="s">
        <v>76</v>
      </c>
      <c r="Q973" s="663" t="s">
        <v>398</v>
      </c>
      <c r="R973" s="664">
        <v>45201</v>
      </c>
      <c r="S973" s="658">
        <v>15</v>
      </c>
      <c r="T973" s="659">
        <f>R973+S973*365.2</f>
        <v>50679</v>
      </c>
      <c r="U973" s="656" t="s">
        <v>100</v>
      </c>
      <c r="V973" s="665"/>
      <c r="W973" s="663" t="s">
        <v>399</v>
      </c>
      <c r="X973" s="658">
        <v>100</v>
      </c>
      <c r="Y973" s="666"/>
      <c r="Z973" s="663" t="s">
        <v>399</v>
      </c>
      <c r="AA973" s="667" t="s">
        <v>400</v>
      </c>
      <c r="AB973" s="666"/>
      <c r="AC973" s="663" t="s">
        <v>399</v>
      </c>
      <c r="AD973" s="662">
        <v>36</v>
      </c>
      <c r="AE973" s="668">
        <v>45201</v>
      </c>
      <c r="AF973" s="669">
        <f>IF(AD973=0,0,IF(AE973="","",EDATE(AE973,AD973)-DAY(1)))</f>
        <v>46296</v>
      </c>
      <c r="AG973" s="659" t="s">
        <v>82</v>
      </c>
      <c r="AH973" s="659" t="s">
        <v>83</v>
      </c>
      <c r="AI973" s="663" t="s">
        <v>3857</v>
      </c>
      <c r="AJ973" s="658" t="s">
        <v>898</v>
      </c>
      <c r="AK973" s="670" t="str">
        <f ca="1">IF(AE973=0,"нет данных",IF(TODAY()&lt;AF973-30,"поверен",IF(TODAY()&gt;AF973,"ЗАМЕНИТЬ","ПРОСРОЧЕН")))</f>
        <v>поверен</v>
      </c>
      <c r="AL973" s="670"/>
      <c r="AM973" s="663" t="s">
        <v>86</v>
      </c>
      <c r="AN973" s="663" t="s">
        <v>87</v>
      </c>
      <c r="AO973" s="663" t="s">
        <v>88</v>
      </c>
      <c r="AP973" s="658" t="s">
        <v>865</v>
      </c>
      <c r="AQ973" s="663" t="s">
        <v>3858</v>
      </c>
      <c r="AR973" s="671"/>
      <c r="AS973" s="663" t="s">
        <v>91</v>
      </c>
      <c r="AT973" s="655" t="s">
        <v>385</v>
      </c>
      <c r="AU973" s="658"/>
      <c r="AV973" s="663" t="s">
        <v>3858</v>
      </c>
      <c r="AW973" s="658"/>
      <c r="AX973" s="655"/>
      <c r="AY973" s="671"/>
      <c r="AZ973" s="671"/>
      <c r="BA973" s="659" t="s">
        <v>221</v>
      </c>
      <c r="BB973" s="659" t="s">
        <v>403</v>
      </c>
      <c r="BC973" s="659" t="s">
        <v>404</v>
      </c>
      <c r="BD973" s="663">
        <v>3160</v>
      </c>
      <c r="BE973" s="666"/>
      <c r="BF973" s="666"/>
      <c r="BG973" s="672"/>
      <c r="BH973" s="671"/>
      <c r="BI973" s="671"/>
      <c r="BJ973" s="673" t="s">
        <v>407</v>
      </c>
      <c r="BK973" s="673" t="s">
        <v>698</v>
      </c>
      <c r="BL973" s="125"/>
      <c r="BM973" s="125"/>
      <c r="BN973" s="125"/>
      <c r="BO973" s="125"/>
      <c r="BP973" s="125"/>
      <c r="BQ973" s="125"/>
      <c r="BR973" s="125"/>
      <c r="BS973" s="125"/>
      <c r="BT973" s="125"/>
      <c r="BU973" s="125"/>
      <c r="BV973" s="125"/>
      <c r="BW973" s="125"/>
      <c r="BX973" s="125"/>
      <c r="BY973" s="125"/>
      <c r="BZ973" s="125"/>
      <c r="CA973" s="125"/>
      <c r="CB973" s="125"/>
      <c r="CC973" s="125"/>
      <c r="CD973" s="125"/>
      <c r="CE973" s="125"/>
      <c r="CF973" s="125"/>
      <c r="CG973" s="125"/>
      <c r="CH973" s="125"/>
      <c r="CI973" s="125"/>
      <c r="CJ973" s="125"/>
      <c r="CK973" s="125"/>
      <c r="CL973" s="125"/>
      <c r="CM973" s="125"/>
      <c r="CN973" s="125"/>
      <c r="CO973" s="125"/>
      <c r="CP973" s="125"/>
      <c r="CQ973" s="125"/>
      <c r="CR973" s="125"/>
      <c r="CS973" s="125"/>
      <c r="CT973" s="125"/>
      <c r="CU973" s="125"/>
      <c r="CV973" s="125"/>
      <c r="CW973" s="125"/>
      <c r="CX973" s="125"/>
      <c r="CY973" s="125"/>
      <c r="CZ973" s="125"/>
      <c r="DA973" s="125"/>
      <c r="DB973" s="125"/>
      <c r="DC973" s="125"/>
      <c r="DD973" s="125"/>
      <c r="DE973" s="125"/>
      <c r="DF973" s="125"/>
      <c r="DG973" s="125"/>
      <c r="DH973" s="125"/>
      <c r="DI973" s="125"/>
      <c r="DJ973" s="125"/>
      <c r="DK973" s="125"/>
      <c r="DL973" s="125"/>
      <c r="DM973" s="125"/>
      <c r="DN973" s="125"/>
      <c r="DO973" s="125"/>
      <c r="DP973" s="125"/>
      <c r="DQ973" s="125"/>
      <c r="DR973" s="125"/>
      <c r="DS973" s="125"/>
      <c r="DT973" s="125"/>
      <c r="DU973" s="125"/>
      <c r="DV973" s="125"/>
      <c r="DW973" s="125"/>
      <c r="DX973" s="125"/>
      <c r="DY973" s="125"/>
      <c r="DZ973" s="125"/>
      <c r="EA973" s="125"/>
      <c r="EB973" s="125"/>
      <c r="EC973" s="125"/>
      <c r="ED973" s="125"/>
      <c r="EE973" s="125"/>
      <c r="EF973" s="125"/>
      <c r="EG973" s="125"/>
      <c r="EH973" s="125"/>
      <c r="EI973" s="125"/>
      <c r="EJ973" s="125"/>
      <c r="EK973" s="125"/>
      <c r="EL973" s="125"/>
      <c r="EM973" s="125"/>
      <c r="EN973" s="125"/>
      <c r="EO973" s="125"/>
      <c r="EP973" s="125"/>
      <c r="EQ973" s="125"/>
      <c r="ER973" s="125"/>
      <c r="ES973" s="125"/>
      <c r="ET973" s="125"/>
      <c r="EU973" s="125"/>
      <c r="EV973" s="125"/>
      <c r="EW973" s="125"/>
      <c r="EX973" s="125"/>
      <c r="EY973" s="125"/>
      <c r="EZ973" s="125"/>
      <c r="FA973" s="125"/>
      <c r="FB973" s="125"/>
      <c r="FC973" s="125"/>
      <c r="FD973" s="125"/>
      <c r="FE973" s="125"/>
      <c r="FF973" s="125"/>
      <c r="FG973" s="125"/>
      <c r="FH973" s="125"/>
      <c r="FI973" s="125"/>
      <c r="FJ973" s="125"/>
      <c r="FK973" s="125"/>
      <c r="FL973" s="125"/>
      <c r="FM973" s="125"/>
      <c r="FN973" s="125"/>
      <c r="FO973" s="125"/>
      <c r="FP973" s="125"/>
      <c r="FQ973" s="125"/>
      <c r="FR973" s="125"/>
      <c r="FS973" s="125"/>
      <c r="FT973" s="125"/>
      <c r="FU973" s="125"/>
      <c r="FV973" s="125"/>
      <c r="FW973" s="125"/>
      <c r="FX973" s="125"/>
      <c r="FY973" s="125"/>
      <c r="FZ973" s="125"/>
      <c r="GA973" s="125"/>
      <c r="GB973" s="125"/>
      <c r="GC973" s="125"/>
      <c r="GD973" s="125"/>
      <c r="GE973" s="125"/>
      <c r="GF973" s="125"/>
      <c r="GG973" s="125"/>
      <c r="GH973" s="125"/>
      <c r="GI973" s="125"/>
      <c r="GJ973" s="125"/>
      <c r="GK973" s="125"/>
      <c r="GL973" s="125"/>
      <c r="GM973" s="125"/>
      <c r="GN973" s="125"/>
      <c r="GO973" s="125"/>
      <c r="GP973" s="125"/>
      <c r="GQ973" s="125"/>
      <c r="GR973" s="125"/>
      <c r="GS973" s="125"/>
      <c r="GT973" s="125"/>
      <c r="GU973" s="125"/>
      <c r="GV973" s="125"/>
      <c r="GW973" s="125"/>
      <c r="GX973" s="125"/>
      <c r="GY973" s="125"/>
      <c r="GZ973" s="125"/>
      <c r="HA973" s="125"/>
      <c r="HB973" s="125"/>
      <c r="HC973" s="125"/>
      <c r="HD973" s="125"/>
      <c r="HE973" s="125"/>
      <c r="HF973" s="125"/>
      <c r="HG973" s="125"/>
      <c r="HH973" s="125"/>
      <c r="HI973" s="125"/>
      <c r="HJ973" s="125"/>
      <c r="HK973" s="125"/>
      <c r="HL973" s="125"/>
      <c r="HM973" s="125"/>
      <c r="HN973" s="125"/>
      <c r="HO973" s="125"/>
      <c r="HP973" s="125"/>
      <c r="HQ973" s="125"/>
      <c r="HR973" s="125"/>
      <c r="HS973" s="125"/>
      <c r="HT973" s="125"/>
      <c r="HU973" s="125"/>
      <c r="HV973" s="125"/>
      <c r="HW973" s="125"/>
      <c r="HX973" s="125"/>
      <c r="HY973" s="125"/>
      <c r="HZ973" s="125"/>
      <c r="IA973" s="125"/>
      <c r="IB973" s="125"/>
      <c r="IC973" s="125"/>
      <c r="ID973" s="125"/>
      <c r="IE973" s="125"/>
    </row>
    <row r="974" s="449" customFormat="1" ht="60" hidden="1" customHeight="1">
      <c r="A974" s="674"/>
      <c r="B974" s="674" t="s">
        <v>62</v>
      </c>
      <c r="C974" s="674" t="s">
        <v>63</v>
      </c>
      <c r="D974" s="675" t="s">
        <v>64</v>
      </c>
      <c r="E974" s="675">
        <v>247</v>
      </c>
      <c r="F974" s="676" t="s">
        <v>3854</v>
      </c>
      <c r="G974" s="676" t="s">
        <v>409</v>
      </c>
      <c r="H974" s="675" t="s">
        <v>3859</v>
      </c>
      <c r="I974" s="677" t="s">
        <v>688</v>
      </c>
      <c r="J974" s="678" t="s">
        <v>689</v>
      </c>
      <c r="K974" s="679" t="s">
        <v>579</v>
      </c>
      <c r="L974" s="680" t="s">
        <v>690</v>
      </c>
      <c r="M974" s="679" t="s">
        <v>691</v>
      </c>
      <c r="N974" s="680" t="s">
        <v>3860</v>
      </c>
      <c r="O974" s="681" t="s">
        <v>692</v>
      </c>
      <c r="P974" s="674" t="s">
        <v>76</v>
      </c>
      <c r="Q974" s="682" t="s">
        <v>398</v>
      </c>
      <c r="R974" s="683">
        <v>45201</v>
      </c>
      <c r="S974" s="684">
        <v>10</v>
      </c>
      <c r="T974" s="685">
        <f t="shared" si="79"/>
        <v>48853</v>
      </c>
      <c r="U974" s="675" t="s">
        <v>100</v>
      </c>
      <c r="V974" s="686" t="str">
        <f t="shared" si="83"/>
        <v/>
      </c>
      <c r="W974" s="686" t="str">
        <f t="shared" si="80"/>
        <v>%НКПР</v>
      </c>
      <c r="X974" s="684">
        <v>100</v>
      </c>
      <c r="Y974" s="684"/>
      <c r="Z974" s="682" t="s">
        <v>399</v>
      </c>
      <c r="AA974" s="675" t="s">
        <v>596</v>
      </c>
      <c r="AB974" s="684"/>
      <c r="AC974" s="682" t="s">
        <v>399</v>
      </c>
      <c r="AD974" s="687">
        <v>36</v>
      </c>
      <c r="AE974" s="688">
        <v>45201</v>
      </c>
      <c r="AF974" s="689">
        <f t="shared" si="84"/>
        <v>46296</v>
      </c>
      <c r="AG974" s="689" t="s">
        <v>82</v>
      </c>
      <c r="AH974" s="689" t="s">
        <v>83</v>
      </c>
      <c r="AI974" s="690" t="s">
        <v>3861</v>
      </c>
      <c r="AJ974" s="684" t="s">
        <v>898</v>
      </c>
      <c r="AK974" s="689" t="str">
        <f t="shared" ca="1" si="86"/>
        <v>поверен</v>
      </c>
      <c r="AL974" s="682"/>
      <c r="AM974" s="682" t="s">
        <v>86</v>
      </c>
      <c r="AN974" s="682" t="s">
        <v>87</v>
      </c>
      <c r="AO974" s="682" t="s">
        <v>88</v>
      </c>
      <c r="AP974" s="691" t="s">
        <v>695</v>
      </c>
      <c r="AQ974" s="692" t="s">
        <v>1032</v>
      </c>
      <c r="AR974" s="689"/>
      <c r="AS974" s="682" t="s">
        <v>91</v>
      </c>
      <c r="AT974" s="674" t="s">
        <v>92</v>
      </c>
      <c r="AU974" s="674"/>
      <c r="AV974" s="693" t="s">
        <v>1032</v>
      </c>
      <c r="AW974" s="676"/>
      <c r="AX974" s="674"/>
      <c r="AY974" s="674"/>
      <c r="AZ974" s="674"/>
      <c r="BA974" s="676" t="s">
        <v>221</v>
      </c>
      <c r="BB974" s="676" t="s">
        <v>403</v>
      </c>
      <c r="BC974" s="676" t="s">
        <v>404</v>
      </c>
      <c r="BD974" s="682">
        <v>3160</v>
      </c>
      <c r="BE974" s="676"/>
      <c r="BF974" s="694"/>
      <c r="BG974" s="676" t="s">
        <v>3862</v>
      </c>
      <c r="BH974" s="695"/>
      <c r="BI974" s="686" t="s">
        <v>406</v>
      </c>
      <c r="BJ974" s="696" t="s">
        <v>407</v>
      </c>
      <c r="BK974" s="692" t="s">
        <v>698</v>
      </c>
      <c r="BL974" s="55"/>
      <c r="BM974" s="55"/>
      <c r="BN974" s="55"/>
      <c r="BO974" s="55"/>
      <c r="BP974" s="55"/>
      <c r="BQ974" s="55"/>
      <c r="BR974" s="55"/>
      <c r="BS974" s="55"/>
      <c r="BT974" s="55"/>
      <c r="BU974" s="55"/>
      <c r="BV974" s="55"/>
      <c r="BW974" s="55"/>
      <c r="BX974" s="55"/>
      <c r="BY974" s="55"/>
      <c r="BZ974" s="55"/>
      <c r="CA974" s="55"/>
      <c r="CB974" s="55"/>
      <c r="CC974" s="55"/>
      <c r="CD974" s="55"/>
      <c r="CE974" s="55"/>
      <c r="CF974" s="55"/>
      <c r="CG974" s="55"/>
      <c r="CH974" s="55"/>
      <c r="CI974" s="55"/>
      <c r="CJ974" s="55"/>
      <c r="CK974" s="55"/>
      <c r="CL974" s="55"/>
      <c r="CM974" s="55"/>
      <c r="CN974" s="55"/>
      <c r="CO974" s="55"/>
      <c r="CP974" s="55"/>
      <c r="CQ974" s="55"/>
      <c r="CR974" s="55"/>
      <c r="CS974" s="55"/>
      <c r="CT974" s="55"/>
      <c r="CU974" s="55"/>
      <c r="CV974" s="55"/>
      <c r="CW974" s="55"/>
      <c r="CX974" s="55"/>
      <c r="CY974" s="55"/>
      <c r="CZ974" s="55"/>
      <c r="DA974" s="55"/>
      <c r="DB974" s="55"/>
      <c r="DC974" s="55"/>
      <c r="DD974" s="55"/>
      <c r="DE974" s="55"/>
      <c r="DF974" s="55"/>
      <c r="DG974" s="55"/>
      <c r="DH974" s="55"/>
      <c r="DI974" s="55"/>
      <c r="DJ974" s="55"/>
      <c r="DK974" s="55"/>
      <c r="DL974" s="55"/>
      <c r="DM974" s="55"/>
      <c r="DN974" s="55"/>
      <c r="DO974" s="55"/>
      <c r="DP974" s="55"/>
      <c r="DQ974" s="55"/>
      <c r="DR974" s="55"/>
      <c r="DS974" s="55"/>
      <c r="DT974" s="55"/>
      <c r="DU974" s="55"/>
      <c r="DV974" s="55"/>
      <c r="DW974" s="55"/>
      <c r="DX974" s="55"/>
      <c r="DY974" s="55"/>
      <c r="DZ974" s="55"/>
      <c r="EA974" s="55"/>
      <c r="EB974" s="55"/>
      <c r="EC974" s="55"/>
      <c r="ED974" s="55"/>
      <c r="EE974" s="55"/>
      <c r="EF974" s="55"/>
      <c r="EG974" s="55"/>
      <c r="EH974" s="55"/>
      <c r="EI974" s="55"/>
      <c r="EJ974" s="55"/>
      <c r="EK974" s="55"/>
      <c r="EL974" s="55"/>
      <c r="EM974" s="55"/>
      <c r="EN974" s="55"/>
      <c r="EO974" s="55"/>
      <c r="EP974" s="55"/>
      <c r="EQ974" s="55"/>
      <c r="ER974" s="55"/>
      <c r="ES974" s="55"/>
      <c r="ET974" s="55"/>
      <c r="EU974" s="55"/>
      <c r="EV974" s="55"/>
      <c r="EW974" s="55"/>
      <c r="EX974" s="55"/>
      <c r="EY974" s="55"/>
      <c r="EZ974" s="55"/>
      <c r="FA974" s="55"/>
      <c r="FB974" s="55"/>
      <c r="FC974" s="55"/>
      <c r="FD974" s="55"/>
      <c r="FE974" s="55"/>
      <c r="FF974" s="55"/>
      <c r="FG974" s="55"/>
      <c r="FH974" s="55"/>
      <c r="FI974" s="55"/>
      <c r="FJ974" s="55"/>
      <c r="FK974" s="55"/>
      <c r="FL974" s="55"/>
      <c r="FM974" s="55"/>
      <c r="FN974" s="55"/>
      <c r="FO974" s="55"/>
      <c r="FP974" s="55"/>
      <c r="FQ974" s="55"/>
      <c r="FR974" s="55"/>
      <c r="FS974" s="55"/>
      <c r="FT974" s="55"/>
      <c r="FU974" s="55"/>
      <c r="FV974" s="55"/>
      <c r="FW974" s="55"/>
      <c r="FX974" s="55"/>
      <c r="FY974" s="55"/>
      <c r="FZ974" s="55"/>
      <c r="GA974" s="55"/>
      <c r="GB974" s="55"/>
      <c r="GC974" s="55"/>
      <c r="GD974" s="55"/>
      <c r="GE974" s="55"/>
      <c r="GF974" s="55"/>
      <c r="GG974" s="55"/>
      <c r="GH974" s="55"/>
      <c r="GI974" s="55"/>
      <c r="GJ974" s="55"/>
      <c r="GK974" s="55"/>
      <c r="GL974" s="55"/>
      <c r="GM974" s="55"/>
      <c r="GN974" s="55"/>
      <c r="GO974" s="55"/>
      <c r="GP974" s="55"/>
      <c r="GQ974" s="55"/>
      <c r="GR974" s="55"/>
      <c r="GS974" s="55"/>
      <c r="GT974" s="55"/>
      <c r="GU974" s="55"/>
      <c r="GV974" s="55"/>
      <c r="GW974" s="55"/>
      <c r="GX974" s="55"/>
      <c r="GY974" s="55"/>
      <c r="GZ974" s="55"/>
      <c r="HA974" s="55"/>
      <c r="HB974" s="55"/>
      <c r="HC974" s="55"/>
      <c r="HD974" s="55"/>
      <c r="HE974" s="55"/>
      <c r="HF974" s="55"/>
      <c r="HG974" s="55"/>
      <c r="HH974" s="55"/>
      <c r="HI974" s="55"/>
      <c r="HJ974" s="55"/>
      <c r="HK974" s="55"/>
      <c r="HL974" s="55"/>
      <c r="HM974" s="55"/>
      <c r="HN974" s="55"/>
      <c r="HO974" s="55"/>
      <c r="HP974" s="55"/>
      <c r="HQ974" s="55"/>
      <c r="HR974" s="55"/>
      <c r="HS974" s="55"/>
      <c r="HT974" s="55"/>
      <c r="HU974" s="55"/>
      <c r="HV974" s="55"/>
      <c r="HW974" s="55"/>
      <c r="HX974" s="55"/>
      <c r="HY974" s="55"/>
      <c r="HZ974" s="55"/>
      <c r="IA974" s="55"/>
      <c r="IB974" s="55"/>
      <c r="IC974" s="55"/>
      <c r="ID974" s="55"/>
      <c r="IE974" s="55"/>
    </row>
    <row r="975" s="449" customFormat="1" ht="60" hidden="1" customHeight="1">
      <c r="A975" s="450"/>
      <c r="B975" s="450" t="s">
        <v>62</v>
      </c>
      <c r="C975" s="450" t="s">
        <v>63</v>
      </c>
      <c r="D975" s="608" t="s">
        <v>64</v>
      </c>
      <c r="E975" s="608" t="s">
        <v>3863</v>
      </c>
      <c r="F975" s="386" t="s">
        <v>3864</v>
      </c>
      <c r="G975" s="380" t="s">
        <v>3865</v>
      </c>
      <c r="H975" s="608" t="s">
        <v>3866</v>
      </c>
      <c r="I975" s="458" t="s">
        <v>590</v>
      </c>
      <c r="J975" s="380" t="s">
        <v>3867</v>
      </c>
      <c r="K975" s="454" t="s">
        <v>592</v>
      </c>
      <c r="L975" s="453" t="s">
        <v>593</v>
      </c>
      <c r="M975" s="454" t="s">
        <v>594</v>
      </c>
      <c r="N975" s="454">
        <v>221733</v>
      </c>
      <c r="O975" s="455" t="s">
        <v>595</v>
      </c>
      <c r="P975" s="455" t="s">
        <v>76</v>
      </c>
      <c r="Q975" s="461" t="s">
        <v>398</v>
      </c>
      <c r="R975" s="457">
        <v>44887</v>
      </c>
      <c r="S975" s="458">
        <v>10</v>
      </c>
      <c r="T975" s="607">
        <f t="shared" si="79"/>
        <v>48539</v>
      </c>
      <c r="U975" s="608" t="s">
        <v>100</v>
      </c>
      <c r="V975" s="455" t="str">
        <f t="shared" si="83"/>
        <v/>
      </c>
      <c r="W975" s="455" t="str">
        <f t="shared" si="80"/>
        <v>%НКПР</v>
      </c>
      <c r="X975" s="458">
        <v>100</v>
      </c>
      <c r="Y975" s="458"/>
      <c r="Z975" s="461" t="s">
        <v>399</v>
      </c>
      <c r="AA975" s="608" t="s">
        <v>596</v>
      </c>
      <c r="AB975" s="458"/>
      <c r="AC975" s="461" t="s">
        <v>399</v>
      </c>
      <c r="AD975" s="460">
        <v>36</v>
      </c>
      <c r="AE975" s="457">
        <v>44887</v>
      </c>
      <c r="AF975" s="463">
        <f t="shared" si="84"/>
        <v>45982</v>
      </c>
      <c r="AG975" s="380" t="s">
        <v>82</v>
      </c>
      <c r="AH975" s="380" t="s">
        <v>83</v>
      </c>
      <c r="AI975" s="461" t="s">
        <v>3868</v>
      </c>
      <c r="AJ975" s="455" t="s">
        <v>598</v>
      </c>
      <c r="AK975" s="249" t="str">
        <f t="shared" ca="1" si="86"/>
        <v>поверен</v>
      </c>
      <c r="AL975" s="461"/>
      <c r="AM975" s="461" t="s">
        <v>86</v>
      </c>
      <c r="AN975" s="461" t="s">
        <v>87</v>
      </c>
      <c r="AO975" s="461" t="s">
        <v>88</v>
      </c>
      <c r="AP975" s="455" t="s">
        <v>599</v>
      </c>
      <c r="AQ975" s="462" t="s">
        <v>3869</v>
      </c>
      <c r="AR975" s="463"/>
      <c r="AS975" s="461" t="s">
        <v>91</v>
      </c>
      <c r="AT975" s="455" t="s">
        <v>385</v>
      </c>
      <c r="AU975" s="455"/>
      <c r="AV975" s="462" t="s">
        <v>3869</v>
      </c>
      <c r="AW975" s="380"/>
      <c r="AX975" s="455"/>
      <c r="AY975" s="455"/>
      <c r="AZ975" s="455"/>
      <c r="BA975" s="380"/>
      <c r="BB975" s="380" t="s">
        <v>403</v>
      </c>
      <c r="BC975" s="380" t="s">
        <v>404</v>
      </c>
      <c r="BD975" s="461">
        <v>3160</v>
      </c>
      <c r="BE975" s="380"/>
      <c r="BF975" s="464"/>
      <c r="BG975" s="465"/>
      <c r="BH975" s="466"/>
      <c r="BI975" s="455" t="s">
        <v>406</v>
      </c>
      <c r="BJ975" s="462" t="s">
        <v>1305</v>
      </c>
      <c r="BK975" s="455" t="s">
        <v>915</v>
      </c>
      <c r="BL975" s="55"/>
      <c r="BM975" s="55"/>
      <c r="BN975" s="55"/>
      <c r="BO975" s="55"/>
      <c r="BP975" s="55"/>
      <c r="BQ975" s="55"/>
      <c r="BR975" s="55"/>
      <c r="BS975" s="55"/>
      <c r="BT975" s="55"/>
      <c r="BU975" s="55"/>
      <c r="BV975" s="55"/>
      <c r="BW975" s="55"/>
      <c r="BX975" s="55"/>
      <c r="BY975" s="55"/>
      <c r="BZ975" s="55"/>
      <c r="CA975" s="55"/>
      <c r="CB975" s="55"/>
      <c r="CC975" s="55"/>
      <c r="CD975" s="55"/>
      <c r="CE975" s="55"/>
      <c r="CF975" s="55"/>
      <c r="CG975" s="55"/>
      <c r="CH975" s="55"/>
      <c r="CI975" s="55"/>
      <c r="CJ975" s="55"/>
      <c r="CK975" s="55"/>
      <c r="CL975" s="55"/>
      <c r="CM975" s="55"/>
      <c r="CN975" s="55"/>
      <c r="CO975" s="55"/>
      <c r="CP975" s="55"/>
      <c r="CQ975" s="55"/>
      <c r="CR975" s="55"/>
      <c r="CS975" s="55"/>
      <c r="CT975" s="55"/>
      <c r="CU975" s="55"/>
      <c r="CV975" s="55"/>
      <c r="CW975" s="55"/>
      <c r="CX975" s="55"/>
      <c r="CY975" s="55"/>
      <c r="CZ975" s="55"/>
      <c r="DA975" s="55"/>
      <c r="DB975" s="55"/>
      <c r="DC975" s="55"/>
      <c r="DD975" s="55"/>
      <c r="DE975" s="55"/>
      <c r="DF975" s="55"/>
      <c r="DG975" s="55"/>
      <c r="DH975" s="55"/>
      <c r="DI975" s="55"/>
      <c r="DJ975" s="55"/>
      <c r="DK975" s="55"/>
      <c r="DL975" s="55"/>
      <c r="DM975" s="55"/>
      <c r="DN975" s="55"/>
      <c r="DO975" s="55"/>
      <c r="DP975" s="55"/>
      <c r="DQ975" s="55"/>
      <c r="DR975" s="55"/>
      <c r="DS975" s="55"/>
      <c r="DT975" s="55"/>
      <c r="DU975" s="55"/>
      <c r="DV975" s="55"/>
      <c r="DW975" s="55"/>
      <c r="DX975" s="55"/>
      <c r="DY975" s="55"/>
      <c r="DZ975" s="55"/>
      <c r="EA975" s="55"/>
      <c r="EB975" s="55"/>
      <c r="EC975" s="55"/>
      <c r="ED975" s="55"/>
      <c r="EE975" s="55"/>
      <c r="EF975" s="55"/>
      <c r="EG975" s="55"/>
      <c r="EH975" s="55"/>
      <c r="EI975" s="55"/>
      <c r="EJ975" s="55"/>
      <c r="EK975" s="55"/>
      <c r="EL975" s="55"/>
      <c r="EM975" s="55"/>
      <c r="EN975" s="55"/>
      <c r="EO975" s="55"/>
      <c r="EP975" s="55"/>
      <c r="EQ975" s="55"/>
      <c r="ER975" s="55"/>
      <c r="ES975" s="55"/>
      <c r="ET975" s="55"/>
      <c r="EU975" s="55"/>
      <c r="EV975" s="55"/>
      <c r="EW975" s="55"/>
      <c r="EX975" s="55"/>
      <c r="EY975" s="55"/>
      <c r="EZ975" s="55"/>
      <c r="FA975" s="55"/>
      <c r="FB975" s="55"/>
      <c r="FC975" s="55"/>
      <c r="FD975" s="55"/>
      <c r="FE975" s="55"/>
      <c r="FF975" s="55"/>
      <c r="FG975" s="55"/>
      <c r="FH975" s="55"/>
      <c r="FI975" s="55"/>
      <c r="FJ975" s="55"/>
      <c r="FK975" s="55"/>
      <c r="FL975" s="55"/>
      <c r="FM975" s="55"/>
      <c r="FN975" s="55"/>
      <c r="FO975" s="55"/>
      <c r="FP975" s="55"/>
      <c r="FQ975" s="55"/>
      <c r="FR975" s="55"/>
      <c r="FS975" s="55"/>
      <c r="FT975" s="55"/>
      <c r="FU975" s="55"/>
      <c r="FV975" s="55"/>
      <c r="FW975" s="55"/>
      <c r="FX975" s="55"/>
      <c r="FY975" s="55"/>
      <c r="FZ975" s="55"/>
      <c r="GA975" s="55"/>
      <c r="GB975" s="55"/>
      <c r="GC975" s="55"/>
      <c r="GD975" s="55"/>
      <c r="GE975" s="55"/>
      <c r="GF975" s="55"/>
      <c r="GG975" s="55"/>
      <c r="GH975" s="55"/>
      <c r="GI975" s="55"/>
      <c r="GJ975" s="55"/>
      <c r="GK975" s="55"/>
      <c r="GL975" s="55"/>
      <c r="GM975" s="55"/>
      <c r="GN975" s="55"/>
      <c r="GO975" s="55"/>
      <c r="GP975" s="55"/>
      <c r="GQ975" s="55"/>
      <c r="GR975" s="55"/>
      <c r="GS975" s="55"/>
      <c r="GT975" s="55"/>
      <c r="GU975" s="55"/>
      <c r="GV975" s="55"/>
      <c r="GW975" s="55"/>
      <c r="GX975" s="55"/>
      <c r="GY975" s="55"/>
      <c r="GZ975" s="55"/>
      <c r="HA975" s="55"/>
      <c r="HB975" s="55"/>
      <c r="HC975" s="55"/>
      <c r="HD975" s="55"/>
      <c r="HE975" s="55"/>
      <c r="HF975" s="55"/>
      <c r="HG975" s="55"/>
      <c r="HH975" s="55"/>
      <c r="HI975" s="55"/>
      <c r="HJ975" s="55"/>
      <c r="HK975" s="55"/>
      <c r="HL975" s="55"/>
      <c r="HM975" s="55"/>
      <c r="HN975" s="55"/>
      <c r="HO975" s="55"/>
      <c r="HP975" s="55"/>
      <c r="HQ975" s="55"/>
      <c r="HR975" s="55"/>
      <c r="HS975" s="55"/>
      <c r="HT975" s="55"/>
      <c r="HU975" s="55"/>
      <c r="HV975" s="55"/>
      <c r="HW975" s="55"/>
      <c r="HX975" s="55"/>
      <c r="HY975" s="55"/>
      <c r="HZ975" s="55"/>
      <c r="IA975" s="55"/>
      <c r="IB975" s="55"/>
      <c r="IC975" s="55"/>
      <c r="ID975" s="55"/>
      <c r="IE975" s="55"/>
    </row>
    <row r="976" s="697" customFormat="1" ht="60" hidden="1" customHeight="1">
      <c r="A976" s="236"/>
      <c r="B976" s="236" t="s">
        <v>62</v>
      </c>
      <c r="C976" s="236" t="s">
        <v>63</v>
      </c>
      <c r="D976" s="237" t="s">
        <v>64</v>
      </c>
      <c r="E976" s="237" t="s">
        <v>3863</v>
      </c>
      <c r="F976" s="238" t="s">
        <v>3864</v>
      </c>
      <c r="G976" s="268" t="s">
        <v>3870</v>
      </c>
      <c r="H976" s="237" t="s">
        <v>3871</v>
      </c>
      <c r="I976" s="239" t="s">
        <v>391</v>
      </c>
      <c r="J976" s="238" t="s">
        <v>866</v>
      </c>
      <c r="K976" s="240" t="s">
        <v>393</v>
      </c>
      <c r="L976" s="240" t="s">
        <v>394</v>
      </c>
      <c r="M976" s="240" t="s">
        <v>3872</v>
      </c>
      <c r="N976" s="240" t="s">
        <v>3873</v>
      </c>
      <c r="O976" s="236" t="s">
        <v>397</v>
      </c>
      <c r="P976" s="236" t="s">
        <v>76</v>
      </c>
      <c r="Q976" s="242"/>
      <c r="R976" s="243">
        <v>43439</v>
      </c>
      <c r="S976" s="239">
        <v>12</v>
      </c>
      <c r="T976" s="244">
        <v>47822</v>
      </c>
      <c r="U976" s="237" t="s">
        <v>100</v>
      </c>
      <c r="V976" s="245" t="str">
        <f t="shared" si="83"/>
        <v/>
      </c>
      <c r="W976" s="245" t="str">
        <f t="shared" si="80"/>
        <v>%НКПР</v>
      </c>
      <c r="X976" s="239">
        <v>100</v>
      </c>
      <c r="Y976" s="239"/>
      <c r="Z976" s="242" t="s">
        <v>399</v>
      </c>
      <c r="AA976" s="237" t="s">
        <v>400</v>
      </c>
      <c r="AB976" s="239"/>
      <c r="AC976" s="242" t="s">
        <v>399</v>
      </c>
      <c r="AD976" s="698">
        <v>36</v>
      </c>
      <c r="AE976" s="699">
        <v>45735</v>
      </c>
      <c r="AF976" s="248">
        <f t="shared" si="84"/>
        <v>46830</v>
      </c>
      <c r="AG976" s="380" t="s">
        <v>82</v>
      </c>
      <c r="AH976" s="248" t="s">
        <v>83</v>
      </c>
      <c r="AI976" s="248" t="s">
        <v>3874</v>
      </c>
      <c r="AJ976" s="242" t="s">
        <v>109</v>
      </c>
      <c r="AK976" s="248" t="str">
        <f t="shared" ca="1" si="86"/>
        <v>поверен</v>
      </c>
      <c r="AL976" s="242"/>
      <c r="AM976" s="242" t="s">
        <v>86</v>
      </c>
      <c r="AN976" s="242" t="s">
        <v>87</v>
      </c>
      <c r="AO976" s="242" t="s">
        <v>88</v>
      </c>
      <c r="AP976" s="239" t="s">
        <v>3875</v>
      </c>
      <c r="AQ976" s="250" t="s">
        <v>3876</v>
      </c>
      <c r="AR976" s="248"/>
      <c r="AS976" s="242" t="s">
        <v>91</v>
      </c>
      <c r="AT976" s="236"/>
      <c r="AU976" s="236"/>
      <c r="AV976" s="238"/>
      <c r="AW976" s="238"/>
      <c r="AX976" s="236"/>
      <c r="AY976" s="236"/>
      <c r="AZ976" s="236"/>
      <c r="BA976" s="238" t="s">
        <v>122</v>
      </c>
      <c r="BB976" s="238" t="s">
        <v>403</v>
      </c>
      <c r="BC976" s="238" t="s">
        <v>404</v>
      </c>
      <c r="BD976" s="242">
        <v>3160</v>
      </c>
      <c r="BE976" s="238"/>
      <c r="BF976" s="251"/>
      <c r="BG976" s="700" t="s">
        <v>159</v>
      </c>
      <c r="BH976" s="701"/>
      <c r="BI976" s="245" t="s">
        <v>406</v>
      </c>
      <c r="BJ976" s="252" t="s">
        <v>407</v>
      </c>
      <c r="BK976" s="245" t="s">
        <v>408</v>
      </c>
      <c r="BL976" s="55"/>
      <c r="BM976" s="55"/>
      <c r="BN976" s="55"/>
      <c r="BO976" s="55"/>
      <c r="BP976" s="55"/>
      <c r="BQ976" s="55"/>
      <c r="BR976" s="55"/>
      <c r="BS976" s="55"/>
      <c r="BT976" s="55"/>
      <c r="BU976" s="55"/>
      <c r="BV976" s="55"/>
      <c r="BW976" s="55"/>
      <c r="BX976" s="55"/>
      <c r="BY976" s="55"/>
      <c r="BZ976" s="55"/>
      <c r="CA976" s="55"/>
      <c r="CB976" s="55"/>
      <c r="CC976" s="55"/>
      <c r="CD976" s="55"/>
      <c r="CE976" s="55"/>
      <c r="CF976" s="55"/>
      <c r="CG976" s="55"/>
      <c r="CH976" s="55"/>
      <c r="CI976" s="55"/>
      <c r="CJ976" s="55"/>
      <c r="CK976" s="55"/>
      <c r="CL976" s="55"/>
      <c r="CM976" s="55"/>
      <c r="CN976" s="55"/>
      <c r="CO976" s="55"/>
      <c r="CP976" s="55"/>
      <c r="CQ976" s="55"/>
      <c r="CR976" s="55"/>
      <c r="CS976" s="55"/>
      <c r="CT976" s="55"/>
      <c r="CU976" s="55"/>
      <c r="CV976" s="55"/>
      <c r="CW976" s="55"/>
      <c r="CX976" s="55"/>
      <c r="CY976" s="55"/>
      <c r="CZ976" s="55"/>
      <c r="DA976" s="55"/>
      <c r="DB976" s="55"/>
      <c r="DC976" s="55"/>
      <c r="DD976" s="55"/>
      <c r="DE976" s="55"/>
      <c r="DF976" s="55"/>
      <c r="DG976" s="55"/>
      <c r="DH976" s="55"/>
      <c r="DI976" s="55"/>
      <c r="DJ976" s="55"/>
      <c r="DK976" s="55"/>
      <c r="DL976" s="55"/>
      <c r="DM976" s="55"/>
      <c r="DN976" s="55"/>
      <c r="DO976" s="55"/>
      <c r="DP976" s="55"/>
      <c r="DQ976" s="55"/>
      <c r="DR976" s="55"/>
      <c r="DS976" s="55"/>
      <c r="DT976" s="55"/>
      <c r="DU976" s="55"/>
      <c r="DV976" s="55"/>
      <c r="DW976" s="55"/>
      <c r="DX976" s="55"/>
      <c r="DY976" s="55"/>
      <c r="DZ976" s="55"/>
      <c r="EA976" s="55"/>
      <c r="EB976" s="55"/>
      <c r="EC976" s="55"/>
      <c r="ED976" s="55"/>
      <c r="EE976" s="55"/>
      <c r="EF976" s="55"/>
      <c r="EG976" s="55"/>
      <c r="EH976" s="55"/>
      <c r="EI976" s="55"/>
      <c r="EJ976" s="55"/>
      <c r="EK976" s="55"/>
      <c r="EL976" s="55"/>
      <c r="EM976" s="55"/>
      <c r="EN976" s="55"/>
      <c r="EO976" s="55"/>
      <c r="EP976" s="55"/>
      <c r="EQ976" s="55"/>
      <c r="ER976" s="55"/>
      <c r="ES976" s="55"/>
      <c r="ET976" s="55"/>
      <c r="EU976" s="55"/>
      <c r="EV976" s="55"/>
      <c r="EW976" s="55"/>
      <c r="EX976" s="55"/>
      <c r="EY976" s="55"/>
      <c r="EZ976" s="55"/>
      <c r="FA976" s="55"/>
      <c r="FB976" s="55"/>
      <c r="FC976" s="55"/>
      <c r="FD976" s="55"/>
      <c r="FE976" s="55"/>
      <c r="FF976" s="55"/>
      <c r="FG976" s="55"/>
      <c r="FH976" s="55"/>
      <c r="FI976" s="55"/>
      <c r="FJ976" s="55"/>
      <c r="FK976" s="55"/>
      <c r="FL976" s="55"/>
      <c r="FM976" s="55"/>
      <c r="FN976" s="55"/>
      <c r="FO976" s="55"/>
      <c r="FP976" s="55"/>
      <c r="FQ976" s="55"/>
      <c r="FR976" s="55"/>
      <c r="FS976" s="55"/>
      <c r="FT976" s="55"/>
      <c r="FU976" s="55"/>
      <c r="FV976" s="55"/>
      <c r="FW976" s="55"/>
      <c r="FX976" s="55"/>
      <c r="FY976" s="55"/>
      <c r="FZ976" s="55"/>
      <c r="GA976" s="55"/>
      <c r="GB976" s="55"/>
      <c r="GC976" s="55"/>
      <c r="GD976" s="55"/>
      <c r="GE976" s="55"/>
      <c r="GF976" s="55"/>
      <c r="GG976" s="55"/>
      <c r="GH976" s="55"/>
      <c r="GI976" s="55"/>
      <c r="GJ976" s="55"/>
      <c r="GK976" s="55"/>
      <c r="GL976" s="55"/>
      <c r="GM976" s="55"/>
      <c r="GN976" s="55"/>
      <c r="GO976" s="55"/>
      <c r="GP976" s="55"/>
      <c r="GQ976" s="55"/>
      <c r="GR976" s="55"/>
      <c r="GS976" s="55"/>
      <c r="GT976" s="55"/>
      <c r="GU976" s="55"/>
      <c r="GV976" s="55"/>
      <c r="GW976" s="55"/>
      <c r="GX976" s="55"/>
      <c r="GY976" s="55"/>
      <c r="GZ976" s="55"/>
      <c r="HA976" s="55"/>
      <c r="HB976" s="55"/>
      <c r="HC976" s="55"/>
      <c r="HD976" s="55"/>
      <c r="HE976" s="55"/>
      <c r="HF976" s="55"/>
      <c r="HG976" s="55"/>
      <c r="HH976" s="55"/>
      <c r="HI976" s="55"/>
      <c r="HJ976" s="55"/>
      <c r="HK976" s="55"/>
      <c r="HL976" s="55"/>
      <c r="HM976" s="55"/>
      <c r="HN976" s="55"/>
      <c r="HO976" s="55"/>
      <c r="HP976" s="55"/>
      <c r="HQ976" s="55"/>
      <c r="HR976" s="55"/>
      <c r="HS976" s="55"/>
      <c r="HT976" s="55"/>
      <c r="HU976" s="55"/>
      <c r="HV976" s="55"/>
      <c r="HW976" s="55"/>
      <c r="HX976" s="55"/>
      <c r="HY976" s="55"/>
      <c r="HZ976" s="55"/>
      <c r="IA976" s="55"/>
      <c r="IB976" s="55"/>
      <c r="IC976" s="55"/>
      <c r="ID976" s="55"/>
      <c r="IE976" s="55"/>
    </row>
    <row r="977" s="55" customFormat="1" ht="60" hidden="1" customHeight="1">
      <c r="A977" s="58"/>
      <c r="B977" s="58" t="s">
        <v>62</v>
      </c>
      <c r="C977" s="58" t="s">
        <v>63</v>
      </c>
      <c r="D977" s="59" t="s">
        <v>64</v>
      </c>
      <c r="E977" s="59" t="s">
        <v>3863</v>
      </c>
      <c r="F977" s="62" t="s">
        <v>3864</v>
      </c>
      <c r="G977" s="62" t="s">
        <v>3877</v>
      </c>
      <c r="H977" s="59" t="s">
        <v>3878</v>
      </c>
      <c r="I977" s="63" t="s">
        <v>3879</v>
      </c>
      <c r="J977" s="62" t="s">
        <v>640</v>
      </c>
      <c r="K977" s="64" t="s">
        <v>463</v>
      </c>
      <c r="L977" s="64" t="s">
        <v>641</v>
      </c>
      <c r="M977" s="64" t="s">
        <v>3880</v>
      </c>
      <c r="N977" s="64">
        <v>5282</v>
      </c>
      <c r="O977" s="58" t="s">
        <v>644</v>
      </c>
      <c r="P977" s="58" t="s">
        <v>76</v>
      </c>
      <c r="Q977" s="66"/>
      <c r="R977" s="116">
        <v>43475</v>
      </c>
      <c r="S977" s="63">
        <v>12</v>
      </c>
      <c r="T977" s="69">
        <v>47858</v>
      </c>
      <c r="U977" s="59" t="s">
        <v>100</v>
      </c>
      <c r="V977" s="71" t="str">
        <f t="shared" si="83"/>
        <v>М</v>
      </c>
      <c r="W977" s="71" t="str">
        <f t="shared" si="80"/>
        <v>Па</v>
      </c>
      <c r="X977" s="63">
        <v>2.5</v>
      </c>
      <c r="Y977" s="63" t="s">
        <v>138</v>
      </c>
      <c r="Z977" s="66" t="s">
        <v>139</v>
      </c>
      <c r="AA977" s="59" t="s">
        <v>948</v>
      </c>
      <c r="AB977" s="63"/>
      <c r="AC977" s="66" t="s">
        <v>141</v>
      </c>
      <c r="AD977" s="64">
        <v>36</v>
      </c>
      <c r="AE977" s="72">
        <v>45734</v>
      </c>
      <c r="AF977" s="73">
        <f t="shared" si="84"/>
        <v>46829</v>
      </c>
      <c r="AG977" s="73" t="s">
        <v>82</v>
      </c>
      <c r="AH977" s="73" t="s">
        <v>83</v>
      </c>
      <c r="AI977" s="66" t="s">
        <v>3881</v>
      </c>
      <c r="AJ977" s="62" t="s">
        <v>109</v>
      </c>
      <c r="AK977" s="73" t="str">
        <f t="shared" ca="1" si="86"/>
        <v>поверен</v>
      </c>
      <c r="AL977" s="66"/>
      <c r="AM977" s="66" t="s">
        <v>86</v>
      </c>
      <c r="AN977" s="66" t="s">
        <v>87</v>
      </c>
      <c r="AO977" s="66" t="s">
        <v>88</v>
      </c>
      <c r="AP977" s="63" t="s">
        <v>490</v>
      </c>
      <c r="AQ977" s="74" t="s">
        <v>3876</v>
      </c>
      <c r="AR977" s="73"/>
      <c r="AS977" s="66"/>
      <c r="AT977" s="58"/>
      <c r="AU977" s="58"/>
      <c r="AV977" s="62"/>
      <c r="AW977" s="62"/>
      <c r="AX977" s="58"/>
      <c r="AY977" s="58"/>
      <c r="AZ977" s="58"/>
      <c r="BA977" s="62"/>
      <c r="BB977" s="62" t="s">
        <v>145</v>
      </c>
      <c r="BC977" s="62"/>
      <c r="BD977" s="66"/>
      <c r="BE977" s="62"/>
      <c r="BF977" s="75"/>
      <c r="BG977" s="76" t="s">
        <v>159</v>
      </c>
      <c r="BH977" s="77"/>
      <c r="BI977" s="71"/>
      <c r="BJ977" s="71"/>
      <c r="BK977" s="71"/>
    </row>
    <row r="978" s="55" customFormat="1" ht="60" hidden="1" customHeight="1">
      <c r="A978" s="58"/>
      <c r="B978" s="58" t="s">
        <v>62</v>
      </c>
      <c r="C978" s="58" t="s">
        <v>63</v>
      </c>
      <c r="D978" s="59" t="s">
        <v>64</v>
      </c>
      <c r="E978" s="59" t="s">
        <v>3863</v>
      </c>
      <c r="F978" s="62" t="s">
        <v>3864</v>
      </c>
      <c r="G978" s="62" t="s">
        <v>3882</v>
      </c>
      <c r="H978" s="59" t="s">
        <v>3883</v>
      </c>
      <c r="I978" s="63" t="s">
        <v>1782</v>
      </c>
      <c r="J978" s="62" t="s">
        <v>1783</v>
      </c>
      <c r="K978" s="64" t="s">
        <v>1784</v>
      </c>
      <c r="L978" s="64" t="s">
        <v>1785</v>
      </c>
      <c r="M978" s="702" t="s">
        <v>3884</v>
      </c>
      <c r="N978" s="64">
        <v>1257</v>
      </c>
      <c r="O978" s="58" t="s">
        <v>1788</v>
      </c>
      <c r="P978" s="58" t="s">
        <v>76</v>
      </c>
      <c r="Q978" s="66" t="s">
        <v>289</v>
      </c>
      <c r="R978" s="116">
        <v>43523</v>
      </c>
      <c r="S978" s="63">
        <v>14</v>
      </c>
      <c r="T978" s="69">
        <v>48637</v>
      </c>
      <c r="U978" s="59" t="s">
        <v>1789</v>
      </c>
      <c r="V978" s="71"/>
      <c r="W978" s="71" t="str">
        <f t="shared" si="80"/>
        <v>м</v>
      </c>
      <c r="X978" s="63" t="s">
        <v>2980</v>
      </c>
      <c r="Y978" s="63"/>
      <c r="Z978" s="71" t="str">
        <f>IF(AC978="","",AC978)</f>
        <v>м</v>
      </c>
      <c r="AA978" s="59" t="s">
        <v>326</v>
      </c>
      <c r="AB978" s="63" t="s">
        <v>325</v>
      </c>
      <c r="AC978" s="66" t="s">
        <v>325</v>
      </c>
      <c r="AD978" s="64">
        <v>24</v>
      </c>
      <c r="AE978" s="72">
        <v>45332</v>
      </c>
      <c r="AF978" s="73">
        <f t="shared" si="84"/>
        <v>46062</v>
      </c>
      <c r="AG978" s="73" t="s">
        <v>82</v>
      </c>
      <c r="AH978" s="73" t="s">
        <v>83</v>
      </c>
      <c r="AI978" s="66" t="s">
        <v>3885</v>
      </c>
      <c r="AJ978" s="62" t="s">
        <v>143</v>
      </c>
      <c r="AK978" s="73" t="str">
        <f t="shared" ca="1" si="86"/>
        <v>поверен</v>
      </c>
      <c r="AL978" s="66"/>
      <c r="AM978" s="66" t="s">
        <v>86</v>
      </c>
      <c r="AN978" s="66" t="s">
        <v>87</v>
      </c>
      <c r="AO978" s="66" t="s">
        <v>88</v>
      </c>
      <c r="AP978" s="63" t="s">
        <v>1546</v>
      </c>
      <c r="AQ978" s="74" t="s">
        <v>3876</v>
      </c>
      <c r="AR978" s="73"/>
      <c r="AS978" s="66" t="s">
        <v>91</v>
      </c>
      <c r="AT978" s="58" t="s">
        <v>385</v>
      </c>
      <c r="AU978" s="58"/>
      <c r="AV978" s="62"/>
      <c r="AW978" s="62"/>
      <c r="AX978" s="58"/>
      <c r="AY978" s="58"/>
      <c r="AZ978" s="58"/>
      <c r="BA978" s="62"/>
      <c r="BB978" s="62" t="s">
        <v>329</v>
      </c>
      <c r="BC978" s="62"/>
      <c r="BD978" s="66"/>
      <c r="BE978" s="62"/>
      <c r="BF978" s="75"/>
      <c r="BG978" s="76" t="s">
        <v>362</v>
      </c>
      <c r="BH978" s="77"/>
      <c r="BI978" s="74" t="s">
        <v>1792</v>
      </c>
      <c r="BJ978" s="74" t="s">
        <v>1344</v>
      </c>
      <c r="BK978" s="74" t="s">
        <v>302</v>
      </c>
    </row>
    <row r="979" s="55" customFormat="1" ht="60" hidden="1" customHeight="1">
      <c r="A979" s="58"/>
      <c r="B979" s="58" t="s">
        <v>62</v>
      </c>
      <c r="C979" s="58" t="s">
        <v>63</v>
      </c>
      <c r="D979" s="59" t="s">
        <v>64</v>
      </c>
      <c r="E979" s="59">
        <v>249</v>
      </c>
      <c r="F979" s="62" t="s">
        <v>3886</v>
      </c>
      <c r="G979" s="105" t="s">
        <v>389</v>
      </c>
      <c r="H979" s="59" t="s">
        <v>3887</v>
      </c>
      <c r="I979" s="63" t="s">
        <v>577</v>
      </c>
      <c r="J979" s="62" t="s">
        <v>578</v>
      </c>
      <c r="K979" s="64" t="s">
        <v>579</v>
      </c>
      <c r="L979" s="79" t="s">
        <v>580</v>
      </c>
      <c r="M979" s="64" t="s">
        <v>581</v>
      </c>
      <c r="N979" s="64" t="s">
        <v>3888</v>
      </c>
      <c r="O979" s="58" t="s">
        <v>397</v>
      </c>
      <c r="P979" s="58" t="s">
        <v>76</v>
      </c>
      <c r="Q979" s="66" t="s">
        <v>398</v>
      </c>
      <c r="R979" s="115">
        <v>43020</v>
      </c>
      <c r="S979" s="63">
        <v>15</v>
      </c>
      <c r="T979" s="69">
        <f t="shared" si="79"/>
        <v>48498</v>
      </c>
      <c r="U979" s="59" t="s">
        <v>100</v>
      </c>
      <c r="V979" s="71" t="str">
        <f t="shared" si="83"/>
        <v/>
      </c>
      <c r="W979" s="71" t="str">
        <f t="shared" si="80"/>
        <v>%НКПР</v>
      </c>
      <c r="X979" s="63">
        <v>100</v>
      </c>
      <c r="Y979" s="63"/>
      <c r="Z979" s="66" t="s">
        <v>399</v>
      </c>
      <c r="AA979" s="59" t="s">
        <v>400</v>
      </c>
      <c r="AB979" s="63"/>
      <c r="AC979" s="66" t="s">
        <v>399</v>
      </c>
      <c r="AD979" s="64">
        <v>24</v>
      </c>
      <c r="AE979" s="72">
        <v>45332</v>
      </c>
      <c r="AF979" s="73">
        <f t="shared" si="84"/>
        <v>46062</v>
      </c>
      <c r="AG979" s="62" t="s">
        <v>82</v>
      </c>
      <c r="AH979" s="62" t="s">
        <v>83</v>
      </c>
      <c r="AI979" s="66" t="s">
        <v>3889</v>
      </c>
      <c r="AJ979" s="62" t="s">
        <v>143</v>
      </c>
      <c r="AK979" s="73" t="str">
        <f t="shared" ca="1" si="86"/>
        <v>поверен</v>
      </c>
      <c r="AL979" s="66"/>
      <c r="AM979" s="66" t="s">
        <v>86</v>
      </c>
      <c r="AN979" s="66" t="s">
        <v>87</v>
      </c>
      <c r="AO979" s="66" t="s">
        <v>88</v>
      </c>
      <c r="AP979" s="63" t="s">
        <v>584</v>
      </c>
      <c r="AQ979" s="74" t="s">
        <v>1846</v>
      </c>
      <c r="AR979" s="73"/>
      <c r="AS979" s="66" t="s">
        <v>91</v>
      </c>
      <c r="AT979" s="58" t="s">
        <v>385</v>
      </c>
      <c r="AU979" s="58"/>
      <c r="AV979" s="74" t="s">
        <v>1846</v>
      </c>
      <c r="AW979" s="62"/>
      <c r="AX979" s="58"/>
      <c r="AY979" s="58"/>
      <c r="AZ979" s="58"/>
      <c r="BA979" s="62" t="s">
        <v>221</v>
      </c>
      <c r="BB979" s="62" t="s">
        <v>403</v>
      </c>
      <c r="BC979" s="62" t="s">
        <v>404</v>
      </c>
      <c r="BD979" s="66">
        <v>3160</v>
      </c>
      <c r="BE979" s="62"/>
      <c r="BF979" s="75"/>
      <c r="BG979" s="76" t="s">
        <v>362</v>
      </c>
      <c r="BH979" s="77"/>
      <c r="BI979" s="71"/>
      <c r="BJ979" s="60" t="s">
        <v>407</v>
      </c>
      <c r="BK979" s="71" t="s">
        <v>588</v>
      </c>
    </row>
    <row r="980" s="36" customFormat="1" ht="60" hidden="1" customHeight="1">
      <c r="A980" s="37"/>
      <c r="B980" s="37" t="s">
        <v>62</v>
      </c>
      <c r="C980" s="37" t="s">
        <v>63</v>
      </c>
      <c r="D980" s="56" t="s">
        <v>64</v>
      </c>
      <c r="E980" s="56">
        <v>249</v>
      </c>
      <c r="F980" s="40" t="s">
        <v>3886</v>
      </c>
      <c r="G980" s="118" t="s">
        <v>409</v>
      </c>
      <c r="H980" s="56" t="s">
        <v>3890</v>
      </c>
      <c r="I980" s="48" t="s">
        <v>590</v>
      </c>
      <c r="J980" s="118" t="s">
        <v>908</v>
      </c>
      <c r="K980" s="49" t="s">
        <v>592</v>
      </c>
      <c r="L980" s="49" t="s">
        <v>593</v>
      </c>
      <c r="M980" s="119" t="s">
        <v>909</v>
      </c>
      <c r="N980" s="119">
        <v>222463</v>
      </c>
      <c r="O980" s="47" t="s">
        <v>595</v>
      </c>
      <c r="P980" s="37" t="s">
        <v>76</v>
      </c>
      <c r="Q980" s="42" t="s">
        <v>398</v>
      </c>
      <c r="R980" s="96">
        <v>44893</v>
      </c>
      <c r="S980" s="117">
        <v>10</v>
      </c>
      <c r="T980" s="45">
        <f t="shared" si="79"/>
        <v>48545</v>
      </c>
      <c r="U980" s="56" t="s">
        <v>100</v>
      </c>
      <c r="V980" s="37" t="str">
        <f t="shared" si="83"/>
        <v/>
      </c>
      <c r="W980" s="37" t="str">
        <f t="shared" si="80"/>
        <v>%НКПР</v>
      </c>
      <c r="X980" s="48">
        <v>100</v>
      </c>
      <c r="Y980" s="48"/>
      <c r="Z980" s="42" t="s">
        <v>399</v>
      </c>
      <c r="AA980" s="56" t="s">
        <v>596</v>
      </c>
      <c r="AB980" s="117"/>
      <c r="AC980" s="42" t="s">
        <v>399</v>
      </c>
      <c r="AD980" s="119">
        <v>36</v>
      </c>
      <c r="AE980" s="96">
        <v>44893</v>
      </c>
      <c r="AF980" s="51">
        <f t="shared" si="84"/>
        <v>45988</v>
      </c>
      <c r="AG980" s="40" t="s">
        <v>82</v>
      </c>
      <c r="AH980" s="118" t="s">
        <v>83</v>
      </c>
      <c r="AI980" s="120" t="s">
        <v>3891</v>
      </c>
      <c r="AJ980" s="47" t="s">
        <v>598</v>
      </c>
      <c r="AK980" s="51" t="str">
        <f t="shared" ca="1" si="86"/>
        <v>поверен</v>
      </c>
      <c r="AL980" s="120"/>
      <c r="AM980" s="42" t="s">
        <v>86</v>
      </c>
      <c r="AN980" s="42" t="s">
        <v>87</v>
      </c>
      <c r="AO980" s="42" t="s">
        <v>88</v>
      </c>
      <c r="AP980" s="47" t="s">
        <v>599</v>
      </c>
      <c r="AQ980" s="38" t="s">
        <v>1934</v>
      </c>
      <c r="AR980" s="148"/>
      <c r="AS980" s="42" t="s">
        <v>91</v>
      </c>
      <c r="AT980" s="37" t="s">
        <v>385</v>
      </c>
      <c r="AU980" s="47"/>
      <c r="AV980" s="38" t="s">
        <v>1934</v>
      </c>
      <c r="AW980" s="118"/>
      <c r="AX980" s="47"/>
      <c r="AY980" s="47"/>
      <c r="AZ980" s="47"/>
      <c r="BA980" s="118"/>
      <c r="BB980" s="40" t="s">
        <v>403</v>
      </c>
      <c r="BC980" s="40" t="s">
        <v>404</v>
      </c>
      <c r="BD980" s="42">
        <v>3160</v>
      </c>
      <c r="BE980" s="118"/>
      <c r="BF980" s="149"/>
      <c r="BG980" s="53"/>
      <c r="BH980" s="54"/>
      <c r="BI980" s="47" t="s">
        <v>406</v>
      </c>
      <c r="BJ980" s="38" t="s">
        <v>1305</v>
      </c>
      <c r="BK980" s="47" t="s">
        <v>915</v>
      </c>
      <c r="BL980" s="55"/>
      <c r="BM980" s="55"/>
      <c r="BN980" s="55"/>
      <c r="BO980" s="55"/>
      <c r="BP980" s="55"/>
      <c r="BQ980" s="55"/>
      <c r="BR980" s="55"/>
      <c r="BS980" s="55"/>
      <c r="BT980" s="55"/>
      <c r="BU980" s="55"/>
      <c r="BV980" s="55"/>
      <c r="BW980" s="55"/>
      <c r="BX980" s="55"/>
      <c r="BY980" s="55"/>
      <c r="BZ980" s="55"/>
      <c r="CA980" s="55"/>
      <c r="CB980" s="55"/>
      <c r="CC980" s="55"/>
      <c r="CD980" s="55"/>
      <c r="CE980" s="55"/>
      <c r="CF980" s="55"/>
      <c r="CG980" s="55"/>
      <c r="CH980" s="55"/>
      <c r="CI980" s="55"/>
      <c r="CJ980" s="55"/>
      <c r="CK980" s="55"/>
      <c r="CL980" s="55"/>
      <c r="CM980" s="55"/>
      <c r="CN980" s="55"/>
      <c r="CO980" s="55"/>
      <c r="CP980" s="55"/>
      <c r="CQ980" s="55"/>
      <c r="CR980" s="55"/>
      <c r="CS980" s="55"/>
      <c r="CT980" s="55"/>
      <c r="CU980" s="55"/>
      <c r="CV980" s="55"/>
      <c r="CW980" s="55"/>
      <c r="CX980" s="55"/>
      <c r="CY980" s="55"/>
      <c r="CZ980" s="55"/>
      <c r="DA980" s="55"/>
      <c r="DB980" s="55"/>
      <c r="DC980" s="55"/>
      <c r="DD980" s="55"/>
      <c r="DE980" s="55"/>
      <c r="DF980" s="55"/>
      <c r="DG980" s="55"/>
      <c r="DH980" s="55"/>
      <c r="DI980" s="55"/>
      <c r="DJ980" s="55"/>
      <c r="DK980" s="55"/>
      <c r="DL980" s="55"/>
      <c r="DM980" s="55"/>
      <c r="DN980" s="55"/>
      <c r="DO980" s="55"/>
      <c r="DP980" s="55"/>
      <c r="DQ980" s="55"/>
      <c r="DR980" s="55"/>
      <c r="DS980" s="55"/>
      <c r="DT980" s="55"/>
      <c r="DU980" s="55"/>
      <c r="DV980" s="55"/>
      <c r="DW980" s="55"/>
      <c r="DX980" s="55"/>
      <c r="DY980" s="55"/>
      <c r="DZ980" s="55"/>
      <c r="EA980" s="55"/>
      <c r="EB980" s="55"/>
      <c r="EC980" s="55"/>
      <c r="ED980" s="55"/>
      <c r="EE980" s="55"/>
      <c r="EF980" s="55"/>
      <c r="EG980" s="55"/>
      <c r="EH980" s="55"/>
      <c r="EI980" s="55"/>
      <c r="EJ980" s="55"/>
      <c r="EK980" s="55"/>
      <c r="EL980" s="55"/>
      <c r="EM980" s="55"/>
      <c r="EN980" s="55"/>
      <c r="EO980" s="55"/>
      <c r="EP980" s="55"/>
      <c r="EQ980" s="55"/>
      <c r="ER980" s="55"/>
      <c r="ES980" s="55"/>
      <c r="ET980" s="55"/>
      <c r="EU980" s="55"/>
      <c r="EV980" s="55"/>
      <c r="EW980" s="55"/>
      <c r="EX980" s="55"/>
      <c r="EY980" s="55"/>
      <c r="EZ980" s="55"/>
      <c r="FA980" s="55"/>
      <c r="FB980" s="55"/>
      <c r="FC980" s="55"/>
      <c r="FD980" s="55"/>
      <c r="FE980" s="55"/>
      <c r="FF980" s="55"/>
      <c r="FG980" s="55"/>
      <c r="FH980" s="55"/>
      <c r="FI980" s="55"/>
      <c r="FJ980" s="55"/>
      <c r="FK980" s="55"/>
      <c r="FL980" s="55"/>
      <c r="FM980" s="55"/>
      <c r="FN980" s="55"/>
      <c r="FO980" s="55"/>
      <c r="FP980" s="55"/>
      <c r="FQ980" s="55"/>
      <c r="FR980" s="55"/>
      <c r="FS980" s="55"/>
      <c r="FT980" s="55"/>
      <c r="FU980" s="55"/>
      <c r="FV980" s="55"/>
      <c r="FW980" s="55"/>
      <c r="FX980" s="55"/>
      <c r="FY980" s="55"/>
      <c r="FZ980" s="55"/>
      <c r="GA980" s="55"/>
      <c r="GB980" s="55"/>
      <c r="GC980" s="55"/>
      <c r="GD980" s="55"/>
      <c r="GE980" s="55"/>
      <c r="GF980" s="55"/>
      <c r="GG980" s="55"/>
      <c r="GH980" s="55"/>
      <c r="GI980" s="55"/>
      <c r="GJ980" s="55"/>
      <c r="GK980" s="55"/>
      <c r="GL980" s="55"/>
      <c r="GM980" s="55"/>
      <c r="GN980" s="55"/>
      <c r="GO980" s="55"/>
      <c r="GP980" s="55"/>
      <c r="GQ980" s="55"/>
      <c r="GR980" s="55"/>
      <c r="GS980" s="55"/>
      <c r="GT980" s="55"/>
      <c r="GU980" s="55"/>
      <c r="GV980" s="55"/>
      <c r="GW980" s="55"/>
      <c r="GX980" s="55"/>
      <c r="GY980" s="55"/>
      <c r="GZ980" s="55"/>
      <c r="HA980" s="55"/>
      <c r="HB980" s="55"/>
      <c r="HC980" s="55"/>
      <c r="HD980" s="55"/>
      <c r="HE980" s="55"/>
      <c r="HF980" s="55"/>
      <c r="HG980" s="55"/>
      <c r="HH980" s="55"/>
      <c r="HI980" s="55"/>
      <c r="HJ980" s="55"/>
      <c r="HK980" s="55"/>
      <c r="HL980" s="55"/>
      <c r="HM980" s="55"/>
      <c r="HN980" s="55"/>
      <c r="HO980" s="55"/>
      <c r="HP980" s="55"/>
      <c r="HQ980" s="55"/>
      <c r="HR980" s="55"/>
      <c r="HS980" s="55"/>
      <c r="HT980" s="55"/>
      <c r="HU980" s="55"/>
      <c r="HV980" s="55"/>
      <c r="HW980" s="55"/>
      <c r="HX980" s="55"/>
      <c r="HY980" s="55"/>
      <c r="HZ980" s="55"/>
      <c r="IA980" s="55"/>
      <c r="IB980" s="55"/>
      <c r="IC980" s="55"/>
      <c r="ID980" s="55"/>
      <c r="IE980" s="55"/>
    </row>
    <row r="981" s="55" customFormat="1" ht="60" hidden="1" customHeight="1">
      <c r="A981" s="58"/>
      <c r="B981" s="58" t="s">
        <v>62</v>
      </c>
      <c r="C981" s="58" t="s">
        <v>63</v>
      </c>
      <c r="D981" s="59" t="s">
        <v>64</v>
      </c>
      <c r="E981" s="59">
        <v>249</v>
      </c>
      <c r="F981" s="62" t="s">
        <v>3886</v>
      </c>
      <c r="G981" s="105" t="s">
        <v>414</v>
      </c>
      <c r="H981" s="59" t="s">
        <v>3892</v>
      </c>
      <c r="I981" s="63" t="s">
        <v>577</v>
      </c>
      <c r="J981" s="62" t="s">
        <v>578</v>
      </c>
      <c r="K981" s="64" t="s">
        <v>579</v>
      </c>
      <c r="L981" s="79" t="s">
        <v>580</v>
      </c>
      <c r="M981" s="64" t="s">
        <v>581</v>
      </c>
      <c r="N981" s="64" t="s">
        <v>3893</v>
      </c>
      <c r="O981" s="58" t="s">
        <v>397</v>
      </c>
      <c r="P981" s="58" t="s">
        <v>76</v>
      </c>
      <c r="Q981" s="66" t="s">
        <v>398</v>
      </c>
      <c r="R981" s="115">
        <v>42590</v>
      </c>
      <c r="S981" s="63">
        <v>15</v>
      </c>
      <c r="T981" s="69">
        <f t="shared" si="79"/>
        <v>48068</v>
      </c>
      <c r="U981" s="59" t="s">
        <v>100</v>
      </c>
      <c r="V981" s="71" t="str">
        <f t="shared" si="83"/>
        <v/>
      </c>
      <c r="W981" s="71" t="str">
        <f t="shared" si="80"/>
        <v>%НКПР</v>
      </c>
      <c r="X981" s="63">
        <v>100</v>
      </c>
      <c r="Y981" s="63"/>
      <c r="Z981" s="66" t="s">
        <v>399</v>
      </c>
      <c r="AA981" s="59" t="s">
        <v>400</v>
      </c>
      <c r="AB981" s="63"/>
      <c r="AC981" s="66" t="s">
        <v>399</v>
      </c>
      <c r="AD981" s="64">
        <v>24</v>
      </c>
      <c r="AE981" s="72">
        <v>45332</v>
      </c>
      <c r="AF981" s="73">
        <f t="shared" si="84"/>
        <v>46062</v>
      </c>
      <c r="AG981" s="62" t="s">
        <v>82</v>
      </c>
      <c r="AH981" s="62" t="s">
        <v>83</v>
      </c>
      <c r="AI981" s="66" t="s">
        <v>3894</v>
      </c>
      <c r="AJ981" s="62" t="s">
        <v>143</v>
      </c>
      <c r="AK981" s="73" t="str">
        <f t="shared" ca="1" si="86"/>
        <v>поверен</v>
      </c>
      <c r="AL981" s="66"/>
      <c r="AM981" s="66" t="s">
        <v>86</v>
      </c>
      <c r="AN981" s="66" t="s">
        <v>87</v>
      </c>
      <c r="AO981" s="66" t="s">
        <v>88</v>
      </c>
      <c r="AP981" s="63" t="s">
        <v>584</v>
      </c>
      <c r="AQ981" s="74" t="s">
        <v>1846</v>
      </c>
      <c r="AR981" s="73"/>
      <c r="AS981" s="66" t="s">
        <v>91</v>
      </c>
      <c r="AT981" s="58" t="s">
        <v>385</v>
      </c>
      <c r="AU981" s="58"/>
      <c r="AV981" s="74" t="s">
        <v>1846</v>
      </c>
      <c r="AW981" s="62"/>
      <c r="AX981" s="58"/>
      <c r="AY981" s="58"/>
      <c r="AZ981" s="58"/>
      <c r="BA981" s="62" t="s">
        <v>221</v>
      </c>
      <c r="BB981" s="62" t="s">
        <v>403</v>
      </c>
      <c r="BC981" s="62" t="s">
        <v>404</v>
      </c>
      <c r="BD981" s="66">
        <v>3160</v>
      </c>
      <c r="BE981" s="62"/>
      <c r="BF981" s="75"/>
      <c r="BG981" s="76" t="s">
        <v>362</v>
      </c>
      <c r="BH981" s="77"/>
      <c r="BI981" s="71"/>
      <c r="BJ981" s="60" t="s">
        <v>407</v>
      </c>
      <c r="BK981" s="71" t="s">
        <v>588</v>
      </c>
    </row>
    <row r="982" s="55" customFormat="1" ht="60" hidden="1" customHeight="1">
      <c r="A982" s="58"/>
      <c r="B982" s="58" t="s">
        <v>62</v>
      </c>
      <c r="C982" s="58" t="s">
        <v>63</v>
      </c>
      <c r="D982" s="59" t="s">
        <v>64</v>
      </c>
      <c r="E982" s="59">
        <v>249</v>
      </c>
      <c r="F982" s="62" t="s">
        <v>3886</v>
      </c>
      <c r="G982" s="105" t="s">
        <v>419</v>
      </c>
      <c r="H982" s="59" t="s">
        <v>3895</v>
      </c>
      <c r="I982" s="63" t="s">
        <v>577</v>
      </c>
      <c r="J982" s="62" t="s">
        <v>578</v>
      </c>
      <c r="K982" s="64" t="s">
        <v>579</v>
      </c>
      <c r="L982" s="79" t="s">
        <v>580</v>
      </c>
      <c r="M982" s="64" t="s">
        <v>581</v>
      </c>
      <c r="N982" s="64" t="s">
        <v>3896</v>
      </c>
      <c r="O982" s="58" t="s">
        <v>397</v>
      </c>
      <c r="P982" s="58" t="s">
        <v>76</v>
      </c>
      <c r="Q982" s="66" t="s">
        <v>398</v>
      </c>
      <c r="R982" s="115">
        <v>42590</v>
      </c>
      <c r="S982" s="63">
        <v>15</v>
      </c>
      <c r="T982" s="69">
        <f t="shared" si="79"/>
        <v>48068</v>
      </c>
      <c r="U982" s="59" t="s">
        <v>100</v>
      </c>
      <c r="V982" s="71" t="str">
        <f t="shared" si="83"/>
        <v/>
      </c>
      <c r="W982" s="71" t="str">
        <f t="shared" si="80"/>
        <v>%НКПР</v>
      </c>
      <c r="X982" s="63">
        <v>100</v>
      </c>
      <c r="Y982" s="63"/>
      <c r="Z982" s="66" t="s">
        <v>399</v>
      </c>
      <c r="AA982" s="59" t="s">
        <v>400</v>
      </c>
      <c r="AB982" s="63"/>
      <c r="AC982" s="66" t="s">
        <v>399</v>
      </c>
      <c r="AD982" s="64">
        <v>24</v>
      </c>
      <c r="AE982" s="72">
        <v>45332</v>
      </c>
      <c r="AF982" s="73">
        <f t="shared" si="84"/>
        <v>46062</v>
      </c>
      <c r="AG982" s="62" t="s">
        <v>82</v>
      </c>
      <c r="AH982" s="62" t="s">
        <v>83</v>
      </c>
      <c r="AI982" s="66" t="s">
        <v>3897</v>
      </c>
      <c r="AJ982" s="62" t="s">
        <v>143</v>
      </c>
      <c r="AK982" s="73" t="str">
        <f t="shared" ca="1" si="86"/>
        <v>поверен</v>
      </c>
      <c r="AL982" s="66"/>
      <c r="AM982" s="66" t="s">
        <v>86</v>
      </c>
      <c r="AN982" s="66" t="s">
        <v>87</v>
      </c>
      <c r="AO982" s="66" t="s">
        <v>88</v>
      </c>
      <c r="AP982" s="63" t="s">
        <v>584</v>
      </c>
      <c r="AQ982" s="74" t="s">
        <v>1846</v>
      </c>
      <c r="AR982" s="73"/>
      <c r="AS982" s="66" t="s">
        <v>91</v>
      </c>
      <c r="AT982" s="58" t="s">
        <v>385</v>
      </c>
      <c r="AU982" s="58"/>
      <c r="AV982" s="74" t="s">
        <v>1846</v>
      </c>
      <c r="AW982" s="62"/>
      <c r="AX982" s="58"/>
      <c r="AY982" s="58"/>
      <c r="AZ982" s="58"/>
      <c r="BA982" s="62" t="s">
        <v>221</v>
      </c>
      <c r="BB982" s="62" t="s">
        <v>403</v>
      </c>
      <c r="BC982" s="62" t="s">
        <v>404</v>
      </c>
      <c r="BD982" s="66">
        <v>3160</v>
      </c>
      <c r="BE982" s="62"/>
      <c r="BF982" s="75"/>
      <c r="BG982" s="76" t="s">
        <v>362</v>
      </c>
      <c r="BH982" s="77"/>
      <c r="BI982" s="71"/>
      <c r="BJ982" s="60" t="s">
        <v>407</v>
      </c>
      <c r="BK982" s="71" t="s">
        <v>588</v>
      </c>
    </row>
    <row r="983" s="2" customFormat="1" ht="60" hidden="1" customHeight="1">
      <c r="A983" s="58"/>
      <c r="B983" s="58" t="s">
        <v>62</v>
      </c>
      <c r="C983" s="58" t="s">
        <v>63</v>
      </c>
      <c r="D983" s="59" t="s">
        <v>64</v>
      </c>
      <c r="E983" s="59"/>
      <c r="F983" s="74"/>
      <c r="G983" s="74"/>
      <c r="H983" s="59"/>
      <c r="I983" s="196" t="s">
        <v>930</v>
      </c>
      <c r="J983" s="196" t="s">
        <v>931</v>
      </c>
      <c r="K983" s="58" t="s">
        <v>932</v>
      </c>
      <c r="L983" s="74" t="s">
        <v>933</v>
      </c>
      <c r="M983" s="74" t="s">
        <v>933</v>
      </c>
      <c r="N983" s="74" t="s">
        <v>3898</v>
      </c>
      <c r="O983" s="58" t="s">
        <v>75</v>
      </c>
      <c r="P983" s="58" t="s">
        <v>76</v>
      </c>
      <c r="Q983" s="66" t="s">
        <v>77</v>
      </c>
      <c r="R983" s="116"/>
      <c r="S983" s="68">
        <v>15</v>
      </c>
      <c r="T983" s="69">
        <f t="shared" si="79"/>
        <v>5478</v>
      </c>
      <c r="U983" s="59" t="s">
        <v>78</v>
      </c>
      <c r="V983" s="71"/>
      <c r="W983" s="71" t="s">
        <v>81</v>
      </c>
      <c r="X983" s="63">
        <v>450</v>
      </c>
      <c r="Y983" s="63"/>
      <c r="Z983" s="71" t="s">
        <v>81</v>
      </c>
      <c r="AA983" s="59" t="s">
        <v>936</v>
      </c>
      <c r="AB983" s="63"/>
      <c r="AC983" s="66"/>
      <c r="AD983" s="58">
        <v>48</v>
      </c>
      <c r="AE983" s="116">
        <v>45612</v>
      </c>
      <c r="AF983" s="73">
        <f t="shared" si="84"/>
        <v>47072</v>
      </c>
      <c r="AG983" s="62" t="s">
        <v>82</v>
      </c>
      <c r="AH983" s="62" t="s">
        <v>83</v>
      </c>
      <c r="AI983" s="58" t="s">
        <v>3899</v>
      </c>
      <c r="AJ983" s="62" t="s">
        <v>143</v>
      </c>
      <c r="AK983" s="73" t="str">
        <f t="shared" ca="1" si="86"/>
        <v>поверен</v>
      </c>
      <c r="AL983" s="66"/>
      <c r="AM983" s="66" t="s">
        <v>86</v>
      </c>
      <c r="AN983" s="66" t="s">
        <v>87</v>
      </c>
      <c r="AO983" s="66" t="s">
        <v>88</v>
      </c>
      <c r="AP983" s="63"/>
      <c r="AQ983" s="74"/>
      <c r="AR983" s="73"/>
      <c r="AS983" s="66"/>
      <c r="AT983" s="58"/>
      <c r="AU983" s="58"/>
      <c r="AV983" s="62"/>
      <c r="AW983" s="62"/>
      <c r="AX983" s="58"/>
      <c r="AY983" s="58"/>
      <c r="AZ983" s="58"/>
      <c r="BA983" s="62"/>
      <c r="BB983" s="62" t="s">
        <v>93</v>
      </c>
      <c r="BC983" s="62" t="s">
        <v>94</v>
      </c>
      <c r="BD983" s="66">
        <v>3201</v>
      </c>
      <c r="BE983" s="62"/>
      <c r="BF983" s="75"/>
      <c r="BG983" s="58"/>
      <c r="BH983" s="77" t="s">
        <v>938</v>
      </c>
      <c r="BI983" s="71"/>
      <c r="BJ983" s="71"/>
      <c r="BK983" s="71"/>
    </row>
    <row r="984" s="2" customFormat="1" ht="60" hidden="1" customHeight="1">
      <c r="A984" s="58"/>
      <c r="B984" s="58" t="s">
        <v>62</v>
      </c>
      <c r="C984" s="58" t="s">
        <v>63</v>
      </c>
      <c r="D984" s="59" t="s">
        <v>64</v>
      </c>
      <c r="E984" s="59"/>
      <c r="F984" s="74"/>
      <c r="G984" s="74"/>
      <c r="H984" s="59"/>
      <c r="I984" s="196" t="s">
        <v>930</v>
      </c>
      <c r="J984" s="196" t="s">
        <v>931</v>
      </c>
      <c r="K984" s="58" t="s">
        <v>932</v>
      </c>
      <c r="L984" s="74" t="s">
        <v>933</v>
      </c>
      <c r="M984" s="74" t="s">
        <v>933</v>
      </c>
      <c r="N984" s="74" t="s">
        <v>3900</v>
      </c>
      <c r="O984" s="58" t="s">
        <v>75</v>
      </c>
      <c r="P984" s="58" t="s">
        <v>76</v>
      </c>
      <c r="Q984" s="66" t="s">
        <v>77</v>
      </c>
      <c r="R984" s="116"/>
      <c r="S984" s="68">
        <v>15</v>
      </c>
      <c r="T984" s="69">
        <f t="shared" si="79"/>
        <v>5478</v>
      </c>
      <c r="U984" s="59" t="s">
        <v>78</v>
      </c>
      <c r="V984" s="71"/>
      <c r="W984" s="71" t="s">
        <v>81</v>
      </c>
      <c r="X984" s="63">
        <v>450</v>
      </c>
      <c r="Y984" s="63"/>
      <c r="Z984" s="71" t="s">
        <v>81</v>
      </c>
      <c r="AA984" s="59" t="s">
        <v>936</v>
      </c>
      <c r="AB984" s="63"/>
      <c r="AC984" s="66"/>
      <c r="AD984" s="58">
        <v>48</v>
      </c>
      <c r="AE984" s="116">
        <v>45612</v>
      </c>
      <c r="AF984" s="73">
        <f t="shared" si="84"/>
        <v>47072</v>
      </c>
      <c r="AG984" s="62" t="s">
        <v>82</v>
      </c>
      <c r="AH984" s="62" t="s">
        <v>83</v>
      </c>
      <c r="AI984" s="58" t="s">
        <v>3901</v>
      </c>
      <c r="AJ984" s="62" t="s">
        <v>143</v>
      </c>
      <c r="AK984" s="73" t="str">
        <f t="shared" ca="1" si="86"/>
        <v>поверен</v>
      </c>
      <c r="AL984" s="66"/>
      <c r="AM984" s="66" t="s">
        <v>86</v>
      </c>
      <c r="AN984" s="66" t="s">
        <v>87</v>
      </c>
      <c r="AO984" s="66" t="s">
        <v>88</v>
      </c>
      <c r="AP984" s="63"/>
      <c r="AQ984" s="74"/>
      <c r="AR984" s="73"/>
      <c r="AS984" s="66"/>
      <c r="AT984" s="58"/>
      <c r="AU984" s="58"/>
      <c r="AV984" s="62"/>
      <c r="AW984" s="62"/>
      <c r="AX984" s="58"/>
      <c r="AY984" s="58"/>
      <c r="AZ984" s="58"/>
      <c r="BA984" s="62"/>
      <c r="BB984" s="62" t="s">
        <v>93</v>
      </c>
      <c r="BC984" s="62" t="s">
        <v>94</v>
      </c>
      <c r="BD984" s="66">
        <v>3201</v>
      </c>
      <c r="BE984" s="62"/>
      <c r="BF984" s="75"/>
      <c r="BG984" s="58"/>
      <c r="BH984" s="77" t="s">
        <v>938</v>
      </c>
      <c r="BI984" s="71"/>
      <c r="BJ984" s="71"/>
      <c r="BK984" s="71"/>
    </row>
    <row r="985" s="36" customFormat="1" ht="60" hidden="1" customHeight="1">
      <c r="A985" s="37"/>
      <c r="B985" s="37" t="s">
        <v>62</v>
      </c>
      <c r="C985" s="37" t="s">
        <v>63</v>
      </c>
      <c r="D985" s="56" t="s">
        <v>64</v>
      </c>
      <c r="E985" s="56" t="s">
        <v>3902</v>
      </c>
      <c r="F985" s="40" t="s">
        <v>3903</v>
      </c>
      <c r="G985" s="40" t="s">
        <v>3904</v>
      </c>
      <c r="H985" s="56" t="s">
        <v>3905</v>
      </c>
      <c r="I985" s="48" t="s">
        <v>69</v>
      </c>
      <c r="J985" s="40" t="s">
        <v>3761</v>
      </c>
      <c r="K985" s="37" t="s">
        <v>71</v>
      </c>
      <c r="L985" s="37" t="s">
        <v>72</v>
      </c>
      <c r="M985" s="40" t="s">
        <v>3906</v>
      </c>
      <c r="N985" s="49" t="s">
        <v>3907</v>
      </c>
      <c r="O985" s="37" t="s">
        <v>75</v>
      </c>
      <c r="P985" s="37" t="s">
        <v>76</v>
      </c>
      <c r="Q985" s="42" t="s">
        <v>77</v>
      </c>
      <c r="R985" s="96">
        <v>42705</v>
      </c>
      <c r="S985" s="44">
        <v>15</v>
      </c>
      <c r="T985" s="45">
        <f t="shared" si="79"/>
        <v>48183</v>
      </c>
      <c r="U985" s="56">
        <v>0</v>
      </c>
      <c r="V985" s="47" t="str">
        <f t="shared" si="83"/>
        <v/>
      </c>
      <c r="W985" s="47" t="str">
        <f t="shared" si="80"/>
        <v>°С</v>
      </c>
      <c r="X985" s="48">
        <v>150</v>
      </c>
      <c r="Y985" s="48"/>
      <c r="Z985" s="42" t="s">
        <v>79</v>
      </c>
      <c r="AA985" s="37" t="s">
        <v>101</v>
      </c>
      <c r="AB985" s="48"/>
      <c r="AC985" s="42" t="s">
        <v>81</v>
      </c>
      <c r="AD985" s="49">
        <v>60</v>
      </c>
      <c r="AE985" s="50">
        <v>45612</v>
      </c>
      <c r="AF985" s="51">
        <f t="shared" si="84"/>
        <v>47437</v>
      </c>
      <c r="AG985" s="40" t="s">
        <v>82</v>
      </c>
      <c r="AH985" s="40" t="s">
        <v>83</v>
      </c>
      <c r="AI985" s="42" t="s">
        <v>3908</v>
      </c>
      <c r="AJ985" s="40" t="s">
        <v>143</v>
      </c>
      <c r="AK985" s="51" t="str">
        <f t="shared" ca="1" si="86"/>
        <v>поверен</v>
      </c>
      <c r="AL985" s="42"/>
      <c r="AM985" s="42" t="s">
        <v>86</v>
      </c>
      <c r="AN985" s="42" t="s">
        <v>87</v>
      </c>
      <c r="AO985" s="42" t="s">
        <v>88</v>
      </c>
      <c r="AP985" s="48" t="s">
        <v>497</v>
      </c>
      <c r="AQ985" s="41" t="s">
        <v>661</v>
      </c>
      <c r="AR985" s="51"/>
      <c r="AS985" s="42" t="s">
        <v>91</v>
      </c>
      <c r="AT985" s="37" t="s">
        <v>385</v>
      </c>
      <c r="AU985" s="37"/>
      <c r="AV985" s="40">
        <v>44950</v>
      </c>
      <c r="AW985" s="40"/>
      <c r="AX985" s="37"/>
      <c r="AY985" s="37"/>
      <c r="AZ985" s="37"/>
      <c r="BA985" s="40"/>
      <c r="BB985" s="40" t="s">
        <v>93</v>
      </c>
      <c r="BC985" s="40" t="s">
        <v>94</v>
      </c>
      <c r="BD985" s="42">
        <v>3201</v>
      </c>
      <c r="BE985" s="40"/>
      <c r="BF985" s="52"/>
      <c r="BG985" s="53"/>
      <c r="BH985" s="54"/>
      <c r="BI985" s="47"/>
      <c r="BJ985" s="47"/>
      <c r="BK985" s="47"/>
      <c r="BL985" s="55"/>
      <c r="BM985" s="55"/>
      <c r="BN985" s="55"/>
      <c r="BO985" s="55"/>
      <c r="BP985" s="55"/>
      <c r="BQ985" s="55"/>
      <c r="BR985" s="55"/>
      <c r="BS985" s="55"/>
      <c r="BT985" s="55"/>
      <c r="BU985" s="55"/>
      <c r="BV985" s="55"/>
      <c r="BW985" s="55"/>
      <c r="BX985" s="55"/>
      <c r="BY985" s="55"/>
      <c r="BZ985" s="55"/>
      <c r="CA985" s="55"/>
      <c r="CB985" s="55"/>
      <c r="CC985" s="55"/>
      <c r="CD985" s="55"/>
      <c r="CE985" s="55"/>
      <c r="CF985" s="55"/>
      <c r="CG985" s="55"/>
      <c r="CH985" s="55"/>
      <c r="CI985" s="55"/>
      <c r="CJ985" s="55"/>
      <c r="CK985" s="55"/>
      <c r="CL985" s="55"/>
      <c r="CM985" s="55"/>
      <c r="CN985" s="55"/>
      <c r="CO985" s="55"/>
      <c r="CP985" s="55"/>
      <c r="CQ985" s="55"/>
      <c r="CR985" s="55"/>
      <c r="CS985" s="55"/>
      <c r="CT985" s="55"/>
      <c r="CU985" s="55"/>
      <c r="CV985" s="55"/>
      <c r="CW985" s="55"/>
      <c r="CX985" s="55"/>
      <c r="CY985" s="55"/>
      <c r="CZ985" s="55"/>
      <c r="DA985" s="55"/>
      <c r="DB985" s="55"/>
      <c r="DC985" s="55"/>
      <c r="DD985" s="55"/>
      <c r="DE985" s="55"/>
      <c r="DF985" s="55"/>
      <c r="DG985" s="55"/>
      <c r="DH985" s="55"/>
      <c r="DI985" s="55"/>
      <c r="DJ985" s="55"/>
      <c r="DK985" s="55"/>
      <c r="DL985" s="55"/>
      <c r="DM985" s="55"/>
      <c r="DN985" s="55"/>
      <c r="DO985" s="55"/>
      <c r="DP985" s="55"/>
      <c r="DQ985" s="55"/>
      <c r="DR985" s="55"/>
      <c r="DS985" s="55"/>
      <c r="DT985" s="55"/>
      <c r="DU985" s="55"/>
      <c r="DV985" s="55"/>
      <c r="DW985" s="55"/>
      <c r="DX985" s="55"/>
      <c r="DY985" s="55"/>
      <c r="DZ985" s="55"/>
      <c r="EA985" s="55"/>
      <c r="EB985" s="55"/>
      <c r="EC985" s="55"/>
      <c r="ED985" s="55"/>
      <c r="EE985" s="55"/>
      <c r="EF985" s="55"/>
      <c r="EG985" s="55"/>
      <c r="EH985" s="55"/>
      <c r="EI985" s="55"/>
      <c r="EJ985" s="55"/>
      <c r="EK985" s="55"/>
      <c r="EL985" s="55"/>
      <c r="EM985" s="55"/>
      <c r="EN985" s="55"/>
      <c r="EO985" s="55"/>
      <c r="EP985" s="55"/>
      <c r="EQ985" s="55"/>
      <c r="ER985" s="55"/>
      <c r="ES985" s="55"/>
      <c r="ET985" s="55"/>
      <c r="EU985" s="55"/>
      <c r="EV985" s="55"/>
      <c r="EW985" s="55"/>
      <c r="EX985" s="55"/>
      <c r="EY985" s="55"/>
      <c r="EZ985" s="55"/>
      <c r="FA985" s="55"/>
      <c r="FB985" s="55"/>
      <c r="FC985" s="55"/>
      <c r="FD985" s="55"/>
      <c r="FE985" s="55"/>
      <c r="FF985" s="55"/>
      <c r="FG985" s="55"/>
      <c r="FH985" s="55"/>
      <c r="FI985" s="55"/>
      <c r="FJ985" s="55"/>
      <c r="FK985" s="55"/>
      <c r="FL985" s="55"/>
      <c r="FM985" s="55"/>
      <c r="FN985" s="55"/>
      <c r="FO985" s="55"/>
      <c r="FP985" s="55"/>
      <c r="FQ985" s="55"/>
      <c r="FR985" s="55"/>
      <c r="FS985" s="55"/>
      <c r="FT985" s="55"/>
      <c r="FU985" s="55"/>
      <c r="FV985" s="55"/>
      <c r="FW985" s="55"/>
      <c r="FX985" s="55"/>
      <c r="FY985" s="55"/>
      <c r="FZ985" s="55"/>
      <c r="GA985" s="55"/>
      <c r="GB985" s="55"/>
      <c r="GC985" s="55"/>
      <c r="GD985" s="55"/>
      <c r="GE985" s="55"/>
      <c r="GF985" s="55"/>
      <c r="GG985" s="55"/>
      <c r="GH985" s="55"/>
      <c r="GI985" s="55"/>
      <c r="GJ985" s="55"/>
      <c r="GK985" s="55"/>
      <c r="GL985" s="55"/>
      <c r="GM985" s="55"/>
      <c r="GN985" s="55"/>
      <c r="GO985" s="55"/>
      <c r="GP985" s="55"/>
      <c r="GQ985" s="55"/>
      <c r="GR985" s="55"/>
      <c r="GS985" s="55"/>
      <c r="GT985" s="55"/>
      <c r="GU985" s="55"/>
      <c r="GV985" s="55"/>
      <c r="GW985" s="55"/>
      <c r="GX985" s="55"/>
      <c r="GY985" s="55"/>
      <c r="GZ985" s="55"/>
      <c r="HA985" s="55"/>
      <c r="HB985" s="55"/>
      <c r="HC985" s="55"/>
      <c r="HD985" s="55"/>
      <c r="HE985" s="55"/>
      <c r="HF985" s="55"/>
      <c r="HG985" s="55"/>
      <c r="HH985" s="55"/>
      <c r="HI985" s="55"/>
      <c r="HJ985" s="55"/>
      <c r="HK985" s="55"/>
      <c r="HL985" s="55"/>
      <c r="HM985" s="55"/>
      <c r="HN985" s="55"/>
      <c r="HO985" s="55"/>
      <c r="HP985" s="55"/>
      <c r="HQ985" s="55"/>
      <c r="HR985" s="55"/>
      <c r="HS985" s="55"/>
      <c r="HT985" s="55"/>
      <c r="HU985" s="55"/>
      <c r="HV985" s="55"/>
      <c r="HW985" s="55"/>
      <c r="HX985" s="55"/>
      <c r="HY985" s="55"/>
      <c r="HZ985" s="55"/>
      <c r="IA985" s="55"/>
      <c r="IB985" s="55"/>
      <c r="IC985" s="55"/>
      <c r="ID985" s="55"/>
      <c r="IE985" s="55"/>
    </row>
    <row r="986" s="36" customFormat="1" ht="60" hidden="1" customHeight="1">
      <c r="A986" s="37"/>
      <c r="B986" s="37" t="s">
        <v>62</v>
      </c>
      <c r="C986" s="37" t="s">
        <v>63</v>
      </c>
      <c r="D986" s="56" t="s">
        <v>64</v>
      </c>
      <c r="E986" s="56">
        <v>252</v>
      </c>
      <c r="F986" s="40" t="s">
        <v>3903</v>
      </c>
      <c r="G986" s="40" t="s">
        <v>3909</v>
      </c>
      <c r="H986" s="56" t="s">
        <v>3910</v>
      </c>
      <c r="I986" s="48" t="s">
        <v>69</v>
      </c>
      <c r="J986" s="40" t="s">
        <v>3761</v>
      </c>
      <c r="K986" s="37" t="s">
        <v>71</v>
      </c>
      <c r="L986" s="37" t="s">
        <v>72</v>
      </c>
      <c r="M986" s="40" t="s">
        <v>3911</v>
      </c>
      <c r="N986" s="49" t="s">
        <v>3912</v>
      </c>
      <c r="O986" s="37" t="s">
        <v>75</v>
      </c>
      <c r="P986" s="37" t="s">
        <v>76</v>
      </c>
      <c r="Q986" s="42" t="s">
        <v>77</v>
      </c>
      <c r="R986" s="96">
        <v>42705</v>
      </c>
      <c r="S986" s="44">
        <v>15</v>
      </c>
      <c r="T986" s="45">
        <f t="shared" si="79"/>
        <v>48183</v>
      </c>
      <c r="U986" s="56">
        <v>0</v>
      </c>
      <c r="V986" s="47" t="str">
        <f t="shared" si="83"/>
        <v/>
      </c>
      <c r="W986" s="47" t="str">
        <f t="shared" si="80"/>
        <v>°С</v>
      </c>
      <c r="X986" s="48">
        <v>150</v>
      </c>
      <c r="Y986" s="48"/>
      <c r="Z986" s="42" t="s">
        <v>79</v>
      </c>
      <c r="AA986" s="37" t="s">
        <v>101</v>
      </c>
      <c r="AB986" s="48"/>
      <c r="AC986" s="42" t="s">
        <v>81</v>
      </c>
      <c r="AD986" s="49">
        <v>60</v>
      </c>
      <c r="AE986" s="50">
        <v>45612</v>
      </c>
      <c r="AF986" s="51">
        <f t="shared" si="84"/>
        <v>47437</v>
      </c>
      <c r="AG986" s="40" t="s">
        <v>82</v>
      </c>
      <c r="AH986" s="40" t="s">
        <v>83</v>
      </c>
      <c r="AI986" s="42" t="s">
        <v>3913</v>
      </c>
      <c r="AJ986" s="40" t="s">
        <v>143</v>
      </c>
      <c r="AK986" s="51" t="str">
        <f t="shared" ca="1" si="86"/>
        <v>поверен</v>
      </c>
      <c r="AL986" s="42"/>
      <c r="AM986" s="42" t="s">
        <v>86</v>
      </c>
      <c r="AN986" s="42" t="s">
        <v>87</v>
      </c>
      <c r="AO986" s="42" t="s">
        <v>88</v>
      </c>
      <c r="AP986" s="48" t="s">
        <v>497</v>
      </c>
      <c r="AQ986" s="41" t="s">
        <v>661</v>
      </c>
      <c r="AR986" s="51"/>
      <c r="AS986" s="42" t="s">
        <v>91</v>
      </c>
      <c r="AT986" s="37" t="s">
        <v>385</v>
      </c>
      <c r="AU986" s="37"/>
      <c r="AV986" s="40">
        <v>44950</v>
      </c>
      <c r="AW986" s="40"/>
      <c r="AX986" s="37"/>
      <c r="AY986" s="37"/>
      <c r="AZ986" s="37"/>
      <c r="BA986" s="40"/>
      <c r="BB986" s="40" t="s">
        <v>93</v>
      </c>
      <c r="BC986" s="40" t="s">
        <v>94</v>
      </c>
      <c r="BD986" s="42">
        <v>3201</v>
      </c>
      <c r="BE986" s="40"/>
      <c r="BF986" s="52"/>
      <c r="BG986" s="53"/>
      <c r="BH986" s="54"/>
      <c r="BI986" s="47"/>
      <c r="BJ986" s="47"/>
      <c r="BK986" s="47"/>
      <c r="BL986" s="55"/>
      <c r="BM986" s="55"/>
      <c r="BN986" s="55"/>
      <c r="BO986" s="55"/>
      <c r="BP986" s="55"/>
      <c r="BQ986" s="55"/>
      <c r="BR986" s="55"/>
      <c r="BS986" s="55"/>
      <c r="BT986" s="55"/>
      <c r="BU986" s="55"/>
      <c r="BV986" s="55"/>
      <c r="BW986" s="55"/>
      <c r="BX986" s="55"/>
      <c r="BY986" s="55"/>
      <c r="BZ986" s="55"/>
      <c r="CA986" s="55"/>
      <c r="CB986" s="55"/>
      <c r="CC986" s="55"/>
      <c r="CD986" s="55"/>
      <c r="CE986" s="55"/>
      <c r="CF986" s="55"/>
      <c r="CG986" s="55"/>
      <c r="CH986" s="55"/>
      <c r="CI986" s="55"/>
      <c r="CJ986" s="55"/>
      <c r="CK986" s="55"/>
      <c r="CL986" s="55"/>
      <c r="CM986" s="55"/>
      <c r="CN986" s="55"/>
      <c r="CO986" s="55"/>
      <c r="CP986" s="55"/>
      <c r="CQ986" s="55"/>
      <c r="CR986" s="55"/>
      <c r="CS986" s="55"/>
      <c r="CT986" s="55"/>
      <c r="CU986" s="55"/>
      <c r="CV986" s="55"/>
      <c r="CW986" s="55"/>
      <c r="CX986" s="55"/>
      <c r="CY986" s="55"/>
      <c r="CZ986" s="55"/>
      <c r="DA986" s="55"/>
      <c r="DB986" s="55"/>
      <c r="DC986" s="55"/>
      <c r="DD986" s="55"/>
      <c r="DE986" s="55"/>
      <c r="DF986" s="55"/>
      <c r="DG986" s="55"/>
      <c r="DH986" s="55"/>
      <c r="DI986" s="55"/>
      <c r="DJ986" s="55"/>
      <c r="DK986" s="55"/>
      <c r="DL986" s="55"/>
      <c r="DM986" s="55"/>
      <c r="DN986" s="55"/>
      <c r="DO986" s="55"/>
      <c r="DP986" s="55"/>
      <c r="DQ986" s="55"/>
      <c r="DR986" s="55"/>
      <c r="DS986" s="55"/>
      <c r="DT986" s="55"/>
      <c r="DU986" s="55"/>
      <c r="DV986" s="55"/>
      <c r="DW986" s="55"/>
      <c r="DX986" s="55"/>
      <c r="DY986" s="55"/>
      <c r="DZ986" s="55"/>
      <c r="EA986" s="55"/>
      <c r="EB986" s="55"/>
      <c r="EC986" s="55"/>
      <c r="ED986" s="55"/>
      <c r="EE986" s="55"/>
      <c r="EF986" s="55"/>
      <c r="EG986" s="55"/>
      <c r="EH986" s="55"/>
      <c r="EI986" s="55"/>
      <c r="EJ986" s="55"/>
      <c r="EK986" s="55"/>
      <c r="EL986" s="55"/>
      <c r="EM986" s="55"/>
      <c r="EN986" s="55"/>
      <c r="EO986" s="55"/>
      <c r="EP986" s="55"/>
      <c r="EQ986" s="55"/>
      <c r="ER986" s="55"/>
      <c r="ES986" s="55"/>
      <c r="ET986" s="55"/>
      <c r="EU986" s="55"/>
      <c r="EV986" s="55"/>
      <c r="EW986" s="55"/>
      <c r="EX986" s="55"/>
      <c r="EY986" s="55"/>
      <c r="EZ986" s="55"/>
      <c r="FA986" s="55"/>
      <c r="FB986" s="55"/>
      <c r="FC986" s="55"/>
      <c r="FD986" s="55"/>
      <c r="FE986" s="55"/>
      <c r="FF986" s="55"/>
      <c r="FG986" s="55"/>
      <c r="FH986" s="55"/>
      <c r="FI986" s="55"/>
      <c r="FJ986" s="55"/>
      <c r="FK986" s="55"/>
      <c r="FL986" s="55"/>
      <c r="FM986" s="55"/>
      <c r="FN986" s="55"/>
      <c r="FO986" s="55"/>
      <c r="FP986" s="55"/>
      <c r="FQ986" s="55"/>
      <c r="FR986" s="55"/>
      <c r="FS986" s="55"/>
      <c r="FT986" s="55"/>
      <c r="FU986" s="55"/>
      <c r="FV986" s="55"/>
      <c r="FW986" s="55"/>
      <c r="FX986" s="55"/>
      <c r="FY986" s="55"/>
      <c r="FZ986" s="55"/>
      <c r="GA986" s="55"/>
      <c r="GB986" s="55"/>
      <c r="GC986" s="55"/>
      <c r="GD986" s="55"/>
      <c r="GE986" s="55"/>
      <c r="GF986" s="55"/>
      <c r="GG986" s="55"/>
      <c r="GH986" s="55"/>
      <c r="GI986" s="55"/>
      <c r="GJ986" s="55"/>
      <c r="GK986" s="55"/>
      <c r="GL986" s="55"/>
      <c r="GM986" s="55"/>
      <c r="GN986" s="55"/>
      <c r="GO986" s="55"/>
      <c r="GP986" s="55"/>
      <c r="GQ986" s="55"/>
      <c r="GR986" s="55"/>
      <c r="GS986" s="55"/>
      <c r="GT986" s="55"/>
      <c r="GU986" s="55"/>
      <c r="GV986" s="55"/>
      <c r="GW986" s="55"/>
      <c r="GX986" s="55"/>
      <c r="GY986" s="55"/>
      <c r="GZ986" s="55"/>
      <c r="HA986" s="55"/>
      <c r="HB986" s="55"/>
      <c r="HC986" s="55"/>
      <c r="HD986" s="55"/>
      <c r="HE986" s="55"/>
      <c r="HF986" s="55"/>
      <c r="HG986" s="55"/>
      <c r="HH986" s="55"/>
      <c r="HI986" s="55"/>
      <c r="HJ986" s="55"/>
      <c r="HK986" s="55"/>
      <c r="HL986" s="55"/>
      <c r="HM986" s="55"/>
      <c r="HN986" s="55"/>
      <c r="HO986" s="55"/>
      <c r="HP986" s="55"/>
      <c r="HQ986" s="55"/>
      <c r="HR986" s="55"/>
      <c r="HS986" s="55"/>
      <c r="HT986" s="55"/>
      <c r="HU986" s="55"/>
      <c r="HV986" s="55"/>
      <c r="HW986" s="55"/>
      <c r="HX986" s="55"/>
      <c r="HY986" s="55"/>
      <c r="HZ986" s="55"/>
      <c r="IA986" s="55"/>
      <c r="IB986" s="55"/>
      <c r="IC986" s="55"/>
      <c r="ID986" s="55"/>
      <c r="IE986" s="55"/>
    </row>
    <row r="987" s="36" customFormat="1" ht="60" hidden="1" customHeight="1">
      <c r="A987" s="37"/>
      <c r="B987" s="37" t="s">
        <v>62</v>
      </c>
      <c r="C987" s="37" t="s">
        <v>63</v>
      </c>
      <c r="D987" s="56" t="s">
        <v>64</v>
      </c>
      <c r="E987" s="56">
        <v>252</v>
      </c>
      <c r="F987" s="40" t="s">
        <v>3903</v>
      </c>
      <c r="G987" s="40" t="s">
        <v>3914</v>
      </c>
      <c r="H987" s="56" t="s">
        <v>3915</v>
      </c>
      <c r="I987" s="48" t="s">
        <v>316</v>
      </c>
      <c r="J987" s="40" t="s">
        <v>317</v>
      </c>
      <c r="K987" s="49" t="s">
        <v>318</v>
      </c>
      <c r="L987" s="49" t="s">
        <v>319</v>
      </c>
      <c r="M987" s="40" t="s">
        <v>3916</v>
      </c>
      <c r="N987" s="49">
        <v>513586</v>
      </c>
      <c r="O987" s="37" t="s">
        <v>992</v>
      </c>
      <c r="P987" s="37" t="s">
        <v>154</v>
      </c>
      <c r="Q987" s="42" t="s">
        <v>289</v>
      </c>
      <c r="R987" s="96" t="s">
        <v>3917</v>
      </c>
      <c r="S987" s="48">
        <v>12</v>
      </c>
      <c r="T987" s="45">
        <f t="shared" si="79"/>
        <v>46915.400000000001</v>
      </c>
      <c r="U987" s="56" t="s">
        <v>1273</v>
      </c>
      <c r="V987" s="47" t="str">
        <f t="shared" si="83"/>
        <v/>
      </c>
      <c r="W987" s="47" t="str">
        <f t="shared" si="80"/>
        <v>м</v>
      </c>
      <c r="X987" s="48">
        <v>2.3999999999999999</v>
      </c>
      <c r="Y987" s="48"/>
      <c r="Z987" s="42" t="s">
        <v>325</v>
      </c>
      <c r="AA987" s="56" t="s">
        <v>326</v>
      </c>
      <c r="AB987" s="48" t="s">
        <v>325</v>
      </c>
      <c r="AC987" s="42" t="s">
        <v>325</v>
      </c>
      <c r="AD987" s="49">
        <v>48</v>
      </c>
      <c r="AE987" s="50">
        <v>45241</v>
      </c>
      <c r="AF987" s="51">
        <f t="shared" si="84"/>
        <v>46701</v>
      </c>
      <c r="AG987" s="40" t="s">
        <v>82</v>
      </c>
      <c r="AH987" s="40" t="s">
        <v>83</v>
      </c>
      <c r="AI987" s="37" t="s">
        <v>3918</v>
      </c>
      <c r="AJ987" s="40" t="s">
        <v>143</v>
      </c>
      <c r="AK987" s="51" t="str">
        <f t="shared" ca="1" si="86"/>
        <v>поверен</v>
      </c>
      <c r="AL987" s="42"/>
      <c r="AM987" s="42" t="s">
        <v>86</v>
      </c>
      <c r="AN987" s="42" t="s">
        <v>87</v>
      </c>
      <c r="AO987" s="42" t="s">
        <v>88</v>
      </c>
      <c r="AP987" s="48" t="s">
        <v>3919</v>
      </c>
      <c r="AQ987" s="41" t="s">
        <v>661</v>
      </c>
      <c r="AR987" s="51"/>
      <c r="AS987" s="42" t="s">
        <v>91</v>
      </c>
      <c r="AT987" s="37" t="s">
        <v>385</v>
      </c>
      <c r="AU987" s="37"/>
      <c r="AV987" s="40">
        <v>44950</v>
      </c>
      <c r="AW987" s="40"/>
      <c r="AX987" s="37"/>
      <c r="AY987" s="37"/>
      <c r="AZ987" s="37"/>
      <c r="BA987" s="40"/>
      <c r="BB987" s="40" t="s">
        <v>329</v>
      </c>
      <c r="BC987" s="40" t="s">
        <v>298</v>
      </c>
      <c r="BD987" s="42">
        <v>2971</v>
      </c>
      <c r="BE987" s="40"/>
      <c r="BF987" s="52"/>
      <c r="BG987" s="53" t="s">
        <v>3328</v>
      </c>
      <c r="BH987" s="54"/>
      <c r="BI987" s="47"/>
      <c r="BJ987" s="47"/>
      <c r="BK987" s="47"/>
      <c r="BL987" s="55"/>
      <c r="BM987" s="55"/>
      <c r="BN987" s="55"/>
      <c r="BO987" s="55"/>
      <c r="BP987" s="55"/>
      <c r="BQ987" s="55"/>
      <c r="BR987" s="55"/>
      <c r="BS987" s="55"/>
      <c r="BT987" s="55"/>
      <c r="BU987" s="55"/>
      <c r="BV987" s="55"/>
      <c r="BW987" s="55"/>
      <c r="BX987" s="55"/>
      <c r="BY987" s="55"/>
      <c r="BZ987" s="55"/>
      <c r="CA987" s="55"/>
      <c r="CB987" s="55"/>
      <c r="CC987" s="55"/>
      <c r="CD987" s="55"/>
      <c r="CE987" s="55"/>
      <c r="CF987" s="55"/>
      <c r="CG987" s="55"/>
      <c r="CH987" s="55"/>
      <c r="CI987" s="55"/>
      <c r="CJ987" s="55"/>
      <c r="CK987" s="55"/>
      <c r="CL987" s="55"/>
      <c r="CM987" s="55"/>
      <c r="CN987" s="55"/>
      <c r="CO987" s="55"/>
      <c r="CP987" s="55"/>
      <c r="CQ987" s="55"/>
      <c r="CR987" s="55"/>
      <c r="CS987" s="55"/>
      <c r="CT987" s="55"/>
      <c r="CU987" s="55"/>
      <c r="CV987" s="55"/>
      <c r="CW987" s="55"/>
      <c r="CX987" s="55"/>
      <c r="CY987" s="55"/>
      <c r="CZ987" s="55"/>
      <c r="DA987" s="55"/>
      <c r="DB987" s="55"/>
      <c r="DC987" s="55"/>
      <c r="DD987" s="55"/>
      <c r="DE987" s="55"/>
      <c r="DF987" s="55"/>
      <c r="DG987" s="55"/>
      <c r="DH987" s="55"/>
      <c r="DI987" s="55"/>
      <c r="DJ987" s="55"/>
      <c r="DK987" s="55"/>
      <c r="DL987" s="55"/>
      <c r="DM987" s="55"/>
      <c r="DN987" s="55"/>
      <c r="DO987" s="55"/>
      <c r="DP987" s="55"/>
      <c r="DQ987" s="55"/>
      <c r="DR987" s="55"/>
      <c r="DS987" s="55"/>
      <c r="DT987" s="55"/>
      <c r="DU987" s="55"/>
      <c r="DV987" s="55"/>
      <c r="DW987" s="55"/>
      <c r="DX987" s="55"/>
      <c r="DY987" s="55"/>
      <c r="DZ987" s="55"/>
      <c r="EA987" s="55"/>
      <c r="EB987" s="55"/>
      <c r="EC987" s="55"/>
      <c r="ED987" s="55"/>
      <c r="EE987" s="55"/>
      <c r="EF987" s="55"/>
      <c r="EG987" s="55"/>
      <c r="EH987" s="55"/>
      <c r="EI987" s="55"/>
      <c r="EJ987" s="55"/>
      <c r="EK987" s="55"/>
      <c r="EL987" s="55"/>
      <c r="EM987" s="55"/>
      <c r="EN987" s="55"/>
      <c r="EO987" s="55"/>
      <c r="EP987" s="55"/>
      <c r="EQ987" s="55"/>
      <c r="ER987" s="55"/>
      <c r="ES987" s="55"/>
      <c r="ET987" s="55"/>
      <c r="EU987" s="55"/>
      <c r="EV987" s="55"/>
      <c r="EW987" s="55"/>
      <c r="EX987" s="55"/>
      <c r="EY987" s="55"/>
      <c r="EZ987" s="55"/>
      <c r="FA987" s="55"/>
      <c r="FB987" s="55"/>
      <c r="FC987" s="55"/>
      <c r="FD987" s="55"/>
      <c r="FE987" s="55"/>
      <c r="FF987" s="55"/>
      <c r="FG987" s="55"/>
      <c r="FH987" s="55"/>
      <c r="FI987" s="55"/>
      <c r="FJ987" s="55"/>
      <c r="FK987" s="55"/>
      <c r="FL987" s="55"/>
      <c r="FM987" s="55"/>
      <c r="FN987" s="55"/>
      <c r="FO987" s="55"/>
      <c r="FP987" s="55"/>
      <c r="FQ987" s="55"/>
      <c r="FR987" s="55"/>
      <c r="FS987" s="55"/>
      <c r="FT987" s="55"/>
      <c r="FU987" s="55"/>
      <c r="FV987" s="55"/>
      <c r="FW987" s="55"/>
      <c r="FX987" s="55"/>
      <c r="FY987" s="55"/>
      <c r="FZ987" s="55"/>
      <c r="GA987" s="55"/>
      <c r="GB987" s="55"/>
      <c r="GC987" s="55"/>
      <c r="GD987" s="55"/>
      <c r="GE987" s="55"/>
      <c r="GF987" s="55"/>
      <c r="GG987" s="55"/>
      <c r="GH987" s="55"/>
      <c r="GI987" s="55"/>
      <c r="GJ987" s="55"/>
      <c r="GK987" s="55"/>
      <c r="GL987" s="55"/>
      <c r="GM987" s="55"/>
      <c r="GN987" s="55"/>
      <c r="GO987" s="55"/>
      <c r="GP987" s="55"/>
      <c r="GQ987" s="55"/>
      <c r="GR987" s="55"/>
      <c r="GS987" s="55"/>
      <c r="GT987" s="55"/>
      <c r="GU987" s="55"/>
      <c r="GV987" s="55"/>
      <c r="GW987" s="55"/>
      <c r="GX987" s="55"/>
      <c r="GY987" s="55"/>
      <c r="GZ987" s="55"/>
      <c r="HA987" s="55"/>
      <c r="HB987" s="55"/>
      <c r="HC987" s="55"/>
      <c r="HD987" s="55"/>
      <c r="HE987" s="55"/>
      <c r="HF987" s="55"/>
      <c r="HG987" s="55"/>
      <c r="HH987" s="55"/>
      <c r="HI987" s="55"/>
      <c r="HJ987" s="55"/>
      <c r="HK987" s="55"/>
      <c r="HL987" s="55"/>
      <c r="HM987" s="55"/>
      <c r="HN987" s="55"/>
      <c r="HO987" s="55"/>
      <c r="HP987" s="55"/>
      <c r="HQ987" s="55"/>
      <c r="HR987" s="55"/>
      <c r="HS987" s="55"/>
      <c r="HT987" s="55"/>
      <c r="HU987" s="55"/>
      <c r="HV987" s="55"/>
      <c r="HW987" s="55"/>
      <c r="HX987" s="55"/>
      <c r="HY987" s="55"/>
      <c r="HZ987" s="55"/>
      <c r="IA987" s="55"/>
      <c r="IB987" s="55"/>
      <c r="IC987" s="55"/>
      <c r="ID987" s="55"/>
      <c r="IE987" s="55"/>
    </row>
    <row r="988" s="36" customFormat="1" ht="60" hidden="1" customHeight="1">
      <c r="A988" s="37"/>
      <c r="B988" s="37" t="s">
        <v>62</v>
      </c>
      <c r="C988" s="37" t="s">
        <v>63</v>
      </c>
      <c r="D988" s="56" t="s">
        <v>64</v>
      </c>
      <c r="E988" s="56">
        <v>252</v>
      </c>
      <c r="F988" s="40" t="s">
        <v>3903</v>
      </c>
      <c r="G988" s="40" t="s">
        <v>3920</v>
      </c>
      <c r="H988" s="56" t="s">
        <v>3921</v>
      </c>
      <c r="I988" s="48" t="s">
        <v>316</v>
      </c>
      <c r="J988" s="40" t="s">
        <v>317</v>
      </c>
      <c r="K988" s="49" t="s">
        <v>318</v>
      </c>
      <c r="L988" s="49" t="s">
        <v>319</v>
      </c>
      <c r="M988" s="40" t="s">
        <v>3916</v>
      </c>
      <c r="N988" s="49">
        <v>513587</v>
      </c>
      <c r="O988" s="37" t="s">
        <v>992</v>
      </c>
      <c r="P988" s="37" t="s">
        <v>154</v>
      </c>
      <c r="Q988" s="42" t="s">
        <v>289</v>
      </c>
      <c r="R988" s="96" t="s">
        <v>3917</v>
      </c>
      <c r="S988" s="48">
        <v>12</v>
      </c>
      <c r="T988" s="45">
        <f t="shared" si="79"/>
        <v>46915.400000000001</v>
      </c>
      <c r="U988" s="56" t="s">
        <v>1273</v>
      </c>
      <c r="V988" s="47" t="str">
        <f t="shared" si="83"/>
        <v/>
      </c>
      <c r="W988" s="47" t="str">
        <f t="shared" si="80"/>
        <v>м</v>
      </c>
      <c r="X988" s="48">
        <v>2.3999999999999999</v>
      </c>
      <c r="Y988" s="48"/>
      <c r="Z988" s="42" t="s">
        <v>325</v>
      </c>
      <c r="AA988" s="56" t="s">
        <v>326</v>
      </c>
      <c r="AB988" s="48" t="s">
        <v>325</v>
      </c>
      <c r="AC988" s="42" t="s">
        <v>325</v>
      </c>
      <c r="AD988" s="49">
        <v>48</v>
      </c>
      <c r="AE988" s="50">
        <v>45241</v>
      </c>
      <c r="AF988" s="51">
        <f t="shared" si="84"/>
        <v>46701</v>
      </c>
      <c r="AG988" s="40" t="s">
        <v>82</v>
      </c>
      <c r="AH988" s="40" t="s">
        <v>83</v>
      </c>
      <c r="AI988" s="37" t="s">
        <v>3922</v>
      </c>
      <c r="AJ988" s="40" t="s">
        <v>143</v>
      </c>
      <c r="AK988" s="51" t="str">
        <f t="shared" ca="1" si="86"/>
        <v>поверен</v>
      </c>
      <c r="AL988" s="42"/>
      <c r="AM988" s="42" t="s">
        <v>86</v>
      </c>
      <c r="AN988" s="42" t="s">
        <v>87</v>
      </c>
      <c r="AO988" s="42" t="s">
        <v>88</v>
      </c>
      <c r="AP988" s="48" t="s">
        <v>3919</v>
      </c>
      <c r="AQ988" s="41" t="s">
        <v>661</v>
      </c>
      <c r="AR988" s="51"/>
      <c r="AS988" s="42" t="s">
        <v>91</v>
      </c>
      <c r="AT988" s="37" t="s">
        <v>385</v>
      </c>
      <c r="AU988" s="37"/>
      <c r="AV988" s="40">
        <v>44950</v>
      </c>
      <c r="AW988" s="40"/>
      <c r="AX988" s="37"/>
      <c r="AY988" s="37"/>
      <c r="AZ988" s="37"/>
      <c r="BA988" s="40"/>
      <c r="BB988" s="40" t="s">
        <v>329</v>
      </c>
      <c r="BC988" s="40" t="s">
        <v>298</v>
      </c>
      <c r="BD988" s="42">
        <v>2971</v>
      </c>
      <c r="BE988" s="40"/>
      <c r="BF988" s="52"/>
      <c r="BG988" s="53" t="s">
        <v>3923</v>
      </c>
      <c r="BH988" s="54"/>
      <c r="BI988" s="47"/>
      <c r="BJ988" s="47"/>
      <c r="BK988" s="47"/>
      <c r="BL988" s="55"/>
      <c r="BM988" s="55"/>
      <c r="BN988" s="55"/>
      <c r="BO988" s="55"/>
      <c r="BP988" s="55"/>
      <c r="BQ988" s="55"/>
      <c r="BR988" s="55"/>
      <c r="BS988" s="55"/>
      <c r="BT988" s="55"/>
      <c r="BU988" s="55"/>
      <c r="BV988" s="55"/>
      <c r="BW988" s="55"/>
      <c r="BX988" s="55"/>
      <c r="BY988" s="55"/>
      <c r="BZ988" s="55"/>
      <c r="CA988" s="55"/>
      <c r="CB988" s="55"/>
      <c r="CC988" s="55"/>
      <c r="CD988" s="55"/>
      <c r="CE988" s="55"/>
      <c r="CF988" s="55"/>
      <c r="CG988" s="55"/>
      <c r="CH988" s="55"/>
      <c r="CI988" s="55"/>
      <c r="CJ988" s="55"/>
      <c r="CK988" s="55"/>
      <c r="CL988" s="55"/>
      <c r="CM988" s="55"/>
      <c r="CN988" s="55"/>
      <c r="CO988" s="55"/>
      <c r="CP988" s="55"/>
      <c r="CQ988" s="55"/>
      <c r="CR988" s="55"/>
      <c r="CS988" s="55"/>
      <c r="CT988" s="55"/>
      <c r="CU988" s="55"/>
      <c r="CV988" s="55"/>
      <c r="CW988" s="55"/>
      <c r="CX988" s="55"/>
      <c r="CY988" s="55"/>
      <c r="CZ988" s="55"/>
      <c r="DA988" s="55"/>
      <c r="DB988" s="55"/>
      <c r="DC988" s="55"/>
      <c r="DD988" s="55"/>
      <c r="DE988" s="55"/>
      <c r="DF988" s="55"/>
      <c r="DG988" s="55"/>
      <c r="DH988" s="55"/>
      <c r="DI988" s="55"/>
      <c r="DJ988" s="55"/>
      <c r="DK988" s="55"/>
      <c r="DL988" s="55"/>
      <c r="DM988" s="55"/>
      <c r="DN988" s="55"/>
      <c r="DO988" s="55"/>
      <c r="DP988" s="55"/>
      <c r="DQ988" s="55"/>
      <c r="DR988" s="55"/>
      <c r="DS988" s="55"/>
      <c r="DT988" s="55"/>
      <c r="DU988" s="55"/>
      <c r="DV988" s="55"/>
      <c r="DW988" s="55"/>
      <c r="DX988" s="55"/>
      <c r="DY988" s="55"/>
      <c r="DZ988" s="55"/>
      <c r="EA988" s="55"/>
      <c r="EB988" s="55"/>
      <c r="EC988" s="55"/>
      <c r="ED988" s="55"/>
      <c r="EE988" s="55"/>
      <c r="EF988" s="55"/>
      <c r="EG988" s="55"/>
      <c r="EH988" s="55"/>
      <c r="EI988" s="55"/>
      <c r="EJ988" s="55"/>
      <c r="EK988" s="55"/>
      <c r="EL988" s="55"/>
      <c r="EM988" s="55"/>
      <c r="EN988" s="55"/>
      <c r="EO988" s="55"/>
      <c r="EP988" s="55"/>
      <c r="EQ988" s="55"/>
      <c r="ER988" s="55"/>
      <c r="ES988" s="55"/>
      <c r="ET988" s="55"/>
      <c r="EU988" s="55"/>
      <c r="EV988" s="55"/>
      <c r="EW988" s="55"/>
      <c r="EX988" s="55"/>
      <c r="EY988" s="55"/>
      <c r="EZ988" s="55"/>
      <c r="FA988" s="55"/>
      <c r="FB988" s="55"/>
      <c r="FC988" s="55"/>
      <c r="FD988" s="55"/>
      <c r="FE988" s="55"/>
      <c r="FF988" s="55"/>
      <c r="FG988" s="55"/>
      <c r="FH988" s="55"/>
      <c r="FI988" s="55"/>
      <c r="FJ988" s="55"/>
      <c r="FK988" s="55"/>
      <c r="FL988" s="55"/>
      <c r="FM988" s="55"/>
      <c r="FN988" s="55"/>
      <c r="FO988" s="55"/>
      <c r="FP988" s="55"/>
      <c r="FQ988" s="55"/>
      <c r="FR988" s="55"/>
      <c r="FS988" s="55"/>
      <c r="FT988" s="55"/>
      <c r="FU988" s="55"/>
      <c r="FV988" s="55"/>
      <c r="FW988" s="55"/>
      <c r="FX988" s="55"/>
      <c r="FY988" s="55"/>
      <c r="FZ988" s="55"/>
      <c r="GA988" s="55"/>
      <c r="GB988" s="55"/>
      <c r="GC988" s="55"/>
      <c r="GD988" s="55"/>
      <c r="GE988" s="55"/>
      <c r="GF988" s="55"/>
      <c r="GG988" s="55"/>
      <c r="GH988" s="55"/>
      <c r="GI988" s="55"/>
      <c r="GJ988" s="55"/>
      <c r="GK988" s="55"/>
      <c r="GL988" s="55"/>
      <c r="GM988" s="55"/>
      <c r="GN988" s="55"/>
      <c r="GO988" s="55"/>
      <c r="GP988" s="55"/>
      <c r="GQ988" s="55"/>
      <c r="GR988" s="55"/>
      <c r="GS988" s="55"/>
      <c r="GT988" s="55"/>
      <c r="GU988" s="55"/>
      <c r="GV988" s="55"/>
      <c r="GW988" s="55"/>
      <c r="GX988" s="55"/>
      <c r="GY988" s="55"/>
      <c r="GZ988" s="55"/>
      <c r="HA988" s="55"/>
      <c r="HB988" s="55"/>
      <c r="HC988" s="55"/>
      <c r="HD988" s="55"/>
      <c r="HE988" s="55"/>
      <c r="HF988" s="55"/>
      <c r="HG988" s="55"/>
      <c r="HH988" s="55"/>
      <c r="HI988" s="55"/>
      <c r="HJ988" s="55"/>
      <c r="HK988" s="55"/>
      <c r="HL988" s="55"/>
      <c r="HM988" s="55"/>
      <c r="HN988" s="55"/>
      <c r="HO988" s="55"/>
      <c r="HP988" s="55"/>
      <c r="HQ988" s="55"/>
      <c r="HR988" s="55"/>
      <c r="HS988" s="55"/>
      <c r="HT988" s="55"/>
      <c r="HU988" s="55"/>
      <c r="HV988" s="55"/>
      <c r="HW988" s="55"/>
      <c r="HX988" s="55"/>
      <c r="HY988" s="55"/>
      <c r="HZ988" s="55"/>
      <c r="IA988" s="55"/>
      <c r="IB988" s="55"/>
      <c r="IC988" s="55"/>
      <c r="ID988" s="55"/>
      <c r="IE988" s="55"/>
    </row>
    <row r="989" s="36" customFormat="1" ht="60" hidden="1" customHeight="1">
      <c r="A989" s="37"/>
      <c r="B989" s="37" t="s">
        <v>62</v>
      </c>
      <c r="C989" s="37" t="s">
        <v>63</v>
      </c>
      <c r="D989" s="56" t="s">
        <v>64</v>
      </c>
      <c r="E989" s="56">
        <v>253</v>
      </c>
      <c r="F989" s="40" t="s">
        <v>3924</v>
      </c>
      <c r="G989" s="40" t="s">
        <v>3925</v>
      </c>
      <c r="H989" s="56" t="s">
        <v>3926</v>
      </c>
      <c r="I989" s="48" t="s">
        <v>171</v>
      </c>
      <c r="J989" s="40" t="s">
        <v>172</v>
      </c>
      <c r="K989" s="49" t="s">
        <v>131</v>
      </c>
      <c r="L989" s="57" t="s">
        <v>151</v>
      </c>
      <c r="M989" s="40" t="s">
        <v>173</v>
      </c>
      <c r="N989" s="49" t="s">
        <v>3927</v>
      </c>
      <c r="O989" s="37" t="s">
        <v>322</v>
      </c>
      <c r="P989" s="37" t="s">
        <v>3928</v>
      </c>
      <c r="Q989" s="42" t="s">
        <v>137</v>
      </c>
      <c r="R989" s="96">
        <v>42705</v>
      </c>
      <c r="S989" s="44">
        <v>12</v>
      </c>
      <c r="T989" s="45">
        <f t="shared" si="79"/>
        <v>47087.400000000001</v>
      </c>
      <c r="U989" s="56" t="s">
        <v>100</v>
      </c>
      <c r="V989" s="47" t="str">
        <f t="shared" si="83"/>
        <v>М</v>
      </c>
      <c r="W989" s="47" t="str">
        <f t="shared" si="80"/>
        <v>Па</v>
      </c>
      <c r="X989" s="48">
        <v>0.80000000000000004</v>
      </c>
      <c r="Y989" s="48" t="s">
        <v>138</v>
      </c>
      <c r="Z989" s="42" t="s">
        <v>139</v>
      </c>
      <c r="AA989" s="56" t="s">
        <v>156</v>
      </c>
      <c r="AB989" s="48"/>
      <c r="AC989" s="42" t="s">
        <v>141</v>
      </c>
      <c r="AD989" s="49">
        <v>60</v>
      </c>
      <c r="AE989" s="50">
        <v>45818</v>
      </c>
      <c r="AF989" s="51">
        <f t="shared" si="84"/>
        <v>47643</v>
      </c>
      <c r="AG989" s="40" t="s">
        <v>82</v>
      </c>
      <c r="AH989" s="40" t="s">
        <v>83</v>
      </c>
      <c r="AI989" s="42" t="s">
        <v>3929</v>
      </c>
      <c r="AJ989" s="40" t="s">
        <v>109</v>
      </c>
      <c r="AK989" s="51" t="str">
        <f t="shared" ca="1" si="86"/>
        <v>поверен</v>
      </c>
      <c r="AL989" s="42"/>
      <c r="AM989" s="42" t="s">
        <v>86</v>
      </c>
      <c r="AN989" s="42" t="s">
        <v>87</v>
      </c>
      <c r="AO989" s="42" t="s">
        <v>88</v>
      </c>
      <c r="AP989" s="48"/>
      <c r="AQ989" s="41"/>
      <c r="AR989" s="51"/>
      <c r="AS989" s="42" t="s">
        <v>91</v>
      </c>
      <c r="AT989" s="37" t="s">
        <v>385</v>
      </c>
      <c r="AU989" s="37"/>
      <c r="AV989" s="40"/>
      <c r="AW989" s="40"/>
      <c r="AX989" s="37"/>
      <c r="AY989" s="37"/>
      <c r="AZ989" s="37"/>
      <c r="BA989" s="40" t="s">
        <v>221</v>
      </c>
      <c r="BB989" s="40" t="s">
        <v>145</v>
      </c>
      <c r="BC989" s="40" t="s">
        <v>146</v>
      </c>
      <c r="BD989" s="42">
        <v>3001</v>
      </c>
      <c r="BE989" s="40"/>
      <c r="BF989" s="52"/>
      <c r="BG989" s="53"/>
      <c r="BH989" s="54"/>
      <c r="BI989" s="47"/>
      <c r="BJ989" s="47"/>
      <c r="BK989" s="47"/>
      <c r="BL989" s="55"/>
      <c r="BM989" s="55"/>
      <c r="BN989" s="55"/>
      <c r="BO989" s="55"/>
      <c r="BP989" s="55"/>
      <c r="BQ989" s="55"/>
      <c r="BR989" s="55"/>
      <c r="BS989" s="55"/>
      <c r="BT989" s="55"/>
      <c r="BU989" s="55"/>
      <c r="BV989" s="55"/>
      <c r="BW989" s="55"/>
      <c r="BX989" s="55"/>
      <c r="BY989" s="55"/>
      <c r="BZ989" s="55"/>
      <c r="CA989" s="55"/>
      <c r="CB989" s="55"/>
      <c r="CC989" s="55"/>
      <c r="CD989" s="55"/>
      <c r="CE989" s="55"/>
      <c r="CF989" s="55"/>
      <c r="CG989" s="55"/>
      <c r="CH989" s="55"/>
      <c r="CI989" s="55"/>
      <c r="CJ989" s="55"/>
      <c r="CK989" s="55"/>
      <c r="CL989" s="55"/>
      <c r="CM989" s="55"/>
      <c r="CN989" s="55"/>
      <c r="CO989" s="55"/>
      <c r="CP989" s="55"/>
      <c r="CQ989" s="55"/>
      <c r="CR989" s="55"/>
      <c r="CS989" s="55"/>
      <c r="CT989" s="55"/>
      <c r="CU989" s="55"/>
      <c r="CV989" s="55"/>
      <c r="CW989" s="55"/>
      <c r="CX989" s="55"/>
      <c r="CY989" s="55"/>
      <c r="CZ989" s="55"/>
      <c r="DA989" s="55"/>
      <c r="DB989" s="55"/>
      <c r="DC989" s="55"/>
      <c r="DD989" s="55"/>
      <c r="DE989" s="55"/>
      <c r="DF989" s="55"/>
      <c r="DG989" s="55"/>
      <c r="DH989" s="55"/>
      <c r="DI989" s="55"/>
      <c r="DJ989" s="55"/>
      <c r="DK989" s="55"/>
      <c r="DL989" s="55"/>
      <c r="DM989" s="55"/>
      <c r="DN989" s="55"/>
      <c r="DO989" s="55"/>
      <c r="DP989" s="55"/>
      <c r="DQ989" s="55"/>
      <c r="DR989" s="55"/>
      <c r="DS989" s="55"/>
      <c r="DT989" s="55"/>
      <c r="DU989" s="55"/>
      <c r="DV989" s="55"/>
      <c r="DW989" s="55"/>
      <c r="DX989" s="55"/>
      <c r="DY989" s="55"/>
      <c r="DZ989" s="55"/>
      <c r="EA989" s="55"/>
      <c r="EB989" s="55"/>
      <c r="EC989" s="55"/>
      <c r="ED989" s="55"/>
      <c r="EE989" s="55"/>
      <c r="EF989" s="55"/>
      <c r="EG989" s="55"/>
      <c r="EH989" s="55"/>
      <c r="EI989" s="55"/>
      <c r="EJ989" s="55"/>
      <c r="EK989" s="55"/>
      <c r="EL989" s="55"/>
      <c r="EM989" s="55"/>
      <c r="EN989" s="55"/>
      <c r="EO989" s="55"/>
      <c r="EP989" s="55"/>
      <c r="EQ989" s="55"/>
      <c r="ER989" s="55"/>
      <c r="ES989" s="55"/>
      <c r="ET989" s="55"/>
      <c r="EU989" s="55"/>
      <c r="EV989" s="55"/>
      <c r="EW989" s="55"/>
      <c r="EX989" s="55"/>
      <c r="EY989" s="55"/>
      <c r="EZ989" s="55"/>
      <c r="FA989" s="55"/>
      <c r="FB989" s="55"/>
      <c r="FC989" s="55"/>
      <c r="FD989" s="55"/>
      <c r="FE989" s="55"/>
      <c r="FF989" s="55"/>
      <c r="FG989" s="55"/>
      <c r="FH989" s="55"/>
      <c r="FI989" s="55"/>
      <c r="FJ989" s="55"/>
      <c r="FK989" s="55"/>
      <c r="FL989" s="55"/>
      <c r="FM989" s="55"/>
      <c r="FN989" s="55"/>
      <c r="FO989" s="55"/>
      <c r="FP989" s="55"/>
      <c r="FQ989" s="55"/>
      <c r="FR989" s="55"/>
      <c r="FS989" s="55"/>
      <c r="FT989" s="55"/>
      <c r="FU989" s="55"/>
      <c r="FV989" s="55"/>
      <c r="FW989" s="55"/>
      <c r="FX989" s="55"/>
      <c r="FY989" s="55"/>
      <c r="FZ989" s="55"/>
      <c r="GA989" s="55"/>
      <c r="GB989" s="55"/>
      <c r="GC989" s="55"/>
      <c r="GD989" s="55"/>
      <c r="GE989" s="55"/>
      <c r="GF989" s="55"/>
      <c r="GG989" s="55"/>
      <c r="GH989" s="55"/>
      <c r="GI989" s="55"/>
      <c r="GJ989" s="55"/>
      <c r="GK989" s="55"/>
      <c r="GL989" s="55"/>
      <c r="GM989" s="55"/>
      <c r="GN989" s="55"/>
      <c r="GO989" s="55"/>
      <c r="GP989" s="55"/>
      <c r="GQ989" s="55"/>
      <c r="GR989" s="55"/>
      <c r="GS989" s="55"/>
      <c r="GT989" s="55"/>
      <c r="GU989" s="55"/>
      <c r="GV989" s="55"/>
      <c r="GW989" s="55"/>
      <c r="GX989" s="55"/>
      <c r="GY989" s="55"/>
      <c r="GZ989" s="55"/>
      <c r="HA989" s="55"/>
      <c r="HB989" s="55"/>
      <c r="HC989" s="55"/>
      <c r="HD989" s="55"/>
      <c r="HE989" s="55"/>
      <c r="HF989" s="55"/>
      <c r="HG989" s="55"/>
      <c r="HH989" s="55"/>
      <c r="HI989" s="55"/>
      <c r="HJ989" s="55"/>
      <c r="HK989" s="55"/>
      <c r="HL989" s="55"/>
      <c r="HM989" s="55"/>
      <c r="HN989" s="55"/>
      <c r="HO989" s="55"/>
      <c r="HP989" s="55"/>
      <c r="HQ989" s="55"/>
      <c r="HR989" s="55"/>
      <c r="HS989" s="55"/>
      <c r="HT989" s="55"/>
      <c r="HU989" s="55"/>
      <c r="HV989" s="55"/>
      <c r="HW989" s="55"/>
      <c r="HX989" s="55"/>
      <c r="HY989" s="55"/>
      <c r="HZ989" s="55"/>
      <c r="IA989" s="55"/>
      <c r="IB989" s="55"/>
      <c r="IC989" s="55"/>
      <c r="ID989" s="55"/>
      <c r="IE989" s="55"/>
    </row>
    <row r="990" s="36" customFormat="1" ht="60" hidden="1" customHeight="1">
      <c r="A990" s="37"/>
      <c r="B990" s="37" t="s">
        <v>62</v>
      </c>
      <c r="C990" s="37" t="s">
        <v>63</v>
      </c>
      <c r="D990" s="56" t="s">
        <v>64</v>
      </c>
      <c r="E990" s="56">
        <v>253</v>
      </c>
      <c r="F990" s="40" t="s">
        <v>3924</v>
      </c>
      <c r="G990" s="40" t="s">
        <v>3930</v>
      </c>
      <c r="H990" s="56" t="s">
        <v>3931</v>
      </c>
      <c r="I990" s="48" t="s">
        <v>171</v>
      </c>
      <c r="J990" s="40" t="s">
        <v>172</v>
      </c>
      <c r="K990" s="49" t="s">
        <v>131</v>
      </c>
      <c r="L990" s="57" t="s">
        <v>151</v>
      </c>
      <c r="M990" s="40" t="s">
        <v>173</v>
      </c>
      <c r="N990" s="49" t="s">
        <v>3932</v>
      </c>
      <c r="O990" s="37" t="s">
        <v>322</v>
      </c>
      <c r="P990" s="37" t="s">
        <v>3928</v>
      </c>
      <c r="Q990" s="42" t="s">
        <v>137</v>
      </c>
      <c r="R990" s="96">
        <v>42705</v>
      </c>
      <c r="S990" s="44">
        <v>12</v>
      </c>
      <c r="T990" s="45">
        <f t="shared" si="79"/>
        <v>47087.400000000001</v>
      </c>
      <c r="U990" s="56" t="s">
        <v>100</v>
      </c>
      <c r="V990" s="47" t="str">
        <f t="shared" si="83"/>
        <v>М</v>
      </c>
      <c r="W990" s="47" t="str">
        <f t="shared" si="80"/>
        <v>Па</v>
      </c>
      <c r="X990" s="48">
        <v>0.80000000000000004</v>
      </c>
      <c r="Y990" s="48" t="s">
        <v>138</v>
      </c>
      <c r="Z990" s="42" t="s">
        <v>139</v>
      </c>
      <c r="AA990" s="56" t="s">
        <v>156</v>
      </c>
      <c r="AB990" s="48"/>
      <c r="AC990" s="42" t="s">
        <v>141</v>
      </c>
      <c r="AD990" s="49">
        <v>60</v>
      </c>
      <c r="AE990" s="50">
        <v>45818</v>
      </c>
      <c r="AF990" s="51">
        <f t="shared" si="84"/>
        <v>47643</v>
      </c>
      <c r="AG990" s="40" t="s">
        <v>82</v>
      </c>
      <c r="AH990" s="40" t="s">
        <v>83</v>
      </c>
      <c r="AI990" s="42" t="s">
        <v>3933</v>
      </c>
      <c r="AJ990" s="40" t="s">
        <v>109</v>
      </c>
      <c r="AK990" s="51" t="str">
        <f t="shared" ca="1" si="86"/>
        <v>поверен</v>
      </c>
      <c r="AL990" s="42"/>
      <c r="AM990" s="42" t="s">
        <v>86</v>
      </c>
      <c r="AN990" s="42" t="s">
        <v>87</v>
      </c>
      <c r="AO990" s="42" t="s">
        <v>88</v>
      </c>
      <c r="AP990" s="48"/>
      <c r="AQ990" s="41"/>
      <c r="AR990" s="51"/>
      <c r="AS990" s="42" t="s">
        <v>91</v>
      </c>
      <c r="AT990" s="37" t="s">
        <v>385</v>
      </c>
      <c r="AU990" s="37"/>
      <c r="AV990" s="40"/>
      <c r="AW990" s="40"/>
      <c r="AX990" s="37"/>
      <c r="AY990" s="37"/>
      <c r="AZ990" s="37"/>
      <c r="BA990" s="40" t="s">
        <v>221</v>
      </c>
      <c r="BB990" s="40" t="s">
        <v>145</v>
      </c>
      <c r="BC990" s="40" t="s">
        <v>146</v>
      </c>
      <c r="BD990" s="42">
        <v>3001</v>
      </c>
      <c r="BE990" s="40"/>
      <c r="BF990" s="52"/>
      <c r="BG990" s="53"/>
      <c r="BH990" s="54"/>
      <c r="BI990" s="47"/>
      <c r="BJ990" s="47"/>
      <c r="BK990" s="47"/>
      <c r="BL990" s="55"/>
      <c r="BM990" s="55"/>
      <c r="BN990" s="55"/>
      <c r="BO990" s="55"/>
      <c r="BP990" s="55"/>
      <c r="BQ990" s="55"/>
      <c r="BR990" s="55"/>
      <c r="BS990" s="55"/>
      <c r="BT990" s="55"/>
      <c r="BU990" s="55"/>
      <c r="BV990" s="55"/>
      <c r="BW990" s="55"/>
      <c r="BX990" s="55"/>
      <c r="BY990" s="55"/>
      <c r="BZ990" s="55"/>
      <c r="CA990" s="55"/>
      <c r="CB990" s="55"/>
      <c r="CC990" s="55"/>
      <c r="CD990" s="55"/>
      <c r="CE990" s="55"/>
      <c r="CF990" s="55"/>
      <c r="CG990" s="55"/>
      <c r="CH990" s="55"/>
      <c r="CI990" s="55"/>
      <c r="CJ990" s="55"/>
      <c r="CK990" s="55"/>
      <c r="CL990" s="55"/>
      <c r="CM990" s="55"/>
      <c r="CN990" s="55"/>
      <c r="CO990" s="55"/>
      <c r="CP990" s="55"/>
      <c r="CQ990" s="55"/>
      <c r="CR990" s="55"/>
      <c r="CS990" s="55"/>
      <c r="CT990" s="55"/>
      <c r="CU990" s="55"/>
      <c r="CV990" s="55"/>
      <c r="CW990" s="55"/>
      <c r="CX990" s="55"/>
      <c r="CY990" s="55"/>
      <c r="CZ990" s="55"/>
      <c r="DA990" s="55"/>
      <c r="DB990" s="55"/>
      <c r="DC990" s="55"/>
      <c r="DD990" s="55"/>
      <c r="DE990" s="55"/>
      <c r="DF990" s="55"/>
      <c r="DG990" s="55"/>
      <c r="DH990" s="55"/>
      <c r="DI990" s="55"/>
      <c r="DJ990" s="55"/>
      <c r="DK990" s="55"/>
      <c r="DL990" s="55"/>
      <c r="DM990" s="55"/>
      <c r="DN990" s="55"/>
      <c r="DO990" s="55"/>
      <c r="DP990" s="55"/>
      <c r="DQ990" s="55"/>
      <c r="DR990" s="55"/>
      <c r="DS990" s="55"/>
      <c r="DT990" s="55"/>
      <c r="DU990" s="55"/>
      <c r="DV990" s="55"/>
      <c r="DW990" s="55"/>
      <c r="DX990" s="55"/>
      <c r="DY990" s="55"/>
      <c r="DZ990" s="55"/>
      <c r="EA990" s="55"/>
      <c r="EB990" s="55"/>
      <c r="EC990" s="55"/>
      <c r="ED990" s="55"/>
      <c r="EE990" s="55"/>
      <c r="EF990" s="55"/>
      <c r="EG990" s="55"/>
      <c r="EH990" s="55"/>
      <c r="EI990" s="55"/>
      <c r="EJ990" s="55"/>
      <c r="EK990" s="55"/>
      <c r="EL990" s="55"/>
      <c r="EM990" s="55"/>
      <c r="EN990" s="55"/>
      <c r="EO990" s="55"/>
      <c r="EP990" s="55"/>
      <c r="EQ990" s="55"/>
      <c r="ER990" s="55"/>
      <c r="ES990" s="55"/>
      <c r="ET990" s="55"/>
      <c r="EU990" s="55"/>
      <c r="EV990" s="55"/>
      <c r="EW990" s="55"/>
      <c r="EX990" s="55"/>
      <c r="EY990" s="55"/>
      <c r="EZ990" s="55"/>
      <c r="FA990" s="55"/>
      <c r="FB990" s="55"/>
      <c r="FC990" s="55"/>
      <c r="FD990" s="55"/>
      <c r="FE990" s="55"/>
      <c r="FF990" s="55"/>
      <c r="FG990" s="55"/>
      <c r="FH990" s="55"/>
      <c r="FI990" s="55"/>
      <c r="FJ990" s="55"/>
      <c r="FK990" s="55"/>
      <c r="FL990" s="55"/>
      <c r="FM990" s="55"/>
      <c r="FN990" s="55"/>
      <c r="FO990" s="55"/>
      <c r="FP990" s="55"/>
      <c r="FQ990" s="55"/>
      <c r="FR990" s="55"/>
      <c r="FS990" s="55"/>
      <c r="FT990" s="55"/>
      <c r="FU990" s="55"/>
      <c r="FV990" s="55"/>
      <c r="FW990" s="55"/>
      <c r="FX990" s="55"/>
      <c r="FY990" s="55"/>
      <c r="FZ990" s="55"/>
      <c r="GA990" s="55"/>
      <c r="GB990" s="55"/>
      <c r="GC990" s="55"/>
      <c r="GD990" s="55"/>
      <c r="GE990" s="55"/>
      <c r="GF990" s="55"/>
      <c r="GG990" s="55"/>
      <c r="GH990" s="55"/>
      <c r="GI990" s="55"/>
      <c r="GJ990" s="55"/>
      <c r="GK990" s="55"/>
      <c r="GL990" s="55"/>
      <c r="GM990" s="55"/>
      <c r="GN990" s="55"/>
      <c r="GO990" s="55"/>
      <c r="GP990" s="55"/>
      <c r="GQ990" s="55"/>
      <c r="GR990" s="55"/>
      <c r="GS990" s="55"/>
      <c r="GT990" s="55"/>
      <c r="GU990" s="55"/>
      <c r="GV990" s="55"/>
      <c r="GW990" s="55"/>
      <c r="GX990" s="55"/>
      <c r="GY990" s="55"/>
      <c r="GZ990" s="55"/>
      <c r="HA990" s="55"/>
      <c r="HB990" s="55"/>
      <c r="HC990" s="55"/>
      <c r="HD990" s="55"/>
      <c r="HE990" s="55"/>
      <c r="HF990" s="55"/>
      <c r="HG990" s="55"/>
      <c r="HH990" s="55"/>
      <c r="HI990" s="55"/>
      <c r="HJ990" s="55"/>
      <c r="HK990" s="55"/>
      <c r="HL990" s="55"/>
      <c r="HM990" s="55"/>
      <c r="HN990" s="55"/>
      <c r="HO990" s="55"/>
      <c r="HP990" s="55"/>
      <c r="HQ990" s="55"/>
      <c r="HR990" s="55"/>
      <c r="HS990" s="55"/>
      <c r="HT990" s="55"/>
      <c r="HU990" s="55"/>
      <c r="HV990" s="55"/>
      <c r="HW990" s="55"/>
      <c r="HX990" s="55"/>
      <c r="HY990" s="55"/>
      <c r="HZ990" s="55"/>
      <c r="IA990" s="55"/>
      <c r="IB990" s="55"/>
      <c r="IC990" s="55"/>
      <c r="ID990" s="55"/>
      <c r="IE990" s="55"/>
    </row>
    <row r="991" s="92" customFormat="1" ht="60" hidden="1" customHeight="1">
      <c r="A991" s="204"/>
      <c r="B991" s="204" t="s">
        <v>62</v>
      </c>
      <c r="C991" s="211" t="s">
        <v>63</v>
      </c>
      <c r="D991" s="205" t="s">
        <v>64</v>
      </c>
      <c r="E991" s="227">
        <v>253</v>
      </c>
      <c r="F991" s="278" t="s">
        <v>3934</v>
      </c>
      <c r="G991" s="279" t="s">
        <v>3935</v>
      </c>
      <c r="H991" s="205" t="s">
        <v>3936</v>
      </c>
      <c r="I991" s="217" t="s">
        <v>1782</v>
      </c>
      <c r="J991" s="278" t="s">
        <v>1783</v>
      </c>
      <c r="K991" s="226" t="s">
        <v>1784</v>
      </c>
      <c r="L991" s="209" t="s">
        <v>1785</v>
      </c>
      <c r="M991" s="279" t="s">
        <v>3011</v>
      </c>
      <c r="N991" s="209">
        <v>1651</v>
      </c>
      <c r="O991" s="211" t="s">
        <v>3937</v>
      </c>
      <c r="P991" s="204" t="s">
        <v>76</v>
      </c>
      <c r="Q991" s="218" t="s">
        <v>289</v>
      </c>
      <c r="R991" s="281">
        <v>44435</v>
      </c>
      <c r="S991" s="214">
        <v>14</v>
      </c>
      <c r="T991" s="279">
        <f t="shared" si="79"/>
        <v>49547.800000000003</v>
      </c>
      <c r="U991" s="205" t="s">
        <v>1789</v>
      </c>
      <c r="V991" s="211"/>
      <c r="W991" s="204" t="str">
        <f t="shared" si="80"/>
        <v>м</v>
      </c>
      <c r="X991" s="217" t="s">
        <v>3012</v>
      </c>
      <c r="Z991" s="218" t="s">
        <v>325</v>
      </c>
      <c r="AA991" s="282" t="s">
        <v>326</v>
      </c>
      <c r="AC991" s="212" t="s">
        <v>325</v>
      </c>
      <c r="AD991" s="283">
        <v>24</v>
      </c>
      <c r="AE991" s="284">
        <v>44436</v>
      </c>
      <c r="AF991" s="353">
        <f t="shared" si="84"/>
        <v>45165</v>
      </c>
      <c r="AG991" s="489" t="s">
        <v>1480</v>
      </c>
      <c r="AH991" s="489" t="s">
        <v>83</v>
      </c>
      <c r="AI991" s="218" t="s">
        <v>3938</v>
      </c>
      <c r="AJ991" s="278" t="s">
        <v>3939</v>
      </c>
      <c r="AK991" s="356" t="str">
        <f t="shared" ca="1" si="86"/>
        <v>ЗАМЕНИТЬ</v>
      </c>
      <c r="AM991" s="218" t="s">
        <v>86</v>
      </c>
      <c r="AN991" s="212" t="s">
        <v>87</v>
      </c>
      <c r="AO991" s="218" t="s">
        <v>88</v>
      </c>
      <c r="AP991" s="208" t="s">
        <v>3940</v>
      </c>
      <c r="AQ991" s="218" t="s">
        <v>3941</v>
      </c>
      <c r="AS991" s="218" t="s">
        <v>91</v>
      </c>
      <c r="AT991" s="204" t="s">
        <v>385</v>
      </c>
      <c r="AU991" s="217"/>
      <c r="AV991" s="485" t="s">
        <v>3941</v>
      </c>
      <c r="AW991" s="217"/>
      <c r="AX991" s="204"/>
      <c r="BA991" s="279" t="s">
        <v>221</v>
      </c>
      <c r="BB991" s="278" t="s">
        <v>329</v>
      </c>
      <c r="BC991" s="279" t="s">
        <v>298</v>
      </c>
      <c r="BD991" s="212">
        <v>2971</v>
      </c>
      <c r="BF991" s="703"/>
      <c r="BG991" s="704" t="s">
        <v>3942</v>
      </c>
      <c r="BI991" s="220" t="s">
        <v>1792</v>
      </c>
      <c r="BJ991" s="230" t="s">
        <v>1344</v>
      </c>
      <c r="BK991" s="220" t="s">
        <v>302</v>
      </c>
      <c r="BL991" s="95"/>
      <c r="BM991" s="95"/>
      <c r="BN991" s="95"/>
      <c r="BO991" s="95"/>
      <c r="BP991" s="95"/>
      <c r="BQ991" s="95"/>
      <c r="BR991" s="95"/>
      <c r="BS991" s="95"/>
      <c r="BT991" s="95"/>
      <c r="BU991" s="95"/>
      <c r="BV991" s="95"/>
      <c r="BW991" s="95"/>
      <c r="BX991" s="95"/>
      <c r="BY991" s="95"/>
      <c r="BZ991" s="95"/>
      <c r="CA991" s="95"/>
      <c r="CB991" s="95"/>
      <c r="CC991" s="95"/>
      <c r="CD991" s="95"/>
      <c r="CE991" s="95"/>
      <c r="CF991" s="95"/>
      <c r="CG991" s="95"/>
      <c r="CH991" s="95"/>
      <c r="CI991" s="95"/>
      <c r="CJ991" s="95"/>
      <c r="CK991" s="95"/>
      <c r="CL991" s="95"/>
      <c r="CM991" s="95"/>
      <c r="CN991" s="95"/>
      <c r="CO991" s="95"/>
      <c r="CP991" s="95"/>
      <c r="CQ991" s="95"/>
      <c r="CR991" s="95"/>
      <c r="CS991" s="95"/>
      <c r="CT991" s="95"/>
      <c r="CU991" s="95"/>
      <c r="CV991" s="95"/>
      <c r="CW991" s="95"/>
      <c r="CX991" s="95"/>
      <c r="CY991" s="95"/>
      <c r="CZ991" s="95"/>
      <c r="DA991" s="95"/>
      <c r="DB991" s="95"/>
      <c r="DC991" s="95"/>
      <c r="DD991" s="95"/>
      <c r="DE991" s="95"/>
      <c r="DF991" s="95"/>
      <c r="DG991" s="95"/>
      <c r="DH991" s="95"/>
      <c r="DI991" s="95"/>
      <c r="DJ991" s="95"/>
      <c r="DK991" s="95"/>
      <c r="DL991" s="95"/>
      <c r="DM991" s="95"/>
      <c r="DN991" s="95"/>
      <c r="DO991" s="95"/>
      <c r="DP991" s="95"/>
      <c r="DQ991" s="95"/>
      <c r="DR991" s="95"/>
      <c r="DS991" s="95"/>
      <c r="DT991" s="95"/>
      <c r="DU991" s="95"/>
      <c r="DV991" s="95"/>
      <c r="DW991" s="95"/>
      <c r="DX991" s="95"/>
      <c r="DY991" s="95"/>
      <c r="DZ991" s="95"/>
      <c r="EA991" s="95"/>
      <c r="EB991" s="95"/>
      <c r="EC991" s="95"/>
      <c r="ED991" s="95"/>
      <c r="EE991" s="95"/>
      <c r="EF991" s="95"/>
      <c r="EG991" s="95"/>
      <c r="EH991" s="95"/>
      <c r="EI991" s="95"/>
      <c r="EJ991" s="95"/>
      <c r="EK991" s="95"/>
      <c r="EL991" s="95"/>
      <c r="EM991" s="95"/>
      <c r="EN991" s="95"/>
      <c r="EO991" s="95"/>
      <c r="EP991" s="95"/>
      <c r="EQ991" s="95"/>
      <c r="ER991" s="95"/>
      <c r="ES991" s="95"/>
      <c r="ET991" s="95"/>
      <c r="EU991" s="95"/>
      <c r="EV991" s="95"/>
      <c r="EW991" s="95"/>
      <c r="EX991" s="95"/>
      <c r="EY991" s="95"/>
      <c r="EZ991" s="95"/>
      <c r="FA991" s="95"/>
      <c r="FB991" s="95"/>
      <c r="FC991" s="95"/>
      <c r="FD991" s="95"/>
      <c r="FE991" s="95"/>
      <c r="FF991" s="95"/>
      <c r="FG991" s="95"/>
      <c r="FH991" s="95"/>
      <c r="FI991" s="95"/>
      <c r="FJ991" s="95"/>
      <c r="FK991" s="95"/>
      <c r="FL991" s="95"/>
      <c r="FM991" s="95"/>
      <c r="FN991" s="95"/>
      <c r="FO991" s="95"/>
      <c r="FP991" s="95"/>
      <c r="FQ991" s="95"/>
      <c r="FR991" s="95"/>
      <c r="FS991" s="95"/>
      <c r="FT991" s="95"/>
      <c r="FU991" s="95"/>
      <c r="FV991" s="95"/>
      <c r="FW991" s="95"/>
      <c r="FX991" s="95"/>
      <c r="FY991" s="95"/>
      <c r="FZ991" s="95"/>
      <c r="GA991" s="95"/>
      <c r="GB991" s="95"/>
      <c r="GC991" s="95"/>
      <c r="GD991" s="95"/>
      <c r="GE991" s="95"/>
      <c r="GF991" s="95"/>
      <c r="GG991" s="95"/>
      <c r="GH991" s="95"/>
      <c r="GI991" s="95"/>
      <c r="GJ991" s="95"/>
      <c r="GK991" s="95"/>
      <c r="GL991" s="95"/>
      <c r="GM991" s="95"/>
      <c r="GN991" s="95"/>
      <c r="GO991" s="95"/>
      <c r="GP991" s="95"/>
      <c r="GQ991" s="95"/>
      <c r="GR991" s="95"/>
      <c r="GS991" s="95"/>
      <c r="GT991" s="95"/>
      <c r="GU991" s="95"/>
      <c r="GV991" s="95"/>
      <c r="GW991" s="95"/>
      <c r="GX991" s="95"/>
      <c r="GY991" s="95"/>
      <c r="GZ991" s="95"/>
      <c r="HA991" s="95"/>
      <c r="HB991" s="95"/>
      <c r="HC991" s="95"/>
      <c r="HD991" s="95"/>
      <c r="HE991" s="95"/>
      <c r="HF991" s="95"/>
      <c r="HG991" s="95"/>
      <c r="HH991" s="95"/>
      <c r="HI991" s="95"/>
      <c r="HJ991" s="95"/>
      <c r="HK991" s="95"/>
      <c r="HL991" s="95"/>
      <c r="HM991" s="95"/>
      <c r="HN991" s="95"/>
      <c r="HO991" s="95"/>
      <c r="HP991" s="95"/>
      <c r="HQ991" s="95"/>
      <c r="HR991" s="95"/>
      <c r="HS991" s="95"/>
      <c r="HT991" s="95"/>
      <c r="HU991" s="95"/>
      <c r="HV991" s="95"/>
      <c r="HW991" s="95"/>
      <c r="HX991" s="95"/>
      <c r="HY991" s="95"/>
      <c r="HZ991" s="95"/>
      <c r="IA991" s="95"/>
      <c r="IB991" s="95"/>
      <c r="IC991" s="95"/>
      <c r="ID991" s="95"/>
      <c r="IE991" s="95"/>
    </row>
    <row r="992" s="36" customFormat="1" ht="60" hidden="1" customHeight="1">
      <c r="A992" s="37"/>
      <c r="B992" s="37" t="s">
        <v>62</v>
      </c>
      <c r="C992" s="37" t="s">
        <v>63</v>
      </c>
      <c r="D992" s="56" t="s">
        <v>64</v>
      </c>
      <c r="E992" s="56">
        <v>253</v>
      </c>
      <c r="F992" s="40" t="s">
        <v>3934</v>
      </c>
      <c r="G992" s="40" t="s">
        <v>389</v>
      </c>
      <c r="H992" s="56" t="s">
        <v>3943</v>
      </c>
      <c r="I992" s="48" t="s">
        <v>577</v>
      </c>
      <c r="J992" s="40" t="s">
        <v>578</v>
      </c>
      <c r="K992" s="49" t="s">
        <v>579</v>
      </c>
      <c r="L992" s="49" t="s">
        <v>580</v>
      </c>
      <c r="M992" s="49" t="s">
        <v>581</v>
      </c>
      <c r="N992" s="49" t="s">
        <v>3944</v>
      </c>
      <c r="O992" s="37" t="s">
        <v>397</v>
      </c>
      <c r="P992" s="37" t="s">
        <v>76</v>
      </c>
      <c r="Q992" s="42" t="s">
        <v>398</v>
      </c>
      <c r="R992" s="96">
        <v>42593</v>
      </c>
      <c r="S992" s="48">
        <v>15</v>
      </c>
      <c r="T992" s="45">
        <f t="shared" si="79"/>
        <v>48071</v>
      </c>
      <c r="U992" s="56" t="s">
        <v>100</v>
      </c>
      <c r="V992" s="47" t="str">
        <f t="shared" si="83"/>
        <v/>
      </c>
      <c r="W992" s="47" t="str">
        <f t="shared" si="80"/>
        <v>%НКПР</v>
      </c>
      <c r="X992" s="48">
        <v>100</v>
      </c>
      <c r="Y992" s="48"/>
      <c r="Z992" s="42" t="s">
        <v>399</v>
      </c>
      <c r="AA992" s="56" t="s">
        <v>400</v>
      </c>
      <c r="AB992" s="48"/>
      <c r="AC992" s="42" t="s">
        <v>399</v>
      </c>
      <c r="AD992" s="49">
        <v>24</v>
      </c>
      <c r="AE992" s="50">
        <v>45332</v>
      </c>
      <c r="AF992" s="51">
        <f t="shared" si="84"/>
        <v>46062</v>
      </c>
      <c r="AG992" s="40" t="s">
        <v>82</v>
      </c>
      <c r="AH992" s="40" t="s">
        <v>83</v>
      </c>
      <c r="AI992" s="42" t="s">
        <v>3945</v>
      </c>
      <c r="AJ992" s="40" t="s">
        <v>143</v>
      </c>
      <c r="AK992" s="51" t="str">
        <f t="shared" ca="1" si="86"/>
        <v>поверен</v>
      </c>
      <c r="AL992" s="42"/>
      <c r="AM992" s="42" t="s">
        <v>86</v>
      </c>
      <c r="AN992" s="42" t="s">
        <v>87</v>
      </c>
      <c r="AO992" s="42" t="s">
        <v>88</v>
      </c>
      <c r="AP992" s="48" t="s">
        <v>584</v>
      </c>
      <c r="AQ992" s="41"/>
      <c r="AR992" s="51"/>
      <c r="AS992" s="42" t="s">
        <v>91</v>
      </c>
      <c r="AT992" s="37" t="s">
        <v>385</v>
      </c>
      <c r="AU992" s="37"/>
      <c r="AV992" s="40"/>
      <c r="AW992" s="40"/>
      <c r="AX992" s="37"/>
      <c r="AY992" s="37"/>
      <c r="AZ992" s="37"/>
      <c r="BA992" s="40" t="s">
        <v>221</v>
      </c>
      <c r="BB992" s="40" t="s">
        <v>403</v>
      </c>
      <c r="BC992" s="40" t="s">
        <v>404</v>
      </c>
      <c r="BD992" s="42">
        <v>3160</v>
      </c>
      <c r="BE992" s="40"/>
      <c r="BF992" s="52"/>
      <c r="BG992" s="53" t="s">
        <v>362</v>
      </c>
      <c r="BH992" s="54"/>
      <c r="BI992" s="47"/>
      <c r="BJ992" s="38" t="s">
        <v>407</v>
      </c>
      <c r="BK992" s="47" t="s">
        <v>588</v>
      </c>
      <c r="BL992" s="55"/>
      <c r="BM992" s="55"/>
      <c r="BN992" s="55"/>
      <c r="BO992" s="55"/>
      <c r="BP992" s="55"/>
      <c r="BQ992" s="55"/>
      <c r="BR992" s="55"/>
      <c r="BS992" s="55"/>
      <c r="BT992" s="55"/>
      <c r="BU992" s="55"/>
      <c r="BV992" s="55"/>
      <c r="BW992" s="55"/>
      <c r="BX992" s="55"/>
      <c r="BY992" s="55"/>
      <c r="BZ992" s="55"/>
      <c r="CA992" s="55"/>
      <c r="CB992" s="55"/>
      <c r="CC992" s="55"/>
      <c r="CD992" s="55"/>
      <c r="CE992" s="55"/>
      <c r="CF992" s="55"/>
      <c r="CG992" s="55"/>
      <c r="CH992" s="55"/>
      <c r="CI992" s="55"/>
      <c r="CJ992" s="55"/>
      <c r="CK992" s="55"/>
      <c r="CL992" s="55"/>
      <c r="CM992" s="55"/>
      <c r="CN992" s="55"/>
      <c r="CO992" s="55"/>
      <c r="CP992" s="55"/>
      <c r="CQ992" s="55"/>
      <c r="CR992" s="55"/>
      <c r="CS992" s="55"/>
      <c r="CT992" s="55"/>
      <c r="CU992" s="55"/>
      <c r="CV992" s="55"/>
      <c r="CW992" s="55"/>
      <c r="CX992" s="55"/>
      <c r="CY992" s="55"/>
      <c r="CZ992" s="55"/>
      <c r="DA992" s="55"/>
      <c r="DB992" s="55"/>
      <c r="DC992" s="55"/>
      <c r="DD992" s="55"/>
      <c r="DE992" s="55"/>
      <c r="DF992" s="55"/>
      <c r="DG992" s="55"/>
      <c r="DH992" s="55"/>
      <c r="DI992" s="55"/>
      <c r="DJ992" s="55"/>
      <c r="DK992" s="55"/>
      <c r="DL992" s="55"/>
      <c r="DM992" s="55"/>
      <c r="DN992" s="55"/>
      <c r="DO992" s="55"/>
      <c r="DP992" s="55"/>
      <c r="DQ992" s="55"/>
      <c r="DR992" s="55"/>
      <c r="DS992" s="55"/>
      <c r="DT992" s="55"/>
      <c r="DU992" s="55"/>
      <c r="DV992" s="55"/>
      <c r="DW992" s="55"/>
      <c r="DX992" s="55"/>
      <c r="DY992" s="55"/>
      <c r="DZ992" s="55"/>
      <c r="EA992" s="55"/>
      <c r="EB992" s="55"/>
      <c r="EC992" s="55"/>
      <c r="ED992" s="55"/>
      <c r="EE992" s="55"/>
      <c r="EF992" s="55"/>
      <c r="EG992" s="55"/>
      <c r="EH992" s="55"/>
      <c r="EI992" s="55"/>
      <c r="EJ992" s="55"/>
      <c r="EK992" s="55"/>
      <c r="EL992" s="55"/>
      <c r="EM992" s="55"/>
      <c r="EN992" s="55"/>
      <c r="EO992" s="55"/>
      <c r="EP992" s="55"/>
      <c r="EQ992" s="55"/>
      <c r="ER992" s="55"/>
      <c r="ES992" s="55"/>
      <c r="ET992" s="55"/>
      <c r="EU992" s="55"/>
      <c r="EV992" s="55"/>
      <c r="EW992" s="55"/>
      <c r="EX992" s="55"/>
      <c r="EY992" s="55"/>
      <c r="EZ992" s="55"/>
      <c r="FA992" s="55"/>
      <c r="FB992" s="55"/>
      <c r="FC992" s="55"/>
      <c r="FD992" s="55"/>
      <c r="FE992" s="55"/>
      <c r="FF992" s="55"/>
      <c r="FG992" s="55"/>
      <c r="FH992" s="55"/>
      <c r="FI992" s="55"/>
      <c r="FJ992" s="55"/>
      <c r="FK992" s="55"/>
      <c r="FL992" s="55"/>
      <c r="FM992" s="55"/>
      <c r="FN992" s="55"/>
      <c r="FO992" s="55"/>
      <c r="FP992" s="55"/>
      <c r="FQ992" s="55"/>
      <c r="FR992" s="55"/>
      <c r="FS992" s="55"/>
      <c r="FT992" s="55"/>
      <c r="FU992" s="55"/>
      <c r="FV992" s="55"/>
      <c r="FW992" s="55"/>
      <c r="FX992" s="55"/>
      <c r="FY992" s="55"/>
      <c r="FZ992" s="55"/>
      <c r="GA992" s="55"/>
      <c r="GB992" s="55"/>
      <c r="GC992" s="55"/>
      <c r="GD992" s="55"/>
      <c r="GE992" s="55"/>
      <c r="GF992" s="55"/>
      <c r="GG992" s="55"/>
      <c r="GH992" s="55"/>
      <c r="GI992" s="55"/>
      <c r="GJ992" s="55"/>
      <c r="GK992" s="55"/>
      <c r="GL992" s="55"/>
      <c r="GM992" s="55"/>
      <c r="GN992" s="55"/>
      <c r="GO992" s="55"/>
      <c r="GP992" s="55"/>
      <c r="GQ992" s="55"/>
      <c r="GR992" s="55"/>
      <c r="GS992" s="55"/>
      <c r="GT992" s="55"/>
      <c r="GU992" s="55"/>
      <c r="GV992" s="55"/>
      <c r="GW992" s="55"/>
      <c r="GX992" s="55"/>
      <c r="GY992" s="55"/>
      <c r="GZ992" s="55"/>
      <c r="HA992" s="55"/>
      <c r="HB992" s="55"/>
      <c r="HC992" s="55"/>
      <c r="HD992" s="55"/>
      <c r="HE992" s="55"/>
      <c r="HF992" s="55"/>
      <c r="HG992" s="55"/>
      <c r="HH992" s="55"/>
      <c r="HI992" s="55"/>
      <c r="HJ992" s="55"/>
      <c r="HK992" s="55"/>
      <c r="HL992" s="55"/>
      <c r="HM992" s="55"/>
      <c r="HN992" s="55"/>
      <c r="HO992" s="55"/>
      <c r="HP992" s="55"/>
      <c r="HQ992" s="55"/>
      <c r="HR992" s="55"/>
      <c r="HS992" s="55"/>
      <c r="HT992" s="55"/>
      <c r="HU992" s="55"/>
      <c r="HV992" s="55"/>
      <c r="HW992" s="55"/>
      <c r="HX992" s="55"/>
      <c r="HY992" s="55"/>
      <c r="HZ992" s="55"/>
      <c r="IA992" s="55"/>
      <c r="IB992" s="55"/>
      <c r="IC992" s="55"/>
      <c r="ID992" s="55"/>
      <c r="IE992" s="55"/>
    </row>
    <row r="993" s="36" customFormat="1" ht="60" customHeight="1">
      <c r="A993" s="37"/>
      <c r="B993" s="37" t="s">
        <v>62</v>
      </c>
      <c r="C993" s="365" t="s">
        <v>63</v>
      </c>
      <c r="D993" s="705" t="s">
        <v>64</v>
      </c>
      <c r="E993" s="706" t="s">
        <v>3946</v>
      </c>
      <c r="F993" s="443" t="s">
        <v>3934</v>
      </c>
      <c r="G993" s="82" t="s">
        <v>409</v>
      </c>
      <c r="H993" s="707" t="s">
        <v>3947</v>
      </c>
      <c r="I993" s="362" t="s">
        <v>688</v>
      </c>
      <c r="J993" s="363" t="s">
        <v>689</v>
      </c>
      <c r="K993" s="482" t="s">
        <v>579</v>
      </c>
      <c r="L993" s="290" t="s">
        <v>690</v>
      </c>
      <c r="M993" s="482" t="s">
        <v>691</v>
      </c>
      <c r="N993" s="706" t="s">
        <v>3948</v>
      </c>
      <c r="O993" s="365" t="s">
        <v>692</v>
      </c>
      <c r="P993" s="365" t="s">
        <v>76</v>
      </c>
      <c r="Q993" s="708" t="s">
        <v>398</v>
      </c>
      <c r="R993" s="367">
        <v>45200</v>
      </c>
      <c r="S993" s="48">
        <v>10</v>
      </c>
      <c r="T993" s="363">
        <f>R993+S993*365.2</f>
        <v>48852</v>
      </c>
      <c r="U993" s="706" t="s">
        <v>100</v>
      </c>
      <c r="V993" s="369" t="str">
        <f>IF(Y993="","",Y993)</f>
        <v/>
      </c>
      <c r="W993" s="405" t="str">
        <f>IF(Z993="","",Z993)</f>
        <v>%НКПР</v>
      </c>
      <c r="X993" s="362">
        <v>100</v>
      </c>
      <c r="Y993" s="362"/>
      <c r="Z993" s="708" t="s">
        <v>399</v>
      </c>
      <c r="AA993" s="706" t="s">
        <v>400</v>
      </c>
      <c r="AB993" s="362"/>
      <c r="AC993" s="708" t="s">
        <v>399</v>
      </c>
      <c r="AD993" s="482">
        <v>36</v>
      </c>
      <c r="AE993" s="370">
        <v>45201</v>
      </c>
      <c r="AF993" s="51">
        <f>IF(AD993=0,0,IF(AE993="","",EDATE(AE993,AD993)-DAY(1)))</f>
        <v>46296</v>
      </c>
      <c r="AG993" s="363" t="s">
        <v>82</v>
      </c>
      <c r="AH993" s="363" t="s">
        <v>83</v>
      </c>
      <c r="AI993" s="362" t="s">
        <v>3949</v>
      </c>
      <c r="AJ993" s="363" t="s">
        <v>694</v>
      </c>
      <c r="AK993" s="51" t="str">
        <f ca="1">IF(AE993=0,"нет данных",IF(TODAY()&lt;AF993-30,"поверен",IF(TODAY()&gt;AF993,"ЗАМЕНИТЬ","ПРОСРОЧЕН")))</f>
        <v>поверен</v>
      </c>
      <c r="AL993" s="708"/>
      <c r="AM993" s="708" t="s">
        <v>86</v>
      </c>
      <c r="AN993" s="708" t="s">
        <v>87</v>
      </c>
      <c r="AO993" s="708" t="s">
        <v>88</v>
      </c>
      <c r="AP993" s="362" t="s">
        <v>695</v>
      </c>
      <c r="AQ993" s="709" t="s">
        <v>1319</v>
      </c>
      <c r="AR993" s="51"/>
      <c r="AS993" s="708" t="s">
        <v>91</v>
      </c>
      <c r="AT993" s="365" t="s">
        <v>385</v>
      </c>
      <c r="AU993" s="365"/>
      <c r="AV993" s="708" t="s">
        <v>1319</v>
      </c>
      <c r="AW993" s="363"/>
      <c r="AX993" s="365"/>
      <c r="AY993" s="365"/>
      <c r="AZ993" s="365"/>
      <c r="BA993" s="363" t="s">
        <v>343</v>
      </c>
      <c r="BB993" s="363" t="s">
        <v>403</v>
      </c>
      <c r="BC993" s="363" t="s">
        <v>404</v>
      </c>
      <c r="BD993" s="708">
        <v>3160</v>
      </c>
      <c r="BE993" s="363"/>
      <c r="BF993" s="363"/>
      <c r="BG993" s="710"/>
      <c r="BH993" s="369"/>
      <c r="BI993" s="369"/>
      <c r="BJ993" s="711" t="s">
        <v>1513</v>
      </c>
      <c r="BK993" s="47" t="s">
        <v>1529</v>
      </c>
      <c r="BL993" s="55"/>
      <c r="BM993" s="55"/>
      <c r="BN993" s="55"/>
      <c r="BO993" s="55"/>
      <c r="BP993" s="55"/>
      <c r="BQ993" s="55"/>
      <c r="BR993" s="55"/>
      <c r="BS993" s="55"/>
      <c r="BT993" s="55"/>
      <c r="BU993" s="55"/>
      <c r="BV993" s="55"/>
      <c r="BW993" s="55"/>
      <c r="BX993" s="55"/>
      <c r="BY993" s="55"/>
      <c r="BZ993" s="55"/>
      <c r="CA993" s="55"/>
      <c r="CB993" s="55"/>
      <c r="CC993" s="55"/>
      <c r="CD993" s="55"/>
      <c r="CE993" s="55"/>
      <c r="CF993" s="55"/>
      <c r="CG993" s="55"/>
      <c r="CH993" s="55"/>
      <c r="CI993" s="55"/>
      <c r="CJ993" s="55"/>
      <c r="CK993" s="55"/>
      <c r="CL993" s="55"/>
      <c r="CM993" s="55"/>
      <c r="CN993" s="55"/>
      <c r="CO993" s="55"/>
      <c r="CP993" s="55"/>
      <c r="CQ993" s="55"/>
      <c r="CR993" s="55"/>
      <c r="CS993" s="55"/>
      <c r="CT993" s="55"/>
      <c r="CU993" s="55"/>
      <c r="CV993" s="55"/>
      <c r="CW993" s="55"/>
      <c r="CX993" s="55"/>
      <c r="CY993" s="55"/>
      <c r="CZ993" s="55"/>
      <c r="DA993" s="55"/>
      <c r="DB993" s="55"/>
      <c r="DC993" s="55"/>
      <c r="DD993" s="55"/>
      <c r="DE993" s="55"/>
      <c r="DF993" s="55"/>
      <c r="DG993" s="55"/>
      <c r="DH993" s="55"/>
      <c r="DI993" s="55"/>
      <c r="DJ993" s="55"/>
      <c r="DK993" s="55"/>
      <c r="DL993" s="55"/>
      <c r="DM993" s="55"/>
      <c r="DN993" s="55"/>
      <c r="DO993" s="55"/>
      <c r="DP993" s="55"/>
      <c r="DQ993" s="55"/>
      <c r="DR993" s="55"/>
      <c r="DS993" s="55"/>
      <c r="DT993" s="55"/>
      <c r="DU993" s="55"/>
      <c r="DV993" s="55"/>
      <c r="DW993" s="55"/>
      <c r="DX993" s="55"/>
      <c r="DY993" s="55"/>
      <c r="DZ993" s="55"/>
      <c r="EA993" s="55"/>
      <c r="EB993" s="55"/>
      <c r="EC993" s="55"/>
      <c r="ED993" s="55"/>
      <c r="EE993" s="55"/>
      <c r="EF993" s="55"/>
      <c r="EG993" s="55"/>
      <c r="EH993" s="55"/>
      <c r="EI993" s="55"/>
      <c r="EJ993" s="55"/>
      <c r="EK993" s="55"/>
      <c r="EL993" s="55"/>
      <c r="EM993" s="55"/>
      <c r="EN993" s="55"/>
      <c r="EO993" s="55"/>
      <c r="EP993" s="55"/>
      <c r="EQ993" s="55"/>
      <c r="ER993" s="55"/>
      <c r="ES993" s="55"/>
      <c r="ET993" s="55"/>
      <c r="EU993" s="55"/>
      <c r="EV993" s="55"/>
      <c r="EW993" s="55"/>
      <c r="EX993" s="55"/>
      <c r="EY993" s="55"/>
      <c r="EZ993" s="55"/>
      <c r="FA993" s="55"/>
      <c r="FB993" s="55"/>
      <c r="FC993" s="55"/>
      <c r="FD993" s="55"/>
      <c r="FE993" s="55"/>
      <c r="FF993" s="55"/>
      <c r="FG993" s="55"/>
      <c r="FH993" s="55"/>
      <c r="FI993" s="55"/>
      <c r="FJ993" s="55"/>
      <c r="FK993" s="55"/>
      <c r="FL993" s="55"/>
      <c r="FM993" s="55"/>
      <c r="FN993" s="55"/>
      <c r="FO993" s="55"/>
      <c r="FP993" s="55"/>
      <c r="FQ993" s="55"/>
      <c r="FR993" s="55"/>
      <c r="FS993" s="55"/>
      <c r="FT993" s="55"/>
      <c r="FU993" s="55"/>
      <c r="FV993" s="55"/>
      <c r="FW993" s="55"/>
      <c r="FX993" s="55"/>
      <c r="FY993" s="55"/>
      <c r="FZ993" s="55"/>
      <c r="GA993" s="55"/>
      <c r="GB993" s="55"/>
      <c r="GC993" s="55"/>
      <c r="GD993" s="55"/>
      <c r="GE993" s="55"/>
      <c r="GF993" s="55"/>
      <c r="GG993" s="55"/>
      <c r="GH993" s="55"/>
      <c r="GI993" s="55"/>
      <c r="GJ993" s="55"/>
      <c r="GK993" s="55"/>
      <c r="GL993" s="55"/>
      <c r="GM993" s="55"/>
      <c r="GN993" s="55"/>
      <c r="GO993" s="55"/>
      <c r="GP993" s="55"/>
      <c r="GQ993" s="55"/>
      <c r="GR993" s="55"/>
      <c r="GS993" s="55"/>
      <c r="GT993" s="55"/>
      <c r="GU993" s="55"/>
      <c r="GV993" s="55"/>
      <c r="GW993" s="55"/>
      <c r="GX993" s="55"/>
      <c r="GY993" s="55"/>
      <c r="GZ993" s="55"/>
      <c r="HA993" s="55"/>
      <c r="HB993" s="55"/>
      <c r="HC993" s="55"/>
      <c r="HD993" s="55"/>
      <c r="HE993" s="55"/>
      <c r="HF993" s="55"/>
      <c r="HG993" s="55"/>
      <c r="HH993" s="55"/>
      <c r="HI993" s="55"/>
      <c r="HJ993" s="55"/>
      <c r="HK993" s="55"/>
      <c r="HL993" s="55"/>
      <c r="HM993" s="55"/>
      <c r="HN993" s="55"/>
      <c r="HO993" s="55"/>
      <c r="HP993" s="55"/>
      <c r="HQ993" s="55"/>
      <c r="HR993" s="55"/>
      <c r="HS993" s="55"/>
      <c r="HT993" s="55"/>
      <c r="HU993" s="55"/>
      <c r="HV993" s="55"/>
      <c r="HW993" s="55"/>
      <c r="HX993" s="55"/>
      <c r="HY993" s="55"/>
      <c r="HZ993" s="55"/>
      <c r="IA993" s="55"/>
      <c r="IB993" s="55"/>
      <c r="IC993" s="55"/>
      <c r="ID993" s="55"/>
      <c r="IE993" s="55"/>
    </row>
    <row r="994" s="36" customFormat="1" ht="60" hidden="1" customHeight="1">
      <c r="A994" s="37"/>
      <c r="B994" s="37" t="s">
        <v>62</v>
      </c>
      <c r="C994" s="37" t="s">
        <v>63</v>
      </c>
      <c r="D994" s="56" t="s">
        <v>64</v>
      </c>
      <c r="E994" s="56">
        <v>253</v>
      </c>
      <c r="F994" s="40" t="s">
        <v>3934</v>
      </c>
      <c r="G994" s="40" t="s">
        <v>414</v>
      </c>
      <c r="H994" s="56" t="s">
        <v>3950</v>
      </c>
      <c r="I994" s="48" t="s">
        <v>577</v>
      </c>
      <c r="J994" s="40" t="s">
        <v>578</v>
      </c>
      <c r="K994" s="49" t="s">
        <v>579</v>
      </c>
      <c r="L994" s="49" t="s">
        <v>580</v>
      </c>
      <c r="M994" s="49" t="s">
        <v>581</v>
      </c>
      <c r="N994" s="49" t="s">
        <v>3951</v>
      </c>
      <c r="O994" s="37" t="s">
        <v>397</v>
      </c>
      <c r="P994" s="37" t="s">
        <v>76</v>
      </c>
      <c r="Q994" s="42" t="s">
        <v>398</v>
      </c>
      <c r="R994" s="96">
        <v>42593</v>
      </c>
      <c r="S994" s="48">
        <v>15</v>
      </c>
      <c r="T994" s="45">
        <f t="shared" si="79"/>
        <v>48071</v>
      </c>
      <c r="U994" s="56" t="s">
        <v>100</v>
      </c>
      <c r="V994" s="47" t="str">
        <f t="shared" si="83"/>
        <v/>
      </c>
      <c r="W994" s="47" t="str">
        <f t="shared" si="80"/>
        <v>%НКПР</v>
      </c>
      <c r="X994" s="48">
        <v>100</v>
      </c>
      <c r="Y994" s="48"/>
      <c r="Z994" s="42" t="s">
        <v>399</v>
      </c>
      <c r="AA994" s="56" t="s">
        <v>400</v>
      </c>
      <c r="AB994" s="48"/>
      <c r="AC994" s="42" t="s">
        <v>399</v>
      </c>
      <c r="AD994" s="49">
        <v>24</v>
      </c>
      <c r="AE994" s="50">
        <v>45332</v>
      </c>
      <c r="AF994" s="51">
        <f t="shared" si="84"/>
        <v>46062</v>
      </c>
      <c r="AG994" s="40" t="s">
        <v>82</v>
      </c>
      <c r="AH994" s="40" t="s">
        <v>83</v>
      </c>
      <c r="AI994" s="42" t="s">
        <v>3952</v>
      </c>
      <c r="AJ994" s="40" t="s">
        <v>143</v>
      </c>
      <c r="AK994" s="51" t="str">
        <f t="shared" ca="1" si="86"/>
        <v>поверен</v>
      </c>
      <c r="AL994" s="42"/>
      <c r="AM994" s="42" t="s">
        <v>86</v>
      </c>
      <c r="AN994" s="42" t="s">
        <v>87</v>
      </c>
      <c r="AO994" s="42" t="s">
        <v>88</v>
      </c>
      <c r="AP994" s="48" t="s">
        <v>584</v>
      </c>
      <c r="AQ994" s="41"/>
      <c r="AR994" s="51"/>
      <c r="AS994" s="42" t="s">
        <v>91</v>
      </c>
      <c r="AT994" s="37" t="s">
        <v>385</v>
      </c>
      <c r="AU994" s="37"/>
      <c r="AV994" s="40"/>
      <c r="AW994" s="40"/>
      <c r="AX994" s="37"/>
      <c r="AY994" s="37"/>
      <c r="AZ994" s="37"/>
      <c r="BA994" s="40" t="s">
        <v>221</v>
      </c>
      <c r="BB994" s="40" t="s">
        <v>403</v>
      </c>
      <c r="BC994" s="40" t="s">
        <v>404</v>
      </c>
      <c r="BD994" s="42">
        <v>3160</v>
      </c>
      <c r="BE994" s="40"/>
      <c r="BF994" s="52"/>
      <c r="BG994" s="53" t="s">
        <v>362</v>
      </c>
      <c r="BH994" s="54"/>
      <c r="BI994" s="47"/>
      <c r="BJ994" s="38" t="s">
        <v>407</v>
      </c>
      <c r="BK994" s="47" t="s">
        <v>588</v>
      </c>
      <c r="BL994" s="55"/>
      <c r="BM994" s="55"/>
      <c r="BN994" s="55"/>
      <c r="BO994" s="55"/>
      <c r="BP994" s="55"/>
      <c r="BQ994" s="55"/>
      <c r="BR994" s="55"/>
      <c r="BS994" s="55"/>
      <c r="BT994" s="55"/>
      <c r="BU994" s="55"/>
      <c r="BV994" s="55"/>
      <c r="BW994" s="55"/>
      <c r="BX994" s="55"/>
      <c r="BY994" s="55"/>
      <c r="BZ994" s="55"/>
      <c r="CA994" s="55"/>
      <c r="CB994" s="55"/>
      <c r="CC994" s="55"/>
      <c r="CD994" s="55"/>
      <c r="CE994" s="55"/>
      <c r="CF994" s="55"/>
      <c r="CG994" s="55"/>
      <c r="CH994" s="55"/>
      <c r="CI994" s="55"/>
      <c r="CJ994" s="55"/>
      <c r="CK994" s="55"/>
      <c r="CL994" s="55"/>
      <c r="CM994" s="55"/>
      <c r="CN994" s="55"/>
      <c r="CO994" s="55"/>
      <c r="CP994" s="55"/>
      <c r="CQ994" s="55"/>
      <c r="CR994" s="55"/>
      <c r="CS994" s="55"/>
      <c r="CT994" s="55"/>
      <c r="CU994" s="55"/>
      <c r="CV994" s="55"/>
      <c r="CW994" s="55"/>
      <c r="CX994" s="55"/>
      <c r="CY994" s="55"/>
      <c r="CZ994" s="55"/>
      <c r="DA994" s="55"/>
      <c r="DB994" s="55"/>
      <c r="DC994" s="55"/>
      <c r="DD994" s="55"/>
      <c r="DE994" s="55"/>
      <c r="DF994" s="55"/>
      <c r="DG994" s="55"/>
      <c r="DH994" s="55"/>
      <c r="DI994" s="55"/>
      <c r="DJ994" s="55"/>
      <c r="DK994" s="55"/>
      <c r="DL994" s="55"/>
      <c r="DM994" s="55"/>
      <c r="DN994" s="55"/>
      <c r="DO994" s="55"/>
      <c r="DP994" s="55"/>
      <c r="DQ994" s="55"/>
      <c r="DR994" s="55"/>
      <c r="DS994" s="55"/>
      <c r="DT994" s="55"/>
      <c r="DU994" s="55"/>
      <c r="DV994" s="55"/>
      <c r="DW994" s="55"/>
      <c r="DX994" s="55"/>
      <c r="DY994" s="55"/>
      <c r="DZ994" s="55"/>
      <c r="EA994" s="55"/>
      <c r="EB994" s="55"/>
      <c r="EC994" s="55"/>
      <c r="ED994" s="55"/>
      <c r="EE994" s="55"/>
      <c r="EF994" s="55"/>
      <c r="EG994" s="55"/>
      <c r="EH994" s="55"/>
      <c r="EI994" s="55"/>
      <c r="EJ994" s="55"/>
      <c r="EK994" s="55"/>
      <c r="EL994" s="55"/>
      <c r="EM994" s="55"/>
      <c r="EN994" s="55"/>
      <c r="EO994" s="55"/>
      <c r="EP994" s="55"/>
      <c r="EQ994" s="55"/>
      <c r="ER994" s="55"/>
      <c r="ES994" s="55"/>
      <c r="ET994" s="55"/>
      <c r="EU994" s="55"/>
      <c r="EV994" s="55"/>
      <c r="EW994" s="55"/>
      <c r="EX994" s="55"/>
      <c r="EY994" s="55"/>
      <c r="EZ994" s="55"/>
      <c r="FA994" s="55"/>
      <c r="FB994" s="55"/>
      <c r="FC994" s="55"/>
      <c r="FD994" s="55"/>
      <c r="FE994" s="55"/>
      <c r="FF994" s="55"/>
      <c r="FG994" s="55"/>
      <c r="FH994" s="55"/>
      <c r="FI994" s="55"/>
      <c r="FJ994" s="55"/>
      <c r="FK994" s="55"/>
      <c r="FL994" s="55"/>
      <c r="FM994" s="55"/>
      <c r="FN994" s="55"/>
      <c r="FO994" s="55"/>
      <c r="FP994" s="55"/>
      <c r="FQ994" s="55"/>
      <c r="FR994" s="55"/>
      <c r="FS994" s="55"/>
      <c r="FT994" s="55"/>
      <c r="FU994" s="55"/>
      <c r="FV994" s="55"/>
      <c r="FW994" s="55"/>
      <c r="FX994" s="55"/>
      <c r="FY994" s="55"/>
      <c r="FZ994" s="55"/>
      <c r="GA994" s="55"/>
      <c r="GB994" s="55"/>
      <c r="GC994" s="55"/>
      <c r="GD994" s="55"/>
      <c r="GE994" s="55"/>
      <c r="GF994" s="55"/>
      <c r="GG994" s="55"/>
      <c r="GH994" s="55"/>
      <c r="GI994" s="55"/>
      <c r="GJ994" s="55"/>
      <c r="GK994" s="55"/>
      <c r="GL994" s="55"/>
      <c r="GM994" s="55"/>
      <c r="GN994" s="55"/>
      <c r="GO994" s="55"/>
      <c r="GP994" s="55"/>
      <c r="GQ994" s="55"/>
      <c r="GR994" s="55"/>
      <c r="GS994" s="55"/>
      <c r="GT994" s="55"/>
      <c r="GU994" s="55"/>
      <c r="GV994" s="55"/>
      <c r="GW994" s="55"/>
      <c r="GX994" s="55"/>
      <c r="GY994" s="55"/>
      <c r="GZ994" s="55"/>
      <c r="HA994" s="55"/>
      <c r="HB994" s="55"/>
      <c r="HC994" s="55"/>
      <c r="HD994" s="55"/>
      <c r="HE994" s="55"/>
      <c r="HF994" s="55"/>
      <c r="HG994" s="55"/>
      <c r="HH994" s="55"/>
      <c r="HI994" s="55"/>
      <c r="HJ994" s="55"/>
      <c r="HK994" s="55"/>
      <c r="HL994" s="55"/>
      <c r="HM994" s="55"/>
      <c r="HN994" s="55"/>
      <c r="HO994" s="55"/>
      <c r="HP994" s="55"/>
      <c r="HQ994" s="55"/>
      <c r="HR994" s="55"/>
      <c r="HS994" s="55"/>
      <c r="HT994" s="55"/>
      <c r="HU994" s="55"/>
      <c r="HV994" s="55"/>
      <c r="HW994" s="55"/>
      <c r="HX994" s="55"/>
      <c r="HY994" s="55"/>
      <c r="HZ994" s="55"/>
      <c r="IA994" s="55"/>
      <c r="IB994" s="55"/>
      <c r="IC994" s="55"/>
      <c r="ID994" s="55"/>
      <c r="IE994" s="55"/>
    </row>
    <row r="995" s="36" customFormat="1" ht="60" hidden="1" customHeight="1">
      <c r="A995" s="37"/>
      <c r="B995" s="37" t="s">
        <v>62</v>
      </c>
      <c r="C995" s="37" t="s">
        <v>63</v>
      </c>
      <c r="D995" s="56" t="s">
        <v>64</v>
      </c>
      <c r="E995" s="56" t="s">
        <v>3946</v>
      </c>
      <c r="F995" s="40" t="s">
        <v>3934</v>
      </c>
      <c r="G995" s="40" t="s">
        <v>419</v>
      </c>
      <c r="H995" s="56" t="s">
        <v>3953</v>
      </c>
      <c r="I995" s="48" t="s">
        <v>590</v>
      </c>
      <c r="J995" s="40" t="s">
        <v>908</v>
      </c>
      <c r="K995" s="119" t="s">
        <v>592</v>
      </c>
      <c r="L995" s="49" t="s">
        <v>593</v>
      </c>
      <c r="M995" s="119" t="s">
        <v>909</v>
      </c>
      <c r="N995" s="49">
        <v>222137</v>
      </c>
      <c r="O995" s="37" t="s">
        <v>910</v>
      </c>
      <c r="P995" s="37" t="s">
        <v>76</v>
      </c>
      <c r="Q995" s="42" t="s">
        <v>398</v>
      </c>
      <c r="R995" s="45">
        <v>44889</v>
      </c>
      <c r="S995" s="48">
        <v>20</v>
      </c>
      <c r="T995" s="45">
        <f t="shared" si="79"/>
        <v>52193</v>
      </c>
      <c r="U995" s="56" t="s">
        <v>100</v>
      </c>
      <c r="V995" s="47" t="str">
        <f t="shared" si="83"/>
        <v/>
      </c>
      <c r="W995" s="47" t="str">
        <f t="shared" si="80"/>
        <v>%НКПР</v>
      </c>
      <c r="X995" s="48">
        <v>100</v>
      </c>
      <c r="Y995" s="48"/>
      <c r="Z995" s="42" t="s">
        <v>399</v>
      </c>
      <c r="AA995" s="56" t="s">
        <v>596</v>
      </c>
      <c r="AB995" s="48"/>
      <c r="AC995" s="42" t="s">
        <v>399</v>
      </c>
      <c r="AD995" s="49">
        <v>36</v>
      </c>
      <c r="AE995" s="50">
        <v>44889</v>
      </c>
      <c r="AF995" s="51">
        <f t="shared" si="84"/>
        <v>45984</v>
      </c>
      <c r="AG995" s="51" t="s">
        <v>82</v>
      </c>
      <c r="AH995" s="51" t="s">
        <v>83</v>
      </c>
      <c r="AI995" s="42" t="s">
        <v>1303</v>
      </c>
      <c r="AJ995" s="40" t="s">
        <v>598</v>
      </c>
      <c r="AK995" s="51" t="str">
        <f t="shared" ca="1" si="86"/>
        <v>поверен</v>
      </c>
      <c r="AL995" s="42"/>
      <c r="AM995" s="42" t="s">
        <v>86</v>
      </c>
      <c r="AN995" s="42" t="s">
        <v>87</v>
      </c>
      <c r="AO995" s="42" t="s">
        <v>88</v>
      </c>
      <c r="AP995" s="48" t="s">
        <v>912</v>
      </c>
      <c r="AQ995" s="41" t="s">
        <v>3954</v>
      </c>
      <c r="AR995" s="51"/>
      <c r="AS995" s="42" t="s">
        <v>91</v>
      </c>
      <c r="AT995" s="37" t="s">
        <v>92</v>
      </c>
      <c r="AU995" s="37"/>
      <c r="AV995" s="41" t="s">
        <v>3954</v>
      </c>
      <c r="AW995" s="40"/>
      <c r="AX995" s="37"/>
      <c r="AY995" s="37"/>
      <c r="AZ995" s="37"/>
      <c r="BA995" s="40" t="s">
        <v>221</v>
      </c>
      <c r="BB995" s="40" t="s">
        <v>403</v>
      </c>
      <c r="BC995" s="40" t="s">
        <v>404</v>
      </c>
      <c r="BD995" s="42">
        <v>3160</v>
      </c>
      <c r="BE995" s="40"/>
      <c r="BF995" s="52"/>
      <c r="BG995" s="53"/>
      <c r="BH995" s="54"/>
      <c r="BI995" s="47" t="s">
        <v>406</v>
      </c>
      <c r="BJ995" s="38" t="s">
        <v>407</v>
      </c>
      <c r="BK995" s="47" t="s">
        <v>915</v>
      </c>
      <c r="BL995" s="55"/>
      <c r="BM995" s="55"/>
      <c r="BN995" s="55"/>
      <c r="BO995" s="55"/>
      <c r="BP995" s="55"/>
      <c r="BQ995" s="55"/>
      <c r="BR995" s="55"/>
      <c r="BS995" s="55"/>
      <c r="BT995" s="55"/>
      <c r="BU995" s="55"/>
      <c r="BV995" s="55"/>
      <c r="BW995" s="55"/>
      <c r="BX995" s="55"/>
      <c r="BY995" s="55"/>
      <c r="BZ995" s="55"/>
      <c r="CA995" s="55"/>
      <c r="CB995" s="55"/>
      <c r="CC995" s="55"/>
      <c r="CD995" s="55"/>
      <c r="CE995" s="55"/>
      <c r="CF995" s="55"/>
      <c r="CG995" s="55"/>
      <c r="CH995" s="55"/>
      <c r="CI995" s="55"/>
      <c r="CJ995" s="55"/>
      <c r="CK995" s="55"/>
      <c r="CL995" s="55"/>
      <c r="CM995" s="55"/>
      <c r="CN995" s="55"/>
      <c r="CO995" s="55"/>
      <c r="CP995" s="55"/>
      <c r="CQ995" s="55"/>
      <c r="CR995" s="55"/>
      <c r="CS995" s="55"/>
      <c r="CT995" s="55"/>
      <c r="CU995" s="55"/>
      <c r="CV995" s="55"/>
      <c r="CW995" s="55"/>
      <c r="CX995" s="55"/>
      <c r="CY995" s="55"/>
      <c r="CZ995" s="55"/>
      <c r="DA995" s="55"/>
      <c r="DB995" s="55"/>
      <c r="DC995" s="55"/>
      <c r="DD995" s="55"/>
      <c r="DE995" s="55"/>
      <c r="DF995" s="55"/>
      <c r="DG995" s="55"/>
      <c r="DH995" s="55"/>
      <c r="DI995" s="55"/>
      <c r="DJ995" s="55"/>
      <c r="DK995" s="55"/>
      <c r="DL995" s="55"/>
      <c r="DM995" s="55"/>
      <c r="DN995" s="55"/>
      <c r="DO995" s="55"/>
      <c r="DP995" s="55"/>
      <c r="DQ995" s="55"/>
      <c r="DR995" s="55"/>
      <c r="DS995" s="55"/>
      <c r="DT995" s="55"/>
      <c r="DU995" s="55"/>
      <c r="DV995" s="55"/>
      <c r="DW995" s="55"/>
      <c r="DX995" s="55"/>
      <c r="DY995" s="55"/>
      <c r="DZ995" s="55"/>
      <c r="EA995" s="55"/>
      <c r="EB995" s="55"/>
      <c r="EC995" s="55"/>
      <c r="ED995" s="55"/>
      <c r="EE995" s="55"/>
      <c r="EF995" s="55"/>
      <c r="EG995" s="55"/>
      <c r="EH995" s="55"/>
      <c r="EI995" s="55"/>
      <c r="EJ995" s="55"/>
      <c r="EK995" s="55"/>
      <c r="EL995" s="55"/>
      <c r="EM995" s="55"/>
      <c r="EN995" s="55"/>
      <c r="EO995" s="55"/>
      <c r="EP995" s="55"/>
      <c r="EQ995" s="55"/>
      <c r="ER995" s="55"/>
      <c r="ES995" s="55"/>
      <c r="ET995" s="55"/>
      <c r="EU995" s="55"/>
      <c r="EV995" s="55"/>
      <c r="EW995" s="55"/>
      <c r="EX995" s="55"/>
      <c r="EY995" s="55"/>
      <c r="EZ995" s="55"/>
      <c r="FA995" s="55"/>
      <c r="FB995" s="55"/>
      <c r="FC995" s="55"/>
      <c r="FD995" s="55"/>
      <c r="FE995" s="55"/>
      <c r="FF995" s="55"/>
      <c r="FG995" s="55"/>
      <c r="FH995" s="55"/>
      <c r="FI995" s="55"/>
      <c r="FJ995" s="55"/>
      <c r="FK995" s="55"/>
      <c r="FL995" s="55"/>
      <c r="FM995" s="55"/>
      <c r="FN995" s="55"/>
      <c r="FO995" s="55"/>
      <c r="FP995" s="55"/>
      <c r="FQ995" s="55"/>
      <c r="FR995" s="55"/>
      <c r="FS995" s="55"/>
      <c r="FT995" s="55"/>
      <c r="FU995" s="55"/>
      <c r="FV995" s="55"/>
      <c r="FW995" s="55"/>
      <c r="FX995" s="55"/>
      <c r="FY995" s="55"/>
      <c r="FZ995" s="55"/>
      <c r="GA995" s="55"/>
      <c r="GB995" s="55"/>
      <c r="GC995" s="55"/>
      <c r="GD995" s="55"/>
      <c r="GE995" s="55"/>
      <c r="GF995" s="55"/>
      <c r="GG995" s="55"/>
      <c r="GH995" s="55"/>
      <c r="GI995" s="55"/>
      <c r="GJ995" s="55"/>
      <c r="GK995" s="55"/>
      <c r="GL995" s="55"/>
      <c r="GM995" s="55"/>
      <c r="GN995" s="55"/>
      <c r="GO995" s="55"/>
      <c r="GP995" s="55"/>
      <c r="GQ995" s="55"/>
      <c r="GR995" s="55"/>
      <c r="GS995" s="55"/>
      <c r="GT995" s="55"/>
      <c r="GU995" s="55"/>
      <c r="GV995" s="55"/>
      <c r="GW995" s="55"/>
      <c r="GX995" s="55"/>
      <c r="GY995" s="55"/>
      <c r="GZ995" s="55"/>
      <c r="HA995" s="55"/>
      <c r="HB995" s="55"/>
      <c r="HC995" s="55"/>
      <c r="HD995" s="55"/>
      <c r="HE995" s="55"/>
      <c r="HF995" s="55"/>
      <c r="HG995" s="55"/>
      <c r="HH995" s="55"/>
      <c r="HI995" s="55"/>
      <c r="HJ995" s="55"/>
      <c r="HK995" s="55"/>
      <c r="HL995" s="55"/>
      <c r="HM995" s="55"/>
      <c r="HN995" s="55"/>
      <c r="HO995" s="55"/>
      <c r="HP995" s="55"/>
      <c r="HQ995" s="55"/>
      <c r="HR995" s="55"/>
      <c r="HS995" s="55"/>
      <c r="HT995" s="55"/>
      <c r="HU995" s="55"/>
      <c r="HV995" s="55"/>
      <c r="HW995" s="55"/>
      <c r="HX995" s="55"/>
      <c r="HY995" s="55"/>
      <c r="HZ995" s="55"/>
      <c r="IA995" s="55"/>
      <c r="IB995" s="55"/>
      <c r="IC995" s="55"/>
      <c r="ID995" s="55"/>
      <c r="IE995" s="55"/>
    </row>
    <row r="996" s="92" customFormat="1" ht="60" hidden="1" customHeight="1">
      <c r="A996" s="37"/>
      <c r="B996" s="37" t="s">
        <v>62</v>
      </c>
      <c r="C996" s="37" t="s">
        <v>63</v>
      </c>
      <c r="D996" s="56" t="s">
        <v>64</v>
      </c>
      <c r="E996" s="56">
        <v>254</v>
      </c>
      <c r="F996" s="40" t="s">
        <v>3955</v>
      </c>
      <c r="G996" s="40" t="s">
        <v>3956</v>
      </c>
      <c r="H996" s="56" t="s">
        <v>3957</v>
      </c>
      <c r="I996" s="48" t="s">
        <v>1782</v>
      </c>
      <c r="J996" s="40" t="s">
        <v>1783</v>
      </c>
      <c r="K996" s="49" t="s">
        <v>1784</v>
      </c>
      <c r="L996" s="49" t="s">
        <v>1785</v>
      </c>
      <c r="M996" s="40" t="s">
        <v>3958</v>
      </c>
      <c r="N996" s="49" t="s">
        <v>3959</v>
      </c>
      <c r="O996" s="37" t="s">
        <v>3937</v>
      </c>
      <c r="P996" s="37" t="s">
        <v>76</v>
      </c>
      <c r="Q996" s="42" t="s">
        <v>289</v>
      </c>
      <c r="R996" s="91">
        <v>42716</v>
      </c>
      <c r="S996" s="48">
        <v>14</v>
      </c>
      <c r="T996" s="45">
        <f t="shared" si="79"/>
        <v>47828.800000000003</v>
      </c>
      <c r="U996" s="56" t="s">
        <v>1789</v>
      </c>
      <c r="V996" s="37" t="str">
        <f t="shared" si="83"/>
        <v/>
      </c>
      <c r="W996" s="37" t="str">
        <f t="shared" si="80"/>
        <v>м</v>
      </c>
      <c r="X996" s="48" t="s">
        <v>3960</v>
      </c>
      <c r="Y996" s="48"/>
      <c r="Z996" s="42" t="s">
        <v>325</v>
      </c>
      <c r="AA996" s="56" t="s">
        <v>326</v>
      </c>
      <c r="AB996" s="48" t="s">
        <v>325</v>
      </c>
      <c r="AC996" s="42" t="s">
        <v>325</v>
      </c>
      <c r="AD996" s="49">
        <v>24</v>
      </c>
      <c r="AE996" s="50">
        <v>45852</v>
      </c>
      <c r="AF996" s="51">
        <f t="shared" si="84"/>
        <v>46581</v>
      </c>
      <c r="AG996" s="51" t="s">
        <v>1480</v>
      </c>
      <c r="AH996" s="51" t="s">
        <v>83</v>
      </c>
      <c r="AI996" s="42" t="s">
        <v>3961</v>
      </c>
      <c r="AJ996" s="40" t="s">
        <v>109</v>
      </c>
      <c r="AK996" s="51" t="str">
        <f t="shared" ca="1" si="86"/>
        <v>поверен</v>
      </c>
      <c r="AL996" s="42"/>
      <c r="AM996" s="42" t="s">
        <v>86</v>
      </c>
      <c r="AN996" s="42" t="s">
        <v>87</v>
      </c>
      <c r="AO996" s="42" t="s">
        <v>88</v>
      </c>
      <c r="AP996" s="48"/>
      <c r="AQ996" s="41"/>
      <c r="AR996" s="51"/>
      <c r="AS996" s="42" t="s">
        <v>91</v>
      </c>
      <c r="AT996" s="37" t="s">
        <v>385</v>
      </c>
      <c r="AU996" s="37"/>
      <c r="AV996" s="40"/>
      <c r="AW996" s="40"/>
      <c r="AX996" s="37"/>
      <c r="AY996" s="37"/>
      <c r="AZ996" s="37"/>
      <c r="BA996" s="40" t="s">
        <v>221</v>
      </c>
      <c r="BB996" s="40" t="s">
        <v>329</v>
      </c>
      <c r="BC996" s="40" t="s">
        <v>298</v>
      </c>
      <c r="BD996" s="42">
        <v>2971</v>
      </c>
      <c r="BE996" s="40"/>
      <c r="BF996" s="52"/>
      <c r="BG996" s="93" t="s">
        <v>1170</v>
      </c>
      <c r="BH996" s="94"/>
      <c r="BI996" s="41" t="s">
        <v>1792</v>
      </c>
      <c r="BJ996" s="41" t="s">
        <v>1344</v>
      </c>
      <c r="BK996" s="41" t="s">
        <v>302</v>
      </c>
      <c r="BL996" s="95"/>
      <c r="BM996" s="95"/>
      <c r="BN996" s="95"/>
      <c r="BO996" s="95"/>
      <c r="BP996" s="95"/>
      <c r="BQ996" s="95"/>
      <c r="BR996" s="95"/>
      <c r="BS996" s="95"/>
      <c r="BT996" s="95"/>
      <c r="BU996" s="95"/>
      <c r="BV996" s="95"/>
      <c r="BW996" s="95"/>
      <c r="BX996" s="95"/>
      <c r="BY996" s="95"/>
      <c r="BZ996" s="95"/>
      <c r="CA996" s="95"/>
      <c r="CB996" s="95"/>
      <c r="CC996" s="95"/>
      <c r="CD996" s="95"/>
      <c r="CE996" s="95"/>
      <c r="CF996" s="95"/>
      <c r="CG996" s="95"/>
      <c r="CH996" s="95"/>
      <c r="CI996" s="95"/>
      <c r="CJ996" s="95"/>
      <c r="CK996" s="95"/>
      <c r="CL996" s="95"/>
      <c r="CM996" s="95"/>
      <c r="CN996" s="95"/>
      <c r="CO996" s="95"/>
      <c r="CP996" s="95"/>
      <c r="CQ996" s="95"/>
      <c r="CR996" s="95"/>
      <c r="CS996" s="95"/>
      <c r="CT996" s="95"/>
      <c r="CU996" s="95"/>
      <c r="CV996" s="95"/>
      <c r="CW996" s="95"/>
      <c r="CX996" s="95"/>
      <c r="CY996" s="95"/>
      <c r="CZ996" s="95"/>
      <c r="DA996" s="95"/>
      <c r="DB996" s="95"/>
      <c r="DC996" s="95"/>
      <c r="DD996" s="95"/>
      <c r="DE996" s="95"/>
      <c r="DF996" s="95"/>
      <c r="DG996" s="95"/>
      <c r="DH996" s="95"/>
      <c r="DI996" s="95"/>
      <c r="DJ996" s="95"/>
      <c r="DK996" s="95"/>
      <c r="DL996" s="95"/>
      <c r="DM996" s="95"/>
      <c r="DN996" s="95"/>
      <c r="DO996" s="95"/>
      <c r="DP996" s="95"/>
      <c r="DQ996" s="95"/>
      <c r="DR996" s="95"/>
      <c r="DS996" s="95"/>
      <c r="DT996" s="95"/>
      <c r="DU996" s="95"/>
      <c r="DV996" s="95"/>
      <c r="DW996" s="95"/>
      <c r="DX996" s="95"/>
      <c r="DY996" s="95"/>
      <c r="DZ996" s="95"/>
      <c r="EA996" s="95"/>
      <c r="EB996" s="95"/>
      <c r="EC996" s="95"/>
      <c r="ED996" s="95"/>
      <c r="EE996" s="95"/>
      <c r="EF996" s="95"/>
      <c r="EG996" s="95"/>
      <c r="EH996" s="95"/>
      <c r="EI996" s="95"/>
      <c r="EJ996" s="95"/>
      <c r="EK996" s="95"/>
      <c r="EL996" s="95"/>
      <c r="EM996" s="95"/>
      <c r="EN996" s="95"/>
      <c r="EO996" s="95"/>
      <c r="EP996" s="95"/>
      <c r="EQ996" s="95"/>
      <c r="ER996" s="95"/>
      <c r="ES996" s="95"/>
      <c r="ET996" s="95"/>
      <c r="EU996" s="95"/>
      <c r="EV996" s="95"/>
      <c r="EW996" s="95"/>
      <c r="EX996" s="95"/>
      <c r="EY996" s="95"/>
      <c r="EZ996" s="95"/>
      <c r="FA996" s="95"/>
      <c r="FB996" s="95"/>
      <c r="FC996" s="95"/>
      <c r="FD996" s="95"/>
      <c r="FE996" s="95"/>
      <c r="FF996" s="95"/>
      <c r="FG996" s="95"/>
      <c r="FH996" s="95"/>
      <c r="FI996" s="95"/>
      <c r="FJ996" s="95"/>
      <c r="FK996" s="95"/>
      <c r="FL996" s="95"/>
      <c r="FM996" s="95"/>
      <c r="FN996" s="95"/>
      <c r="FO996" s="95"/>
      <c r="FP996" s="95"/>
      <c r="FQ996" s="95"/>
      <c r="FR996" s="95"/>
      <c r="FS996" s="95"/>
      <c r="FT996" s="95"/>
      <c r="FU996" s="95"/>
      <c r="FV996" s="95"/>
      <c r="FW996" s="95"/>
      <c r="FX996" s="95"/>
      <c r="FY996" s="95"/>
      <c r="FZ996" s="95"/>
      <c r="GA996" s="95"/>
      <c r="GB996" s="95"/>
      <c r="GC996" s="95"/>
      <c r="GD996" s="95"/>
      <c r="GE996" s="95"/>
      <c r="GF996" s="95"/>
      <c r="GG996" s="95"/>
      <c r="GH996" s="95"/>
      <c r="GI996" s="95"/>
      <c r="GJ996" s="95"/>
      <c r="GK996" s="95"/>
      <c r="GL996" s="95"/>
      <c r="GM996" s="95"/>
      <c r="GN996" s="95"/>
      <c r="GO996" s="95"/>
      <c r="GP996" s="95"/>
      <c r="GQ996" s="95"/>
      <c r="GR996" s="95"/>
      <c r="GS996" s="95"/>
      <c r="GT996" s="95"/>
      <c r="GU996" s="95"/>
      <c r="GV996" s="95"/>
      <c r="GW996" s="95"/>
      <c r="GX996" s="95"/>
      <c r="GY996" s="95"/>
      <c r="GZ996" s="95"/>
      <c r="HA996" s="95"/>
      <c r="HB996" s="95"/>
      <c r="HC996" s="95"/>
      <c r="HD996" s="95"/>
      <c r="HE996" s="95"/>
      <c r="HF996" s="95"/>
      <c r="HG996" s="95"/>
      <c r="HH996" s="95"/>
      <c r="HI996" s="95"/>
      <c r="HJ996" s="95"/>
      <c r="HK996" s="95"/>
      <c r="HL996" s="95"/>
      <c r="HM996" s="95"/>
      <c r="HN996" s="95"/>
      <c r="HO996" s="95"/>
      <c r="HP996" s="95"/>
      <c r="HQ996" s="95"/>
      <c r="HR996" s="95"/>
      <c r="HS996" s="95"/>
      <c r="HT996" s="95"/>
      <c r="HU996" s="95"/>
      <c r="HV996" s="95"/>
      <c r="HW996" s="95"/>
      <c r="HX996" s="95"/>
      <c r="HY996" s="95"/>
      <c r="HZ996" s="95"/>
      <c r="IA996" s="95"/>
      <c r="IB996" s="95"/>
      <c r="IC996" s="95"/>
      <c r="ID996" s="95"/>
      <c r="IE996" s="95"/>
    </row>
    <row r="997" s="55" customFormat="1" ht="60" hidden="1" customHeight="1">
      <c r="A997" s="58"/>
      <c r="B997" s="58" t="s">
        <v>62</v>
      </c>
      <c r="C997" s="58" t="s">
        <v>63</v>
      </c>
      <c r="D997" s="59" t="s">
        <v>64</v>
      </c>
      <c r="E997" s="59">
        <v>256</v>
      </c>
      <c r="F997" s="62" t="s">
        <v>3962</v>
      </c>
      <c r="G997" s="62" t="s">
        <v>3963</v>
      </c>
      <c r="H997" s="59" t="s">
        <v>3964</v>
      </c>
      <c r="I997" s="63" t="s">
        <v>171</v>
      </c>
      <c r="J997" s="62" t="s">
        <v>172</v>
      </c>
      <c r="K997" s="64" t="s">
        <v>131</v>
      </c>
      <c r="L997" s="79" t="s">
        <v>151</v>
      </c>
      <c r="M997" s="62" t="s">
        <v>173</v>
      </c>
      <c r="N997" s="64">
        <v>4029218</v>
      </c>
      <c r="O997" s="58" t="s">
        <v>75</v>
      </c>
      <c r="P997" s="58" t="s">
        <v>76</v>
      </c>
      <c r="Q997" s="66" t="s">
        <v>137</v>
      </c>
      <c r="R997" s="115">
        <v>42430</v>
      </c>
      <c r="S997" s="68">
        <v>12</v>
      </c>
      <c r="T997" s="69">
        <f t="shared" si="79"/>
        <v>46812.400000000001</v>
      </c>
      <c r="U997" s="59" t="s">
        <v>100</v>
      </c>
      <c r="V997" s="71" t="str">
        <f t="shared" si="83"/>
        <v>М</v>
      </c>
      <c r="W997" s="71" t="str">
        <f t="shared" si="80"/>
        <v>Па</v>
      </c>
      <c r="X997" s="63">
        <v>0.69999999999999996</v>
      </c>
      <c r="Y997" s="63" t="s">
        <v>138</v>
      </c>
      <c r="Z997" s="66" t="s">
        <v>139</v>
      </c>
      <c r="AA997" s="59" t="s">
        <v>156</v>
      </c>
      <c r="AB997" s="63"/>
      <c r="AC997" s="66" t="s">
        <v>141</v>
      </c>
      <c r="AD997" s="64">
        <v>60</v>
      </c>
      <c r="AE997" s="72">
        <v>44034</v>
      </c>
      <c r="AF997" s="73">
        <f t="shared" si="84"/>
        <v>45859</v>
      </c>
      <c r="AG997" s="62" t="s">
        <v>82</v>
      </c>
      <c r="AH997" s="62" t="s">
        <v>83</v>
      </c>
      <c r="AI997" s="66" t="s">
        <v>3965</v>
      </c>
      <c r="AJ997" s="62" t="s">
        <v>114</v>
      </c>
      <c r="AK997" s="73" t="str">
        <f t="shared" ca="1" si="86"/>
        <v>ЗАМЕНИТЬ</v>
      </c>
      <c r="AL997" s="66"/>
      <c r="AM997" s="66" t="s">
        <v>86</v>
      </c>
      <c r="AN997" s="66" t="s">
        <v>87</v>
      </c>
      <c r="AO997" s="66" t="s">
        <v>88</v>
      </c>
      <c r="AP997" s="63"/>
      <c r="AQ997" s="74"/>
      <c r="AR997" s="73"/>
      <c r="AS997" s="66" t="s">
        <v>91</v>
      </c>
      <c r="AT997" s="58" t="s">
        <v>385</v>
      </c>
      <c r="AU997" s="58"/>
      <c r="AV997" s="62"/>
      <c r="AW997" s="64"/>
      <c r="AX997" s="58"/>
      <c r="AY997" s="58"/>
      <c r="AZ997" s="58"/>
      <c r="BA997" s="62" t="s">
        <v>221</v>
      </c>
      <c r="BB997" s="62" t="s">
        <v>145</v>
      </c>
      <c r="BC997" s="62" t="s">
        <v>146</v>
      </c>
      <c r="BD997" s="66">
        <v>3001</v>
      </c>
      <c r="BE997" s="62"/>
      <c r="BF997" s="75"/>
      <c r="BG997" s="76"/>
      <c r="BH997" s="77"/>
      <c r="BI997" s="71"/>
      <c r="BJ997" s="71"/>
      <c r="BK997" s="71"/>
    </row>
    <row r="998" s="95" customFormat="1" ht="60" hidden="1" customHeight="1">
      <c r="A998" s="58"/>
      <c r="B998" s="58" t="s">
        <v>62</v>
      </c>
      <c r="C998" s="58" t="s">
        <v>63</v>
      </c>
      <c r="D998" s="59" t="s">
        <v>64</v>
      </c>
      <c r="E998" s="59">
        <v>256</v>
      </c>
      <c r="F998" s="62" t="s">
        <v>3962</v>
      </c>
      <c r="G998" s="62" t="s">
        <v>3966</v>
      </c>
      <c r="H998" s="59" t="s">
        <v>3967</v>
      </c>
      <c r="I998" s="63" t="s">
        <v>1782</v>
      </c>
      <c r="J998" s="62" t="s">
        <v>1783</v>
      </c>
      <c r="K998" s="64" t="s">
        <v>1784</v>
      </c>
      <c r="L998" s="64" t="s">
        <v>1785</v>
      </c>
      <c r="M998" s="62" t="s">
        <v>3968</v>
      </c>
      <c r="N998" s="64" t="s">
        <v>3969</v>
      </c>
      <c r="O998" s="58" t="s">
        <v>1788</v>
      </c>
      <c r="P998" s="58" t="s">
        <v>76</v>
      </c>
      <c r="Q998" s="66" t="s">
        <v>289</v>
      </c>
      <c r="R998" s="116">
        <v>2019</v>
      </c>
      <c r="S998" s="63">
        <v>14</v>
      </c>
      <c r="T998" s="69">
        <f t="shared" si="79"/>
        <v>7131.8000000000002</v>
      </c>
      <c r="U998" s="59" t="s">
        <v>1789</v>
      </c>
      <c r="V998" s="58" t="str">
        <f t="shared" si="83"/>
        <v/>
      </c>
      <c r="W998" s="58" t="str">
        <f t="shared" si="80"/>
        <v>м</v>
      </c>
      <c r="X998" s="63" t="s">
        <v>3970</v>
      </c>
      <c r="Y998" s="63"/>
      <c r="Z998" s="66" t="s">
        <v>325</v>
      </c>
      <c r="AA998" s="59" t="s">
        <v>326</v>
      </c>
      <c r="AB998" s="63"/>
      <c r="AC998" s="66" t="s">
        <v>325</v>
      </c>
      <c r="AD998" s="498">
        <v>24</v>
      </c>
      <c r="AE998" s="72">
        <v>45725</v>
      </c>
      <c r="AF998" s="73">
        <f t="shared" si="84"/>
        <v>46454</v>
      </c>
      <c r="AG998" s="62" t="s">
        <v>82</v>
      </c>
      <c r="AH998" s="73" t="s">
        <v>83</v>
      </c>
      <c r="AI998" s="73" t="s">
        <v>3971</v>
      </c>
      <c r="AJ998" s="66" t="s">
        <v>109</v>
      </c>
      <c r="AK998" s="73" t="str">
        <f t="shared" ca="1" si="86"/>
        <v>поверен</v>
      </c>
      <c r="AL998" s="66"/>
      <c r="AM998" s="66" t="s">
        <v>86</v>
      </c>
      <c r="AN998" s="66" t="s">
        <v>87</v>
      </c>
      <c r="AO998" s="66" t="s">
        <v>88</v>
      </c>
      <c r="AP998" s="63"/>
      <c r="AQ998" s="74"/>
      <c r="AR998" s="73"/>
      <c r="AS998" s="66" t="s">
        <v>91</v>
      </c>
      <c r="AT998" s="58" t="s">
        <v>385</v>
      </c>
      <c r="AU998" s="58"/>
      <c r="AV998" s="62"/>
      <c r="AW998" s="62"/>
      <c r="AX998" s="58"/>
      <c r="AY998" s="58"/>
      <c r="AZ998" s="58"/>
      <c r="BA998" s="62" t="s">
        <v>221</v>
      </c>
      <c r="BB998" s="62" t="s">
        <v>329</v>
      </c>
      <c r="BC998" s="62" t="s">
        <v>298</v>
      </c>
      <c r="BD998" s="66">
        <v>2971</v>
      </c>
      <c r="BE998" s="62"/>
      <c r="BF998" s="75"/>
      <c r="BG998" s="127" t="s">
        <v>1170</v>
      </c>
      <c r="BH998" s="128"/>
      <c r="BI998" s="74" t="s">
        <v>1792</v>
      </c>
      <c r="BJ998" s="74" t="s">
        <v>1344</v>
      </c>
      <c r="BK998" s="74" t="s">
        <v>302</v>
      </c>
    </row>
    <row r="999" s="160" customFormat="1" ht="60" hidden="1" customHeight="1">
      <c r="A999" s="33"/>
      <c r="B999" s="33" t="s">
        <v>62</v>
      </c>
      <c r="C999" s="33" t="s">
        <v>63</v>
      </c>
      <c r="D999" s="315" t="s">
        <v>64</v>
      </c>
      <c r="E999" s="315" t="s">
        <v>3972</v>
      </c>
      <c r="F999" s="316" t="s">
        <v>3962</v>
      </c>
      <c r="G999" s="316" t="s">
        <v>389</v>
      </c>
      <c r="H999" s="315" t="s">
        <v>3973</v>
      </c>
      <c r="I999" s="317" t="s">
        <v>688</v>
      </c>
      <c r="J999" s="316" t="s">
        <v>689</v>
      </c>
      <c r="K999" s="318" t="s">
        <v>579</v>
      </c>
      <c r="L999" s="318" t="s">
        <v>690</v>
      </c>
      <c r="M999" s="318" t="s">
        <v>2068</v>
      </c>
      <c r="N999" s="315" t="s">
        <v>3974</v>
      </c>
      <c r="O999" s="33" t="s">
        <v>2064</v>
      </c>
      <c r="P999" s="33" t="s">
        <v>76</v>
      </c>
      <c r="Q999" s="320" t="s">
        <v>398</v>
      </c>
      <c r="R999" s="499">
        <v>45170</v>
      </c>
      <c r="S999" s="317">
        <v>10</v>
      </c>
      <c r="T999" s="322">
        <f t="shared" si="79"/>
        <v>48822</v>
      </c>
      <c r="U999" s="315" t="s">
        <v>100</v>
      </c>
      <c r="V999" s="153" t="str">
        <f t="shared" si="83"/>
        <v/>
      </c>
      <c r="W999" s="153" t="str">
        <f t="shared" si="80"/>
        <v>%НКПР</v>
      </c>
      <c r="X999" s="317">
        <v>100</v>
      </c>
      <c r="Y999" s="317"/>
      <c r="Z999" s="320" t="s">
        <v>399</v>
      </c>
      <c r="AA999" s="315" t="s">
        <v>400</v>
      </c>
      <c r="AB999" s="317"/>
      <c r="AC999" s="320" t="s">
        <v>399</v>
      </c>
      <c r="AD999" s="318">
        <v>36</v>
      </c>
      <c r="AE999" s="346">
        <v>45201</v>
      </c>
      <c r="AF999" s="323">
        <f t="shared" si="84"/>
        <v>46296</v>
      </c>
      <c r="AG999" s="316" t="s">
        <v>82</v>
      </c>
      <c r="AH999" s="316" t="s">
        <v>83</v>
      </c>
      <c r="AI999" s="320" t="s">
        <v>3975</v>
      </c>
      <c r="AJ999" s="33" t="s">
        <v>898</v>
      </c>
      <c r="AK999" s="323" t="str">
        <f t="shared" ca="1" si="86"/>
        <v>поверен</v>
      </c>
      <c r="AL999" s="320"/>
      <c r="AM999" s="320" t="s">
        <v>86</v>
      </c>
      <c r="AN999" s="320" t="s">
        <v>87</v>
      </c>
      <c r="AO999" s="320" t="s">
        <v>88</v>
      </c>
      <c r="AP999" s="317" t="s">
        <v>695</v>
      </c>
      <c r="AQ999" s="324" t="s">
        <v>2088</v>
      </c>
      <c r="AR999" s="323"/>
      <c r="AS999" s="320" t="s">
        <v>91</v>
      </c>
      <c r="AT999" s="33" t="s">
        <v>385</v>
      </c>
      <c r="AU999" s="33"/>
      <c r="AV999" s="324" t="s">
        <v>2088</v>
      </c>
      <c r="AW999" s="316" t="s">
        <v>3976</v>
      </c>
      <c r="AX999" s="33"/>
      <c r="AY999" s="33"/>
      <c r="AZ999" s="33"/>
      <c r="BA999" s="316" t="s">
        <v>343</v>
      </c>
      <c r="BB999" s="316" t="s">
        <v>403</v>
      </c>
      <c r="BC999" s="316" t="s">
        <v>404</v>
      </c>
      <c r="BD999" s="320">
        <v>3160</v>
      </c>
      <c r="BE999" s="316"/>
      <c r="BF999" s="325"/>
      <c r="BG999" s="326"/>
      <c r="BH999" s="173"/>
      <c r="BI999" s="171" t="s">
        <v>406</v>
      </c>
      <c r="BJ999" s="171" t="s">
        <v>697</v>
      </c>
      <c r="BK999" s="171" t="s">
        <v>1529</v>
      </c>
      <c r="BL999" s="125"/>
      <c r="BM999" s="125"/>
      <c r="BN999" s="125"/>
      <c r="BO999" s="125"/>
      <c r="BP999" s="125"/>
      <c r="BQ999" s="125"/>
      <c r="BR999" s="125"/>
      <c r="BS999" s="125"/>
      <c r="BT999" s="125"/>
      <c r="BU999" s="125"/>
      <c r="BV999" s="125"/>
      <c r="BW999" s="125"/>
      <c r="BX999" s="125"/>
      <c r="BY999" s="125"/>
      <c r="BZ999" s="125"/>
      <c r="CA999" s="125"/>
      <c r="CB999" s="125"/>
      <c r="CC999" s="125"/>
      <c r="CD999" s="125"/>
      <c r="CE999" s="125"/>
      <c r="CF999" s="125"/>
      <c r="CG999" s="125"/>
      <c r="CH999" s="125"/>
      <c r="CI999" s="125"/>
      <c r="CJ999" s="125"/>
      <c r="CK999" s="125"/>
      <c r="CL999" s="125"/>
      <c r="CM999" s="125"/>
      <c r="CN999" s="125"/>
      <c r="CO999" s="125"/>
      <c r="CP999" s="125"/>
      <c r="CQ999" s="125"/>
      <c r="CR999" s="125"/>
      <c r="CS999" s="125"/>
      <c r="CT999" s="125"/>
      <c r="CU999" s="125"/>
      <c r="CV999" s="125"/>
      <c r="CW999" s="125"/>
      <c r="CX999" s="125"/>
      <c r="CY999" s="125"/>
      <c r="CZ999" s="125"/>
      <c r="DA999" s="125"/>
      <c r="DB999" s="125"/>
      <c r="DC999" s="125"/>
      <c r="DD999" s="125"/>
      <c r="DE999" s="125"/>
      <c r="DF999" s="125"/>
      <c r="DG999" s="125"/>
      <c r="DH999" s="125"/>
      <c r="DI999" s="125"/>
      <c r="DJ999" s="125"/>
      <c r="DK999" s="125"/>
      <c r="DL999" s="125"/>
      <c r="DM999" s="125"/>
      <c r="DN999" s="125"/>
      <c r="DO999" s="125"/>
      <c r="DP999" s="125"/>
      <c r="DQ999" s="125"/>
      <c r="DR999" s="125"/>
      <c r="DS999" s="125"/>
      <c r="DT999" s="125"/>
      <c r="DU999" s="125"/>
      <c r="DV999" s="125"/>
      <c r="DW999" s="125"/>
      <c r="DX999" s="125"/>
      <c r="DY999" s="125"/>
      <c r="DZ999" s="125"/>
      <c r="EA999" s="125"/>
      <c r="EB999" s="125"/>
      <c r="EC999" s="125"/>
      <c r="ED999" s="125"/>
      <c r="EE999" s="125"/>
      <c r="EF999" s="125"/>
      <c r="EG999" s="125"/>
      <c r="EH999" s="125"/>
      <c r="EI999" s="125"/>
      <c r="EJ999" s="125"/>
      <c r="EK999" s="125"/>
      <c r="EL999" s="125"/>
      <c r="EM999" s="125"/>
      <c r="EN999" s="125"/>
      <c r="EO999" s="125"/>
      <c r="EP999" s="125"/>
      <c r="EQ999" s="125"/>
      <c r="ER999" s="125"/>
      <c r="ES999" s="125"/>
      <c r="ET999" s="125"/>
      <c r="EU999" s="125"/>
      <c r="EV999" s="125"/>
      <c r="EW999" s="125"/>
      <c r="EX999" s="125"/>
      <c r="EY999" s="125"/>
      <c r="EZ999" s="125"/>
      <c r="FA999" s="125"/>
      <c r="FB999" s="125"/>
      <c r="FC999" s="125"/>
      <c r="FD999" s="125"/>
      <c r="FE999" s="125"/>
      <c r="FF999" s="125"/>
      <c r="FG999" s="125"/>
      <c r="FH999" s="125"/>
      <c r="FI999" s="125"/>
      <c r="FJ999" s="125"/>
      <c r="FK999" s="125"/>
      <c r="FL999" s="125"/>
      <c r="FM999" s="125"/>
      <c r="FN999" s="125"/>
      <c r="FO999" s="125"/>
      <c r="FP999" s="125"/>
      <c r="FQ999" s="125"/>
      <c r="FR999" s="125"/>
      <c r="FS999" s="125"/>
      <c r="FT999" s="125"/>
      <c r="FU999" s="125"/>
      <c r="FV999" s="125"/>
      <c r="FW999" s="125"/>
      <c r="FX999" s="125"/>
      <c r="FY999" s="125"/>
      <c r="FZ999" s="125"/>
      <c r="GA999" s="125"/>
      <c r="GB999" s="125"/>
      <c r="GC999" s="125"/>
      <c r="GD999" s="125"/>
      <c r="GE999" s="125"/>
      <c r="GF999" s="125"/>
      <c r="GG999" s="125"/>
      <c r="GH999" s="125"/>
      <c r="GI999" s="125"/>
      <c r="GJ999" s="125"/>
      <c r="GK999" s="125"/>
      <c r="GL999" s="125"/>
      <c r="GM999" s="125"/>
      <c r="GN999" s="125"/>
      <c r="GO999" s="125"/>
      <c r="GP999" s="125"/>
      <c r="GQ999" s="125"/>
      <c r="GR999" s="125"/>
      <c r="GS999" s="125"/>
      <c r="GT999" s="125"/>
      <c r="GU999" s="125"/>
      <c r="GV999" s="125"/>
      <c r="GW999" s="125"/>
      <c r="GX999" s="125"/>
      <c r="GY999" s="125"/>
      <c r="GZ999" s="125"/>
      <c r="HA999" s="125"/>
      <c r="HB999" s="125"/>
      <c r="HC999" s="125"/>
      <c r="HD999" s="125"/>
      <c r="HE999" s="125"/>
      <c r="HF999" s="125"/>
      <c r="HG999" s="125"/>
      <c r="HH999" s="125"/>
      <c r="HI999" s="125"/>
      <c r="HJ999" s="125"/>
      <c r="HK999" s="125"/>
      <c r="HL999" s="125"/>
      <c r="HM999" s="125"/>
      <c r="HN999" s="125"/>
      <c r="HO999" s="125"/>
      <c r="HP999" s="125"/>
      <c r="HQ999" s="125"/>
      <c r="HR999" s="125"/>
      <c r="HS999" s="125"/>
      <c r="HT999" s="125"/>
      <c r="HU999" s="125"/>
      <c r="HV999" s="125"/>
      <c r="HW999" s="125"/>
      <c r="HX999" s="125"/>
      <c r="HY999" s="125"/>
      <c r="HZ999" s="125"/>
      <c r="IA999" s="125"/>
      <c r="IB999" s="125"/>
      <c r="IC999" s="125"/>
      <c r="ID999" s="125"/>
      <c r="IE999" s="125"/>
    </row>
    <row r="1000" s="235" customFormat="1" ht="60" hidden="1" customHeight="1">
      <c r="A1000" s="236"/>
      <c r="B1000" s="236" t="s">
        <v>62</v>
      </c>
      <c r="C1000" s="236" t="s">
        <v>63</v>
      </c>
      <c r="D1000" s="237" t="s">
        <v>64</v>
      </c>
      <c r="E1000" s="237">
        <v>256</v>
      </c>
      <c r="F1000" s="238" t="s">
        <v>3962</v>
      </c>
      <c r="G1000" s="238" t="s">
        <v>409</v>
      </c>
      <c r="H1000" s="237" t="s">
        <v>3977</v>
      </c>
      <c r="I1000" s="239" t="s">
        <v>577</v>
      </c>
      <c r="J1000" s="238" t="s">
        <v>578</v>
      </c>
      <c r="K1000" s="240" t="s">
        <v>579</v>
      </c>
      <c r="L1000" s="241" t="s">
        <v>580</v>
      </c>
      <c r="M1000" s="240" t="s">
        <v>581</v>
      </c>
      <c r="N1000" s="240" t="s">
        <v>3978</v>
      </c>
      <c r="O1000" s="236" t="s">
        <v>397</v>
      </c>
      <c r="P1000" s="236" t="s">
        <v>76</v>
      </c>
      <c r="Q1000" s="242" t="s">
        <v>398</v>
      </c>
      <c r="R1000" s="243">
        <v>42592</v>
      </c>
      <c r="S1000" s="239">
        <v>15</v>
      </c>
      <c r="T1000" s="244">
        <f t="shared" ref="T1000:T1063" si="87">R1000+S1000*365.2</f>
        <v>48070</v>
      </c>
      <c r="U1000" s="237" t="s">
        <v>100</v>
      </c>
      <c r="V1000" s="245" t="str">
        <f t="shared" si="83"/>
        <v/>
      </c>
      <c r="W1000" s="245" t="str">
        <f t="shared" si="80"/>
        <v>%НКПР</v>
      </c>
      <c r="X1000" s="239">
        <v>100</v>
      </c>
      <c r="Y1000" s="239"/>
      <c r="Z1000" s="242" t="s">
        <v>399</v>
      </c>
      <c r="AA1000" s="237" t="s">
        <v>400</v>
      </c>
      <c r="AB1000" s="239"/>
      <c r="AC1000" s="242" t="s">
        <v>399</v>
      </c>
      <c r="AD1000" s="374">
        <v>24</v>
      </c>
      <c r="AE1000" s="375">
        <v>45735</v>
      </c>
      <c r="AF1000" s="248">
        <f t="shared" si="84"/>
        <v>46464</v>
      </c>
      <c r="AG1000" s="402" t="s">
        <v>82</v>
      </c>
      <c r="AH1000" s="238" t="s">
        <v>83</v>
      </c>
      <c r="AI1000" s="238" t="s">
        <v>3979</v>
      </c>
      <c r="AJ1000" s="236" t="s">
        <v>109</v>
      </c>
      <c r="AK1000" s="248" t="str">
        <f t="shared" ca="1" si="86"/>
        <v>поверен</v>
      </c>
      <c r="AL1000" s="242"/>
      <c r="AM1000" s="242" t="s">
        <v>86</v>
      </c>
      <c r="AN1000" s="242" t="s">
        <v>87</v>
      </c>
      <c r="AO1000" s="242" t="s">
        <v>88</v>
      </c>
      <c r="AP1000" s="239" t="s">
        <v>584</v>
      </c>
      <c r="AQ1000" s="250"/>
      <c r="AR1000" s="248"/>
      <c r="AS1000" s="242" t="s">
        <v>91</v>
      </c>
      <c r="AT1000" s="236" t="s">
        <v>385</v>
      </c>
      <c r="AU1000" s="236"/>
      <c r="AV1000" s="238"/>
      <c r="AW1000" s="238"/>
      <c r="AX1000" s="236"/>
      <c r="AY1000" s="236"/>
      <c r="AZ1000" s="236"/>
      <c r="BA1000" s="238" t="s">
        <v>221</v>
      </c>
      <c r="BB1000" s="238" t="s">
        <v>403</v>
      </c>
      <c r="BC1000" s="238" t="s">
        <v>404</v>
      </c>
      <c r="BD1000" s="242">
        <v>3160</v>
      </c>
      <c r="BE1000" s="238"/>
      <c r="BF1000" s="251"/>
      <c r="BG1000" s="238" t="s">
        <v>1027</v>
      </c>
      <c r="BH1000" s="245"/>
      <c r="BI1000" s="245"/>
      <c r="BJ1000" s="252" t="s">
        <v>407</v>
      </c>
      <c r="BK1000" s="245" t="s">
        <v>588</v>
      </c>
      <c r="BL1000" s="125"/>
      <c r="BM1000" s="125"/>
      <c r="BN1000" s="125"/>
      <c r="BO1000" s="125"/>
      <c r="BP1000" s="125"/>
      <c r="BQ1000" s="125"/>
      <c r="BR1000" s="125"/>
      <c r="BS1000" s="125"/>
      <c r="BT1000" s="125"/>
      <c r="BU1000" s="125"/>
      <c r="BV1000" s="125"/>
      <c r="BW1000" s="125"/>
      <c r="BX1000" s="125"/>
      <c r="BY1000" s="125"/>
      <c r="BZ1000" s="125"/>
      <c r="CA1000" s="125"/>
      <c r="CB1000" s="125"/>
      <c r="CC1000" s="125"/>
      <c r="CD1000" s="125"/>
      <c r="CE1000" s="125"/>
      <c r="CF1000" s="125"/>
      <c r="CG1000" s="125"/>
      <c r="CH1000" s="125"/>
      <c r="CI1000" s="125"/>
      <c r="CJ1000" s="125"/>
      <c r="CK1000" s="125"/>
      <c r="CL1000" s="125"/>
      <c r="CM1000" s="125"/>
      <c r="CN1000" s="125"/>
      <c r="CO1000" s="125"/>
      <c r="CP1000" s="125"/>
      <c r="CQ1000" s="125"/>
      <c r="CR1000" s="125"/>
      <c r="CS1000" s="125"/>
      <c r="CT1000" s="125"/>
      <c r="CU1000" s="125"/>
      <c r="CV1000" s="125"/>
      <c r="CW1000" s="125"/>
      <c r="CX1000" s="125"/>
      <c r="CY1000" s="125"/>
      <c r="CZ1000" s="125"/>
      <c r="DA1000" s="125"/>
      <c r="DB1000" s="125"/>
      <c r="DC1000" s="125"/>
      <c r="DD1000" s="125"/>
      <c r="DE1000" s="125"/>
      <c r="DF1000" s="125"/>
      <c r="DG1000" s="125"/>
      <c r="DH1000" s="125"/>
      <c r="DI1000" s="125"/>
      <c r="DJ1000" s="125"/>
      <c r="DK1000" s="125"/>
      <c r="DL1000" s="125"/>
      <c r="DM1000" s="125"/>
      <c r="DN1000" s="125"/>
      <c r="DO1000" s="125"/>
      <c r="DP1000" s="125"/>
      <c r="DQ1000" s="125"/>
      <c r="DR1000" s="125"/>
      <c r="DS1000" s="125"/>
      <c r="DT1000" s="125"/>
      <c r="DU1000" s="125"/>
      <c r="DV1000" s="125"/>
      <c r="DW1000" s="125"/>
      <c r="DX1000" s="125"/>
      <c r="DY1000" s="125"/>
      <c r="DZ1000" s="125"/>
      <c r="EA1000" s="125"/>
      <c r="EB1000" s="125"/>
      <c r="EC1000" s="125"/>
      <c r="ED1000" s="125"/>
      <c r="EE1000" s="125"/>
      <c r="EF1000" s="125"/>
      <c r="EG1000" s="125"/>
      <c r="EH1000" s="125"/>
      <c r="EI1000" s="125"/>
      <c r="EJ1000" s="125"/>
      <c r="EK1000" s="125"/>
      <c r="EL1000" s="125"/>
      <c r="EM1000" s="125"/>
      <c r="EN1000" s="125"/>
      <c r="EO1000" s="125"/>
      <c r="EP1000" s="125"/>
      <c r="EQ1000" s="125"/>
      <c r="ER1000" s="125"/>
      <c r="ES1000" s="125"/>
      <c r="ET1000" s="125"/>
      <c r="EU1000" s="125"/>
      <c r="EV1000" s="125"/>
      <c r="EW1000" s="125"/>
      <c r="EX1000" s="125"/>
      <c r="EY1000" s="125"/>
      <c r="EZ1000" s="125"/>
      <c r="FA1000" s="125"/>
      <c r="FB1000" s="125"/>
      <c r="FC1000" s="125"/>
      <c r="FD1000" s="125"/>
      <c r="FE1000" s="125"/>
      <c r="FF1000" s="125"/>
      <c r="FG1000" s="125"/>
      <c r="FH1000" s="125"/>
      <c r="FI1000" s="125"/>
      <c r="FJ1000" s="125"/>
      <c r="FK1000" s="125"/>
      <c r="FL1000" s="125"/>
      <c r="FM1000" s="125"/>
      <c r="FN1000" s="125"/>
      <c r="FO1000" s="125"/>
      <c r="FP1000" s="125"/>
      <c r="FQ1000" s="125"/>
      <c r="FR1000" s="125"/>
      <c r="FS1000" s="125"/>
      <c r="FT1000" s="125"/>
      <c r="FU1000" s="125"/>
      <c r="FV1000" s="125"/>
      <c r="FW1000" s="125"/>
      <c r="FX1000" s="125"/>
      <c r="FY1000" s="125"/>
      <c r="FZ1000" s="125"/>
      <c r="GA1000" s="125"/>
      <c r="GB1000" s="125"/>
      <c r="GC1000" s="125"/>
      <c r="GD1000" s="125"/>
      <c r="GE1000" s="125"/>
      <c r="GF1000" s="125"/>
      <c r="GG1000" s="125"/>
      <c r="GH1000" s="125"/>
      <c r="GI1000" s="125"/>
      <c r="GJ1000" s="125"/>
      <c r="GK1000" s="125"/>
      <c r="GL1000" s="125"/>
      <c r="GM1000" s="125"/>
      <c r="GN1000" s="125"/>
      <c r="GO1000" s="125"/>
      <c r="GP1000" s="125"/>
      <c r="GQ1000" s="125"/>
      <c r="GR1000" s="125"/>
      <c r="GS1000" s="125"/>
      <c r="GT1000" s="125"/>
      <c r="GU1000" s="125"/>
      <c r="GV1000" s="125"/>
      <c r="GW1000" s="125"/>
      <c r="GX1000" s="125"/>
      <c r="GY1000" s="125"/>
      <c r="GZ1000" s="125"/>
      <c r="HA1000" s="125"/>
      <c r="HB1000" s="125"/>
      <c r="HC1000" s="125"/>
      <c r="HD1000" s="125"/>
      <c r="HE1000" s="125"/>
      <c r="HF1000" s="125"/>
      <c r="HG1000" s="125"/>
      <c r="HH1000" s="125"/>
      <c r="HI1000" s="125"/>
      <c r="HJ1000" s="125"/>
      <c r="HK1000" s="125"/>
      <c r="HL1000" s="125"/>
      <c r="HM1000" s="125"/>
      <c r="HN1000" s="125"/>
      <c r="HO1000" s="125"/>
      <c r="HP1000" s="125"/>
      <c r="HQ1000" s="125"/>
      <c r="HR1000" s="125"/>
      <c r="HS1000" s="125"/>
      <c r="HT1000" s="125"/>
      <c r="HU1000" s="125"/>
      <c r="HV1000" s="125"/>
      <c r="HW1000" s="125"/>
      <c r="HX1000" s="125"/>
      <c r="HY1000" s="125"/>
      <c r="HZ1000" s="125"/>
      <c r="IA1000" s="125"/>
      <c r="IB1000" s="125"/>
      <c r="IC1000" s="125"/>
      <c r="ID1000" s="125"/>
      <c r="IE1000" s="125"/>
    </row>
    <row r="1001" s="697" customFormat="1" ht="60" hidden="1" customHeight="1">
      <c r="A1001" s="236"/>
      <c r="B1001" s="236" t="s">
        <v>62</v>
      </c>
      <c r="C1001" s="236" t="s">
        <v>63</v>
      </c>
      <c r="D1001" s="237" t="s">
        <v>64</v>
      </c>
      <c r="E1001" s="237">
        <v>256</v>
      </c>
      <c r="F1001" s="238" t="s">
        <v>3962</v>
      </c>
      <c r="G1001" s="238" t="s">
        <v>414</v>
      </c>
      <c r="H1001" s="237" t="s">
        <v>3980</v>
      </c>
      <c r="I1001" s="239" t="s">
        <v>391</v>
      </c>
      <c r="J1001" s="238" t="s">
        <v>3981</v>
      </c>
      <c r="K1001" s="240" t="s">
        <v>393</v>
      </c>
      <c r="L1001" s="240" t="s">
        <v>394</v>
      </c>
      <c r="M1001" s="240" t="s">
        <v>3982</v>
      </c>
      <c r="N1001" s="240" t="s">
        <v>3983</v>
      </c>
      <c r="O1001" s="236" t="s">
        <v>611</v>
      </c>
      <c r="P1001" s="236" t="s">
        <v>76</v>
      </c>
      <c r="Q1001" s="242" t="s">
        <v>398</v>
      </c>
      <c r="R1001" s="250" t="s">
        <v>417</v>
      </c>
      <c r="S1001" s="239">
        <v>12</v>
      </c>
      <c r="T1001" s="244">
        <f t="shared" si="87"/>
        <v>47848.400000000001</v>
      </c>
      <c r="U1001" s="237" t="s">
        <v>100</v>
      </c>
      <c r="V1001" s="245" t="str">
        <f t="shared" si="83"/>
        <v/>
      </c>
      <c r="W1001" s="245" t="str">
        <f t="shared" si="80"/>
        <v>%НКПР</v>
      </c>
      <c r="X1001" s="239">
        <v>100</v>
      </c>
      <c r="Y1001" s="239"/>
      <c r="Z1001" s="242" t="s">
        <v>399</v>
      </c>
      <c r="AA1001" s="237" t="s">
        <v>400</v>
      </c>
      <c r="AB1001" s="239"/>
      <c r="AC1001" s="242" t="s">
        <v>399</v>
      </c>
      <c r="AD1001" s="698">
        <v>36</v>
      </c>
      <c r="AE1001" s="699">
        <v>45735</v>
      </c>
      <c r="AF1001" s="248">
        <f t="shared" si="84"/>
        <v>46830</v>
      </c>
      <c r="AG1001" s="402" t="s">
        <v>82</v>
      </c>
      <c r="AH1001" s="238" t="s">
        <v>83</v>
      </c>
      <c r="AI1001" s="238" t="s">
        <v>3984</v>
      </c>
      <c r="AJ1001" s="242" t="s">
        <v>109</v>
      </c>
      <c r="AK1001" s="248" t="str">
        <f t="shared" ca="1" si="86"/>
        <v>поверен</v>
      </c>
      <c r="AL1001" s="242"/>
      <c r="AM1001" s="242" t="s">
        <v>86</v>
      </c>
      <c r="AN1001" s="242" t="s">
        <v>87</v>
      </c>
      <c r="AO1001" s="242" t="s">
        <v>88</v>
      </c>
      <c r="AP1001" s="239" t="s">
        <v>3875</v>
      </c>
      <c r="AQ1001" s="250"/>
      <c r="AR1001" s="248"/>
      <c r="AS1001" s="242" t="s">
        <v>91</v>
      </c>
      <c r="AT1001" s="236" t="s">
        <v>385</v>
      </c>
      <c r="AU1001" s="236"/>
      <c r="AV1001" s="238"/>
      <c r="AW1001" s="238" t="s">
        <v>3985</v>
      </c>
      <c r="AX1001" s="236"/>
      <c r="AY1001" s="236"/>
      <c r="AZ1001" s="236"/>
      <c r="BA1001" s="238" t="s">
        <v>221</v>
      </c>
      <c r="BB1001" s="238" t="s">
        <v>403</v>
      </c>
      <c r="BC1001" s="238" t="s">
        <v>404</v>
      </c>
      <c r="BD1001" s="242">
        <v>3160</v>
      </c>
      <c r="BE1001" s="238"/>
      <c r="BF1001" s="251"/>
      <c r="BG1001" s="700" t="s">
        <v>159</v>
      </c>
      <c r="BH1001" s="701"/>
      <c r="BI1001" s="245" t="s">
        <v>406</v>
      </c>
      <c r="BJ1001" s="252" t="s">
        <v>407</v>
      </c>
      <c r="BK1001" s="245" t="s">
        <v>408</v>
      </c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55"/>
      <c r="FQ1001" s="55"/>
      <c r="FR1001" s="55"/>
      <c r="FS1001" s="55"/>
      <c r="FT1001" s="55"/>
      <c r="FU1001" s="55"/>
      <c r="FV1001" s="55"/>
      <c r="FW1001" s="55"/>
      <c r="FX1001" s="55"/>
      <c r="FY1001" s="55"/>
      <c r="FZ1001" s="55"/>
      <c r="GA1001" s="55"/>
      <c r="GB1001" s="55"/>
      <c r="GC1001" s="55"/>
      <c r="GD1001" s="55"/>
      <c r="GE1001" s="55"/>
      <c r="GF1001" s="55"/>
      <c r="GG1001" s="55"/>
      <c r="GH1001" s="55"/>
      <c r="GI1001" s="55"/>
      <c r="GJ1001" s="55"/>
      <c r="GK1001" s="55"/>
      <c r="GL1001" s="55"/>
      <c r="GM1001" s="55"/>
      <c r="GN1001" s="55"/>
      <c r="GO1001" s="55"/>
      <c r="GP1001" s="55"/>
      <c r="GQ1001" s="55"/>
      <c r="GR1001" s="55"/>
      <c r="GS1001" s="55"/>
      <c r="GT1001" s="55"/>
      <c r="GU1001" s="55"/>
      <c r="GV1001" s="55"/>
      <c r="GW1001" s="55"/>
      <c r="GX1001" s="55"/>
      <c r="GY1001" s="55"/>
      <c r="GZ1001" s="55"/>
      <c r="HA1001" s="55"/>
      <c r="HB1001" s="55"/>
      <c r="HC1001" s="55"/>
      <c r="HD1001" s="55"/>
      <c r="HE1001" s="55"/>
      <c r="HF1001" s="55"/>
      <c r="HG1001" s="55"/>
      <c r="HH1001" s="55"/>
      <c r="HI1001" s="55"/>
      <c r="HJ1001" s="55"/>
      <c r="HK1001" s="55"/>
      <c r="HL1001" s="55"/>
      <c r="HM1001" s="55"/>
      <c r="HN1001" s="55"/>
      <c r="HO1001" s="55"/>
      <c r="HP1001" s="55"/>
      <c r="HQ1001" s="55"/>
      <c r="HR1001" s="55"/>
      <c r="HS1001" s="55"/>
      <c r="HT1001" s="55"/>
      <c r="HU1001" s="55"/>
      <c r="HV1001" s="55"/>
      <c r="HW1001" s="55"/>
      <c r="HX1001" s="55"/>
      <c r="HY1001" s="55"/>
      <c r="HZ1001" s="55"/>
      <c r="IA1001" s="55"/>
      <c r="IB1001" s="55"/>
      <c r="IC1001" s="55"/>
      <c r="ID1001" s="55"/>
      <c r="IE1001" s="55"/>
    </row>
    <row r="1002" s="88" customFormat="1" ht="60" hidden="1" customHeight="1">
      <c r="A1002" s="37"/>
      <c r="B1002" s="37" t="s">
        <v>62</v>
      </c>
      <c r="C1002" s="37" t="s">
        <v>63</v>
      </c>
      <c r="D1002" s="37" t="s">
        <v>64</v>
      </c>
      <c r="E1002" s="56" t="s">
        <v>3986</v>
      </c>
      <c r="F1002" s="40" t="s">
        <v>3191</v>
      </c>
      <c r="G1002" s="56" t="s">
        <v>3987</v>
      </c>
      <c r="H1002" s="56"/>
      <c r="I1002" s="48" t="s">
        <v>3988</v>
      </c>
      <c r="J1002" s="40" t="s">
        <v>2718</v>
      </c>
      <c r="K1002" s="49" t="s">
        <v>3989</v>
      </c>
      <c r="L1002" s="49" t="s">
        <v>3990</v>
      </c>
      <c r="M1002" s="49" t="s">
        <v>3991</v>
      </c>
      <c r="N1002" s="49" t="s">
        <v>3992</v>
      </c>
      <c r="O1002" s="37" t="s">
        <v>2723</v>
      </c>
      <c r="P1002" s="37" t="s">
        <v>136</v>
      </c>
      <c r="Q1002" s="42" t="s">
        <v>537</v>
      </c>
      <c r="R1002" s="96"/>
      <c r="S1002" s="48"/>
      <c r="T1002" s="45"/>
      <c r="U1002" s="56"/>
      <c r="V1002" s="47" t="str">
        <f t="shared" si="83"/>
        <v/>
      </c>
      <c r="W1002" s="47" t="str">
        <f t="shared" si="80"/>
        <v/>
      </c>
      <c r="X1002" s="48"/>
      <c r="Y1002" s="48"/>
      <c r="Z1002" s="42"/>
      <c r="AA1002" s="56"/>
      <c r="AB1002" s="48"/>
      <c r="AC1002" s="42"/>
      <c r="AD1002" s="49">
        <v>60</v>
      </c>
      <c r="AE1002" s="50">
        <v>44778</v>
      </c>
      <c r="AF1002" s="51">
        <f t="shared" si="84"/>
        <v>46603</v>
      </c>
      <c r="AG1002" s="51" t="s">
        <v>82</v>
      </c>
      <c r="AH1002" s="51" t="s">
        <v>83</v>
      </c>
      <c r="AI1002" s="42" t="s">
        <v>3993</v>
      </c>
      <c r="AJ1002" s="40" t="s">
        <v>2725</v>
      </c>
      <c r="AK1002" s="51" t="str">
        <f t="shared" ca="1" si="86"/>
        <v>поверен</v>
      </c>
      <c r="AL1002" s="42"/>
      <c r="AM1002" s="42" t="s">
        <v>86</v>
      </c>
      <c r="AN1002" s="42" t="s">
        <v>87</v>
      </c>
      <c r="AO1002" s="42" t="s">
        <v>88</v>
      </c>
      <c r="AP1002" s="48"/>
      <c r="AQ1002" s="41"/>
      <c r="AR1002" s="51"/>
      <c r="AS1002" s="42" t="s">
        <v>91</v>
      </c>
      <c r="AT1002" s="37" t="s">
        <v>2726</v>
      </c>
      <c r="AU1002" s="37"/>
      <c r="AV1002" s="40"/>
      <c r="AW1002" s="40"/>
      <c r="AX1002" s="37"/>
      <c r="AY1002" s="37"/>
      <c r="AZ1002" s="37"/>
      <c r="BA1002" s="40"/>
      <c r="BB1002" s="40" t="s">
        <v>2727</v>
      </c>
      <c r="BC1002" s="40"/>
      <c r="BD1002" s="42"/>
      <c r="BE1002" s="40"/>
      <c r="BF1002" s="52"/>
      <c r="BG1002" s="47"/>
      <c r="BH1002" s="47"/>
      <c r="BI1002" s="47"/>
      <c r="BJ1002" s="47"/>
      <c r="BK1002" s="47"/>
      <c r="BL1002" s="125"/>
      <c r="BM1002" s="125"/>
      <c r="BN1002" s="125"/>
      <c r="BO1002" s="125"/>
      <c r="BP1002" s="125"/>
      <c r="BQ1002" s="125"/>
      <c r="BR1002" s="125"/>
      <c r="BS1002" s="125"/>
      <c r="BT1002" s="125"/>
      <c r="BU1002" s="125"/>
      <c r="BV1002" s="125"/>
      <c r="BW1002" s="125"/>
      <c r="BX1002" s="125"/>
      <c r="BY1002" s="125"/>
      <c r="BZ1002" s="125"/>
      <c r="CA1002" s="125"/>
      <c r="CB1002" s="125"/>
      <c r="CC1002" s="125"/>
      <c r="CD1002" s="125"/>
      <c r="CE1002" s="125"/>
      <c r="CF1002" s="125"/>
      <c r="CG1002" s="125"/>
      <c r="CH1002" s="125"/>
      <c r="CI1002" s="125"/>
      <c r="CJ1002" s="125"/>
      <c r="CK1002" s="125"/>
      <c r="CL1002" s="125"/>
      <c r="CM1002" s="125"/>
      <c r="CN1002" s="125"/>
      <c r="CO1002" s="125"/>
      <c r="CP1002" s="125"/>
      <c r="CQ1002" s="125"/>
      <c r="CR1002" s="125"/>
      <c r="CS1002" s="125"/>
      <c r="CT1002" s="125"/>
      <c r="CU1002" s="125"/>
      <c r="CV1002" s="125"/>
      <c r="CW1002" s="125"/>
      <c r="CX1002" s="125"/>
      <c r="CY1002" s="125"/>
      <c r="CZ1002" s="125"/>
      <c r="DA1002" s="125"/>
      <c r="DB1002" s="125"/>
      <c r="DC1002" s="125"/>
      <c r="DD1002" s="125"/>
      <c r="DE1002" s="125"/>
      <c r="DF1002" s="125"/>
      <c r="DG1002" s="125"/>
      <c r="DH1002" s="125"/>
      <c r="DI1002" s="125"/>
      <c r="DJ1002" s="125"/>
      <c r="DK1002" s="125"/>
      <c r="DL1002" s="125"/>
      <c r="DM1002" s="125"/>
      <c r="DN1002" s="125"/>
      <c r="DO1002" s="125"/>
      <c r="DP1002" s="125"/>
      <c r="DQ1002" s="125"/>
      <c r="DR1002" s="125"/>
      <c r="DS1002" s="125"/>
      <c r="DT1002" s="125"/>
      <c r="DU1002" s="125"/>
      <c r="DV1002" s="125"/>
      <c r="DW1002" s="125"/>
      <c r="DX1002" s="125"/>
      <c r="DY1002" s="125"/>
      <c r="DZ1002" s="125"/>
      <c r="EA1002" s="125"/>
      <c r="EB1002" s="125"/>
      <c r="EC1002" s="125"/>
      <c r="ED1002" s="125"/>
      <c r="EE1002" s="125"/>
      <c r="EF1002" s="125"/>
      <c r="EG1002" s="125"/>
      <c r="EH1002" s="125"/>
      <c r="EI1002" s="125"/>
      <c r="EJ1002" s="125"/>
      <c r="EK1002" s="125"/>
      <c r="EL1002" s="125"/>
      <c r="EM1002" s="125"/>
      <c r="EN1002" s="125"/>
      <c r="EO1002" s="125"/>
      <c r="EP1002" s="125"/>
      <c r="EQ1002" s="125"/>
      <c r="ER1002" s="125"/>
      <c r="ES1002" s="125"/>
      <c r="ET1002" s="125"/>
      <c r="EU1002" s="125"/>
      <c r="EV1002" s="125"/>
      <c r="EW1002" s="125"/>
      <c r="EX1002" s="125"/>
      <c r="EY1002" s="125"/>
      <c r="EZ1002" s="125"/>
      <c r="FA1002" s="125"/>
      <c r="FB1002" s="125"/>
      <c r="FC1002" s="125"/>
      <c r="FD1002" s="125"/>
      <c r="FE1002" s="125"/>
      <c r="FF1002" s="125"/>
      <c r="FG1002" s="125"/>
      <c r="FH1002" s="125"/>
      <c r="FI1002" s="125"/>
      <c r="FJ1002" s="125"/>
      <c r="FK1002" s="125"/>
      <c r="FL1002" s="125"/>
      <c r="FM1002" s="125"/>
      <c r="FN1002" s="125"/>
      <c r="FO1002" s="125"/>
      <c r="FP1002" s="125"/>
      <c r="FQ1002" s="125"/>
      <c r="FR1002" s="125"/>
      <c r="FS1002" s="125"/>
      <c r="FT1002" s="125"/>
      <c r="FU1002" s="125"/>
      <c r="FV1002" s="125"/>
      <c r="FW1002" s="125"/>
      <c r="FX1002" s="125"/>
      <c r="FY1002" s="125"/>
      <c r="FZ1002" s="125"/>
      <c r="GA1002" s="125"/>
      <c r="GB1002" s="125"/>
      <c r="GC1002" s="125"/>
      <c r="GD1002" s="125"/>
      <c r="GE1002" s="125"/>
      <c r="GF1002" s="125"/>
      <c r="GG1002" s="125"/>
      <c r="GH1002" s="125"/>
      <c r="GI1002" s="125"/>
      <c r="GJ1002" s="125"/>
      <c r="GK1002" s="125"/>
      <c r="GL1002" s="125"/>
      <c r="GM1002" s="125"/>
      <c r="GN1002" s="125"/>
      <c r="GO1002" s="125"/>
      <c r="GP1002" s="125"/>
      <c r="GQ1002" s="125"/>
      <c r="GR1002" s="125"/>
      <c r="GS1002" s="125"/>
      <c r="GT1002" s="125"/>
      <c r="GU1002" s="125"/>
      <c r="GV1002" s="125"/>
      <c r="GW1002" s="125"/>
      <c r="GX1002" s="125"/>
      <c r="GY1002" s="125"/>
      <c r="GZ1002" s="125"/>
      <c r="HA1002" s="125"/>
      <c r="HB1002" s="125"/>
      <c r="HC1002" s="125"/>
      <c r="HD1002" s="125"/>
      <c r="HE1002" s="125"/>
      <c r="HF1002" s="125"/>
      <c r="HG1002" s="125"/>
      <c r="HH1002" s="125"/>
      <c r="HI1002" s="125"/>
      <c r="HJ1002" s="125"/>
      <c r="HK1002" s="125"/>
      <c r="HL1002" s="125"/>
      <c r="HM1002" s="125"/>
      <c r="HN1002" s="125"/>
      <c r="HO1002" s="125"/>
      <c r="HP1002" s="125"/>
      <c r="HQ1002" s="125"/>
      <c r="HR1002" s="125"/>
      <c r="HS1002" s="125"/>
      <c r="HT1002" s="125"/>
      <c r="HU1002" s="125"/>
      <c r="HV1002" s="125"/>
      <c r="HW1002" s="125"/>
      <c r="HX1002" s="125"/>
      <c r="HY1002" s="125"/>
      <c r="HZ1002" s="125"/>
      <c r="IA1002" s="125"/>
      <c r="IB1002" s="125"/>
      <c r="IC1002" s="125"/>
      <c r="ID1002" s="125"/>
      <c r="IE1002" s="125"/>
    </row>
    <row r="1003" s="88" customFormat="1" ht="60" hidden="1" customHeight="1">
      <c r="A1003" s="37"/>
      <c r="B1003" s="37" t="s">
        <v>62</v>
      </c>
      <c r="C1003" s="37" t="s">
        <v>63</v>
      </c>
      <c r="D1003" s="37" t="s">
        <v>64</v>
      </c>
      <c r="E1003" s="56" t="s">
        <v>3986</v>
      </c>
      <c r="F1003" s="40" t="s">
        <v>3199</v>
      </c>
      <c r="G1003" s="56" t="s">
        <v>3994</v>
      </c>
      <c r="H1003" s="56"/>
      <c r="I1003" s="48" t="s">
        <v>3988</v>
      </c>
      <c r="J1003" s="40" t="s">
        <v>2718</v>
      </c>
      <c r="K1003" s="49" t="s">
        <v>3989</v>
      </c>
      <c r="L1003" s="49" t="s">
        <v>3990</v>
      </c>
      <c r="M1003" s="49" t="s">
        <v>3991</v>
      </c>
      <c r="N1003" s="49" t="s">
        <v>3995</v>
      </c>
      <c r="O1003" s="37" t="s">
        <v>2723</v>
      </c>
      <c r="P1003" s="37" t="s">
        <v>136</v>
      </c>
      <c r="Q1003" s="42" t="s">
        <v>537</v>
      </c>
      <c r="R1003" s="96"/>
      <c r="S1003" s="48"/>
      <c r="T1003" s="45"/>
      <c r="U1003" s="46"/>
      <c r="V1003" s="47" t="str">
        <f t="shared" si="83"/>
        <v/>
      </c>
      <c r="W1003" s="47" t="str">
        <f t="shared" si="80"/>
        <v/>
      </c>
      <c r="X1003" s="48"/>
      <c r="Y1003" s="48"/>
      <c r="Z1003" s="42"/>
      <c r="AA1003" s="56"/>
      <c r="AB1003" s="48"/>
      <c r="AC1003" s="42"/>
      <c r="AD1003" s="49">
        <v>60</v>
      </c>
      <c r="AE1003" s="50">
        <v>44778</v>
      </c>
      <c r="AF1003" s="51">
        <f t="shared" si="84"/>
        <v>46603</v>
      </c>
      <c r="AG1003" s="51" t="s">
        <v>82</v>
      </c>
      <c r="AH1003" s="51" t="s">
        <v>83</v>
      </c>
      <c r="AI1003" s="42" t="s">
        <v>3996</v>
      </c>
      <c r="AJ1003" s="40" t="s">
        <v>2725</v>
      </c>
      <c r="AK1003" s="51" t="str">
        <f t="shared" ca="1" si="86"/>
        <v>поверен</v>
      </c>
      <c r="AL1003" s="42"/>
      <c r="AM1003" s="42" t="s">
        <v>86</v>
      </c>
      <c r="AN1003" s="42" t="s">
        <v>87</v>
      </c>
      <c r="AO1003" s="42" t="s">
        <v>88</v>
      </c>
      <c r="AP1003" s="48"/>
      <c r="AQ1003" s="41"/>
      <c r="AR1003" s="51"/>
      <c r="AS1003" s="42" t="s">
        <v>91</v>
      </c>
      <c r="AT1003" s="37" t="s">
        <v>2726</v>
      </c>
      <c r="AU1003" s="37"/>
      <c r="AV1003" s="40"/>
      <c r="AW1003" s="40"/>
      <c r="AX1003" s="37"/>
      <c r="AY1003" s="37"/>
      <c r="AZ1003" s="37"/>
      <c r="BA1003" s="40"/>
      <c r="BB1003" s="40" t="s">
        <v>2727</v>
      </c>
      <c r="BC1003" s="40"/>
      <c r="BD1003" s="42"/>
      <c r="BE1003" s="40"/>
      <c r="BF1003" s="52"/>
      <c r="BG1003" s="47"/>
      <c r="BH1003" s="47"/>
      <c r="BI1003" s="47"/>
      <c r="BJ1003" s="47"/>
      <c r="BK1003" s="47"/>
      <c r="BL1003" s="125"/>
      <c r="BM1003" s="125"/>
      <c r="BN1003" s="125"/>
      <c r="BO1003" s="125"/>
      <c r="BP1003" s="125"/>
      <c r="BQ1003" s="125"/>
      <c r="BR1003" s="125"/>
      <c r="BS1003" s="125"/>
      <c r="BT1003" s="125"/>
      <c r="BU1003" s="125"/>
      <c r="BV1003" s="125"/>
      <c r="BW1003" s="125"/>
      <c r="BX1003" s="125"/>
      <c r="BY1003" s="125"/>
      <c r="BZ1003" s="125"/>
      <c r="CA1003" s="125"/>
      <c r="CB1003" s="125"/>
      <c r="CC1003" s="125"/>
      <c r="CD1003" s="125"/>
      <c r="CE1003" s="125"/>
      <c r="CF1003" s="125"/>
      <c r="CG1003" s="125"/>
      <c r="CH1003" s="125"/>
      <c r="CI1003" s="125"/>
      <c r="CJ1003" s="125"/>
      <c r="CK1003" s="125"/>
      <c r="CL1003" s="125"/>
      <c r="CM1003" s="125"/>
      <c r="CN1003" s="125"/>
      <c r="CO1003" s="125"/>
      <c r="CP1003" s="125"/>
      <c r="CQ1003" s="125"/>
      <c r="CR1003" s="125"/>
      <c r="CS1003" s="125"/>
      <c r="CT1003" s="125"/>
      <c r="CU1003" s="125"/>
      <c r="CV1003" s="125"/>
      <c r="CW1003" s="125"/>
      <c r="CX1003" s="125"/>
      <c r="CY1003" s="125"/>
      <c r="CZ1003" s="125"/>
      <c r="DA1003" s="125"/>
      <c r="DB1003" s="125"/>
      <c r="DC1003" s="125"/>
      <c r="DD1003" s="125"/>
      <c r="DE1003" s="125"/>
      <c r="DF1003" s="125"/>
      <c r="DG1003" s="125"/>
      <c r="DH1003" s="125"/>
      <c r="DI1003" s="125"/>
      <c r="DJ1003" s="125"/>
      <c r="DK1003" s="125"/>
      <c r="DL1003" s="125"/>
      <c r="DM1003" s="125"/>
      <c r="DN1003" s="125"/>
      <c r="DO1003" s="125"/>
      <c r="DP1003" s="125"/>
      <c r="DQ1003" s="125"/>
      <c r="DR1003" s="125"/>
      <c r="DS1003" s="125"/>
      <c r="DT1003" s="125"/>
      <c r="DU1003" s="125"/>
      <c r="DV1003" s="125"/>
      <c r="DW1003" s="125"/>
      <c r="DX1003" s="125"/>
      <c r="DY1003" s="125"/>
      <c r="DZ1003" s="125"/>
      <c r="EA1003" s="125"/>
      <c r="EB1003" s="125"/>
      <c r="EC1003" s="125"/>
      <c r="ED1003" s="125"/>
      <c r="EE1003" s="125"/>
      <c r="EF1003" s="125"/>
      <c r="EG1003" s="125"/>
      <c r="EH1003" s="125"/>
      <c r="EI1003" s="125"/>
      <c r="EJ1003" s="125"/>
      <c r="EK1003" s="125"/>
      <c r="EL1003" s="125"/>
      <c r="EM1003" s="125"/>
      <c r="EN1003" s="125"/>
      <c r="EO1003" s="125"/>
      <c r="EP1003" s="125"/>
      <c r="EQ1003" s="125"/>
      <c r="ER1003" s="125"/>
      <c r="ES1003" s="125"/>
      <c r="ET1003" s="125"/>
      <c r="EU1003" s="125"/>
      <c r="EV1003" s="125"/>
      <c r="EW1003" s="125"/>
      <c r="EX1003" s="125"/>
      <c r="EY1003" s="125"/>
      <c r="EZ1003" s="125"/>
      <c r="FA1003" s="125"/>
      <c r="FB1003" s="125"/>
      <c r="FC1003" s="125"/>
      <c r="FD1003" s="125"/>
      <c r="FE1003" s="125"/>
      <c r="FF1003" s="125"/>
      <c r="FG1003" s="125"/>
      <c r="FH1003" s="125"/>
      <c r="FI1003" s="125"/>
      <c r="FJ1003" s="125"/>
      <c r="FK1003" s="125"/>
      <c r="FL1003" s="125"/>
      <c r="FM1003" s="125"/>
      <c r="FN1003" s="125"/>
      <c r="FO1003" s="125"/>
      <c r="FP1003" s="125"/>
      <c r="FQ1003" s="125"/>
      <c r="FR1003" s="125"/>
      <c r="FS1003" s="125"/>
      <c r="FT1003" s="125"/>
      <c r="FU1003" s="125"/>
      <c r="FV1003" s="125"/>
      <c r="FW1003" s="125"/>
      <c r="FX1003" s="125"/>
      <c r="FY1003" s="125"/>
      <c r="FZ1003" s="125"/>
      <c r="GA1003" s="125"/>
      <c r="GB1003" s="125"/>
      <c r="GC1003" s="125"/>
      <c r="GD1003" s="125"/>
      <c r="GE1003" s="125"/>
      <c r="GF1003" s="125"/>
      <c r="GG1003" s="125"/>
      <c r="GH1003" s="125"/>
      <c r="GI1003" s="125"/>
      <c r="GJ1003" s="125"/>
      <c r="GK1003" s="125"/>
      <c r="GL1003" s="125"/>
      <c r="GM1003" s="125"/>
      <c r="GN1003" s="125"/>
      <c r="GO1003" s="125"/>
      <c r="GP1003" s="125"/>
      <c r="GQ1003" s="125"/>
      <c r="GR1003" s="125"/>
      <c r="GS1003" s="125"/>
      <c r="GT1003" s="125"/>
      <c r="GU1003" s="125"/>
      <c r="GV1003" s="125"/>
      <c r="GW1003" s="125"/>
      <c r="GX1003" s="125"/>
      <c r="GY1003" s="125"/>
      <c r="GZ1003" s="125"/>
      <c r="HA1003" s="125"/>
      <c r="HB1003" s="125"/>
      <c r="HC1003" s="125"/>
      <c r="HD1003" s="125"/>
      <c r="HE1003" s="125"/>
      <c r="HF1003" s="125"/>
      <c r="HG1003" s="125"/>
      <c r="HH1003" s="125"/>
      <c r="HI1003" s="125"/>
      <c r="HJ1003" s="125"/>
      <c r="HK1003" s="125"/>
      <c r="HL1003" s="125"/>
      <c r="HM1003" s="125"/>
      <c r="HN1003" s="125"/>
      <c r="HO1003" s="125"/>
      <c r="HP1003" s="125"/>
      <c r="HQ1003" s="125"/>
      <c r="HR1003" s="125"/>
      <c r="HS1003" s="125"/>
      <c r="HT1003" s="125"/>
      <c r="HU1003" s="125"/>
      <c r="HV1003" s="125"/>
      <c r="HW1003" s="125"/>
      <c r="HX1003" s="125"/>
      <c r="HY1003" s="125"/>
      <c r="HZ1003" s="125"/>
      <c r="IA1003" s="125"/>
      <c r="IB1003" s="125"/>
      <c r="IC1003" s="125"/>
      <c r="ID1003" s="125"/>
      <c r="IE1003" s="125"/>
    </row>
    <row r="1004" s="88" customFormat="1" ht="60" hidden="1" customHeight="1">
      <c r="A1004" s="37"/>
      <c r="B1004" s="37" t="s">
        <v>62</v>
      </c>
      <c r="C1004" s="37" t="s">
        <v>63</v>
      </c>
      <c r="D1004" s="37" t="s">
        <v>64</v>
      </c>
      <c r="E1004" s="56" t="s">
        <v>3997</v>
      </c>
      <c r="F1004" s="40" t="s">
        <v>3998</v>
      </c>
      <c r="G1004" s="40" t="s">
        <v>3999</v>
      </c>
      <c r="H1004" s="56"/>
      <c r="I1004" s="48" t="s">
        <v>2717</v>
      </c>
      <c r="J1004" s="40" t="s">
        <v>2718</v>
      </c>
      <c r="K1004" s="49" t="s">
        <v>2719</v>
      </c>
      <c r="L1004" s="49" t="s">
        <v>2720</v>
      </c>
      <c r="M1004" s="40" t="s">
        <v>2721</v>
      </c>
      <c r="N1004" s="49" t="s">
        <v>4000</v>
      </c>
      <c r="O1004" s="37" t="s">
        <v>2723</v>
      </c>
      <c r="P1004" s="37" t="s">
        <v>136</v>
      </c>
      <c r="Q1004" s="42" t="s">
        <v>537</v>
      </c>
      <c r="R1004" s="96"/>
      <c r="S1004" s="48"/>
      <c r="T1004" s="45"/>
      <c r="U1004" s="56"/>
      <c r="V1004" s="47" t="str">
        <f t="shared" si="83"/>
        <v/>
      </c>
      <c r="W1004" s="47" t="str">
        <f t="shared" si="80"/>
        <v/>
      </c>
      <c r="X1004" s="48"/>
      <c r="Y1004" s="48"/>
      <c r="Z1004" s="42"/>
      <c r="AA1004" s="56"/>
      <c r="AB1004" s="48"/>
      <c r="AC1004" s="42"/>
      <c r="AD1004" s="49">
        <v>60</v>
      </c>
      <c r="AE1004" s="50">
        <v>44778</v>
      </c>
      <c r="AF1004" s="51">
        <f t="shared" si="84"/>
        <v>46603</v>
      </c>
      <c r="AG1004" s="51" t="s">
        <v>82</v>
      </c>
      <c r="AH1004" s="51" t="s">
        <v>83</v>
      </c>
      <c r="AI1004" s="42" t="s">
        <v>4001</v>
      </c>
      <c r="AJ1004" s="40" t="s">
        <v>2725</v>
      </c>
      <c r="AK1004" s="51" t="str">
        <f t="shared" ca="1" si="86"/>
        <v>поверен</v>
      </c>
      <c r="AL1004" s="42"/>
      <c r="AM1004" s="42" t="s">
        <v>86</v>
      </c>
      <c r="AN1004" s="42" t="s">
        <v>87</v>
      </c>
      <c r="AO1004" s="42" t="s">
        <v>88</v>
      </c>
      <c r="AP1004" s="48"/>
      <c r="AQ1004" s="41"/>
      <c r="AR1004" s="51"/>
      <c r="AS1004" s="42" t="s">
        <v>91</v>
      </c>
      <c r="AT1004" s="37" t="s">
        <v>2726</v>
      </c>
      <c r="AU1004" s="37"/>
      <c r="AV1004" s="40"/>
      <c r="AW1004" s="40"/>
      <c r="AX1004" s="37"/>
      <c r="AY1004" s="37"/>
      <c r="AZ1004" s="37"/>
      <c r="BA1004" s="40"/>
      <c r="BB1004" s="40" t="s">
        <v>2727</v>
      </c>
      <c r="BC1004" s="40"/>
      <c r="BD1004" s="42"/>
      <c r="BE1004" s="40"/>
      <c r="BF1004" s="52"/>
      <c r="BG1004" s="47"/>
      <c r="BH1004" s="47"/>
      <c r="BI1004" s="47"/>
      <c r="BJ1004" s="47"/>
      <c r="BK1004" s="47"/>
      <c r="BL1004" s="125"/>
      <c r="BM1004" s="125"/>
      <c r="BN1004" s="125"/>
      <c r="BO1004" s="125"/>
      <c r="BP1004" s="125"/>
      <c r="BQ1004" s="125"/>
      <c r="BR1004" s="125"/>
      <c r="BS1004" s="125"/>
      <c r="BT1004" s="125"/>
      <c r="BU1004" s="125"/>
      <c r="BV1004" s="125"/>
      <c r="BW1004" s="125"/>
      <c r="BX1004" s="125"/>
      <c r="BY1004" s="125"/>
      <c r="BZ1004" s="125"/>
      <c r="CA1004" s="125"/>
      <c r="CB1004" s="125"/>
      <c r="CC1004" s="125"/>
      <c r="CD1004" s="125"/>
      <c r="CE1004" s="125"/>
      <c r="CF1004" s="125"/>
      <c r="CG1004" s="125"/>
      <c r="CH1004" s="125"/>
      <c r="CI1004" s="125"/>
      <c r="CJ1004" s="125"/>
      <c r="CK1004" s="125"/>
      <c r="CL1004" s="125"/>
      <c r="CM1004" s="125"/>
      <c r="CN1004" s="125"/>
      <c r="CO1004" s="125"/>
      <c r="CP1004" s="125"/>
      <c r="CQ1004" s="125"/>
      <c r="CR1004" s="125"/>
      <c r="CS1004" s="125"/>
      <c r="CT1004" s="125"/>
      <c r="CU1004" s="125"/>
      <c r="CV1004" s="125"/>
      <c r="CW1004" s="125"/>
      <c r="CX1004" s="125"/>
      <c r="CY1004" s="125"/>
      <c r="CZ1004" s="125"/>
      <c r="DA1004" s="125"/>
      <c r="DB1004" s="125"/>
      <c r="DC1004" s="125"/>
      <c r="DD1004" s="125"/>
      <c r="DE1004" s="125"/>
      <c r="DF1004" s="125"/>
      <c r="DG1004" s="125"/>
      <c r="DH1004" s="125"/>
      <c r="DI1004" s="125"/>
      <c r="DJ1004" s="125"/>
      <c r="DK1004" s="125"/>
      <c r="DL1004" s="125"/>
      <c r="DM1004" s="125"/>
      <c r="DN1004" s="125"/>
      <c r="DO1004" s="125"/>
      <c r="DP1004" s="125"/>
      <c r="DQ1004" s="125"/>
      <c r="DR1004" s="125"/>
      <c r="DS1004" s="125"/>
      <c r="DT1004" s="125"/>
      <c r="DU1004" s="125"/>
      <c r="DV1004" s="125"/>
      <c r="DW1004" s="125"/>
      <c r="DX1004" s="125"/>
      <c r="DY1004" s="125"/>
      <c r="DZ1004" s="125"/>
      <c r="EA1004" s="125"/>
      <c r="EB1004" s="125"/>
      <c r="EC1004" s="125"/>
      <c r="ED1004" s="125"/>
      <c r="EE1004" s="125"/>
      <c r="EF1004" s="125"/>
      <c r="EG1004" s="125"/>
      <c r="EH1004" s="125"/>
      <c r="EI1004" s="125"/>
      <c r="EJ1004" s="125"/>
      <c r="EK1004" s="125"/>
      <c r="EL1004" s="125"/>
      <c r="EM1004" s="125"/>
      <c r="EN1004" s="125"/>
      <c r="EO1004" s="125"/>
      <c r="EP1004" s="125"/>
      <c r="EQ1004" s="125"/>
      <c r="ER1004" s="125"/>
      <c r="ES1004" s="125"/>
      <c r="ET1004" s="125"/>
      <c r="EU1004" s="125"/>
      <c r="EV1004" s="125"/>
      <c r="EW1004" s="125"/>
      <c r="EX1004" s="125"/>
      <c r="EY1004" s="125"/>
      <c r="EZ1004" s="125"/>
      <c r="FA1004" s="125"/>
      <c r="FB1004" s="125"/>
      <c r="FC1004" s="125"/>
      <c r="FD1004" s="125"/>
      <c r="FE1004" s="125"/>
      <c r="FF1004" s="125"/>
      <c r="FG1004" s="125"/>
      <c r="FH1004" s="125"/>
      <c r="FI1004" s="125"/>
      <c r="FJ1004" s="125"/>
      <c r="FK1004" s="125"/>
      <c r="FL1004" s="125"/>
      <c r="FM1004" s="125"/>
      <c r="FN1004" s="125"/>
      <c r="FO1004" s="125"/>
      <c r="FP1004" s="125"/>
      <c r="FQ1004" s="125"/>
      <c r="FR1004" s="125"/>
      <c r="FS1004" s="125"/>
      <c r="FT1004" s="125"/>
      <c r="FU1004" s="125"/>
      <c r="FV1004" s="125"/>
      <c r="FW1004" s="125"/>
      <c r="FX1004" s="125"/>
      <c r="FY1004" s="125"/>
      <c r="FZ1004" s="125"/>
      <c r="GA1004" s="125"/>
      <c r="GB1004" s="125"/>
      <c r="GC1004" s="125"/>
      <c r="GD1004" s="125"/>
      <c r="GE1004" s="125"/>
      <c r="GF1004" s="125"/>
      <c r="GG1004" s="125"/>
      <c r="GH1004" s="125"/>
      <c r="GI1004" s="125"/>
      <c r="GJ1004" s="125"/>
      <c r="GK1004" s="125"/>
      <c r="GL1004" s="125"/>
      <c r="GM1004" s="125"/>
      <c r="GN1004" s="125"/>
      <c r="GO1004" s="125"/>
      <c r="GP1004" s="125"/>
      <c r="GQ1004" s="125"/>
      <c r="GR1004" s="125"/>
      <c r="GS1004" s="125"/>
      <c r="GT1004" s="125"/>
      <c r="GU1004" s="125"/>
      <c r="GV1004" s="125"/>
      <c r="GW1004" s="125"/>
      <c r="GX1004" s="125"/>
      <c r="GY1004" s="125"/>
      <c r="GZ1004" s="125"/>
      <c r="HA1004" s="125"/>
      <c r="HB1004" s="125"/>
      <c r="HC1004" s="125"/>
      <c r="HD1004" s="125"/>
      <c r="HE1004" s="125"/>
      <c r="HF1004" s="125"/>
      <c r="HG1004" s="125"/>
      <c r="HH1004" s="125"/>
      <c r="HI1004" s="125"/>
      <c r="HJ1004" s="125"/>
      <c r="HK1004" s="125"/>
      <c r="HL1004" s="125"/>
      <c r="HM1004" s="125"/>
      <c r="HN1004" s="125"/>
      <c r="HO1004" s="125"/>
      <c r="HP1004" s="125"/>
      <c r="HQ1004" s="125"/>
      <c r="HR1004" s="125"/>
      <c r="HS1004" s="125"/>
      <c r="HT1004" s="125"/>
      <c r="HU1004" s="125"/>
      <c r="HV1004" s="125"/>
      <c r="HW1004" s="125"/>
      <c r="HX1004" s="125"/>
      <c r="HY1004" s="125"/>
      <c r="HZ1004" s="125"/>
      <c r="IA1004" s="125"/>
      <c r="IB1004" s="125"/>
      <c r="IC1004" s="125"/>
      <c r="ID1004" s="125"/>
      <c r="IE1004" s="125"/>
    </row>
    <row r="1005" s="88" customFormat="1" ht="60" hidden="1" customHeight="1">
      <c r="A1005" s="37"/>
      <c r="B1005" s="37" t="s">
        <v>62</v>
      </c>
      <c r="C1005" s="37" t="s">
        <v>63</v>
      </c>
      <c r="D1005" s="37" t="s">
        <v>64</v>
      </c>
      <c r="E1005" s="56" t="s">
        <v>3997</v>
      </c>
      <c r="F1005" s="40" t="s">
        <v>3998</v>
      </c>
      <c r="G1005" s="40" t="s">
        <v>3999</v>
      </c>
      <c r="H1005" s="56"/>
      <c r="I1005" s="48" t="s">
        <v>2717</v>
      </c>
      <c r="J1005" s="40" t="s">
        <v>2718</v>
      </c>
      <c r="K1005" s="49" t="s">
        <v>2719</v>
      </c>
      <c r="L1005" s="49" t="s">
        <v>2720</v>
      </c>
      <c r="M1005" s="40" t="s">
        <v>2721</v>
      </c>
      <c r="N1005" s="49" t="s">
        <v>4002</v>
      </c>
      <c r="O1005" s="37" t="s">
        <v>2723</v>
      </c>
      <c r="P1005" s="37" t="s">
        <v>136</v>
      </c>
      <c r="Q1005" s="42" t="s">
        <v>537</v>
      </c>
      <c r="R1005" s="49"/>
      <c r="S1005" s="50"/>
      <c r="T1005" s="45"/>
      <c r="U1005" s="56"/>
      <c r="V1005" s="47" t="str">
        <f t="shared" si="83"/>
        <v/>
      </c>
      <c r="W1005" s="47" t="str">
        <f t="shared" si="80"/>
        <v/>
      </c>
      <c r="X1005" s="48"/>
      <c r="Y1005" s="48"/>
      <c r="Z1005" s="42"/>
      <c r="AA1005" s="56"/>
      <c r="AB1005" s="48"/>
      <c r="AC1005" s="42"/>
      <c r="AD1005" s="49">
        <v>60</v>
      </c>
      <c r="AE1005" s="50">
        <v>44778</v>
      </c>
      <c r="AF1005" s="51">
        <f t="shared" si="84"/>
        <v>46603</v>
      </c>
      <c r="AG1005" s="51" t="s">
        <v>82</v>
      </c>
      <c r="AH1005" s="51" t="s">
        <v>83</v>
      </c>
      <c r="AI1005" s="42" t="s">
        <v>4003</v>
      </c>
      <c r="AJ1005" s="40" t="s">
        <v>2725</v>
      </c>
      <c r="AK1005" s="51" t="str">
        <f t="shared" ca="1" si="86"/>
        <v>поверен</v>
      </c>
      <c r="AL1005" s="42"/>
      <c r="AM1005" s="42" t="s">
        <v>86</v>
      </c>
      <c r="AN1005" s="42" t="s">
        <v>87</v>
      </c>
      <c r="AO1005" s="42" t="s">
        <v>88</v>
      </c>
      <c r="AP1005" s="48"/>
      <c r="AQ1005" s="41"/>
      <c r="AR1005" s="51"/>
      <c r="AS1005" s="42" t="s">
        <v>91</v>
      </c>
      <c r="AT1005" s="37" t="s">
        <v>2726</v>
      </c>
      <c r="AU1005" s="37"/>
      <c r="AV1005" s="40"/>
      <c r="AW1005" s="40"/>
      <c r="AX1005" s="37"/>
      <c r="AY1005" s="37"/>
      <c r="AZ1005" s="37"/>
      <c r="BA1005" s="40"/>
      <c r="BB1005" s="40" t="s">
        <v>2727</v>
      </c>
      <c r="BC1005" s="40"/>
      <c r="BD1005" s="42"/>
      <c r="BE1005" s="40"/>
      <c r="BF1005" s="52"/>
      <c r="BG1005" s="47"/>
      <c r="BH1005" s="47"/>
      <c r="BI1005" s="47"/>
      <c r="BJ1005" s="47"/>
      <c r="BK1005" s="47"/>
      <c r="BL1005" s="125"/>
      <c r="BM1005" s="125"/>
      <c r="BN1005" s="125"/>
      <c r="BO1005" s="125"/>
      <c r="BP1005" s="125"/>
      <c r="BQ1005" s="125"/>
      <c r="BR1005" s="125"/>
      <c r="BS1005" s="125"/>
      <c r="BT1005" s="125"/>
      <c r="BU1005" s="125"/>
      <c r="BV1005" s="125"/>
      <c r="BW1005" s="125"/>
      <c r="BX1005" s="125"/>
      <c r="BY1005" s="125"/>
      <c r="BZ1005" s="125"/>
      <c r="CA1005" s="125"/>
      <c r="CB1005" s="125"/>
      <c r="CC1005" s="125"/>
      <c r="CD1005" s="125"/>
      <c r="CE1005" s="125"/>
      <c r="CF1005" s="125"/>
      <c r="CG1005" s="125"/>
      <c r="CH1005" s="125"/>
      <c r="CI1005" s="125"/>
      <c r="CJ1005" s="125"/>
      <c r="CK1005" s="125"/>
      <c r="CL1005" s="125"/>
      <c r="CM1005" s="125"/>
      <c r="CN1005" s="125"/>
      <c r="CO1005" s="125"/>
      <c r="CP1005" s="125"/>
      <c r="CQ1005" s="125"/>
      <c r="CR1005" s="125"/>
      <c r="CS1005" s="125"/>
      <c r="CT1005" s="125"/>
      <c r="CU1005" s="125"/>
      <c r="CV1005" s="125"/>
      <c r="CW1005" s="125"/>
      <c r="CX1005" s="125"/>
      <c r="CY1005" s="125"/>
      <c r="CZ1005" s="125"/>
      <c r="DA1005" s="125"/>
      <c r="DB1005" s="125"/>
      <c r="DC1005" s="125"/>
      <c r="DD1005" s="125"/>
      <c r="DE1005" s="125"/>
      <c r="DF1005" s="125"/>
      <c r="DG1005" s="125"/>
      <c r="DH1005" s="125"/>
      <c r="DI1005" s="125"/>
      <c r="DJ1005" s="125"/>
      <c r="DK1005" s="125"/>
      <c r="DL1005" s="125"/>
      <c r="DM1005" s="125"/>
      <c r="DN1005" s="125"/>
      <c r="DO1005" s="125"/>
      <c r="DP1005" s="125"/>
      <c r="DQ1005" s="125"/>
      <c r="DR1005" s="125"/>
      <c r="DS1005" s="125"/>
      <c r="DT1005" s="125"/>
      <c r="DU1005" s="125"/>
      <c r="DV1005" s="125"/>
      <c r="DW1005" s="125"/>
      <c r="DX1005" s="125"/>
      <c r="DY1005" s="125"/>
      <c r="DZ1005" s="125"/>
      <c r="EA1005" s="125"/>
      <c r="EB1005" s="125"/>
      <c r="EC1005" s="125"/>
      <c r="ED1005" s="125"/>
      <c r="EE1005" s="125"/>
      <c r="EF1005" s="125"/>
      <c r="EG1005" s="125"/>
      <c r="EH1005" s="125"/>
      <c r="EI1005" s="125"/>
      <c r="EJ1005" s="125"/>
      <c r="EK1005" s="125"/>
      <c r="EL1005" s="125"/>
      <c r="EM1005" s="125"/>
      <c r="EN1005" s="125"/>
      <c r="EO1005" s="125"/>
      <c r="EP1005" s="125"/>
      <c r="EQ1005" s="125"/>
      <c r="ER1005" s="125"/>
      <c r="ES1005" s="125"/>
      <c r="ET1005" s="125"/>
      <c r="EU1005" s="125"/>
      <c r="EV1005" s="125"/>
      <c r="EW1005" s="125"/>
      <c r="EX1005" s="125"/>
      <c r="EY1005" s="125"/>
      <c r="EZ1005" s="125"/>
      <c r="FA1005" s="125"/>
      <c r="FB1005" s="125"/>
      <c r="FC1005" s="125"/>
      <c r="FD1005" s="125"/>
      <c r="FE1005" s="125"/>
      <c r="FF1005" s="125"/>
      <c r="FG1005" s="125"/>
      <c r="FH1005" s="125"/>
      <c r="FI1005" s="125"/>
      <c r="FJ1005" s="125"/>
      <c r="FK1005" s="125"/>
      <c r="FL1005" s="125"/>
      <c r="FM1005" s="125"/>
      <c r="FN1005" s="125"/>
      <c r="FO1005" s="125"/>
      <c r="FP1005" s="125"/>
      <c r="FQ1005" s="125"/>
      <c r="FR1005" s="125"/>
      <c r="FS1005" s="125"/>
      <c r="FT1005" s="125"/>
      <c r="FU1005" s="125"/>
      <c r="FV1005" s="125"/>
      <c r="FW1005" s="125"/>
      <c r="FX1005" s="125"/>
      <c r="FY1005" s="125"/>
      <c r="FZ1005" s="125"/>
      <c r="GA1005" s="125"/>
      <c r="GB1005" s="125"/>
      <c r="GC1005" s="125"/>
      <c r="GD1005" s="125"/>
      <c r="GE1005" s="125"/>
      <c r="GF1005" s="125"/>
      <c r="GG1005" s="125"/>
      <c r="GH1005" s="125"/>
      <c r="GI1005" s="125"/>
      <c r="GJ1005" s="125"/>
      <c r="GK1005" s="125"/>
      <c r="GL1005" s="125"/>
      <c r="GM1005" s="125"/>
      <c r="GN1005" s="125"/>
      <c r="GO1005" s="125"/>
      <c r="GP1005" s="125"/>
      <c r="GQ1005" s="125"/>
      <c r="GR1005" s="125"/>
      <c r="GS1005" s="125"/>
      <c r="GT1005" s="125"/>
      <c r="GU1005" s="125"/>
      <c r="GV1005" s="125"/>
      <c r="GW1005" s="125"/>
      <c r="GX1005" s="125"/>
      <c r="GY1005" s="125"/>
      <c r="GZ1005" s="125"/>
      <c r="HA1005" s="125"/>
      <c r="HB1005" s="125"/>
      <c r="HC1005" s="125"/>
      <c r="HD1005" s="125"/>
      <c r="HE1005" s="125"/>
      <c r="HF1005" s="125"/>
      <c r="HG1005" s="125"/>
      <c r="HH1005" s="125"/>
      <c r="HI1005" s="125"/>
      <c r="HJ1005" s="125"/>
      <c r="HK1005" s="125"/>
      <c r="HL1005" s="125"/>
      <c r="HM1005" s="125"/>
      <c r="HN1005" s="125"/>
      <c r="HO1005" s="125"/>
      <c r="HP1005" s="125"/>
      <c r="HQ1005" s="125"/>
      <c r="HR1005" s="125"/>
      <c r="HS1005" s="125"/>
      <c r="HT1005" s="125"/>
      <c r="HU1005" s="125"/>
      <c r="HV1005" s="125"/>
      <c r="HW1005" s="125"/>
      <c r="HX1005" s="125"/>
      <c r="HY1005" s="125"/>
      <c r="HZ1005" s="125"/>
      <c r="IA1005" s="125"/>
      <c r="IB1005" s="125"/>
      <c r="IC1005" s="125"/>
      <c r="ID1005" s="125"/>
      <c r="IE1005" s="125"/>
    </row>
    <row r="1006" s="95" customFormat="1" ht="60" hidden="1" customHeight="1">
      <c r="A1006" s="58"/>
      <c r="B1006" s="58" t="s">
        <v>62</v>
      </c>
      <c r="C1006" s="58" t="s">
        <v>63</v>
      </c>
      <c r="D1006" s="59" t="s">
        <v>64</v>
      </c>
      <c r="E1006" s="59" t="s">
        <v>4004</v>
      </c>
      <c r="F1006" s="62" t="s">
        <v>3435</v>
      </c>
      <c r="G1006" s="62" t="s">
        <v>4005</v>
      </c>
      <c r="H1006" s="59" t="s">
        <v>4006</v>
      </c>
      <c r="I1006" s="63" t="s">
        <v>753</v>
      </c>
      <c r="J1006" s="62" t="s">
        <v>754</v>
      </c>
      <c r="K1006" s="64" t="s">
        <v>523</v>
      </c>
      <c r="L1006" s="64" t="s">
        <v>1352</v>
      </c>
      <c r="M1006" s="62" t="s">
        <v>4007</v>
      </c>
      <c r="N1006" s="64" t="s">
        <v>4008</v>
      </c>
      <c r="O1006" s="58" t="s">
        <v>1098</v>
      </c>
      <c r="P1006" s="58" t="s">
        <v>76</v>
      </c>
      <c r="Q1006" s="66" t="s">
        <v>77</v>
      </c>
      <c r="R1006" s="116" t="s">
        <v>4009</v>
      </c>
      <c r="S1006" s="63">
        <v>8</v>
      </c>
      <c r="T1006" s="69">
        <f t="shared" si="87"/>
        <v>45232.599999999999</v>
      </c>
      <c r="U1006" s="59">
        <v>-50</v>
      </c>
      <c r="V1006" s="58" t="str">
        <f t="shared" si="83"/>
        <v/>
      </c>
      <c r="W1006" s="58" t="str">
        <f t="shared" si="80"/>
        <v>°С</v>
      </c>
      <c r="X1006" s="63">
        <v>100</v>
      </c>
      <c r="Y1006" s="63"/>
      <c r="Z1006" s="66" t="s">
        <v>79</v>
      </c>
      <c r="AA1006" s="59" t="s">
        <v>542</v>
      </c>
      <c r="AB1006" s="63"/>
      <c r="AC1006" s="66" t="s">
        <v>141</v>
      </c>
      <c r="AD1006" s="64">
        <v>48</v>
      </c>
      <c r="AE1006" s="72">
        <v>45444</v>
      </c>
      <c r="AF1006" s="73">
        <f t="shared" si="84"/>
        <v>46904</v>
      </c>
      <c r="AG1006" s="62" t="s">
        <v>82</v>
      </c>
      <c r="AH1006" s="62" t="s">
        <v>83</v>
      </c>
      <c r="AI1006" s="66" t="s">
        <v>4010</v>
      </c>
      <c r="AJ1006" s="62" t="s">
        <v>2725</v>
      </c>
      <c r="AK1006" s="73" t="str">
        <f t="shared" ca="1" si="86"/>
        <v>поверен</v>
      </c>
      <c r="AL1006" s="66"/>
      <c r="AM1006" s="66" t="s">
        <v>86</v>
      </c>
      <c r="AN1006" s="66" t="s">
        <v>87</v>
      </c>
      <c r="AO1006" s="66" t="s">
        <v>88</v>
      </c>
      <c r="AP1006" s="63"/>
      <c r="AQ1006" s="74"/>
      <c r="AR1006" s="73"/>
      <c r="AS1006" s="66" t="s">
        <v>91</v>
      </c>
      <c r="AT1006" s="58" t="s">
        <v>385</v>
      </c>
      <c r="AU1006" s="58"/>
      <c r="AV1006" s="62"/>
      <c r="AW1006" s="62"/>
      <c r="AX1006" s="58"/>
      <c r="AY1006" s="58"/>
      <c r="AZ1006" s="58"/>
      <c r="BA1006" s="62"/>
      <c r="BB1006" s="62" t="s">
        <v>93</v>
      </c>
      <c r="BC1006" s="62" t="s">
        <v>94</v>
      </c>
      <c r="BD1006" s="66">
        <v>3201</v>
      </c>
      <c r="BE1006" s="62"/>
      <c r="BF1006" s="75"/>
      <c r="BG1006" s="127"/>
      <c r="BH1006" s="128"/>
      <c r="BI1006" s="58"/>
      <c r="BJ1006" s="58"/>
      <c r="BK1006" s="58"/>
    </row>
    <row r="1007" s="55" customFormat="1" ht="60" hidden="1" customHeight="1">
      <c r="A1007" s="58"/>
      <c r="B1007" s="58" t="s">
        <v>62</v>
      </c>
      <c r="C1007" s="58" t="s">
        <v>63</v>
      </c>
      <c r="D1007" s="59" t="s">
        <v>64</v>
      </c>
      <c r="E1007" s="59">
        <v>264</v>
      </c>
      <c r="F1007" s="62" t="s">
        <v>2735</v>
      </c>
      <c r="G1007" s="62" t="s">
        <v>4005</v>
      </c>
      <c r="H1007" s="59" t="s">
        <v>4006</v>
      </c>
      <c r="I1007" s="63" t="s">
        <v>753</v>
      </c>
      <c r="J1007" s="62" t="s">
        <v>754</v>
      </c>
      <c r="K1007" s="64" t="s">
        <v>523</v>
      </c>
      <c r="L1007" s="64" t="s">
        <v>1352</v>
      </c>
      <c r="M1007" s="62" t="s">
        <v>4007</v>
      </c>
      <c r="N1007" s="64" t="s">
        <v>4011</v>
      </c>
      <c r="O1007" s="58" t="s">
        <v>1098</v>
      </c>
      <c r="P1007" s="58" t="s">
        <v>76</v>
      </c>
      <c r="Q1007" s="66" t="s">
        <v>77</v>
      </c>
      <c r="R1007" s="115">
        <v>42095</v>
      </c>
      <c r="S1007" s="63">
        <v>8</v>
      </c>
      <c r="T1007" s="69">
        <f t="shared" si="87"/>
        <v>45016.599999999999</v>
      </c>
      <c r="U1007" s="59">
        <v>-50</v>
      </c>
      <c r="V1007" s="71" t="str">
        <f t="shared" si="83"/>
        <v/>
      </c>
      <c r="W1007" s="71" t="str">
        <f t="shared" si="80"/>
        <v>°С</v>
      </c>
      <c r="X1007" s="63">
        <v>100</v>
      </c>
      <c r="Y1007" s="63"/>
      <c r="Z1007" s="66" t="s">
        <v>79</v>
      </c>
      <c r="AA1007" s="59" t="s">
        <v>542</v>
      </c>
      <c r="AB1007" s="63"/>
      <c r="AC1007" s="66" t="s">
        <v>141</v>
      </c>
      <c r="AD1007" s="64">
        <v>48</v>
      </c>
      <c r="AE1007" s="72">
        <v>45444</v>
      </c>
      <c r="AF1007" s="73">
        <f t="shared" si="84"/>
        <v>46904</v>
      </c>
      <c r="AG1007" s="62" t="s">
        <v>82</v>
      </c>
      <c r="AH1007" s="62" t="s">
        <v>83</v>
      </c>
      <c r="AI1007" s="66" t="s">
        <v>4012</v>
      </c>
      <c r="AJ1007" s="62" t="s">
        <v>2725</v>
      </c>
      <c r="AK1007" s="73" t="str">
        <f t="shared" ca="1" si="86"/>
        <v>поверен</v>
      </c>
      <c r="AL1007" s="66"/>
      <c r="AM1007" s="66" t="s">
        <v>86</v>
      </c>
      <c r="AN1007" s="66" t="s">
        <v>87</v>
      </c>
      <c r="AO1007" s="66" t="s">
        <v>88</v>
      </c>
      <c r="AP1007" s="63"/>
      <c r="AQ1007" s="74"/>
      <c r="AR1007" s="73"/>
      <c r="AS1007" s="66" t="s">
        <v>91</v>
      </c>
      <c r="AT1007" s="58" t="s">
        <v>385</v>
      </c>
      <c r="AU1007" s="58"/>
      <c r="AV1007" s="62"/>
      <c r="AW1007" s="62"/>
      <c r="AX1007" s="58"/>
      <c r="AY1007" s="58"/>
      <c r="AZ1007" s="58"/>
      <c r="BA1007" s="62" t="s">
        <v>4013</v>
      </c>
      <c r="BB1007" s="62" t="s">
        <v>93</v>
      </c>
      <c r="BC1007" s="62" t="s">
        <v>94</v>
      </c>
      <c r="BD1007" s="66">
        <v>3201</v>
      </c>
      <c r="BE1007" s="62"/>
      <c r="BF1007" s="75"/>
      <c r="BG1007" s="76"/>
      <c r="BH1007" s="77"/>
      <c r="BI1007" s="71"/>
      <c r="BJ1007" s="71"/>
      <c r="BK1007" s="71"/>
    </row>
    <row r="1008" s="88" customFormat="1" ht="60" hidden="1" customHeight="1">
      <c r="A1008" s="37"/>
      <c r="B1008" s="37" t="s">
        <v>62</v>
      </c>
      <c r="C1008" s="37" t="s">
        <v>63</v>
      </c>
      <c r="D1008" s="37" t="s">
        <v>64</v>
      </c>
      <c r="E1008" s="56">
        <v>264</v>
      </c>
      <c r="F1008" s="40" t="s">
        <v>2735</v>
      </c>
      <c r="G1008" s="40" t="s">
        <v>4014</v>
      </c>
      <c r="H1008" s="56"/>
      <c r="I1008" s="48" t="s">
        <v>2717</v>
      </c>
      <c r="J1008" s="40" t="s">
        <v>2718</v>
      </c>
      <c r="K1008" s="49" t="s">
        <v>2719</v>
      </c>
      <c r="L1008" s="49" t="s">
        <v>2720</v>
      </c>
      <c r="M1008" s="40" t="s">
        <v>2721</v>
      </c>
      <c r="N1008" s="49" t="s">
        <v>4015</v>
      </c>
      <c r="O1008" s="37" t="s">
        <v>2723</v>
      </c>
      <c r="P1008" s="37" t="s">
        <v>136</v>
      </c>
      <c r="Q1008" s="42" t="s">
        <v>537</v>
      </c>
      <c r="R1008" s="96"/>
      <c r="S1008" s="48"/>
      <c r="T1008" s="45"/>
      <c r="U1008" s="56"/>
      <c r="V1008" s="47" t="str">
        <f t="shared" si="83"/>
        <v/>
      </c>
      <c r="W1008" s="47" t="str">
        <f t="shared" si="80"/>
        <v/>
      </c>
      <c r="X1008" s="48"/>
      <c r="Y1008" s="48"/>
      <c r="Z1008" s="42"/>
      <c r="AA1008" s="56"/>
      <c r="AB1008" s="48"/>
      <c r="AC1008" s="42"/>
      <c r="AD1008" s="49">
        <v>60</v>
      </c>
      <c r="AE1008" s="50">
        <v>44778</v>
      </c>
      <c r="AF1008" s="51">
        <f t="shared" si="84"/>
        <v>46603</v>
      </c>
      <c r="AG1008" s="51" t="s">
        <v>82</v>
      </c>
      <c r="AH1008" s="51" t="s">
        <v>83</v>
      </c>
      <c r="AI1008" s="42" t="s">
        <v>4016</v>
      </c>
      <c r="AJ1008" s="40" t="s">
        <v>2725</v>
      </c>
      <c r="AK1008" s="51" t="str">
        <f t="shared" ca="1" si="86"/>
        <v>поверен</v>
      </c>
      <c r="AL1008" s="42"/>
      <c r="AM1008" s="42" t="s">
        <v>86</v>
      </c>
      <c r="AN1008" s="42" t="s">
        <v>87</v>
      </c>
      <c r="AO1008" s="42" t="s">
        <v>88</v>
      </c>
      <c r="AP1008" s="48"/>
      <c r="AQ1008" s="41"/>
      <c r="AR1008" s="51"/>
      <c r="AS1008" s="42" t="s">
        <v>91</v>
      </c>
      <c r="AT1008" s="37" t="s">
        <v>2726</v>
      </c>
      <c r="AU1008" s="37"/>
      <c r="AV1008" s="40"/>
      <c r="AW1008" s="40"/>
      <c r="AX1008" s="37"/>
      <c r="AY1008" s="37"/>
      <c r="AZ1008" s="37"/>
      <c r="BA1008" s="40"/>
      <c r="BB1008" s="40" t="s">
        <v>2727</v>
      </c>
      <c r="BC1008" s="40"/>
      <c r="BD1008" s="42"/>
      <c r="BE1008" s="40"/>
      <c r="BF1008" s="52"/>
      <c r="BG1008" s="47"/>
      <c r="BH1008" s="47"/>
      <c r="BI1008" s="47"/>
      <c r="BJ1008" s="47"/>
      <c r="BK1008" s="47"/>
      <c r="BL1008" s="125"/>
      <c r="BM1008" s="125"/>
      <c r="BN1008" s="125"/>
      <c r="BO1008" s="125"/>
      <c r="BP1008" s="125"/>
      <c r="BQ1008" s="125"/>
      <c r="BR1008" s="125"/>
      <c r="BS1008" s="125"/>
      <c r="BT1008" s="125"/>
      <c r="BU1008" s="125"/>
      <c r="BV1008" s="125"/>
      <c r="BW1008" s="125"/>
      <c r="BX1008" s="125"/>
      <c r="BY1008" s="125"/>
      <c r="BZ1008" s="125"/>
      <c r="CA1008" s="125"/>
      <c r="CB1008" s="125"/>
      <c r="CC1008" s="125"/>
      <c r="CD1008" s="125"/>
      <c r="CE1008" s="125"/>
      <c r="CF1008" s="125"/>
      <c r="CG1008" s="125"/>
      <c r="CH1008" s="125"/>
      <c r="CI1008" s="125"/>
      <c r="CJ1008" s="125"/>
      <c r="CK1008" s="125"/>
      <c r="CL1008" s="125"/>
      <c r="CM1008" s="125"/>
      <c r="CN1008" s="125"/>
      <c r="CO1008" s="125"/>
      <c r="CP1008" s="125"/>
      <c r="CQ1008" s="125"/>
      <c r="CR1008" s="125"/>
      <c r="CS1008" s="125"/>
      <c r="CT1008" s="125"/>
      <c r="CU1008" s="125"/>
      <c r="CV1008" s="125"/>
      <c r="CW1008" s="125"/>
      <c r="CX1008" s="125"/>
      <c r="CY1008" s="125"/>
      <c r="CZ1008" s="125"/>
      <c r="DA1008" s="125"/>
      <c r="DB1008" s="125"/>
      <c r="DC1008" s="125"/>
      <c r="DD1008" s="125"/>
      <c r="DE1008" s="125"/>
      <c r="DF1008" s="125"/>
      <c r="DG1008" s="125"/>
      <c r="DH1008" s="125"/>
      <c r="DI1008" s="125"/>
      <c r="DJ1008" s="125"/>
      <c r="DK1008" s="125"/>
      <c r="DL1008" s="125"/>
      <c r="DM1008" s="125"/>
      <c r="DN1008" s="125"/>
      <c r="DO1008" s="125"/>
      <c r="DP1008" s="125"/>
      <c r="DQ1008" s="125"/>
      <c r="DR1008" s="125"/>
      <c r="DS1008" s="125"/>
      <c r="DT1008" s="125"/>
      <c r="DU1008" s="125"/>
      <c r="DV1008" s="125"/>
      <c r="DW1008" s="125"/>
      <c r="DX1008" s="125"/>
      <c r="DY1008" s="125"/>
      <c r="DZ1008" s="125"/>
      <c r="EA1008" s="125"/>
      <c r="EB1008" s="125"/>
      <c r="EC1008" s="125"/>
      <c r="ED1008" s="125"/>
      <c r="EE1008" s="125"/>
      <c r="EF1008" s="125"/>
      <c r="EG1008" s="125"/>
      <c r="EH1008" s="125"/>
      <c r="EI1008" s="125"/>
      <c r="EJ1008" s="125"/>
      <c r="EK1008" s="125"/>
      <c r="EL1008" s="125"/>
      <c r="EM1008" s="125"/>
      <c r="EN1008" s="125"/>
      <c r="EO1008" s="125"/>
      <c r="EP1008" s="125"/>
      <c r="EQ1008" s="125"/>
      <c r="ER1008" s="125"/>
      <c r="ES1008" s="125"/>
      <c r="ET1008" s="125"/>
      <c r="EU1008" s="125"/>
      <c r="EV1008" s="125"/>
      <c r="EW1008" s="125"/>
      <c r="EX1008" s="125"/>
      <c r="EY1008" s="125"/>
      <c r="EZ1008" s="125"/>
      <c r="FA1008" s="125"/>
      <c r="FB1008" s="125"/>
      <c r="FC1008" s="125"/>
      <c r="FD1008" s="125"/>
      <c r="FE1008" s="125"/>
      <c r="FF1008" s="125"/>
      <c r="FG1008" s="125"/>
      <c r="FH1008" s="125"/>
      <c r="FI1008" s="125"/>
      <c r="FJ1008" s="125"/>
      <c r="FK1008" s="125"/>
      <c r="FL1008" s="125"/>
      <c r="FM1008" s="125"/>
      <c r="FN1008" s="125"/>
      <c r="FO1008" s="125"/>
      <c r="FP1008" s="125"/>
      <c r="FQ1008" s="125"/>
      <c r="FR1008" s="125"/>
      <c r="FS1008" s="125"/>
      <c r="FT1008" s="125"/>
      <c r="FU1008" s="125"/>
      <c r="FV1008" s="125"/>
      <c r="FW1008" s="125"/>
      <c r="FX1008" s="125"/>
      <c r="FY1008" s="125"/>
      <c r="FZ1008" s="125"/>
      <c r="GA1008" s="125"/>
      <c r="GB1008" s="125"/>
      <c r="GC1008" s="125"/>
      <c r="GD1008" s="125"/>
      <c r="GE1008" s="125"/>
      <c r="GF1008" s="125"/>
      <c r="GG1008" s="125"/>
      <c r="GH1008" s="125"/>
      <c r="GI1008" s="125"/>
      <c r="GJ1008" s="125"/>
      <c r="GK1008" s="125"/>
      <c r="GL1008" s="125"/>
      <c r="GM1008" s="125"/>
      <c r="GN1008" s="125"/>
      <c r="GO1008" s="125"/>
      <c r="GP1008" s="125"/>
      <c r="GQ1008" s="125"/>
      <c r="GR1008" s="125"/>
      <c r="GS1008" s="125"/>
      <c r="GT1008" s="125"/>
      <c r="GU1008" s="125"/>
      <c r="GV1008" s="125"/>
      <c r="GW1008" s="125"/>
      <c r="GX1008" s="125"/>
      <c r="GY1008" s="125"/>
      <c r="GZ1008" s="125"/>
      <c r="HA1008" s="125"/>
      <c r="HB1008" s="125"/>
      <c r="HC1008" s="125"/>
      <c r="HD1008" s="125"/>
      <c r="HE1008" s="125"/>
      <c r="HF1008" s="125"/>
      <c r="HG1008" s="125"/>
      <c r="HH1008" s="125"/>
      <c r="HI1008" s="125"/>
      <c r="HJ1008" s="125"/>
      <c r="HK1008" s="125"/>
      <c r="HL1008" s="125"/>
      <c r="HM1008" s="125"/>
      <c r="HN1008" s="125"/>
      <c r="HO1008" s="125"/>
      <c r="HP1008" s="125"/>
      <c r="HQ1008" s="125"/>
      <c r="HR1008" s="125"/>
      <c r="HS1008" s="125"/>
      <c r="HT1008" s="125"/>
      <c r="HU1008" s="125"/>
      <c r="HV1008" s="125"/>
      <c r="HW1008" s="125"/>
      <c r="HX1008" s="125"/>
      <c r="HY1008" s="125"/>
      <c r="HZ1008" s="125"/>
      <c r="IA1008" s="125"/>
      <c r="IB1008" s="125"/>
      <c r="IC1008" s="125"/>
      <c r="ID1008" s="125"/>
      <c r="IE1008" s="125"/>
    </row>
    <row r="1009" s="88" customFormat="1" ht="60" hidden="1" customHeight="1">
      <c r="A1009" s="37"/>
      <c r="B1009" s="37" t="s">
        <v>62</v>
      </c>
      <c r="C1009" s="37" t="s">
        <v>63</v>
      </c>
      <c r="D1009" s="37" t="s">
        <v>64</v>
      </c>
      <c r="E1009" s="56">
        <v>264</v>
      </c>
      <c r="F1009" s="40" t="s">
        <v>2735</v>
      </c>
      <c r="G1009" s="40" t="s">
        <v>4014</v>
      </c>
      <c r="H1009" s="56"/>
      <c r="I1009" s="48" t="s">
        <v>2717</v>
      </c>
      <c r="J1009" s="40" t="s">
        <v>2718</v>
      </c>
      <c r="K1009" s="49" t="s">
        <v>2719</v>
      </c>
      <c r="L1009" s="49" t="s">
        <v>2720</v>
      </c>
      <c r="M1009" s="40" t="s">
        <v>2721</v>
      </c>
      <c r="N1009" s="49" t="s">
        <v>4017</v>
      </c>
      <c r="O1009" s="37" t="s">
        <v>2723</v>
      </c>
      <c r="P1009" s="37" t="s">
        <v>136</v>
      </c>
      <c r="Q1009" s="42" t="s">
        <v>537</v>
      </c>
      <c r="R1009" s="96"/>
      <c r="S1009" s="48"/>
      <c r="T1009" s="45"/>
      <c r="U1009" s="56"/>
      <c r="V1009" s="47" t="str">
        <f t="shared" si="83"/>
        <v/>
      </c>
      <c r="W1009" s="47" t="str">
        <f t="shared" si="80"/>
        <v/>
      </c>
      <c r="X1009" s="48"/>
      <c r="Y1009" s="48"/>
      <c r="Z1009" s="42"/>
      <c r="AA1009" s="56"/>
      <c r="AB1009" s="48"/>
      <c r="AC1009" s="42"/>
      <c r="AD1009" s="49">
        <v>60</v>
      </c>
      <c r="AE1009" s="50">
        <v>44778</v>
      </c>
      <c r="AF1009" s="51">
        <f t="shared" si="84"/>
        <v>46603</v>
      </c>
      <c r="AG1009" s="51" t="s">
        <v>82</v>
      </c>
      <c r="AH1009" s="51" t="s">
        <v>83</v>
      </c>
      <c r="AI1009" s="42" t="s">
        <v>4018</v>
      </c>
      <c r="AJ1009" s="40" t="s">
        <v>2725</v>
      </c>
      <c r="AK1009" s="51" t="str">
        <f t="shared" ca="1" si="86"/>
        <v>поверен</v>
      </c>
      <c r="AL1009" s="42"/>
      <c r="AM1009" s="42" t="s">
        <v>86</v>
      </c>
      <c r="AN1009" s="42" t="s">
        <v>87</v>
      </c>
      <c r="AO1009" s="42" t="s">
        <v>88</v>
      </c>
      <c r="AP1009" s="48"/>
      <c r="AQ1009" s="41"/>
      <c r="AR1009" s="51"/>
      <c r="AS1009" s="42" t="s">
        <v>91</v>
      </c>
      <c r="AT1009" s="37" t="s">
        <v>2726</v>
      </c>
      <c r="AU1009" s="37"/>
      <c r="AV1009" s="40"/>
      <c r="AW1009" s="40"/>
      <c r="AX1009" s="37"/>
      <c r="AY1009" s="37"/>
      <c r="AZ1009" s="37"/>
      <c r="BA1009" s="40"/>
      <c r="BB1009" s="40" t="s">
        <v>2727</v>
      </c>
      <c r="BC1009" s="40"/>
      <c r="BD1009" s="42"/>
      <c r="BE1009" s="40"/>
      <c r="BF1009" s="52"/>
      <c r="BG1009" s="47"/>
      <c r="BH1009" s="47"/>
      <c r="BI1009" s="47"/>
      <c r="BJ1009" s="47"/>
      <c r="BK1009" s="47"/>
      <c r="BL1009" s="125"/>
      <c r="BM1009" s="125"/>
      <c r="BN1009" s="125"/>
      <c r="BO1009" s="125"/>
      <c r="BP1009" s="125"/>
      <c r="BQ1009" s="125"/>
      <c r="BR1009" s="125"/>
      <c r="BS1009" s="125"/>
      <c r="BT1009" s="125"/>
      <c r="BU1009" s="125"/>
      <c r="BV1009" s="125"/>
      <c r="BW1009" s="125"/>
      <c r="BX1009" s="125"/>
      <c r="BY1009" s="125"/>
      <c r="BZ1009" s="125"/>
      <c r="CA1009" s="125"/>
      <c r="CB1009" s="125"/>
      <c r="CC1009" s="125"/>
      <c r="CD1009" s="125"/>
      <c r="CE1009" s="125"/>
      <c r="CF1009" s="125"/>
      <c r="CG1009" s="125"/>
      <c r="CH1009" s="125"/>
      <c r="CI1009" s="125"/>
      <c r="CJ1009" s="125"/>
      <c r="CK1009" s="125"/>
      <c r="CL1009" s="125"/>
      <c r="CM1009" s="125"/>
      <c r="CN1009" s="125"/>
      <c r="CO1009" s="125"/>
      <c r="CP1009" s="125"/>
      <c r="CQ1009" s="125"/>
      <c r="CR1009" s="125"/>
      <c r="CS1009" s="125"/>
      <c r="CT1009" s="125"/>
      <c r="CU1009" s="125"/>
      <c r="CV1009" s="125"/>
      <c r="CW1009" s="125"/>
      <c r="CX1009" s="125"/>
      <c r="CY1009" s="125"/>
      <c r="CZ1009" s="125"/>
      <c r="DA1009" s="125"/>
      <c r="DB1009" s="125"/>
      <c r="DC1009" s="125"/>
      <c r="DD1009" s="125"/>
      <c r="DE1009" s="125"/>
      <c r="DF1009" s="125"/>
      <c r="DG1009" s="125"/>
      <c r="DH1009" s="125"/>
      <c r="DI1009" s="125"/>
      <c r="DJ1009" s="125"/>
      <c r="DK1009" s="125"/>
      <c r="DL1009" s="125"/>
      <c r="DM1009" s="125"/>
      <c r="DN1009" s="125"/>
      <c r="DO1009" s="125"/>
      <c r="DP1009" s="125"/>
      <c r="DQ1009" s="125"/>
      <c r="DR1009" s="125"/>
      <c r="DS1009" s="125"/>
      <c r="DT1009" s="125"/>
      <c r="DU1009" s="125"/>
      <c r="DV1009" s="125"/>
      <c r="DW1009" s="125"/>
      <c r="DX1009" s="125"/>
      <c r="DY1009" s="125"/>
      <c r="DZ1009" s="125"/>
      <c r="EA1009" s="125"/>
      <c r="EB1009" s="125"/>
      <c r="EC1009" s="125"/>
      <c r="ED1009" s="125"/>
      <c r="EE1009" s="125"/>
      <c r="EF1009" s="125"/>
      <c r="EG1009" s="125"/>
      <c r="EH1009" s="125"/>
      <c r="EI1009" s="125"/>
      <c r="EJ1009" s="125"/>
      <c r="EK1009" s="125"/>
      <c r="EL1009" s="125"/>
      <c r="EM1009" s="125"/>
      <c r="EN1009" s="125"/>
      <c r="EO1009" s="125"/>
      <c r="EP1009" s="125"/>
      <c r="EQ1009" s="125"/>
      <c r="ER1009" s="125"/>
      <c r="ES1009" s="125"/>
      <c r="ET1009" s="125"/>
      <c r="EU1009" s="125"/>
      <c r="EV1009" s="125"/>
      <c r="EW1009" s="125"/>
      <c r="EX1009" s="125"/>
      <c r="EY1009" s="125"/>
      <c r="EZ1009" s="125"/>
      <c r="FA1009" s="125"/>
      <c r="FB1009" s="125"/>
      <c r="FC1009" s="125"/>
      <c r="FD1009" s="125"/>
      <c r="FE1009" s="125"/>
      <c r="FF1009" s="125"/>
      <c r="FG1009" s="125"/>
      <c r="FH1009" s="125"/>
      <c r="FI1009" s="125"/>
      <c r="FJ1009" s="125"/>
      <c r="FK1009" s="125"/>
      <c r="FL1009" s="125"/>
      <c r="FM1009" s="125"/>
      <c r="FN1009" s="125"/>
      <c r="FO1009" s="125"/>
      <c r="FP1009" s="125"/>
      <c r="FQ1009" s="125"/>
      <c r="FR1009" s="125"/>
      <c r="FS1009" s="125"/>
      <c r="FT1009" s="125"/>
      <c r="FU1009" s="125"/>
      <c r="FV1009" s="125"/>
      <c r="FW1009" s="125"/>
      <c r="FX1009" s="125"/>
      <c r="FY1009" s="125"/>
      <c r="FZ1009" s="125"/>
      <c r="GA1009" s="125"/>
      <c r="GB1009" s="125"/>
      <c r="GC1009" s="125"/>
      <c r="GD1009" s="125"/>
      <c r="GE1009" s="125"/>
      <c r="GF1009" s="125"/>
      <c r="GG1009" s="125"/>
      <c r="GH1009" s="125"/>
      <c r="GI1009" s="125"/>
      <c r="GJ1009" s="125"/>
      <c r="GK1009" s="125"/>
      <c r="GL1009" s="125"/>
      <c r="GM1009" s="125"/>
      <c r="GN1009" s="125"/>
      <c r="GO1009" s="125"/>
      <c r="GP1009" s="125"/>
      <c r="GQ1009" s="125"/>
      <c r="GR1009" s="125"/>
      <c r="GS1009" s="125"/>
      <c r="GT1009" s="125"/>
      <c r="GU1009" s="125"/>
      <c r="GV1009" s="125"/>
      <c r="GW1009" s="125"/>
      <c r="GX1009" s="125"/>
      <c r="GY1009" s="125"/>
      <c r="GZ1009" s="125"/>
      <c r="HA1009" s="125"/>
      <c r="HB1009" s="125"/>
      <c r="HC1009" s="125"/>
      <c r="HD1009" s="125"/>
      <c r="HE1009" s="125"/>
      <c r="HF1009" s="125"/>
      <c r="HG1009" s="125"/>
      <c r="HH1009" s="125"/>
      <c r="HI1009" s="125"/>
      <c r="HJ1009" s="125"/>
      <c r="HK1009" s="125"/>
      <c r="HL1009" s="125"/>
      <c r="HM1009" s="125"/>
      <c r="HN1009" s="125"/>
      <c r="HO1009" s="125"/>
      <c r="HP1009" s="125"/>
      <c r="HQ1009" s="125"/>
      <c r="HR1009" s="125"/>
      <c r="HS1009" s="125"/>
      <c r="HT1009" s="125"/>
      <c r="HU1009" s="125"/>
      <c r="HV1009" s="125"/>
      <c r="HW1009" s="125"/>
      <c r="HX1009" s="125"/>
      <c r="HY1009" s="125"/>
      <c r="HZ1009" s="125"/>
      <c r="IA1009" s="125"/>
      <c r="IB1009" s="125"/>
      <c r="IC1009" s="125"/>
      <c r="ID1009" s="125"/>
      <c r="IE1009" s="125"/>
    </row>
    <row r="1010" s="88" customFormat="1" ht="60" hidden="1" customHeight="1">
      <c r="A1010" s="37"/>
      <c r="B1010" s="37" t="s">
        <v>62</v>
      </c>
      <c r="C1010" s="37" t="s">
        <v>63</v>
      </c>
      <c r="D1010" s="37" t="s">
        <v>64</v>
      </c>
      <c r="E1010" s="56">
        <v>264</v>
      </c>
      <c r="F1010" s="40" t="s">
        <v>2735</v>
      </c>
      <c r="G1010" s="40" t="s">
        <v>4019</v>
      </c>
      <c r="H1010" s="56"/>
      <c r="I1010" s="48" t="s">
        <v>2717</v>
      </c>
      <c r="J1010" s="40" t="s">
        <v>2718</v>
      </c>
      <c r="K1010" s="49" t="s">
        <v>2719</v>
      </c>
      <c r="L1010" s="49" t="s">
        <v>2720</v>
      </c>
      <c r="M1010" s="40" t="s">
        <v>2721</v>
      </c>
      <c r="N1010" s="49" t="s">
        <v>4020</v>
      </c>
      <c r="O1010" s="37" t="s">
        <v>2723</v>
      </c>
      <c r="P1010" s="37" t="s">
        <v>136</v>
      </c>
      <c r="Q1010" s="42" t="s">
        <v>537</v>
      </c>
      <c r="R1010" s="96"/>
      <c r="S1010" s="48"/>
      <c r="T1010" s="45"/>
      <c r="U1010" s="56"/>
      <c r="V1010" s="47" t="str">
        <f t="shared" si="83"/>
        <v/>
      </c>
      <c r="W1010" s="47" t="str">
        <f t="shared" si="80"/>
        <v/>
      </c>
      <c r="X1010" s="48"/>
      <c r="Y1010" s="48"/>
      <c r="Z1010" s="42"/>
      <c r="AA1010" s="56"/>
      <c r="AB1010" s="48"/>
      <c r="AC1010" s="42"/>
      <c r="AD1010" s="49">
        <v>60</v>
      </c>
      <c r="AE1010" s="50">
        <v>44778</v>
      </c>
      <c r="AF1010" s="51">
        <f t="shared" si="84"/>
        <v>46603</v>
      </c>
      <c r="AG1010" s="51" t="s">
        <v>82</v>
      </c>
      <c r="AH1010" s="51" t="s">
        <v>83</v>
      </c>
      <c r="AI1010" s="42" t="s">
        <v>2734</v>
      </c>
      <c r="AJ1010" s="40" t="s">
        <v>2725</v>
      </c>
      <c r="AK1010" s="51" t="str">
        <f t="shared" ca="1" si="86"/>
        <v>поверен</v>
      </c>
      <c r="AL1010" s="42"/>
      <c r="AM1010" s="42" t="s">
        <v>86</v>
      </c>
      <c r="AN1010" s="42" t="s">
        <v>87</v>
      </c>
      <c r="AO1010" s="42" t="s">
        <v>88</v>
      </c>
      <c r="AP1010" s="48"/>
      <c r="AQ1010" s="41"/>
      <c r="AR1010" s="51"/>
      <c r="AS1010" s="42" t="s">
        <v>91</v>
      </c>
      <c r="AT1010" s="37" t="s">
        <v>2726</v>
      </c>
      <c r="AU1010" s="37"/>
      <c r="AV1010" s="40"/>
      <c r="AW1010" s="40"/>
      <c r="AX1010" s="37"/>
      <c r="AY1010" s="37"/>
      <c r="AZ1010" s="37"/>
      <c r="BA1010" s="40"/>
      <c r="BB1010" s="40" t="s">
        <v>2727</v>
      </c>
      <c r="BC1010" s="40"/>
      <c r="BD1010" s="42"/>
      <c r="BE1010" s="40"/>
      <c r="BF1010" s="52"/>
      <c r="BG1010" s="47"/>
      <c r="BH1010" s="47"/>
      <c r="BI1010" s="47"/>
      <c r="BJ1010" s="47"/>
      <c r="BK1010" s="47"/>
      <c r="BL1010" s="125"/>
      <c r="BM1010" s="125"/>
      <c r="BN1010" s="125"/>
      <c r="BO1010" s="125"/>
      <c r="BP1010" s="125"/>
      <c r="BQ1010" s="125"/>
      <c r="BR1010" s="125"/>
      <c r="BS1010" s="125"/>
      <c r="BT1010" s="125"/>
      <c r="BU1010" s="125"/>
      <c r="BV1010" s="125"/>
      <c r="BW1010" s="125"/>
      <c r="BX1010" s="125"/>
      <c r="BY1010" s="125"/>
      <c r="BZ1010" s="125"/>
      <c r="CA1010" s="125"/>
      <c r="CB1010" s="125"/>
      <c r="CC1010" s="125"/>
      <c r="CD1010" s="125"/>
      <c r="CE1010" s="125"/>
      <c r="CF1010" s="125"/>
      <c r="CG1010" s="125"/>
      <c r="CH1010" s="125"/>
      <c r="CI1010" s="125"/>
      <c r="CJ1010" s="125"/>
      <c r="CK1010" s="125"/>
      <c r="CL1010" s="125"/>
      <c r="CM1010" s="125"/>
      <c r="CN1010" s="125"/>
      <c r="CO1010" s="125"/>
      <c r="CP1010" s="125"/>
      <c r="CQ1010" s="125"/>
      <c r="CR1010" s="125"/>
      <c r="CS1010" s="125"/>
      <c r="CT1010" s="125"/>
      <c r="CU1010" s="125"/>
      <c r="CV1010" s="125"/>
      <c r="CW1010" s="125"/>
      <c r="CX1010" s="125"/>
      <c r="CY1010" s="125"/>
      <c r="CZ1010" s="125"/>
      <c r="DA1010" s="125"/>
      <c r="DB1010" s="125"/>
      <c r="DC1010" s="125"/>
      <c r="DD1010" s="125"/>
      <c r="DE1010" s="125"/>
      <c r="DF1010" s="125"/>
      <c r="DG1010" s="125"/>
      <c r="DH1010" s="125"/>
      <c r="DI1010" s="125"/>
      <c r="DJ1010" s="125"/>
      <c r="DK1010" s="125"/>
      <c r="DL1010" s="125"/>
      <c r="DM1010" s="125"/>
      <c r="DN1010" s="125"/>
      <c r="DO1010" s="125"/>
      <c r="DP1010" s="125"/>
      <c r="DQ1010" s="125"/>
      <c r="DR1010" s="125"/>
      <c r="DS1010" s="125"/>
      <c r="DT1010" s="125"/>
      <c r="DU1010" s="125"/>
      <c r="DV1010" s="125"/>
      <c r="DW1010" s="125"/>
      <c r="DX1010" s="125"/>
      <c r="DY1010" s="125"/>
      <c r="DZ1010" s="125"/>
      <c r="EA1010" s="125"/>
      <c r="EB1010" s="125"/>
      <c r="EC1010" s="125"/>
      <c r="ED1010" s="125"/>
      <c r="EE1010" s="125"/>
      <c r="EF1010" s="125"/>
      <c r="EG1010" s="125"/>
      <c r="EH1010" s="125"/>
      <c r="EI1010" s="125"/>
      <c r="EJ1010" s="125"/>
      <c r="EK1010" s="125"/>
      <c r="EL1010" s="125"/>
      <c r="EM1010" s="125"/>
      <c r="EN1010" s="125"/>
      <c r="EO1010" s="125"/>
      <c r="EP1010" s="125"/>
      <c r="EQ1010" s="125"/>
      <c r="ER1010" s="125"/>
      <c r="ES1010" s="125"/>
      <c r="ET1010" s="125"/>
      <c r="EU1010" s="125"/>
      <c r="EV1010" s="125"/>
      <c r="EW1010" s="125"/>
      <c r="EX1010" s="125"/>
      <c r="EY1010" s="125"/>
      <c r="EZ1010" s="125"/>
      <c r="FA1010" s="125"/>
      <c r="FB1010" s="125"/>
      <c r="FC1010" s="125"/>
      <c r="FD1010" s="125"/>
      <c r="FE1010" s="125"/>
      <c r="FF1010" s="125"/>
      <c r="FG1010" s="125"/>
      <c r="FH1010" s="125"/>
      <c r="FI1010" s="125"/>
      <c r="FJ1010" s="125"/>
      <c r="FK1010" s="125"/>
      <c r="FL1010" s="125"/>
      <c r="FM1010" s="125"/>
      <c r="FN1010" s="125"/>
      <c r="FO1010" s="125"/>
      <c r="FP1010" s="125"/>
      <c r="FQ1010" s="125"/>
      <c r="FR1010" s="125"/>
      <c r="FS1010" s="125"/>
      <c r="FT1010" s="125"/>
      <c r="FU1010" s="125"/>
      <c r="FV1010" s="125"/>
      <c r="FW1010" s="125"/>
      <c r="FX1010" s="125"/>
      <c r="FY1010" s="125"/>
      <c r="FZ1010" s="125"/>
      <c r="GA1010" s="125"/>
      <c r="GB1010" s="125"/>
      <c r="GC1010" s="125"/>
      <c r="GD1010" s="125"/>
      <c r="GE1010" s="125"/>
      <c r="GF1010" s="125"/>
      <c r="GG1010" s="125"/>
      <c r="GH1010" s="125"/>
      <c r="GI1010" s="125"/>
      <c r="GJ1010" s="125"/>
      <c r="GK1010" s="125"/>
      <c r="GL1010" s="125"/>
      <c r="GM1010" s="125"/>
      <c r="GN1010" s="125"/>
      <c r="GO1010" s="125"/>
      <c r="GP1010" s="125"/>
      <c r="GQ1010" s="125"/>
      <c r="GR1010" s="125"/>
      <c r="GS1010" s="125"/>
      <c r="GT1010" s="125"/>
      <c r="GU1010" s="125"/>
      <c r="GV1010" s="125"/>
      <c r="GW1010" s="125"/>
      <c r="GX1010" s="125"/>
      <c r="GY1010" s="125"/>
      <c r="GZ1010" s="125"/>
      <c r="HA1010" s="125"/>
      <c r="HB1010" s="125"/>
      <c r="HC1010" s="125"/>
      <c r="HD1010" s="125"/>
      <c r="HE1010" s="125"/>
      <c r="HF1010" s="125"/>
      <c r="HG1010" s="125"/>
      <c r="HH1010" s="125"/>
      <c r="HI1010" s="125"/>
      <c r="HJ1010" s="125"/>
      <c r="HK1010" s="125"/>
      <c r="HL1010" s="125"/>
      <c r="HM1010" s="125"/>
      <c r="HN1010" s="125"/>
      <c r="HO1010" s="125"/>
      <c r="HP1010" s="125"/>
      <c r="HQ1010" s="125"/>
      <c r="HR1010" s="125"/>
      <c r="HS1010" s="125"/>
      <c r="HT1010" s="125"/>
      <c r="HU1010" s="125"/>
      <c r="HV1010" s="125"/>
      <c r="HW1010" s="125"/>
      <c r="HX1010" s="125"/>
      <c r="HY1010" s="125"/>
      <c r="HZ1010" s="125"/>
      <c r="IA1010" s="125"/>
      <c r="IB1010" s="125"/>
      <c r="IC1010" s="125"/>
      <c r="ID1010" s="125"/>
      <c r="IE1010" s="125"/>
    </row>
    <row r="1011" s="88" customFormat="1" ht="60" hidden="1" customHeight="1">
      <c r="A1011" s="37"/>
      <c r="B1011" s="37" t="s">
        <v>62</v>
      </c>
      <c r="C1011" s="37" t="s">
        <v>63</v>
      </c>
      <c r="D1011" s="37" t="s">
        <v>64</v>
      </c>
      <c r="E1011" s="56">
        <v>264</v>
      </c>
      <c r="F1011" s="40" t="s">
        <v>2735</v>
      </c>
      <c r="G1011" s="40" t="s">
        <v>4019</v>
      </c>
      <c r="H1011" s="56"/>
      <c r="I1011" s="48" t="s">
        <v>2717</v>
      </c>
      <c r="J1011" s="40" t="s">
        <v>2718</v>
      </c>
      <c r="K1011" s="49" t="s">
        <v>2719</v>
      </c>
      <c r="L1011" s="49" t="s">
        <v>2720</v>
      </c>
      <c r="M1011" s="40" t="s">
        <v>2721</v>
      </c>
      <c r="N1011" s="49" t="s">
        <v>4021</v>
      </c>
      <c r="O1011" s="37" t="s">
        <v>2723</v>
      </c>
      <c r="P1011" s="37" t="s">
        <v>136</v>
      </c>
      <c r="Q1011" s="42" t="s">
        <v>537</v>
      </c>
      <c r="R1011" s="96"/>
      <c r="S1011" s="48"/>
      <c r="T1011" s="45"/>
      <c r="U1011" s="56"/>
      <c r="V1011" s="47" t="str">
        <f t="shared" si="83"/>
        <v/>
      </c>
      <c r="W1011" s="47" t="str">
        <f t="shared" si="80"/>
        <v/>
      </c>
      <c r="X1011" s="48"/>
      <c r="Y1011" s="48"/>
      <c r="Z1011" s="42"/>
      <c r="AA1011" s="56"/>
      <c r="AB1011" s="48"/>
      <c r="AC1011" s="42"/>
      <c r="AD1011" s="49">
        <v>60</v>
      </c>
      <c r="AE1011" s="50">
        <v>44778</v>
      </c>
      <c r="AF1011" s="51">
        <f t="shared" si="84"/>
        <v>46603</v>
      </c>
      <c r="AG1011" s="51" t="s">
        <v>82</v>
      </c>
      <c r="AH1011" s="51" t="s">
        <v>83</v>
      </c>
      <c r="AI1011" s="42" t="s">
        <v>4022</v>
      </c>
      <c r="AJ1011" s="40" t="s">
        <v>2725</v>
      </c>
      <c r="AK1011" s="51" t="str">
        <f t="shared" ca="1" si="86"/>
        <v>поверен</v>
      </c>
      <c r="AL1011" s="42"/>
      <c r="AM1011" s="42" t="s">
        <v>86</v>
      </c>
      <c r="AN1011" s="42" t="s">
        <v>87</v>
      </c>
      <c r="AO1011" s="42" t="s">
        <v>88</v>
      </c>
      <c r="AP1011" s="48"/>
      <c r="AQ1011" s="41"/>
      <c r="AR1011" s="51"/>
      <c r="AS1011" s="42" t="s">
        <v>91</v>
      </c>
      <c r="AT1011" s="37" t="s">
        <v>2726</v>
      </c>
      <c r="AU1011" s="37"/>
      <c r="AV1011" s="40"/>
      <c r="AW1011" s="40"/>
      <c r="AX1011" s="37"/>
      <c r="AY1011" s="37"/>
      <c r="AZ1011" s="37"/>
      <c r="BA1011" s="40"/>
      <c r="BB1011" s="40" t="s">
        <v>2727</v>
      </c>
      <c r="BC1011" s="40"/>
      <c r="BD1011" s="42"/>
      <c r="BE1011" s="40"/>
      <c r="BF1011" s="52"/>
      <c r="BG1011" s="47"/>
      <c r="BH1011" s="47"/>
      <c r="BI1011" s="47"/>
      <c r="BJ1011" s="47"/>
      <c r="BK1011" s="47"/>
      <c r="BL1011" s="125"/>
      <c r="BM1011" s="125"/>
      <c r="BN1011" s="125"/>
      <c r="BO1011" s="125"/>
      <c r="BP1011" s="125"/>
      <c r="BQ1011" s="125"/>
      <c r="BR1011" s="125"/>
      <c r="BS1011" s="125"/>
      <c r="BT1011" s="125"/>
      <c r="BU1011" s="125"/>
      <c r="BV1011" s="125"/>
      <c r="BW1011" s="125"/>
      <c r="BX1011" s="125"/>
      <c r="BY1011" s="125"/>
      <c r="BZ1011" s="125"/>
      <c r="CA1011" s="125"/>
      <c r="CB1011" s="125"/>
      <c r="CC1011" s="125"/>
      <c r="CD1011" s="125"/>
      <c r="CE1011" s="125"/>
      <c r="CF1011" s="125"/>
      <c r="CG1011" s="125"/>
      <c r="CH1011" s="125"/>
      <c r="CI1011" s="125"/>
      <c r="CJ1011" s="125"/>
      <c r="CK1011" s="125"/>
      <c r="CL1011" s="125"/>
      <c r="CM1011" s="125"/>
      <c r="CN1011" s="125"/>
      <c r="CO1011" s="125"/>
      <c r="CP1011" s="125"/>
      <c r="CQ1011" s="125"/>
      <c r="CR1011" s="125"/>
      <c r="CS1011" s="125"/>
      <c r="CT1011" s="125"/>
      <c r="CU1011" s="125"/>
      <c r="CV1011" s="125"/>
      <c r="CW1011" s="125"/>
      <c r="CX1011" s="125"/>
      <c r="CY1011" s="125"/>
      <c r="CZ1011" s="125"/>
      <c r="DA1011" s="125"/>
      <c r="DB1011" s="125"/>
      <c r="DC1011" s="125"/>
      <c r="DD1011" s="125"/>
      <c r="DE1011" s="125"/>
      <c r="DF1011" s="125"/>
      <c r="DG1011" s="125"/>
      <c r="DH1011" s="125"/>
      <c r="DI1011" s="125"/>
      <c r="DJ1011" s="125"/>
      <c r="DK1011" s="125"/>
      <c r="DL1011" s="125"/>
      <c r="DM1011" s="125"/>
      <c r="DN1011" s="125"/>
      <c r="DO1011" s="125"/>
      <c r="DP1011" s="125"/>
      <c r="DQ1011" s="125"/>
      <c r="DR1011" s="125"/>
      <c r="DS1011" s="125"/>
      <c r="DT1011" s="125"/>
      <c r="DU1011" s="125"/>
      <c r="DV1011" s="125"/>
      <c r="DW1011" s="125"/>
      <c r="DX1011" s="125"/>
      <c r="DY1011" s="125"/>
      <c r="DZ1011" s="125"/>
      <c r="EA1011" s="125"/>
      <c r="EB1011" s="125"/>
      <c r="EC1011" s="125"/>
      <c r="ED1011" s="125"/>
      <c r="EE1011" s="125"/>
      <c r="EF1011" s="125"/>
      <c r="EG1011" s="125"/>
      <c r="EH1011" s="125"/>
      <c r="EI1011" s="125"/>
      <c r="EJ1011" s="125"/>
      <c r="EK1011" s="125"/>
      <c r="EL1011" s="125"/>
      <c r="EM1011" s="125"/>
      <c r="EN1011" s="125"/>
      <c r="EO1011" s="125"/>
      <c r="EP1011" s="125"/>
      <c r="EQ1011" s="125"/>
      <c r="ER1011" s="125"/>
      <c r="ES1011" s="125"/>
      <c r="ET1011" s="125"/>
      <c r="EU1011" s="125"/>
      <c r="EV1011" s="125"/>
      <c r="EW1011" s="125"/>
      <c r="EX1011" s="125"/>
      <c r="EY1011" s="125"/>
      <c r="EZ1011" s="125"/>
      <c r="FA1011" s="125"/>
      <c r="FB1011" s="125"/>
      <c r="FC1011" s="125"/>
      <c r="FD1011" s="125"/>
      <c r="FE1011" s="125"/>
      <c r="FF1011" s="125"/>
      <c r="FG1011" s="125"/>
      <c r="FH1011" s="125"/>
      <c r="FI1011" s="125"/>
      <c r="FJ1011" s="125"/>
      <c r="FK1011" s="125"/>
      <c r="FL1011" s="125"/>
      <c r="FM1011" s="125"/>
      <c r="FN1011" s="125"/>
      <c r="FO1011" s="125"/>
      <c r="FP1011" s="125"/>
      <c r="FQ1011" s="125"/>
      <c r="FR1011" s="125"/>
      <c r="FS1011" s="125"/>
      <c r="FT1011" s="125"/>
      <c r="FU1011" s="125"/>
      <c r="FV1011" s="125"/>
      <c r="FW1011" s="125"/>
      <c r="FX1011" s="125"/>
      <c r="FY1011" s="125"/>
      <c r="FZ1011" s="125"/>
      <c r="GA1011" s="125"/>
      <c r="GB1011" s="125"/>
      <c r="GC1011" s="125"/>
      <c r="GD1011" s="125"/>
      <c r="GE1011" s="125"/>
      <c r="GF1011" s="125"/>
      <c r="GG1011" s="125"/>
      <c r="GH1011" s="125"/>
      <c r="GI1011" s="125"/>
      <c r="GJ1011" s="125"/>
      <c r="GK1011" s="125"/>
      <c r="GL1011" s="125"/>
      <c r="GM1011" s="125"/>
      <c r="GN1011" s="125"/>
      <c r="GO1011" s="125"/>
      <c r="GP1011" s="125"/>
      <c r="GQ1011" s="125"/>
      <c r="GR1011" s="125"/>
      <c r="GS1011" s="125"/>
      <c r="GT1011" s="125"/>
      <c r="GU1011" s="125"/>
      <c r="GV1011" s="125"/>
      <c r="GW1011" s="125"/>
      <c r="GX1011" s="125"/>
      <c r="GY1011" s="125"/>
      <c r="GZ1011" s="125"/>
      <c r="HA1011" s="125"/>
      <c r="HB1011" s="125"/>
      <c r="HC1011" s="125"/>
      <c r="HD1011" s="125"/>
      <c r="HE1011" s="125"/>
      <c r="HF1011" s="125"/>
      <c r="HG1011" s="125"/>
      <c r="HH1011" s="125"/>
      <c r="HI1011" s="125"/>
      <c r="HJ1011" s="125"/>
      <c r="HK1011" s="125"/>
      <c r="HL1011" s="125"/>
      <c r="HM1011" s="125"/>
      <c r="HN1011" s="125"/>
      <c r="HO1011" s="125"/>
      <c r="HP1011" s="125"/>
      <c r="HQ1011" s="125"/>
      <c r="HR1011" s="125"/>
      <c r="HS1011" s="125"/>
      <c r="HT1011" s="125"/>
      <c r="HU1011" s="125"/>
      <c r="HV1011" s="125"/>
      <c r="HW1011" s="125"/>
      <c r="HX1011" s="125"/>
      <c r="HY1011" s="125"/>
      <c r="HZ1011" s="125"/>
      <c r="IA1011" s="125"/>
      <c r="IB1011" s="125"/>
      <c r="IC1011" s="125"/>
      <c r="ID1011" s="125"/>
      <c r="IE1011" s="125"/>
    </row>
    <row r="1012" ht="60" hidden="1" customHeight="1">
      <c r="A1012" s="58"/>
      <c r="B1012" s="58" t="s">
        <v>62</v>
      </c>
      <c r="C1012" s="58" t="s">
        <v>63</v>
      </c>
      <c r="D1012" s="59" t="s">
        <v>64</v>
      </c>
      <c r="E1012" s="58">
        <v>264</v>
      </c>
      <c r="F1012" s="58" t="s">
        <v>2735</v>
      </c>
      <c r="G1012" s="58" t="s">
        <v>2819</v>
      </c>
      <c r="H1012" s="58" t="s">
        <v>4023</v>
      </c>
      <c r="I1012" s="58" t="s">
        <v>2738</v>
      </c>
      <c r="J1012" s="58" t="s">
        <v>2739</v>
      </c>
      <c r="K1012" s="58" t="s">
        <v>2740</v>
      </c>
      <c r="L1012" s="58" t="s">
        <v>2741</v>
      </c>
      <c r="M1012" s="512" t="s">
        <v>2742</v>
      </c>
      <c r="N1012" s="58">
        <v>112160004</v>
      </c>
      <c r="O1012" s="58" t="s">
        <v>412</v>
      </c>
      <c r="P1012" s="58" t="s">
        <v>76</v>
      </c>
      <c r="Q1012" s="66" t="s">
        <v>398</v>
      </c>
      <c r="R1012" s="74">
        <v>2015</v>
      </c>
      <c r="S1012" s="517"/>
      <c r="T1012" s="513">
        <f t="shared" si="87"/>
        <v>2015</v>
      </c>
      <c r="U1012" s="58">
        <v>4</v>
      </c>
      <c r="V1012" s="58" t="s">
        <v>325</v>
      </c>
      <c r="W1012" s="58" t="s">
        <v>2743</v>
      </c>
      <c r="X1012" s="58">
        <v>20</v>
      </c>
      <c r="Y1012" s="58" t="s">
        <v>325</v>
      </c>
      <c r="Z1012" s="58" t="s">
        <v>2743</v>
      </c>
      <c r="AA1012" s="58" t="s">
        <v>2744</v>
      </c>
      <c r="AB1012" s="507"/>
      <c r="AC1012" s="58" t="s">
        <v>141</v>
      </c>
      <c r="AD1012" s="58">
        <v>12</v>
      </c>
      <c r="AE1012" s="116">
        <v>45768</v>
      </c>
      <c r="AF1012" s="73">
        <f t="shared" si="84"/>
        <v>46132</v>
      </c>
      <c r="AG1012" s="62" t="s">
        <v>82</v>
      </c>
      <c r="AH1012" s="62" t="s">
        <v>83</v>
      </c>
      <c r="AI1012" s="58" t="s">
        <v>4024</v>
      </c>
      <c r="AJ1012" s="58" t="s">
        <v>109</v>
      </c>
      <c r="AK1012" s="73" t="str">
        <f t="shared" ca="1" si="86"/>
        <v>поверен</v>
      </c>
      <c r="AL1012" s="66" t="s">
        <v>86</v>
      </c>
      <c r="AM1012" s="66" t="s">
        <v>86</v>
      </c>
      <c r="AN1012" s="66" t="s">
        <v>87</v>
      </c>
      <c r="AO1012" s="58" t="s">
        <v>88</v>
      </c>
      <c r="AP1012" s="507"/>
      <c r="AQ1012" s="507"/>
      <c r="AR1012" s="507"/>
      <c r="AS1012" s="507"/>
      <c r="AT1012" s="507"/>
      <c r="AU1012" s="507"/>
      <c r="AV1012" s="507"/>
      <c r="AW1012" s="507"/>
      <c r="AX1012" s="507"/>
      <c r="AY1012" s="507"/>
      <c r="AZ1012" s="507"/>
      <c r="BA1012" s="507"/>
      <c r="BB1012" s="62" t="s">
        <v>403</v>
      </c>
      <c r="BC1012" s="62" t="s">
        <v>404</v>
      </c>
      <c r="BD1012" s="66">
        <v>3160</v>
      </c>
      <c r="BE1012" s="507"/>
      <c r="BF1012" s="518" t="s">
        <v>2746</v>
      </c>
      <c r="BG1012" s="58" t="s">
        <v>1170</v>
      </c>
      <c r="BH1012" s="507"/>
      <c r="BI1012" s="58"/>
      <c r="BJ1012" s="58"/>
      <c r="BK1012" s="58"/>
    </row>
    <row r="1013" ht="60" hidden="1" customHeight="1">
      <c r="A1013" s="114"/>
      <c r="B1013" s="58" t="s">
        <v>62</v>
      </c>
      <c r="C1013" s="58" t="s">
        <v>63</v>
      </c>
      <c r="D1013" s="59" t="s">
        <v>64</v>
      </c>
      <c r="E1013" s="58">
        <v>264</v>
      </c>
      <c r="F1013" s="58" t="s">
        <v>2735</v>
      </c>
      <c r="G1013" s="58" t="s">
        <v>2819</v>
      </c>
      <c r="H1013" s="58" t="s">
        <v>4025</v>
      </c>
      <c r="I1013" s="58" t="s">
        <v>2738</v>
      </c>
      <c r="J1013" s="58" t="s">
        <v>2739</v>
      </c>
      <c r="K1013" s="58" t="s">
        <v>2740</v>
      </c>
      <c r="L1013" s="58" t="s">
        <v>2741</v>
      </c>
      <c r="M1013" s="512" t="s">
        <v>2742</v>
      </c>
      <c r="N1013" s="58">
        <v>112160098</v>
      </c>
      <c r="O1013" s="58" t="s">
        <v>412</v>
      </c>
      <c r="P1013" s="58" t="s">
        <v>76</v>
      </c>
      <c r="Q1013" s="66" t="s">
        <v>398</v>
      </c>
      <c r="R1013" s="74">
        <v>2015</v>
      </c>
      <c r="S1013" s="517"/>
      <c r="T1013" s="513">
        <f t="shared" si="87"/>
        <v>2015</v>
      </c>
      <c r="U1013" s="58">
        <v>4</v>
      </c>
      <c r="V1013" s="58" t="s">
        <v>325</v>
      </c>
      <c r="W1013" s="58" t="s">
        <v>2743</v>
      </c>
      <c r="X1013" s="58">
        <v>20</v>
      </c>
      <c r="Y1013" s="58" t="s">
        <v>325</v>
      </c>
      <c r="Z1013" s="58" t="s">
        <v>2743</v>
      </c>
      <c r="AA1013" s="58" t="s">
        <v>2744</v>
      </c>
      <c r="AB1013" s="507"/>
      <c r="AC1013" s="58" t="s">
        <v>141</v>
      </c>
      <c r="AD1013" s="58">
        <v>12</v>
      </c>
      <c r="AE1013" s="116">
        <v>45768</v>
      </c>
      <c r="AF1013" s="73">
        <f t="shared" si="84"/>
        <v>46132</v>
      </c>
      <c r="AG1013" s="62" t="s">
        <v>82</v>
      </c>
      <c r="AH1013" s="62" t="s">
        <v>83</v>
      </c>
      <c r="AI1013" s="58" t="s">
        <v>4026</v>
      </c>
      <c r="AJ1013" s="58" t="s">
        <v>109</v>
      </c>
      <c r="AK1013" s="73" t="str">
        <f t="shared" ca="1" si="86"/>
        <v>поверен</v>
      </c>
      <c r="AL1013" s="66" t="s">
        <v>86</v>
      </c>
      <c r="AM1013" s="66" t="s">
        <v>86</v>
      </c>
      <c r="AN1013" s="66" t="s">
        <v>87</v>
      </c>
      <c r="AO1013" s="58" t="s">
        <v>88</v>
      </c>
      <c r="AP1013" s="507"/>
      <c r="AQ1013" s="507"/>
      <c r="AR1013" s="507"/>
      <c r="AS1013" s="507"/>
      <c r="AT1013" s="507"/>
      <c r="AU1013" s="507"/>
      <c r="AV1013" s="507"/>
      <c r="AW1013" s="507"/>
      <c r="AX1013" s="507"/>
      <c r="AY1013" s="507"/>
      <c r="AZ1013" s="507"/>
      <c r="BA1013" s="507"/>
      <c r="BB1013" s="62" t="s">
        <v>403</v>
      </c>
      <c r="BC1013" s="62" t="s">
        <v>404</v>
      </c>
      <c r="BD1013" s="66">
        <v>3160</v>
      </c>
      <c r="BE1013" s="507"/>
      <c r="BF1013" s="518" t="s">
        <v>2746</v>
      </c>
      <c r="BG1013" s="58" t="s">
        <v>1170</v>
      </c>
      <c r="BH1013" s="507"/>
      <c r="BI1013" s="58"/>
      <c r="BJ1013" s="58"/>
      <c r="BK1013" s="58"/>
    </row>
    <row r="1014" ht="60" hidden="1" customHeight="1">
      <c r="A1014" s="58"/>
      <c r="B1014" s="58" t="s">
        <v>62</v>
      </c>
      <c r="C1014" s="58" t="s">
        <v>63</v>
      </c>
      <c r="D1014" s="59" t="s">
        <v>64</v>
      </c>
      <c r="E1014" s="58">
        <v>264</v>
      </c>
      <c r="F1014" s="58" t="s">
        <v>2735</v>
      </c>
      <c r="G1014" s="58" t="s">
        <v>2819</v>
      </c>
      <c r="H1014" s="58" t="s">
        <v>4027</v>
      </c>
      <c r="I1014" s="58" t="s">
        <v>2738</v>
      </c>
      <c r="J1014" s="58" t="s">
        <v>2739</v>
      </c>
      <c r="K1014" s="58" t="s">
        <v>2740</v>
      </c>
      <c r="L1014" s="58" t="s">
        <v>2741</v>
      </c>
      <c r="M1014" s="512" t="s">
        <v>2742</v>
      </c>
      <c r="N1014" s="58">
        <v>112160015</v>
      </c>
      <c r="O1014" s="58" t="s">
        <v>412</v>
      </c>
      <c r="P1014" s="58" t="s">
        <v>76</v>
      </c>
      <c r="Q1014" s="66" t="s">
        <v>398</v>
      </c>
      <c r="R1014" s="74">
        <v>2015</v>
      </c>
      <c r="S1014" s="517"/>
      <c r="T1014" s="513">
        <f t="shared" si="87"/>
        <v>2015</v>
      </c>
      <c r="U1014" s="58">
        <v>4</v>
      </c>
      <c r="V1014" s="58" t="s">
        <v>325</v>
      </c>
      <c r="W1014" s="58" t="s">
        <v>2743</v>
      </c>
      <c r="X1014" s="58">
        <v>20</v>
      </c>
      <c r="Y1014" s="58" t="s">
        <v>325</v>
      </c>
      <c r="Z1014" s="58" t="s">
        <v>2743</v>
      </c>
      <c r="AA1014" s="58" t="s">
        <v>2744</v>
      </c>
      <c r="AB1014" s="507"/>
      <c r="AC1014" s="58" t="s">
        <v>141</v>
      </c>
      <c r="AD1014" s="58">
        <v>12</v>
      </c>
      <c r="AE1014" s="116">
        <v>45768</v>
      </c>
      <c r="AF1014" s="73">
        <f t="shared" si="84"/>
        <v>46132</v>
      </c>
      <c r="AG1014" s="62" t="s">
        <v>82</v>
      </c>
      <c r="AH1014" s="62" t="s">
        <v>83</v>
      </c>
      <c r="AI1014" s="58" t="s">
        <v>4028</v>
      </c>
      <c r="AJ1014" s="58" t="s">
        <v>109</v>
      </c>
      <c r="AK1014" s="73" t="str">
        <f t="shared" ca="1" si="86"/>
        <v>поверен</v>
      </c>
      <c r="AL1014" s="66" t="s">
        <v>86</v>
      </c>
      <c r="AM1014" s="66" t="s">
        <v>86</v>
      </c>
      <c r="AN1014" s="66" t="s">
        <v>87</v>
      </c>
      <c r="AO1014" s="58" t="s">
        <v>88</v>
      </c>
      <c r="AP1014" s="507"/>
      <c r="AQ1014" s="507"/>
      <c r="AR1014" s="507"/>
      <c r="AS1014" s="507"/>
      <c r="AT1014" s="507"/>
      <c r="AU1014" s="507"/>
      <c r="AV1014" s="507"/>
      <c r="AW1014" s="507"/>
      <c r="AX1014" s="507"/>
      <c r="AY1014" s="507"/>
      <c r="AZ1014" s="507"/>
      <c r="BA1014" s="507"/>
      <c r="BB1014" s="62" t="s">
        <v>403</v>
      </c>
      <c r="BC1014" s="62" t="s">
        <v>404</v>
      </c>
      <c r="BD1014" s="66">
        <v>3160</v>
      </c>
      <c r="BE1014" s="507"/>
      <c r="BF1014" s="518" t="s">
        <v>2746</v>
      </c>
      <c r="BG1014" s="58" t="s">
        <v>1170</v>
      </c>
      <c r="BH1014" s="507"/>
      <c r="BI1014" s="58"/>
      <c r="BJ1014" s="58"/>
      <c r="BK1014" s="58"/>
    </row>
    <row r="1015" ht="60" hidden="1" customHeight="1">
      <c r="A1015" s="58"/>
      <c r="B1015" s="58" t="s">
        <v>62</v>
      </c>
      <c r="C1015" s="58" t="s">
        <v>63</v>
      </c>
      <c r="D1015" s="59" t="s">
        <v>64</v>
      </c>
      <c r="E1015" s="58">
        <v>264</v>
      </c>
      <c r="F1015" s="58" t="s">
        <v>2735</v>
      </c>
      <c r="G1015" s="58" t="s">
        <v>2819</v>
      </c>
      <c r="H1015" s="58" t="s">
        <v>4029</v>
      </c>
      <c r="I1015" s="58" t="s">
        <v>2738</v>
      </c>
      <c r="J1015" s="58" t="s">
        <v>2739</v>
      </c>
      <c r="K1015" s="58" t="s">
        <v>2740</v>
      </c>
      <c r="L1015" s="58" t="s">
        <v>2741</v>
      </c>
      <c r="M1015" s="512" t="s">
        <v>2742</v>
      </c>
      <c r="N1015" s="58">
        <v>112190325</v>
      </c>
      <c r="O1015" s="58" t="s">
        <v>412</v>
      </c>
      <c r="P1015" s="58" t="s">
        <v>76</v>
      </c>
      <c r="Q1015" s="66" t="s">
        <v>398</v>
      </c>
      <c r="R1015" s="74">
        <v>2015</v>
      </c>
      <c r="S1015" s="517"/>
      <c r="T1015" s="513">
        <f t="shared" si="87"/>
        <v>2015</v>
      </c>
      <c r="U1015" s="58">
        <v>4</v>
      </c>
      <c r="V1015" s="58" t="s">
        <v>325</v>
      </c>
      <c r="W1015" s="58" t="s">
        <v>2743</v>
      </c>
      <c r="X1015" s="58">
        <v>20</v>
      </c>
      <c r="Y1015" s="58" t="s">
        <v>325</v>
      </c>
      <c r="Z1015" s="58" t="s">
        <v>2743</v>
      </c>
      <c r="AA1015" s="58" t="s">
        <v>2744</v>
      </c>
      <c r="AB1015" s="507"/>
      <c r="AC1015" s="58" t="s">
        <v>141</v>
      </c>
      <c r="AD1015" s="58">
        <v>12</v>
      </c>
      <c r="AE1015" s="116">
        <v>45768</v>
      </c>
      <c r="AF1015" s="73">
        <f t="shared" si="84"/>
        <v>46132</v>
      </c>
      <c r="AG1015" s="62" t="s">
        <v>82</v>
      </c>
      <c r="AH1015" s="62" t="s">
        <v>83</v>
      </c>
      <c r="AI1015" s="58" t="s">
        <v>4030</v>
      </c>
      <c r="AJ1015" s="58" t="s">
        <v>178</v>
      </c>
      <c r="AK1015" s="73" t="str">
        <f t="shared" ca="1" si="86"/>
        <v>поверен</v>
      </c>
      <c r="AL1015" s="66" t="s">
        <v>86</v>
      </c>
      <c r="AM1015" s="66" t="s">
        <v>86</v>
      </c>
      <c r="AN1015" s="66" t="s">
        <v>87</v>
      </c>
      <c r="AO1015" s="58" t="s">
        <v>88</v>
      </c>
      <c r="AP1015" s="507"/>
      <c r="AQ1015" s="507"/>
      <c r="AR1015" s="507"/>
      <c r="AS1015" s="507"/>
      <c r="AT1015" s="507"/>
      <c r="AU1015" s="507"/>
      <c r="AV1015" s="507"/>
      <c r="AW1015" s="507"/>
      <c r="AX1015" s="507"/>
      <c r="AY1015" s="507"/>
      <c r="AZ1015" s="507"/>
      <c r="BA1015" s="507"/>
      <c r="BB1015" s="62" t="s">
        <v>403</v>
      </c>
      <c r="BC1015" s="62" t="s">
        <v>404</v>
      </c>
      <c r="BD1015" s="66">
        <v>3160</v>
      </c>
      <c r="BE1015" s="507"/>
      <c r="BF1015" s="518" t="s">
        <v>2746</v>
      </c>
      <c r="BG1015" s="58" t="s">
        <v>1170</v>
      </c>
      <c r="BH1015" s="507"/>
      <c r="BI1015" s="58"/>
      <c r="BJ1015" s="58"/>
      <c r="BK1015" s="58"/>
    </row>
    <row r="1016" ht="60" hidden="1" customHeight="1">
      <c r="A1016" s="58"/>
      <c r="B1016" s="58" t="s">
        <v>62</v>
      </c>
      <c r="C1016" s="58" t="s">
        <v>63</v>
      </c>
      <c r="D1016" s="59" t="s">
        <v>64</v>
      </c>
      <c r="E1016" s="58">
        <v>264</v>
      </c>
      <c r="F1016" s="58" t="s">
        <v>2735</v>
      </c>
      <c r="G1016" s="58" t="s">
        <v>2819</v>
      </c>
      <c r="H1016" s="58" t="s">
        <v>4031</v>
      </c>
      <c r="I1016" s="58" t="s">
        <v>2738</v>
      </c>
      <c r="J1016" s="58" t="s">
        <v>2739</v>
      </c>
      <c r="K1016" s="58" t="s">
        <v>2740</v>
      </c>
      <c r="L1016" s="58" t="s">
        <v>2741</v>
      </c>
      <c r="M1016" s="512" t="s">
        <v>2742</v>
      </c>
      <c r="N1016" s="58">
        <v>112200172</v>
      </c>
      <c r="O1016" s="58" t="s">
        <v>412</v>
      </c>
      <c r="P1016" s="58" t="s">
        <v>76</v>
      </c>
      <c r="Q1016" s="66" t="s">
        <v>398</v>
      </c>
      <c r="R1016" s="74">
        <v>2015</v>
      </c>
      <c r="S1016" s="517"/>
      <c r="T1016" s="513">
        <f t="shared" si="87"/>
        <v>2015</v>
      </c>
      <c r="U1016" s="58">
        <v>4</v>
      </c>
      <c r="V1016" s="58" t="s">
        <v>325</v>
      </c>
      <c r="W1016" s="58" t="s">
        <v>2743</v>
      </c>
      <c r="X1016" s="58">
        <v>20</v>
      </c>
      <c r="Y1016" s="58" t="s">
        <v>325</v>
      </c>
      <c r="Z1016" s="58" t="s">
        <v>2743</v>
      </c>
      <c r="AA1016" s="58" t="s">
        <v>2744</v>
      </c>
      <c r="AB1016" s="507"/>
      <c r="AC1016" s="58" t="s">
        <v>141</v>
      </c>
      <c r="AD1016" s="58">
        <v>12</v>
      </c>
      <c r="AE1016" s="116">
        <v>45768</v>
      </c>
      <c r="AF1016" s="73">
        <f t="shared" si="84"/>
        <v>46132</v>
      </c>
      <c r="AG1016" s="62" t="s">
        <v>82</v>
      </c>
      <c r="AH1016" s="62" t="s">
        <v>83</v>
      </c>
      <c r="AI1016" s="58" t="s">
        <v>4032</v>
      </c>
      <c r="AJ1016" s="58" t="s">
        <v>109</v>
      </c>
      <c r="AK1016" s="73" t="str">
        <f t="shared" ca="1" si="86"/>
        <v>поверен</v>
      </c>
      <c r="AL1016" s="66" t="s">
        <v>86</v>
      </c>
      <c r="AM1016" s="66" t="s">
        <v>86</v>
      </c>
      <c r="AN1016" s="66" t="s">
        <v>87</v>
      </c>
      <c r="AO1016" s="58" t="s">
        <v>88</v>
      </c>
      <c r="AP1016" s="507"/>
      <c r="AQ1016" s="507"/>
      <c r="AR1016" s="507"/>
      <c r="AS1016" s="507"/>
      <c r="AT1016" s="507"/>
      <c r="AU1016" s="507"/>
      <c r="AV1016" s="507"/>
      <c r="AW1016" s="507" t="s">
        <v>4033</v>
      </c>
      <c r="AX1016" s="507"/>
      <c r="AY1016" s="507"/>
      <c r="AZ1016" s="507"/>
      <c r="BA1016" s="507"/>
      <c r="BB1016" s="62" t="s">
        <v>403</v>
      </c>
      <c r="BC1016" s="62" t="s">
        <v>404</v>
      </c>
      <c r="BD1016" s="66">
        <v>3160</v>
      </c>
      <c r="BE1016" s="507"/>
      <c r="BF1016" s="518" t="s">
        <v>2746</v>
      </c>
      <c r="BG1016" s="58" t="s">
        <v>1170</v>
      </c>
      <c r="BH1016" s="507"/>
      <c r="BI1016" s="58"/>
      <c r="BJ1016" s="58"/>
      <c r="BK1016" s="58"/>
    </row>
    <row r="1017" ht="60" hidden="1" customHeight="1">
      <c r="A1017" s="114"/>
      <c r="B1017" s="58" t="s">
        <v>62</v>
      </c>
      <c r="C1017" s="58" t="s">
        <v>63</v>
      </c>
      <c r="D1017" s="59" t="s">
        <v>64</v>
      </c>
      <c r="E1017" s="58">
        <v>264</v>
      </c>
      <c r="F1017" s="58" t="s">
        <v>2735</v>
      </c>
      <c r="G1017" s="58" t="s">
        <v>2819</v>
      </c>
      <c r="H1017" s="58" t="s">
        <v>4034</v>
      </c>
      <c r="I1017" s="58" t="s">
        <v>2738</v>
      </c>
      <c r="J1017" s="58" t="s">
        <v>2739</v>
      </c>
      <c r="K1017" s="58" t="s">
        <v>2740</v>
      </c>
      <c r="L1017" s="58" t="s">
        <v>2741</v>
      </c>
      <c r="M1017" s="512" t="s">
        <v>2742</v>
      </c>
      <c r="N1017" s="58">
        <v>112160212</v>
      </c>
      <c r="O1017" s="58" t="s">
        <v>412</v>
      </c>
      <c r="P1017" s="58" t="s">
        <v>76</v>
      </c>
      <c r="Q1017" s="66" t="s">
        <v>398</v>
      </c>
      <c r="R1017" s="74">
        <v>2015</v>
      </c>
      <c r="S1017" s="517"/>
      <c r="T1017" s="513">
        <f t="shared" si="87"/>
        <v>2015</v>
      </c>
      <c r="U1017" s="58">
        <v>4</v>
      </c>
      <c r="V1017" s="58" t="s">
        <v>325</v>
      </c>
      <c r="W1017" s="58" t="s">
        <v>2743</v>
      </c>
      <c r="X1017" s="58">
        <v>20</v>
      </c>
      <c r="Y1017" s="58" t="s">
        <v>325</v>
      </c>
      <c r="Z1017" s="58" t="s">
        <v>2743</v>
      </c>
      <c r="AA1017" s="58" t="s">
        <v>2744</v>
      </c>
      <c r="AB1017" s="507"/>
      <c r="AC1017" s="58" t="s">
        <v>141</v>
      </c>
      <c r="AD1017" s="58">
        <v>12</v>
      </c>
      <c r="AE1017" s="116">
        <v>45831</v>
      </c>
      <c r="AF1017" s="73">
        <f t="shared" si="84"/>
        <v>46195</v>
      </c>
      <c r="AG1017" s="62" t="s">
        <v>82</v>
      </c>
      <c r="AH1017" s="62" t="s">
        <v>83</v>
      </c>
      <c r="AI1017" s="58" t="s">
        <v>4035</v>
      </c>
      <c r="AJ1017" s="58" t="s">
        <v>109</v>
      </c>
      <c r="AK1017" s="73" t="str">
        <f t="shared" ca="1" si="86"/>
        <v>поверен</v>
      </c>
      <c r="AL1017" s="66" t="s">
        <v>86</v>
      </c>
      <c r="AM1017" s="66" t="s">
        <v>86</v>
      </c>
      <c r="AN1017" s="66" t="s">
        <v>87</v>
      </c>
      <c r="AO1017" s="58" t="s">
        <v>88</v>
      </c>
      <c r="AP1017" s="507"/>
      <c r="AQ1017" s="507"/>
      <c r="AR1017" s="507"/>
      <c r="AS1017" s="507"/>
      <c r="AT1017" s="507"/>
      <c r="AU1017" s="507"/>
      <c r="AV1017" s="507"/>
      <c r="AW1017" s="507"/>
      <c r="AX1017" s="507"/>
      <c r="AY1017" s="507"/>
      <c r="AZ1017" s="507"/>
      <c r="BA1017" s="507"/>
      <c r="BB1017" s="62" t="s">
        <v>403</v>
      </c>
      <c r="BC1017" s="62" t="s">
        <v>404</v>
      </c>
      <c r="BD1017" s="66">
        <v>3160</v>
      </c>
      <c r="BE1017" s="507"/>
      <c r="BF1017" s="518" t="s">
        <v>2746</v>
      </c>
      <c r="BG1017" s="58" t="s">
        <v>1170</v>
      </c>
      <c r="BH1017" s="507"/>
      <c r="BI1017" s="58"/>
      <c r="BJ1017" s="58"/>
      <c r="BK1017" s="58"/>
    </row>
    <row r="1018" ht="60" hidden="1" customHeight="1">
      <c r="A1018" s="58"/>
      <c r="B1018" s="58" t="s">
        <v>62</v>
      </c>
      <c r="C1018" s="58" t="s">
        <v>63</v>
      </c>
      <c r="D1018" s="59" t="s">
        <v>64</v>
      </c>
      <c r="E1018" s="58">
        <v>264</v>
      </c>
      <c r="F1018" s="58" t="s">
        <v>2735</v>
      </c>
      <c r="G1018" s="58" t="s">
        <v>2819</v>
      </c>
      <c r="H1018" s="58" t="s">
        <v>4036</v>
      </c>
      <c r="I1018" s="58" t="s">
        <v>2738</v>
      </c>
      <c r="J1018" s="58" t="s">
        <v>2739</v>
      </c>
      <c r="K1018" s="58" t="s">
        <v>2740</v>
      </c>
      <c r="L1018" s="58" t="s">
        <v>2741</v>
      </c>
      <c r="M1018" s="512" t="s">
        <v>2742</v>
      </c>
      <c r="N1018" s="58">
        <v>112160094</v>
      </c>
      <c r="O1018" s="58" t="s">
        <v>412</v>
      </c>
      <c r="P1018" s="58" t="s">
        <v>76</v>
      </c>
      <c r="Q1018" s="66" t="s">
        <v>398</v>
      </c>
      <c r="R1018" s="74">
        <v>2015</v>
      </c>
      <c r="S1018" s="517"/>
      <c r="T1018" s="513">
        <f t="shared" si="87"/>
        <v>2015</v>
      </c>
      <c r="U1018" s="58">
        <v>4</v>
      </c>
      <c r="V1018" s="58" t="s">
        <v>325</v>
      </c>
      <c r="W1018" s="58" t="s">
        <v>2743</v>
      </c>
      <c r="X1018" s="58">
        <v>20</v>
      </c>
      <c r="Y1018" s="58" t="s">
        <v>325</v>
      </c>
      <c r="Z1018" s="58" t="s">
        <v>2743</v>
      </c>
      <c r="AA1018" s="58" t="s">
        <v>2744</v>
      </c>
      <c r="AB1018" s="507"/>
      <c r="AC1018" s="58" t="s">
        <v>141</v>
      </c>
      <c r="AD1018" s="58">
        <v>12</v>
      </c>
      <c r="AE1018" s="116">
        <v>45768</v>
      </c>
      <c r="AF1018" s="73">
        <f t="shared" si="84"/>
        <v>46132</v>
      </c>
      <c r="AG1018" s="62" t="s">
        <v>82</v>
      </c>
      <c r="AH1018" s="62" t="s">
        <v>83</v>
      </c>
      <c r="AI1018" s="58" t="s">
        <v>4037</v>
      </c>
      <c r="AJ1018" s="58" t="s">
        <v>109</v>
      </c>
      <c r="AK1018" s="73" t="str">
        <f t="shared" ca="1" si="86"/>
        <v>поверен</v>
      </c>
      <c r="AL1018" s="66" t="s">
        <v>86</v>
      </c>
      <c r="AM1018" s="66" t="s">
        <v>86</v>
      </c>
      <c r="AN1018" s="66" t="s">
        <v>87</v>
      </c>
      <c r="AO1018" s="58" t="s">
        <v>88</v>
      </c>
      <c r="AP1018" s="507"/>
      <c r="AQ1018" s="507"/>
      <c r="AR1018" s="507"/>
      <c r="AS1018" s="507"/>
      <c r="AT1018" s="507"/>
      <c r="AU1018" s="507"/>
      <c r="AV1018" s="507"/>
      <c r="AW1018" s="507"/>
      <c r="AX1018" s="507"/>
      <c r="AY1018" s="507"/>
      <c r="AZ1018" s="507"/>
      <c r="BA1018" s="507"/>
      <c r="BB1018" s="62" t="s">
        <v>403</v>
      </c>
      <c r="BC1018" s="62" t="s">
        <v>404</v>
      </c>
      <c r="BD1018" s="66">
        <v>3160</v>
      </c>
      <c r="BE1018" s="507"/>
      <c r="BF1018" s="518" t="s">
        <v>2746</v>
      </c>
      <c r="BG1018" s="58" t="s">
        <v>1170</v>
      </c>
      <c r="BH1018" s="507"/>
      <c r="BI1018" s="58"/>
      <c r="BJ1018" s="58"/>
      <c r="BK1018" s="58"/>
    </row>
    <row r="1019" ht="60" hidden="1" customHeight="1">
      <c r="A1019" s="58"/>
      <c r="B1019" s="58" t="s">
        <v>62</v>
      </c>
      <c r="C1019" s="58" t="s">
        <v>63</v>
      </c>
      <c r="D1019" s="59" t="s">
        <v>64</v>
      </c>
      <c r="E1019" s="58">
        <v>264</v>
      </c>
      <c r="F1019" s="58" t="s">
        <v>2735</v>
      </c>
      <c r="G1019" s="58" t="s">
        <v>2819</v>
      </c>
      <c r="H1019" s="58" t="s">
        <v>4038</v>
      </c>
      <c r="I1019" s="58" t="s">
        <v>2738</v>
      </c>
      <c r="J1019" s="58" t="s">
        <v>2739</v>
      </c>
      <c r="K1019" s="58" t="s">
        <v>2740</v>
      </c>
      <c r="L1019" s="58" t="s">
        <v>2741</v>
      </c>
      <c r="M1019" s="512" t="s">
        <v>2742</v>
      </c>
      <c r="N1019" s="58">
        <v>112160041</v>
      </c>
      <c r="O1019" s="58" t="s">
        <v>412</v>
      </c>
      <c r="P1019" s="58" t="s">
        <v>76</v>
      </c>
      <c r="Q1019" s="66" t="s">
        <v>398</v>
      </c>
      <c r="R1019" s="74">
        <v>2015</v>
      </c>
      <c r="S1019" s="517"/>
      <c r="T1019" s="513">
        <f t="shared" si="87"/>
        <v>2015</v>
      </c>
      <c r="U1019" s="58">
        <v>4</v>
      </c>
      <c r="V1019" s="58" t="s">
        <v>325</v>
      </c>
      <c r="W1019" s="58" t="s">
        <v>2743</v>
      </c>
      <c r="X1019" s="58">
        <v>20</v>
      </c>
      <c r="Y1019" s="58" t="s">
        <v>325</v>
      </c>
      <c r="Z1019" s="58" t="s">
        <v>2743</v>
      </c>
      <c r="AA1019" s="58" t="s">
        <v>2744</v>
      </c>
      <c r="AB1019" s="507"/>
      <c r="AC1019" s="58" t="s">
        <v>141</v>
      </c>
      <c r="AD1019" s="58">
        <v>12</v>
      </c>
      <c r="AE1019" s="116">
        <v>45768</v>
      </c>
      <c r="AF1019" s="73">
        <f t="shared" si="84"/>
        <v>46132</v>
      </c>
      <c r="AG1019" s="62" t="s">
        <v>82</v>
      </c>
      <c r="AH1019" s="62" t="s">
        <v>83</v>
      </c>
      <c r="AI1019" s="58" t="s">
        <v>4039</v>
      </c>
      <c r="AJ1019" s="58" t="s">
        <v>109</v>
      </c>
      <c r="AK1019" s="73" t="str">
        <f t="shared" ca="1" si="86"/>
        <v>поверен</v>
      </c>
      <c r="AL1019" s="66" t="s">
        <v>86</v>
      </c>
      <c r="AM1019" s="66" t="s">
        <v>86</v>
      </c>
      <c r="AN1019" s="66" t="s">
        <v>87</v>
      </c>
      <c r="AO1019" s="58" t="s">
        <v>88</v>
      </c>
      <c r="AP1019" s="507"/>
      <c r="AQ1019" s="507"/>
      <c r="AR1019" s="507"/>
      <c r="AS1019" s="507"/>
      <c r="AT1019" s="507"/>
      <c r="AU1019" s="507"/>
      <c r="AV1019" s="507"/>
      <c r="AW1019" s="507"/>
      <c r="AX1019" s="507"/>
      <c r="AY1019" s="507"/>
      <c r="AZ1019" s="507"/>
      <c r="BA1019" s="507"/>
      <c r="BB1019" s="62" t="s">
        <v>403</v>
      </c>
      <c r="BC1019" s="62" t="s">
        <v>404</v>
      </c>
      <c r="BD1019" s="66">
        <v>3160</v>
      </c>
      <c r="BE1019" s="507"/>
      <c r="BF1019" s="518" t="s">
        <v>2746</v>
      </c>
      <c r="BG1019" s="58" t="s">
        <v>1170</v>
      </c>
      <c r="BH1019" s="507"/>
      <c r="BI1019" s="58"/>
      <c r="BJ1019" s="58"/>
      <c r="BK1019" s="58"/>
    </row>
    <row r="1020" ht="60" hidden="1" customHeight="1">
      <c r="A1020" s="114"/>
      <c r="B1020" s="58" t="s">
        <v>62</v>
      </c>
      <c r="C1020" s="58" t="s">
        <v>63</v>
      </c>
      <c r="D1020" s="59" t="s">
        <v>64</v>
      </c>
      <c r="E1020" s="58">
        <v>264</v>
      </c>
      <c r="F1020" s="58" t="s">
        <v>2735</v>
      </c>
      <c r="G1020" s="58" t="s">
        <v>2819</v>
      </c>
      <c r="H1020" s="58" t="s">
        <v>4040</v>
      </c>
      <c r="I1020" s="58" t="s">
        <v>2738</v>
      </c>
      <c r="J1020" s="58" t="s">
        <v>2739</v>
      </c>
      <c r="K1020" s="58" t="s">
        <v>2740</v>
      </c>
      <c r="L1020" s="58" t="s">
        <v>2741</v>
      </c>
      <c r="M1020" s="512" t="s">
        <v>2742</v>
      </c>
      <c r="N1020" s="58">
        <v>112160138</v>
      </c>
      <c r="O1020" s="58" t="s">
        <v>412</v>
      </c>
      <c r="P1020" s="58" t="s">
        <v>76</v>
      </c>
      <c r="Q1020" s="66" t="s">
        <v>398</v>
      </c>
      <c r="R1020" s="74">
        <v>2015</v>
      </c>
      <c r="S1020" s="517"/>
      <c r="T1020" s="513">
        <f t="shared" si="87"/>
        <v>2015</v>
      </c>
      <c r="U1020" s="58">
        <v>4</v>
      </c>
      <c r="V1020" s="58" t="s">
        <v>325</v>
      </c>
      <c r="W1020" s="58" t="s">
        <v>2743</v>
      </c>
      <c r="X1020" s="58">
        <v>20</v>
      </c>
      <c r="Y1020" s="58" t="s">
        <v>325</v>
      </c>
      <c r="Z1020" s="58" t="s">
        <v>2743</v>
      </c>
      <c r="AA1020" s="58" t="s">
        <v>2744</v>
      </c>
      <c r="AB1020" s="507"/>
      <c r="AC1020" s="58" t="s">
        <v>141</v>
      </c>
      <c r="AD1020" s="58">
        <v>12</v>
      </c>
      <c r="AE1020" s="116">
        <v>45768</v>
      </c>
      <c r="AF1020" s="73">
        <f t="shared" si="84"/>
        <v>46132</v>
      </c>
      <c r="AG1020" s="62" t="s">
        <v>82</v>
      </c>
      <c r="AH1020" s="62" t="s">
        <v>83</v>
      </c>
      <c r="AI1020" s="58" t="s">
        <v>4041</v>
      </c>
      <c r="AJ1020" s="58" t="s">
        <v>109</v>
      </c>
      <c r="AK1020" s="73" t="str">
        <f t="shared" ca="1" si="86"/>
        <v>поверен</v>
      </c>
      <c r="AL1020" s="66" t="s">
        <v>86</v>
      </c>
      <c r="AM1020" s="66" t="s">
        <v>86</v>
      </c>
      <c r="AN1020" s="66" t="s">
        <v>87</v>
      </c>
      <c r="AO1020" s="58" t="s">
        <v>88</v>
      </c>
      <c r="AP1020" s="507"/>
      <c r="AQ1020" s="507"/>
      <c r="AR1020" s="507"/>
      <c r="AS1020" s="507"/>
      <c r="AT1020" s="507"/>
      <c r="AU1020" s="507"/>
      <c r="AV1020" s="507"/>
      <c r="AW1020" s="507"/>
      <c r="AX1020" s="507"/>
      <c r="AY1020" s="507"/>
      <c r="AZ1020" s="507"/>
      <c r="BA1020" s="507"/>
      <c r="BB1020" s="62" t="s">
        <v>403</v>
      </c>
      <c r="BC1020" s="62" t="s">
        <v>404</v>
      </c>
      <c r="BD1020" s="66">
        <v>3160</v>
      </c>
      <c r="BE1020" s="507"/>
      <c r="BF1020" s="518" t="s">
        <v>2746</v>
      </c>
      <c r="BG1020" s="58" t="s">
        <v>1170</v>
      </c>
      <c r="BH1020" s="507"/>
      <c r="BI1020" s="58"/>
      <c r="BJ1020" s="58"/>
      <c r="BK1020" s="58"/>
    </row>
    <row r="1021" ht="60" hidden="1" customHeight="1">
      <c r="A1021" s="58"/>
      <c r="B1021" s="58" t="s">
        <v>62</v>
      </c>
      <c r="C1021" s="58" t="s">
        <v>63</v>
      </c>
      <c r="D1021" s="59" t="s">
        <v>64</v>
      </c>
      <c r="E1021" s="58">
        <v>264</v>
      </c>
      <c r="F1021" s="58" t="s">
        <v>2735</v>
      </c>
      <c r="G1021" s="58" t="s">
        <v>2819</v>
      </c>
      <c r="H1021" s="58" t="s">
        <v>4042</v>
      </c>
      <c r="I1021" s="58" t="s">
        <v>2738</v>
      </c>
      <c r="J1021" s="58" t="s">
        <v>2739</v>
      </c>
      <c r="K1021" s="58" t="s">
        <v>2740</v>
      </c>
      <c r="L1021" s="58" t="s">
        <v>2741</v>
      </c>
      <c r="M1021" s="512" t="s">
        <v>2742</v>
      </c>
      <c r="N1021" s="58">
        <v>112160285</v>
      </c>
      <c r="O1021" s="58" t="s">
        <v>412</v>
      </c>
      <c r="P1021" s="58" t="s">
        <v>76</v>
      </c>
      <c r="Q1021" s="66" t="s">
        <v>398</v>
      </c>
      <c r="R1021" s="74">
        <v>2015</v>
      </c>
      <c r="S1021" s="517"/>
      <c r="T1021" s="513">
        <f t="shared" si="87"/>
        <v>2015</v>
      </c>
      <c r="U1021" s="58">
        <v>4</v>
      </c>
      <c r="V1021" s="58" t="s">
        <v>325</v>
      </c>
      <c r="W1021" s="58" t="s">
        <v>2743</v>
      </c>
      <c r="X1021" s="58">
        <v>20</v>
      </c>
      <c r="Y1021" s="58" t="s">
        <v>325</v>
      </c>
      <c r="Z1021" s="58" t="s">
        <v>2743</v>
      </c>
      <c r="AA1021" s="58" t="s">
        <v>2744</v>
      </c>
      <c r="AB1021" s="507"/>
      <c r="AC1021" s="58" t="s">
        <v>141</v>
      </c>
      <c r="AD1021" s="58">
        <v>12</v>
      </c>
      <c r="AE1021" s="116">
        <v>45768</v>
      </c>
      <c r="AF1021" s="73">
        <f t="shared" ref="AF1021:AF1084" si="88">IF(AD1021=0,0,IF(AE1021="","",EDATE(AE1021,AD1021)-DAY(1)))</f>
        <v>46132</v>
      </c>
      <c r="AG1021" s="62" t="s">
        <v>82</v>
      </c>
      <c r="AH1021" s="62" t="s">
        <v>83</v>
      </c>
      <c r="AI1021" s="58" t="s">
        <v>4043</v>
      </c>
      <c r="AJ1021" s="58" t="s">
        <v>109</v>
      </c>
      <c r="AK1021" s="73" t="str">
        <f t="shared" ca="1" si="86"/>
        <v>поверен</v>
      </c>
      <c r="AL1021" s="66" t="s">
        <v>86</v>
      </c>
      <c r="AM1021" s="66" t="s">
        <v>86</v>
      </c>
      <c r="AN1021" s="66" t="s">
        <v>87</v>
      </c>
      <c r="AO1021" s="58" t="s">
        <v>88</v>
      </c>
      <c r="AP1021" s="507"/>
      <c r="AQ1021" s="507"/>
      <c r="AR1021" s="507"/>
      <c r="AS1021" s="507"/>
      <c r="AT1021" s="507"/>
      <c r="AU1021" s="507"/>
      <c r="AV1021" s="507"/>
      <c r="AW1021" s="507"/>
      <c r="AX1021" s="507"/>
      <c r="AY1021" s="507"/>
      <c r="AZ1021" s="507"/>
      <c r="BA1021" s="507"/>
      <c r="BB1021" s="62" t="s">
        <v>403</v>
      </c>
      <c r="BC1021" s="62" t="s">
        <v>404</v>
      </c>
      <c r="BD1021" s="66">
        <v>3160</v>
      </c>
      <c r="BE1021" s="507"/>
      <c r="BF1021" s="518" t="s">
        <v>2746</v>
      </c>
      <c r="BG1021" s="58" t="s">
        <v>1170</v>
      </c>
      <c r="BH1021" s="507"/>
      <c r="BI1021" s="58"/>
      <c r="BJ1021" s="58"/>
      <c r="BK1021" s="58"/>
    </row>
    <row r="1022" ht="60" hidden="1" customHeight="1">
      <c r="A1022" s="114"/>
      <c r="B1022" s="58" t="s">
        <v>62</v>
      </c>
      <c r="C1022" s="58" t="s">
        <v>63</v>
      </c>
      <c r="D1022" s="59" t="s">
        <v>64</v>
      </c>
      <c r="E1022" s="58">
        <v>264</v>
      </c>
      <c r="F1022" s="58" t="s">
        <v>2735</v>
      </c>
      <c r="G1022" s="58" t="s">
        <v>2819</v>
      </c>
      <c r="H1022" s="58" t="s">
        <v>4044</v>
      </c>
      <c r="I1022" s="58" t="s">
        <v>2738</v>
      </c>
      <c r="J1022" s="58" t="s">
        <v>2739</v>
      </c>
      <c r="K1022" s="58" t="s">
        <v>2740</v>
      </c>
      <c r="L1022" s="58" t="s">
        <v>2741</v>
      </c>
      <c r="M1022" s="512" t="s">
        <v>2742</v>
      </c>
      <c r="N1022" s="58">
        <v>112160213</v>
      </c>
      <c r="O1022" s="58" t="s">
        <v>412</v>
      </c>
      <c r="P1022" s="58" t="s">
        <v>76</v>
      </c>
      <c r="Q1022" s="66" t="s">
        <v>398</v>
      </c>
      <c r="R1022" s="74">
        <v>2015</v>
      </c>
      <c r="S1022" s="517"/>
      <c r="T1022" s="513">
        <f t="shared" si="87"/>
        <v>2015</v>
      </c>
      <c r="U1022" s="58">
        <v>4</v>
      </c>
      <c r="V1022" s="58" t="s">
        <v>325</v>
      </c>
      <c r="W1022" s="58" t="s">
        <v>2743</v>
      </c>
      <c r="X1022" s="58">
        <v>20</v>
      </c>
      <c r="Y1022" s="58" t="s">
        <v>325</v>
      </c>
      <c r="Z1022" s="58" t="s">
        <v>2743</v>
      </c>
      <c r="AA1022" s="58" t="s">
        <v>2744</v>
      </c>
      <c r="AB1022" s="507"/>
      <c r="AC1022" s="58" t="s">
        <v>141</v>
      </c>
      <c r="AD1022" s="58">
        <v>12</v>
      </c>
      <c r="AE1022" s="116">
        <v>45768</v>
      </c>
      <c r="AF1022" s="73">
        <f t="shared" si="88"/>
        <v>46132</v>
      </c>
      <c r="AG1022" s="62" t="s">
        <v>82</v>
      </c>
      <c r="AH1022" s="62" t="s">
        <v>83</v>
      </c>
      <c r="AI1022" s="58" t="s">
        <v>4045</v>
      </c>
      <c r="AJ1022" s="58" t="s">
        <v>109</v>
      </c>
      <c r="AK1022" s="73" t="str">
        <f t="shared" ca="1" si="86"/>
        <v>поверен</v>
      </c>
      <c r="AL1022" s="66" t="s">
        <v>86</v>
      </c>
      <c r="AM1022" s="66" t="s">
        <v>86</v>
      </c>
      <c r="AN1022" s="66" t="s">
        <v>87</v>
      </c>
      <c r="AO1022" s="58" t="s">
        <v>88</v>
      </c>
      <c r="AP1022" s="507"/>
      <c r="AQ1022" s="507"/>
      <c r="AR1022" s="507"/>
      <c r="AS1022" s="507"/>
      <c r="AT1022" s="507"/>
      <c r="AU1022" s="507"/>
      <c r="AV1022" s="507"/>
      <c r="AW1022" s="507"/>
      <c r="AX1022" s="507"/>
      <c r="AY1022" s="507"/>
      <c r="AZ1022" s="507"/>
      <c r="BA1022" s="507"/>
      <c r="BB1022" s="62" t="s">
        <v>403</v>
      </c>
      <c r="BC1022" s="62" t="s">
        <v>404</v>
      </c>
      <c r="BD1022" s="66">
        <v>3160</v>
      </c>
      <c r="BE1022" s="507"/>
      <c r="BF1022" s="518" t="s">
        <v>2746</v>
      </c>
      <c r="BG1022" s="58" t="s">
        <v>1170</v>
      </c>
      <c r="BH1022" s="507"/>
      <c r="BI1022" s="58"/>
      <c r="BJ1022" s="58"/>
      <c r="BK1022" s="58"/>
    </row>
    <row r="1023" ht="60" hidden="1" customHeight="1">
      <c r="A1023" s="114"/>
      <c r="B1023" s="58" t="s">
        <v>62</v>
      </c>
      <c r="C1023" s="58" t="s">
        <v>63</v>
      </c>
      <c r="D1023" s="59" t="s">
        <v>64</v>
      </c>
      <c r="E1023" s="58">
        <v>264</v>
      </c>
      <c r="F1023" s="58" t="s">
        <v>2735</v>
      </c>
      <c r="G1023" s="58" t="s">
        <v>2819</v>
      </c>
      <c r="H1023" s="58" t="s">
        <v>4046</v>
      </c>
      <c r="I1023" s="58" t="s">
        <v>2738</v>
      </c>
      <c r="J1023" s="58" t="s">
        <v>2739</v>
      </c>
      <c r="K1023" s="58" t="s">
        <v>2740</v>
      </c>
      <c r="L1023" s="58" t="s">
        <v>2741</v>
      </c>
      <c r="M1023" s="512" t="s">
        <v>2742</v>
      </c>
      <c r="N1023" s="58">
        <v>112160187</v>
      </c>
      <c r="O1023" s="58" t="s">
        <v>412</v>
      </c>
      <c r="P1023" s="58" t="s">
        <v>76</v>
      </c>
      <c r="Q1023" s="66" t="s">
        <v>398</v>
      </c>
      <c r="R1023" s="74">
        <v>2015</v>
      </c>
      <c r="S1023" s="517"/>
      <c r="T1023" s="513">
        <f t="shared" si="87"/>
        <v>2015</v>
      </c>
      <c r="U1023" s="58">
        <v>4</v>
      </c>
      <c r="V1023" s="58" t="s">
        <v>325</v>
      </c>
      <c r="W1023" s="58" t="s">
        <v>2743</v>
      </c>
      <c r="X1023" s="58">
        <v>20</v>
      </c>
      <c r="Y1023" s="58" t="s">
        <v>325</v>
      </c>
      <c r="Z1023" s="58" t="s">
        <v>2743</v>
      </c>
      <c r="AA1023" s="58" t="s">
        <v>2744</v>
      </c>
      <c r="AB1023" s="507"/>
      <c r="AC1023" s="58" t="s">
        <v>141</v>
      </c>
      <c r="AD1023" s="58">
        <v>12</v>
      </c>
      <c r="AE1023" s="116">
        <v>45768</v>
      </c>
      <c r="AF1023" s="73">
        <f t="shared" si="88"/>
        <v>46132</v>
      </c>
      <c r="AG1023" s="62" t="s">
        <v>82</v>
      </c>
      <c r="AH1023" s="62" t="s">
        <v>83</v>
      </c>
      <c r="AI1023" s="58" t="s">
        <v>4047</v>
      </c>
      <c r="AJ1023" s="58" t="s">
        <v>109</v>
      </c>
      <c r="AK1023" s="73" t="str">
        <f t="shared" ca="1" si="86"/>
        <v>поверен</v>
      </c>
      <c r="AL1023" s="66" t="s">
        <v>86</v>
      </c>
      <c r="AM1023" s="66" t="s">
        <v>86</v>
      </c>
      <c r="AN1023" s="66" t="s">
        <v>87</v>
      </c>
      <c r="AO1023" s="58" t="s">
        <v>88</v>
      </c>
      <c r="AP1023" s="507"/>
      <c r="AQ1023" s="507"/>
      <c r="AR1023" s="507"/>
      <c r="AS1023" s="507"/>
      <c r="AT1023" s="507"/>
      <c r="AU1023" s="507"/>
      <c r="AV1023" s="507"/>
      <c r="AW1023" s="507"/>
      <c r="AX1023" s="507"/>
      <c r="AY1023" s="507"/>
      <c r="AZ1023" s="507"/>
      <c r="BA1023" s="507"/>
      <c r="BB1023" s="62" t="s">
        <v>403</v>
      </c>
      <c r="BC1023" s="62" t="s">
        <v>404</v>
      </c>
      <c r="BD1023" s="66">
        <v>3160</v>
      </c>
      <c r="BE1023" s="507"/>
      <c r="BF1023" s="518" t="s">
        <v>2746</v>
      </c>
      <c r="BG1023" s="58" t="s">
        <v>1170</v>
      </c>
      <c r="BH1023" s="507"/>
      <c r="BI1023" s="58"/>
      <c r="BJ1023" s="58"/>
      <c r="BK1023" s="58"/>
    </row>
    <row r="1024" ht="60" hidden="1" customHeight="1">
      <c r="A1024" s="114"/>
      <c r="B1024" s="58" t="s">
        <v>62</v>
      </c>
      <c r="C1024" s="58" t="s">
        <v>63</v>
      </c>
      <c r="D1024" s="59" t="s">
        <v>64</v>
      </c>
      <c r="E1024" s="58">
        <v>264</v>
      </c>
      <c r="F1024" s="58" t="s">
        <v>2735</v>
      </c>
      <c r="G1024" s="58" t="s">
        <v>2819</v>
      </c>
      <c r="H1024" s="58" t="s">
        <v>4048</v>
      </c>
      <c r="I1024" s="58" t="s">
        <v>2738</v>
      </c>
      <c r="J1024" s="58" t="s">
        <v>2739</v>
      </c>
      <c r="K1024" s="58" t="s">
        <v>2740</v>
      </c>
      <c r="L1024" s="58" t="s">
        <v>2741</v>
      </c>
      <c r="M1024" s="512" t="s">
        <v>2742</v>
      </c>
      <c r="N1024" s="58">
        <v>112160114</v>
      </c>
      <c r="O1024" s="58" t="s">
        <v>412</v>
      </c>
      <c r="P1024" s="58" t="s">
        <v>76</v>
      </c>
      <c r="Q1024" s="66" t="s">
        <v>398</v>
      </c>
      <c r="R1024" s="74">
        <v>2015</v>
      </c>
      <c r="S1024" s="517"/>
      <c r="T1024" s="513">
        <f t="shared" si="87"/>
        <v>2015</v>
      </c>
      <c r="U1024" s="58">
        <v>4</v>
      </c>
      <c r="V1024" s="58" t="s">
        <v>325</v>
      </c>
      <c r="W1024" s="58" t="s">
        <v>2743</v>
      </c>
      <c r="X1024" s="58">
        <v>20</v>
      </c>
      <c r="Y1024" s="58" t="s">
        <v>325</v>
      </c>
      <c r="Z1024" s="58" t="s">
        <v>2743</v>
      </c>
      <c r="AA1024" s="58" t="s">
        <v>2744</v>
      </c>
      <c r="AB1024" s="507"/>
      <c r="AC1024" s="58" t="s">
        <v>141</v>
      </c>
      <c r="AD1024" s="58">
        <v>12</v>
      </c>
      <c r="AE1024" s="116">
        <v>45768</v>
      </c>
      <c r="AF1024" s="73">
        <f t="shared" si="88"/>
        <v>46132</v>
      </c>
      <c r="AG1024" s="62" t="s">
        <v>82</v>
      </c>
      <c r="AH1024" s="62" t="s">
        <v>83</v>
      </c>
      <c r="AI1024" s="58" t="s">
        <v>4049</v>
      </c>
      <c r="AJ1024" s="58" t="s">
        <v>109</v>
      </c>
      <c r="AK1024" s="73" t="str">
        <f t="shared" ca="1" si="86"/>
        <v>поверен</v>
      </c>
      <c r="AL1024" s="66" t="s">
        <v>86</v>
      </c>
      <c r="AM1024" s="66" t="s">
        <v>86</v>
      </c>
      <c r="AN1024" s="66" t="s">
        <v>87</v>
      </c>
      <c r="AO1024" s="58" t="s">
        <v>88</v>
      </c>
      <c r="AP1024" s="507"/>
      <c r="AQ1024" s="507"/>
      <c r="AR1024" s="507"/>
      <c r="AS1024" s="507"/>
      <c r="AT1024" s="507"/>
      <c r="AU1024" s="507"/>
      <c r="AV1024" s="507"/>
      <c r="AW1024" s="507"/>
      <c r="AX1024" s="507"/>
      <c r="AY1024" s="507"/>
      <c r="AZ1024" s="507"/>
      <c r="BA1024" s="507"/>
      <c r="BB1024" s="62" t="s">
        <v>403</v>
      </c>
      <c r="BC1024" s="62" t="s">
        <v>404</v>
      </c>
      <c r="BD1024" s="66">
        <v>3160</v>
      </c>
      <c r="BE1024" s="507"/>
      <c r="BF1024" s="518" t="s">
        <v>2746</v>
      </c>
      <c r="BG1024" s="58" t="s">
        <v>1170</v>
      </c>
      <c r="BH1024" s="507"/>
      <c r="BI1024" s="58"/>
      <c r="BJ1024" s="58"/>
      <c r="BK1024" s="58"/>
    </row>
    <row r="1025" ht="60" hidden="1" customHeight="1">
      <c r="A1025" s="58"/>
      <c r="B1025" s="58" t="s">
        <v>62</v>
      </c>
      <c r="C1025" s="58" t="s">
        <v>63</v>
      </c>
      <c r="D1025" s="59" t="s">
        <v>64</v>
      </c>
      <c r="E1025" s="58">
        <v>264</v>
      </c>
      <c r="F1025" s="58" t="s">
        <v>2735</v>
      </c>
      <c r="G1025" s="58" t="s">
        <v>2819</v>
      </c>
      <c r="H1025" s="58" t="s">
        <v>4050</v>
      </c>
      <c r="I1025" s="58" t="s">
        <v>2738</v>
      </c>
      <c r="J1025" s="58" t="s">
        <v>2739</v>
      </c>
      <c r="K1025" s="58" t="s">
        <v>2740</v>
      </c>
      <c r="L1025" s="58" t="s">
        <v>2741</v>
      </c>
      <c r="M1025" s="512" t="s">
        <v>2742</v>
      </c>
      <c r="N1025" s="58">
        <v>112160089</v>
      </c>
      <c r="O1025" s="58" t="s">
        <v>412</v>
      </c>
      <c r="P1025" s="58" t="s">
        <v>76</v>
      </c>
      <c r="Q1025" s="66" t="s">
        <v>398</v>
      </c>
      <c r="R1025" s="74">
        <v>2015</v>
      </c>
      <c r="S1025" s="517"/>
      <c r="T1025" s="513">
        <f t="shared" si="87"/>
        <v>2015</v>
      </c>
      <c r="U1025" s="58">
        <v>4</v>
      </c>
      <c r="V1025" s="58" t="s">
        <v>325</v>
      </c>
      <c r="W1025" s="58" t="s">
        <v>2743</v>
      </c>
      <c r="X1025" s="58">
        <v>20</v>
      </c>
      <c r="Y1025" s="58" t="s">
        <v>325</v>
      </c>
      <c r="Z1025" s="58" t="s">
        <v>2743</v>
      </c>
      <c r="AA1025" s="58" t="s">
        <v>2744</v>
      </c>
      <c r="AB1025" s="507"/>
      <c r="AC1025" s="58" t="s">
        <v>141</v>
      </c>
      <c r="AD1025" s="58">
        <v>12</v>
      </c>
      <c r="AE1025" s="116">
        <v>45768</v>
      </c>
      <c r="AF1025" s="73">
        <f t="shared" si="88"/>
        <v>46132</v>
      </c>
      <c r="AG1025" s="62" t="s">
        <v>82</v>
      </c>
      <c r="AH1025" s="62" t="s">
        <v>83</v>
      </c>
      <c r="AI1025" s="58" t="s">
        <v>4051</v>
      </c>
      <c r="AJ1025" s="58" t="s">
        <v>109</v>
      </c>
      <c r="AK1025" s="73" t="str">
        <f t="shared" ca="1" si="86"/>
        <v>поверен</v>
      </c>
      <c r="AL1025" s="66" t="s">
        <v>86</v>
      </c>
      <c r="AM1025" s="66" t="s">
        <v>86</v>
      </c>
      <c r="AN1025" s="66" t="s">
        <v>87</v>
      </c>
      <c r="AO1025" s="58" t="s">
        <v>88</v>
      </c>
      <c r="AP1025" s="507"/>
      <c r="AQ1025" s="507"/>
      <c r="AR1025" s="507"/>
      <c r="AS1025" s="507"/>
      <c r="AT1025" s="507"/>
      <c r="AU1025" s="507"/>
      <c r="AV1025" s="507"/>
      <c r="AW1025" s="507"/>
      <c r="AX1025" s="507"/>
      <c r="AY1025" s="507"/>
      <c r="AZ1025" s="507"/>
      <c r="BA1025" s="507"/>
      <c r="BB1025" s="62" t="s">
        <v>403</v>
      </c>
      <c r="BC1025" s="62" t="s">
        <v>404</v>
      </c>
      <c r="BD1025" s="66">
        <v>3160</v>
      </c>
      <c r="BE1025" s="507"/>
      <c r="BF1025" s="518" t="s">
        <v>2746</v>
      </c>
      <c r="BG1025" s="58" t="s">
        <v>1170</v>
      </c>
      <c r="BH1025" s="507"/>
      <c r="BI1025" s="58"/>
      <c r="BJ1025" s="58"/>
      <c r="BK1025" s="58"/>
    </row>
    <row r="1026" ht="60" hidden="1" customHeight="1">
      <c r="A1026" s="114"/>
      <c r="B1026" s="58" t="s">
        <v>62</v>
      </c>
      <c r="C1026" s="58" t="s">
        <v>63</v>
      </c>
      <c r="D1026" s="59" t="s">
        <v>64</v>
      </c>
      <c r="E1026" s="58">
        <v>264</v>
      </c>
      <c r="F1026" s="58" t="s">
        <v>2735</v>
      </c>
      <c r="G1026" s="58" t="s">
        <v>2819</v>
      </c>
      <c r="H1026" s="58" t="s">
        <v>4052</v>
      </c>
      <c r="I1026" s="58" t="s">
        <v>2738</v>
      </c>
      <c r="J1026" s="58" t="s">
        <v>2739</v>
      </c>
      <c r="K1026" s="58" t="s">
        <v>2740</v>
      </c>
      <c r="L1026" s="58" t="s">
        <v>2741</v>
      </c>
      <c r="M1026" s="512" t="s">
        <v>2742</v>
      </c>
      <c r="N1026" s="58">
        <v>112160119</v>
      </c>
      <c r="O1026" s="58" t="s">
        <v>412</v>
      </c>
      <c r="P1026" s="58" t="s">
        <v>76</v>
      </c>
      <c r="Q1026" s="66" t="s">
        <v>398</v>
      </c>
      <c r="R1026" s="74">
        <v>2015</v>
      </c>
      <c r="S1026" s="517"/>
      <c r="T1026" s="513">
        <f t="shared" si="87"/>
        <v>2015</v>
      </c>
      <c r="U1026" s="58">
        <v>4</v>
      </c>
      <c r="V1026" s="58" t="s">
        <v>325</v>
      </c>
      <c r="W1026" s="58" t="s">
        <v>2743</v>
      </c>
      <c r="X1026" s="58">
        <v>20</v>
      </c>
      <c r="Y1026" s="58" t="s">
        <v>325</v>
      </c>
      <c r="Z1026" s="58" t="s">
        <v>2743</v>
      </c>
      <c r="AA1026" s="58" t="s">
        <v>2744</v>
      </c>
      <c r="AB1026" s="507"/>
      <c r="AC1026" s="58" t="s">
        <v>141</v>
      </c>
      <c r="AD1026" s="58">
        <v>12</v>
      </c>
      <c r="AE1026" s="116">
        <v>45768</v>
      </c>
      <c r="AF1026" s="73">
        <f t="shared" si="88"/>
        <v>46132</v>
      </c>
      <c r="AG1026" s="62" t="s">
        <v>82</v>
      </c>
      <c r="AH1026" s="62" t="s">
        <v>83</v>
      </c>
      <c r="AI1026" s="58" t="s">
        <v>4053</v>
      </c>
      <c r="AJ1026" s="58" t="s">
        <v>109</v>
      </c>
      <c r="AK1026" s="73" t="str">
        <f t="shared" ca="1" si="86"/>
        <v>поверен</v>
      </c>
      <c r="AL1026" s="66" t="s">
        <v>86</v>
      </c>
      <c r="AM1026" s="66" t="s">
        <v>86</v>
      </c>
      <c r="AN1026" s="66" t="s">
        <v>87</v>
      </c>
      <c r="AO1026" s="58" t="s">
        <v>88</v>
      </c>
      <c r="AP1026" s="507"/>
      <c r="AQ1026" s="507"/>
      <c r="AR1026" s="507"/>
      <c r="AS1026" s="507"/>
      <c r="AT1026" s="507"/>
      <c r="AU1026" s="507"/>
      <c r="AV1026" s="507"/>
      <c r="AW1026" s="507"/>
      <c r="AX1026" s="507"/>
      <c r="AY1026" s="507"/>
      <c r="AZ1026" s="507"/>
      <c r="BA1026" s="507"/>
      <c r="BB1026" s="62" t="s">
        <v>403</v>
      </c>
      <c r="BC1026" s="62" t="s">
        <v>404</v>
      </c>
      <c r="BD1026" s="66">
        <v>3160</v>
      </c>
      <c r="BE1026" s="507"/>
      <c r="BF1026" s="518" t="s">
        <v>2746</v>
      </c>
      <c r="BG1026" s="58" t="s">
        <v>1170</v>
      </c>
      <c r="BH1026" s="507"/>
      <c r="BI1026" s="58"/>
      <c r="BJ1026" s="58"/>
      <c r="BK1026" s="58"/>
    </row>
    <row r="1027" ht="60" hidden="1" customHeight="1">
      <c r="A1027" s="114"/>
      <c r="B1027" s="58" t="s">
        <v>62</v>
      </c>
      <c r="C1027" s="58" t="s">
        <v>63</v>
      </c>
      <c r="D1027" s="59" t="s">
        <v>64</v>
      </c>
      <c r="E1027" s="58">
        <v>264</v>
      </c>
      <c r="F1027" s="58" t="s">
        <v>2735</v>
      </c>
      <c r="G1027" s="58" t="s">
        <v>2819</v>
      </c>
      <c r="H1027" s="58" t="s">
        <v>4054</v>
      </c>
      <c r="I1027" s="58" t="s">
        <v>2738</v>
      </c>
      <c r="J1027" s="58" t="s">
        <v>2739</v>
      </c>
      <c r="K1027" s="58" t="s">
        <v>2740</v>
      </c>
      <c r="L1027" s="58" t="s">
        <v>2741</v>
      </c>
      <c r="M1027" s="512" t="s">
        <v>2742</v>
      </c>
      <c r="N1027" s="58">
        <v>112160126</v>
      </c>
      <c r="O1027" s="58" t="s">
        <v>412</v>
      </c>
      <c r="P1027" s="58" t="s">
        <v>76</v>
      </c>
      <c r="Q1027" s="66" t="s">
        <v>398</v>
      </c>
      <c r="R1027" s="74">
        <v>2015</v>
      </c>
      <c r="S1027" s="517"/>
      <c r="T1027" s="513">
        <f t="shared" si="87"/>
        <v>2015</v>
      </c>
      <c r="U1027" s="58">
        <v>4</v>
      </c>
      <c r="V1027" s="58" t="s">
        <v>325</v>
      </c>
      <c r="W1027" s="58" t="s">
        <v>2743</v>
      </c>
      <c r="X1027" s="58">
        <v>20</v>
      </c>
      <c r="Y1027" s="58" t="s">
        <v>325</v>
      </c>
      <c r="Z1027" s="58" t="s">
        <v>2743</v>
      </c>
      <c r="AA1027" s="58" t="s">
        <v>2744</v>
      </c>
      <c r="AB1027" s="507"/>
      <c r="AC1027" s="58" t="s">
        <v>141</v>
      </c>
      <c r="AD1027" s="58">
        <v>12</v>
      </c>
      <c r="AE1027" s="116">
        <v>45768</v>
      </c>
      <c r="AF1027" s="73">
        <f t="shared" si="88"/>
        <v>46132</v>
      </c>
      <c r="AG1027" s="62" t="s">
        <v>82</v>
      </c>
      <c r="AH1027" s="62" t="s">
        <v>83</v>
      </c>
      <c r="AI1027" s="58" t="s">
        <v>4055</v>
      </c>
      <c r="AJ1027" s="58" t="s">
        <v>109</v>
      </c>
      <c r="AK1027" s="73" t="str">
        <f t="shared" ca="1" si="86"/>
        <v>поверен</v>
      </c>
      <c r="AL1027" s="66" t="s">
        <v>86</v>
      </c>
      <c r="AM1027" s="66" t="s">
        <v>86</v>
      </c>
      <c r="AN1027" s="66" t="s">
        <v>87</v>
      </c>
      <c r="AO1027" s="58" t="s">
        <v>88</v>
      </c>
      <c r="AP1027" s="507"/>
      <c r="AQ1027" s="507"/>
      <c r="AR1027" s="507"/>
      <c r="AS1027" s="507"/>
      <c r="AT1027" s="507"/>
      <c r="AU1027" s="507"/>
      <c r="AV1027" s="507"/>
      <c r="AW1027" s="507"/>
      <c r="AX1027" s="507"/>
      <c r="AY1027" s="507"/>
      <c r="AZ1027" s="507"/>
      <c r="BA1027" s="507"/>
      <c r="BB1027" s="62" t="s">
        <v>403</v>
      </c>
      <c r="BC1027" s="62" t="s">
        <v>404</v>
      </c>
      <c r="BD1027" s="66">
        <v>3160</v>
      </c>
      <c r="BE1027" s="507"/>
      <c r="BF1027" s="518" t="s">
        <v>2746</v>
      </c>
      <c r="BG1027" s="58" t="s">
        <v>1170</v>
      </c>
      <c r="BH1027" s="507"/>
      <c r="BI1027" s="58"/>
      <c r="BJ1027" s="58"/>
      <c r="BK1027" s="58"/>
    </row>
    <row r="1028" ht="60" hidden="1" customHeight="1">
      <c r="A1028" s="58"/>
      <c r="B1028" s="58" t="s">
        <v>62</v>
      </c>
      <c r="C1028" s="58" t="s">
        <v>63</v>
      </c>
      <c r="D1028" s="59" t="s">
        <v>64</v>
      </c>
      <c r="E1028" s="58">
        <v>264</v>
      </c>
      <c r="F1028" s="58" t="s">
        <v>2735</v>
      </c>
      <c r="G1028" s="58" t="s">
        <v>2819</v>
      </c>
      <c r="H1028" s="58" t="s">
        <v>4056</v>
      </c>
      <c r="I1028" s="58" t="s">
        <v>2738</v>
      </c>
      <c r="J1028" s="58" t="s">
        <v>2739</v>
      </c>
      <c r="K1028" s="58" t="s">
        <v>2740</v>
      </c>
      <c r="L1028" s="58" t="s">
        <v>2741</v>
      </c>
      <c r="M1028" s="512" t="s">
        <v>2742</v>
      </c>
      <c r="N1028" s="58">
        <v>112160061</v>
      </c>
      <c r="O1028" s="58" t="s">
        <v>412</v>
      </c>
      <c r="P1028" s="58" t="s">
        <v>76</v>
      </c>
      <c r="Q1028" s="66" t="s">
        <v>398</v>
      </c>
      <c r="R1028" s="74">
        <v>2015</v>
      </c>
      <c r="S1028" s="517"/>
      <c r="T1028" s="513">
        <f t="shared" si="87"/>
        <v>2015</v>
      </c>
      <c r="U1028" s="58">
        <v>4</v>
      </c>
      <c r="V1028" s="58" t="s">
        <v>325</v>
      </c>
      <c r="W1028" s="58" t="s">
        <v>2743</v>
      </c>
      <c r="X1028" s="58">
        <v>20</v>
      </c>
      <c r="Y1028" s="58" t="s">
        <v>325</v>
      </c>
      <c r="Z1028" s="58" t="s">
        <v>2743</v>
      </c>
      <c r="AA1028" s="58" t="s">
        <v>2744</v>
      </c>
      <c r="AB1028" s="507"/>
      <c r="AC1028" s="58" t="s">
        <v>141</v>
      </c>
      <c r="AD1028" s="58">
        <v>12</v>
      </c>
      <c r="AE1028" s="116">
        <v>45768</v>
      </c>
      <c r="AF1028" s="73">
        <f t="shared" si="88"/>
        <v>46132</v>
      </c>
      <c r="AG1028" s="62" t="s">
        <v>82</v>
      </c>
      <c r="AH1028" s="62" t="s">
        <v>83</v>
      </c>
      <c r="AI1028" s="58" t="s">
        <v>4057</v>
      </c>
      <c r="AJ1028" s="58" t="s">
        <v>109</v>
      </c>
      <c r="AK1028" s="73" t="str">
        <f t="shared" ca="1" si="86"/>
        <v>поверен</v>
      </c>
      <c r="AL1028" s="66" t="s">
        <v>86</v>
      </c>
      <c r="AM1028" s="66" t="s">
        <v>86</v>
      </c>
      <c r="AN1028" s="66" t="s">
        <v>87</v>
      </c>
      <c r="AO1028" s="58" t="s">
        <v>88</v>
      </c>
      <c r="AP1028" s="507"/>
      <c r="AQ1028" s="507"/>
      <c r="AR1028" s="507"/>
      <c r="AS1028" s="507"/>
      <c r="AT1028" s="507"/>
      <c r="AU1028" s="507"/>
      <c r="AV1028" s="507"/>
      <c r="AW1028" s="507"/>
      <c r="AX1028" s="507"/>
      <c r="AY1028" s="507"/>
      <c r="AZ1028" s="507"/>
      <c r="BA1028" s="507"/>
      <c r="BB1028" s="62" t="s">
        <v>403</v>
      </c>
      <c r="BC1028" s="62" t="s">
        <v>404</v>
      </c>
      <c r="BD1028" s="66">
        <v>3160</v>
      </c>
      <c r="BE1028" s="507"/>
      <c r="BF1028" s="518" t="s">
        <v>2746</v>
      </c>
      <c r="BG1028" s="58" t="s">
        <v>1170</v>
      </c>
      <c r="BH1028" s="507"/>
      <c r="BI1028" s="58"/>
      <c r="BJ1028" s="58"/>
      <c r="BK1028" s="58"/>
    </row>
    <row r="1029" ht="60" hidden="1" customHeight="1">
      <c r="A1029" s="58"/>
      <c r="B1029" s="58" t="s">
        <v>62</v>
      </c>
      <c r="C1029" s="58" t="s">
        <v>63</v>
      </c>
      <c r="D1029" s="59" t="s">
        <v>64</v>
      </c>
      <c r="E1029" s="58">
        <v>264</v>
      </c>
      <c r="F1029" s="58" t="s">
        <v>2735</v>
      </c>
      <c r="G1029" s="58" t="s">
        <v>2819</v>
      </c>
      <c r="H1029" s="58" t="s">
        <v>4058</v>
      </c>
      <c r="I1029" s="58" t="s">
        <v>2738</v>
      </c>
      <c r="J1029" s="58" t="s">
        <v>2739</v>
      </c>
      <c r="K1029" s="58" t="s">
        <v>2740</v>
      </c>
      <c r="L1029" s="58" t="s">
        <v>2741</v>
      </c>
      <c r="M1029" s="512" t="s">
        <v>2742</v>
      </c>
      <c r="N1029" s="58">
        <v>112160024</v>
      </c>
      <c r="O1029" s="58" t="s">
        <v>412</v>
      </c>
      <c r="P1029" s="58" t="s">
        <v>76</v>
      </c>
      <c r="Q1029" s="66" t="s">
        <v>398</v>
      </c>
      <c r="R1029" s="74">
        <v>2015</v>
      </c>
      <c r="S1029" s="517"/>
      <c r="T1029" s="513">
        <f t="shared" si="87"/>
        <v>2015</v>
      </c>
      <c r="U1029" s="58">
        <v>4</v>
      </c>
      <c r="V1029" s="58" t="s">
        <v>325</v>
      </c>
      <c r="W1029" s="58" t="s">
        <v>2743</v>
      </c>
      <c r="X1029" s="58">
        <v>20</v>
      </c>
      <c r="Y1029" s="58" t="s">
        <v>325</v>
      </c>
      <c r="Z1029" s="58" t="s">
        <v>2743</v>
      </c>
      <c r="AA1029" s="58" t="s">
        <v>2744</v>
      </c>
      <c r="AB1029" s="507"/>
      <c r="AC1029" s="58" t="s">
        <v>141</v>
      </c>
      <c r="AD1029" s="58">
        <v>12</v>
      </c>
      <c r="AE1029" s="116">
        <v>45768</v>
      </c>
      <c r="AF1029" s="73">
        <f t="shared" si="88"/>
        <v>46132</v>
      </c>
      <c r="AG1029" s="62" t="s">
        <v>82</v>
      </c>
      <c r="AH1029" s="62" t="s">
        <v>83</v>
      </c>
      <c r="AI1029" s="58" t="s">
        <v>4059</v>
      </c>
      <c r="AJ1029" s="58" t="s">
        <v>109</v>
      </c>
      <c r="AK1029" s="73" t="str">
        <f t="shared" ref="AK1029:AK1092" ca="1" si="89">IF(AE1029=0,"нет данных",IF(TODAY()&lt;AF1029-30,"поверен",IF(TODAY()&gt;AF1029,"ЗАМЕНИТЬ","ПРОСРОЧЕН")))</f>
        <v>поверен</v>
      </c>
      <c r="AL1029" s="66" t="s">
        <v>86</v>
      </c>
      <c r="AM1029" s="66" t="s">
        <v>86</v>
      </c>
      <c r="AN1029" s="66" t="s">
        <v>87</v>
      </c>
      <c r="AO1029" s="58" t="s">
        <v>88</v>
      </c>
      <c r="AP1029" s="507"/>
      <c r="AQ1029" s="507"/>
      <c r="AR1029" s="507"/>
      <c r="AS1029" s="507"/>
      <c r="AT1029" s="507"/>
      <c r="AU1029" s="507"/>
      <c r="AV1029" s="507"/>
      <c r="AW1029" s="507"/>
      <c r="AX1029" s="507"/>
      <c r="AY1029" s="507"/>
      <c r="AZ1029" s="507"/>
      <c r="BA1029" s="507"/>
      <c r="BB1029" s="62" t="s">
        <v>403</v>
      </c>
      <c r="BC1029" s="62" t="s">
        <v>404</v>
      </c>
      <c r="BD1029" s="66">
        <v>3160</v>
      </c>
      <c r="BE1029" s="507"/>
      <c r="BF1029" s="518" t="s">
        <v>2746</v>
      </c>
      <c r="BG1029" s="58" t="s">
        <v>1170</v>
      </c>
      <c r="BH1029" s="507"/>
      <c r="BI1029" s="58"/>
      <c r="BJ1029" s="58"/>
      <c r="BK1029" s="58"/>
    </row>
    <row r="1030" ht="60" hidden="1" customHeight="1">
      <c r="A1030" s="58"/>
      <c r="B1030" s="58" t="s">
        <v>62</v>
      </c>
      <c r="C1030" s="58" t="s">
        <v>63</v>
      </c>
      <c r="D1030" s="59" t="s">
        <v>64</v>
      </c>
      <c r="E1030" s="58">
        <v>264</v>
      </c>
      <c r="F1030" s="58" t="s">
        <v>2735</v>
      </c>
      <c r="G1030" s="58" t="s">
        <v>2819</v>
      </c>
      <c r="H1030" s="58" t="s">
        <v>4060</v>
      </c>
      <c r="I1030" s="58" t="s">
        <v>2738</v>
      </c>
      <c r="J1030" s="58" t="s">
        <v>2739</v>
      </c>
      <c r="K1030" s="58" t="s">
        <v>2740</v>
      </c>
      <c r="L1030" s="58" t="s">
        <v>2741</v>
      </c>
      <c r="M1030" s="512" t="s">
        <v>2742</v>
      </c>
      <c r="N1030" s="58">
        <v>112160088</v>
      </c>
      <c r="O1030" s="58" t="s">
        <v>412</v>
      </c>
      <c r="P1030" s="58" t="s">
        <v>76</v>
      </c>
      <c r="Q1030" s="66" t="s">
        <v>398</v>
      </c>
      <c r="R1030" s="74">
        <v>2015</v>
      </c>
      <c r="S1030" s="517"/>
      <c r="T1030" s="513">
        <f t="shared" si="87"/>
        <v>2015</v>
      </c>
      <c r="U1030" s="58">
        <v>4</v>
      </c>
      <c r="V1030" s="58" t="s">
        <v>325</v>
      </c>
      <c r="W1030" s="58" t="s">
        <v>2743</v>
      </c>
      <c r="X1030" s="58">
        <v>20</v>
      </c>
      <c r="Y1030" s="58" t="s">
        <v>325</v>
      </c>
      <c r="Z1030" s="58" t="s">
        <v>2743</v>
      </c>
      <c r="AA1030" s="58" t="s">
        <v>2744</v>
      </c>
      <c r="AB1030" s="507"/>
      <c r="AC1030" s="58" t="s">
        <v>141</v>
      </c>
      <c r="AD1030" s="58">
        <v>12</v>
      </c>
      <c r="AE1030" s="116">
        <v>45768</v>
      </c>
      <c r="AF1030" s="73">
        <f t="shared" si="88"/>
        <v>46132</v>
      </c>
      <c r="AG1030" s="62" t="s">
        <v>82</v>
      </c>
      <c r="AH1030" s="62" t="s">
        <v>83</v>
      </c>
      <c r="AI1030" s="58" t="s">
        <v>4061</v>
      </c>
      <c r="AJ1030" s="58" t="s">
        <v>178</v>
      </c>
      <c r="AK1030" s="73" t="str">
        <f t="shared" ca="1" si="89"/>
        <v>поверен</v>
      </c>
      <c r="AL1030" s="66" t="s">
        <v>86</v>
      </c>
      <c r="AM1030" s="66" t="s">
        <v>86</v>
      </c>
      <c r="AN1030" s="66" t="s">
        <v>87</v>
      </c>
      <c r="AO1030" s="58" t="s">
        <v>88</v>
      </c>
      <c r="AP1030" s="507"/>
      <c r="AQ1030" s="507"/>
      <c r="AR1030" s="507"/>
      <c r="AS1030" s="507"/>
      <c r="AT1030" s="507"/>
      <c r="AU1030" s="507"/>
      <c r="AV1030" s="507"/>
      <c r="AW1030" s="507"/>
      <c r="AX1030" s="507"/>
      <c r="AY1030" s="507"/>
      <c r="AZ1030" s="507"/>
      <c r="BA1030" s="507"/>
      <c r="BB1030" s="62" t="s">
        <v>403</v>
      </c>
      <c r="BC1030" s="62" t="s">
        <v>404</v>
      </c>
      <c r="BD1030" s="66">
        <v>3160</v>
      </c>
      <c r="BE1030" s="507"/>
      <c r="BF1030" s="518" t="s">
        <v>2746</v>
      </c>
      <c r="BG1030" s="58" t="s">
        <v>1170</v>
      </c>
      <c r="BH1030" s="507"/>
      <c r="BI1030" s="58"/>
      <c r="BJ1030" s="58"/>
      <c r="BK1030" s="58"/>
    </row>
    <row r="1031" ht="60" hidden="1" customHeight="1">
      <c r="A1031" s="58"/>
      <c r="B1031" s="58" t="s">
        <v>62</v>
      </c>
      <c r="C1031" s="58" t="s">
        <v>63</v>
      </c>
      <c r="D1031" s="59" t="s">
        <v>64</v>
      </c>
      <c r="E1031" s="58">
        <v>264</v>
      </c>
      <c r="F1031" s="58" t="s">
        <v>2735</v>
      </c>
      <c r="G1031" s="58" t="s">
        <v>2819</v>
      </c>
      <c r="H1031" s="58" t="s">
        <v>4062</v>
      </c>
      <c r="I1031" s="58" t="s">
        <v>2738</v>
      </c>
      <c r="J1031" s="58" t="s">
        <v>2739</v>
      </c>
      <c r="K1031" s="58" t="s">
        <v>2740</v>
      </c>
      <c r="L1031" s="58" t="s">
        <v>2741</v>
      </c>
      <c r="M1031" s="512" t="s">
        <v>2742</v>
      </c>
      <c r="N1031" s="58">
        <v>112160236</v>
      </c>
      <c r="O1031" s="58" t="s">
        <v>412</v>
      </c>
      <c r="P1031" s="58" t="s">
        <v>76</v>
      </c>
      <c r="Q1031" s="66" t="s">
        <v>398</v>
      </c>
      <c r="R1031" s="74">
        <v>2015</v>
      </c>
      <c r="S1031" s="517"/>
      <c r="T1031" s="513">
        <f t="shared" si="87"/>
        <v>2015</v>
      </c>
      <c r="U1031" s="58">
        <v>4</v>
      </c>
      <c r="V1031" s="58" t="s">
        <v>325</v>
      </c>
      <c r="W1031" s="58" t="s">
        <v>2743</v>
      </c>
      <c r="X1031" s="58">
        <v>20</v>
      </c>
      <c r="Y1031" s="58" t="s">
        <v>325</v>
      </c>
      <c r="Z1031" s="58" t="s">
        <v>2743</v>
      </c>
      <c r="AA1031" s="58" t="s">
        <v>2744</v>
      </c>
      <c r="AB1031" s="507"/>
      <c r="AC1031" s="58" t="s">
        <v>141</v>
      </c>
      <c r="AD1031" s="58">
        <v>12</v>
      </c>
      <c r="AE1031" s="116">
        <v>45768</v>
      </c>
      <c r="AF1031" s="73">
        <f t="shared" si="88"/>
        <v>46132</v>
      </c>
      <c r="AG1031" s="62" t="s">
        <v>82</v>
      </c>
      <c r="AH1031" s="62" t="s">
        <v>83</v>
      </c>
      <c r="AI1031" s="58" t="s">
        <v>4063</v>
      </c>
      <c r="AJ1031" s="58" t="s">
        <v>109</v>
      </c>
      <c r="AK1031" s="73" t="str">
        <f t="shared" ca="1" si="89"/>
        <v>поверен</v>
      </c>
      <c r="AL1031" s="66" t="s">
        <v>86</v>
      </c>
      <c r="AM1031" s="66" t="s">
        <v>86</v>
      </c>
      <c r="AN1031" s="66" t="s">
        <v>87</v>
      </c>
      <c r="AO1031" s="58" t="s">
        <v>88</v>
      </c>
      <c r="AP1031" s="507"/>
      <c r="AQ1031" s="507"/>
      <c r="AR1031" s="507"/>
      <c r="AS1031" s="507"/>
      <c r="AT1031" s="507"/>
      <c r="AU1031" s="507"/>
      <c r="AV1031" s="507"/>
      <c r="AW1031" s="507"/>
      <c r="AX1031" s="507"/>
      <c r="AY1031" s="507"/>
      <c r="AZ1031" s="507"/>
      <c r="BA1031" s="507"/>
      <c r="BB1031" s="62" t="s">
        <v>403</v>
      </c>
      <c r="BC1031" s="62" t="s">
        <v>404</v>
      </c>
      <c r="BD1031" s="66">
        <v>3160</v>
      </c>
      <c r="BE1031" s="507"/>
      <c r="BF1031" s="518" t="s">
        <v>2746</v>
      </c>
      <c r="BG1031" s="58" t="s">
        <v>1170</v>
      </c>
      <c r="BH1031" s="507"/>
      <c r="BI1031" s="58"/>
      <c r="BJ1031" s="58"/>
      <c r="BK1031" s="58"/>
    </row>
    <row r="1032" ht="60" hidden="1" customHeight="1">
      <c r="A1032" s="58"/>
      <c r="B1032" s="58" t="s">
        <v>62</v>
      </c>
      <c r="C1032" s="58" t="s">
        <v>63</v>
      </c>
      <c r="D1032" s="59" t="s">
        <v>64</v>
      </c>
      <c r="E1032" s="58">
        <v>264</v>
      </c>
      <c r="F1032" s="58" t="s">
        <v>2735</v>
      </c>
      <c r="G1032" s="58" t="s">
        <v>2819</v>
      </c>
      <c r="H1032" s="58" t="s">
        <v>4064</v>
      </c>
      <c r="I1032" s="58" t="s">
        <v>2738</v>
      </c>
      <c r="J1032" s="58" t="s">
        <v>2739</v>
      </c>
      <c r="K1032" s="58" t="s">
        <v>2740</v>
      </c>
      <c r="L1032" s="58" t="s">
        <v>2741</v>
      </c>
      <c r="M1032" s="512" t="s">
        <v>2742</v>
      </c>
      <c r="N1032" s="58">
        <v>112150509</v>
      </c>
      <c r="O1032" s="58" t="s">
        <v>412</v>
      </c>
      <c r="P1032" s="58" t="s">
        <v>76</v>
      </c>
      <c r="Q1032" s="66" t="s">
        <v>398</v>
      </c>
      <c r="R1032" s="74">
        <v>2015</v>
      </c>
      <c r="S1032" s="517"/>
      <c r="T1032" s="513">
        <f t="shared" si="87"/>
        <v>2015</v>
      </c>
      <c r="U1032" s="58">
        <v>4</v>
      </c>
      <c r="V1032" s="58" t="s">
        <v>325</v>
      </c>
      <c r="W1032" s="58" t="s">
        <v>2743</v>
      </c>
      <c r="X1032" s="58">
        <v>20</v>
      </c>
      <c r="Y1032" s="58" t="s">
        <v>325</v>
      </c>
      <c r="Z1032" s="58" t="s">
        <v>2743</v>
      </c>
      <c r="AA1032" s="58" t="s">
        <v>2744</v>
      </c>
      <c r="AB1032" s="507"/>
      <c r="AC1032" s="58" t="s">
        <v>141</v>
      </c>
      <c r="AD1032" s="58">
        <v>12</v>
      </c>
      <c r="AE1032" s="116">
        <v>45768</v>
      </c>
      <c r="AF1032" s="73">
        <f t="shared" si="88"/>
        <v>46132</v>
      </c>
      <c r="AG1032" s="62" t="s">
        <v>82</v>
      </c>
      <c r="AH1032" s="62" t="s">
        <v>83</v>
      </c>
      <c r="AI1032" s="58" t="s">
        <v>4065</v>
      </c>
      <c r="AJ1032" s="58" t="s">
        <v>109</v>
      </c>
      <c r="AK1032" s="73" t="str">
        <f t="shared" ca="1" si="89"/>
        <v>поверен</v>
      </c>
      <c r="AL1032" s="66" t="s">
        <v>86</v>
      </c>
      <c r="AM1032" s="66" t="s">
        <v>86</v>
      </c>
      <c r="AN1032" s="66" t="s">
        <v>87</v>
      </c>
      <c r="AO1032" s="58" t="s">
        <v>88</v>
      </c>
      <c r="AP1032" s="507"/>
      <c r="AQ1032" s="507"/>
      <c r="AR1032" s="507"/>
      <c r="AS1032" s="507"/>
      <c r="AT1032" s="507"/>
      <c r="AU1032" s="507"/>
      <c r="AV1032" s="507"/>
      <c r="AW1032" s="507"/>
      <c r="AX1032" s="507"/>
      <c r="AY1032" s="507"/>
      <c r="AZ1032" s="507"/>
      <c r="BA1032" s="507"/>
      <c r="BB1032" s="62" t="s">
        <v>403</v>
      </c>
      <c r="BC1032" s="62" t="s">
        <v>404</v>
      </c>
      <c r="BD1032" s="66">
        <v>3160</v>
      </c>
      <c r="BE1032" s="507"/>
      <c r="BF1032" s="518" t="s">
        <v>2746</v>
      </c>
      <c r="BG1032" s="58" t="s">
        <v>1170</v>
      </c>
      <c r="BH1032" s="507"/>
      <c r="BI1032" s="58"/>
      <c r="BJ1032" s="58"/>
      <c r="BK1032" s="58"/>
    </row>
    <row r="1033" ht="60" hidden="1" customHeight="1">
      <c r="A1033" s="114"/>
      <c r="B1033" s="58" t="s">
        <v>62</v>
      </c>
      <c r="C1033" s="58" t="s">
        <v>63</v>
      </c>
      <c r="D1033" s="59" t="s">
        <v>64</v>
      </c>
      <c r="E1033" s="58">
        <v>264</v>
      </c>
      <c r="F1033" s="58" t="s">
        <v>2735</v>
      </c>
      <c r="G1033" s="58" t="s">
        <v>2819</v>
      </c>
      <c r="H1033" s="58" t="s">
        <v>4066</v>
      </c>
      <c r="I1033" s="58" t="s">
        <v>2738</v>
      </c>
      <c r="J1033" s="58" t="s">
        <v>2739</v>
      </c>
      <c r="K1033" s="58" t="s">
        <v>2740</v>
      </c>
      <c r="L1033" s="58" t="s">
        <v>2741</v>
      </c>
      <c r="M1033" s="512" t="s">
        <v>2742</v>
      </c>
      <c r="N1033" s="58">
        <v>112160160</v>
      </c>
      <c r="O1033" s="58" t="s">
        <v>412</v>
      </c>
      <c r="P1033" s="58" t="s">
        <v>76</v>
      </c>
      <c r="Q1033" s="66" t="s">
        <v>398</v>
      </c>
      <c r="R1033" s="74">
        <v>2015</v>
      </c>
      <c r="S1033" s="517"/>
      <c r="T1033" s="513">
        <f t="shared" si="87"/>
        <v>2015</v>
      </c>
      <c r="U1033" s="58">
        <v>4</v>
      </c>
      <c r="V1033" s="58" t="s">
        <v>325</v>
      </c>
      <c r="W1033" s="58" t="s">
        <v>2743</v>
      </c>
      <c r="X1033" s="58">
        <v>20</v>
      </c>
      <c r="Y1033" s="58" t="s">
        <v>325</v>
      </c>
      <c r="Z1033" s="58" t="s">
        <v>2743</v>
      </c>
      <c r="AA1033" s="58" t="s">
        <v>2744</v>
      </c>
      <c r="AB1033" s="507"/>
      <c r="AC1033" s="58" t="s">
        <v>141</v>
      </c>
      <c r="AD1033" s="58">
        <v>12</v>
      </c>
      <c r="AE1033" s="116">
        <v>45768</v>
      </c>
      <c r="AF1033" s="73">
        <f t="shared" si="88"/>
        <v>46132</v>
      </c>
      <c r="AG1033" s="62" t="s">
        <v>82</v>
      </c>
      <c r="AH1033" s="62" t="s">
        <v>83</v>
      </c>
      <c r="AI1033" s="58" t="s">
        <v>4067</v>
      </c>
      <c r="AJ1033" s="58" t="s">
        <v>109</v>
      </c>
      <c r="AK1033" s="73" t="str">
        <f t="shared" ca="1" si="89"/>
        <v>поверен</v>
      </c>
      <c r="AL1033" s="66" t="s">
        <v>86</v>
      </c>
      <c r="AM1033" s="66" t="s">
        <v>86</v>
      </c>
      <c r="AN1033" s="66" t="s">
        <v>87</v>
      </c>
      <c r="AO1033" s="58" t="s">
        <v>88</v>
      </c>
      <c r="AP1033" s="507"/>
      <c r="AQ1033" s="507"/>
      <c r="AR1033" s="507"/>
      <c r="AS1033" s="507"/>
      <c r="AT1033" s="507"/>
      <c r="AU1033" s="507"/>
      <c r="AV1033" s="507"/>
      <c r="AW1033" s="507"/>
      <c r="AX1033" s="507"/>
      <c r="AY1033" s="507"/>
      <c r="AZ1033" s="507"/>
      <c r="BA1033" s="507"/>
      <c r="BB1033" s="62" t="s">
        <v>403</v>
      </c>
      <c r="BC1033" s="62" t="s">
        <v>404</v>
      </c>
      <c r="BD1033" s="66">
        <v>3160</v>
      </c>
      <c r="BE1033" s="507"/>
      <c r="BF1033" s="518" t="s">
        <v>2746</v>
      </c>
      <c r="BG1033" s="58" t="s">
        <v>1170</v>
      </c>
      <c r="BH1033" s="507"/>
      <c r="BI1033" s="58"/>
      <c r="BJ1033" s="58"/>
      <c r="BK1033" s="58"/>
    </row>
    <row r="1034" ht="60" hidden="1" customHeight="1">
      <c r="A1034" s="58"/>
      <c r="B1034" s="58" t="s">
        <v>62</v>
      </c>
      <c r="C1034" s="58" t="s">
        <v>63</v>
      </c>
      <c r="D1034" s="59" t="s">
        <v>64</v>
      </c>
      <c r="E1034" s="58">
        <v>264</v>
      </c>
      <c r="F1034" s="58" t="s">
        <v>2735</v>
      </c>
      <c r="G1034" s="58" t="s">
        <v>2819</v>
      </c>
      <c r="H1034" s="58" t="s">
        <v>4068</v>
      </c>
      <c r="I1034" s="58" t="s">
        <v>2738</v>
      </c>
      <c r="J1034" s="58" t="s">
        <v>2739</v>
      </c>
      <c r="K1034" s="58" t="s">
        <v>2740</v>
      </c>
      <c r="L1034" s="58" t="s">
        <v>2741</v>
      </c>
      <c r="M1034" s="512" t="s">
        <v>4069</v>
      </c>
      <c r="N1034" s="58">
        <v>112150053</v>
      </c>
      <c r="O1034" s="58" t="s">
        <v>412</v>
      </c>
      <c r="P1034" s="58" t="s">
        <v>76</v>
      </c>
      <c r="Q1034" s="66" t="s">
        <v>398</v>
      </c>
      <c r="R1034" s="74">
        <v>2015</v>
      </c>
      <c r="S1034" s="517"/>
      <c r="T1034" s="513">
        <f t="shared" si="87"/>
        <v>2015</v>
      </c>
      <c r="U1034" s="58">
        <v>4</v>
      </c>
      <c r="V1034" s="58" t="s">
        <v>325</v>
      </c>
      <c r="W1034" s="58" t="s">
        <v>2743</v>
      </c>
      <c r="X1034" s="58">
        <v>20</v>
      </c>
      <c r="Y1034" s="58" t="s">
        <v>325</v>
      </c>
      <c r="Z1034" s="58" t="s">
        <v>2743</v>
      </c>
      <c r="AA1034" s="58" t="s">
        <v>2744</v>
      </c>
      <c r="AB1034" s="507"/>
      <c r="AC1034" s="58" t="s">
        <v>141</v>
      </c>
      <c r="AD1034" s="58">
        <v>12</v>
      </c>
      <c r="AE1034" s="116">
        <v>45768</v>
      </c>
      <c r="AF1034" s="73">
        <f t="shared" si="88"/>
        <v>46132</v>
      </c>
      <c r="AG1034" s="62" t="s">
        <v>82</v>
      </c>
      <c r="AH1034" s="62" t="s">
        <v>83</v>
      </c>
      <c r="AI1034" s="58" t="s">
        <v>4070</v>
      </c>
      <c r="AJ1034" s="58" t="s">
        <v>109</v>
      </c>
      <c r="AK1034" s="73" t="str">
        <f t="shared" ca="1" si="89"/>
        <v>поверен</v>
      </c>
      <c r="AL1034" s="66" t="s">
        <v>86</v>
      </c>
      <c r="AM1034" s="66" t="s">
        <v>86</v>
      </c>
      <c r="AN1034" s="66" t="s">
        <v>87</v>
      </c>
      <c r="AO1034" s="58" t="s">
        <v>88</v>
      </c>
      <c r="AP1034" s="507"/>
      <c r="AQ1034" s="507"/>
      <c r="AR1034" s="507"/>
      <c r="AS1034" s="507"/>
      <c r="AT1034" s="507"/>
      <c r="AU1034" s="507"/>
      <c r="AV1034" s="507"/>
      <c r="AW1034" s="507"/>
      <c r="AX1034" s="507"/>
      <c r="AY1034" s="507"/>
      <c r="AZ1034" s="507"/>
      <c r="BA1034" s="507"/>
      <c r="BB1034" s="62" t="s">
        <v>403</v>
      </c>
      <c r="BC1034" s="62" t="s">
        <v>404</v>
      </c>
      <c r="BD1034" s="66">
        <v>3160</v>
      </c>
      <c r="BE1034" s="507"/>
      <c r="BF1034" s="518" t="s">
        <v>2746</v>
      </c>
      <c r="BG1034" s="58" t="s">
        <v>1170</v>
      </c>
      <c r="BH1034" s="507"/>
      <c r="BI1034" s="58"/>
      <c r="BJ1034" s="58"/>
      <c r="BK1034" s="58"/>
    </row>
    <row r="1035" ht="60" hidden="1" customHeight="1">
      <c r="A1035" s="58"/>
      <c r="B1035" s="58" t="s">
        <v>62</v>
      </c>
      <c r="C1035" s="58" t="s">
        <v>63</v>
      </c>
      <c r="D1035" s="59" t="s">
        <v>64</v>
      </c>
      <c r="E1035" s="58">
        <v>264</v>
      </c>
      <c r="F1035" s="58" t="s">
        <v>2735</v>
      </c>
      <c r="G1035" s="58" t="s">
        <v>2819</v>
      </c>
      <c r="H1035" s="58" t="s">
        <v>4071</v>
      </c>
      <c r="I1035" s="58" t="s">
        <v>2738</v>
      </c>
      <c r="J1035" s="58" t="s">
        <v>2739</v>
      </c>
      <c r="K1035" s="58" t="s">
        <v>2740</v>
      </c>
      <c r="L1035" s="58" t="s">
        <v>2741</v>
      </c>
      <c r="M1035" s="512" t="s">
        <v>2742</v>
      </c>
      <c r="N1035" s="58">
        <v>112160054</v>
      </c>
      <c r="O1035" s="58" t="s">
        <v>412</v>
      </c>
      <c r="P1035" s="58" t="s">
        <v>76</v>
      </c>
      <c r="Q1035" s="66" t="s">
        <v>398</v>
      </c>
      <c r="R1035" s="74">
        <v>2015</v>
      </c>
      <c r="S1035" s="517"/>
      <c r="T1035" s="513">
        <f t="shared" si="87"/>
        <v>2015</v>
      </c>
      <c r="U1035" s="58">
        <v>4</v>
      </c>
      <c r="V1035" s="58" t="s">
        <v>325</v>
      </c>
      <c r="W1035" s="58" t="s">
        <v>2743</v>
      </c>
      <c r="X1035" s="58">
        <v>20</v>
      </c>
      <c r="Y1035" s="58" t="s">
        <v>325</v>
      </c>
      <c r="Z1035" s="58" t="s">
        <v>2743</v>
      </c>
      <c r="AA1035" s="58" t="s">
        <v>2744</v>
      </c>
      <c r="AB1035" s="507"/>
      <c r="AC1035" s="58" t="s">
        <v>141</v>
      </c>
      <c r="AD1035" s="58">
        <v>12</v>
      </c>
      <c r="AE1035" s="116">
        <v>45768</v>
      </c>
      <c r="AF1035" s="73">
        <f t="shared" si="88"/>
        <v>46132</v>
      </c>
      <c r="AG1035" s="62" t="s">
        <v>82</v>
      </c>
      <c r="AH1035" s="62" t="s">
        <v>83</v>
      </c>
      <c r="AI1035" s="58" t="s">
        <v>4072</v>
      </c>
      <c r="AJ1035" s="58" t="s">
        <v>109</v>
      </c>
      <c r="AK1035" s="73" t="str">
        <f t="shared" ca="1" si="89"/>
        <v>поверен</v>
      </c>
      <c r="AL1035" s="66" t="s">
        <v>86</v>
      </c>
      <c r="AM1035" s="66" t="s">
        <v>86</v>
      </c>
      <c r="AN1035" s="66" t="s">
        <v>87</v>
      </c>
      <c r="AO1035" s="58" t="s">
        <v>88</v>
      </c>
      <c r="AP1035" s="507"/>
      <c r="AQ1035" s="507"/>
      <c r="AR1035" s="507"/>
      <c r="AS1035" s="507"/>
      <c r="AT1035" s="507"/>
      <c r="AU1035" s="507"/>
      <c r="AV1035" s="507"/>
      <c r="AW1035" s="507"/>
      <c r="AX1035" s="507"/>
      <c r="AY1035" s="507"/>
      <c r="AZ1035" s="507"/>
      <c r="BA1035" s="507"/>
      <c r="BB1035" s="62" t="s">
        <v>403</v>
      </c>
      <c r="BC1035" s="62" t="s">
        <v>404</v>
      </c>
      <c r="BD1035" s="66">
        <v>3160</v>
      </c>
      <c r="BE1035" s="507"/>
      <c r="BF1035" s="518" t="s">
        <v>2746</v>
      </c>
      <c r="BG1035" s="58" t="s">
        <v>1170</v>
      </c>
      <c r="BH1035" s="507"/>
      <c r="BI1035" s="58"/>
      <c r="BJ1035" s="58"/>
      <c r="BK1035" s="58"/>
    </row>
    <row r="1036" ht="60" hidden="1" customHeight="1">
      <c r="A1036" s="114"/>
      <c r="B1036" s="58" t="s">
        <v>62</v>
      </c>
      <c r="C1036" s="58" t="s">
        <v>63</v>
      </c>
      <c r="D1036" s="59" t="s">
        <v>64</v>
      </c>
      <c r="E1036" s="58">
        <v>264</v>
      </c>
      <c r="F1036" s="58" t="s">
        <v>2735</v>
      </c>
      <c r="G1036" s="58" t="s">
        <v>2819</v>
      </c>
      <c r="H1036" s="58" t="s">
        <v>4073</v>
      </c>
      <c r="I1036" s="58" t="s">
        <v>2738</v>
      </c>
      <c r="J1036" s="58" t="s">
        <v>2739</v>
      </c>
      <c r="K1036" s="58" t="s">
        <v>2740</v>
      </c>
      <c r="L1036" s="58" t="s">
        <v>2741</v>
      </c>
      <c r="M1036" s="512" t="s">
        <v>2742</v>
      </c>
      <c r="N1036" s="58">
        <v>112160162</v>
      </c>
      <c r="O1036" s="58" t="s">
        <v>412</v>
      </c>
      <c r="P1036" s="58" t="s">
        <v>76</v>
      </c>
      <c r="Q1036" s="66" t="s">
        <v>398</v>
      </c>
      <c r="R1036" s="74">
        <v>2015</v>
      </c>
      <c r="S1036" s="517"/>
      <c r="T1036" s="513">
        <f t="shared" si="87"/>
        <v>2015</v>
      </c>
      <c r="U1036" s="58">
        <v>4</v>
      </c>
      <c r="V1036" s="58" t="s">
        <v>325</v>
      </c>
      <c r="W1036" s="58" t="s">
        <v>2743</v>
      </c>
      <c r="X1036" s="58">
        <v>20</v>
      </c>
      <c r="Y1036" s="58" t="s">
        <v>325</v>
      </c>
      <c r="Z1036" s="58" t="s">
        <v>2743</v>
      </c>
      <c r="AA1036" s="58" t="s">
        <v>2744</v>
      </c>
      <c r="AB1036" s="507"/>
      <c r="AC1036" s="58" t="s">
        <v>141</v>
      </c>
      <c r="AD1036" s="58">
        <v>12</v>
      </c>
      <c r="AE1036" s="116">
        <v>45831</v>
      </c>
      <c r="AF1036" s="73">
        <f t="shared" si="88"/>
        <v>46195</v>
      </c>
      <c r="AG1036" s="62" t="s">
        <v>82</v>
      </c>
      <c r="AH1036" s="62" t="s">
        <v>83</v>
      </c>
      <c r="AI1036" s="58" t="s">
        <v>4074</v>
      </c>
      <c r="AJ1036" s="58" t="s">
        <v>109</v>
      </c>
      <c r="AK1036" s="73" t="str">
        <f t="shared" ca="1" si="89"/>
        <v>поверен</v>
      </c>
      <c r="AL1036" s="66" t="s">
        <v>86</v>
      </c>
      <c r="AM1036" s="66" t="s">
        <v>86</v>
      </c>
      <c r="AN1036" s="66" t="s">
        <v>87</v>
      </c>
      <c r="AO1036" s="58" t="s">
        <v>88</v>
      </c>
      <c r="AP1036" s="507"/>
      <c r="AQ1036" s="507"/>
      <c r="AR1036" s="507"/>
      <c r="AS1036" s="507"/>
      <c r="AT1036" s="507"/>
      <c r="AU1036" s="507"/>
      <c r="AV1036" s="507"/>
      <c r="AW1036" s="507"/>
      <c r="AX1036" s="507"/>
      <c r="AY1036" s="507"/>
      <c r="AZ1036" s="507"/>
      <c r="BA1036" s="507"/>
      <c r="BB1036" s="62" t="s">
        <v>403</v>
      </c>
      <c r="BC1036" s="62" t="s">
        <v>404</v>
      </c>
      <c r="BD1036" s="66">
        <v>3160</v>
      </c>
      <c r="BE1036" s="507"/>
      <c r="BF1036" s="518" t="s">
        <v>2746</v>
      </c>
      <c r="BG1036" s="58" t="s">
        <v>1170</v>
      </c>
      <c r="BH1036" s="507"/>
      <c r="BI1036" s="58"/>
      <c r="BJ1036" s="58"/>
      <c r="BK1036" s="58"/>
    </row>
    <row r="1037" ht="60" hidden="1" customHeight="1">
      <c r="A1037" s="58"/>
      <c r="B1037" s="58" t="s">
        <v>62</v>
      </c>
      <c r="C1037" s="58" t="s">
        <v>63</v>
      </c>
      <c r="D1037" s="59" t="s">
        <v>64</v>
      </c>
      <c r="E1037" s="58">
        <v>264</v>
      </c>
      <c r="F1037" s="58" t="s">
        <v>2735</v>
      </c>
      <c r="G1037" s="58" t="s">
        <v>2819</v>
      </c>
      <c r="H1037" s="58" t="s">
        <v>4075</v>
      </c>
      <c r="I1037" s="58" t="s">
        <v>2738</v>
      </c>
      <c r="J1037" s="58" t="s">
        <v>2739</v>
      </c>
      <c r="K1037" s="58" t="s">
        <v>2740</v>
      </c>
      <c r="L1037" s="58" t="s">
        <v>2741</v>
      </c>
      <c r="M1037" s="512" t="s">
        <v>2742</v>
      </c>
      <c r="N1037" s="58">
        <v>112160302</v>
      </c>
      <c r="O1037" s="58" t="s">
        <v>412</v>
      </c>
      <c r="P1037" s="58" t="s">
        <v>76</v>
      </c>
      <c r="Q1037" s="66" t="s">
        <v>398</v>
      </c>
      <c r="R1037" s="74">
        <v>2015</v>
      </c>
      <c r="S1037" s="517"/>
      <c r="T1037" s="513">
        <f t="shared" si="87"/>
        <v>2015</v>
      </c>
      <c r="U1037" s="58">
        <v>4</v>
      </c>
      <c r="V1037" s="58" t="s">
        <v>325</v>
      </c>
      <c r="W1037" s="58" t="s">
        <v>2743</v>
      </c>
      <c r="X1037" s="58">
        <v>20</v>
      </c>
      <c r="Y1037" s="58" t="s">
        <v>325</v>
      </c>
      <c r="Z1037" s="58" t="s">
        <v>2743</v>
      </c>
      <c r="AA1037" s="58" t="s">
        <v>2744</v>
      </c>
      <c r="AB1037" s="507"/>
      <c r="AC1037" s="58" t="s">
        <v>141</v>
      </c>
      <c r="AD1037" s="58">
        <v>12</v>
      </c>
      <c r="AE1037" s="116">
        <v>45768</v>
      </c>
      <c r="AF1037" s="73">
        <f t="shared" si="88"/>
        <v>46132</v>
      </c>
      <c r="AG1037" s="62" t="s">
        <v>82</v>
      </c>
      <c r="AH1037" s="62" t="s">
        <v>83</v>
      </c>
      <c r="AI1037" s="58" t="s">
        <v>4076</v>
      </c>
      <c r="AJ1037" s="58" t="s">
        <v>109</v>
      </c>
      <c r="AK1037" s="73" t="str">
        <f t="shared" ca="1" si="89"/>
        <v>поверен</v>
      </c>
      <c r="AL1037" s="66" t="s">
        <v>86</v>
      </c>
      <c r="AM1037" s="66" t="s">
        <v>86</v>
      </c>
      <c r="AN1037" s="66" t="s">
        <v>87</v>
      </c>
      <c r="AO1037" s="58" t="s">
        <v>88</v>
      </c>
      <c r="AP1037" s="507"/>
      <c r="AQ1037" s="507"/>
      <c r="AR1037" s="507"/>
      <c r="AS1037" s="507"/>
      <c r="AT1037" s="507"/>
      <c r="AU1037" s="507"/>
      <c r="AV1037" s="507"/>
      <c r="AW1037" s="507"/>
      <c r="AX1037" s="507"/>
      <c r="AY1037" s="507"/>
      <c r="AZ1037" s="507"/>
      <c r="BA1037" s="507"/>
      <c r="BB1037" s="62" t="s">
        <v>403</v>
      </c>
      <c r="BC1037" s="62" t="s">
        <v>404</v>
      </c>
      <c r="BD1037" s="66">
        <v>3160</v>
      </c>
      <c r="BE1037" s="507"/>
      <c r="BF1037" s="518" t="s">
        <v>2746</v>
      </c>
      <c r="BG1037" s="58" t="s">
        <v>1170</v>
      </c>
      <c r="BH1037" s="507"/>
      <c r="BI1037" s="58"/>
      <c r="BJ1037" s="58"/>
      <c r="BK1037" s="58"/>
    </row>
    <row r="1038" ht="60" hidden="1" customHeight="1">
      <c r="A1038" s="114"/>
      <c r="B1038" s="58" t="s">
        <v>62</v>
      </c>
      <c r="C1038" s="58" t="s">
        <v>63</v>
      </c>
      <c r="D1038" s="59" t="s">
        <v>64</v>
      </c>
      <c r="E1038" s="58">
        <v>264</v>
      </c>
      <c r="F1038" s="58" t="s">
        <v>2735</v>
      </c>
      <c r="G1038" s="58" t="s">
        <v>2819</v>
      </c>
      <c r="H1038" s="58" t="s">
        <v>4077</v>
      </c>
      <c r="I1038" s="58" t="s">
        <v>2738</v>
      </c>
      <c r="J1038" s="58" t="s">
        <v>2739</v>
      </c>
      <c r="K1038" s="58" t="s">
        <v>2740</v>
      </c>
      <c r="L1038" s="58" t="s">
        <v>2741</v>
      </c>
      <c r="M1038" s="512" t="s">
        <v>2742</v>
      </c>
      <c r="N1038" s="58">
        <v>112160223</v>
      </c>
      <c r="O1038" s="58" t="s">
        <v>412</v>
      </c>
      <c r="P1038" s="58" t="s">
        <v>76</v>
      </c>
      <c r="Q1038" s="66" t="s">
        <v>398</v>
      </c>
      <c r="R1038" s="74">
        <v>2015</v>
      </c>
      <c r="S1038" s="517"/>
      <c r="T1038" s="513">
        <f t="shared" si="87"/>
        <v>2015</v>
      </c>
      <c r="U1038" s="58">
        <v>4</v>
      </c>
      <c r="V1038" s="58" t="s">
        <v>325</v>
      </c>
      <c r="W1038" s="58" t="s">
        <v>2743</v>
      </c>
      <c r="X1038" s="58">
        <v>20</v>
      </c>
      <c r="Y1038" s="58" t="s">
        <v>325</v>
      </c>
      <c r="Z1038" s="58" t="s">
        <v>2743</v>
      </c>
      <c r="AA1038" s="58" t="s">
        <v>2744</v>
      </c>
      <c r="AB1038" s="507"/>
      <c r="AC1038" s="58" t="s">
        <v>141</v>
      </c>
      <c r="AD1038" s="58">
        <v>12</v>
      </c>
      <c r="AE1038" s="116">
        <v>45768</v>
      </c>
      <c r="AF1038" s="73">
        <f t="shared" si="88"/>
        <v>46132</v>
      </c>
      <c r="AG1038" s="62" t="s">
        <v>82</v>
      </c>
      <c r="AH1038" s="62" t="s">
        <v>83</v>
      </c>
      <c r="AI1038" s="58" t="s">
        <v>4078</v>
      </c>
      <c r="AJ1038" s="58" t="s">
        <v>109</v>
      </c>
      <c r="AK1038" s="73" t="str">
        <f t="shared" ca="1" si="89"/>
        <v>поверен</v>
      </c>
      <c r="AL1038" s="66" t="s">
        <v>86</v>
      </c>
      <c r="AM1038" s="66" t="s">
        <v>86</v>
      </c>
      <c r="AN1038" s="66" t="s">
        <v>87</v>
      </c>
      <c r="AO1038" s="58" t="s">
        <v>88</v>
      </c>
      <c r="AP1038" s="507"/>
      <c r="AQ1038" s="507"/>
      <c r="AR1038" s="507"/>
      <c r="AS1038" s="507"/>
      <c r="AT1038" s="507"/>
      <c r="AU1038" s="507"/>
      <c r="AV1038" s="507"/>
      <c r="AW1038" s="507"/>
      <c r="AX1038" s="507"/>
      <c r="AY1038" s="507"/>
      <c r="AZ1038" s="507"/>
      <c r="BA1038" s="507"/>
      <c r="BB1038" s="62" t="s">
        <v>403</v>
      </c>
      <c r="BC1038" s="62" t="s">
        <v>404</v>
      </c>
      <c r="BD1038" s="66">
        <v>3160</v>
      </c>
      <c r="BE1038" s="507"/>
      <c r="BF1038" s="518" t="s">
        <v>2746</v>
      </c>
      <c r="BG1038" s="58" t="s">
        <v>1170</v>
      </c>
      <c r="BH1038" s="507"/>
      <c r="BI1038" s="58"/>
      <c r="BJ1038" s="58"/>
      <c r="BK1038" s="58"/>
    </row>
    <row r="1039" ht="60" hidden="1" customHeight="1">
      <c r="A1039" s="58"/>
      <c r="B1039" s="58" t="s">
        <v>62</v>
      </c>
      <c r="C1039" s="58" t="s">
        <v>63</v>
      </c>
      <c r="D1039" s="59" t="s">
        <v>64</v>
      </c>
      <c r="E1039" s="58">
        <v>264</v>
      </c>
      <c r="F1039" s="58" t="s">
        <v>2735</v>
      </c>
      <c r="G1039" s="58" t="s">
        <v>2819</v>
      </c>
      <c r="H1039" s="58" t="s">
        <v>4079</v>
      </c>
      <c r="I1039" s="58" t="s">
        <v>2738</v>
      </c>
      <c r="J1039" s="58" t="s">
        <v>2739</v>
      </c>
      <c r="K1039" s="58" t="s">
        <v>2740</v>
      </c>
      <c r="L1039" s="58" t="s">
        <v>2741</v>
      </c>
      <c r="M1039" s="512" t="s">
        <v>2742</v>
      </c>
      <c r="N1039" s="58">
        <v>112150383</v>
      </c>
      <c r="O1039" s="58" t="s">
        <v>412</v>
      </c>
      <c r="P1039" s="58" t="s">
        <v>76</v>
      </c>
      <c r="Q1039" s="66" t="s">
        <v>398</v>
      </c>
      <c r="R1039" s="74">
        <v>2015</v>
      </c>
      <c r="S1039" s="517"/>
      <c r="T1039" s="513">
        <f t="shared" si="87"/>
        <v>2015</v>
      </c>
      <c r="U1039" s="58">
        <v>4</v>
      </c>
      <c r="V1039" s="58" t="s">
        <v>325</v>
      </c>
      <c r="W1039" s="58" t="s">
        <v>2743</v>
      </c>
      <c r="X1039" s="58">
        <v>20</v>
      </c>
      <c r="Y1039" s="58" t="s">
        <v>325</v>
      </c>
      <c r="Z1039" s="58" t="s">
        <v>2743</v>
      </c>
      <c r="AA1039" s="58" t="s">
        <v>2744</v>
      </c>
      <c r="AB1039" s="507"/>
      <c r="AC1039" s="58" t="s">
        <v>141</v>
      </c>
      <c r="AD1039" s="58">
        <v>12</v>
      </c>
      <c r="AE1039" s="116">
        <v>45768</v>
      </c>
      <c r="AF1039" s="73">
        <f t="shared" si="88"/>
        <v>46132</v>
      </c>
      <c r="AG1039" s="62" t="s">
        <v>82</v>
      </c>
      <c r="AH1039" s="62" t="s">
        <v>83</v>
      </c>
      <c r="AI1039" s="58" t="s">
        <v>4080</v>
      </c>
      <c r="AJ1039" s="58" t="s">
        <v>109</v>
      </c>
      <c r="AK1039" s="73" t="str">
        <f t="shared" ca="1" si="89"/>
        <v>поверен</v>
      </c>
      <c r="AL1039" s="66" t="s">
        <v>86</v>
      </c>
      <c r="AM1039" s="66" t="s">
        <v>86</v>
      </c>
      <c r="AN1039" s="66" t="s">
        <v>87</v>
      </c>
      <c r="AO1039" s="58" t="s">
        <v>88</v>
      </c>
      <c r="AP1039" s="507"/>
      <c r="AQ1039" s="507"/>
      <c r="AR1039" s="507"/>
      <c r="AS1039" s="507"/>
      <c r="AT1039" s="507"/>
      <c r="AU1039" s="507"/>
      <c r="AV1039" s="507"/>
      <c r="AW1039" s="507"/>
      <c r="AX1039" s="507"/>
      <c r="AY1039" s="507"/>
      <c r="AZ1039" s="507"/>
      <c r="BA1039" s="507"/>
      <c r="BB1039" s="62" t="s">
        <v>403</v>
      </c>
      <c r="BC1039" s="62" t="s">
        <v>404</v>
      </c>
      <c r="BD1039" s="66">
        <v>3160</v>
      </c>
      <c r="BE1039" s="507"/>
      <c r="BF1039" s="518" t="s">
        <v>2746</v>
      </c>
      <c r="BG1039" s="58" t="s">
        <v>1170</v>
      </c>
      <c r="BH1039" s="507"/>
      <c r="BI1039" s="58"/>
      <c r="BJ1039" s="58"/>
      <c r="BK1039" s="58"/>
    </row>
    <row r="1040" ht="60" hidden="1" customHeight="1">
      <c r="A1040" s="58"/>
      <c r="B1040" s="58" t="s">
        <v>62</v>
      </c>
      <c r="C1040" s="58" t="s">
        <v>63</v>
      </c>
      <c r="D1040" s="59" t="s">
        <v>64</v>
      </c>
      <c r="E1040" s="58">
        <v>264</v>
      </c>
      <c r="F1040" s="58" t="s">
        <v>2735</v>
      </c>
      <c r="G1040" s="58" t="s">
        <v>2819</v>
      </c>
      <c r="H1040" s="58" t="s">
        <v>4081</v>
      </c>
      <c r="I1040" s="58" t="s">
        <v>2738</v>
      </c>
      <c r="J1040" s="58" t="s">
        <v>2739</v>
      </c>
      <c r="K1040" s="58" t="s">
        <v>2740</v>
      </c>
      <c r="L1040" s="58" t="s">
        <v>2741</v>
      </c>
      <c r="M1040" s="512" t="s">
        <v>2742</v>
      </c>
      <c r="N1040" s="58">
        <v>112160227</v>
      </c>
      <c r="O1040" s="58" t="s">
        <v>412</v>
      </c>
      <c r="P1040" s="58" t="s">
        <v>76</v>
      </c>
      <c r="Q1040" s="66" t="s">
        <v>398</v>
      </c>
      <c r="R1040" s="74">
        <v>2015</v>
      </c>
      <c r="S1040" s="517"/>
      <c r="T1040" s="513">
        <f t="shared" si="87"/>
        <v>2015</v>
      </c>
      <c r="U1040" s="58">
        <v>4</v>
      </c>
      <c r="V1040" s="58" t="s">
        <v>325</v>
      </c>
      <c r="W1040" s="58" t="s">
        <v>2743</v>
      </c>
      <c r="X1040" s="58">
        <v>20</v>
      </c>
      <c r="Y1040" s="58" t="s">
        <v>325</v>
      </c>
      <c r="Z1040" s="58" t="s">
        <v>2743</v>
      </c>
      <c r="AA1040" s="58" t="s">
        <v>2744</v>
      </c>
      <c r="AB1040" s="507"/>
      <c r="AC1040" s="58" t="s">
        <v>141</v>
      </c>
      <c r="AD1040" s="58">
        <v>12</v>
      </c>
      <c r="AE1040" s="116">
        <v>45768</v>
      </c>
      <c r="AF1040" s="73">
        <f t="shared" si="88"/>
        <v>46132</v>
      </c>
      <c r="AG1040" s="62" t="s">
        <v>82</v>
      </c>
      <c r="AH1040" s="62" t="s">
        <v>83</v>
      </c>
      <c r="AI1040" s="58" t="s">
        <v>4082</v>
      </c>
      <c r="AJ1040" s="58" t="s">
        <v>109</v>
      </c>
      <c r="AK1040" s="73" t="str">
        <f t="shared" ca="1" si="89"/>
        <v>поверен</v>
      </c>
      <c r="AL1040" s="66" t="s">
        <v>86</v>
      </c>
      <c r="AM1040" s="66" t="s">
        <v>86</v>
      </c>
      <c r="AN1040" s="66" t="s">
        <v>87</v>
      </c>
      <c r="AO1040" s="58" t="s">
        <v>88</v>
      </c>
      <c r="AP1040" s="507"/>
      <c r="AQ1040" s="507"/>
      <c r="AR1040" s="507"/>
      <c r="AS1040" s="507"/>
      <c r="AT1040" s="507"/>
      <c r="AU1040" s="507"/>
      <c r="AV1040" s="507"/>
      <c r="AW1040" s="507"/>
      <c r="AX1040" s="507"/>
      <c r="AY1040" s="507"/>
      <c r="AZ1040" s="507"/>
      <c r="BA1040" s="507"/>
      <c r="BB1040" s="62" t="s">
        <v>403</v>
      </c>
      <c r="BC1040" s="62" t="s">
        <v>404</v>
      </c>
      <c r="BD1040" s="66">
        <v>3160</v>
      </c>
      <c r="BE1040" s="507"/>
      <c r="BF1040" s="518" t="s">
        <v>2746</v>
      </c>
      <c r="BG1040" s="58" t="s">
        <v>1170</v>
      </c>
      <c r="BH1040" s="507"/>
      <c r="BI1040" s="58"/>
      <c r="BJ1040" s="58"/>
      <c r="BK1040" s="58"/>
    </row>
    <row r="1041" ht="60" hidden="1" customHeight="1">
      <c r="A1041" s="58"/>
      <c r="B1041" s="58" t="s">
        <v>62</v>
      </c>
      <c r="C1041" s="58" t="s">
        <v>63</v>
      </c>
      <c r="D1041" s="59" t="s">
        <v>64</v>
      </c>
      <c r="E1041" s="58">
        <v>264</v>
      </c>
      <c r="F1041" s="58" t="s">
        <v>2735</v>
      </c>
      <c r="G1041" s="58" t="s">
        <v>2819</v>
      </c>
      <c r="H1041" s="58" t="s">
        <v>4083</v>
      </c>
      <c r="I1041" s="58" t="s">
        <v>2738</v>
      </c>
      <c r="J1041" s="58" t="s">
        <v>2739</v>
      </c>
      <c r="K1041" s="58" t="s">
        <v>2740</v>
      </c>
      <c r="L1041" s="58" t="s">
        <v>2741</v>
      </c>
      <c r="M1041" s="512" t="s">
        <v>2742</v>
      </c>
      <c r="N1041" s="58">
        <v>112160378</v>
      </c>
      <c r="O1041" s="58" t="s">
        <v>412</v>
      </c>
      <c r="P1041" s="58" t="s">
        <v>76</v>
      </c>
      <c r="Q1041" s="66" t="s">
        <v>398</v>
      </c>
      <c r="R1041" s="74">
        <v>2015</v>
      </c>
      <c r="S1041" s="517"/>
      <c r="T1041" s="513">
        <f t="shared" si="87"/>
        <v>2015</v>
      </c>
      <c r="U1041" s="58">
        <v>4</v>
      </c>
      <c r="V1041" s="58" t="s">
        <v>325</v>
      </c>
      <c r="W1041" s="58" t="s">
        <v>2743</v>
      </c>
      <c r="X1041" s="58">
        <v>20</v>
      </c>
      <c r="Y1041" s="58" t="s">
        <v>325</v>
      </c>
      <c r="Z1041" s="58" t="s">
        <v>2743</v>
      </c>
      <c r="AA1041" s="58" t="s">
        <v>2744</v>
      </c>
      <c r="AB1041" s="507"/>
      <c r="AC1041" s="58" t="s">
        <v>141</v>
      </c>
      <c r="AD1041" s="58">
        <v>12</v>
      </c>
      <c r="AE1041" s="116">
        <v>45768</v>
      </c>
      <c r="AF1041" s="73">
        <f t="shared" si="88"/>
        <v>46132</v>
      </c>
      <c r="AG1041" s="62" t="s">
        <v>82</v>
      </c>
      <c r="AH1041" s="62" t="s">
        <v>83</v>
      </c>
      <c r="AI1041" s="58" t="s">
        <v>4084</v>
      </c>
      <c r="AJ1041" s="58" t="s">
        <v>109</v>
      </c>
      <c r="AK1041" s="73" t="str">
        <f t="shared" ca="1" si="89"/>
        <v>поверен</v>
      </c>
      <c r="AL1041" s="66" t="s">
        <v>86</v>
      </c>
      <c r="AM1041" s="66" t="s">
        <v>86</v>
      </c>
      <c r="AN1041" s="66" t="s">
        <v>87</v>
      </c>
      <c r="AO1041" s="58" t="s">
        <v>88</v>
      </c>
      <c r="AP1041" s="507"/>
      <c r="AQ1041" s="507"/>
      <c r="AR1041" s="507"/>
      <c r="AS1041" s="507"/>
      <c r="AT1041" s="507"/>
      <c r="AU1041" s="507"/>
      <c r="AV1041" s="507"/>
      <c r="AW1041" s="507"/>
      <c r="AX1041" s="507"/>
      <c r="AY1041" s="507"/>
      <c r="AZ1041" s="507"/>
      <c r="BA1041" s="507"/>
      <c r="BB1041" s="62" t="s">
        <v>403</v>
      </c>
      <c r="BC1041" s="62" t="s">
        <v>404</v>
      </c>
      <c r="BD1041" s="66">
        <v>3160</v>
      </c>
      <c r="BE1041" s="507"/>
      <c r="BF1041" s="518" t="s">
        <v>2746</v>
      </c>
      <c r="BG1041" s="58" t="s">
        <v>1170</v>
      </c>
      <c r="BH1041" s="507"/>
      <c r="BI1041" s="58"/>
      <c r="BJ1041" s="58"/>
      <c r="BK1041" s="58"/>
    </row>
    <row r="1042" ht="60" hidden="1" customHeight="1">
      <c r="A1042" s="58"/>
      <c r="B1042" s="58" t="s">
        <v>62</v>
      </c>
      <c r="C1042" s="58" t="s">
        <v>63</v>
      </c>
      <c r="D1042" s="59" t="s">
        <v>64</v>
      </c>
      <c r="E1042" s="58">
        <v>264</v>
      </c>
      <c r="F1042" s="58" t="s">
        <v>2735</v>
      </c>
      <c r="G1042" s="58" t="s">
        <v>2819</v>
      </c>
      <c r="H1042" s="58" t="s">
        <v>4085</v>
      </c>
      <c r="I1042" s="58" t="s">
        <v>2738</v>
      </c>
      <c r="J1042" s="58" t="s">
        <v>2739</v>
      </c>
      <c r="K1042" s="58" t="s">
        <v>2740</v>
      </c>
      <c r="L1042" s="58" t="s">
        <v>2741</v>
      </c>
      <c r="M1042" s="512" t="s">
        <v>2742</v>
      </c>
      <c r="N1042" s="58">
        <v>112160036</v>
      </c>
      <c r="O1042" s="58" t="s">
        <v>412</v>
      </c>
      <c r="P1042" s="58" t="s">
        <v>76</v>
      </c>
      <c r="Q1042" s="66" t="s">
        <v>398</v>
      </c>
      <c r="R1042" s="74">
        <v>2015</v>
      </c>
      <c r="S1042" s="517"/>
      <c r="T1042" s="513">
        <f t="shared" si="87"/>
        <v>2015</v>
      </c>
      <c r="U1042" s="58">
        <v>4</v>
      </c>
      <c r="V1042" s="58" t="s">
        <v>325</v>
      </c>
      <c r="W1042" s="58" t="s">
        <v>2743</v>
      </c>
      <c r="X1042" s="58">
        <v>20</v>
      </c>
      <c r="Y1042" s="58" t="s">
        <v>325</v>
      </c>
      <c r="Z1042" s="58" t="s">
        <v>2743</v>
      </c>
      <c r="AA1042" s="58" t="s">
        <v>2744</v>
      </c>
      <c r="AB1042" s="507"/>
      <c r="AC1042" s="58" t="s">
        <v>141</v>
      </c>
      <c r="AD1042" s="58">
        <v>12</v>
      </c>
      <c r="AE1042" s="116">
        <v>45768</v>
      </c>
      <c r="AF1042" s="73">
        <f t="shared" si="88"/>
        <v>46132</v>
      </c>
      <c r="AG1042" s="62" t="s">
        <v>82</v>
      </c>
      <c r="AH1042" s="62" t="s">
        <v>83</v>
      </c>
      <c r="AI1042" s="58" t="s">
        <v>4086</v>
      </c>
      <c r="AJ1042" s="58" t="s">
        <v>109</v>
      </c>
      <c r="AK1042" s="73" t="str">
        <f t="shared" ca="1" si="89"/>
        <v>поверен</v>
      </c>
      <c r="AL1042" s="66" t="s">
        <v>86</v>
      </c>
      <c r="AM1042" s="66" t="s">
        <v>86</v>
      </c>
      <c r="AN1042" s="66" t="s">
        <v>87</v>
      </c>
      <c r="AO1042" s="58" t="s">
        <v>88</v>
      </c>
      <c r="AP1042" s="507"/>
      <c r="AQ1042" s="507"/>
      <c r="AR1042" s="507"/>
      <c r="AS1042" s="507"/>
      <c r="AT1042" s="507"/>
      <c r="AU1042" s="507"/>
      <c r="AV1042" s="507"/>
      <c r="AW1042" s="507"/>
      <c r="AX1042" s="507"/>
      <c r="AY1042" s="507"/>
      <c r="AZ1042" s="507"/>
      <c r="BA1042" s="507"/>
      <c r="BB1042" s="62" t="s">
        <v>403</v>
      </c>
      <c r="BC1042" s="62" t="s">
        <v>404</v>
      </c>
      <c r="BD1042" s="66">
        <v>3160</v>
      </c>
      <c r="BE1042" s="507"/>
      <c r="BF1042" s="518" t="s">
        <v>2746</v>
      </c>
      <c r="BG1042" s="58" t="s">
        <v>1170</v>
      </c>
      <c r="BH1042" s="507"/>
      <c r="BI1042" s="58"/>
      <c r="BJ1042" s="58"/>
      <c r="BK1042" s="58"/>
    </row>
    <row r="1043" ht="60" hidden="1" customHeight="1">
      <c r="A1043" s="58"/>
      <c r="B1043" s="58" t="s">
        <v>62</v>
      </c>
      <c r="C1043" s="58" t="s">
        <v>63</v>
      </c>
      <c r="D1043" s="59" t="s">
        <v>64</v>
      </c>
      <c r="E1043" s="58">
        <v>264</v>
      </c>
      <c r="F1043" s="58" t="s">
        <v>2735</v>
      </c>
      <c r="G1043" s="58" t="s">
        <v>2819</v>
      </c>
      <c r="H1043" s="58" t="s">
        <v>4087</v>
      </c>
      <c r="I1043" s="58" t="s">
        <v>2738</v>
      </c>
      <c r="J1043" s="58" t="s">
        <v>2739</v>
      </c>
      <c r="K1043" s="58" t="s">
        <v>2740</v>
      </c>
      <c r="L1043" s="58" t="s">
        <v>2741</v>
      </c>
      <c r="M1043" s="512" t="s">
        <v>2742</v>
      </c>
      <c r="N1043" s="58">
        <v>112160347</v>
      </c>
      <c r="O1043" s="58" t="s">
        <v>412</v>
      </c>
      <c r="P1043" s="58" t="s">
        <v>76</v>
      </c>
      <c r="Q1043" s="66" t="s">
        <v>398</v>
      </c>
      <c r="R1043" s="74">
        <v>2015</v>
      </c>
      <c r="S1043" s="517"/>
      <c r="T1043" s="513">
        <f t="shared" si="87"/>
        <v>2015</v>
      </c>
      <c r="U1043" s="58">
        <v>4</v>
      </c>
      <c r="V1043" s="58" t="s">
        <v>325</v>
      </c>
      <c r="W1043" s="58" t="s">
        <v>2743</v>
      </c>
      <c r="X1043" s="58">
        <v>20</v>
      </c>
      <c r="Y1043" s="58" t="s">
        <v>325</v>
      </c>
      <c r="Z1043" s="58" t="s">
        <v>2743</v>
      </c>
      <c r="AA1043" s="58" t="s">
        <v>2744</v>
      </c>
      <c r="AB1043" s="507"/>
      <c r="AC1043" s="58" t="s">
        <v>141</v>
      </c>
      <c r="AD1043" s="58">
        <v>12</v>
      </c>
      <c r="AE1043" s="116">
        <v>45768</v>
      </c>
      <c r="AF1043" s="73">
        <f t="shared" si="88"/>
        <v>46132</v>
      </c>
      <c r="AG1043" s="62" t="s">
        <v>82</v>
      </c>
      <c r="AH1043" s="62" t="s">
        <v>83</v>
      </c>
      <c r="AI1043" s="58" t="s">
        <v>4088</v>
      </c>
      <c r="AJ1043" s="58" t="s">
        <v>109</v>
      </c>
      <c r="AK1043" s="73" t="str">
        <f t="shared" ca="1" si="89"/>
        <v>поверен</v>
      </c>
      <c r="AL1043" s="66" t="s">
        <v>86</v>
      </c>
      <c r="AM1043" s="66" t="s">
        <v>86</v>
      </c>
      <c r="AN1043" s="66" t="s">
        <v>87</v>
      </c>
      <c r="AO1043" s="58" t="s">
        <v>88</v>
      </c>
      <c r="AP1043" s="507"/>
      <c r="AQ1043" s="507"/>
      <c r="AR1043" s="507"/>
      <c r="AS1043" s="507"/>
      <c r="AT1043" s="507"/>
      <c r="AU1043" s="507"/>
      <c r="AV1043" s="507"/>
      <c r="AW1043" s="507"/>
      <c r="AX1043" s="507"/>
      <c r="AY1043" s="507"/>
      <c r="AZ1043" s="507"/>
      <c r="BA1043" s="507"/>
      <c r="BB1043" s="62" t="s">
        <v>403</v>
      </c>
      <c r="BC1043" s="62" t="s">
        <v>404</v>
      </c>
      <c r="BD1043" s="66">
        <v>3160</v>
      </c>
      <c r="BE1043" s="507"/>
      <c r="BF1043" s="518" t="s">
        <v>2746</v>
      </c>
      <c r="BG1043" s="58" t="s">
        <v>1170</v>
      </c>
      <c r="BH1043" s="507"/>
      <c r="BI1043" s="58"/>
      <c r="BJ1043" s="58"/>
      <c r="BK1043" s="58"/>
    </row>
    <row r="1044" ht="60" hidden="1" customHeight="1">
      <c r="A1044" s="58"/>
      <c r="B1044" s="58" t="s">
        <v>62</v>
      </c>
      <c r="C1044" s="58" t="s">
        <v>63</v>
      </c>
      <c r="D1044" s="59" t="s">
        <v>64</v>
      </c>
      <c r="E1044" s="58">
        <v>264</v>
      </c>
      <c r="F1044" s="58" t="s">
        <v>2735</v>
      </c>
      <c r="G1044" s="58" t="s">
        <v>2819</v>
      </c>
      <c r="H1044" s="58" t="s">
        <v>4089</v>
      </c>
      <c r="I1044" s="58" t="s">
        <v>2738</v>
      </c>
      <c r="J1044" s="58" t="s">
        <v>2739</v>
      </c>
      <c r="K1044" s="58" t="s">
        <v>2740</v>
      </c>
      <c r="L1044" s="58" t="s">
        <v>2741</v>
      </c>
      <c r="M1044" s="512" t="s">
        <v>2742</v>
      </c>
      <c r="N1044" s="58">
        <v>112160255</v>
      </c>
      <c r="O1044" s="58" t="s">
        <v>412</v>
      </c>
      <c r="P1044" s="58" t="s">
        <v>76</v>
      </c>
      <c r="Q1044" s="66" t="s">
        <v>398</v>
      </c>
      <c r="R1044" s="74">
        <v>2015</v>
      </c>
      <c r="S1044" s="517"/>
      <c r="T1044" s="513">
        <f t="shared" si="87"/>
        <v>2015</v>
      </c>
      <c r="U1044" s="58">
        <v>4</v>
      </c>
      <c r="V1044" s="58" t="s">
        <v>325</v>
      </c>
      <c r="W1044" s="58" t="s">
        <v>2743</v>
      </c>
      <c r="X1044" s="58">
        <v>20</v>
      </c>
      <c r="Y1044" s="58" t="s">
        <v>325</v>
      </c>
      <c r="Z1044" s="58" t="s">
        <v>2743</v>
      </c>
      <c r="AA1044" s="58" t="s">
        <v>2744</v>
      </c>
      <c r="AB1044" s="507"/>
      <c r="AC1044" s="58" t="s">
        <v>141</v>
      </c>
      <c r="AD1044" s="58">
        <v>12</v>
      </c>
      <c r="AE1044" s="116">
        <v>45768</v>
      </c>
      <c r="AF1044" s="73">
        <f t="shared" si="88"/>
        <v>46132</v>
      </c>
      <c r="AG1044" s="62" t="s">
        <v>82</v>
      </c>
      <c r="AH1044" s="62" t="s">
        <v>83</v>
      </c>
      <c r="AI1044" s="58" t="s">
        <v>4090</v>
      </c>
      <c r="AJ1044" s="58" t="s">
        <v>109</v>
      </c>
      <c r="AK1044" s="73" t="str">
        <f t="shared" ca="1" si="89"/>
        <v>поверен</v>
      </c>
      <c r="AL1044" s="66" t="s">
        <v>86</v>
      </c>
      <c r="AM1044" s="66" t="s">
        <v>86</v>
      </c>
      <c r="AN1044" s="66" t="s">
        <v>87</v>
      </c>
      <c r="AO1044" s="58" t="s">
        <v>88</v>
      </c>
      <c r="AP1044" s="507"/>
      <c r="AQ1044" s="507"/>
      <c r="AR1044" s="507"/>
      <c r="AS1044" s="507"/>
      <c r="AT1044" s="507"/>
      <c r="AU1044" s="507"/>
      <c r="AV1044" s="507"/>
      <c r="AW1044" s="507"/>
      <c r="AX1044" s="507"/>
      <c r="AY1044" s="507"/>
      <c r="AZ1044" s="507"/>
      <c r="BA1044" s="507"/>
      <c r="BB1044" s="62" t="s">
        <v>403</v>
      </c>
      <c r="BC1044" s="62" t="s">
        <v>404</v>
      </c>
      <c r="BD1044" s="66">
        <v>3160</v>
      </c>
      <c r="BE1044" s="507"/>
      <c r="BF1044" s="518" t="s">
        <v>2746</v>
      </c>
      <c r="BG1044" s="58" t="s">
        <v>1170</v>
      </c>
      <c r="BH1044" s="507"/>
      <c r="BI1044" s="58"/>
      <c r="BJ1044" s="58"/>
      <c r="BK1044" s="58"/>
    </row>
    <row r="1045" ht="60" hidden="1" customHeight="1">
      <c r="A1045" s="114"/>
      <c r="B1045" s="58" t="s">
        <v>62</v>
      </c>
      <c r="C1045" s="58" t="s">
        <v>63</v>
      </c>
      <c r="D1045" s="59" t="s">
        <v>64</v>
      </c>
      <c r="E1045" s="58">
        <v>264</v>
      </c>
      <c r="F1045" s="58" t="s">
        <v>2735</v>
      </c>
      <c r="G1045" s="58" t="s">
        <v>2819</v>
      </c>
      <c r="H1045" s="58" t="s">
        <v>4091</v>
      </c>
      <c r="I1045" s="58" t="s">
        <v>2738</v>
      </c>
      <c r="J1045" s="58" t="s">
        <v>2739</v>
      </c>
      <c r="K1045" s="58" t="s">
        <v>2740</v>
      </c>
      <c r="L1045" s="58" t="s">
        <v>2741</v>
      </c>
      <c r="M1045" s="512" t="s">
        <v>2742</v>
      </c>
      <c r="N1045" s="58">
        <v>112160194</v>
      </c>
      <c r="O1045" s="58" t="s">
        <v>412</v>
      </c>
      <c r="P1045" s="58" t="s">
        <v>76</v>
      </c>
      <c r="Q1045" s="66" t="s">
        <v>398</v>
      </c>
      <c r="R1045" s="74">
        <v>2015</v>
      </c>
      <c r="S1045" s="517"/>
      <c r="T1045" s="513">
        <f t="shared" si="87"/>
        <v>2015</v>
      </c>
      <c r="U1045" s="58">
        <v>4</v>
      </c>
      <c r="V1045" s="58" t="s">
        <v>325</v>
      </c>
      <c r="W1045" s="58" t="s">
        <v>2743</v>
      </c>
      <c r="X1045" s="58">
        <v>20</v>
      </c>
      <c r="Y1045" s="58" t="s">
        <v>325</v>
      </c>
      <c r="Z1045" s="58" t="s">
        <v>2743</v>
      </c>
      <c r="AA1045" s="58" t="s">
        <v>2744</v>
      </c>
      <c r="AB1045" s="507"/>
      <c r="AC1045" s="58" t="s">
        <v>141</v>
      </c>
      <c r="AD1045" s="58">
        <v>12</v>
      </c>
      <c r="AE1045" s="116">
        <v>45768</v>
      </c>
      <c r="AF1045" s="73">
        <f t="shared" si="88"/>
        <v>46132</v>
      </c>
      <c r="AG1045" s="62" t="s">
        <v>82</v>
      </c>
      <c r="AH1045" s="62" t="s">
        <v>83</v>
      </c>
      <c r="AI1045" s="58" t="s">
        <v>4092</v>
      </c>
      <c r="AJ1045" s="58" t="s">
        <v>109</v>
      </c>
      <c r="AK1045" s="73" t="str">
        <f t="shared" ca="1" si="89"/>
        <v>поверен</v>
      </c>
      <c r="AL1045" s="66" t="s">
        <v>86</v>
      </c>
      <c r="AM1045" s="66" t="s">
        <v>86</v>
      </c>
      <c r="AN1045" s="66" t="s">
        <v>87</v>
      </c>
      <c r="AO1045" s="58" t="s">
        <v>88</v>
      </c>
      <c r="AP1045" s="507"/>
      <c r="AQ1045" s="507"/>
      <c r="AR1045" s="507"/>
      <c r="AS1045" s="507"/>
      <c r="AT1045" s="507"/>
      <c r="AU1045" s="507"/>
      <c r="AV1045" s="507"/>
      <c r="AW1045" s="507"/>
      <c r="AX1045" s="507"/>
      <c r="AY1045" s="507"/>
      <c r="AZ1045" s="507"/>
      <c r="BA1045" s="507"/>
      <c r="BB1045" s="62" t="s">
        <v>403</v>
      </c>
      <c r="BC1045" s="62" t="s">
        <v>404</v>
      </c>
      <c r="BD1045" s="66">
        <v>3160</v>
      </c>
      <c r="BE1045" s="507"/>
      <c r="BF1045" s="518" t="s">
        <v>2746</v>
      </c>
      <c r="BG1045" s="58" t="s">
        <v>1170</v>
      </c>
      <c r="BH1045" s="507"/>
      <c r="BI1045" s="58"/>
      <c r="BJ1045" s="58"/>
      <c r="BK1045" s="58"/>
    </row>
    <row r="1046" ht="60" hidden="1" customHeight="1">
      <c r="A1046" s="58"/>
      <c r="B1046" s="58" t="s">
        <v>62</v>
      </c>
      <c r="C1046" s="58" t="s">
        <v>63</v>
      </c>
      <c r="D1046" s="59" t="s">
        <v>64</v>
      </c>
      <c r="E1046" s="58">
        <v>264</v>
      </c>
      <c r="F1046" s="58" t="s">
        <v>2735</v>
      </c>
      <c r="G1046" s="58" t="s">
        <v>2819</v>
      </c>
      <c r="H1046" s="58" t="s">
        <v>4093</v>
      </c>
      <c r="I1046" s="58" t="s">
        <v>2738</v>
      </c>
      <c r="J1046" s="58" t="s">
        <v>2739</v>
      </c>
      <c r="K1046" s="58" t="s">
        <v>2740</v>
      </c>
      <c r="L1046" s="58" t="s">
        <v>2741</v>
      </c>
      <c r="M1046" s="512" t="s">
        <v>2742</v>
      </c>
      <c r="N1046" s="58">
        <v>112160034</v>
      </c>
      <c r="O1046" s="58" t="s">
        <v>412</v>
      </c>
      <c r="P1046" s="58" t="s">
        <v>76</v>
      </c>
      <c r="Q1046" s="66" t="s">
        <v>398</v>
      </c>
      <c r="R1046" s="74">
        <v>2015</v>
      </c>
      <c r="S1046" s="517"/>
      <c r="T1046" s="513">
        <f t="shared" si="87"/>
        <v>2015</v>
      </c>
      <c r="U1046" s="58">
        <v>4</v>
      </c>
      <c r="V1046" s="58" t="s">
        <v>325</v>
      </c>
      <c r="W1046" s="58" t="s">
        <v>2743</v>
      </c>
      <c r="X1046" s="58">
        <v>20</v>
      </c>
      <c r="Y1046" s="58" t="s">
        <v>325</v>
      </c>
      <c r="Z1046" s="58" t="s">
        <v>2743</v>
      </c>
      <c r="AA1046" s="58" t="s">
        <v>2744</v>
      </c>
      <c r="AB1046" s="507"/>
      <c r="AC1046" s="58" t="s">
        <v>141</v>
      </c>
      <c r="AD1046" s="58">
        <v>12</v>
      </c>
      <c r="AE1046" s="116">
        <v>45768</v>
      </c>
      <c r="AF1046" s="73">
        <f t="shared" si="88"/>
        <v>46132</v>
      </c>
      <c r="AG1046" s="62" t="s">
        <v>82</v>
      </c>
      <c r="AH1046" s="62" t="s">
        <v>83</v>
      </c>
      <c r="AI1046" s="58" t="s">
        <v>4094</v>
      </c>
      <c r="AJ1046" s="58" t="s">
        <v>109</v>
      </c>
      <c r="AK1046" s="73" t="str">
        <f t="shared" ca="1" si="89"/>
        <v>поверен</v>
      </c>
      <c r="AL1046" s="66" t="s">
        <v>86</v>
      </c>
      <c r="AM1046" s="66" t="s">
        <v>86</v>
      </c>
      <c r="AN1046" s="66" t="s">
        <v>87</v>
      </c>
      <c r="AO1046" s="58" t="s">
        <v>88</v>
      </c>
      <c r="AP1046" s="507"/>
      <c r="AQ1046" s="507"/>
      <c r="AR1046" s="507"/>
      <c r="AS1046" s="507"/>
      <c r="AT1046" s="507"/>
      <c r="AU1046" s="507"/>
      <c r="AV1046" s="507"/>
      <c r="AW1046" s="507"/>
      <c r="AX1046" s="507"/>
      <c r="AY1046" s="507"/>
      <c r="AZ1046" s="507"/>
      <c r="BA1046" s="507"/>
      <c r="BB1046" s="62" t="s">
        <v>403</v>
      </c>
      <c r="BC1046" s="62" t="s">
        <v>404</v>
      </c>
      <c r="BD1046" s="66">
        <v>3160</v>
      </c>
      <c r="BE1046" s="507"/>
      <c r="BF1046" s="518" t="s">
        <v>2746</v>
      </c>
      <c r="BG1046" s="58" t="s">
        <v>1170</v>
      </c>
      <c r="BH1046" s="507"/>
      <c r="BI1046" s="58"/>
      <c r="BJ1046" s="58"/>
      <c r="BK1046" s="58"/>
    </row>
    <row r="1047" ht="60" hidden="1" customHeight="1">
      <c r="A1047" s="58"/>
      <c r="B1047" s="58" t="s">
        <v>62</v>
      </c>
      <c r="C1047" s="58" t="s">
        <v>63</v>
      </c>
      <c r="D1047" s="59" t="s">
        <v>64</v>
      </c>
      <c r="E1047" s="58">
        <v>264</v>
      </c>
      <c r="F1047" s="58" t="s">
        <v>2735</v>
      </c>
      <c r="G1047" s="58" t="s">
        <v>2819</v>
      </c>
      <c r="H1047" s="58" t="s">
        <v>4095</v>
      </c>
      <c r="I1047" s="58" t="s">
        <v>2738</v>
      </c>
      <c r="J1047" s="58" t="s">
        <v>2739</v>
      </c>
      <c r="K1047" s="58" t="s">
        <v>2740</v>
      </c>
      <c r="L1047" s="58" t="s">
        <v>2741</v>
      </c>
      <c r="M1047" s="512" t="s">
        <v>2742</v>
      </c>
      <c r="N1047" s="58">
        <v>112160349</v>
      </c>
      <c r="O1047" s="58" t="s">
        <v>412</v>
      </c>
      <c r="P1047" s="58" t="s">
        <v>76</v>
      </c>
      <c r="Q1047" s="66" t="s">
        <v>398</v>
      </c>
      <c r="R1047" s="74">
        <v>2015</v>
      </c>
      <c r="S1047" s="517"/>
      <c r="T1047" s="513">
        <f t="shared" si="87"/>
        <v>2015</v>
      </c>
      <c r="U1047" s="58">
        <v>4</v>
      </c>
      <c r="V1047" s="58" t="s">
        <v>325</v>
      </c>
      <c r="W1047" s="58" t="s">
        <v>2743</v>
      </c>
      <c r="X1047" s="58">
        <v>20</v>
      </c>
      <c r="Y1047" s="58" t="s">
        <v>325</v>
      </c>
      <c r="Z1047" s="58" t="s">
        <v>2743</v>
      </c>
      <c r="AA1047" s="58" t="s">
        <v>2744</v>
      </c>
      <c r="AB1047" s="507"/>
      <c r="AC1047" s="58" t="s">
        <v>141</v>
      </c>
      <c r="AD1047" s="58">
        <v>12</v>
      </c>
      <c r="AE1047" s="116">
        <v>45768</v>
      </c>
      <c r="AF1047" s="73">
        <f t="shared" si="88"/>
        <v>46132</v>
      </c>
      <c r="AG1047" s="62" t="s">
        <v>82</v>
      </c>
      <c r="AH1047" s="62" t="s">
        <v>83</v>
      </c>
      <c r="AI1047" s="58" t="s">
        <v>4096</v>
      </c>
      <c r="AJ1047" s="58" t="s">
        <v>109</v>
      </c>
      <c r="AK1047" s="73" t="str">
        <f t="shared" ca="1" si="89"/>
        <v>поверен</v>
      </c>
      <c r="AL1047" s="66" t="s">
        <v>86</v>
      </c>
      <c r="AM1047" s="66" t="s">
        <v>86</v>
      </c>
      <c r="AN1047" s="66" t="s">
        <v>87</v>
      </c>
      <c r="AO1047" s="58" t="s">
        <v>88</v>
      </c>
      <c r="AP1047" s="507"/>
      <c r="AQ1047" s="507"/>
      <c r="AR1047" s="507"/>
      <c r="AS1047" s="507"/>
      <c r="AT1047" s="507"/>
      <c r="AU1047" s="507"/>
      <c r="AV1047" s="507"/>
      <c r="AW1047" s="507"/>
      <c r="AX1047" s="507"/>
      <c r="AY1047" s="507"/>
      <c r="AZ1047" s="507"/>
      <c r="BA1047" s="507"/>
      <c r="BB1047" s="62" t="s">
        <v>403</v>
      </c>
      <c r="BC1047" s="62" t="s">
        <v>404</v>
      </c>
      <c r="BD1047" s="66">
        <v>3160</v>
      </c>
      <c r="BE1047" s="507"/>
      <c r="BF1047" s="518" t="s">
        <v>2746</v>
      </c>
      <c r="BG1047" s="58" t="s">
        <v>1170</v>
      </c>
      <c r="BH1047" s="507"/>
      <c r="BI1047" s="58"/>
      <c r="BJ1047" s="58"/>
      <c r="BK1047" s="58"/>
    </row>
    <row r="1048" ht="60" hidden="1" customHeight="1">
      <c r="A1048" s="58"/>
      <c r="B1048" s="58" t="s">
        <v>62</v>
      </c>
      <c r="C1048" s="58" t="s">
        <v>63</v>
      </c>
      <c r="D1048" s="59" t="s">
        <v>64</v>
      </c>
      <c r="E1048" s="58">
        <v>264</v>
      </c>
      <c r="F1048" s="58" t="s">
        <v>2735</v>
      </c>
      <c r="G1048" s="58" t="s">
        <v>2819</v>
      </c>
      <c r="H1048" s="58" t="s">
        <v>4097</v>
      </c>
      <c r="I1048" s="58" t="s">
        <v>2738</v>
      </c>
      <c r="J1048" s="58" t="s">
        <v>2739</v>
      </c>
      <c r="K1048" s="58" t="s">
        <v>2740</v>
      </c>
      <c r="L1048" s="58" t="s">
        <v>2741</v>
      </c>
      <c r="M1048" s="512" t="s">
        <v>2742</v>
      </c>
      <c r="N1048" s="58">
        <v>112160350</v>
      </c>
      <c r="O1048" s="58" t="s">
        <v>412</v>
      </c>
      <c r="P1048" s="58" t="s">
        <v>76</v>
      </c>
      <c r="Q1048" s="66" t="s">
        <v>398</v>
      </c>
      <c r="R1048" s="74">
        <v>2015</v>
      </c>
      <c r="S1048" s="517"/>
      <c r="T1048" s="513">
        <f t="shared" si="87"/>
        <v>2015</v>
      </c>
      <c r="U1048" s="58">
        <v>4</v>
      </c>
      <c r="V1048" s="58" t="s">
        <v>325</v>
      </c>
      <c r="W1048" s="58" t="s">
        <v>2743</v>
      </c>
      <c r="X1048" s="58">
        <v>20</v>
      </c>
      <c r="Y1048" s="58" t="s">
        <v>325</v>
      </c>
      <c r="Z1048" s="58" t="s">
        <v>2743</v>
      </c>
      <c r="AA1048" s="58" t="s">
        <v>2744</v>
      </c>
      <c r="AB1048" s="507"/>
      <c r="AC1048" s="58" t="s">
        <v>141</v>
      </c>
      <c r="AD1048" s="58">
        <v>12</v>
      </c>
      <c r="AE1048" s="116">
        <v>45768</v>
      </c>
      <c r="AF1048" s="73">
        <f t="shared" si="88"/>
        <v>46132</v>
      </c>
      <c r="AG1048" s="62" t="s">
        <v>82</v>
      </c>
      <c r="AH1048" s="62" t="s">
        <v>83</v>
      </c>
      <c r="AI1048" s="58" t="s">
        <v>4098</v>
      </c>
      <c r="AJ1048" s="58" t="s">
        <v>109</v>
      </c>
      <c r="AK1048" s="73" t="str">
        <f t="shared" ca="1" si="89"/>
        <v>поверен</v>
      </c>
      <c r="AL1048" s="66" t="s">
        <v>86</v>
      </c>
      <c r="AM1048" s="66" t="s">
        <v>86</v>
      </c>
      <c r="AN1048" s="66" t="s">
        <v>87</v>
      </c>
      <c r="AO1048" s="58" t="s">
        <v>88</v>
      </c>
      <c r="AP1048" s="507"/>
      <c r="AQ1048" s="507"/>
      <c r="AR1048" s="507"/>
      <c r="AS1048" s="507"/>
      <c r="AT1048" s="507"/>
      <c r="AU1048" s="507"/>
      <c r="AV1048" s="507"/>
      <c r="AW1048" s="507"/>
      <c r="AX1048" s="507"/>
      <c r="AY1048" s="507"/>
      <c r="AZ1048" s="507"/>
      <c r="BA1048" s="507"/>
      <c r="BB1048" s="62" t="s">
        <v>403</v>
      </c>
      <c r="BC1048" s="62" t="s">
        <v>404</v>
      </c>
      <c r="BD1048" s="66">
        <v>3160</v>
      </c>
      <c r="BE1048" s="507"/>
      <c r="BF1048" s="518" t="s">
        <v>2746</v>
      </c>
      <c r="BG1048" s="58" t="s">
        <v>1170</v>
      </c>
      <c r="BH1048" s="507"/>
      <c r="BI1048" s="58"/>
      <c r="BJ1048" s="58"/>
      <c r="BK1048" s="58"/>
    </row>
    <row r="1049" ht="60" hidden="1" customHeight="1">
      <c r="A1049" s="58"/>
      <c r="B1049" s="58" t="s">
        <v>62</v>
      </c>
      <c r="C1049" s="58" t="s">
        <v>63</v>
      </c>
      <c r="D1049" s="59" t="s">
        <v>64</v>
      </c>
      <c r="E1049" s="58">
        <v>264</v>
      </c>
      <c r="F1049" s="58" t="s">
        <v>2735</v>
      </c>
      <c r="G1049" s="58" t="s">
        <v>2819</v>
      </c>
      <c r="H1049" s="58" t="s">
        <v>4099</v>
      </c>
      <c r="I1049" s="58" t="s">
        <v>2738</v>
      </c>
      <c r="J1049" s="58" t="s">
        <v>2739</v>
      </c>
      <c r="K1049" s="58" t="s">
        <v>2740</v>
      </c>
      <c r="L1049" s="58" t="s">
        <v>2741</v>
      </c>
      <c r="M1049" s="512" t="s">
        <v>2742</v>
      </c>
      <c r="N1049" s="58">
        <v>112160351</v>
      </c>
      <c r="O1049" s="58" t="s">
        <v>412</v>
      </c>
      <c r="P1049" s="58" t="s">
        <v>76</v>
      </c>
      <c r="Q1049" s="66" t="s">
        <v>398</v>
      </c>
      <c r="R1049" s="74">
        <v>2015</v>
      </c>
      <c r="S1049" s="517"/>
      <c r="T1049" s="513">
        <f t="shared" si="87"/>
        <v>2015</v>
      </c>
      <c r="U1049" s="58">
        <v>4</v>
      </c>
      <c r="V1049" s="58" t="s">
        <v>325</v>
      </c>
      <c r="W1049" s="58" t="s">
        <v>2743</v>
      </c>
      <c r="X1049" s="58">
        <v>20</v>
      </c>
      <c r="Y1049" s="58" t="s">
        <v>325</v>
      </c>
      <c r="Z1049" s="58" t="s">
        <v>2743</v>
      </c>
      <c r="AA1049" s="58" t="s">
        <v>2744</v>
      </c>
      <c r="AB1049" s="507"/>
      <c r="AC1049" s="58" t="s">
        <v>141</v>
      </c>
      <c r="AD1049" s="58">
        <v>12</v>
      </c>
      <c r="AE1049" s="116">
        <v>45768</v>
      </c>
      <c r="AF1049" s="73">
        <f t="shared" si="88"/>
        <v>46132</v>
      </c>
      <c r="AG1049" s="62" t="s">
        <v>82</v>
      </c>
      <c r="AH1049" s="62" t="s">
        <v>83</v>
      </c>
      <c r="AI1049" s="58" t="s">
        <v>4100</v>
      </c>
      <c r="AJ1049" s="58" t="s">
        <v>109</v>
      </c>
      <c r="AK1049" s="73" t="str">
        <f t="shared" ca="1" si="89"/>
        <v>поверен</v>
      </c>
      <c r="AL1049" s="66" t="s">
        <v>86</v>
      </c>
      <c r="AM1049" s="66" t="s">
        <v>86</v>
      </c>
      <c r="AN1049" s="66" t="s">
        <v>87</v>
      </c>
      <c r="AO1049" s="58" t="s">
        <v>88</v>
      </c>
      <c r="AP1049" s="507"/>
      <c r="AQ1049" s="507"/>
      <c r="AR1049" s="507"/>
      <c r="AS1049" s="507"/>
      <c r="AT1049" s="507"/>
      <c r="AU1049" s="507"/>
      <c r="AV1049" s="507"/>
      <c r="AW1049" s="507"/>
      <c r="AX1049" s="507"/>
      <c r="AY1049" s="507"/>
      <c r="AZ1049" s="507"/>
      <c r="BA1049" s="507"/>
      <c r="BB1049" s="62" t="s">
        <v>403</v>
      </c>
      <c r="BC1049" s="62" t="s">
        <v>404</v>
      </c>
      <c r="BD1049" s="66">
        <v>3160</v>
      </c>
      <c r="BE1049" s="507"/>
      <c r="BF1049" s="518" t="s">
        <v>2746</v>
      </c>
      <c r="BG1049" s="58" t="s">
        <v>1170</v>
      </c>
      <c r="BH1049" s="507"/>
      <c r="BI1049" s="58"/>
      <c r="BJ1049" s="58"/>
      <c r="BK1049" s="58"/>
    </row>
    <row r="1050" ht="60" hidden="1" customHeight="1">
      <c r="A1050" s="114"/>
      <c r="B1050" s="58" t="s">
        <v>62</v>
      </c>
      <c r="C1050" s="58" t="s">
        <v>63</v>
      </c>
      <c r="D1050" s="59" t="s">
        <v>64</v>
      </c>
      <c r="E1050" s="58">
        <v>264</v>
      </c>
      <c r="F1050" s="58" t="s">
        <v>2735</v>
      </c>
      <c r="G1050" s="58" t="s">
        <v>2819</v>
      </c>
      <c r="H1050" s="58" t="s">
        <v>4101</v>
      </c>
      <c r="I1050" s="58" t="s">
        <v>2738</v>
      </c>
      <c r="J1050" s="58" t="s">
        <v>2739</v>
      </c>
      <c r="K1050" s="58" t="s">
        <v>2740</v>
      </c>
      <c r="L1050" s="58" t="s">
        <v>2741</v>
      </c>
      <c r="M1050" s="512" t="s">
        <v>2742</v>
      </c>
      <c r="N1050" s="58">
        <v>112160184</v>
      </c>
      <c r="O1050" s="58" t="s">
        <v>412</v>
      </c>
      <c r="P1050" s="58" t="s">
        <v>76</v>
      </c>
      <c r="Q1050" s="66" t="s">
        <v>398</v>
      </c>
      <c r="R1050" s="74">
        <v>2015</v>
      </c>
      <c r="S1050" s="517"/>
      <c r="T1050" s="513">
        <f t="shared" si="87"/>
        <v>2015</v>
      </c>
      <c r="U1050" s="58">
        <v>4</v>
      </c>
      <c r="V1050" s="58" t="s">
        <v>325</v>
      </c>
      <c r="W1050" s="58" t="s">
        <v>2743</v>
      </c>
      <c r="X1050" s="58">
        <v>20</v>
      </c>
      <c r="Y1050" s="58" t="s">
        <v>325</v>
      </c>
      <c r="Z1050" s="58" t="s">
        <v>2743</v>
      </c>
      <c r="AA1050" s="58" t="s">
        <v>2744</v>
      </c>
      <c r="AB1050" s="507"/>
      <c r="AC1050" s="58" t="s">
        <v>141</v>
      </c>
      <c r="AD1050" s="58">
        <v>12</v>
      </c>
      <c r="AE1050" s="116">
        <v>45768</v>
      </c>
      <c r="AF1050" s="73">
        <f t="shared" si="88"/>
        <v>46132</v>
      </c>
      <c r="AG1050" s="62" t="s">
        <v>82</v>
      </c>
      <c r="AH1050" s="62" t="s">
        <v>83</v>
      </c>
      <c r="AI1050" s="58" t="s">
        <v>4102</v>
      </c>
      <c r="AJ1050" s="58" t="s">
        <v>109</v>
      </c>
      <c r="AK1050" s="73" t="str">
        <f t="shared" ca="1" si="89"/>
        <v>поверен</v>
      </c>
      <c r="AL1050" s="66" t="s">
        <v>86</v>
      </c>
      <c r="AM1050" s="66" t="s">
        <v>86</v>
      </c>
      <c r="AN1050" s="66" t="s">
        <v>87</v>
      </c>
      <c r="AO1050" s="58" t="s">
        <v>88</v>
      </c>
      <c r="AP1050" s="507"/>
      <c r="AQ1050" s="507"/>
      <c r="AR1050" s="507"/>
      <c r="AS1050" s="507"/>
      <c r="AT1050" s="507"/>
      <c r="AU1050" s="507"/>
      <c r="AV1050" s="507"/>
      <c r="AW1050" s="507"/>
      <c r="AX1050" s="507"/>
      <c r="AY1050" s="507"/>
      <c r="AZ1050" s="507"/>
      <c r="BA1050" s="507"/>
      <c r="BB1050" s="62" t="s">
        <v>403</v>
      </c>
      <c r="BC1050" s="62" t="s">
        <v>404</v>
      </c>
      <c r="BD1050" s="66">
        <v>3160</v>
      </c>
      <c r="BE1050" s="507"/>
      <c r="BF1050" s="518" t="s">
        <v>2746</v>
      </c>
      <c r="BG1050" s="58" t="s">
        <v>1170</v>
      </c>
      <c r="BH1050" s="507"/>
      <c r="BI1050" s="58"/>
      <c r="BJ1050" s="58"/>
      <c r="BK1050" s="58"/>
    </row>
    <row r="1051" ht="60" hidden="1" customHeight="1">
      <c r="A1051" s="114"/>
      <c r="B1051" s="58" t="s">
        <v>62</v>
      </c>
      <c r="C1051" s="58" t="s">
        <v>63</v>
      </c>
      <c r="D1051" s="59" t="s">
        <v>64</v>
      </c>
      <c r="E1051" s="58">
        <v>264</v>
      </c>
      <c r="F1051" s="58" t="s">
        <v>2735</v>
      </c>
      <c r="G1051" s="58" t="s">
        <v>2819</v>
      </c>
      <c r="H1051" s="58" t="s">
        <v>4103</v>
      </c>
      <c r="I1051" s="58" t="s">
        <v>2738</v>
      </c>
      <c r="J1051" s="58" t="s">
        <v>2739</v>
      </c>
      <c r="K1051" s="58" t="s">
        <v>2740</v>
      </c>
      <c r="L1051" s="58" t="s">
        <v>2741</v>
      </c>
      <c r="M1051" s="512" t="s">
        <v>2742</v>
      </c>
      <c r="N1051" s="58">
        <v>112160121</v>
      </c>
      <c r="O1051" s="58" t="s">
        <v>412</v>
      </c>
      <c r="P1051" s="58" t="s">
        <v>76</v>
      </c>
      <c r="Q1051" s="66" t="s">
        <v>398</v>
      </c>
      <c r="R1051" s="74">
        <v>2015</v>
      </c>
      <c r="S1051" s="517"/>
      <c r="T1051" s="513">
        <f t="shared" si="87"/>
        <v>2015</v>
      </c>
      <c r="U1051" s="58">
        <v>4</v>
      </c>
      <c r="V1051" s="58" t="s">
        <v>325</v>
      </c>
      <c r="W1051" s="58" t="s">
        <v>2743</v>
      </c>
      <c r="X1051" s="58">
        <v>20</v>
      </c>
      <c r="Y1051" s="58" t="s">
        <v>325</v>
      </c>
      <c r="Z1051" s="58" t="s">
        <v>2743</v>
      </c>
      <c r="AA1051" s="58" t="s">
        <v>2744</v>
      </c>
      <c r="AB1051" s="507"/>
      <c r="AC1051" s="58" t="s">
        <v>141</v>
      </c>
      <c r="AD1051" s="58">
        <v>12</v>
      </c>
      <c r="AE1051" s="116">
        <v>45768</v>
      </c>
      <c r="AF1051" s="73">
        <f t="shared" si="88"/>
        <v>46132</v>
      </c>
      <c r="AG1051" s="62" t="s">
        <v>82</v>
      </c>
      <c r="AH1051" s="62" t="s">
        <v>83</v>
      </c>
      <c r="AI1051" s="58" t="s">
        <v>4104</v>
      </c>
      <c r="AJ1051" s="58" t="s">
        <v>109</v>
      </c>
      <c r="AK1051" s="73" t="str">
        <f t="shared" ca="1" si="89"/>
        <v>поверен</v>
      </c>
      <c r="AL1051" s="66" t="s">
        <v>86</v>
      </c>
      <c r="AM1051" s="66" t="s">
        <v>86</v>
      </c>
      <c r="AN1051" s="66" t="s">
        <v>87</v>
      </c>
      <c r="AO1051" s="58" t="s">
        <v>88</v>
      </c>
      <c r="AP1051" s="507"/>
      <c r="AQ1051" s="507"/>
      <c r="AR1051" s="507"/>
      <c r="AS1051" s="507"/>
      <c r="AT1051" s="507"/>
      <c r="AU1051" s="507"/>
      <c r="AV1051" s="507"/>
      <c r="AW1051" s="507"/>
      <c r="AX1051" s="507"/>
      <c r="AY1051" s="507"/>
      <c r="AZ1051" s="507"/>
      <c r="BA1051" s="507"/>
      <c r="BB1051" s="62" t="s">
        <v>403</v>
      </c>
      <c r="BC1051" s="62" t="s">
        <v>404</v>
      </c>
      <c r="BD1051" s="66">
        <v>3160</v>
      </c>
      <c r="BE1051" s="507"/>
      <c r="BF1051" s="518" t="s">
        <v>2746</v>
      </c>
      <c r="BG1051" s="58" t="s">
        <v>1170</v>
      </c>
      <c r="BH1051" s="507"/>
      <c r="BI1051" s="58"/>
      <c r="BJ1051" s="58"/>
      <c r="BK1051" s="58"/>
    </row>
    <row r="1052" ht="60" hidden="1" customHeight="1">
      <c r="A1052" s="114"/>
      <c r="B1052" s="58" t="s">
        <v>62</v>
      </c>
      <c r="C1052" s="58" t="s">
        <v>63</v>
      </c>
      <c r="D1052" s="59" t="s">
        <v>64</v>
      </c>
      <c r="E1052" s="58">
        <v>264</v>
      </c>
      <c r="F1052" s="58" t="s">
        <v>2735</v>
      </c>
      <c r="G1052" s="58" t="s">
        <v>2819</v>
      </c>
      <c r="H1052" s="58" t="s">
        <v>4105</v>
      </c>
      <c r="I1052" s="58" t="s">
        <v>2738</v>
      </c>
      <c r="J1052" s="58" t="s">
        <v>2739</v>
      </c>
      <c r="K1052" s="58" t="s">
        <v>2740</v>
      </c>
      <c r="L1052" s="58" t="s">
        <v>2741</v>
      </c>
      <c r="M1052" s="512" t="s">
        <v>2742</v>
      </c>
      <c r="N1052" s="58">
        <v>112160105</v>
      </c>
      <c r="O1052" s="58" t="s">
        <v>412</v>
      </c>
      <c r="P1052" s="58" t="s">
        <v>76</v>
      </c>
      <c r="Q1052" s="66" t="s">
        <v>398</v>
      </c>
      <c r="R1052" s="74">
        <v>2015</v>
      </c>
      <c r="S1052" s="517"/>
      <c r="T1052" s="513">
        <f t="shared" si="87"/>
        <v>2015</v>
      </c>
      <c r="U1052" s="58">
        <v>4</v>
      </c>
      <c r="V1052" s="58" t="s">
        <v>325</v>
      </c>
      <c r="W1052" s="58" t="s">
        <v>2743</v>
      </c>
      <c r="X1052" s="58">
        <v>20</v>
      </c>
      <c r="Y1052" s="58" t="s">
        <v>325</v>
      </c>
      <c r="Z1052" s="58" t="s">
        <v>2743</v>
      </c>
      <c r="AA1052" s="58" t="s">
        <v>2744</v>
      </c>
      <c r="AB1052" s="507"/>
      <c r="AC1052" s="58" t="s">
        <v>141</v>
      </c>
      <c r="AD1052" s="58">
        <v>12</v>
      </c>
      <c r="AE1052" s="116">
        <v>45768</v>
      </c>
      <c r="AF1052" s="73">
        <f t="shared" si="88"/>
        <v>46132</v>
      </c>
      <c r="AG1052" s="62" t="s">
        <v>82</v>
      </c>
      <c r="AH1052" s="62" t="s">
        <v>83</v>
      </c>
      <c r="AI1052" s="58" t="s">
        <v>4106</v>
      </c>
      <c r="AJ1052" s="58" t="s">
        <v>109</v>
      </c>
      <c r="AK1052" s="73" t="str">
        <f t="shared" ca="1" si="89"/>
        <v>поверен</v>
      </c>
      <c r="AL1052" s="66" t="s">
        <v>86</v>
      </c>
      <c r="AM1052" s="66" t="s">
        <v>86</v>
      </c>
      <c r="AN1052" s="66" t="s">
        <v>87</v>
      </c>
      <c r="AO1052" s="58" t="s">
        <v>88</v>
      </c>
      <c r="AP1052" s="507"/>
      <c r="AQ1052" s="507"/>
      <c r="AR1052" s="507"/>
      <c r="AS1052" s="507"/>
      <c r="AT1052" s="507"/>
      <c r="AU1052" s="507"/>
      <c r="AV1052" s="507"/>
      <c r="AW1052" s="507"/>
      <c r="AX1052" s="507"/>
      <c r="AY1052" s="507"/>
      <c r="AZ1052" s="507"/>
      <c r="BA1052" s="507"/>
      <c r="BB1052" s="62" t="s">
        <v>403</v>
      </c>
      <c r="BC1052" s="62" t="s">
        <v>404</v>
      </c>
      <c r="BD1052" s="66">
        <v>3160</v>
      </c>
      <c r="BE1052" s="507"/>
      <c r="BF1052" s="518" t="s">
        <v>2746</v>
      </c>
      <c r="BG1052" s="58" t="s">
        <v>1170</v>
      </c>
      <c r="BH1052" s="507"/>
      <c r="BI1052" s="58"/>
      <c r="BJ1052" s="58"/>
      <c r="BK1052" s="58"/>
    </row>
    <row r="1053" ht="60" hidden="1" customHeight="1">
      <c r="A1053" s="58"/>
      <c r="B1053" s="58" t="s">
        <v>62</v>
      </c>
      <c r="C1053" s="58" t="s">
        <v>63</v>
      </c>
      <c r="D1053" s="59" t="s">
        <v>64</v>
      </c>
      <c r="E1053" s="58">
        <v>264</v>
      </c>
      <c r="F1053" s="58" t="s">
        <v>2735</v>
      </c>
      <c r="G1053" s="58" t="s">
        <v>2819</v>
      </c>
      <c r="H1053" s="58" t="s">
        <v>4107</v>
      </c>
      <c r="I1053" s="58" t="s">
        <v>2738</v>
      </c>
      <c r="J1053" s="58" t="s">
        <v>2739</v>
      </c>
      <c r="K1053" s="58" t="s">
        <v>2740</v>
      </c>
      <c r="L1053" s="58" t="s">
        <v>2741</v>
      </c>
      <c r="M1053" s="512" t="s">
        <v>2742</v>
      </c>
      <c r="N1053" s="58">
        <v>112160277</v>
      </c>
      <c r="O1053" s="58" t="s">
        <v>412</v>
      </c>
      <c r="P1053" s="58" t="s">
        <v>76</v>
      </c>
      <c r="Q1053" s="66" t="s">
        <v>398</v>
      </c>
      <c r="R1053" s="74">
        <v>2015</v>
      </c>
      <c r="S1053" s="517"/>
      <c r="T1053" s="513">
        <f t="shared" si="87"/>
        <v>2015</v>
      </c>
      <c r="U1053" s="58">
        <v>4</v>
      </c>
      <c r="V1053" s="58" t="s">
        <v>325</v>
      </c>
      <c r="W1053" s="58" t="s">
        <v>2743</v>
      </c>
      <c r="X1053" s="58">
        <v>20</v>
      </c>
      <c r="Y1053" s="58" t="s">
        <v>325</v>
      </c>
      <c r="Z1053" s="58" t="s">
        <v>2743</v>
      </c>
      <c r="AA1053" s="58" t="s">
        <v>2744</v>
      </c>
      <c r="AB1053" s="507"/>
      <c r="AC1053" s="58" t="s">
        <v>141</v>
      </c>
      <c r="AD1053" s="58">
        <v>12</v>
      </c>
      <c r="AE1053" s="116">
        <v>45768</v>
      </c>
      <c r="AF1053" s="73">
        <f t="shared" si="88"/>
        <v>46132</v>
      </c>
      <c r="AG1053" s="62" t="s">
        <v>82</v>
      </c>
      <c r="AH1053" s="62" t="s">
        <v>83</v>
      </c>
      <c r="AI1053" s="58" t="s">
        <v>4108</v>
      </c>
      <c r="AJ1053" s="58" t="s">
        <v>109</v>
      </c>
      <c r="AK1053" s="73" t="str">
        <f t="shared" ca="1" si="89"/>
        <v>поверен</v>
      </c>
      <c r="AL1053" s="66" t="s">
        <v>86</v>
      </c>
      <c r="AM1053" s="66" t="s">
        <v>86</v>
      </c>
      <c r="AN1053" s="66" t="s">
        <v>87</v>
      </c>
      <c r="AO1053" s="58" t="s">
        <v>88</v>
      </c>
      <c r="AP1053" s="507"/>
      <c r="AQ1053" s="507"/>
      <c r="AR1053" s="507"/>
      <c r="AS1053" s="507"/>
      <c r="AT1053" s="507"/>
      <c r="AU1053" s="507"/>
      <c r="AV1053" s="507"/>
      <c r="AW1053" s="507"/>
      <c r="AX1053" s="507"/>
      <c r="AY1053" s="507"/>
      <c r="AZ1053" s="507"/>
      <c r="BA1053" s="507"/>
      <c r="BB1053" s="62" t="s">
        <v>403</v>
      </c>
      <c r="BC1053" s="62" t="s">
        <v>404</v>
      </c>
      <c r="BD1053" s="66">
        <v>3160</v>
      </c>
      <c r="BE1053" s="507"/>
      <c r="BF1053" s="518" t="s">
        <v>2746</v>
      </c>
      <c r="BG1053" s="58" t="s">
        <v>1170</v>
      </c>
      <c r="BH1053" s="507"/>
      <c r="BI1053" s="58"/>
      <c r="BJ1053" s="58"/>
      <c r="BK1053" s="58"/>
    </row>
    <row r="1054" ht="60" hidden="1" customHeight="1">
      <c r="A1054" s="58"/>
      <c r="B1054" s="58" t="s">
        <v>62</v>
      </c>
      <c r="C1054" s="58" t="s">
        <v>63</v>
      </c>
      <c r="D1054" s="59" t="s">
        <v>64</v>
      </c>
      <c r="E1054" s="58">
        <v>264</v>
      </c>
      <c r="F1054" s="58" t="s">
        <v>2735</v>
      </c>
      <c r="G1054" s="58" t="s">
        <v>2819</v>
      </c>
      <c r="H1054" s="58" t="s">
        <v>4107</v>
      </c>
      <c r="I1054" s="58" t="s">
        <v>2738</v>
      </c>
      <c r="J1054" s="58" t="s">
        <v>2739</v>
      </c>
      <c r="K1054" s="58" t="s">
        <v>2740</v>
      </c>
      <c r="L1054" s="58" t="s">
        <v>2741</v>
      </c>
      <c r="M1054" s="512" t="s">
        <v>2742</v>
      </c>
      <c r="N1054" s="58">
        <v>112160276</v>
      </c>
      <c r="O1054" s="58" t="s">
        <v>412</v>
      </c>
      <c r="P1054" s="58" t="s">
        <v>76</v>
      </c>
      <c r="Q1054" s="66" t="s">
        <v>398</v>
      </c>
      <c r="R1054" s="74">
        <v>2015</v>
      </c>
      <c r="S1054" s="517"/>
      <c r="T1054" s="513">
        <f t="shared" si="87"/>
        <v>2015</v>
      </c>
      <c r="U1054" s="58">
        <v>4</v>
      </c>
      <c r="V1054" s="58" t="s">
        <v>325</v>
      </c>
      <c r="W1054" s="58" t="s">
        <v>2743</v>
      </c>
      <c r="X1054" s="58">
        <v>20</v>
      </c>
      <c r="Y1054" s="58" t="s">
        <v>325</v>
      </c>
      <c r="Z1054" s="58" t="s">
        <v>2743</v>
      </c>
      <c r="AA1054" s="58" t="s">
        <v>2744</v>
      </c>
      <c r="AB1054" s="507"/>
      <c r="AC1054" s="58" t="s">
        <v>141</v>
      </c>
      <c r="AD1054" s="58">
        <v>12</v>
      </c>
      <c r="AE1054" s="116">
        <v>45768</v>
      </c>
      <c r="AF1054" s="73">
        <f t="shared" si="88"/>
        <v>46132</v>
      </c>
      <c r="AG1054" s="62" t="s">
        <v>82</v>
      </c>
      <c r="AH1054" s="62" t="s">
        <v>83</v>
      </c>
      <c r="AI1054" s="58" t="s">
        <v>4109</v>
      </c>
      <c r="AJ1054" s="58" t="s">
        <v>109</v>
      </c>
      <c r="AK1054" s="73" t="str">
        <f t="shared" ca="1" si="89"/>
        <v>поверен</v>
      </c>
      <c r="AL1054" s="66" t="s">
        <v>86</v>
      </c>
      <c r="AM1054" s="66" t="s">
        <v>86</v>
      </c>
      <c r="AN1054" s="66" t="s">
        <v>87</v>
      </c>
      <c r="AO1054" s="58" t="s">
        <v>88</v>
      </c>
      <c r="AP1054" s="507"/>
      <c r="AQ1054" s="507"/>
      <c r="AR1054" s="507"/>
      <c r="AS1054" s="507"/>
      <c r="AT1054" s="507"/>
      <c r="AU1054" s="507"/>
      <c r="AV1054" s="507"/>
      <c r="AW1054" s="507"/>
      <c r="AX1054" s="507"/>
      <c r="AY1054" s="507"/>
      <c r="AZ1054" s="507"/>
      <c r="BA1054" s="507"/>
      <c r="BB1054" s="62" t="s">
        <v>403</v>
      </c>
      <c r="BC1054" s="62" t="s">
        <v>404</v>
      </c>
      <c r="BD1054" s="66">
        <v>3160</v>
      </c>
      <c r="BE1054" s="507"/>
      <c r="BF1054" s="518" t="s">
        <v>2746</v>
      </c>
      <c r="BG1054" s="58" t="s">
        <v>1170</v>
      </c>
      <c r="BH1054" s="507"/>
      <c r="BI1054" s="58"/>
      <c r="BJ1054" s="58"/>
      <c r="BK1054" s="58"/>
    </row>
    <row r="1055" ht="60" hidden="1" customHeight="1">
      <c r="A1055" s="58"/>
      <c r="B1055" s="58" t="s">
        <v>62</v>
      </c>
      <c r="C1055" s="58" t="s">
        <v>63</v>
      </c>
      <c r="D1055" s="59" t="s">
        <v>64</v>
      </c>
      <c r="E1055" s="58">
        <v>264</v>
      </c>
      <c r="F1055" s="58" t="s">
        <v>2735</v>
      </c>
      <c r="G1055" s="58" t="s">
        <v>2819</v>
      </c>
      <c r="H1055" s="58" t="s">
        <v>4110</v>
      </c>
      <c r="I1055" s="58" t="s">
        <v>2738</v>
      </c>
      <c r="J1055" s="58" t="s">
        <v>2739</v>
      </c>
      <c r="K1055" s="58" t="s">
        <v>2740</v>
      </c>
      <c r="L1055" s="58" t="s">
        <v>2741</v>
      </c>
      <c r="M1055" s="512" t="s">
        <v>2742</v>
      </c>
      <c r="N1055" s="58">
        <v>112160362</v>
      </c>
      <c r="O1055" s="58" t="s">
        <v>412</v>
      </c>
      <c r="P1055" s="58" t="s">
        <v>76</v>
      </c>
      <c r="Q1055" s="66" t="s">
        <v>398</v>
      </c>
      <c r="R1055" s="74">
        <v>2015</v>
      </c>
      <c r="S1055" s="517"/>
      <c r="T1055" s="513">
        <f t="shared" si="87"/>
        <v>2015</v>
      </c>
      <c r="U1055" s="58">
        <v>4</v>
      </c>
      <c r="V1055" s="58" t="s">
        <v>325</v>
      </c>
      <c r="W1055" s="58" t="s">
        <v>2743</v>
      </c>
      <c r="X1055" s="58">
        <v>20</v>
      </c>
      <c r="Y1055" s="58" t="s">
        <v>325</v>
      </c>
      <c r="Z1055" s="58" t="s">
        <v>2743</v>
      </c>
      <c r="AA1055" s="58" t="s">
        <v>2744</v>
      </c>
      <c r="AB1055" s="507"/>
      <c r="AC1055" s="58" t="s">
        <v>141</v>
      </c>
      <c r="AD1055" s="58">
        <v>12</v>
      </c>
      <c r="AE1055" s="116">
        <v>45768</v>
      </c>
      <c r="AF1055" s="73">
        <f t="shared" si="88"/>
        <v>46132</v>
      </c>
      <c r="AG1055" s="62" t="s">
        <v>82</v>
      </c>
      <c r="AH1055" s="62" t="s">
        <v>83</v>
      </c>
      <c r="AI1055" s="58" t="s">
        <v>4111</v>
      </c>
      <c r="AJ1055" s="58" t="s">
        <v>109</v>
      </c>
      <c r="AK1055" s="73" t="str">
        <f t="shared" ca="1" si="89"/>
        <v>поверен</v>
      </c>
      <c r="AL1055" s="66" t="s">
        <v>86</v>
      </c>
      <c r="AM1055" s="66" t="s">
        <v>86</v>
      </c>
      <c r="AN1055" s="66" t="s">
        <v>87</v>
      </c>
      <c r="AO1055" s="58" t="s">
        <v>88</v>
      </c>
      <c r="AP1055" s="507"/>
      <c r="AQ1055" s="507"/>
      <c r="AR1055" s="507"/>
      <c r="AS1055" s="507"/>
      <c r="AT1055" s="507"/>
      <c r="AU1055" s="507"/>
      <c r="AV1055" s="507"/>
      <c r="AW1055" s="507"/>
      <c r="AX1055" s="507"/>
      <c r="AY1055" s="507"/>
      <c r="AZ1055" s="507"/>
      <c r="BA1055" s="507"/>
      <c r="BB1055" s="62" t="s">
        <v>403</v>
      </c>
      <c r="BC1055" s="62" t="s">
        <v>404</v>
      </c>
      <c r="BD1055" s="66">
        <v>3160</v>
      </c>
      <c r="BE1055" s="507"/>
      <c r="BF1055" s="518" t="s">
        <v>2746</v>
      </c>
      <c r="BG1055" s="58" t="s">
        <v>1170</v>
      </c>
      <c r="BH1055" s="507"/>
      <c r="BI1055" s="58"/>
      <c r="BJ1055" s="58"/>
      <c r="BK1055" s="58"/>
    </row>
    <row r="1056" ht="60" hidden="1" customHeight="1">
      <c r="A1056" s="58"/>
      <c r="B1056" s="58" t="s">
        <v>62</v>
      </c>
      <c r="C1056" s="58" t="s">
        <v>63</v>
      </c>
      <c r="D1056" s="59" t="s">
        <v>64</v>
      </c>
      <c r="E1056" s="58">
        <v>264</v>
      </c>
      <c r="F1056" s="58" t="s">
        <v>2735</v>
      </c>
      <c r="G1056" s="58" t="s">
        <v>2819</v>
      </c>
      <c r="H1056" s="58" t="s">
        <v>4112</v>
      </c>
      <c r="I1056" s="58" t="s">
        <v>2738</v>
      </c>
      <c r="J1056" s="58" t="s">
        <v>2739</v>
      </c>
      <c r="K1056" s="58" t="s">
        <v>2740</v>
      </c>
      <c r="L1056" s="58" t="s">
        <v>2741</v>
      </c>
      <c r="M1056" s="512" t="s">
        <v>2742</v>
      </c>
      <c r="N1056" s="58">
        <v>112160261</v>
      </c>
      <c r="O1056" s="58" t="s">
        <v>412</v>
      </c>
      <c r="P1056" s="58" t="s">
        <v>76</v>
      </c>
      <c r="Q1056" s="66" t="s">
        <v>398</v>
      </c>
      <c r="R1056" s="74">
        <v>2015</v>
      </c>
      <c r="S1056" s="517"/>
      <c r="T1056" s="513">
        <f t="shared" si="87"/>
        <v>2015</v>
      </c>
      <c r="U1056" s="58">
        <v>4</v>
      </c>
      <c r="V1056" s="58" t="s">
        <v>325</v>
      </c>
      <c r="W1056" s="58" t="s">
        <v>2743</v>
      </c>
      <c r="X1056" s="58">
        <v>20</v>
      </c>
      <c r="Y1056" s="58" t="s">
        <v>325</v>
      </c>
      <c r="Z1056" s="58" t="s">
        <v>2743</v>
      </c>
      <c r="AA1056" s="58" t="s">
        <v>2744</v>
      </c>
      <c r="AB1056" s="507"/>
      <c r="AC1056" s="58" t="s">
        <v>141</v>
      </c>
      <c r="AD1056" s="58">
        <v>12</v>
      </c>
      <c r="AE1056" s="116">
        <v>45768</v>
      </c>
      <c r="AF1056" s="73">
        <f t="shared" si="88"/>
        <v>46132</v>
      </c>
      <c r="AG1056" s="62" t="s">
        <v>82</v>
      </c>
      <c r="AH1056" s="62" t="s">
        <v>83</v>
      </c>
      <c r="AI1056" s="58" t="s">
        <v>4113</v>
      </c>
      <c r="AJ1056" s="58" t="s">
        <v>109</v>
      </c>
      <c r="AK1056" s="73" t="str">
        <f t="shared" ca="1" si="89"/>
        <v>поверен</v>
      </c>
      <c r="AL1056" s="66" t="s">
        <v>86</v>
      </c>
      <c r="AM1056" s="66" t="s">
        <v>86</v>
      </c>
      <c r="AN1056" s="66" t="s">
        <v>87</v>
      </c>
      <c r="AO1056" s="58" t="s">
        <v>88</v>
      </c>
      <c r="AP1056" s="507"/>
      <c r="AQ1056" s="507"/>
      <c r="AR1056" s="507"/>
      <c r="AS1056" s="507"/>
      <c r="AT1056" s="507"/>
      <c r="AU1056" s="507"/>
      <c r="AV1056" s="507"/>
      <c r="AW1056" s="507"/>
      <c r="AX1056" s="507"/>
      <c r="AY1056" s="507"/>
      <c r="AZ1056" s="507"/>
      <c r="BA1056" s="507"/>
      <c r="BB1056" s="62" t="s">
        <v>403</v>
      </c>
      <c r="BC1056" s="62" t="s">
        <v>404</v>
      </c>
      <c r="BD1056" s="66">
        <v>3160</v>
      </c>
      <c r="BE1056" s="507"/>
      <c r="BF1056" s="518" t="s">
        <v>2746</v>
      </c>
      <c r="BG1056" s="58" t="s">
        <v>1170</v>
      </c>
      <c r="BH1056" s="507"/>
      <c r="BI1056" s="58"/>
      <c r="BJ1056" s="58"/>
      <c r="BK1056" s="58"/>
    </row>
    <row r="1057" ht="60" hidden="1" customHeight="1">
      <c r="A1057" s="58"/>
      <c r="B1057" s="58" t="s">
        <v>62</v>
      </c>
      <c r="C1057" s="58" t="s">
        <v>63</v>
      </c>
      <c r="D1057" s="59" t="s">
        <v>64</v>
      </c>
      <c r="E1057" s="58">
        <v>264</v>
      </c>
      <c r="F1057" s="58" t="s">
        <v>2735</v>
      </c>
      <c r="G1057" s="58" t="s">
        <v>2819</v>
      </c>
      <c r="H1057" s="58" t="s">
        <v>4114</v>
      </c>
      <c r="I1057" s="58" t="s">
        <v>2738</v>
      </c>
      <c r="J1057" s="58" t="s">
        <v>2739</v>
      </c>
      <c r="K1057" s="58" t="s">
        <v>2740</v>
      </c>
      <c r="L1057" s="58" t="s">
        <v>2741</v>
      </c>
      <c r="M1057" s="512" t="s">
        <v>2742</v>
      </c>
      <c r="N1057" s="58">
        <v>112160248</v>
      </c>
      <c r="O1057" s="58" t="s">
        <v>412</v>
      </c>
      <c r="P1057" s="58" t="s">
        <v>76</v>
      </c>
      <c r="Q1057" s="66" t="s">
        <v>398</v>
      </c>
      <c r="R1057" s="74">
        <v>2015</v>
      </c>
      <c r="S1057" s="517"/>
      <c r="T1057" s="513">
        <f t="shared" si="87"/>
        <v>2015</v>
      </c>
      <c r="U1057" s="58">
        <v>4</v>
      </c>
      <c r="V1057" s="58" t="s">
        <v>325</v>
      </c>
      <c r="W1057" s="58" t="s">
        <v>2743</v>
      </c>
      <c r="X1057" s="58">
        <v>20</v>
      </c>
      <c r="Y1057" s="58" t="s">
        <v>325</v>
      </c>
      <c r="Z1057" s="58" t="s">
        <v>2743</v>
      </c>
      <c r="AA1057" s="58" t="s">
        <v>2744</v>
      </c>
      <c r="AB1057" s="507"/>
      <c r="AC1057" s="58" t="s">
        <v>141</v>
      </c>
      <c r="AD1057" s="58">
        <v>12</v>
      </c>
      <c r="AE1057" s="116">
        <v>45768</v>
      </c>
      <c r="AF1057" s="73">
        <f t="shared" si="88"/>
        <v>46132</v>
      </c>
      <c r="AG1057" s="62" t="s">
        <v>82</v>
      </c>
      <c r="AH1057" s="62" t="s">
        <v>83</v>
      </c>
      <c r="AI1057" s="58" t="s">
        <v>4115</v>
      </c>
      <c r="AJ1057" s="58" t="s">
        <v>109</v>
      </c>
      <c r="AK1057" s="73" t="str">
        <f t="shared" ca="1" si="89"/>
        <v>поверен</v>
      </c>
      <c r="AL1057" s="66" t="s">
        <v>86</v>
      </c>
      <c r="AM1057" s="66" t="s">
        <v>86</v>
      </c>
      <c r="AN1057" s="66" t="s">
        <v>87</v>
      </c>
      <c r="AO1057" s="58" t="s">
        <v>88</v>
      </c>
      <c r="AP1057" s="507"/>
      <c r="AQ1057" s="507"/>
      <c r="AR1057" s="507"/>
      <c r="AS1057" s="507"/>
      <c r="AT1057" s="507"/>
      <c r="AU1057" s="507"/>
      <c r="AV1057" s="507"/>
      <c r="AW1057" s="507"/>
      <c r="AX1057" s="507"/>
      <c r="AY1057" s="507"/>
      <c r="AZ1057" s="507"/>
      <c r="BA1057" s="507"/>
      <c r="BB1057" s="62" t="s">
        <v>403</v>
      </c>
      <c r="BC1057" s="62" t="s">
        <v>404</v>
      </c>
      <c r="BD1057" s="66">
        <v>3160</v>
      </c>
      <c r="BE1057" s="507"/>
      <c r="BF1057" s="518" t="s">
        <v>2746</v>
      </c>
      <c r="BG1057" s="58" t="s">
        <v>1170</v>
      </c>
      <c r="BH1057" s="507"/>
      <c r="BI1057" s="58"/>
      <c r="BJ1057" s="58"/>
      <c r="BK1057" s="58"/>
    </row>
    <row r="1058" ht="60" hidden="1" customHeight="1">
      <c r="A1058" s="58"/>
      <c r="B1058" s="58" t="s">
        <v>62</v>
      </c>
      <c r="C1058" s="58" t="s">
        <v>63</v>
      </c>
      <c r="D1058" s="59" t="s">
        <v>64</v>
      </c>
      <c r="E1058" s="58">
        <v>264</v>
      </c>
      <c r="F1058" s="58" t="s">
        <v>2735</v>
      </c>
      <c r="G1058" s="58" t="s">
        <v>2819</v>
      </c>
      <c r="H1058" s="58" t="s">
        <v>4116</v>
      </c>
      <c r="I1058" s="58" t="s">
        <v>2738</v>
      </c>
      <c r="J1058" s="58" t="s">
        <v>2739</v>
      </c>
      <c r="K1058" s="58" t="s">
        <v>2740</v>
      </c>
      <c r="L1058" s="58" t="s">
        <v>2741</v>
      </c>
      <c r="M1058" s="512" t="s">
        <v>2742</v>
      </c>
      <c r="N1058" s="58">
        <v>112160269</v>
      </c>
      <c r="O1058" s="58" t="s">
        <v>412</v>
      </c>
      <c r="P1058" s="58" t="s">
        <v>76</v>
      </c>
      <c r="Q1058" s="66" t="s">
        <v>398</v>
      </c>
      <c r="R1058" s="74">
        <v>2015</v>
      </c>
      <c r="S1058" s="517"/>
      <c r="T1058" s="513">
        <f t="shared" si="87"/>
        <v>2015</v>
      </c>
      <c r="U1058" s="58">
        <v>4</v>
      </c>
      <c r="V1058" s="58" t="s">
        <v>325</v>
      </c>
      <c r="W1058" s="58" t="s">
        <v>2743</v>
      </c>
      <c r="X1058" s="58">
        <v>20</v>
      </c>
      <c r="Y1058" s="58" t="s">
        <v>325</v>
      </c>
      <c r="Z1058" s="58" t="s">
        <v>2743</v>
      </c>
      <c r="AA1058" s="58" t="s">
        <v>2744</v>
      </c>
      <c r="AB1058" s="507"/>
      <c r="AC1058" s="58" t="s">
        <v>141</v>
      </c>
      <c r="AD1058" s="58">
        <v>12</v>
      </c>
      <c r="AE1058" s="116">
        <v>45768</v>
      </c>
      <c r="AF1058" s="73">
        <f t="shared" si="88"/>
        <v>46132</v>
      </c>
      <c r="AG1058" s="62" t="s">
        <v>82</v>
      </c>
      <c r="AH1058" s="62" t="s">
        <v>83</v>
      </c>
      <c r="AI1058" s="58" t="s">
        <v>4117</v>
      </c>
      <c r="AJ1058" s="58" t="s">
        <v>109</v>
      </c>
      <c r="AK1058" s="73" t="str">
        <f t="shared" ca="1" si="89"/>
        <v>поверен</v>
      </c>
      <c r="AL1058" s="66" t="s">
        <v>86</v>
      </c>
      <c r="AM1058" s="66" t="s">
        <v>86</v>
      </c>
      <c r="AN1058" s="66" t="s">
        <v>87</v>
      </c>
      <c r="AO1058" s="58" t="s">
        <v>88</v>
      </c>
      <c r="AP1058" s="507"/>
      <c r="AQ1058" s="507"/>
      <c r="AR1058" s="507"/>
      <c r="AS1058" s="507"/>
      <c r="AT1058" s="507"/>
      <c r="AU1058" s="507"/>
      <c r="AV1058" s="507"/>
      <c r="AW1058" s="507"/>
      <c r="AX1058" s="507"/>
      <c r="AY1058" s="507"/>
      <c r="AZ1058" s="507"/>
      <c r="BA1058" s="507"/>
      <c r="BB1058" s="62" t="s">
        <v>403</v>
      </c>
      <c r="BC1058" s="62" t="s">
        <v>404</v>
      </c>
      <c r="BD1058" s="66">
        <v>3160</v>
      </c>
      <c r="BE1058" s="507"/>
      <c r="BF1058" s="518" t="s">
        <v>2746</v>
      </c>
      <c r="BG1058" s="58" t="s">
        <v>1170</v>
      </c>
      <c r="BH1058" s="507"/>
      <c r="BI1058" s="58"/>
      <c r="BJ1058" s="58"/>
      <c r="BK1058" s="58"/>
    </row>
    <row r="1059" ht="60" hidden="1" customHeight="1">
      <c r="A1059" s="58"/>
      <c r="B1059" s="58" t="s">
        <v>62</v>
      </c>
      <c r="C1059" s="58" t="s">
        <v>63</v>
      </c>
      <c r="D1059" s="59" t="s">
        <v>64</v>
      </c>
      <c r="E1059" s="58">
        <v>264</v>
      </c>
      <c r="F1059" s="58" t="s">
        <v>2735</v>
      </c>
      <c r="G1059" s="58" t="s">
        <v>2819</v>
      </c>
      <c r="H1059" s="58" t="s">
        <v>4118</v>
      </c>
      <c r="I1059" s="58" t="s">
        <v>2738</v>
      </c>
      <c r="J1059" s="58" t="s">
        <v>2739</v>
      </c>
      <c r="K1059" s="58" t="s">
        <v>2740</v>
      </c>
      <c r="L1059" s="58" t="s">
        <v>2741</v>
      </c>
      <c r="M1059" s="512" t="s">
        <v>2742</v>
      </c>
      <c r="N1059" s="58">
        <v>112160070</v>
      </c>
      <c r="O1059" s="58" t="s">
        <v>412</v>
      </c>
      <c r="P1059" s="58" t="s">
        <v>76</v>
      </c>
      <c r="Q1059" s="66" t="s">
        <v>398</v>
      </c>
      <c r="R1059" s="74">
        <v>2015</v>
      </c>
      <c r="S1059" s="517"/>
      <c r="T1059" s="513">
        <f t="shared" si="87"/>
        <v>2015</v>
      </c>
      <c r="U1059" s="58">
        <v>4</v>
      </c>
      <c r="V1059" s="58" t="s">
        <v>325</v>
      </c>
      <c r="W1059" s="58" t="s">
        <v>2743</v>
      </c>
      <c r="X1059" s="58">
        <v>20</v>
      </c>
      <c r="Y1059" s="58" t="s">
        <v>325</v>
      </c>
      <c r="Z1059" s="58" t="s">
        <v>2743</v>
      </c>
      <c r="AA1059" s="58" t="s">
        <v>2744</v>
      </c>
      <c r="AB1059" s="507"/>
      <c r="AC1059" s="58" t="s">
        <v>141</v>
      </c>
      <c r="AD1059" s="58">
        <v>12</v>
      </c>
      <c r="AE1059" s="116">
        <v>45768</v>
      </c>
      <c r="AF1059" s="73">
        <f t="shared" si="88"/>
        <v>46132</v>
      </c>
      <c r="AG1059" s="62" t="s">
        <v>82</v>
      </c>
      <c r="AH1059" s="62" t="s">
        <v>83</v>
      </c>
      <c r="AI1059" s="58" t="s">
        <v>4119</v>
      </c>
      <c r="AJ1059" s="58" t="s">
        <v>109</v>
      </c>
      <c r="AK1059" s="73" t="str">
        <f t="shared" ca="1" si="89"/>
        <v>поверен</v>
      </c>
      <c r="AL1059" s="66" t="s">
        <v>86</v>
      </c>
      <c r="AM1059" s="66" t="s">
        <v>86</v>
      </c>
      <c r="AN1059" s="66" t="s">
        <v>87</v>
      </c>
      <c r="AO1059" s="58" t="s">
        <v>88</v>
      </c>
      <c r="AP1059" s="507"/>
      <c r="AQ1059" s="507"/>
      <c r="AR1059" s="507"/>
      <c r="AS1059" s="507"/>
      <c r="AT1059" s="507"/>
      <c r="AU1059" s="507"/>
      <c r="AV1059" s="507"/>
      <c r="AW1059" s="507"/>
      <c r="AX1059" s="507"/>
      <c r="AY1059" s="507"/>
      <c r="AZ1059" s="507"/>
      <c r="BA1059" s="507"/>
      <c r="BB1059" s="62" t="s">
        <v>403</v>
      </c>
      <c r="BC1059" s="62" t="s">
        <v>404</v>
      </c>
      <c r="BD1059" s="66">
        <v>3160</v>
      </c>
      <c r="BE1059" s="507"/>
      <c r="BF1059" s="518" t="s">
        <v>2746</v>
      </c>
      <c r="BG1059" s="58" t="s">
        <v>1170</v>
      </c>
      <c r="BH1059" s="507"/>
      <c r="BI1059" s="58"/>
      <c r="BJ1059" s="58"/>
      <c r="BK1059" s="58"/>
    </row>
    <row r="1060" ht="60" hidden="1" customHeight="1">
      <c r="A1060" s="58"/>
      <c r="B1060" s="58" t="s">
        <v>62</v>
      </c>
      <c r="C1060" s="58" t="s">
        <v>63</v>
      </c>
      <c r="D1060" s="59" t="s">
        <v>64</v>
      </c>
      <c r="E1060" s="58">
        <v>264</v>
      </c>
      <c r="F1060" s="58" t="s">
        <v>2735</v>
      </c>
      <c r="G1060" s="58" t="s">
        <v>2819</v>
      </c>
      <c r="H1060" s="58" t="s">
        <v>4120</v>
      </c>
      <c r="I1060" s="58" t="s">
        <v>2738</v>
      </c>
      <c r="J1060" s="58" t="s">
        <v>2739</v>
      </c>
      <c r="K1060" s="58" t="s">
        <v>2740</v>
      </c>
      <c r="L1060" s="58" t="s">
        <v>2741</v>
      </c>
      <c r="M1060" s="512" t="s">
        <v>2742</v>
      </c>
      <c r="N1060" s="58">
        <v>112160043</v>
      </c>
      <c r="O1060" s="58" t="s">
        <v>412</v>
      </c>
      <c r="P1060" s="58" t="s">
        <v>76</v>
      </c>
      <c r="Q1060" s="66" t="s">
        <v>398</v>
      </c>
      <c r="R1060" s="74">
        <v>2015</v>
      </c>
      <c r="S1060" s="517"/>
      <c r="T1060" s="513">
        <f t="shared" si="87"/>
        <v>2015</v>
      </c>
      <c r="U1060" s="58">
        <v>4</v>
      </c>
      <c r="V1060" s="58" t="s">
        <v>325</v>
      </c>
      <c r="W1060" s="58" t="s">
        <v>2743</v>
      </c>
      <c r="X1060" s="58">
        <v>20</v>
      </c>
      <c r="Y1060" s="58" t="s">
        <v>325</v>
      </c>
      <c r="Z1060" s="58" t="s">
        <v>2743</v>
      </c>
      <c r="AA1060" s="58" t="s">
        <v>2744</v>
      </c>
      <c r="AB1060" s="507"/>
      <c r="AC1060" s="58" t="s">
        <v>141</v>
      </c>
      <c r="AD1060" s="58">
        <v>12</v>
      </c>
      <c r="AE1060" s="116">
        <v>45768</v>
      </c>
      <c r="AF1060" s="73">
        <f t="shared" si="88"/>
        <v>46132</v>
      </c>
      <c r="AG1060" s="62" t="s">
        <v>82</v>
      </c>
      <c r="AH1060" s="62" t="s">
        <v>83</v>
      </c>
      <c r="AI1060" s="58" t="s">
        <v>4121</v>
      </c>
      <c r="AJ1060" s="58" t="s">
        <v>109</v>
      </c>
      <c r="AK1060" s="73" t="str">
        <f t="shared" ca="1" si="89"/>
        <v>поверен</v>
      </c>
      <c r="AL1060" s="66" t="s">
        <v>86</v>
      </c>
      <c r="AM1060" s="66" t="s">
        <v>86</v>
      </c>
      <c r="AN1060" s="66" t="s">
        <v>87</v>
      </c>
      <c r="AO1060" s="58" t="s">
        <v>88</v>
      </c>
      <c r="AP1060" s="507"/>
      <c r="AQ1060" s="507"/>
      <c r="AR1060" s="507"/>
      <c r="AS1060" s="507"/>
      <c r="AT1060" s="507"/>
      <c r="AU1060" s="507"/>
      <c r="AV1060" s="507"/>
      <c r="AW1060" s="507"/>
      <c r="AX1060" s="507"/>
      <c r="AY1060" s="507"/>
      <c r="AZ1060" s="507"/>
      <c r="BA1060" s="507"/>
      <c r="BB1060" s="62" t="s">
        <v>403</v>
      </c>
      <c r="BC1060" s="62" t="s">
        <v>404</v>
      </c>
      <c r="BD1060" s="66">
        <v>3160</v>
      </c>
      <c r="BE1060" s="507"/>
      <c r="BF1060" s="518" t="s">
        <v>2746</v>
      </c>
      <c r="BG1060" s="58" t="s">
        <v>1170</v>
      </c>
      <c r="BH1060" s="507"/>
      <c r="BI1060" s="58"/>
      <c r="BJ1060" s="58"/>
      <c r="BK1060" s="58"/>
    </row>
    <row r="1061" ht="60" hidden="1" customHeight="1">
      <c r="A1061" s="114"/>
      <c r="B1061" s="58" t="s">
        <v>62</v>
      </c>
      <c r="C1061" s="58" t="s">
        <v>63</v>
      </c>
      <c r="D1061" s="59" t="s">
        <v>64</v>
      </c>
      <c r="E1061" s="58">
        <v>264</v>
      </c>
      <c r="F1061" s="58" t="s">
        <v>2735</v>
      </c>
      <c r="G1061" s="58" t="s">
        <v>2819</v>
      </c>
      <c r="H1061" s="58" t="s">
        <v>4122</v>
      </c>
      <c r="I1061" s="58" t="s">
        <v>2738</v>
      </c>
      <c r="J1061" s="58" t="s">
        <v>2739</v>
      </c>
      <c r="K1061" s="58" t="s">
        <v>2740</v>
      </c>
      <c r="L1061" s="58" t="s">
        <v>2741</v>
      </c>
      <c r="M1061" s="512" t="s">
        <v>2742</v>
      </c>
      <c r="N1061" s="58">
        <v>112160102</v>
      </c>
      <c r="O1061" s="58" t="s">
        <v>412</v>
      </c>
      <c r="P1061" s="58" t="s">
        <v>76</v>
      </c>
      <c r="Q1061" s="66" t="s">
        <v>398</v>
      </c>
      <c r="R1061" s="74">
        <v>2015</v>
      </c>
      <c r="S1061" s="517"/>
      <c r="T1061" s="513">
        <f t="shared" si="87"/>
        <v>2015</v>
      </c>
      <c r="U1061" s="58">
        <v>4</v>
      </c>
      <c r="V1061" s="58" t="s">
        <v>325</v>
      </c>
      <c r="W1061" s="58" t="s">
        <v>2743</v>
      </c>
      <c r="X1061" s="58">
        <v>20</v>
      </c>
      <c r="Y1061" s="58" t="s">
        <v>325</v>
      </c>
      <c r="Z1061" s="58" t="s">
        <v>2743</v>
      </c>
      <c r="AA1061" s="58" t="s">
        <v>2744</v>
      </c>
      <c r="AB1061" s="507"/>
      <c r="AC1061" s="58" t="s">
        <v>141</v>
      </c>
      <c r="AD1061" s="58">
        <v>12</v>
      </c>
      <c r="AE1061" s="116">
        <v>45768</v>
      </c>
      <c r="AF1061" s="73">
        <f t="shared" si="88"/>
        <v>46132</v>
      </c>
      <c r="AG1061" s="62" t="s">
        <v>82</v>
      </c>
      <c r="AH1061" s="62" t="s">
        <v>83</v>
      </c>
      <c r="AI1061" s="58" t="s">
        <v>4123</v>
      </c>
      <c r="AJ1061" s="58" t="s">
        <v>109</v>
      </c>
      <c r="AK1061" s="73" t="str">
        <f t="shared" ca="1" si="89"/>
        <v>поверен</v>
      </c>
      <c r="AL1061" s="66" t="s">
        <v>86</v>
      </c>
      <c r="AM1061" s="66" t="s">
        <v>86</v>
      </c>
      <c r="AN1061" s="66" t="s">
        <v>87</v>
      </c>
      <c r="AO1061" s="58" t="s">
        <v>88</v>
      </c>
      <c r="AP1061" s="507"/>
      <c r="AQ1061" s="507"/>
      <c r="AR1061" s="507"/>
      <c r="AS1061" s="507"/>
      <c r="AT1061" s="507"/>
      <c r="AU1061" s="507"/>
      <c r="AV1061" s="507"/>
      <c r="AW1061" s="507"/>
      <c r="AX1061" s="507"/>
      <c r="AY1061" s="507"/>
      <c r="AZ1061" s="507"/>
      <c r="BA1061" s="507"/>
      <c r="BB1061" s="62" t="s">
        <v>403</v>
      </c>
      <c r="BC1061" s="62" t="s">
        <v>404</v>
      </c>
      <c r="BD1061" s="66">
        <v>3160</v>
      </c>
      <c r="BE1061" s="507"/>
      <c r="BF1061" s="518" t="s">
        <v>2746</v>
      </c>
      <c r="BG1061" s="58" t="s">
        <v>1170</v>
      </c>
      <c r="BH1061" s="507"/>
      <c r="BI1061" s="58"/>
      <c r="BJ1061" s="58"/>
      <c r="BK1061" s="58"/>
    </row>
    <row r="1062" ht="60" hidden="1" customHeight="1">
      <c r="A1062" s="114"/>
      <c r="B1062" s="58" t="s">
        <v>62</v>
      </c>
      <c r="C1062" s="58" t="s">
        <v>63</v>
      </c>
      <c r="D1062" s="59" t="s">
        <v>64</v>
      </c>
      <c r="E1062" s="58">
        <v>264</v>
      </c>
      <c r="F1062" s="58" t="s">
        <v>2735</v>
      </c>
      <c r="G1062" s="58" t="s">
        <v>2819</v>
      </c>
      <c r="H1062" s="58" t="s">
        <v>4124</v>
      </c>
      <c r="I1062" s="58" t="s">
        <v>2738</v>
      </c>
      <c r="J1062" s="58" t="s">
        <v>2739</v>
      </c>
      <c r="K1062" s="58" t="s">
        <v>2740</v>
      </c>
      <c r="L1062" s="58" t="s">
        <v>2741</v>
      </c>
      <c r="M1062" s="512" t="s">
        <v>2742</v>
      </c>
      <c r="N1062" s="58">
        <v>112160110</v>
      </c>
      <c r="O1062" s="58" t="s">
        <v>412</v>
      </c>
      <c r="P1062" s="58" t="s">
        <v>76</v>
      </c>
      <c r="Q1062" s="66" t="s">
        <v>398</v>
      </c>
      <c r="R1062" s="74">
        <v>2015</v>
      </c>
      <c r="S1062" s="517"/>
      <c r="T1062" s="513">
        <f t="shared" si="87"/>
        <v>2015</v>
      </c>
      <c r="U1062" s="58">
        <v>4</v>
      </c>
      <c r="V1062" s="58" t="s">
        <v>325</v>
      </c>
      <c r="W1062" s="58" t="s">
        <v>2743</v>
      </c>
      <c r="X1062" s="58">
        <v>20</v>
      </c>
      <c r="Y1062" s="58" t="s">
        <v>325</v>
      </c>
      <c r="Z1062" s="58" t="s">
        <v>2743</v>
      </c>
      <c r="AA1062" s="58" t="s">
        <v>2744</v>
      </c>
      <c r="AB1062" s="507"/>
      <c r="AC1062" s="58" t="s">
        <v>141</v>
      </c>
      <c r="AD1062" s="58">
        <v>12</v>
      </c>
      <c r="AE1062" s="116">
        <v>45768</v>
      </c>
      <c r="AF1062" s="73">
        <f t="shared" si="88"/>
        <v>46132</v>
      </c>
      <c r="AG1062" s="62" t="s">
        <v>82</v>
      </c>
      <c r="AH1062" s="62" t="s">
        <v>83</v>
      </c>
      <c r="AI1062" s="58" t="s">
        <v>4125</v>
      </c>
      <c r="AJ1062" s="58" t="s">
        <v>109</v>
      </c>
      <c r="AK1062" s="73" t="str">
        <f t="shared" ca="1" si="89"/>
        <v>поверен</v>
      </c>
      <c r="AL1062" s="66" t="s">
        <v>86</v>
      </c>
      <c r="AM1062" s="66" t="s">
        <v>86</v>
      </c>
      <c r="AN1062" s="66" t="s">
        <v>87</v>
      </c>
      <c r="AO1062" s="58" t="s">
        <v>88</v>
      </c>
      <c r="AP1062" s="507"/>
      <c r="AQ1062" s="507"/>
      <c r="AR1062" s="507"/>
      <c r="AS1062" s="507"/>
      <c r="AT1062" s="507"/>
      <c r="AU1062" s="507"/>
      <c r="AV1062" s="507"/>
      <c r="AW1062" s="507"/>
      <c r="AX1062" s="507"/>
      <c r="AY1062" s="507"/>
      <c r="AZ1062" s="507"/>
      <c r="BA1062" s="507"/>
      <c r="BB1062" s="62" t="s">
        <v>403</v>
      </c>
      <c r="BC1062" s="62" t="s">
        <v>404</v>
      </c>
      <c r="BD1062" s="66">
        <v>3160</v>
      </c>
      <c r="BE1062" s="507"/>
      <c r="BF1062" s="518" t="s">
        <v>2746</v>
      </c>
      <c r="BG1062" s="58" t="s">
        <v>1170</v>
      </c>
      <c r="BH1062" s="507"/>
      <c r="BI1062" s="58"/>
      <c r="BJ1062" s="58"/>
      <c r="BK1062" s="58"/>
    </row>
    <row r="1063" ht="60" hidden="1" customHeight="1">
      <c r="A1063" s="114"/>
      <c r="B1063" s="58" t="s">
        <v>62</v>
      </c>
      <c r="C1063" s="58" t="s">
        <v>63</v>
      </c>
      <c r="D1063" s="59" t="s">
        <v>64</v>
      </c>
      <c r="E1063" s="58">
        <v>264</v>
      </c>
      <c r="F1063" s="58" t="s">
        <v>2735</v>
      </c>
      <c r="G1063" s="58" t="s">
        <v>2819</v>
      </c>
      <c r="H1063" s="58" t="s">
        <v>4126</v>
      </c>
      <c r="I1063" s="58" t="s">
        <v>2738</v>
      </c>
      <c r="J1063" s="58" t="s">
        <v>2739</v>
      </c>
      <c r="K1063" s="58" t="s">
        <v>2740</v>
      </c>
      <c r="L1063" s="58" t="s">
        <v>2741</v>
      </c>
      <c r="M1063" s="512" t="s">
        <v>2742</v>
      </c>
      <c r="N1063" s="58">
        <v>112160145</v>
      </c>
      <c r="O1063" s="58" t="s">
        <v>412</v>
      </c>
      <c r="P1063" s="58" t="s">
        <v>76</v>
      </c>
      <c r="Q1063" s="66" t="s">
        <v>398</v>
      </c>
      <c r="R1063" s="74">
        <v>2015</v>
      </c>
      <c r="S1063" s="517"/>
      <c r="T1063" s="513">
        <f t="shared" si="87"/>
        <v>2015</v>
      </c>
      <c r="U1063" s="58">
        <v>4</v>
      </c>
      <c r="V1063" s="58" t="s">
        <v>325</v>
      </c>
      <c r="W1063" s="58" t="s">
        <v>2743</v>
      </c>
      <c r="X1063" s="58">
        <v>20</v>
      </c>
      <c r="Y1063" s="58" t="s">
        <v>325</v>
      </c>
      <c r="Z1063" s="58" t="s">
        <v>2743</v>
      </c>
      <c r="AA1063" s="58" t="s">
        <v>2744</v>
      </c>
      <c r="AB1063" s="507"/>
      <c r="AC1063" s="58" t="s">
        <v>141</v>
      </c>
      <c r="AD1063" s="58">
        <v>12</v>
      </c>
      <c r="AE1063" s="116">
        <v>45768</v>
      </c>
      <c r="AF1063" s="73">
        <f t="shared" si="88"/>
        <v>46132</v>
      </c>
      <c r="AG1063" s="62" t="s">
        <v>82</v>
      </c>
      <c r="AH1063" s="62" t="s">
        <v>83</v>
      </c>
      <c r="AI1063" s="58" t="s">
        <v>4127</v>
      </c>
      <c r="AJ1063" s="58" t="s">
        <v>109</v>
      </c>
      <c r="AK1063" s="73" t="str">
        <f t="shared" ca="1" si="89"/>
        <v>поверен</v>
      </c>
      <c r="AL1063" s="66" t="s">
        <v>86</v>
      </c>
      <c r="AM1063" s="66" t="s">
        <v>86</v>
      </c>
      <c r="AN1063" s="66" t="s">
        <v>87</v>
      </c>
      <c r="AO1063" s="58" t="s">
        <v>88</v>
      </c>
      <c r="AP1063" s="507"/>
      <c r="AQ1063" s="507"/>
      <c r="AR1063" s="507"/>
      <c r="AS1063" s="507"/>
      <c r="AT1063" s="507"/>
      <c r="AU1063" s="507"/>
      <c r="AV1063" s="507"/>
      <c r="AW1063" s="507"/>
      <c r="AX1063" s="507"/>
      <c r="AY1063" s="507"/>
      <c r="AZ1063" s="507"/>
      <c r="BA1063" s="507"/>
      <c r="BB1063" s="62" t="s">
        <v>403</v>
      </c>
      <c r="BC1063" s="62" t="s">
        <v>404</v>
      </c>
      <c r="BD1063" s="66">
        <v>3160</v>
      </c>
      <c r="BE1063" s="507"/>
      <c r="BF1063" s="518" t="s">
        <v>2746</v>
      </c>
      <c r="BG1063" s="58" t="s">
        <v>1170</v>
      </c>
      <c r="BH1063" s="507"/>
      <c r="BI1063" s="58"/>
      <c r="BJ1063" s="58"/>
      <c r="BK1063" s="58"/>
    </row>
    <row r="1064" ht="60" hidden="1" customHeight="1">
      <c r="A1064" s="58"/>
      <c r="B1064" s="58" t="s">
        <v>62</v>
      </c>
      <c r="C1064" s="58" t="s">
        <v>63</v>
      </c>
      <c r="D1064" s="59" t="s">
        <v>64</v>
      </c>
      <c r="E1064" s="58">
        <v>264</v>
      </c>
      <c r="F1064" s="58" t="s">
        <v>2735</v>
      </c>
      <c r="G1064" s="58" t="s">
        <v>2819</v>
      </c>
      <c r="H1064" s="58" t="s">
        <v>4128</v>
      </c>
      <c r="I1064" s="58" t="s">
        <v>2738</v>
      </c>
      <c r="J1064" s="58" t="s">
        <v>2739</v>
      </c>
      <c r="K1064" s="58" t="s">
        <v>2740</v>
      </c>
      <c r="L1064" s="58" t="s">
        <v>2741</v>
      </c>
      <c r="M1064" s="512" t="s">
        <v>2742</v>
      </c>
      <c r="N1064" s="58">
        <v>112160230</v>
      </c>
      <c r="O1064" s="58" t="s">
        <v>412</v>
      </c>
      <c r="P1064" s="58" t="s">
        <v>76</v>
      </c>
      <c r="Q1064" s="66" t="s">
        <v>398</v>
      </c>
      <c r="R1064" s="74">
        <v>2015</v>
      </c>
      <c r="S1064" s="517"/>
      <c r="T1064" s="513">
        <f t="shared" ref="T1064:T1127" si="90">R1064+S1064*365.2</f>
        <v>2015</v>
      </c>
      <c r="U1064" s="58">
        <v>4</v>
      </c>
      <c r="V1064" s="58" t="s">
        <v>325</v>
      </c>
      <c r="W1064" s="58" t="s">
        <v>2743</v>
      </c>
      <c r="X1064" s="58">
        <v>20</v>
      </c>
      <c r="Y1064" s="58" t="s">
        <v>325</v>
      </c>
      <c r="Z1064" s="58" t="s">
        <v>2743</v>
      </c>
      <c r="AA1064" s="58" t="s">
        <v>2744</v>
      </c>
      <c r="AB1064" s="507"/>
      <c r="AC1064" s="58" t="s">
        <v>141</v>
      </c>
      <c r="AD1064" s="58">
        <v>12</v>
      </c>
      <c r="AE1064" s="116">
        <v>45768</v>
      </c>
      <c r="AF1064" s="73">
        <f t="shared" si="88"/>
        <v>46132</v>
      </c>
      <c r="AG1064" s="62" t="s">
        <v>82</v>
      </c>
      <c r="AH1064" s="62" t="s">
        <v>83</v>
      </c>
      <c r="AI1064" s="58" t="s">
        <v>4129</v>
      </c>
      <c r="AJ1064" s="58" t="s">
        <v>109</v>
      </c>
      <c r="AK1064" s="73" t="str">
        <f t="shared" ca="1" si="89"/>
        <v>поверен</v>
      </c>
      <c r="AL1064" s="66" t="s">
        <v>86</v>
      </c>
      <c r="AM1064" s="66" t="s">
        <v>86</v>
      </c>
      <c r="AN1064" s="66" t="s">
        <v>87</v>
      </c>
      <c r="AO1064" s="58" t="s">
        <v>88</v>
      </c>
      <c r="AP1064" s="507"/>
      <c r="AQ1064" s="507"/>
      <c r="AR1064" s="507"/>
      <c r="AS1064" s="507"/>
      <c r="AT1064" s="507"/>
      <c r="AU1064" s="507"/>
      <c r="AV1064" s="507"/>
      <c r="AW1064" s="507"/>
      <c r="AX1064" s="507"/>
      <c r="AY1064" s="507"/>
      <c r="AZ1064" s="507"/>
      <c r="BA1064" s="507"/>
      <c r="BB1064" s="62" t="s">
        <v>403</v>
      </c>
      <c r="BC1064" s="62" t="s">
        <v>404</v>
      </c>
      <c r="BD1064" s="66">
        <v>3160</v>
      </c>
      <c r="BE1064" s="507"/>
      <c r="BF1064" s="518" t="s">
        <v>2746</v>
      </c>
      <c r="BG1064" s="58" t="s">
        <v>1170</v>
      </c>
      <c r="BH1064" s="507"/>
      <c r="BI1064" s="58"/>
      <c r="BJ1064" s="58"/>
      <c r="BK1064" s="58"/>
    </row>
    <row r="1065" ht="60" hidden="1" customHeight="1">
      <c r="A1065" s="114"/>
      <c r="B1065" s="58" t="s">
        <v>62</v>
      </c>
      <c r="C1065" s="58" t="s">
        <v>63</v>
      </c>
      <c r="D1065" s="59" t="s">
        <v>64</v>
      </c>
      <c r="E1065" s="58">
        <v>264</v>
      </c>
      <c r="F1065" s="58" t="s">
        <v>2735</v>
      </c>
      <c r="G1065" s="58" t="s">
        <v>2819</v>
      </c>
      <c r="H1065" s="58" t="s">
        <v>4130</v>
      </c>
      <c r="I1065" s="58" t="s">
        <v>2738</v>
      </c>
      <c r="J1065" s="58" t="s">
        <v>2739</v>
      </c>
      <c r="K1065" s="58" t="s">
        <v>2740</v>
      </c>
      <c r="L1065" s="58" t="s">
        <v>2741</v>
      </c>
      <c r="M1065" s="512" t="s">
        <v>2742</v>
      </c>
      <c r="N1065" s="58">
        <v>112160144</v>
      </c>
      <c r="O1065" s="58" t="s">
        <v>412</v>
      </c>
      <c r="P1065" s="58" t="s">
        <v>76</v>
      </c>
      <c r="Q1065" s="66" t="s">
        <v>398</v>
      </c>
      <c r="R1065" s="74">
        <v>2015</v>
      </c>
      <c r="S1065" s="517"/>
      <c r="T1065" s="513">
        <f t="shared" si="90"/>
        <v>2015</v>
      </c>
      <c r="U1065" s="58">
        <v>4</v>
      </c>
      <c r="V1065" s="58" t="s">
        <v>325</v>
      </c>
      <c r="W1065" s="58" t="s">
        <v>2743</v>
      </c>
      <c r="X1065" s="58">
        <v>20</v>
      </c>
      <c r="Y1065" s="58" t="s">
        <v>325</v>
      </c>
      <c r="Z1065" s="58" t="s">
        <v>2743</v>
      </c>
      <c r="AA1065" s="58" t="s">
        <v>2744</v>
      </c>
      <c r="AB1065" s="507"/>
      <c r="AC1065" s="58" t="s">
        <v>141</v>
      </c>
      <c r="AD1065" s="58">
        <v>12</v>
      </c>
      <c r="AE1065" s="116">
        <v>45768</v>
      </c>
      <c r="AF1065" s="73">
        <f t="shared" si="88"/>
        <v>46132</v>
      </c>
      <c r="AG1065" s="62" t="s">
        <v>82</v>
      </c>
      <c r="AH1065" s="62" t="s">
        <v>83</v>
      </c>
      <c r="AI1065" s="58" t="s">
        <v>4131</v>
      </c>
      <c r="AJ1065" s="58" t="s">
        <v>109</v>
      </c>
      <c r="AK1065" s="73" t="str">
        <f t="shared" ca="1" si="89"/>
        <v>поверен</v>
      </c>
      <c r="AL1065" s="66" t="s">
        <v>86</v>
      </c>
      <c r="AM1065" s="66" t="s">
        <v>86</v>
      </c>
      <c r="AN1065" s="66" t="s">
        <v>87</v>
      </c>
      <c r="AO1065" s="58" t="s">
        <v>88</v>
      </c>
      <c r="AP1065" s="507"/>
      <c r="AQ1065" s="507"/>
      <c r="AR1065" s="507"/>
      <c r="AS1065" s="507"/>
      <c r="AT1065" s="507"/>
      <c r="AU1065" s="507"/>
      <c r="AV1065" s="507"/>
      <c r="AW1065" s="507"/>
      <c r="AX1065" s="507"/>
      <c r="AY1065" s="507"/>
      <c r="AZ1065" s="507"/>
      <c r="BA1065" s="507"/>
      <c r="BB1065" s="62" t="s">
        <v>403</v>
      </c>
      <c r="BC1065" s="62" t="s">
        <v>404</v>
      </c>
      <c r="BD1065" s="66">
        <v>3160</v>
      </c>
      <c r="BE1065" s="507"/>
      <c r="BF1065" s="518" t="s">
        <v>2746</v>
      </c>
      <c r="BG1065" s="58" t="s">
        <v>1170</v>
      </c>
      <c r="BH1065" s="507"/>
      <c r="BI1065" s="58"/>
      <c r="BJ1065" s="58"/>
      <c r="BK1065" s="58"/>
    </row>
    <row r="1066" ht="60" hidden="1" customHeight="1">
      <c r="A1066" s="58"/>
      <c r="B1066" s="58" t="s">
        <v>62</v>
      </c>
      <c r="C1066" s="58" t="s">
        <v>63</v>
      </c>
      <c r="D1066" s="59" t="s">
        <v>64</v>
      </c>
      <c r="E1066" s="58">
        <v>264</v>
      </c>
      <c r="F1066" s="58" t="s">
        <v>2735</v>
      </c>
      <c r="G1066" s="58" t="s">
        <v>2819</v>
      </c>
      <c r="H1066" s="58" t="s">
        <v>4132</v>
      </c>
      <c r="I1066" s="58" t="s">
        <v>2738</v>
      </c>
      <c r="J1066" s="58" t="s">
        <v>2739</v>
      </c>
      <c r="K1066" s="58" t="s">
        <v>2740</v>
      </c>
      <c r="L1066" s="58" t="s">
        <v>2741</v>
      </c>
      <c r="M1066" s="512" t="s">
        <v>2742</v>
      </c>
      <c r="N1066" s="58">
        <v>112160057</v>
      </c>
      <c r="O1066" s="58" t="s">
        <v>412</v>
      </c>
      <c r="P1066" s="58" t="s">
        <v>76</v>
      </c>
      <c r="Q1066" s="66" t="s">
        <v>398</v>
      </c>
      <c r="R1066" s="74">
        <v>2015</v>
      </c>
      <c r="S1066" s="517"/>
      <c r="T1066" s="513">
        <f t="shared" si="90"/>
        <v>2015</v>
      </c>
      <c r="U1066" s="58">
        <v>4</v>
      </c>
      <c r="V1066" s="58" t="s">
        <v>325</v>
      </c>
      <c r="W1066" s="58" t="s">
        <v>2743</v>
      </c>
      <c r="X1066" s="58">
        <v>20</v>
      </c>
      <c r="Y1066" s="58" t="s">
        <v>325</v>
      </c>
      <c r="Z1066" s="58" t="s">
        <v>2743</v>
      </c>
      <c r="AA1066" s="58" t="s">
        <v>2744</v>
      </c>
      <c r="AB1066" s="507"/>
      <c r="AC1066" s="58" t="s">
        <v>141</v>
      </c>
      <c r="AD1066" s="58">
        <v>12</v>
      </c>
      <c r="AE1066" s="116">
        <v>45768</v>
      </c>
      <c r="AF1066" s="73">
        <f t="shared" si="88"/>
        <v>46132</v>
      </c>
      <c r="AG1066" s="62" t="s">
        <v>82</v>
      </c>
      <c r="AH1066" s="62" t="s">
        <v>83</v>
      </c>
      <c r="AI1066" s="58" t="s">
        <v>4133</v>
      </c>
      <c r="AJ1066" s="58" t="s">
        <v>109</v>
      </c>
      <c r="AK1066" s="73" t="str">
        <f t="shared" ca="1" si="89"/>
        <v>поверен</v>
      </c>
      <c r="AL1066" s="66" t="s">
        <v>86</v>
      </c>
      <c r="AM1066" s="66" t="s">
        <v>86</v>
      </c>
      <c r="AN1066" s="66" t="s">
        <v>87</v>
      </c>
      <c r="AO1066" s="58" t="s">
        <v>88</v>
      </c>
      <c r="AP1066" s="507"/>
      <c r="AQ1066" s="507"/>
      <c r="AR1066" s="507"/>
      <c r="AS1066" s="507"/>
      <c r="AT1066" s="507"/>
      <c r="AU1066" s="507"/>
      <c r="AV1066" s="507"/>
      <c r="AW1066" s="507"/>
      <c r="AX1066" s="507"/>
      <c r="AY1066" s="507"/>
      <c r="AZ1066" s="507"/>
      <c r="BA1066" s="507"/>
      <c r="BB1066" s="62" t="s">
        <v>403</v>
      </c>
      <c r="BC1066" s="62" t="s">
        <v>404</v>
      </c>
      <c r="BD1066" s="66">
        <v>3160</v>
      </c>
      <c r="BE1066" s="507"/>
      <c r="BF1066" s="518" t="s">
        <v>2746</v>
      </c>
      <c r="BG1066" s="58" t="s">
        <v>1170</v>
      </c>
      <c r="BH1066" s="507"/>
      <c r="BI1066" s="58"/>
      <c r="BJ1066" s="58"/>
      <c r="BK1066" s="58"/>
    </row>
    <row r="1067" ht="60" hidden="1" customHeight="1">
      <c r="A1067" s="58"/>
      <c r="B1067" s="58" t="s">
        <v>62</v>
      </c>
      <c r="C1067" s="58" t="s">
        <v>63</v>
      </c>
      <c r="D1067" s="59" t="s">
        <v>64</v>
      </c>
      <c r="E1067" s="58">
        <v>264</v>
      </c>
      <c r="F1067" s="58" t="s">
        <v>2735</v>
      </c>
      <c r="G1067" s="58" t="s">
        <v>2819</v>
      </c>
      <c r="H1067" s="58" t="s">
        <v>4134</v>
      </c>
      <c r="I1067" s="58" t="s">
        <v>2738</v>
      </c>
      <c r="J1067" s="58" t="s">
        <v>2739</v>
      </c>
      <c r="K1067" s="58" t="s">
        <v>2740</v>
      </c>
      <c r="L1067" s="58" t="s">
        <v>2741</v>
      </c>
      <c r="M1067" s="512" t="s">
        <v>2742</v>
      </c>
      <c r="N1067" s="58">
        <v>112160299</v>
      </c>
      <c r="O1067" s="58" t="s">
        <v>412</v>
      </c>
      <c r="P1067" s="58" t="s">
        <v>76</v>
      </c>
      <c r="Q1067" s="66" t="s">
        <v>398</v>
      </c>
      <c r="R1067" s="74">
        <v>2015</v>
      </c>
      <c r="S1067" s="517"/>
      <c r="T1067" s="513">
        <f t="shared" si="90"/>
        <v>2015</v>
      </c>
      <c r="U1067" s="58">
        <v>4</v>
      </c>
      <c r="V1067" s="58" t="s">
        <v>325</v>
      </c>
      <c r="W1067" s="58" t="s">
        <v>2743</v>
      </c>
      <c r="X1067" s="58">
        <v>20</v>
      </c>
      <c r="Y1067" s="58" t="s">
        <v>325</v>
      </c>
      <c r="Z1067" s="58" t="s">
        <v>2743</v>
      </c>
      <c r="AA1067" s="58" t="s">
        <v>2744</v>
      </c>
      <c r="AB1067" s="507"/>
      <c r="AC1067" s="58" t="s">
        <v>141</v>
      </c>
      <c r="AD1067" s="58">
        <v>12</v>
      </c>
      <c r="AE1067" s="116">
        <v>45768</v>
      </c>
      <c r="AF1067" s="73">
        <f t="shared" si="88"/>
        <v>46132</v>
      </c>
      <c r="AG1067" s="62" t="s">
        <v>82</v>
      </c>
      <c r="AH1067" s="62" t="s">
        <v>83</v>
      </c>
      <c r="AI1067" s="58" t="s">
        <v>4135</v>
      </c>
      <c r="AJ1067" s="58" t="s">
        <v>109</v>
      </c>
      <c r="AK1067" s="73" t="str">
        <f t="shared" ca="1" si="89"/>
        <v>поверен</v>
      </c>
      <c r="AL1067" s="66" t="s">
        <v>86</v>
      </c>
      <c r="AM1067" s="66" t="s">
        <v>86</v>
      </c>
      <c r="AN1067" s="66" t="s">
        <v>87</v>
      </c>
      <c r="AO1067" s="58" t="s">
        <v>88</v>
      </c>
      <c r="AP1067" s="507"/>
      <c r="AQ1067" s="507"/>
      <c r="AR1067" s="507"/>
      <c r="AS1067" s="507"/>
      <c r="AT1067" s="507"/>
      <c r="AU1067" s="507"/>
      <c r="AV1067" s="507"/>
      <c r="AW1067" s="507"/>
      <c r="AX1067" s="507"/>
      <c r="AY1067" s="507"/>
      <c r="AZ1067" s="507"/>
      <c r="BA1067" s="507"/>
      <c r="BB1067" s="62" t="s">
        <v>403</v>
      </c>
      <c r="BC1067" s="62" t="s">
        <v>404</v>
      </c>
      <c r="BD1067" s="66">
        <v>3160</v>
      </c>
      <c r="BE1067" s="507"/>
      <c r="BF1067" s="518" t="s">
        <v>2746</v>
      </c>
      <c r="BG1067" s="58" t="s">
        <v>1170</v>
      </c>
      <c r="BH1067" s="507"/>
      <c r="BI1067" s="58"/>
      <c r="BJ1067" s="58"/>
      <c r="BK1067" s="58"/>
    </row>
    <row r="1068" ht="60" hidden="1" customHeight="1">
      <c r="A1068" s="114"/>
      <c r="B1068" s="58" t="s">
        <v>62</v>
      </c>
      <c r="C1068" s="58" t="s">
        <v>63</v>
      </c>
      <c r="D1068" s="59" t="s">
        <v>64</v>
      </c>
      <c r="E1068" s="58">
        <v>264</v>
      </c>
      <c r="F1068" s="58" t="s">
        <v>2735</v>
      </c>
      <c r="G1068" s="58" t="s">
        <v>2819</v>
      </c>
      <c r="H1068" s="58" t="s">
        <v>4136</v>
      </c>
      <c r="I1068" s="58" t="s">
        <v>2738</v>
      </c>
      <c r="J1068" s="58" t="s">
        <v>2739</v>
      </c>
      <c r="K1068" s="58" t="s">
        <v>2740</v>
      </c>
      <c r="L1068" s="58" t="s">
        <v>2741</v>
      </c>
      <c r="M1068" s="512" t="s">
        <v>2742</v>
      </c>
      <c r="N1068" s="58">
        <v>112160163</v>
      </c>
      <c r="O1068" s="58" t="s">
        <v>412</v>
      </c>
      <c r="P1068" s="58" t="s">
        <v>76</v>
      </c>
      <c r="Q1068" s="66" t="s">
        <v>398</v>
      </c>
      <c r="R1068" s="74">
        <v>2015</v>
      </c>
      <c r="S1068" s="517"/>
      <c r="T1068" s="513">
        <f t="shared" si="90"/>
        <v>2015</v>
      </c>
      <c r="U1068" s="58">
        <v>4</v>
      </c>
      <c r="V1068" s="58" t="s">
        <v>325</v>
      </c>
      <c r="W1068" s="58" t="s">
        <v>2743</v>
      </c>
      <c r="X1068" s="58">
        <v>20</v>
      </c>
      <c r="Y1068" s="58" t="s">
        <v>325</v>
      </c>
      <c r="Z1068" s="58" t="s">
        <v>2743</v>
      </c>
      <c r="AA1068" s="58" t="s">
        <v>2744</v>
      </c>
      <c r="AB1068" s="507"/>
      <c r="AC1068" s="58" t="s">
        <v>141</v>
      </c>
      <c r="AD1068" s="58">
        <v>12</v>
      </c>
      <c r="AE1068" s="116">
        <v>45768</v>
      </c>
      <c r="AF1068" s="73">
        <f t="shared" si="88"/>
        <v>46132</v>
      </c>
      <c r="AG1068" s="62" t="s">
        <v>82</v>
      </c>
      <c r="AH1068" s="62" t="s">
        <v>83</v>
      </c>
      <c r="AI1068" s="58" t="s">
        <v>4137</v>
      </c>
      <c r="AJ1068" s="58" t="s">
        <v>109</v>
      </c>
      <c r="AK1068" s="73" t="str">
        <f t="shared" ca="1" si="89"/>
        <v>поверен</v>
      </c>
      <c r="AL1068" s="66" t="s">
        <v>86</v>
      </c>
      <c r="AM1068" s="66" t="s">
        <v>86</v>
      </c>
      <c r="AN1068" s="66" t="s">
        <v>87</v>
      </c>
      <c r="AO1068" s="58" t="s">
        <v>88</v>
      </c>
      <c r="AP1068" s="507"/>
      <c r="AQ1068" s="507"/>
      <c r="AR1068" s="507"/>
      <c r="AS1068" s="507"/>
      <c r="AT1068" s="507"/>
      <c r="AU1068" s="507"/>
      <c r="AV1068" s="507"/>
      <c r="AW1068" s="507"/>
      <c r="AX1068" s="507"/>
      <c r="AY1068" s="507"/>
      <c r="AZ1068" s="507"/>
      <c r="BA1068" s="507"/>
      <c r="BB1068" s="62" t="s">
        <v>403</v>
      </c>
      <c r="BC1068" s="62" t="s">
        <v>404</v>
      </c>
      <c r="BD1068" s="66">
        <v>3160</v>
      </c>
      <c r="BE1068" s="507"/>
      <c r="BF1068" s="518" t="s">
        <v>2746</v>
      </c>
      <c r="BG1068" s="58" t="s">
        <v>1170</v>
      </c>
      <c r="BH1068" s="507"/>
      <c r="BI1068" s="58"/>
      <c r="BJ1068" s="58"/>
      <c r="BK1068" s="58"/>
    </row>
    <row r="1069" ht="60" hidden="1" customHeight="1">
      <c r="A1069" s="58"/>
      <c r="B1069" s="58" t="s">
        <v>62</v>
      </c>
      <c r="C1069" s="58" t="s">
        <v>63</v>
      </c>
      <c r="D1069" s="59" t="s">
        <v>64</v>
      </c>
      <c r="E1069" s="58">
        <v>264</v>
      </c>
      <c r="F1069" s="58" t="s">
        <v>2735</v>
      </c>
      <c r="G1069" s="58" t="s">
        <v>2819</v>
      </c>
      <c r="H1069" s="58" t="s">
        <v>4138</v>
      </c>
      <c r="I1069" s="58" t="s">
        <v>2738</v>
      </c>
      <c r="J1069" s="58" t="s">
        <v>2739</v>
      </c>
      <c r="K1069" s="58" t="s">
        <v>2740</v>
      </c>
      <c r="L1069" s="58" t="s">
        <v>2741</v>
      </c>
      <c r="M1069" s="512" t="s">
        <v>2742</v>
      </c>
      <c r="N1069" s="58">
        <v>112160037</v>
      </c>
      <c r="O1069" s="58" t="s">
        <v>412</v>
      </c>
      <c r="P1069" s="58" t="s">
        <v>76</v>
      </c>
      <c r="Q1069" s="66" t="s">
        <v>398</v>
      </c>
      <c r="R1069" s="74">
        <v>2015</v>
      </c>
      <c r="S1069" s="517"/>
      <c r="T1069" s="513">
        <f t="shared" si="90"/>
        <v>2015</v>
      </c>
      <c r="U1069" s="58">
        <v>4</v>
      </c>
      <c r="V1069" s="58" t="s">
        <v>325</v>
      </c>
      <c r="W1069" s="58" t="s">
        <v>2743</v>
      </c>
      <c r="X1069" s="58">
        <v>20</v>
      </c>
      <c r="Y1069" s="58" t="s">
        <v>325</v>
      </c>
      <c r="Z1069" s="58" t="s">
        <v>2743</v>
      </c>
      <c r="AA1069" s="58" t="s">
        <v>2744</v>
      </c>
      <c r="AB1069" s="507"/>
      <c r="AC1069" s="58" t="s">
        <v>141</v>
      </c>
      <c r="AD1069" s="58">
        <v>12</v>
      </c>
      <c r="AE1069" s="116">
        <v>45768</v>
      </c>
      <c r="AF1069" s="73">
        <f t="shared" si="88"/>
        <v>46132</v>
      </c>
      <c r="AG1069" s="62" t="s">
        <v>82</v>
      </c>
      <c r="AH1069" s="62" t="s">
        <v>83</v>
      </c>
      <c r="AI1069" s="58" t="s">
        <v>4139</v>
      </c>
      <c r="AJ1069" s="58" t="s">
        <v>109</v>
      </c>
      <c r="AK1069" s="73" t="str">
        <f t="shared" ca="1" si="89"/>
        <v>поверен</v>
      </c>
      <c r="AL1069" s="66" t="s">
        <v>86</v>
      </c>
      <c r="AM1069" s="66" t="s">
        <v>86</v>
      </c>
      <c r="AN1069" s="66" t="s">
        <v>87</v>
      </c>
      <c r="AO1069" s="58" t="s">
        <v>88</v>
      </c>
      <c r="AP1069" s="507"/>
      <c r="AQ1069" s="507"/>
      <c r="AR1069" s="507"/>
      <c r="AS1069" s="507"/>
      <c r="AT1069" s="507"/>
      <c r="AU1069" s="507"/>
      <c r="AV1069" s="507"/>
      <c r="AW1069" s="507"/>
      <c r="AX1069" s="507"/>
      <c r="AY1069" s="507"/>
      <c r="AZ1069" s="507"/>
      <c r="BA1069" s="507"/>
      <c r="BB1069" s="62" t="s">
        <v>403</v>
      </c>
      <c r="BC1069" s="62" t="s">
        <v>404</v>
      </c>
      <c r="BD1069" s="66">
        <v>3160</v>
      </c>
      <c r="BE1069" s="507"/>
      <c r="BF1069" s="518" t="s">
        <v>2746</v>
      </c>
      <c r="BG1069" s="58" t="s">
        <v>1170</v>
      </c>
      <c r="BH1069" s="507"/>
      <c r="BI1069" s="58"/>
      <c r="BJ1069" s="58"/>
      <c r="BK1069" s="58"/>
    </row>
    <row r="1070" ht="60" hidden="1" customHeight="1">
      <c r="A1070" s="114"/>
      <c r="B1070" s="58" t="s">
        <v>62</v>
      </c>
      <c r="C1070" s="58" t="s">
        <v>63</v>
      </c>
      <c r="D1070" s="59" t="s">
        <v>64</v>
      </c>
      <c r="E1070" s="58">
        <v>264</v>
      </c>
      <c r="F1070" s="58" t="s">
        <v>2735</v>
      </c>
      <c r="G1070" s="58" t="s">
        <v>2819</v>
      </c>
      <c r="H1070" s="58" t="s">
        <v>4140</v>
      </c>
      <c r="I1070" s="58" t="s">
        <v>2738</v>
      </c>
      <c r="J1070" s="58" t="s">
        <v>2739</v>
      </c>
      <c r="K1070" s="58" t="s">
        <v>2740</v>
      </c>
      <c r="L1070" s="58" t="s">
        <v>2741</v>
      </c>
      <c r="M1070" s="512" t="s">
        <v>2742</v>
      </c>
      <c r="N1070" s="58">
        <v>112160183</v>
      </c>
      <c r="O1070" s="58" t="s">
        <v>412</v>
      </c>
      <c r="P1070" s="58" t="s">
        <v>76</v>
      </c>
      <c r="Q1070" s="66" t="s">
        <v>398</v>
      </c>
      <c r="R1070" s="74">
        <v>2015</v>
      </c>
      <c r="S1070" s="517"/>
      <c r="T1070" s="513">
        <f t="shared" si="90"/>
        <v>2015</v>
      </c>
      <c r="U1070" s="58">
        <v>4</v>
      </c>
      <c r="V1070" s="58" t="s">
        <v>325</v>
      </c>
      <c r="W1070" s="58" t="s">
        <v>2743</v>
      </c>
      <c r="X1070" s="58">
        <v>20</v>
      </c>
      <c r="Y1070" s="58" t="s">
        <v>325</v>
      </c>
      <c r="Z1070" s="58" t="s">
        <v>2743</v>
      </c>
      <c r="AA1070" s="58" t="s">
        <v>2744</v>
      </c>
      <c r="AB1070" s="507"/>
      <c r="AC1070" s="58" t="s">
        <v>141</v>
      </c>
      <c r="AD1070" s="58">
        <v>12</v>
      </c>
      <c r="AE1070" s="116">
        <v>45768</v>
      </c>
      <c r="AF1070" s="73">
        <f t="shared" si="88"/>
        <v>46132</v>
      </c>
      <c r="AG1070" s="62" t="s">
        <v>82</v>
      </c>
      <c r="AH1070" s="62" t="s">
        <v>83</v>
      </c>
      <c r="AI1070" s="58" t="s">
        <v>4141</v>
      </c>
      <c r="AJ1070" s="58" t="s">
        <v>109</v>
      </c>
      <c r="AK1070" s="73" t="str">
        <f t="shared" ca="1" si="89"/>
        <v>поверен</v>
      </c>
      <c r="AL1070" s="66" t="s">
        <v>86</v>
      </c>
      <c r="AM1070" s="66" t="s">
        <v>86</v>
      </c>
      <c r="AN1070" s="66" t="s">
        <v>87</v>
      </c>
      <c r="AO1070" s="58" t="s">
        <v>88</v>
      </c>
      <c r="AP1070" s="507"/>
      <c r="AQ1070" s="507"/>
      <c r="AR1070" s="507"/>
      <c r="AS1070" s="507"/>
      <c r="AT1070" s="507"/>
      <c r="AU1070" s="507"/>
      <c r="AV1070" s="507"/>
      <c r="AW1070" s="507"/>
      <c r="AX1070" s="507"/>
      <c r="AY1070" s="507"/>
      <c r="AZ1070" s="507"/>
      <c r="BA1070" s="507"/>
      <c r="BB1070" s="62" t="s">
        <v>403</v>
      </c>
      <c r="BC1070" s="62" t="s">
        <v>404</v>
      </c>
      <c r="BD1070" s="66">
        <v>3160</v>
      </c>
      <c r="BE1070" s="507"/>
      <c r="BF1070" s="518" t="s">
        <v>2746</v>
      </c>
      <c r="BG1070" s="58" t="s">
        <v>1170</v>
      </c>
      <c r="BH1070" s="507"/>
      <c r="BI1070" s="58"/>
      <c r="BJ1070" s="58"/>
      <c r="BK1070" s="58"/>
    </row>
    <row r="1071" ht="60" hidden="1" customHeight="1">
      <c r="A1071" s="58"/>
      <c r="B1071" s="58" t="s">
        <v>62</v>
      </c>
      <c r="C1071" s="58" t="s">
        <v>63</v>
      </c>
      <c r="D1071" s="59" t="s">
        <v>64</v>
      </c>
      <c r="E1071" s="58">
        <v>264</v>
      </c>
      <c r="F1071" s="58" t="s">
        <v>2735</v>
      </c>
      <c r="G1071" s="58" t="s">
        <v>2819</v>
      </c>
      <c r="H1071" s="58" t="s">
        <v>4142</v>
      </c>
      <c r="I1071" s="58" t="s">
        <v>2738</v>
      </c>
      <c r="J1071" s="58" t="s">
        <v>2739</v>
      </c>
      <c r="K1071" s="58" t="s">
        <v>2740</v>
      </c>
      <c r="L1071" s="58" t="s">
        <v>2741</v>
      </c>
      <c r="M1071" s="512" t="s">
        <v>2742</v>
      </c>
      <c r="N1071" s="58">
        <v>112160301</v>
      </c>
      <c r="O1071" s="58" t="s">
        <v>412</v>
      </c>
      <c r="P1071" s="58" t="s">
        <v>76</v>
      </c>
      <c r="Q1071" s="66" t="s">
        <v>398</v>
      </c>
      <c r="R1071" s="74">
        <v>2015</v>
      </c>
      <c r="S1071" s="517"/>
      <c r="T1071" s="513">
        <f t="shared" si="90"/>
        <v>2015</v>
      </c>
      <c r="U1071" s="58">
        <v>4</v>
      </c>
      <c r="V1071" s="58" t="s">
        <v>325</v>
      </c>
      <c r="W1071" s="58" t="s">
        <v>2743</v>
      </c>
      <c r="X1071" s="58">
        <v>20</v>
      </c>
      <c r="Y1071" s="58" t="s">
        <v>325</v>
      </c>
      <c r="Z1071" s="58" t="s">
        <v>2743</v>
      </c>
      <c r="AA1071" s="58" t="s">
        <v>2744</v>
      </c>
      <c r="AB1071" s="507"/>
      <c r="AC1071" s="58" t="s">
        <v>141</v>
      </c>
      <c r="AD1071" s="58">
        <v>12</v>
      </c>
      <c r="AE1071" s="116">
        <v>45768</v>
      </c>
      <c r="AF1071" s="73">
        <f t="shared" si="88"/>
        <v>46132</v>
      </c>
      <c r="AG1071" s="62" t="s">
        <v>82</v>
      </c>
      <c r="AH1071" s="62" t="s">
        <v>83</v>
      </c>
      <c r="AI1071" s="58" t="s">
        <v>4143</v>
      </c>
      <c r="AJ1071" s="58" t="s">
        <v>109</v>
      </c>
      <c r="AK1071" s="73" t="str">
        <f t="shared" ca="1" si="89"/>
        <v>поверен</v>
      </c>
      <c r="AL1071" s="66" t="s">
        <v>86</v>
      </c>
      <c r="AM1071" s="66" t="s">
        <v>86</v>
      </c>
      <c r="AN1071" s="66" t="s">
        <v>87</v>
      </c>
      <c r="AO1071" s="58" t="s">
        <v>88</v>
      </c>
      <c r="AP1071" s="507"/>
      <c r="AQ1071" s="507"/>
      <c r="AR1071" s="507"/>
      <c r="AS1071" s="507"/>
      <c r="AT1071" s="507"/>
      <c r="AU1071" s="507"/>
      <c r="AV1071" s="507"/>
      <c r="AW1071" s="507"/>
      <c r="AX1071" s="507"/>
      <c r="AY1071" s="507"/>
      <c r="AZ1071" s="507"/>
      <c r="BA1071" s="507"/>
      <c r="BB1071" s="62" t="s">
        <v>403</v>
      </c>
      <c r="BC1071" s="62" t="s">
        <v>404</v>
      </c>
      <c r="BD1071" s="66">
        <v>3160</v>
      </c>
      <c r="BE1071" s="507"/>
      <c r="BF1071" s="518" t="s">
        <v>2746</v>
      </c>
      <c r="BG1071" s="58" t="s">
        <v>1170</v>
      </c>
      <c r="BH1071" s="507"/>
      <c r="BI1071" s="58"/>
      <c r="BJ1071" s="58"/>
      <c r="BK1071" s="58"/>
    </row>
    <row r="1072" ht="60" hidden="1" customHeight="1">
      <c r="A1072" s="114"/>
      <c r="B1072" s="58" t="s">
        <v>62</v>
      </c>
      <c r="C1072" s="58" t="s">
        <v>63</v>
      </c>
      <c r="D1072" s="59" t="s">
        <v>64</v>
      </c>
      <c r="E1072" s="58">
        <v>264</v>
      </c>
      <c r="F1072" s="58" t="s">
        <v>2735</v>
      </c>
      <c r="G1072" s="58" t="s">
        <v>2819</v>
      </c>
      <c r="H1072" s="58" t="s">
        <v>4144</v>
      </c>
      <c r="I1072" s="58" t="s">
        <v>2738</v>
      </c>
      <c r="J1072" s="58" t="s">
        <v>2739</v>
      </c>
      <c r="K1072" s="58" t="s">
        <v>2740</v>
      </c>
      <c r="L1072" s="58" t="s">
        <v>2741</v>
      </c>
      <c r="M1072" s="512" t="s">
        <v>2742</v>
      </c>
      <c r="N1072" s="58">
        <v>112160215</v>
      </c>
      <c r="O1072" s="58" t="s">
        <v>412</v>
      </c>
      <c r="P1072" s="58" t="s">
        <v>76</v>
      </c>
      <c r="Q1072" s="66" t="s">
        <v>398</v>
      </c>
      <c r="R1072" s="74">
        <v>2015</v>
      </c>
      <c r="S1072" s="517"/>
      <c r="T1072" s="513">
        <f t="shared" si="90"/>
        <v>2015</v>
      </c>
      <c r="U1072" s="58">
        <v>4</v>
      </c>
      <c r="V1072" s="58" t="s">
        <v>325</v>
      </c>
      <c r="W1072" s="58" t="s">
        <v>2743</v>
      </c>
      <c r="X1072" s="58">
        <v>20</v>
      </c>
      <c r="Y1072" s="58" t="s">
        <v>325</v>
      </c>
      <c r="Z1072" s="58" t="s">
        <v>2743</v>
      </c>
      <c r="AA1072" s="58" t="s">
        <v>2744</v>
      </c>
      <c r="AB1072" s="507"/>
      <c r="AC1072" s="58" t="s">
        <v>141</v>
      </c>
      <c r="AD1072" s="58">
        <v>12</v>
      </c>
      <c r="AE1072" s="116">
        <v>45768</v>
      </c>
      <c r="AF1072" s="73">
        <f t="shared" si="88"/>
        <v>46132</v>
      </c>
      <c r="AG1072" s="62" t="s">
        <v>82</v>
      </c>
      <c r="AH1072" s="62" t="s">
        <v>83</v>
      </c>
      <c r="AI1072" s="58" t="s">
        <v>4145</v>
      </c>
      <c r="AJ1072" s="58" t="s">
        <v>109</v>
      </c>
      <c r="AK1072" s="73" t="str">
        <f t="shared" ca="1" si="89"/>
        <v>поверен</v>
      </c>
      <c r="AL1072" s="66" t="s">
        <v>86</v>
      </c>
      <c r="AM1072" s="66" t="s">
        <v>86</v>
      </c>
      <c r="AN1072" s="66" t="s">
        <v>87</v>
      </c>
      <c r="AO1072" s="58" t="s">
        <v>88</v>
      </c>
      <c r="AP1072" s="507"/>
      <c r="AQ1072" s="507"/>
      <c r="AR1072" s="507"/>
      <c r="AS1072" s="507"/>
      <c r="AT1072" s="507"/>
      <c r="AU1072" s="507"/>
      <c r="AV1072" s="507"/>
      <c r="AW1072" s="507"/>
      <c r="AX1072" s="507"/>
      <c r="AY1072" s="507"/>
      <c r="AZ1072" s="507"/>
      <c r="BA1072" s="507"/>
      <c r="BB1072" s="62" t="s">
        <v>403</v>
      </c>
      <c r="BC1072" s="62" t="s">
        <v>404</v>
      </c>
      <c r="BD1072" s="66">
        <v>3160</v>
      </c>
      <c r="BE1072" s="507"/>
      <c r="BF1072" s="518" t="s">
        <v>2746</v>
      </c>
      <c r="BG1072" s="58" t="s">
        <v>1170</v>
      </c>
      <c r="BH1072" s="507"/>
      <c r="BI1072" s="58"/>
      <c r="BJ1072" s="58"/>
      <c r="BK1072" s="58"/>
    </row>
    <row r="1073" ht="60" hidden="1" customHeight="1">
      <c r="A1073" s="114"/>
      <c r="B1073" s="58" t="s">
        <v>62</v>
      </c>
      <c r="C1073" s="58" t="s">
        <v>63</v>
      </c>
      <c r="D1073" s="59" t="s">
        <v>64</v>
      </c>
      <c r="E1073" s="58">
        <v>264</v>
      </c>
      <c r="F1073" s="58" t="s">
        <v>2735</v>
      </c>
      <c r="G1073" s="58" t="s">
        <v>2819</v>
      </c>
      <c r="H1073" s="58" t="s">
        <v>4146</v>
      </c>
      <c r="I1073" s="58" t="s">
        <v>2738</v>
      </c>
      <c r="J1073" s="58" t="s">
        <v>2739</v>
      </c>
      <c r="K1073" s="58" t="s">
        <v>2740</v>
      </c>
      <c r="L1073" s="58" t="s">
        <v>2741</v>
      </c>
      <c r="M1073" s="512" t="s">
        <v>2742</v>
      </c>
      <c r="N1073" s="58">
        <v>112160200</v>
      </c>
      <c r="O1073" s="58" t="s">
        <v>412</v>
      </c>
      <c r="P1073" s="58" t="s">
        <v>76</v>
      </c>
      <c r="Q1073" s="66" t="s">
        <v>398</v>
      </c>
      <c r="R1073" s="74">
        <v>2015</v>
      </c>
      <c r="S1073" s="517"/>
      <c r="T1073" s="513">
        <f t="shared" si="90"/>
        <v>2015</v>
      </c>
      <c r="U1073" s="58">
        <v>4</v>
      </c>
      <c r="V1073" s="58" t="s">
        <v>325</v>
      </c>
      <c r="W1073" s="58" t="s">
        <v>2743</v>
      </c>
      <c r="X1073" s="58">
        <v>20</v>
      </c>
      <c r="Y1073" s="58" t="s">
        <v>325</v>
      </c>
      <c r="Z1073" s="58" t="s">
        <v>2743</v>
      </c>
      <c r="AA1073" s="58" t="s">
        <v>2744</v>
      </c>
      <c r="AB1073" s="507"/>
      <c r="AC1073" s="58" t="s">
        <v>141</v>
      </c>
      <c r="AD1073" s="58">
        <v>12</v>
      </c>
      <c r="AE1073" s="116">
        <v>45768</v>
      </c>
      <c r="AF1073" s="73">
        <f t="shared" si="88"/>
        <v>46132</v>
      </c>
      <c r="AG1073" s="62" t="s">
        <v>82</v>
      </c>
      <c r="AH1073" s="62" t="s">
        <v>83</v>
      </c>
      <c r="AI1073" s="58" t="s">
        <v>4147</v>
      </c>
      <c r="AJ1073" s="58" t="s">
        <v>109</v>
      </c>
      <c r="AK1073" s="73" t="str">
        <f t="shared" ca="1" si="89"/>
        <v>поверен</v>
      </c>
      <c r="AL1073" s="66" t="s">
        <v>86</v>
      </c>
      <c r="AM1073" s="66" t="s">
        <v>86</v>
      </c>
      <c r="AN1073" s="66" t="s">
        <v>87</v>
      </c>
      <c r="AO1073" s="58" t="s">
        <v>88</v>
      </c>
      <c r="AP1073" s="507"/>
      <c r="AQ1073" s="507"/>
      <c r="AR1073" s="507"/>
      <c r="AS1073" s="507"/>
      <c r="AT1073" s="507"/>
      <c r="AU1073" s="507"/>
      <c r="AV1073" s="507"/>
      <c r="AW1073" s="507"/>
      <c r="AX1073" s="507"/>
      <c r="AY1073" s="507"/>
      <c r="AZ1073" s="507"/>
      <c r="BA1073" s="507"/>
      <c r="BB1073" s="62" t="s">
        <v>403</v>
      </c>
      <c r="BC1073" s="62" t="s">
        <v>404</v>
      </c>
      <c r="BD1073" s="66">
        <v>3160</v>
      </c>
      <c r="BE1073" s="507"/>
      <c r="BF1073" s="518" t="s">
        <v>2746</v>
      </c>
      <c r="BG1073" s="58" t="s">
        <v>1170</v>
      </c>
      <c r="BH1073" s="507"/>
      <c r="BI1073" s="58"/>
      <c r="BJ1073" s="58"/>
      <c r="BK1073" s="58"/>
    </row>
    <row r="1074" ht="60" hidden="1" customHeight="1">
      <c r="A1074" s="114"/>
      <c r="B1074" s="58" t="s">
        <v>62</v>
      </c>
      <c r="C1074" s="58" t="s">
        <v>63</v>
      </c>
      <c r="D1074" s="59" t="s">
        <v>64</v>
      </c>
      <c r="E1074" s="58">
        <v>264</v>
      </c>
      <c r="F1074" s="58" t="s">
        <v>2735</v>
      </c>
      <c r="G1074" s="58" t="s">
        <v>2819</v>
      </c>
      <c r="H1074" s="58" t="s">
        <v>4148</v>
      </c>
      <c r="I1074" s="58" t="s">
        <v>2738</v>
      </c>
      <c r="J1074" s="58" t="s">
        <v>2739</v>
      </c>
      <c r="K1074" s="58" t="s">
        <v>2740</v>
      </c>
      <c r="L1074" s="58" t="s">
        <v>2741</v>
      </c>
      <c r="M1074" s="512" t="s">
        <v>2742</v>
      </c>
      <c r="N1074" s="58">
        <v>112160178</v>
      </c>
      <c r="O1074" s="58" t="s">
        <v>412</v>
      </c>
      <c r="P1074" s="58" t="s">
        <v>76</v>
      </c>
      <c r="Q1074" s="66" t="s">
        <v>398</v>
      </c>
      <c r="R1074" s="74">
        <v>2015</v>
      </c>
      <c r="S1074" s="517"/>
      <c r="T1074" s="513">
        <f t="shared" si="90"/>
        <v>2015</v>
      </c>
      <c r="U1074" s="58">
        <v>4</v>
      </c>
      <c r="V1074" s="58" t="s">
        <v>325</v>
      </c>
      <c r="W1074" s="58" t="s">
        <v>2743</v>
      </c>
      <c r="X1074" s="58">
        <v>20</v>
      </c>
      <c r="Y1074" s="58" t="s">
        <v>325</v>
      </c>
      <c r="Z1074" s="58" t="s">
        <v>2743</v>
      </c>
      <c r="AA1074" s="58" t="s">
        <v>2744</v>
      </c>
      <c r="AB1074" s="507"/>
      <c r="AC1074" s="58" t="s">
        <v>141</v>
      </c>
      <c r="AD1074" s="58">
        <v>12</v>
      </c>
      <c r="AE1074" s="116">
        <v>45768</v>
      </c>
      <c r="AF1074" s="73">
        <f t="shared" si="88"/>
        <v>46132</v>
      </c>
      <c r="AG1074" s="62" t="s">
        <v>82</v>
      </c>
      <c r="AH1074" s="62" t="s">
        <v>83</v>
      </c>
      <c r="AI1074" s="58" t="s">
        <v>4149</v>
      </c>
      <c r="AJ1074" s="58" t="s">
        <v>109</v>
      </c>
      <c r="AK1074" s="73" t="str">
        <f t="shared" ca="1" si="89"/>
        <v>поверен</v>
      </c>
      <c r="AL1074" s="66" t="s">
        <v>86</v>
      </c>
      <c r="AM1074" s="66" t="s">
        <v>86</v>
      </c>
      <c r="AN1074" s="66" t="s">
        <v>87</v>
      </c>
      <c r="AO1074" s="58" t="s">
        <v>88</v>
      </c>
      <c r="AP1074" s="507"/>
      <c r="AQ1074" s="507"/>
      <c r="AR1074" s="507"/>
      <c r="AS1074" s="507"/>
      <c r="AT1074" s="507"/>
      <c r="AU1074" s="507"/>
      <c r="AV1074" s="507"/>
      <c r="AW1074" s="507"/>
      <c r="AX1074" s="507"/>
      <c r="AY1074" s="507"/>
      <c r="AZ1074" s="507"/>
      <c r="BA1074" s="507"/>
      <c r="BB1074" s="62" t="s">
        <v>403</v>
      </c>
      <c r="BC1074" s="62" t="s">
        <v>404</v>
      </c>
      <c r="BD1074" s="66">
        <v>3160</v>
      </c>
      <c r="BE1074" s="507"/>
      <c r="BF1074" s="518" t="s">
        <v>2746</v>
      </c>
      <c r="BG1074" s="58" t="s">
        <v>1170</v>
      </c>
      <c r="BH1074" s="507"/>
      <c r="BI1074" s="58"/>
      <c r="BJ1074" s="58"/>
      <c r="BK1074" s="58"/>
    </row>
    <row r="1075" ht="60" hidden="1" customHeight="1">
      <c r="A1075" s="58"/>
      <c r="B1075" s="58" t="s">
        <v>62</v>
      </c>
      <c r="C1075" s="58" t="s">
        <v>63</v>
      </c>
      <c r="D1075" s="59" t="s">
        <v>64</v>
      </c>
      <c r="E1075" s="58">
        <v>264</v>
      </c>
      <c r="F1075" s="58" t="s">
        <v>2735</v>
      </c>
      <c r="G1075" s="58" t="s">
        <v>2819</v>
      </c>
      <c r="H1075" s="58" t="s">
        <v>4150</v>
      </c>
      <c r="I1075" s="58" t="s">
        <v>2738</v>
      </c>
      <c r="J1075" s="58" t="s">
        <v>2739</v>
      </c>
      <c r="K1075" s="58" t="s">
        <v>2740</v>
      </c>
      <c r="L1075" s="58" t="s">
        <v>2741</v>
      </c>
      <c r="M1075" s="512" t="s">
        <v>2742</v>
      </c>
      <c r="N1075" s="58">
        <v>112160265</v>
      </c>
      <c r="O1075" s="58" t="s">
        <v>412</v>
      </c>
      <c r="P1075" s="58" t="s">
        <v>76</v>
      </c>
      <c r="Q1075" s="66" t="s">
        <v>398</v>
      </c>
      <c r="R1075" s="74">
        <v>2015</v>
      </c>
      <c r="S1075" s="517"/>
      <c r="T1075" s="513">
        <f t="shared" si="90"/>
        <v>2015</v>
      </c>
      <c r="U1075" s="58">
        <v>4</v>
      </c>
      <c r="V1075" s="58" t="s">
        <v>325</v>
      </c>
      <c r="W1075" s="58" t="s">
        <v>2743</v>
      </c>
      <c r="X1075" s="58">
        <v>20</v>
      </c>
      <c r="Y1075" s="58" t="s">
        <v>325</v>
      </c>
      <c r="Z1075" s="58" t="s">
        <v>2743</v>
      </c>
      <c r="AA1075" s="58" t="s">
        <v>2744</v>
      </c>
      <c r="AB1075" s="507"/>
      <c r="AC1075" s="58" t="s">
        <v>141</v>
      </c>
      <c r="AD1075" s="58">
        <v>12</v>
      </c>
      <c r="AE1075" s="116">
        <v>45768</v>
      </c>
      <c r="AF1075" s="73">
        <f t="shared" si="88"/>
        <v>46132</v>
      </c>
      <c r="AG1075" s="62" t="s">
        <v>82</v>
      </c>
      <c r="AH1075" s="62" t="s">
        <v>83</v>
      </c>
      <c r="AI1075" s="58" t="s">
        <v>4151</v>
      </c>
      <c r="AJ1075" s="58" t="s">
        <v>109</v>
      </c>
      <c r="AK1075" s="73" t="str">
        <f t="shared" ca="1" si="89"/>
        <v>поверен</v>
      </c>
      <c r="AL1075" s="66" t="s">
        <v>86</v>
      </c>
      <c r="AM1075" s="66" t="s">
        <v>86</v>
      </c>
      <c r="AN1075" s="66" t="s">
        <v>87</v>
      </c>
      <c r="AO1075" s="58" t="s">
        <v>88</v>
      </c>
      <c r="AP1075" s="507"/>
      <c r="AQ1075" s="507"/>
      <c r="AR1075" s="507"/>
      <c r="AS1075" s="507"/>
      <c r="AT1075" s="507"/>
      <c r="AU1075" s="507"/>
      <c r="AV1075" s="507"/>
      <c r="AW1075" s="507"/>
      <c r="AX1075" s="507"/>
      <c r="AY1075" s="507"/>
      <c r="AZ1075" s="507"/>
      <c r="BA1075" s="507"/>
      <c r="BB1075" s="62" t="s">
        <v>403</v>
      </c>
      <c r="BC1075" s="62" t="s">
        <v>404</v>
      </c>
      <c r="BD1075" s="66">
        <v>3160</v>
      </c>
      <c r="BE1075" s="507"/>
      <c r="BF1075" s="518" t="s">
        <v>2746</v>
      </c>
      <c r="BG1075" s="58" t="s">
        <v>1170</v>
      </c>
      <c r="BH1075" s="507"/>
      <c r="BI1075" s="58"/>
      <c r="BJ1075" s="58"/>
      <c r="BK1075" s="58"/>
    </row>
    <row r="1076" ht="60" hidden="1" customHeight="1">
      <c r="A1076" s="58"/>
      <c r="B1076" s="58" t="s">
        <v>62</v>
      </c>
      <c r="C1076" s="58" t="s">
        <v>63</v>
      </c>
      <c r="D1076" s="59" t="s">
        <v>64</v>
      </c>
      <c r="E1076" s="58">
        <v>264</v>
      </c>
      <c r="F1076" s="58" t="s">
        <v>2735</v>
      </c>
      <c r="G1076" s="58" t="s">
        <v>2819</v>
      </c>
      <c r="H1076" s="58" t="s">
        <v>4152</v>
      </c>
      <c r="I1076" s="58" t="s">
        <v>2738</v>
      </c>
      <c r="J1076" s="58" t="s">
        <v>2739</v>
      </c>
      <c r="K1076" s="58" t="s">
        <v>2740</v>
      </c>
      <c r="L1076" s="58" t="s">
        <v>2741</v>
      </c>
      <c r="M1076" s="512" t="s">
        <v>2742</v>
      </c>
      <c r="N1076" s="58">
        <v>112150227</v>
      </c>
      <c r="O1076" s="58" t="s">
        <v>412</v>
      </c>
      <c r="P1076" s="58" t="s">
        <v>76</v>
      </c>
      <c r="Q1076" s="66" t="s">
        <v>398</v>
      </c>
      <c r="R1076" s="74">
        <v>2015</v>
      </c>
      <c r="S1076" s="517"/>
      <c r="T1076" s="513">
        <f t="shared" si="90"/>
        <v>2015</v>
      </c>
      <c r="U1076" s="58">
        <v>4</v>
      </c>
      <c r="V1076" s="58" t="s">
        <v>325</v>
      </c>
      <c r="W1076" s="58" t="s">
        <v>2743</v>
      </c>
      <c r="X1076" s="58">
        <v>20</v>
      </c>
      <c r="Y1076" s="58" t="s">
        <v>325</v>
      </c>
      <c r="Z1076" s="58" t="s">
        <v>2743</v>
      </c>
      <c r="AA1076" s="58" t="s">
        <v>2744</v>
      </c>
      <c r="AB1076" s="58"/>
      <c r="AC1076" s="58" t="s">
        <v>141</v>
      </c>
      <c r="AD1076" s="58">
        <v>12</v>
      </c>
      <c r="AE1076" s="116">
        <v>45768</v>
      </c>
      <c r="AF1076" s="73">
        <f t="shared" si="88"/>
        <v>46132</v>
      </c>
      <c r="AG1076" s="62" t="s">
        <v>82</v>
      </c>
      <c r="AH1076" s="62" t="s">
        <v>83</v>
      </c>
      <c r="AI1076" s="58" t="s">
        <v>4153</v>
      </c>
      <c r="AJ1076" s="58" t="s">
        <v>109</v>
      </c>
      <c r="AK1076" s="73" t="str">
        <f t="shared" ca="1" si="89"/>
        <v>поверен</v>
      </c>
      <c r="AL1076" s="66" t="s">
        <v>86</v>
      </c>
      <c r="AM1076" s="66" t="s">
        <v>86</v>
      </c>
      <c r="AN1076" s="66" t="s">
        <v>87</v>
      </c>
      <c r="AO1076" s="58" t="s">
        <v>88</v>
      </c>
      <c r="AP1076" s="507"/>
      <c r="AQ1076" s="507"/>
      <c r="AR1076" s="507"/>
      <c r="AS1076" s="507"/>
      <c r="AT1076" s="507"/>
      <c r="AU1076" s="507"/>
      <c r="AV1076" s="507"/>
      <c r="AW1076" s="507"/>
      <c r="AX1076" s="507"/>
      <c r="AY1076" s="507"/>
      <c r="AZ1076" s="507"/>
      <c r="BA1076" s="507"/>
      <c r="BB1076" s="62" t="s">
        <v>403</v>
      </c>
      <c r="BC1076" s="62" t="s">
        <v>404</v>
      </c>
      <c r="BD1076" s="66">
        <v>3160</v>
      </c>
      <c r="BE1076" s="507"/>
      <c r="BF1076" s="518" t="s">
        <v>2746</v>
      </c>
      <c r="BG1076" s="58" t="s">
        <v>1170</v>
      </c>
      <c r="BH1076" s="507"/>
      <c r="BI1076" s="58"/>
      <c r="BJ1076" s="58"/>
      <c r="BK1076" s="58"/>
    </row>
    <row r="1077" ht="60" hidden="1" customHeight="1">
      <c r="A1077" s="114"/>
      <c r="B1077" s="58" t="s">
        <v>62</v>
      </c>
      <c r="C1077" s="58" t="s">
        <v>63</v>
      </c>
      <c r="D1077" s="59" t="s">
        <v>64</v>
      </c>
      <c r="E1077" s="58">
        <v>264</v>
      </c>
      <c r="F1077" s="58" t="s">
        <v>2735</v>
      </c>
      <c r="G1077" s="58" t="s">
        <v>2819</v>
      </c>
      <c r="H1077" s="58" t="s">
        <v>4154</v>
      </c>
      <c r="I1077" s="58" t="s">
        <v>2738</v>
      </c>
      <c r="J1077" s="58" t="s">
        <v>2739</v>
      </c>
      <c r="K1077" s="58" t="s">
        <v>2740</v>
      </c>
      <c r="L1077" s="58" t="s">
        <v>2741</v>
      </c>
      <c r="M1077" s="512" t="s">
        <v>2742</v>
      </c>
      <c r="N1077" s="58">
        <v>112160159</v>
      </c>
      <c r="O1077" s="58" t="s">
        <v>412</v>
      </c>
      <c r="P1077" s="58" t="s">
        <v>76</v>
      </c>
      <c r="Q1077" s="66" t="s">
        <v>398</v>
      </c>
      <c r="R1077" s="74">
        <v>2015</v>
      </c>
      <c r="S1077" s="517"/>
      <c r="T1077" s="513">
        <f t="shared" si="90"/>
        <v>2015</v>
      </c>
      <c r="U1077" s="58">
        <v>4</v>
      </c>
      <c r="V1077" s="58" t="s">
        <v>325</v>
      </c>
      <c r="W1077" s="58" t="s">
        <v>2743</v>
      </c>
      <c r="X1077" s="58">
        <v>20</v>
      </c>
      <c r="Y1077" s="58" t="s">
        <v>325</v>
      </c>
      <c r="Z1077" s="58" t="s">
        <v>2743</v>
      </c>
      <c r="AA1077" s="58" t="s">
        <v>2744</v>
      </c>
      <c r="AB1077" s="58"/>
      <c r="AC1077" s="58" t="s">
        <v>141</v>
      </c>
      <c r="AD1077" s="58">
        <v>12</v>
      </c>
      <c r="AE1077" s="116">
        <v>45768</v>
      </c>
      <c r="AF1077" s="73">
        <f t="shared" si="88"/>
        <v>46132</v>
      </c>
      <c r="AG1077" s="62" t="s">
        <v>82</v>
      </c>
      <c r="AH1077" s="62" t="s">
        <v>83</v>
      </c>
      <c r="AI1077" s="58" t="s">
        <v>4155</v>
      </c>
      <c r="AJ1077" s="58" t="s">
        <v>109</v>
      </c>
      <c r="AK1077" s="73" t="str">
        <f t="shared" ca="1" si="89"/>
        <v>поверен</v>
      </c>
      <c r="AL1077" s="66" t="s">
        <v>86</v>
      </c>
      <c r="AM1077" s="66" t="s">
        <v>86</v>
      </c>
      <c r="AN1077" s="66" t="s">
        <v>87</v>
      </c>
      <c r="AO1077" s="58" t="s">
        <v>88</v>
      </c>
      <c r="AP1077" s="507"/>
      <c r="AQ1077" s="507"/>
      <c r="AR1077" s="507"/>
      <c r="AS1077" s="507"/>
      <c r="AT1077" s="507"/>
      <c r="AU1077" s="507"/>
      <c r="AV1077" s="507"/>
      <c r="AW1077" s="507"/>
      <c r="AX1077" s="507"/>
      <c r="AY1077" s="507"/>
      <c r="AZ1077" s="507"/>
      <c r="BA1077" s="507"/>
      <c r="BB1077" s="62" t="s">
        <v>403</v>
      </c>
      <c r="BC1077" s="62" t="s">
        <v>404</v>
      </c>
      <c r="BD1077" s="66">
        <v>3160</v>
      </c>
      <c r="BE1077" s="507"/>
      <c r="BF1077" s="518" t="s">
        <v>2746</v>
      </c>
      <c r="BG1077" s="58" t="s">
        <v>1170</v>
      </c>
      <c r="BH1077" s="507"/>
      <c r="BI1077" s="58"/>
      <c r="BJ1077" s="58"/>
      <c r="BK1077" s="58"/>
    </row>
    <row r="1078" ht="60" hidden="1" customHeight="1">
      <c r="A1078" s="114"/>
      <c r="B1078" s="58" t="s">
        <v>62</v>
      </c>
      <c r="C1078" s="58" t="s">
        <v>63</v>
      </c>
      <c r="D1078" s="59" t="s">
        <v>64</v>
      </c>
      <c r="E1078" s="58">
        <v>264</v>
      </c>
      <c r="F1078" s="58" t="s">
        <v>2735</v>
      </c>
      <c r="G1078" s="58" t="s">
        <v>2819</v>
      </c>
      <c r="H1078" s="58" t="s">
        <v>4156</v>
      </c>
      <c r="I1078" s="58" t="s">
        <v>2738</v>
      </c>
      <c r="J1078" s="58" t="s">
        <v>2739</v>
      </c>
      <c r="K1078" s="58" t="s">
        <v>2740</v>
      </c>
      <c r="L1078" s="58" t="s">
        <v>2741</v>
      </c>
      <c r="M1078" s="512" t="s">
        <v>2742</v>
      </c>
      <c r="N1078" s="58">
        <v>112160164</v>
      </c>
      <c r="O1078" s="58" t="s">
        <v>412</v>
      </c>
      <c r="P1078" s="58" t="s">
        <v>76</v>
      </c>
      <c r="Q1078" s="66" t="s">
        <v>398</v>
      </c>
      <c r="R1078" s="74">
        <v>2015</v>
      </c>
      <c r="S1078" s="517"/>
      <c r="T1078" s="513">
        <f t="shared" si="90"/>
        <v>2015</v>
      </c>
      <c r="U1078" s="58">
        <v>4</v>
      </c>
      <c r="V1078" s="58" t="s">
        <v>325</v>
      </c>
      <c r="W1078" s="58" t="s">
        <v>2743</v>
      </c>
      <c r="X1078" s="58">
        <v>20</v>
      </c>
      <c r="Y1078" s="58" t="s">
        <v>325</v>
      </c>
      <c r="Z1078" s="58" t="s">
        <v>2743</v>
      </c>
      <c r="AA1078" s="58" t="s">
        <v>2744</v>
      </c>
      <c r="AB1078" s="58"/>
      <c r="AC1078" s="58" t="s">
        <v>141</v>
      </c>
      <c r="AD1078" s="58">
        <v>12</v>
      </c>
      <c r="AE1078" s="116">
        <v>45769</v>
      </c>
      <c r="AF1078" s="73">
        <f t="shared" si="88"/>
        <v>46133</v>
      </c>
      <c r="AG1078" s="62" t="s">
        <v>82</v>
      </c>
      <c r="AH1078" s="62" t="s">
        <v>83</v>
      </c>
      <c r="AI1078" s="58" t="s">
        <v>4157</v>
      </c>
      <c r="AJ1078" s="58" t="s">
        <v>109</v>
      </c>
      <c r="AK1078" s="73" t="str">
        <f t="shared" ca="1" si="89"/>
        <v>поверен</v>
      </c>
      <c r="AL1078" s="66" t="s">
        <v>86</v>
      </c>
      <c r="AM1078" s="66" t="s">
        <v>86</v>
      </c>
      <c r="AN1078" s="66" t="s">
        <v>87</v>
      </c>
      <c r="AO1078" s="58" t="s">
        <v>88</v>
      </c>
      <c r="AP1078" s="507"/>
      <c r="AQ1078" s="507"/>
      <c r="AR1078" s="507"/>
      <c r="AS1078" s="507"/>
      <c r="AT1078" s="507"/>
      <c r="AU1078" s="507"/>
      <c r="AV1078" s="507"/>
      <c r="AW1078" s="507"/>
      <c r="AX1078" s="507"/>
      <c r="AY1078" s="507"/>
      <c r="AZ1078" s="507"/>
      <c r="BA1078" s="507"/>
      <c r="BB1078" s="62" t="s">
        <v>403</v>
      </c>
      <c r="BC1078" s="62" t="s">
        <v>404</v>
      </c>
      <c r="BD1078" s="66">
        <v>3160</v>
      </c>
      <c r="BE1078" s="507"/>
      <c r="BF1078" s="518" t="s">
        <v>2746</v>
      </c>
      <c r="BG1078" s="58" t="s">
        <v>1170</v>
      </c>
      <c r="BH1078" s="507"/>
      <c r="BI1078" s="58"/>
      <c r="BJ1078" s="58"/>
      <c r="BK1078" s="58"/>
    </row>
    <row r="1079" s="3" customFormat="1" ht="60" hidden="1" customHeight="1">
      <c r="A1079" s="114"/>
      <c r="B1079" s="58" t="s">
        <v>62</v>
      </c>
      <c r="C1079" s="58" t="s">
        <v>63</v>
      </c>
      <c r="D1079" s="59" t="s">
        <v>64</v>
      </c>
      <c r="E1079" s="58">
        <v>264</v>
      </c>
      <c r="F1079" s="58" t="s">
        <v>2735</v>
      </c>
      <c r="G1079" s="58" t="s">
        <v>2819</v>
      </c>
      <c r="H1079" s="58" t="s">
        <v>4158</v>
      </c>
      <c r="I1079" s="58" t="s">
        <v>2738</v>
      </c>
      <c r="J1079" s="58" t="s">
        <v>2739</v>
      </c>
      <c r="K1079" s="58" t="s">
        <v>2740</v>
      </c>
      <c r="L1079" s="58" t="s">
        <v>2741</v>
      </c>
      <c r="M1079" s="512" t="s">
        <v>2742</v>
      </c>
      <c r="N1079" s="58">
        <v>112160204</v>
      </c>
      <c r="O1079" s="58" t="s">
        <v>412</v>
      </c>
      <c r="P1079" s="58" t="s">
        <v>76</v>
      </c>
      <c r="Q1079" s="66" t="s">
        <v>398</v>
      </c>
      <c r="R1079" s="74">
        <v>2015</v>
      </c>
      <c r="S1079" s="74"/>
      <c r="T1079" s="513">
        <f t="shared" si="90"/>
        <v>2015</v>
      </c>
      <c r="U1079" s="58">
        <v>4</v>
      </c>
      <c r="V1079" s="58" t="s">
        <v>325</v>
      </c>
      <c r="W1079" s="58" t="s">
        <v>2743</v>
      </c>
      <c r="X1079" s="58">
        <v>20</v>
      </c>
      <c r="Y1079" s="58" t="s">
        <v>325</v>
      </c>
      <c r="Z1079" s="58" t="s">
        <v>2743</v>
      </c>
      <c r="AA1079" s="58" t="s">
        <v>2744</v>
      </c>
      <c r="AB1079" s="58"/>
      <c r="AC1079" s="58" t="s">
        <v>141</v>
      </c>
      <c r="AD1079" s="58">
        <v>12</v>
      </c>
      <c r="AE1079" s="116">
        <v>45769</v>
      </c>
      <c r="AF1079" s="73">
        <f t="shared" si="88"/>
        <v>46133</v>
      </c>
      <c r="AG1079" s="62" t="s">
        <v>82</v>
      </c>
      <c r="AH1079" s="62" t="s">
        <v>83</v>
      </c>
      <c r="AI1079" s="58" t="s">
        <v>4159</v>
      </c>
      <c r="AJ1079" s="58" t="s">
        <v>109</v>
      </c>
      <c r="AK1079" s="73" t="str">
        <f t="shared" ca="1" si="89"/>
        <v>поверен</v>
      </c>
      <c r="AL1079" s="66" t="s">
        <v>86</v>
      </c>
      <c r="AM1079" s="66" t="s">
        <v>86</v>
      </c>
      <c r="AN1079" s="66" t="s">
        <v>87</v>
      </c>
      <c r="AO1079" s="58" t="s">
        <v>88</v>
      </c>
      <c r="AP1079" s="58"/>
      <c r="AQ1079" s="58"/>
      <c r="AR1079" s="58"/>
      <c r="AS1079" s="58"/>
      <c r="AT1079" s="58"/>
      <c r="AU1079" s="58"/>
      <c r="AV1079" s="58"/>
      <c r="AW1079" s="58"/>
      <c r="AX1079" s="58"/>
      <c r="AY1079" s="58"/>
      <c r="AZ1079" s="58"/>
      <c r="BA1079" s="58"/>
      <c r="BB1079" s="62" t="s">
        <v>403</v>
      </c>
      <c r="BC1079" s="62" t="s">
        <v>404</v>
      </c>
      <c r="BD1079" s="66">
        <v>3160</v>
      </c>
      <c r="BE1079" s="58"/>
      <c r="BF1079" s="514" t="s">
        <v>2746</v>
      </c>
      <c r="BG1079" s="58" t="s">
        <v>1170</v>
      </c>
      <c r="BH1079" s="58"/>
      <c r="BI1079" s="58"/>
      <c r="BJ1079" s="58"/>
      <c r="BK1079" s="58"/>
    </row>
    <row r="1080" ht="60" hidden="1" customHeight="1">
      <c r="A1080" s="58"/>
      <c r="B1080" s="58" t="s">
        <v>62</v>
      </c>
      <c r="C1080" s="58" t="s">
        <v>63</v>
      </c>
      <c r="D1080" s="59" t="s">
        <v>64</v>
      </c>
      <c r="E1080" s="58">
        <v>264</v>
      </c>
      <c r="F1080" s="58" t="s">
        <v>2735</v>
      </c>
      <c r="G1080" s="58" t="s">
        <v>2819</v>
      </c>
      <c r="H1080" s="58" t="s">
        <v>4160</v>
      </c>
      <c r="I1080" s="58" t="s">
        <v>2738</v>
      </c>
      <c r="J1080" s="58" t="s">
        <v>2739</v>
      </c>
      <c r="K1080" s="58" t="s">
        <v>2740</v>
      </c>
      <c r="L1080" s="58" t="s">
        <v>2741</v>
      </c>
      <c r="M1080" s="512" t="s">
        <v>2908</v>
      </c>
      <c r="N1080" s="521">
        <v>112190168</v>
      </c>
      <c r="O1080" s="58" t="s">
        <v>412</v>
      </c>
      <c r="P1080" s="58" t="s">
        <v>76</v>
      </c>
      <c r="Q1080" s="66" t="s">
        <v>398</v>
      </c>
      <c r="R1080" s="74" t="s">
        <v>655</v>
      </c>
      <c r="S1080" s="517"/>
      <c r="T1080" s="513"/>
      <c r="U1080" s="521">
        <v>4</v>
      </c>
      <c r="V1080" s="521" t="s">
        <v>325</v>
      </c>
      <c r="W1080" s="521" t="s">
        <v>2743</v>
      </c>
      <c r="X1080" s="521">
        <v>20</v>
      </c>
      <c r="Y1080" s="521" t="s">
        <v>325</v>
      </c>
      <c r="Z1080" s="521" t="s">
        <v>2743</v>
      </c>
      <c r="AA1080" s="64" t="s">
        <v>2744</v>
      </c>
      <c r="AB1080" s="522"/>
      <c r="AC1080" s="58" t="s">
        <v>141</v>
      </c>
      <c r="AD1080" s="58">
        <v>12</v>
      </c>
      <c r="AE1080" s="116">
        <v>45769</v>
      </c>
      <c r="AF1080" s="73">
        <f t="shared" si="88"/>
        <v>46133</v>
      </c>
      <c r="AG1080" s="62" t="s">
        <v>82</v>
      </c>
      <c r="AH1080" s="62" t="s">
        <v>83</v>
      </c>
      <c r="AI1080" s="58" t="s">
        <v>4161</v>
      </c>
      <c r="AJ1080" s="521" t="s">
        <v>109</v>
      </c>
      <c r="AK1080" s="73" t="str">
        <f t="shared" ca="1" si="89"/>
        <v>поверен</v>
      </c>
      <c r="AL1080" s="66"/>
      <c r="AM1080" s="66" t="s">
        <v>86</v>
      </c>
      <c r="AN1080" s="66" t="s">
        <v>87</v>
      </c>
      <c r="AO1080" s="58" t="s">
        <v>88</v>
      </c>
      <c r="AP1080" s="522"/>
      <c r="AQ1080" s="522"/>
      <c r="AR1080" s="522"/>
      <c r="AS1080" s="522"/>
      <c r="AT1080" s="522"/>
      <c r="AU1080" s="522"/>
      <c r="AV1080" s="522"/>
      <c r="AW1080" s="522"/>
      <c r="AX1080" s="522"/>
      <c r="AY1080" s="522"/>
      <c r="AZ1080" s="522"/>
      <c r="BA1080" s="522"/>
      <c r="BB1080" s="62" t="s">
        <v>403</v>
      </c>
      <c r="BC1080" s="62" t="s">
        <v>404</v>
      </c>
      <c r="BD1080" s="66">
        <v>3160</v>
      </c>
      <c r="BE1080" s="522"/>
      <c r="BF1080" s="518" t="s">
        <v>2910</v>
      </c>
      <c r="BG1080" s="58" t="s">
        <v>1170</v>
      </c>
      <c r="BH1080" s="507"/>
      <c r="BI1080" s="58"/>
      <c r="BJ1080" s="58"/>
      <c r="BK1080" s="58"/>
    </row>
    <row r="1081" ht="60" hidden="1" customHeight="1">
      <c r="A1081" s="712"/>
      <c r="B1081" s="58" t="s">
        <v>62</v>
      </c>
      <c r="C1081" s="58" t="s">
        <v>63</v>
      </c>
      <c r="D1081" s="59" t="s">
        <v>64</v>
      </c>
      <c r="E1081" s="58">
        <v>264</v>
      </c>
      <c r="F1081" s="58" t="s">
        <v>2735</v>
      </c>
      <c r="G1081" s="58" t="s">
        <v>2819</v>
      </c>
      <c r="H1081" s="58" t="s">
        <v>4162</v>
      </c>
      <c r="I1081" s="521" t="s">
        <v>2738</v>
      </c>
      <c r="J1081" s="521" t="s">
        <v>2739</v>
      </c>
      <c r="K1081" s="58" t="s">
        <v>2920</v>
      </c>
      <c r="L1081" s="58" t="s">
        <v>2741</v>
      </c>
      <c r="M1081" s="512" t="s">
        <v>2742</v>
      </c>
      <c r="N1081" s="74" t="s">
        <v>4163</v>
      </c>
      <c r="O1081" s="58" t="s">
        <v>412</v>
      </c>
      <c r="P1081" s="58" t="s">
        <v>76</v>
      </c>
      <c r="Q1081" s="66" t="s">
        <v>398</v>
      </c>
      <c r="R1081" s="74">
        <v>2015</v>
      </c>
      <c r="S1081" s="507"/>
      <c r="T1081" s="513">
        <f t="shared" si="90"/>
        <v>2015</v>
      </c>
      <c r="U1081" s="58">
        <v>4</v>
      </c>
      <c r="V1081" s="58" t="s">
        <v>325</v>
      </c>
      <c r="W1081" s="58" t="s">
        <v>2743</v>
      </c>
      <c r="X1081" s="58">
        <v>20</v>
      </c>
      <c r="Y1081" s="58" t="s">
        <v>325</v>
      </c>
      <c r="Z1081" s="58" t="s">
        <v>2743</v>
      </c>
      <c r="AA1081" s="58" t="s">
        <v>2744</v>
      </c>
      <c r="AB1081" s="507"/>
      <c r="AC1081" s="58" t="s">
        <v>141</v>
      </c>
      <c r="AD1081" s="58">
        <v>12</v>
      </c>
      <c r="AE1081" s="651">
        <v>45769</v>
      </c>
      <c r="AF1081" s="531">
        <f t="shared" si="88"/>
        <v>46133</v>
      </c>
      <c r="AG1081" s="288" t="s">
        <v>82</v>
      </c>
      <c r="AH1081" s="288" t="s">
        <v>83</v>
      </c>
      <c r="AI1081" s="527" t="s">
        <v>4164</v>
      </c>
      <c r="AJ1081" s="62" t="s">
        <v>109</v>
      </c>
      <c r="AK1081" s="73" t="str">
        <f t="shared" ca="1" si="89"/>
        <v>поверен</v>
      </c>
      <c r="AL1081" s="66" t="s">
        <v>86</v>
      </c>
      <c r="AM1081" s="66" t="s">
        <v>86</v>
      </c>
      <c r="AN1081" s="66" t="s">
        <v>87</v>
      </c>
      <c r="AO1081" s="58" t="s">
        <v>88</v>
      </c>
      <c r="AP1081" s="550"/>
      <c r="AQ1081" s="507"/>
      <c r="AR1081" s="507"/>
      <c r="AS1081" s="507"/>
      <c r="AT1081" s="507"/>
      <c r="AU1081" s="507"/>
      <c r="AV1081" s="507"/>
      <c r="AW1081" s="507"/>
      <c r="AX1081" s="507"/>
      <c r="AY1081" s="507"/>
      <c r="AZ1081" s="507"/>
      <c r="BA1081" s="507"/>
      <c r="BB1081" s="62" t="s">
        <v>403</v>
      </c>
      <c r="BC1081" s="62" t="s">
        <v>404</v>
      </c>
      <c r="BD1081" s="66">
        <v>3160</v>
      </c>
      <c r="BE1081" s="507"/>
      <c r="BF1081" s="518"/>
      <c r="BG1081" s="58" t="s">
        <v>1170</v>
      </c>
      <c r="BH1081" s="507"/>
      <c r="BI1081" s="58"/>
      <c r="BJ1081" s="58"/>
      <c r="BK1081" s="58"/>
    </row>
    <row r="1082" ht="60" hidden="1" customHeight="1">
      <c r="A1082" s="123"/>
      <c r="B1082" s="58" t="s">
        <v>62</v>
      </c>
      <c r="C1082" s="58" t="s">
        <v>63</v>
      </c>
      <c r="D1082" s="59" t="s">
        <v>64</v>
      </c>
      <c r="E1082" s="58">
        <v>264</v>
      </c>
      <c r="F1082" s="58" t="s">
        <v>2735</v>
      </c>
      <c r="G1082" s="58" t="s">
        <v>2819</v>
      </c>
      <c r="H1082" s="58" t="s">
        <v>4165</v>
      </c>
      <c r="I1082" s="521" t="s">
        <v>2738</v>
      </c>
      <c r="J1082" s="521" t="s">
        <v>2739</v>
      </c>
      <c r="K1082" s="58" t="s">
        <v>2920</v>
      </c>
      <c r="L1082" s="58" t="s">
        <v>2741</v>
      </c>
      <c r="M1082" s="512" t="s">
        <v>2742</v>
      </c>
      <c r="N1082" s="74" t="s">
        <v>4166</v>
      </c>
      <c r="O1082" s="58" t="s">
        <v>412</v>
      </c>
      <c r="P1082" s="58" t="s">
        <v>76</v>
      </c>
      <c r="Q1082" s="66" t="s">
        <v>398</v>
      </c>
      <c r="R1082" s="74">
        <v>2015</v>
      </c>
      <c r="S1082" s="507"/>
      <c r="T1082" s="513">
        <f t="shared" si="90"/>
        <v>2015</v>
      </c>
      <c r="U1082" s="58">
        <v>4</v>
      </c>
      <c r="V1082" s="58" t="s">
        <v>325</v>
      </c>
      <c r="W1082" s="58" t="s">
        <v>2743</v>
      </c>
      <c r="X1082" s="58">
        <v>20</v>
      </c>
      <c r="Y1082" s="58" t="s">
        <v>325</v>
      </c>
      <c r="Z1082" s="58" t="s">
        <v>2743</v>
      </c>
      <c r="AA1082" s="58" t="s">
        <v>2744</v>
      </c>
      <c r="AB1082" s="507"/>
      <c r="AC1082" s="58" t="s">
        <v>141</v>
      </c>
      <c r="AD1082" s="58">
        <v>12</v>
      </c>
      <c r="AE1082" s="72">
        <v>45495</v>
      </c>
      <c r="AF1082" s="531">
        <f t="shared" si="88"/>
        <v>45859</v>
      </c>
      <c r="AG1082" s="58" t="s">
        <v>82</v>
      </c>
      <c r="AH1082" s="58" t="s">
        <v>83</v>
      </c>
      <c r="AI1082" s="58" t="s">
        <v>4167</v>
      </c>
      <c r="AJ1082" s="58" t="s">
        <v>143</v>
      </c>
      <c r="AK1082" s="73" t="str">
        <f t="shared" ca="1" si="89"/>
        <v>ЗАМЕНИТЬ</v>
      </c>
      <c r="AL1082" s="66" t="s">
        <v>86</v>
      </c>
      <c r="AM1082" s="66" t="s">
        <v>86</v>
      </c>
      <c r="AN1082" s="66" t="s">
        <v>87</v>
      </c>
      <c r="AO1082" s="58" t="s">
        <v>88</v>
      </c>
      <c r="AP1082" s="550"/>
      <c r="AQ1082" s="507"/>
      <c r="AR1082" s="507"/>
      <c r="AS1082" s="507"/>
      <c r="AT1082" s="507"/>
      <c r="AU1082" s="507"/>
      <c r="AV1082" s="507"/>
      <c r="AW1082" s="507"/>
      <c r="AX1082" s="507"/>
      <c r="AY1082" s="507"/>
      <c r="AZ1082" s="507"/>
      <c r="BA1082" s="507"/>
      <c r="BB1082" s="62" t="s">
        <v>403</v>
      </c>
      <c r="BC1082" s="62" t="s">
        <v>404</v>
      </c>
      <c r="BD1082" s="66">
        <v>3160</v>
      </c>
      <c r="BE1082" s="507"/>
      <c r="BF1082" s="518"/>
      <c r="BG1082" s="58" t="s">
        <v>1822</v>
      </c>
      <c r="BH1082" s="507"/>
      <c r="BI1082" s="58"/>
      <c r="BJ1082" s="58"/>
      <c r="BK1082" s="58"/>
    </row>
    <row r="1083" ht="60" hidden="1" customHeight="1">
      <c r="A1083" s="123"/>
      <c r="B1083" s="58" t="s">
        <v>62</v>
      </c>
      <c r="C1083" s="58" t="s">
        <v>63</v>
      </c>
      <c r="D1083" s="59" t="s">
        <v>64</v>
      </c>
      <c r="E1083" s="58">
        <v>264</v>
      </c>
      <c r="F1083" s="58" t="s">
        <v>2735</v>
      </c>
      <c r="G1083" s="58" t="s">
        <v>2819</v>
      </c>
      <c r="H1083" s="58" t="s">
        <v>705</v>
      </c>
      <c r="I1083" s="521" t="s">
        <v>2738</v>
      </c>
      <c r="J1083" s="521" t="s">
        <v>2739</v>
      </c>
      <c r="K1083" s="58" t="s">
        <v>2920</v>
      </c>
      <c r="L1083" s="58" t="s">
        <v>2741</v>
      </c>
      <c r="M1083" s="512" t="s">
        <v>2742</v>
      </c>
      <c r="N1083" s="74" t="s">
        <v>4168</v>
      </c>
      <c r="O1083" s="58" t="s">
        <v>412</v>
      </c>
      <c r="P1083" s="58" t="s">
        <v>76</v>
      </c>
      <c r="Q1083" s="66" t="s">
        <v>398</v>
      </c>
      <c r="R1083" s="74">
        <v>2015</v>
      </c>
      <c r="S1083" s="507"/>
      <c r="T1083" s="513">
        <f t="shared" si="90"/>
        <v>2015</v>
      </c>
      <c r="U1083" s="58">
        <v>4</v>
      </c>
      <c r="V1083" s="58" t="s">
        <v>325</v>
      </c>
      <c r="W1083" s="58" t="s">
        <v>2743</v>
      </c>
      <c r="X1083" s="58">
        <v>20</v>
      </c>
      <c r="Y1083" s="58" t="s">
        <v>325</v>
      </c>
      <c r="Z1083" s="58" t="s">
        <v>2743</v>
      </c>
      <c r="AA1083" s="58" t="s">
        <v>2744</v>
      </c>
      <c r="AB1083" s="507"/>
      <c r="AC1083" s="58" t="s">
        <v>141</v>
      </c>
      <c r="AD1083" s="58">
        <v>12</v>
      </c>
      <c r="AE1083" s="72">
        <v>45495</v>
      </c>
      <c r="AF1083" s="531">
        <f t="shared" si="88"/>
        <v>45859</v>
      </c>
      <c r="AG1083" s="58" t="s">
        <v>82</v>
      </c>
      <c r="AH1083" s="58" t="s">
        <v>83</v>
      </c>
      <c r="AI1083" s="58" t="s">
        <v>4169</v>
      </c>
      <c r="AJ1083" s="58" t="s">
        <v>143</v>
      </c>
      <c r="AK1083" s="73" t="str">
        <f t="shared" ca="1" si="89"/>
        <v>ЗАМЕНИТЬ</v>
      </c>
      <c r="AL1083" s="66" t="s">
        <v>86</v>
      </c>
      <c r="AM1083" s="66" t="s">
        <v>86</v>
      </c>
      <c r="AN1083" s="66" t="s">
        <v>87</v>
      </c>
      <c r="AO1083" s="58" t="s">
        <v>88</v>
      </c>
      <c r="AP1083" s="550"/>
      <c r="AQ1083" s="507"/>
      <c r="AR1083" s="507"/>
      <c r="AS1083" s="507"/>
      <c r="AT1083" s="507"/>
      <c r="AU1083" s="507"/>
      <c r="AV1083" s="507"/>
      <c r="AW1083" s="507"/>
      <c r="AX1083" s="507"/>
      <c r="AY1083" s="507"/>
      <c r="AZ1083" s="507"/>
      <c r="BA1083" s="507"/>
      <c r="BB1083" s="62" t="s">
        <v>403</v>
      </c>
      <c r="BC1083" s="62" t="s">
        <v>404</v>
      </c>
      <c r="BD1083" s="66">
        <v>3160</v>
      </c>
      <c r="BE1083" s="507"/>
      <c r="BF1083" s="518"/>
      <c r="BG1083" s="58" t="s">
        <v>1822</v>
      </c>
      <c r="BH1083" s="507"/>
      <c r="BI1083" s="58"/>
      <c r="BJ1083" s="58"/>
      <c r="BK1083" s="58"/>
    </row>
    <row r="1084" ht="60" hidden="1" customHeight="1">
      <c r="A1084" s="123"/>
      <c r="B1084" s="58" t="s">
        <v>62</v>
      </c>
      <c r="C1084" s="58" t="s">
        <v>63</v>
      </c>
      <c r="D1084" s="59" t="s">
        <v>64</v>
      </c>
      <c r="E1084" s="58">
        <v>264</v>
      </c>
      <c r="F1084" s="58" t="s">
        <v>2735</v>
      </c>
      <c r="G1084" s="58" t="s">
        <v>2819</v>
      </c>
      <c r="H1084" s="58" t="s">
        <v>4170</v>
      </c>
      <c r="I1084" s="521" t="s">
        <v>2738</v>
      </c>
      <c r="J1084" s="521" t="s">
        <v>2739</v>
      </c>
      <c r="K1084" s="58" t="s">
        <v>2920</v>
      </c>
      <c r="L1084" s="58" t="s">
        <v>2741</v>
      </c>
      <c r="M1084" s="512" t="s">
        <v>2742</v>
      </c>
      <c r="N1084" s="517" t="s">
        <v>4171</v>
      </c>
      <c r="O1084" s="58" t="s">
        <v>412</v>
      </c>
      <c r="P1084" s="58" t="s">
        <v>76</v>
      </c>
      <c r="Q1084" s="66" t="s">
        <v>398</v>
      </c>
      <c r="R1084" s="74">
        <v>2015</v>
      </c>
      <c r="S1084" s="507"/>
      <c r="T1084" s="513">
        <f t="shared" si="90"/>
        <v>2015</v>
      </c>
      <c r="U1084" s="58">
        <v>4</v>
      </c>
      <c r="V1084" s="58" t="s">
        <v>325</v>
      </c>
      <c r="W1084" s="58" t="s">
        <v>2743</v>
      </c>
      <c r="X1084" s="58">
        <v>20</v>
      </c>
      <c r="Y1084" s="58" t="s">
        <v>325</v>
      </c>
      <c r="Z1084" s="58" t="s">
        <v>2743</v>
      </c>
      <c r="AA1084" s="58" t="s">
        <v>2744</v>
      </c>
      <c r="AB1084" s="507"/>
      <c r="AC1084" s="58" t="s">
        <v>141</v>
      </c>
      <c r="AD1084" s="58">
        <v>12</v>
      </c>
      <c r="AE1084" s="116">
        <v>45769</v>
      </c>
      <c r="AF1084" s="73">
        <f t="shared" si="88"/>
        <v>46133</v>
      </c>
      <c r="AG1084" s="62" t="s">
        <v>82</v>
      </c>
      <c r="AH1084" s="62" t="s">
        <v>83</v>
      </c>
      <c r="AI1084" s="58" t="s">
        <v>4172</v>
      </c>
      <c r="AJ1084" s="58" t="s">
        <v>109</v>
      </c>
      <c r="AK1084" s="73" t="str">
        <f t="shared" ca="1" si="89"/>
        <v>поверен</v>
      </c>
      <c r="AL1084" s="66" t="s">
        <v>86</v>
      </c>
      <c r="AM1084" s="66" t="s">
        <v>86</v>
      </c>
      <c r="AN1084" s="66" t="s">
        <v>87</v>
      </c>
      <c r="AO1084" s="58" t="s">
        <v>88</v>
      </c>
      <c r="AP1084" s="507"/>
      <c r="AQ1084" s="507"/>
      <c r="AR1084" s="507"/>
      <c r="AS1084" s="507"/>
      <c r="AT1084" s="507"/>
      <c r="AU1084" s="507"/>
      <c r="AV1084" s="507"/>
      <c r="AW1084" s="507"/>
      <c r="AX1084" s="507"/>
      <c r="AY1084" s="507"/>
      <c r="AZ1084" s="507"/>
      <c r="BA1084" s="507"/>
      <c r="BB1084" s="62" t="s">
        <v>403</v>
      </c>
      <c r="BC1084" s="62" t="s">
        <v>404</v>
      </c>
      <c r="BD1084" s="66">
        <v>3160</v>
      </c>
      <c r="BE1084" s="507"/>
      <c r="BF1084" s="518"/>
      <c r="BG1084" s="58" t="s">
        <v>1170</v>
      </c>
      <c r="BH1084" s="507"/>
      <c r="BI1084" s="58"/>
      <c r="BJ1084" s="58"/>
      <c r="BK1084" s="58"/>
    </row>
    <row r="1085" s="55" customFormat="1" ht="60" hidden="1" customHeight="1">
      <c r="A1085" s="58"/>
      <c r="B1085" s="58" t="s">
        <v>62</v>
      </c>
      <c r="C1085" s="58" t="s">
        <v>63</v>
      </c>
      <c r="D1085" s="59" t="s">
        <v>64</v>
      </c>
      <c r="E1085" s="59">
        <v>265</v>
      </c>
      <c r="F1085" s="62" t="s">
        <v>2735</v>
      </c>
      <c r="G1085" s="62" t="s">
        <v>1332</v>
      </c>
      <c r="H1085" s="59" t="s">
        <v>4173</v>
      </c>
      <c r="I1085" s="63" t="s">
        <v>461</v>
      </c>
      <c r="J1085" s="62" t="s">
        <v>462</v>
      </c>
      <c r="K1085" s="64" t="s">
        <v>463</v>
      </c>
      <c r="L1085" s="64" t="s">
        <v>464</v>
      </c>
      <c r="M1085" s="62" t="s">
        <v>4174</v>
      </c>
      <c r="N1085" s="64" t="s">
        <v>4175</v>
      </c>
      <c r="O1085" s="58" t="s">
        <v>75</v>
      </c>
      <c r="P1085" s="58" t="s">
        <v>76</v>
      </c>
      <c r="Q1085" s="66" t="s">
        <v>137</v>
      </c>
      <c r="R1085" s="115" t="s">
        <v>1350</v>
      </c>
      <c r="S1085" s="63">
        <v>20</v>
      </c>
      <c r="T1085" s="69">
        <f t="shared" si="90"/>
        <v>7305.2016000000003</v>
      </c>
      <c r="U1085" s="59" t="s">
        <v>100</v>
      </c>
      <c r="V1085" s="71" t="str">
        <f t="shared" ref="V1085:V1148" si="91">IF(Y1085="","",Y1085)</f>
        <v>к</v>
      </c>
      <c r="W1085" s="71" t="str">
        <f t="shared" ref="W1085:W1148" si="92">IF(Z1085="","",Z1085)</f>
        <v>Па</v>
      </c>
      <c r="X1085" s="63">
        <v>0.63</v>
      </c>
      <c r="Y1085" s="63" t="s">
        <v>215</v>
      </c>
      <c r="Z1085" s="66" t="s">
        <v>139</v>
      </c>
      <c r="AA1085" s="59" t="s">
        <v>176</v>
      </c>
      <c r="AB1085" s="63"/>
      <c r="AC1085" s="66" t="s">
        <v>141</v>
      </c>
      <c r="AD1085" s="64">
        <v>60</v>
      </c>
      <c r="AE1085" s="72">
        <v>45495</v>
      </c>
      <c r="AF1085" s="73">
        <f t="shared" ref="AF1085:AF1148" si="93">IF(AD1085=0,0,IF(AE1085="","",EDATE(AE1085,AD1085)-DAY(1)))</f>
        <v>47320</v>
      </c>
      <c r="AG1085" s="73" t="s">
        <v>82</v>
      </c>
      <c r="AH1085" s="73" t="s">
        <v>83</v>
      </c>
      <c r="AI1085" s="66" t="s">
        <v>4176</v>
      </c>
      <c r="AJ1085" s="40" t="s">
        <v>143</v>
      </c>
      <c r="AK1085" s="73" t="str">
        <f t="shared" ca="1" si="89"/>
        <v>поверен</v>
      </c>
      <c r="AL1085" s="66"/>
      <c r="AM1085" s="66" t="s">
        <v>86</v>
      </c>
      <c r="AN1085" s="66" t="s">
        <v>87</v>
      </c>
      <c r="AO1085" s="66" t="s">
        <v>88</v>
      </c>
      <c r="AP1085" s="63" t="s">
        <v>502</v>
      </c>
      <c r="AQ1085" s="74"/>
      <c r="AR1085" s="73"/>
      <c r="AS1085" s="66" t="s">
        <v>91</v>
      </c>
      <c r="AT1085" s="58" t="s">
        <v>385</v>
      </c>
      <c r="AU1085" s="58"/>
      <c r="AV1085" s="62"/>
      <c r="AW1085" s="62"/>
      <c r="AX1085" s="58"/>
      <c r="AY1085" s="58"/>
      <c r="AZ1085" s="58"/>
      <c r="BA1085" s="62" t="s">
        <v>4013</v>
      </c>
      <c r="BB1085" s="62" t="s">
        <v>145</v>
      </c>
      <c r="BC1085" s="62" t="s">
        <v>146</v>
      </c>
      <c r="BD1085" s="66">
        <v>3001</v>
      </c>
      <c r="BE1085" s="62"/>
      <c r="BF1085" s="75"/>
      <c r="BG1085" s="76"/>
      <c r="BH1085" s="77"/>
      <c r="BI1085" s="71"/>
      <c r="BJ1085" s="71"/>
      <c r="BK1085" s="71"/>
    </row>
    <row r="1086" s="95" customFormat="1" ht="60" hidden="1" customHeight="1">
      <c r="A1086" s="58"/>
      <c r="B1086" s="58" t="s">
        <v>62</v>
      </c>
      <c r="C1086" s="58" t="s">
        <v>63</v>
      </c>
      <c r="D1086" s="59" t="s">
        <v>64</v>
      </c>
      <c r="E1086" s="59">
        <v>265</v>
      </c>
      <c r="F1086" s="62" t="s">
        <v>2735</v>
      </c>
      <c r="G1086" s="62" t="s">
        <v>4005</v>
      </c>
      <c r="H1086" s="59" t="s">
        <v>3535</v>
      </c>
      <c r="I1086" s="63" t="s">
        <v>753</v>
      </c>
      <c r="J1086" s="62" t="s">
        <v>754</v>
      </c>
      <c r="K1086" s="64" t="s">
        <v>523</v>
      </c>
      <c r="L1086" s="64" t="s">
        <v>1352</v>
      </c>
      <c r="M1086" s="62" t="s">
        <v>3817</v>
      </c>
      <c r="N1086" s="64" t="s">
        <v>4177</v>
      </c>
      <c r="O1086" s="58" t="s">
        <v>1098</v>
      </c>
      <c r="P1086" s="58" t="s">
        <v>76</v>
      </c>
      <c r="Q1086" s="66" t="s">
        <v>77</v>
      </c>
      <c r="R1086" s="116" t="s">
        <v>4178</v>
      </c>
      <c r="S1086" s="63">
        <v>10</v>
      </c>
      <c r="T1086" s="69" t="e">
        <f t="shared" si="90"/>
        <v>#VALUE!</v>
      </c>
      <c r="U1086" s="59">
        <v>-50</v>
      </c>
      <c r="V1086" s="58" t="str">
        <f t="shared" si="91"/>
        <v/>
      </c>
      <c r="W1086" s="58" t="str">
        <f t="shared" si="92"/>
        <v>°С</v>
      </c>
      <c r="X1086" s="63">
        <v>50</v>
      </c>
      <c r="Y1086" s="63"/>
      <c r="Z1086" s="66" t="s">
        <v>79</v>
      </c>
      <c r="AA1086" s="59" t="s">
        <v>542</v>
      </c>
      <c r="AB1086" s="63"/>
      <c r="AC1086" s="66" t="s">
        <v>141</v>
      </c>
      <c r="AD1086" s="64">
        <v>48</v>
      </c>
      <c r="AE1086" s="72">
        <v>45444</v>
      </c>
      <c r="AF1086" s="73">
        <f t="shared" si="93"/>
        <v>46904</v>
      </c>
      <c r="AG1086" s="62" t="s">
        <v>82</v>
      </c>
      <c r="AH1086" s="62" t="s">
        <v>83</v>
      </c>
      <c r="AI1086" s="66" t="s">
        <v>4179</v>
      </c>
      <c r="AJ1086" s="58" t="s">
        <v>143</v>
      </c>
      <c r="AK1086" s="73" t="str">
        <f t="shared" ca="1" si="89"/>
        <v>поверен</v>
      </c>
      <c r="AL1086" s="66"/>
      <c r="AM1086" s="66" t="s">
        <v>86</v>
      </c>
      <c r="AN1086" s="66" t="s">
        <v>87</v>
      </c>
      <c r="AO1086" s="66" t="s">
        <v>88</v>
      </c>
      <c r="AP1086" s="63"/>
      <c r="AQ1086" s="74"/>
      <c r="AR1086" s="73"/>
      <c r="AS1086" s="66" t="s">
        <v>91</v>
      </c>
      <c r="AT1086" s="58" t="s">
        <v>385</v>
      </c>
      <c r="AU1086" s="58"/>
      <c r="AV1086" s="62"/>
      <c r="AW1086" s="62"/>
      <c r="AX1086" s="58"/>
      <c r="AY1086" s="58"/>
      <c r="AZ1086" s="58"/>
      <c r="BA1086" s="62" t="s">
        <v>4013</v>
      </c>
      <c r="BB1086" s="62" t="s">
        <v>93</v>
      </c>
      <c r="BC1086" s="62" t="s">
        <v>94</v>
      </c>
      <c r="BD1086" s="66">
        <v>3201</v>
      </c>
      <c r="BE1086" s="62"/>
      <c r="BF1086" s="75"/>
      <c r="BG1086" s="127"/>
      <c r="BH1086" s="128"/>
      <c r="BI1086" s="58"/>
      <c r="BJ1086" s="58"/>
      <c r="BK1086" s="58"/>
    </row>
    <row r="1087" s="95" customFormat="1" ht="60" hidden="1" customHeight="1">
      <c r="A1087" s="58"/>
      <c r="B1087" s="58" t="s">
        <v>62</v>
      </c>
      <c r="C1087" s="58" t="s">
        <v>63</v>
      </c>
      <c r="D1087" s="59" t="s">
        <v>64</v>
      </c>
      <c r="E1087" s="59">
        <v>265</v>
      </c>
      <c r="F1087" s="62" t="s">
        <v>2735</v>
      </c>
      <c r="G1087" s="62" t="s">
        <v>4005</v>
      </c>
      <c r="H1087" s="59" t="s">
        <v>4180</v>
      </c>
      <c r="I1087" s="63" t="s">
        <v>753</v>
      </c>
      <c r="J1087" s="62" t="s">
        <v>754</v>
      </c>
      <c r="K1087" s="64" t="s">
        <v>523</v>
      </c>
      <c r="L1087" s="64" t="s">
        <v>1352</v>
      </c>
      <c r="M1087" s="62" t="s">
        <v>3817</v>
      </c>
      <c r="N1087" s="64" t="s">
        <v>4181</v>
      </c>
      <c r="O1087" s="58" t="s">
        <v>4182</v>
      </c>
      <c r="P1087" s="58" t="s">
        <v>76</v>
      </c>
      <c r="Q1087" s="66" t="s">
        <v>77</v>
      </c>
      <c r="R1087" s="116">
        <v>42401</v>
      </c>
      <c r="S1087" s="63">
        <v>10</v>
      </c>
      <c r="T1087" s="69">
        <f t="shared" si="90"/>
        <v>46053</v>
      </c>
      <c r="U1087" s="59">
        <v>-50</v>
      </c>
      <c r="V1087" s="58" t="str">
        <f t="shared" si="91"/>
        <v/>
      </c>
      <c r="W1087" s="58" t="str">
        <f t="shared" si="92"/>
        <v>°С</v>
      </c>
      <c r="X1087" s="63">
        <v>50</v>
      </c>
      <c r="Y1087" s="63"/>
      <c r="Z1087" s="66" t="s">
        <v>79</v>
      </c>
      <c r="AA1087" s="59" t="s">
        <v>542</v>
      </c>
      <c r="AB1087" s="63"/>
      <c r="AC1087" s="66" t="s">
        <v>141</v>
      </c>
      <c r="AD1087" s="64">
        <v>48</v>
      </c>
      <c r="AE1087" s="72">
        <v>45444</v>
      </c>
      <c r="AF1087" s="73">
        <f t="shared" si="93"/>
        <v>46904</v>
      </c>
      <c r="AG1087" s="62" t="s">
        <v>82</v>
      </c>
      <c r="AH1087" s="62" t="s">
        <v>83</v>
      </c>
      <c r="AI1087" s="66" t="s">
        <v>4183</v>
      </c>
      <c r="AJ1087" s="58" t="s">
        <v>143</v>
      </c>
      <c r="AK1087" s="73" t="str">
        <f t="shared" ca="1" si="89"/>
        <v>поверен</v>
      </c>
      <c r="AL1087" s="66"/>
      <c r="AM1087" s="66" t="s">
        <v>86</v>
      </c>
      <c r="AN1087" s="66" t="s">
        <v>87</v>
      </c>
      <c r="AO1087" s="66" t="s">
        <v>88</v>
      </c>
      <c r="AP1087" s="63"/>
      <c r="AQ1087" s="74"/>
      <c r="AR1087" s="73"/>
      <c r="AS1087" s="66" t="s">
        <v>91</v>
      </c>
      <c r="AT1087" s="58" t="s">
        <v>385</v>
      </c>
      <c r="AU1087" s="58"/>
      <c r="AV1087" s="62"/>
      <c r="AW1087" s="62"/>
      <c r="AX1087" s="58"/>
      <c r="AY1087" s="58"/>
      <c r="AZ1087" s="58"/>
      <c r="BA1087" s="62" t="s">
        <v>4013</v>
      </c>
      <c r="BB1087" s="62" t="s">
        <v>93</v>
      </c>
      <c r="BC1087" s="62" t="s">
        <v>94</v>
      </c>
      <c r="BD1087" s="66">
        <v>3201</v>
      </c>
      <c r="BE1087" s="62"/>
      <c r="BF1087" s="75"/>
      <c r="BG1087" s="127"/>
      <c r="BH1087" s="128"/>
      <c r="BI1087" s="58"/>
      <c r="BJ1087" s="58"/>
      <c r="BK1087" s="58"/>
    </row>
    <row r="1088" s="88" customFormat="1" ht="60" hidden="1" customHeight="1">
      <c r="A1088" s="37"/>
      <c r="B1088" s="37" t="s">
        <v>62</v>
      </c>
      <c r="C1088" s="37" t="s">
        <v>63</v>
      </c>
      <c r="D1088" s="37" t="s">
        <v>64</v>
      </c>
      <c r="E1088" s="56">
        <v>265</v>
      </c>
      <c r="F1088" s="40" t="s">
        <v>2735</v>
      </c>
      <c r="G1088" s="40" t="s">
        <v>4184</v>
      </c>
      <c r="H1088" s="56"/>
      <c r="I1088" s="48" t="s">
        <v>2717</v>
      </c>
      <c r="J1088" s="40" t="s">
        <v>2718</v>
      </c>
      <c r="K1088" s="49" t="s">
        <v>2719</v>
      </c>
      <c r="L1088" s="49" t="s">
        <v>2720</v>
      </c>
      <c r="M1088" s="40" t="s">
        <v>2721</v>
      </c>
      <c r="N1088" s="49" t="s">
        <v>4185</v>
      </c>
      <c r="O1088" s="37" t="s">
        <v>2723</v>
      </c>
      <c r="P1088" s="37" t="s">
        <v>136</v>
      </c>
      <c r="Q1088" s="42" t="s">
        <v>537</v>
      </c>
      <c r="R1088" s="96"/>
      <c r="S1088" s="48"/>
      <c r="T1088" s="45"/>
      <c r="U1088" s="56"/>
      <c r="V1088" s="47" t="str">
        <f t="shared" si="91"/>
        <v/>
      </c>
      <c r="W1088" s="47" t="str">
        <f t="shared" si="92"/>
        <v/>
      </c>
      <c r="X1088" s="48"/>
      <c r="Y1088" s="48"/>
      <c r="Z1088" s="42"/>
      <c r="AA1088" s="56"/>
      <c r="AB1088" s="48"/>
      <c r="AC1088" s="42"/>
      <c r="AD1088" s="49">
        <v>60</v>
      </c>
      <c r="AE1088" s="50">
        <v>44778</v>
      </c>
      <c r="AF1088" s="51">
        <f t="shared" si="93"/>
        <v>46603</v>
      </c>
      <c r="AG1088" s="51" t="s">
        <v>82</v>
      </c>
      <c r="AH1088" s="51" t="s">
        <v>83</v>
      </c>
      <c r="AI1088" s="42" t="s">
        <v>4186</v>
      </c>
      <c r="AJ1088" s="40" t="s">
        <v>2725</v>
      </c>
      <c r="AK1088" s="51" t="str">
        <f t="shared" ca="1" si="89"/>
        <v>поверен</v>
      </c>
      <c r="AL1088" s="42"/>
      <c r="AM1088" s="42" t="s">
        <v>86</v>
      </c>
      <c r="AN1088" s="42" t="s">
        <v>87</v>
      </c>
      <c r="AO1088" s="42" t="s">
        <v>88</v>
      </c>
      <c r="AP1088" s="48"/>
      <c r="AQ1088" s="41"/>
      <c r="AR1088" s="51"/>
      <c r="AS1088" s="42" t="s">
        <v>91</v>
      </c>
      <c r="AT1088" s="37" t="s">
        <v>2726</v>
      </c>
      <c r="AU1088" s="37"/>
      <c r="AV1088" s="40"/>
      <c r="AW1088" s="40"/>
      <c r="AX1088" s="37"/>
      <c r="AY1088" s="37"/>
      <c r="AZ1088" s="37"/>
      <c r="BA1088" s="40"/>
      <c r="BB1088" s="40" t="s">
        <v>2727</v>
      </c>
      <c r="BC1088" s="40"/>
      <c r="BD1088" s="42"/>
      <c r="BE1088" s="40"/>
      <c r="BF1088" s="52"/>
      <c r="BG1088" s="47"/>
      <c r="BH1088" s="47"/>
      <c r="BI1088" s="47"/>
      <c r="BJ1088" s="47"/>
      <c r="BK1088" s="47"/>
      <c r="BL1088" s="125"/>
      <c r="BM1088" s="125"/>
      <c r="BN1088" s="125"/>
      <c r="BO1088" s="125"/>
      <c r="BP1088" s="125"/>
      <c r="BQ1088" s="125"/>
      <c r="BR1088" s="125"/>
      <c r="BS1088" s="125"/>
      <c r="BT1088" s="125"/>
      <c r="BU1088" s="125"/>
      <c r="BV1088" s="125"/>
      <c r="BW1088" s="125"/>
      <c r="BX1088" s="125"/>
      <c r="BY1088" s="125"/>
      <c r="BZ1088" s="125"/>
      <c r="CA1088" s="125"/>
      <c r="CB1088" s="125"/>
      <c r="CC1088" s="125"/>
      <c r="CD1088" s="125"/>
      <c r="CE1088" s="125"/>
      <c r="CF1088" s="125"/>
      <c r="CG1088" s="125"/>
      <c r="CH1088" s="125"/>
      <c r="CI1088" s="125"/>
      <c r="CJ1088" s="125"/>
      <c r="CK1088" s="125"/>
      <c r="CL1088" s="125"/>
      <c r="CM1088" s="125"/>
      <c r="CN1088" s="125"/>
      <c r="CO1088" s="125"/>
      <c r="CP1088" s="125"/>
      <c r="CQ1088" s="125"/>
      <c r="CR1088" s="125"/>
      <c r="CS1088" s="125"/>
      <c r="CT1088" s="125"/>
      <c r="CU1088" s="125"/>
      <c r="CV1088" s="125"/>
      <c r="CW1088" s="125"/>
      <c r="CX1088" s="125"/>
      <c r="CY1088" s="125"/>
      <c r="CZ1088" s="125"/>
      <c r="DA1088" s="125"/>
      <c r="DB1088" s="125"/>
      <c r="DC1088" s="125"/>
      <c r="DD1088" s="125"/>
      <c r="DE1088" s="125"/>
      <c r="DF1088" s="125"/>
      <c r="DG1088" s="125"/>
      <c r="DH1088" s="125"/>
      <c r="DI1088" s="125"/>
      <c r="DJ1088" s="125"/>
      <c r="DK1088" s="125"/>
      <c r="DL1088" s="125"/>
      <c r="DM1088" s="125"/>
      <c r="DN1088" s="125"/>
      <c r="DO1088" s="125"/>
      <c r="DP1088" s="125"/>
      <c r="DQ1088" s="125"/>
      <c r="DR1088" s="125"/>
      <c r="DS1088" s="125"/>
      <c r="DT1088" s="125"/>
      <c r="DU1088" s="125"/>
      <c r="DV1088" s="125"/>
      <c r="DW1088" s="125"/>
      <c r="DX1088" s="125"/>
      <c r="DY1088" s="125"/>
      <c r="DZ1088" s="125"/>
      <c r="EA1088" s="125"/>
      <c r="EB1088" s="125"/>
      <c r="EC1088" s="125"/>
      <c r="ED1088" s="125"/>
      <c r="EE1088" s="125"/>
      <c r="EF1088" s="125"/>
      <c r="EG1088" s="125"/>
      <c r="EH1088" s="125"/>
      <c r="EI1088" s="125"/>
      <c r="EJ1088" s="125"/>
      <c r="EK1088" s="125"/>
      <c r="EL1088" s="125"/>
      <c r="EM1088" s="125"/>
      <c r="EN1088" s="125"/>
      <c r="EO1088" s="125"/>
      <c r="EP1088" s="125"/>
      <c r="EQ1088" s="125"/>
      <c r="ER1088" s="125"/>
      <c r="ES1088" s="125"/>
      <c r="ET1088" s="125"/>
      <c r="EU1088" s="125"/>
      <c r="EV1088" s="125"/>
      <c r="EW1088" s="125"/>
      <c r="EX1088" s="125"/>
      <c r="EY1088" s="125"/>
      <c r="EZ1088" s="125"/>
      <c r="FA1088" s="125"/>
      <c r="FB1088" s="125"/>
      <c r="FC1088" s="125"/>
      <c r="FD1088" s="125"/>
      <c r="FE1088" s="125"/>
      <c r="FF1088" s="125"/>
      <c r="FG1088" s="125"/>
      <c r="FH1088" s="125"/>
      <c r="FI1088" s="125"/>
      <c r="FJ1088" s="125"/>
      <c r="FK1088" s="125"/>
      <c r="FL1088" s="125"/>
      <c r="FM1088" s="125"/>
      <c r="FN1088" s="125"/>
      <c r="FO1088" s="125"/>
      <c r="FP1088" s="125"/>
      <c r="FQ1088" s="125"/>
      <c r="FR1088" s="125"/>
      <c r="FS1088" s="125"/>
      <c r="FT1088" s="125"/>
      <c r="FU1088" s="125"/>
      <c r="FV1088" s="125"/>
      <c r="FW1088" s="125"/>
      <c r="FX1088" s="125"/>
      <c r="FY1088" s="125"/>
      <c r="FZ1088" s="125"/>
      <c r="GA1088" s="125"/>
      <c r="GB1088" s="125"/>
      <c r="GC1088" s="125"/>
      <c r="GD1088" s="125"/>
      <c r="GE1088" s="125"/>
      <c r="GF1088" s="125"/>
      <c r="GG1088" s="125"/>
      <c r="GH1088" s="125"/>
      <c r="GI1088" s="125"/>
      <c r="GJ1088" s="125"/>
      <c r="GK1088" s="125"/>
      <c r="GL1088" s="125"/>
      <c r="GM1088" s="125"/>
      <c r="GN1088" s="125"/>
      <c r="GO1088" s="125"/>
      <c r="GP1088" s="125"/>
      <c r="GQ1088" s="125"/>
      <c r="GR1088" s="125"/>
      <c r="GS1088" s="125"/>
      <c r="GT1088" s="125"/>
      <c r="GU1088" s="125"/>
      <c r="GV1088" s="125"/>
      <c r="GW1088" s="125"/>
      <c r="GX1088" s="125"/>
      <c r="GY1088" s="125"/>
      <c r="GZ1088" s="125"/>
      <c r="HA1088" s="125"/>
      <c r="HB1088" s="125"/>
      <c r="HC1088" s="125"/>
      <c r="HD1088" s="125"/>
      <c r="HE1088" s="125"/>
      <c r="HF1088" s="125"/>
      <c r="HG1088" s="125"/>
      <c r="HH1088" s="125"/>
      <c r="HI1088" s="125"/>
      <c r="HJ1088" s="125"/>
      <c r="HK1088" s="125"/>
      <c r="HL1088" s="125"/>
      <c r="HM1088" s="125"/>
      <c r="HN1088" s="125"/>
      <c r="HO1088" s="125"/>
      <c r="HP1088" s="125"/>
      <c r="HQ1088" s="125"/>
      <c r="HR1088" s="125"/>
      <c r="HS1088" s="125"/>
      <c r="HT1088" s="125"/>
      <c r="HU1088" s="125"/>
      <c r="HV1088" s="125"/>
      <c r="HW1088" s="125"/>
      <c r="HX1088" s="125"/>
      <c r="HY1088" s="125"/>
      <c r="HZ1088" s="125"/>
      <c r="IA1088" s="125"/>
      <c r="IB1088" s="125"/>
      <c r="IC1088" s="125"/>
      <c r="ID1088" s="125"/>
      <c r="IE1088" s="125"/>
    </row>
    <row r="1089" s="88" customFormat="1" ht="60" hidden="1" customHeight="1">
      <c r="A1089" s="37"/>
      <c r="B1089" s="37" t="s">
        <v>62</v>
      </c>
      <c r="C1089" s="37" t="s">
        <v>63</v>
      </c>
      <c r="D1089" s="37" t="s">
        <v>64</v>
      </c>
      <c r="E1089" s="56">
        <v>265</v>
      </c>
      <c r="F1089" s="40" t="s">
        <v>2735</v>
      </c>
      <c r="G1089" s="40" t="s">
        <v>4184</v>
      </c>
      <c r="H1089" s="56"/>
      <c r="I1089" s="48" t="s">
        <v>2717</v>
      </c>
      <c r="J1089" s="40" t="s">
        <v>2718</v>
      </c>
      <c r="K1089" s="49" t="s">
        <v>2719</v>
      </c>
      <c r="L1089" s="49" t="s">
        <v>2720</v>
      </c>
      <c r="M1089" s="40" t="s">
        <v>2721</v>
      </c>
      <c r="N1089" s="49" t="s">
        <v>4187</v>
      </c>
      <c r="O1089" s="37" t="s">
        <v>2723</v>
      </c>
      <c r="P1089" s="37" t="s">
        <v>136</v>
      </c>
      <c r="Q1089" s="42" t="s">
        <v>537</v>
      </c>
      <c r="R1089" s="96"/>
      <c r="S1089" s="48"/>
      <c r="T1089" s="45"/>
      <c r="U1089" s="56"/>
      <c r="V1089" s="47" t="str">
        <f t="shared" si="91"/>
        <v/>
      </c>
      <c r="W1089" s="47" t="str">
        <f t="shared" si="92"/>
        <v/>
      </c>
      <c r="X1089" s="48"/>
      <c r="Y1089" s="48"/>
      <c r="Z1089" s="42"/>
      <c r="AA1089" s="56"/>
      <c r="AB1089" s="48"/>
      <c r="AC1089" s="42"/>
      <c r="AD1089" s="49">
        <v>60</v>
      </c>
      <c r="AE1089" s="50">
        <v>44778</v>
      </c>
      <c r="AF1089" s="51">
        <f t="shared" si="93"/>
        <v>46603</v>
      </c>
      <c r="AG1089" s="51" t="s">
        <v>82</v>
      </c>
      <c r="AH1089" s="51" t="s">
        <v>83</v>
      </c>
      <c r="AI1089" s="42" t="s">
        <v>4188</v>
      </c>
      <c r="AJ1089" s="40" t="s">
        <v>2725</v>
      </c>
      <c r="AK1089" s="51" t="str">
        <f t="shared" ca="1" si="89"/>
        <v>поверен</v>
      </c>
      <c r="AL1089" s="42"/>
      <c r="AM1089" s="42" t="s">
        <v>86</v>
      </c>
      <c r="AN1089" s="42" t="s">
        <v>87</v>
      </c>
      <c r="AO1089" s="42" t="s">
        <v>88</v>
      </c>
      <c r="AP1089" s="48"/>
      <c r="AQ1089" s="41"/>
      <c r="AR1089" s="51"/>
      <c r="AS1089" s="42" t="s">
        <v>91</v>
      </c>
      <c r="AT1089" s="37" t="s">
        <v>2726</v>
      </c>
      <c r="AU1089" s="37"/>
      <c r="AV1089" s="40"/>
      <c r="AW1089" s="40"/>
      <c r="AX1089" s="37"/>
      <c r="AY1089" s="37"/>
      <c r="AZ1089" s="37"/>
      <c r="BA1089" s="40"/>
      <c r="BB1089" s="40" t="s">
        <v>2727</v>
      </c>
      <c r="BC1089" s="40"/>
      <c r="BD1089" s="42"/>
      <c r="BE1089" s="40"/>
      <c r="BF1089" s="52"/>
      <c r="BG1089" s="47"/>
      <c r="BH1089" s="47"/>
      <c r="BI1089" s="47"/>
      <c r="BJ1089" s="47"/>
      <c r="BK1089" s="47"/>
      <c r="BL1089" s="125"/>
      <c r="BM1089" s="125"/>
      <c r="BN1089" s="125"/>
      <c r="BO1089" s="125"/>
      <c r="BP1089" s="125"/>
      <c r="BQ1089" s="125"/>
      <c r="BR1089" s="125"/>
      <c r="BS1089" s="125"/>
      <c r="BT1089" s="125"/>
      <c r="BU1089" s="125"/>
      <c r="BV1089" s="125"/>
      <c r="BW1089" s="125"/>
      <c r="BX1089" s="125"/>
      <c r="BY1089" s="125"/>
      <c r="BZ1089" s="125"/>
      <c r="CA1089" s="125"/>
      <c r="CB1089" s="125"/>
      <c r="CC1089" s="125"/>
      <c r="CD1089" s="125"/>
      <c r="CE1089" s="125"/>
      <c r="CF1089" s="125"/>
      <c r="CG1089" s="125"/>
      <c r="CH1089" s="125"/>
      <c r="CI1089" s="125"/>
      <c r="CJ1089" s="125"/>
      <c r="CK1089" s="125"/>
      <c r="CL1089" s="125"/>
      <c r="CM1089" s="125"/>
      <c r="CN1089" s="125"/>
      <c r="CO1089" s="125"/>
      <c r="CP1089" s="125"/>
      <c r="CQ1089" s="125"/>
      <c r="CR1089" s="125"/>
      <c r="CS1089" s="125"/>
      <c r="CT1089" s="125"/>
      <c r="CU1089" s="125"/>
      <c r="CV1089" s="125"/>
      <c r="CW1089" s="125"/>
      <c r="CX1089" s="125"/>
      <c r="CY1089" s="125"/>
      <c r="CZ1089" s="125"/>
      <c r="DA1089" s="125"/>
      <c r="DB1089" s="125"/>
      <c r="DC1089" s="125"/>
      <c r="DD1089" s="125"/>
      <c r="DE1089" s="125"/>
      <c r="DF1089" s="125"/>
      <c r="DG1089" s="125"/>
      <c r="DH1089" s="125"/>
      <c r="DI1089" s="125"/>
      <c r="DJ1089" s="125"/>
      <c r="DK1089" s="125"/>
      <c r="DL1089" s="125"/>
      <c r="DM1089" s="125"/>
      <c r="DN1089" s="125"/>
      <c r="DO1089" s="125"/>
      <c r="DP1089" s="125"/>
      <c r="DQ1089" s="125"/>
      <c r="DR1089" s="125"/>
      <c r="DS1089" s="125"/>
      <c r="DT1089" s="125"/>
      <c r="DU1089" s="125"/>
      <c r="DV1089" s="125"/>
      <c r="DW1089" s="125"/>
      <c r="DX1089" s="125"/>
      <c r="DY1089" s="125"/>
      <c r="DZ1089" s="125"/>
      <c r="EA1089" s="125"/>
      <c r="EB1089" s="125"/>
      <c r="EC1089" s="125"/>
      <c r="ED1089" s="125"/>
      <c r="EE1089" s="125"/>
      <c r="EF1089" s="125"/>
      <c r="EG1089" s="125"/>
      <c r="EH1089" s="125"/>
      <c r="EI1089" s="125"/>
      <c r="EJ1089" s="125"/>
      <c r="EK1089" s="125"/>
      <c r="EL1089" s="125"/>
      <c r="EM1089" s="125"/>
      <c r="EN1089" s="125"/>
      <c r="EO1089" s="125"/>
      <c r="EP1089" s="125"/>
      <c r="EQ1089" s="125"/>
      <c r="ER1089" s="125"/>
      <c r="ES1089" s="125"/>
      <c r="ET1089" s="125"/>
      <c r="EU1089" s="125"/>
      <c r="EV1089" s="125"/>
      <c r="EW1089" s="125"/>
      <c r="EX1089" s="125"/>
      <c r="EY1089" s="125"/>
      <c r="EZ1089" s="125"/>
      <c r="FA1089" s="125"/>
      <c r="FB1089" s="125"/>
      <c r="FC1089" s="125"/>
      <c r="FD1089" s="125"/>
      <c r="FE1089" s="125"/>
      <c r="FF1089" s="125"/>
      <c r="FG1089" s="125"/>
      <c r="FH1089" s="125"/>
      <c r="FI1089" s="125"/>
      <c r="FJ1089" s="125"/>
      <c r="FK1089" s="125"/>
      <c r="FL1089" s="125"/>
      <c r="FM1089" s="125"/>
      <c r="FN1089" s="125"/>
      <c r="FO1089" s="125"/>
      <c r="FP1089" s="125"/>
      <c r="FQ1089" s="125"/>
      <c r="FR1089" s="125"/>
      <c r="FS1089" s="125"/>
      <c r="FT1089" s="125"/>
      <c r="FU1089" s="125"/>
      <c r="FV1089" s="125"/>
      <c r="FW1089" s="125"/>
      <c r="FX1089" s="125"/>
      <c r="FY1089" s="125"/>
      <c r="FZ1089" s="125"/>
      <c r="GA1089" s="125"/>
      <c r="GB1089" s="125"/>
      <c r="GC1089" s="125"/>
      <c r="GD1089" s="125"/>
      <c r="GE1089" s="125"/>
      <c r="GF1089" s="125"/>
      <c r="GG1089" s="125"/>
      <c r="GH1089" s="125"/>
      <c r="GI1089" s="125"/>
      <c r="GJ1089" s="125"/>
      <c r="GK1089" s="125"/>
      <c r="GL1089" s="125"/>
      <c r="GM1089" s="125"/>
      <c r="GN1089" s="125"/>
      <c r="GO1089" s="125"/>
      <c r="GP1089" s="125"/>
      <c r="GQ1089" s="125"/>
      <c r="GR1089" s="125"/>
      <c r="GS1089" s="125"/>
      <c r="GT1089" s="125"/>
      <c r="GU1089" s="125"/>
      <c r="GV1089" s="125"/>
      <c r="GW1089" s="125"/>
      <c r="GX1089" s="125"/>
      <c r="GY1089" s="125"/>
      <c r="GZ1089" s="125"/>
      <c r="HA1089" s="125"/>
      <c r="HB1089" s="125"/>
      <c r="HC1089" s="125"/>
      <c r="HD1089" s="125"/>
      <c r="HE1089" s="125"/>
      <c r="HF1089" s="125"/>
      <c r="HG1089" s="125"/>
      <c r="HH1089" s="125"/>
      <c r="HI1089" s="125"/>
      <c r="HJ1089" s="125"/>
      <c r="HK1089" s="125"/>
      <c r="HL1089" s="125"/>
      <c r="HM1089" s="125"/>
      <c r="HN1089" s="125"/>
      <c r="HO1089" s="125"/>
      <c r="HP1089" s="125"/>
      <c r="HQ1089" s="125"/>
      <c r="HR1089" s="125"/>
      <c r="HS1089" s="125"/>
      <c r="HT1089" s="125"/>
      <c r="HU1089" s="125"/>
      <c r="HV1089" s="125"/>
      <c r="HW1089" s="125"/>
      <c r="HX1089" s="125"/>
      <c r="HY1089" s="125"/>
      <c r="HZ1089" s="125"/>
      <c r="IA1089" s="125"/>
      <c r="IB1089" s="125"/>
      <c r="IC1089" s="125"/>
      <c r="ID1089" s="125"/>
      <c r="IE1089" s="125"/>
    </row>
    <row r="1090" s="88" customFormat="1" ht="60" hidden="1" customHeight="1">
      <c r="A1090" s="37"/>
      <c r="B1090" s="37" t="s">
        <v>62</v>
      </c>
      <c r="C1090" s="37" t="s">
        <v>63</v>
      </c>
      <c r="D1090" s="37" t="s">
        <v>64</v>
      </c>
      <c r="E1090" s="56">
        <v>265</v>
      </c>
      <c r="F1090" s="40" t="s">
        <v>2735</v>
      </c>
      <c r="G1090" s="40" t="s">
        <v>4189</v>
      </c>
      <c r="H1090" s="56"/>
      <c r="I1090" s="48" t="s">
        <v>2717</v>
      </c>
      <c r="J1090" s="40" t="s">
        <v>2718</v>
      </c>
      <c r="K1090" s="49" t="s">
        <v>2719</v>
      </c>
      <c r="L1090" s="49" t="s">
        <v>2720</v>
      </c>
      <c r="M1090" s="40" t="s">
        <v>2721</v>
      </c>
      <c r="N1090" s="49" t="s">
        <v>4190</v>
      </c>
      <c r="O1090" s="37" t="s">
        <v>2723</v>
      </c>
      <c r="P1090" s="37" t="s">
        <v>136</v>
      </c>
      <c r="Q1090" s="42" t="s">
        <v>537</v>
      </c>
      <c r="R1090" s="96"/>
      <c r="S1090" s="48"/>
      <c r="T1090" s="45"/>
      <c r="U1090" s="56"/>
      <c r="V1090" s="47" t="str">
        <f t="shared" si="91"/>
        <v/>
      </c>
      <c r="W1090" s="47" t="str">
        <f t="shared" si="92"/>
        <v/>
      </c>
      <c r="X1090" s="48"/>
      <c r="Y1090" s="48"/>
      <c r="Z1090" s="42"/>
      <c r="AA1090" s="56"/>
      <c r="AB1090" s="48"/>
      <c r="AC1090" s="42"/>
      <c r="AD1090" s="49">
        <v>60</v>
      </c>
      <c r="AE1090" s="50">
        <v>44778</v>
      </c>
      <c r="AF1090" s="51">
        <f t="shared" si="93"/>
        <v>46603</v>
      </c>
      <c r="AG1090" s="51" t="s">
        <v>82</v>
      </c>
      <c r="AH1090" s="51" t="s">
        <v>83</v>
      </c>
      <c r="AI1090" s="42" t="s">
        <v>4191</v>
      </c>
      <c r="AJ1090" s="40" t="s">
        <v>2725</v>
      </c>
      <c r="AK1090" s="51" t="str">
        <f t="shared" ca="1" si="89"/>
        <v>поверен</v>
      </c>
      <c r="AL1090" s="42"/>
      <c r="AM1090" s="42" t="s">
        <v>86</v>
      </c>
      <c r="AN1090" s="42" t="s">
        <v>87</v>
      </c>
      <c r="AO1090" s="42" t="s">
        <v>88</v>
      </c>
      <c r="AP1090" s="48"/>
      <c r="AQ1090" s="41"/>
      <c r="AR1090" s="51"/>
      <c r="AS1090" s="42" t="s">
        <v>91</v>
      </c>
      <c r="AT1090" s="37" t="s">
        <v>2726</v>
      </c>
      <c r="AU1090" s="37"/>
      <c r="AV1090" s="40"/>
      <c r="AW1090" s="40"/>
      <c r="AX1090" s="37"/>
      <c r="AY1090" s="37"/>
      <c r="AZ1090" s="37"/>
      <c r="BA1090" s="40"/>
      <c r="BB1090" s="40" t="s">
        <v>2727</v>
      </c>
      <c r="BC1090" s="40"/>
      <c r="BD1090" s="42"/>
      <c r="BE1090" s="40"/>
      <c r="BF1090" s="52"/>
      <c r="BG1090" s="47"/>
      <c r="BH1090" s="47"/>
      <c r="BI1090" s="47"/>
      <c r="BJ1090" s="47"/>
      <c r="BK1090" s="47"/>
      <c r="BL1090" s="125"/>
      <c r="BM1090" s="125"/>
      <c r="BN1090" s="125"/>
      <c r="BO1090" s="125"/>
      <c r="BP1090" s="125"/>
      <c r="BQ1090" s="125"/>
      <c r="BR1090" s="125"/>
      <c r="BS1090" s="125"/>
      <c r="BT1090" s="125"/>
      <c r="BU1090" s="125"/>
      <c r="BV1090" s="125"/>
      <c r="BW1090" s="125"/>
      <c r="BX1090" s="125"/>
      <c r="BY1090" s="125"/>
      <c r="BZ1090" s="125"/>
      <c r="CA1090" s="125"/>
      <c r="CB1090" s="125"/>
      <c r="CC1090" s="125"/>
      <c r="CD1090" s="125"/>
      <c r="CE1090" s="125"/>
      <c r="CF1090" s="125"/>
      <c r="CG1090" s="125"/>
      <c r="CH1090" s="125"/>
      <c r="CI1090" s="125"/>
      <c r="CJ1090" s="125"/>
      <c r="CK1090" s="125"/>
      <c r="CL1090" s="125"/>
      <c r="CM1090" s="125"/>
      <c r="CN1090" s="125"/>
      <c r="CO1090" s="125"/>
      <c r="CP1090" s="125"/>
      <c r="CQ1090" s="125"/>
      <c r="CR1090" s="125"/>
      <c r="CS1090" s="125"/>
      <c r="CT1090" s="125"/>
      <c r="CU1090" s="125"/>
      <c r="CV1090" s="125"/>
      <c r="CW1090" s="125"/>
      <c r="CX1090" s="125"/>
      <c r="CY1090" s="125"/>
      <c r="CZ1090" s="125"/>
      <c r="DA1090" s="125"/>
      <c r="DB1090" s="125"/>
      <c r="DC1090" s="125"/>
      <c r="DD1090" s="125"/>
      <c r="DE1090" s="125"/>
      <c r="DF1090" s="125"/>
      <c r="DG1090" s="125"/>
      <c r="DH1090" s="125"/>
      <c r="DI1090" s="125"/>
      <c r="DJ1090" s="125"/>
      <c r="DK1090" s="125"/>
      <c r="DL1090" s="125"/>
      <c r="DM1090" s="125"/>
      <c r="DN1090" s="125"/>
      <c r="DO1090" s="125"/>
      <c r="DP1090" s="125"/>
      <c r="DQ1090" s="125"/>
      <c r="DR1090" s="125"/>
      <c r="DS1090" s="125"/>
      <c r="DT1090" s="125"/>
      <c r="DU1090" s="125"/>
      <c r="DV1090" s="125"/>
      <c r="DW1090" s="125"/>
      <c r="DX1090" s="125"/>
      <c r="DY1090" s="125"/>
      <c r="DZ1090" s="125"/>
      <c r="EA1090" s="125"/>
      <c r="EB1090" s="125"/>
      <c r="EC1090" s="125"/>
      <c r="ED1090" s="125"/>
      <c r="EE1090" s="125"/>
      <c r="EF1090" s="125"/>
      <c r="EG1090" s="125"/>
      <c r="EH1090" s="125"/>
      <c r="EI1090" s="125"/>
      <c r="EJ1090" s="125"/>
      <c r="EK1090" s="125"/>
      <c r="EL1090" s="125"/>
      <c r="EM1090" s="125"/>
      <c r="EN1090" s="125"/>
      <c r="EO1090" s="125"/>
      <c r="EP1090" s="125"/>
      <c r="EQ1090" s="125"/>
      <c r="ER1090" s="125"/>
      <c r="ES1090" s="125"/>
      <c r="ET1090" s="125"/>
      <c r="EU1090" s="125"/>
      <c r="EV1090" s="125"/>
      <c r="EW1090" s="125"/>
      <c r="EX1090" s="125"/>
      <c r="EY1090" s="125"/>
      <c r="EZ1090" s="125"/>
      <c r="FA1090" s="125"/>
      <c r="FB1090" s="125"/>
      <c r="FC1090" s="125"/>
      <c r="FD1090" s="125"/>
      <c r="FE1090" s="125"/>
      <c r="FF1090" s="125"/>
      <c r="FG1090" s="125"/>
      <c r="FH1090" s="125"/>
      <c r="FI1090" s="125"/>
      <c r="FJ1090" s="125"/>
      <c r="FK1090" s="125"/>
      <c r="FL1090" s="125"/>
      <c r="FM1090" s="125"/>
      <c r="FN1090" s="125"/>
      <c r="FO1090" s="125"/>
      <c r="FP1090" s="125"/>
      <c r="FQ1090" s="125"/>
      <c r="FR1090" s="125"/>
      <c r="FS1090" s="125"/>
      <c r="FT1090" s="125"/>
      <c r="FU1090" s="125"/>
      <c r="FV1090" s="125"/>
      <c r="FW1090" s="125"/>
      <c r="FX1090" s="125"/>
      <c r="FY1090" s="125"/>
      <c r="FZ1090" s="125"/>
      <c r="GA1090" s="125"/>
      <c r="GB1090" s="125"/>
      <c r="GC1090" s="125"/>
      <c r="GD1090" s="125"/>
      <c r="GE1090" s="125"/>
      <c r="GF1090" s="125"/>
      <c r="GG1090" s="125"/>
      <c r="GH1090" s="125"/>
      <c r="GI1090" s="125"/>
      <c r="GJ1090" s="125"/>
      <c r="GK1090" s="125"/>
      <c r="GL1090" s="125"/>
      <c r="GM1090" s="125"/>
      <c r="GN1090" s="125"/>
      <c r="GO1090" s="125"/>
      <c r="GP1090" s="125"/>
      <c r="GQ1090" s="125"/>
      <c r="GR1090" s="125"/>
      <c r="GS1090" s="125"/>
      <c r="GT1090" s="125"/>
      <c r="GU1090" s="125"/>
      <c r="GV1090" s="125"/>
      <c r="GW1090" s="125"/>
      <c r="GX1090" s="125"/>
      <c r="GY1090" s="125"/>
      <c r="GZ1090" s="125"/>
      <c r="HA1090" s="125"/>
      <c r="HB1090" s="125"/>
      <c r="HC1090" s="125"/>
      <c r="HD1090" s="125"/>
      <c r="HE1090" s="125"/>
      <c r="HF1090" s="125"/>
      <c r="HG1090" s="125"/>
      <c r="HH1090" s="125"/>
      <c r="HI1090" s="125"/>
      <c r="HJ1090" s="125"/>
      <c r="HK1090" s="125"/>
      <c r="HL1090" s="125"/>
      <c r="HM1090" s="125"/>
      <c r="HN1090" s="125"/>
      <c r="HO1090" s="125"/>
      <c r="HP1090" s="125"/>
      <c r="HQ1090" s="125"/>
      <c r="HR1090" s="125"/>
      <c r="HS1090" s="125"/>
      <c r="HT1090" s="125"/>
      <c r="HU1090" s="125"/>
      <c r="HV1090" s="125"/>
      <c r="HW1090" s="125"/>
      <c r="HX1090" s="125"/>
      <c r="HY1090" s="125"/>
      <c r="HZ1090" s="125"/>
      <c r="IA1090" s="125"/>
      <c r="IB1090" s="125"/>
      <c r="IC1090" s="125"/>
      <c r="ID1090" s="125"/>
      <c r="IE1090" s="125"/>
    </row>
    <row r="1091" s="88" customFormat="1" ht="60" hidden="1" customHeight="1">
      <c r="A1091" s="37"/>
      <c r="B1091" s="37" t="s">
        <v>62</v>
      </c>
      <c r="C1091" s="37" t="s">
        <v>63</v>
      </c>
      <c r="D1091" s="37" t="s">
        <v>64</v>
      </c>
      <c r="E1091" s="56">
        <v>265</v>
      </c>
      <c r="F1091" s="40" t="s">
        <v>2735</v>
      </c>
      <c r="G1091" s="40" t="s">
        <v>4189</v>
      </c>
      <c r="H1091" s="56"/>
      <c r="I1091" s="48" t="s">
        <v>2717</v>
      </c>
      <c r="J1091" s="40" t="s">
        <v>2718</v>
      </c>
      <c r="K1091" s="49" t="s">
        <v>2719</v>
      </c>
      <c r="L1091" s="49" t="s">
        <v>2720</v>
      </c>
      <c r="M1091" s="40" t="s">
        <v>2721</v>
      </c>
      <c r="N1091" s="49" t="s">
        <v>4192</v>
      </c>
      <c r="O1091" s="37" t="s">
        <v>2723</v>
      </c>
      <c r="P1091" s="37" t="s">
        <v>136</v>
      </c>
      <c r="Q1091" s="42" t="s">
        <v>537</v>
      </c>
      <c r="R1091" s="96"/>
      <c r="S1091" s="48"/>
      <c r="T1091" s="45"/>
      <c r="U1091" s="56"/>
      <c r="V1091" s="47" t="str">
        <f t="shared" si="91"/>
        <v/>
      </c>
      <c r="W1091" s="47" t="str">
        <f t="shared" si="92"/>
        <v/>
      </c>
      <c r="X1091" s="48"/>
      <c r="Y1091" s="48"/>
      <c r="Z1091" s="42"/>
      <c r="AA1091" s="56"/>
      <c r="AB1091" s="48"/>
      <c r="AC1091" s="42"/>
      <c r="AD1091" s="49">
        <v>60</v>
      </c>
      <c r="AE1091" s="50">
        <v>44778</v>
      </c>
      <c r="AF1091" s="51">
        <f t="shared" si="93"/>
        <v>46603</v>
      </c>
      <c r="AG1091" s="51" t="s">
        <v>82</v>
      </c>
      <c r="AH1091" s="51" t="s">
        <v>83</v>
      </c>
      <c r="AI1091" s="42" t="s">
        <v>4193</v>
      </c>
      <c r="AJ1091" s="40" t="s">
        <v>2725</v>
      </c>
      <c r="AK1091" s="51" t="str">
        <f t="shared" ca="1" si="89"/>
        <v>поверен</v>
      </c>
      <c r="AL1091" s="42"/>
      <c r="AM1091" s="42" t="s">
        <v>86</v>
      </c>
      <c r="AN1091" s="42" t="s">
        <v>87</v>
      </c>
      <c r="AO1091" s="42" t="s">
        <v>88</v>
      </c>
      <c r="AP1091" s="48"/>
      <c r="AQ1091" s="41"/>
      <c r="AR1091" s="51"/>
      <c r="AS1091" s="42" t="s">
        <v>91</v>
      </c>
      <c r="AT1091" s="37" t="s">
        <v>2726</v>
      </c>
      <c r="AU1091" s="37"/>
      <c r="AV1091" s="40"/>
      <c r="AW1091" s="40"/>
      <c r="AX1091" s="37"/>
      <c r="AY1091" s="37"/>
      <c r="AZ1091" s="37"/>
      <c r="BA1091" s="40"/>
      <c r="BB1091" s="40" t="s">
        <v>2727</v>
      </c>
      <c r="BC1091" s="40"/>
      <c r="BD1091" s="42"/>
      <c r="BE1091" s="40"/>
      <c r="BF1091" s="52"/>
      <c r="BG1091" s="47"/>
      <c r="BH1091" s="47"/>
      <c r="BI1091" s="47"/>
      <c r="BJ1091" s="47"/>
      <c r="BK1091" s="47"/>
      <c r="BL1091" s="125"/>
      <c r="BM1091" s="125"/>
      <c r="BN1091" s="125"/>
      <c r="BO1091" s="125"/>
      <c r="BP1091" s="125"/>
      <c r="BQ1091" s="125"/>
      <c r="BR1091" s="125"/>
      <c r="BS1091" s="125"/>
      <c r="BT1091" s="125"/>
      <c r="BU1091" s="125"/>
      <c r="BV1091" s="125"/>
      <c r="BW1091" s="125"/>
      <c r="BX1091" s="125"/>
      <c r="BY1091" s="125"/>
      <c r="BZ1091" s="125"/>
      <c r="CA1091" s="125"/>
      <c r="CB1091" s="125"/>
      <c r="CC1091" s="125"/>
      <c r="CD1091" s="125"/>
      <c r="CE1091" s="125"/>
      <c r="CF1091" s="125"/>
      <c r="CG1091" s="125"/>
      <c r="CH1091" s="125"/>
      <c r="CI1091" s="125"/>
      <c r="CJ1091" s="125"/>
      <c r="CK1091" s="125"/>
      <c r="CL1091" s="125"/>
      <c r="CM1091" s="125"/>
      <c r="CN1091" s="125"/>
      <c r="CO1091" s="125"/>
      <c r="CP1091" s="125"/>
      <c r="CQ1091" s="125"/>
      <c r="CR1091" s="125"/>
      <c r="CS1091" s="125"/>
      <c r="CT1091" s="125"/>
      <c r="CU1091" s="125"/>
      <c r="CV1091" s="125"/>
      <c r="CW1091" s="125"/>
      <c r="CX1091" s="125"/>
      <c r="CY1091" s="125"/>
      <c r="CZ1091" s="125"/>
      <c r="DA1091" s="125"/>
      <c r="DB1091" s="125"/>
      <c r="DC1091" s="125"/>
      <c r="DD1091" s="125"/>
      <c r="DE1091" s="125"/>
      <c r="DF1091" s="125"/>
      <c r="DG1091" s="125"/>
      <c r="DH1091" s="125"/>
      <c r="DI1091" s="125"/>
      <c r="DJ1091" s="125"/>
      <c r="DK1091" s="125"/>
      <c r="DL1091" s="125"/>
      <c r="DM1091" s="125"/>
      <c r="DN1091" s="125"/>
      <c r="DO1091" s="125"/>
      <c r="DP1091" s="125"/>
      <c r="DQ1091" s="125"/>
      <c r="DR1091" s="125"/>
      <c r="DS1091" s="125"/>
      <c r="DT1091" s="125"/>
      <c r="DU1091" s="125"/>
      <c r="DV1091" s="125"/>
      <c r="DW1091" s="125"/>
      <c r="DX1091" s="125"/>
      <c r="DY1091" s="125"/>
      <c r="DZ1091" s="125"/>
      <c r="EA1091" s="125"/>
      <c r="EB1091" s="125"/>
      <c r="EC1091" s="125"/>
      <c r="ED1091" s="125"/>
      <c r="EE1091" s="125"/>
      <c r="EF1091" s="125"/>
      <c r="EG1091" s="125"/>
      <c r="EH1091" s="125"/>
      <c r="EI1091" s="125"/>
      <c r="EJ1091" s="125"/>
      <c r="EK1091" s="125"/>
      <c r="EL1091" s="125"/>
      <c r="EM1091" s="125"/>
      <c r="EN1091" s="125"/>
      <c r="EO1091" s="125"/>
      <c r="EP1091" s="125"/>
      <c r="EQ1091" s="125"/>
      <c r="ER1091" s="125"/>
      <c r="ES1091" s="125"/>
      <c r="ET1091" s="125"/>
      <c r="EU1091" s="125"/>
      <c r="EV1091" s="125"/>
      <c r="EW1091" s="125"/>
      <c r="EX1091" s="125"/>
      <c r="EY1091" s="125"/>
      <c r="EZ1091" s="125"/>
      <c r="FA1091" s="125"/>
      <c r="FB1091" s="125"/>
      <c r="FC1091" s="125"/>
      <c r="FD1091" s="125"/>
      <c r="FE1091" s="125"/>
      <c r="FF1091" s="125"/>
      <c r="FG1091" s="125"/>
      <c r="FH1091" s="125"/>
      <c r="FI1091" s="125"/>
      <c r="FJ1091" s="125"/>
      <c r="FK1091" s="125"/>
      <c r="FL1091" s="125"/>
      <c r="FM1091" s="125"/>
      <c r="FN1091" s="125"/>
      <c r="FO1091" s="125"/>
      <c r="FP1091" s="125"/>
      <c r="FQ1091" s="125"/>
      <c r="FR1091" s="125"/>
      <c r="FS1091" s="125"/>
      <c r="FT1091" s="125"/>
      <c r="FU1091" s="125"/>
      <c r="FV1091" s="125"/>
      <c r="FW1091" s="125"/>
      <c r="FX1091" s="125"/>
      <c r="FY1091" s="125"/>
      <c r="FZ1091" s="125"/>
      <c r="GA1091" s="125"/>
      <c r="GB1091" s="125"/>
      <c r="GC1091" s="125"/>
      <c r="GD1091" s="125"/>
      <c r="GE1091" s="125"/>
      <c r="GF1091" s="125"/>
      <c r="GG1091" s="125"/>
      <c r="GH1091" s="125"/>
      <c r="GI1091" s="125"/>
      <c r="GJ1091" s="125"/>
      <c r="GK1091" s="125"/>
      <c r="GL1091" s="125"/>
      <c r="GM1091" s="125"/>
      <c r="GN1091" s="125"/>
      <c r="GO1091" s="125"/>
      <c r="GP1091" s="125"/>
      <c r="GQ1091" s="125"/>
      <c r="GR1091" s="125"/>
      <c r="GS1091" s="125"/>
      <c r="GT1091" s="125"/>
      <c r="GU1091" s="125"/>
      <c r="GV1091" s="125"/>
      <c r="GW1091" s="125"/>
      <c r="GX1091" s="125"/>
      <c r="GY1091" s="125"/>
      <c r="GZ1091" s="125"/>
      <c r="HA1091" s="125"/>
      <c r="HB1091" s="125"/>
      <c r="HC1091" s="125"/>
      <c r="HD1091" s="125"/>
      <c r="HE1091" s="125"/>
      <c r="HF1091" s="125"/>
      <c r="HG1091" s="125"/>
      <c r="HH1091" s="125"/>
      <c r="HI1091" s="125"/>
      <c r="HJ1091" s="125"/>
      <c r="HK1091" s="125"/>
      <c r="HL1091" s="125"/>
      <c r="HM1091" s="125"/>
      <c r="HN1091" s="125"/>
      <c r="HO1091" s="125"/>
      <c r="HP1091" s="125"/>
      <c r="HQ1091" s="125"/>
      <c r="HR1091" s="125"/>
      <c r="HS1091" s="125"/>
      <c r="HT1091" s="125"/>
      <c r="HU1091" s="125"/>
      <c r="HV1091" s="125"/>
      <c r="HW1091" s="125"/>
      <c r="HX1091" s="125"/>
      <c r="HY1091" s="125"/>
      <c r="HZ1091" s="125"/>
      <c r="IA1091" s="125"/>
      <c r="IB1091" s="125"/>
      <c r="IC1091" s="125"/>
      <c r="ID1091" s="125"/>
      <c r="IE1091" s="125"/>
    </row>
    <row r="1092" ht="60" hidden="1" customHeight="1">
      <c r="A1092" s="58"/>
      <c r="B1092" s="58" t="s">
        <v>62</v>
      </c>
      <c r="C1092" s="58" t="s">
        <v>63</v>
      </c>
      <c r="D1092" s="59" t="s">
        <v>64</v>
      </c>
      <c r="E1092" s="58">
        <v>265</v>
      </c>
      <c r="F1092" s="58" t="s">
        <v>2735</v>
      </c>
      <c r="G1092" s="58" t="s">
        <v>2819</v>
      </c>
      <c r="H1092" s="58" t="s">
        <v>4194</v>
      </c>
      <c r="I1092" s="58" t="s">
        <v>2738</v>
      </c>
      <c r="J1092" s="58" t="s">
        <v>2739</v>
      </c>
      <c r="K1092" s="58" t="s">
        <v>2740</v>
      </c>
      <c r="L1092" s="58" t="s">
        <v>2741</v>
      </c>
      <c r="M1092" s="512" t="s">
        <v>2742</v>
      </c>
      <c r="N1092" s="58">
        <v>112160084</v>
      </c>
      <c r="O1092" s="58" t="s">
        <v>412</v>
      </c>
      <c r="P1092" s="58" t="s">
        <v>76</v>
      </c>
      <c r="Q1092" s="66" t="s">
        <v>398</v>
      </c>
      <c r="R1092" s="74">
        <v>2015</v>
      </c>
      <c r="S1092" s="517"/>
      <c r="T1092" s="513">
        <f t="shared" si="90"/>
        <v>2015</v>
      </c>
      <c r="U1092" s="58">
        <v>4</v>
      </c>
      <c r="V1092" s="58" t="s">
        <v>325</v>
      </c>
      <c r="W1092" s="58" t="s">
        <v>2743</v>
      </c>
      <c r="X1092" s="58">
        <v>20</v>
      </c>
      <c r="Y1092" s="58" t="s">
        <v>325</v>
      </c>
      <c r="Z1092" s="58" t="s">
        <v>2743</v>
      </c>
      <c r="AA1092" s="58" t="s">
        <v>2744</v>
      </c>
      <c r="AB1092" s="58"/>
      <c r="AC1092" s="58" t="s">
        <v>141</v>
      </c>
      <c r="AD1092" s="58">
        <v>12</v>
      </c>
      <c r="AE1092" s="116">
        <v>45769</v>
      </c>
      <c r="AF1092" s="73">
        <f t="shared" si="93"/>
        <v>46133</v>
      </c>
      <c r="AG1092" s="62" t="s">
        <v>82</v>
      </c>
      <c r="AH1092" s="62" t="s">
        <v>83</v>
      </c>
      <c r="AI1092" s="58" t="s">
        <v>4195</v>
      </c>
      <c r="AJ1092" s="58" t="s">
        <v>109</v>
      </c>
      <c r="AK1092" s="73" t="str">
        <f t="shared" ca="1" si="89"/>
        <v>поверен</v>
      </c>
      <c r="AL1092" s="66" t="s">
        <v>86</v>
      </c>
      <c r="AM1092" s="66" t="s">
        <v>86</v>
      </c>
      <c r="AN1092" s="66" t="s">
        <v>87</v>
      </c>
      <c r="AO1092" s="58" t="s">
        <v>88</v>
      </c>
      <c r="AP1092" s="507"/>
      <c r="AQ1092" s="507"/>
      <c r="AR1092" s="507"/>
      <c r="AS1092" s="507"/>
      <c r="AT1092" s="507"/>
      <c r="AU1092" s="507"/>
      <c r="AV1092" s="507"/>
      <c r="AW1092" s="507"/>
      <c r="AX1092" s="507"/>
      <c r="AY1092" s="507"/>
      <c r="AZ1092" s="507"/>
      <c r="BA1092" s="507"/>
      <c r="BB1092" s="62" t="s">
        <v>403</v>
      </c>
      <c r="BC1092" s="62" t="s">
        <v>404</v>
      </c>
      <c r="BD1092" s="66">
        <v>3160</v>
      </c>
      <c r="BE1092" s="507"/>
      <c r="BF1092" s="518" t="s">
        <v>2746</v>
      </c>
      <c r="BG1092" s="58" t="s">
        <v>1170</v>
      </c>
      <c r="BH1092" s="507"/>
      <c r="BI1092" s="58"/>
      <c r="BJ1092" s="58"/>
      <c r="BK1092" s="58"/>
    </row>
    <row r="1093" ht="60" hidden="1" customHeight="1">
      <c r="A1093" s="114"/>
      <c r="B1093" s="58" t="s">
        <v>62</v>
      </c>
      <c r="C1093" s="58" t="s">
        <v>63</v>
      </c>
      <c r="D1093" s="59" t="s">
        <v>64</v>
      </c>
      <c r="E1093" s="58">
        <v>265</v>
      </c>
      <c r="F1093" s="58" t="s">
        <v>2735</v>
      </c>
      <c r="G1093" s="58" t="s">
        <v>2819</v>
      </c>
      <c r="H1093" s="58" t="s">
        <v>4196</v>
      </c>
      <c r="I1093" s="58" t="s">
        <v>2738</v>
      </c>
      <c r="J1093" s="58" t="s">
        <v>2739</v>
      </c>
      <c r="K1093" s="58" t="s">
        <v>2740</v>
      </c>
      <c r="L1093" s="58" t="s">
        <v>2741</v>
      </c>
      <c r="M1093" s="512" t="s">
        <v>2742</v>
      </c>
      <c r="N1093" s="58">
        <v>112160097</v>
      </c>
      <c r="O1093" s="58" t="s">
        <v>412</v>
      </c>
      <c r="P1093" s="58" t="s">
        <v>76</v>
      </c>
      <c r="Q1093" s="66" t="s">
        <v>398</v>
      </c>
      <c r="R1093" s="74">
        <v>2015</v>
      </c>
      <c r="S1093" s="517"/>
      <c r="T1093" s="513">
        <f t="shared" si="90"/>
        <v>2015</v>
      </c>
      <c r="U1093" s="58">
        <v>4</v>
      </c>
      <c r="V1093" s="58" t="s">
        <v>325</v>
      </c>
      <c r="W1093" s="58" t="s">
        <v>2743</v>
      </c>
      <c r="X1093" s="58">
        <v>20</v>
      </c>
      <c r="Y1093" s="58" t="s">
        <v>325</v>
      </c>
      <c r="Z1093" s="58" t="s">
        <v>2743</v>
      </c>
      <c r="AA1093" s="58" t="s">
        <v>2744</v>
      </c>
      <c r="AB1093" s="58"/>
      <c r="AC1093" s="58" t="s">
        <v>141</v>
      </c>
      <c r="AD1093" s="58">
        <v>12</v>
      </c>
      <c r="AE1093" s="116">
        <v>45769</v>
      </c>
      <c r="AF1093" s="73">
        <f t="shared" si="93"/>
        <v>46133</v>
      </c>
      <c r="AG1093" s="62" t="s">
        <v>82</v>
      </c>
      <c r="AH1093" s="62" t="s">
        <v>83</v>
      </c>
      <c r="AI1093" s="58" t="s">
        <v>4197</v>
      </c>
      <c r="AJ1093" s="58" t="s">
        <v>109</v>
      </c>
      <c r="AK1093" s="73" t="str">
        <f t="shared" ref="AK1093:AK1156" ca="1" si="94">IF(AE1093=0,"нет данных",IF(TODAY()&lt;AF1093-30,"поверен",IF(TODAY()&gt;AF1093,"ЗАМЕНИТЬ","ПРОСРОЧЕН")))</f>
        <v>поверен</v>
      </c>
      <c r="AL1093" s="66" t="s">
        <v>86</v>
      </c>
      <c r="AM1093" s="66" t="s">
        <v>86</v>
      </c>
      <c r="AN1093" s="66" t="s">
        <v>87</v>
      </c>
      <c r="AO1093" s="58" t="s">
        <v>88</v>
      </c>
      <c r="AP1093" s="507"/>
      <c r="AQ1093" s="507"/>
      <c r="AR1093" s="507"/>
      <c r="AS1093" s="507"/>
      <c r="AT1093" s="507"/>
      <c r="AU1093" s="507"/>
      <c r="AV1093" s="507"/>
      <c r="AW1093" s="507"/>
      <c r="AX1093" s="507"/>
      <c r="AY1093" s="507"/>
      <c r="AZ1093" s="507"/>
      <c r="BA1093" s="507"/>
      <c r="BB1093" s="62" t="s">
        <v>403</v>
      </c>
      <c r="BC1093" s="62" t="s">
        <v>404</v>
      </c>
      <c r="BD1093" s="66">
        <v>3160</v>
      </c>
      <c r="BE1093" s="507"/>
      <c r="BF1093" s="518" t="s">
        <v>2746</v>
      </c>
      <c r="BG1093" s="58" t="s">
        <v>1170</v>
      </c>
      <c r="BH1093" s="507"/>
      <c r="BI1093" s="58"/>
      <c r="BJ1093" s="58"/>
      <c r="BK1093" s="58"/>
    </row>
    <row r="1094" ht="60" hidden="1" customHeight="1">
      <c r="A1094" s="58"/>
      <c r="B1094" s="58" t="s">
        <v>62</v>
      </c>
      <c r="C1094" s="58" t="s">
        <v>63</v>
      </c>
      <c r="D1094" s="59" t="s">
        <v>64</v>
      </c>
      <c r="E1094" s="58">
        <v>265</v>
      </c>
      <c r="F1094" s="58" t="s">
        <v>2735</v>
      </c>
      <c r="G1094" s="58" t="s">
        <v>2819</v>
      </c>
      <c r="H1094" s="58" t="s">
        <v>4198</v>
      </c>
      <c r="I1094" s="58" t="s">
        <v>2738</v>
      </c>
      <c r="J1094" s="58" t="s">
        <v>2739</v>
      </c>
      <c r="K1094" s="58" t="s">
        <v>2740</v>
      </c>
      <c r="L1094" s="58" t="s">
        <v>2741</v>
      </c>
      <c r="M1094" s="512" t="s">
        <v>2742</v>
      </c>
      <c r="N1094" s="58">
        <v>112160079</v>
      </c>
      <c r="O1094" s="58" t="s">
        <v>412</v>
      </c>
      <c r="P1094" s="58" t="s">
        <v>76</v>
      </c>
      <c r="Q1094" s="66" t="s">
        <v>398</v>
      </c>
      <c r="R1094" s="74">
        <v>2015</v>
      </c>
      <c r="S1094" s="517"/>
      <c r="T1094" s="513">
        <f t="shared" si="90"/>
        <v>2015</v>
      </c>
      <c r="U1094" s="58">
        <v>4</v>
      </c>
      <c r="V1094" s="58" t="s">
        <v>325</v>
      </c>
      <c r="W1094" s="58" t="s">
        <v>2743</v>
      </c>
      <c r="X1094" s="58">
        <v>20</v>
      </c>
      <c r="Y1094" s="58" t="s">
        <v>325</v>
      </c>
      <c r="Z1094" s="58" t="s">
        <v>2743</v>
      </c>
      <c r="AA1094" s="58" t="s">
        <v>2744</v>
      </c>
      <c r="AB1094" s="58"/>
      <c r="AC1094" s="58" t="s">
        <v>141</v>
      </c>
      <c r="AD1094" s="58">
        <v>12</v>
      </c>
      <c r="AE1094" s="116">
        <v>45769</v>
      </c>
      <c r="AF1094" s="73">
        <f t="shared" si="93"/>
        <v>46133</v>
      </c>
      <c r="AG1094" s="62" t="s">
        <v>82</v>
      </c>
      <c r="AH1094" s="62" t="s">
        <v>83</v>
      </c>
      <c r="AI1094" s="58" t="s">
        <v>4199</v>
      </c>
      <c r="AJ1094" s="58" t="s">
        <v>109</v>
      </c>
      <c r="AK1094" s="73" t="str">
        <f t="shared" ca="1" si="94"/>
        <v>поверен</v>
      </c>
      <c r="AL1094" s="66" t="s">
        <v>86</v>
      </c>
      <c r="AM1094" s="66" t="s">
        <v>86</v>
      </c>
      <c r="AN1094" s="66" t="s">
        <v>87</v>
      </c>
      <c r="AO1094" s="58" t="s">
        <v>88</v>
      </c>
      <c r="AP1094" s="507"/>
      <c r="AQ1094" s="507"/>
      <c r="AR1094" s="507"/>
      <c r="AS1094" s="507"/>
      <c r="AT1094" s="507"/>
      <c r="AU1094" s="507"/>
      <c r="AV1094" s="507"/>
      <c r="AW1094" s="507"/>
      <c r="AX1094" s="507"/>
      <c r="AY1094" s="507"/>
      <c r="AZ1094" s="507"/>
      <c r="BA1094" s="507"/>
      <c r="BB1094" s="62" t="s">
        <v>403</v>
      </c>
      <c r="BC1094" s="62" t="s">
        <v>404</v>
      </c>
      <c r="BD1094" s="66">
        <v>3160</v>
      </c>
      <c r="BE1094" s="507"/>
      <c r="BF1094" s="518" t="s">
        <v>2746</v>
      </c>
      <c r="BG1094" s="58" t="s">
        <v>1170</v>
      </c>
      <c r="BH1094" s="507"/>
      <c r="BI1094" s="58"/>
      <c r="BJ1094" s="58"/>
      <c r="BK1094" s="58"/>
    </row>
    <row r="1095" ht="60" hidden="1" customHeight="1">
      <c r="A1095" s="114"/>
      <c r="B1095" s="58" t="s">
        <v>62</v>
      </c>
      <c r="C1095" s="58" t="s">
        <v>63</v>
      </c>
      <c r="D1095" s="59" t="s">
        <v>64</v>
      </c>
      <c r="E1095" s="58">
        <v>265</v>
      </c>
      <c r="F1095" s="58" t="s">
        <v>2735</v>
      </c>
      <c r="G1095" s="58" t="s">
        <v>2819</v>
      </c>
      <c r="H1095" s="58" t="s">
        <v>4200</v>
      </c>
      <c r="I1095" s="58" t="s">
        <v>2738</v>
      </c>
      <c r="J1095" s="58" t="s">
        <v>2739</v>
      </c>
      <c r="K1095" s="58" t="s">
        <v>2740</v>
      </c>
      <c r="L1095" s="58" t="s">
        <v>2741</v>
      </c>
      <c r="M1095" s="512" t="s">
        <v>2742</v>
      </c>
      <c r="N1095" s="58">
        <v>112160100</v>
      </c>
      <c r="O1095" s="58" t="s">
        <v>412</v>
      </c>
      <c r="P1095" s="58" t="s">
        <v>76</v>
      </c>
      <c r="Q1095" s="66" t="s">
        <v>398</v>
      </c>
      <c r="R1095" s="74">
        <v>2015</v>
      </c>
      <c r="S1095" s="517"/>
      <c r="T1095" s="513">
        <f t="shared" si="90"/>
        <v>2015</v>
      </c>
      <c r="U1095" s="58">
        <v>4</v>
      </c>
      <c r="V1095" s="58" t="s">
        <v>325</v>
      </c>
      <c r="W1095" s="58" t="s">
        <v>2743</v>
      </c>
      <c r="X1095" s="58">
        <v>20</v>
      </c>
      <c r="Y1095" s="58" t="s">
        <v>325</v>
      </c>
      <c r="Z1095" s="58" t="s">
        <v>2743</v>
      </c>
      <c r="AA1095" s="58" t="s">
        <v>2744</v>
      </c>
      <c r="AB1095" s="58"/>
      <c r="AC1095" s="58" t="s">
        <v>141</v>
      </c>
      <c r="AD1095" s="58">
        <v>12</v>
      </c>
      <c r="AE1095" s="116">
        <v>45769</v>
      </c>
      <c r="AF1095" s="73">
        <f t="shared" si="93"/>
        <v>46133</v>
      </c>
      <c r="AG1095" s="62" t="s">
        <v>82</v>
      </c>
      <c r="AH1095" s="62" t="s">
        <v>83</v>
      </c>
      <c r="AI1095" s="58" t="s">
        <v>4201</v>
      </c>
      <c r="AJ1095" s="58" t="s">
        <v>109</v>
      </c>
      <c r="AK1095" s="73" t="str">
        <f t="shared" ca="1" si="94"/>
        <v>поверен</v>
      </c>
      <c r="AL1095" s="66" t="s">
        <v>86</v>
      </c>
      <c r="AM1095" s="66" t="s">
        <v>86</v>
      </c>
      <c r="AN1095" s="66" t="s">
        <v>87</v>
      </c>
      <c r="AO1095" s="58" t="s">
        <v>88</v>
      </c>
      <c r="AP1095" s="507"/>
      <c r="AQ1095" s="507"/>
      <c r="AR1095" s="507"/>
      <c r="AS1095" s="507"/>
      <c r="AT1095" s="507"/>
      <c r="AU1095" s="507"/>
      <c r="AV1095" s="507"/>
      <c r="AW1095" s="507"/>
      <c r="AX1095" s="507"/>
      <c r="AY1095" s="507"/>
      <c r="AZ1095" s="507"/>
      <c r="BA1095" s="507"/>
      <c r="BB1095" s="62" t="s">
        <v>403</v>
      </c>
      <c r="BC1095" s="62" t="s">
        <v>404</v>
      </c>
      <c r="BD1095" s="66">
        <v>3160</v>
      </c>
      <c r="BE1095" s="507"/>
      <c r="BF1095" s="518" t="s">
        <v>2746</v>
      </c>
      <c r="BG1095" s="58" t="s">
        <v>1170</v>
      </c>
      <c r="BH1095" s="507"/>
      <c r="BI1095" s="58"/>
      <c r="BJ1095" s="58"/>
      <c r="BK1095" s="58"/>
    </row>
    <row r="1096" ht="60" hidden="1" customHeight="1">
      <c r="A1096" s="114"/>
      <c r="B1096" s="58" t="s">
        <v>62</v>
      </c>
      <c r="C1096" s="58" t="s">
        <v>63</v>
      </c>
      <c r="D1096" s="59" t="s">
        <v>64</v>
      </c>
      <c r="E1096" s="58">
        <v>265</v>
      </c>
      <c r="F1096" s="58" t="s">
        <v>2735</v>
      </c>
      <c r="G1096" s="58" t="s">
        <v>2819</v>
      </c>
      <c r="H1096" s="58" t="s">
        <v>4202</v>
      </c>
      <c r="I1096" s="58" t="s">
        <v>2738</v>
      </c>
      <c r="J1096" s="58" t="s">
        <v>2739</v>
      </c>
      <c r="K1096" s="58" t="s">
        <v>2740</v>
      </c>
      <c r="L1096" s="58" t="s">
        <v>2741</v>
      </c>
      <c r="M1096" s="512" t="s">
        <v>2742</v>
      </c>
      <c r="N1096" s="58">
        <v>112160211</v>
      </c>
      <c r="O1096" s="58" t="s">
        <v>412</v>
      </c>
      <c r="P1096" s="58" t="s">
        <v>76</v>
      </c>
      <c r="Q1096" s="66" t="s">
        <v>398</v>
      </c>
      <c r="R1096" s="74">
        <v>2015</v>
      </c>
      <c r="S1096" s="517"/>
      <c r="T1096" s="513">
        <f t="shared" si="90"/>
        <v>2015</v>
      </c>
      <c r="U1096" s="58">
        <v>4</v>
      </c>
      <c r="V1096" s="58" t="s">
        <v>325</v>
      </c>
      <c r="W1096" s="58" t="s">
        <v>2743</v>
      </c>
      <c r="X1096" s="58">
        <v>20</v>
      </c>
      <c r="Y1096" s="58" t="s">
        <v>325</v>
      </c>
      <c r="Z1096" s="58" t="s">
        <v>2743</v>
      </c>
      <c r="AA1096" s="58" t="s">
        <v>2744</v>
      </c>
      <c r="AB1096" s="58"/>
      <c r="AC1096" s="58" t="s">
        <v>141</v>
      </c>
      <c r="AD1096" s="58">
        <v>12</v>
      </c>
      <c r="AE1096" s="116">
        <v>45769</v>
      </c>
      <c r="AF1096" s="73">
        <f t="shared" si="93"/>
        <v>46133</v>
      </c>
      <c r="AG1096" s="62" t="s">
        <v>82</v>
      </c>
      <c r="AH1096" s="62" t="s">
        <v>83</v>
      </c>
      <c r="AI1096" s="58" t="s">
        <v>4203</v>
      </c>
      <c r="AJ1096" s="58" t="s">
        <v>109</v>
      </c>
      <c r="AK1096" s="73" t="str">
        <f t="shared" ca="1" si="94"/>
        <v>поверен</v>
      </c>
      <c r="AL1096" s="66" t="s">
        <v>86</v>
      </c>
      <c r="AM1096" s="66" t="s">
        <v>86</v>
      </c>
      <c r="AN1096" s="66" t="s">
        <v>87</v>
      </c>
      <c r="AO1096" s="58" t="s">
        <v>88</v>
      </c>
      <c r="AP1096" s="507"/>
      <c r="AQ1096" s="507"/>
      <c r="AR1096" s="507"/>
      <c r="AS1096" s="507"/>
      <c r="AT1096" s="507"/>
      <c r="AU1096" s="507"/>
      <c r="AV1096" s="507"/>
      <c r="AW1096" s="507"/>
      <c r="AX1096" s="507"/>
      <c r="AY1096" s="507"/>
      <c r="AZ1096" s="507"/>
      <c r="BA1096" s="507"/>
      <c r="BB1096" s="62" t="s">
        <v>403</v>
      </c>
      <c r="BC1096" s="62" t="s">
        <v>404</v>
      </c>
      <c r="BD1096" s="66">
        <v>3160</v>
      </c>
      <c r="BE1096" s="507"/>
      <c r="BF1096" s="518" t="s">
        <v>2746</v>
      </c>
      <c r="BG1096" s="58" t="s">
        <v>1170</v>
      </c>
      <c r="BH1096" s="507"/>
      <c r="BI1096" s="58"/>
      <c r="BJ1096" s="58"/>
      <c r="BK1096" s="58"/>
    </row>
    <row r="1097" ht="60" hidden="1" customHeight="1">
      <c r="A1097" s="58"/>
      <c r="B1097" s="58" t="s">
        <v>62</v>
      </c>
      <c r="C1097" s="58" t="s">
        <v>63</v>
      </c>
      <c r="D1097" s="59" t="s">
        <v>64</v>
      </c>
      <c r="E1097" s="58">
        <v>265</v>
      </c>
      <c r="F1097" s="58" t="s">
        <v>2735</v>
      </c>
      <c r="G1097" s="58" t="s">
        <v>2819</v>
      </c>
      <c r="H1097" s="58" t="s">
        <v>4204</v>
      </c>
      <c r="I1097" s="58" t="s">
        <v>2738</v>
      </c>
      <c r="J1097" s="58" t="s">
        <v>2739</v>
      </c>
      <c r="K1097" s="58" t="s">
        <v>2740</v>
      </c>
      <c r="L1097" s="58" t="s">
        <v>2741</v>
      </c>
      <c r="M1097" s="512" t="s">
        <v>2742</v>
      </c>
      <c r="N1097" s="58">
        <v>112160022</v>
      </c>
      <c r="O1097" s="58" t="s">
        <v>412</v>
      </c>
      <c r="P1097" s="58" t="s">
        <v>76</v>
      </c>
      <c r="Q1097" s="66" t="s">
        <v>398</v>
      </c>
      <c r="R1097" s="74">
        <v>2015</v>
      </c>
      <c r="S1097" s="517"/>
      <c r="T1097" s="513">
        <f t="shared" si="90"/>
        <v>2015</v>
      </c>
      <c r="U1097" s="58">
        <v>4</v>
      </c>
      <c r="V1097" s="58" t="s">
        <v>325</v>
      </c>
      <c r="W1097" s="58" t="s">
        <v>2743</v>
      </c>
      <c r="X1097" s="58">
        <v>20</v>
      </c>
      <c r="Y1097" s="58" t="s">
        <v>325</v>
      </c>
      <c r="Z1097" s="58" t="s">
        <v>2743</v>
      </c>
      <c r="AA1097" s="58" t="s">
        <v>2744</v>
      </c>
      <c r="AB1097" s="58"/>
      <c r="AC1097" s="58" t="s">
        <v>141</v>
      </c>
      <c r="AD1097" s="58">
        <v>12</v>
      </c>
      <c r="AE1097" s="116">
        <v>45769</v>
      </c>
      <c r="AF1097" s="73">
        <f t="shared" si="93"/>
        <v>46133</v>
      </c>
      <c r="AG1097" s="62" t="s">
        <v>82</v>
      </c>
      <c r="AH1097" s="62" t="s">
        <v>83</v>
      </c>
      <c r="AI1097" s="58" t="s">
        <v>4205</v>
      </c>
      <c r="AJ1097" s="58" t="s">
        <v>109</v>
      </c>
      <c r="AK1097" s="73" t="str">
        <f t="shared" ca="1" si="94"/>
        <v>поверен</v>
      </c>
      <c r="AL1097" s="66" t="s">
        <v>86</v>
      </c>
      <c r="AM1097" s="66" t="s">
        <v>86</v>
      </c>
      <c r="AN1097" s="66" t="s">
        <v>87</v>
      </c>
      <c r="AO1097" s="58" t="s">
        <v>88</v>
      </c>
      <c r="AP1097" s="507"/>
      <c r="AQ1097" s="507"/>
      <c r="AR1097" s="507"/>
      <c r="AS1097" s="507"/>
      <c r="AT1097" s="507"/>
      <c r="AU1097" s="507"/>
      <c r="AV1097" s="507"/>
      <c r="AW1097" s="507"/>
      <c r="AX1097" s="507"/>
      <c r="AY1097" s="507"/>
      <c r="AZ1097" s="507"/>
      <c r="BA1097" s="507"/>
      <c r="BB1097" s="62" t="s">
        <v>403</v>
      </c>
      <c r="BC1097" s="62" t="s">
        <v>404</v>
      </c>
      <c r="BD1097" s="66">
        <v>3160</v>
      </c>
      <c r="BE1097" s="507"/>
      <c r="BF1097" s="518" t="s">
        <v>2746</v>
      </c>
      <c r="BG1097" s="58" t="s">
        <v>1170</v>
      </c>
      <c r="BH1097" s="507"/>
      <c r="BI1097" s="58"/>
      <c r="BJ1097" s="58"/>
      <c r="BK1097" s="58"/>
    </row>
    <row r="1098" ht="60" hidden="1" customHeight="1">
      <c r="A1098" s="58"/>
      <c r="B1098" s="58" t="s">
        <v>62</v>
      </c>
      <c r="C1098" s="58" t="s">
        <v>63</v>
      </c>
      <c r="D1098" s="59" t="s">
        <v>64</v>
      </c>
      <c r="E1098" s="58">
        <v>265</v>
      </c>
      <c r="F1098" s="58" t="s">
        <v>2735</v>
      </c>
      <c r="G1098" s="58" t="s">
        <v>2819</v>
      </c>
      <c r="H1098" s="58" t="s">
        <v>4206</v>
      </c>
      <c r="I1098" s="58" t="s">
        <v>2738</v>
      </c>
      <c r="J1098" s="58" t="s">
        <v>2739</v>
      </c>
      <c r="K1098" s="58" t="s">
        <v>2740</v>
      </c>
      <c r="L1098" s="58" t="s">
        <v>2741</v>
      </c>
      <c r="M1098" s="512" t="s">
        <v>2742</v>
      </c>
      <c r="N1098" s="58">
        <v>112160025</v>
      </c>
      <c r="O1098" s="58" t="s">
        <v>412</v>
      </c>
      <c r="P1098" s="58" t="s">
        <v>76</v>
      </c>
      <c r="Q1098" s="66" t="s">
        <v>398</v>
      </c>
      <c r="R1098" s="74">
        <v>2015</v>
      </c>
      <c r="S1098" s="517"/>
      <c r="T1098" s="513">
        <f t="shared" si="90"/>
        <v>2015</v>
      </c>
      <c r="U1098" s="58">
        <v>4</v>
      </c>
      <c r="V1098" s="58" t="s">
        <v>325</v>
      </c>
      <c r="W1098" s="58" t="s">
        <v>2743</v>
      </c>
      <c r="X1098" s="58">
        <v>20</v>
      </c>
      <c r="Y1098" s="58" t="s">
        <v>325</v>
      </c>
      <c r="Z1098" s="58" t="s">
        <v>2743</v>
      </c>
      <c r="AA1098" s="58" t="s">
        <v>2744</v>
      </c>
      <c r="AB1098" s="58"/>
      <c r="AC1098" s="58" t="s">
        <v>141</v>
      </c>
      <c r="AD1098" s="58">
        <v>12</v>
      </c>
      <c r="AE1098" s="116">
        <v>45769</v>
      </c>
      <c r="AF1098" s="73">
        <f t="shared" si="93"/>
        <v>46133</v>
      </c>
      <c r="AG1098" s="62" t="s">
        <v>82</v>
      </c>
      <c r="AH1098" s="62" t="s">
        <v>83</v>
      </c>
      <c r="AI1098" s="58" t="s">
        <v>4207</v>
      </c>
      <c r="AJ1098" s="58" t="s">
        <v>109</v>
      </c>
      <c r="AK1098" s="73" t="str">
        <f t="shared" ca="1" si="94"/>
        <v>поверен</v>
      </c>
      <c r="AL1098" s="66" t="s">
        <v>86</v>
      </c>
      <c r="AM1098" s="66" t="s">
        <v>86</v>
      </c>
      <c r="AN1098" s="66" t="s">
        <v>87</v>
      </c>
      <c r="AO1098" s="58" t="s">
        <v>88</v>
      </c>
      <c r="AP1098" s="507"/>
      <c r="AQ1098" s="507"/>
      <c r="AR1098" s="507"/>
      <c r="AS1098" s="507"/>
      <c r="AT1098" s="507"/>
      <c r="AU1098" s="507"/>
      <c r="AV1098" s="507"/>
      <c r="AW1098" s="507"/>
      <c r="AX1098" s="507"/>
      <c r="AY1098" s="507"/>
      <c r="AZ1098" s="507"/>
      <c r="BA1098" s="507"/>
      <c r="BB1098" s="62" t="s">
        <v>403</v>
      </c>
      <c r="BC1098" s="62" t="s">
        <v>404</v>
      </c>
      <c r="BD1098" s="66">
        <v>3160</v>
      </c>
      <c r="BE1098" s="507"/>
      <c r="BF1098" s="518" t="s">
        <v>2746</v>
      </c>
      <c r="BG1098" s="58" t="s">
        <v>1170</v>
      </c>
      <c r="BH1098" s="507"/>
      <c r="BI1098" s="58"/>
      <c r="BJ1098" s="58"/>
      <c r="BK1098" s="58"/>
    </row>
    <row r="1099" ht="60" hidden="1" customHeight="1">
      <c r="A1099" s="114"/>
      <c r="B1099" s="58" t="s">
        <v>62</v>
      </c>
      <c r="C1099" s="58" t="s">
        <v>63</v>
      </c>
      <c r="D1099" s="59" t="s">
        <v>64</v>
      </c>
      <c r="E1099" s="58">
        <v>265</v>
      </c>
      <c r="F1099" s="58" t="s">
        <v>2735</v>
      </c>
      <c r="G1099" s="58" t="s">
        <v>2819</v>
      </c>
      <c r="H1099" s="58" t="s">
        <v>4208</v>
      </c>
      <c r="I1099" s="58" t="s">
        <v>2738</v>
      </c>
      <c r="J1099" s="58" t="s">
        <v>2739</v>
      </c>
      <c r="K1099" s="58" t="s">
        <v>2740</v>
      </c>
      <c r="L1099" s="58" t="s">
        <v>2741</v>
      </c>
      <c r="M1099" s="512" t="s">
        <v>2742</v>
      </c>
      <c r="N1099" s="58">
        <v>112160216</v>
      </c>
      <c r="O1099" s="58" t="s">
        <v>412</v>
      </c>
      <c r="P1099" s="58" t="s">
        <v>76</v>
      </c>
      <c r="Q1099" s="66" t="s">
        <v>398</v>
      </c>
      <c r="R1099" s="74">
        <v>2015</v>
      </c>
      <c r="S1099" s="517"/>
      <c r="T1099" s="513">
        <f t="shared" si="90"/>
        <v>2015</v>
      </c>
      <c r="U1099" s="58">
        <v>4</v>
      </c>
      <c r="V1099" s="58" t="s">
        <v>325</v>
      </c>
      <c r="W1099" s="58" t="s">
        <v>2743</v>
      </c>
      <c r="X1099" s="58">
        <v>20</v>
      </c>
      <c r="Y1099" s="58" t="s">
        <v>325</v>
      </c>
      <c r="Z1099" s="58" t="s">
        <v>2743</v>
      </c>
      <c r="AA1099" s="58" t="s">
        <v>2744</v>
      </c>
      <c r="AB1099" s="58"/>
      <c r="AC1099" s="58" t="s">
        <v>141</v>
      </c>
      <c r="AD1099" s="58">
        <v>12</v>
      </c>
      <c r="AE1099" s="116">
        <v>45769</v>
      </c>
      <c r="AF1099" s="73">
        <f t="shared" si="93"/>
        <v>46133</v>
      </c>
      <c r="AG1099" s="62" t="s">
        <v>82</v>
      </c>
      <c r="AH1099" s="62" t="s">
        <v>83</v>
      </c>
      <c r="AI1099" s="58" t="s">
        <v>4209</v>
      </c>
      <c r="AJ1099" s="58" t="s">
        <v>109</v>
      </c>
      <c r="AK1099" s="73" t="str">
        <f t="shared" ca="1" si="94"/>
        <v>поверен</v>
      </c>
      <c r="AL1099" s="66" t="s">
        <v>86</v>
      </c>
      <c r="AM1099" s="66" t="s">
        <v>86</v>
      </c>
      <c r="AN1099" s="66" t="s">
        <v>87</v>
      </c>
      <c r="AO1099" s="58" t="s">
        <v>88</v>
      </c>
      <c r="AP1099" s="507"/>
      <c r="AQ1099" s="507"/>
      <c r="AR1099" s="507"/>
      <c r="AS1099" s="507"/>
      <c r="AT1099" s="507"/>
      <c r="AU1099" s="507"/>
      <c r="AV1099" s="507"/>
      <c r="AW1099" s="507"/>
      <c r="AX1099" s="507"/>
      <c r="AY1099" s="507"/>
      <c r="AZ1099" s="507"/>
      <c r="BA1099" s="507"/>
      <c r="BB1099" s="62" t="s">
        <v>403</v>
      </c>
      <c r="BC1099" s="62" t="s">
        <v>404</v>
      </c>
      <c r="BD1099" s="66">
        <v>3160</v>
      </c>
      <c r="BE1099" s="507"/>
      <c r="BF1099" s="518" t="s">
        <v>2746</v>
      </c>
      <c r="BG1099" s="58" t="s">
        <v>1170</v>
      </c>
      <c r="BH1099" s="507"/>
      <c r="BI1099" s="58"/>
      <c r="BJ1099" s="58"/>
      <c r="BK1099" s="58"/>
    </row>
    <row r="1100" ht="60" hidden="1" customHeight="1">
      <c r="A1100" s="58"/>
      <c r="B1100" s="58" t="s">
        <v>62</v>
      </c>
      <c r="C1100" s="58" t="s">
        <v>63</v>
      </c>
      <c r="D1100" s="59" t="s">
        <v>64</v>
      </c>
      <c r="E1100" s="58">
        <v>265</v>
      </c>
      <c r="F1100" s="58" t="s">
        <v>2735</v>
      </c>
      <c r="G1100" s="58" t="s">
        <v>2819</v>
      </c>
      <c r="H1100" s="58" t="s">
        <v>4210</v>
      </c>
      <c r="I1100" s="58" t="s">
        <v>2738</v>
      </c>
      <c r="J1100" s="58" t="s">
        <v>2739</v>
      </c>
      <c r="K1100" s="58" t="s">
        <v>2740</v>
      </c>
      <c r="L1100" s="58" t="s">
        <v>2741</v>
      </c>
      <c r="M1100" s="512" t="s">
        <v>2742</v>
      </c>
      <c r="N1100" s="58">
        <v>112160292</v>
      </c>
      <c r="O1100" s="58" t="s">
        <v>412</v>
      </c>
      <c r="P1100" s="58" t="s">
        <v>76</v>
      </c>
      <c r="Q1100" s="66" t="s">
        <v>398</v>
      </c>
      <c r="R1100" s="74">
        <v>2015</v>
      </c>
      <c r="S1100" s="517"/>
      <c r="T1100" s="513">
        <f t="shared" si="90"/>
        <v>2015</v>
      </c>
      <c r="U1100" s="58">
        <v>4</v>
      </c>
      <c r="V1100" s="58" t="s">
        <v>325</v>
      </c>
      <c r="W1100" s="58" t="s">
        <v>2743</v>
      </c>
      <c r="X1100" s="58">
        <v>20</v>
      </c>
      <c r="Y1100" s="58" t="s">
        <v>325</v>
      </c>
      <c r="Z1100" s="58" t="s">
        <v>2743</v>
      </c>
      <c r="AA1100" s="58" t="s">
        <v>2744</v>
      </c>
      <c r="AB1100" s="58"/>
      <c r="AC1100" s="58" t="s">
        <v>141</v>
      </c>
      <c r="AD1100" s="58">
        <v>12</v>
      </c>
      <c r="AE1100" s="116">
        <v>45769</v>
      </c>
      <c r="AF1100" s="73">
        <f t="shared" si="93"/>
        <v>46133</v>
      </c>
      <c r="AG1100" s="62" t="s">
        <v>82</v>
      </c>
      <c r="AH1100" s="62" t="s">
        <v>83</v>
      </c>
      <c r="AI1100" s="58" t="s">
        <v>4211</v>
      </c>
      <c r="AJ1100" s="58" t="s">
        <v>109</v>
      </c>
      <c r="AK1100" s="73" t="str">
        <f t="shared" ca="1" si="94"/>
        <v>поверен</v>
      </c>
      <c r="AL1100" s="66" t="s">
        <v>86</v>
      </c>
      <c r="AM1100" s="66" t="s">
        <v>86</v>
      </c>
      <c r="AN1100" s="66" t="s">
        <v>87</v>
      </c>
      <c r="AO1100" s="58" t="s">
        <v>88</v>
      </c>
      <c r="AP1100" s="507"/>
      <c r="AQ1100" s="507"/>
      <c r="AR1100" s="507"/>
      <c r="AS1100" s="507"/>
      <c r="AT1100" s="507"/>
      <c r="AU1100" s="507"/>
      <c r="AV1100" s="507"/>
      <c r="AW1100" s="507"/>
      <c r="AX1100" s="507"/>
      <c r="AY1100" s="507"/>
      <c r="AZ1100" s="507"/>
      <c r="BA1100" s="507"/>
      <c r="BB1100" s="62" t="s">
        <v>403</v>
      </c>
      <c r="BC1100" s="62" t="s">
        <v>404</v>
      </c>
      <c r="BD1100" s="66">
        <v>3160</v>
      </c>
      <c r="BE1100" s="507"/>
      <c r="BF1100" s="518" t="s">
        <v>2746</v>
      </c>
      <c r="BG1100" s="58" t="s">
        <v>1170</v>
      </c>
      <c r="BH1100" s="507"/>
      <c r="BI1100" s="58"/>
      <c r="BJ1100" s="58"/>
      <c r="BK1100" s="58"/>
    </row>
    <row r="1101" ht="60" hidden="1" customHeight="1">
      <c r="A1101" s="58"/>
      <c r="B1101" s="58" t="s">
        <v>62</v>
      </c>
      <c r="C1101" s="58" t="s">
        <v>63</v>
      </c>
      <c r="D1101" s="59" t="s">
        <v>64</v>
      </c>
      <c r="E1101" s="58">
        <v>265</v>
      </c>
      <c r="F1101" s="58" t="s">
        <v>2735</v>
      </c>
      <c r="G1101" s="58" t="s">
        <v>2819</v>
      </c>
      <c r="H1101" s="58" t="s">
        <v>4212</v>
      </c>
      <c r="I1101" s="58" t="s">
        <v>2738</v>
      </c>
      <c r="J1101" s="58" t="s">
        <v>2739</v>
      </c>
      <c r="K1101" s="58" t="s">
        <v>2740</v>
      </c>
      <c r="L1101" s="58" t="s">
        <v>2741</v>
      </c>
      <c r="M1101" s="512" t="s">
        <v>2742</v>
      </c>
      <c r="N1101" s="58">
        <v>112150204</v>
      </c>
      <c r="O1101" s="58" t="s">
        <v>412</v>
      </c>
      <c r="P1101" s="58" t="s">
        <v>76</v>
      </c>
      <c r="Q1101" s="66" t="s">
        <v>398</v>
      </c>
      <c r="R1101" s="74">
        <v>2015</v>
      </c>
      <c r="S1101" s="517"/>
      <c r="T1101" s="513">
        <f t="shared" si="90"/>
        <v>2015</v>
      </c>
      <c r="U1101" s="58">
        <v>4</v>
      </c>
      <c r="V1101" s="58" t="s">
        <v>325</v>
      </c>
      <c r="W1101" s="58" t="s">
        <v>2743</v>
      </c>
      <c r="X1101" s="58">
        <v>20</v>
      </c>
      <c r="Y1101" s="58" t="s">
        <v>325</v>
      </c>
      <c r="Z1101" s="58" t="s">
        <v>2743</v>
      </c>
      <c r="AA1101" s="58" t="s">
        <v>2744</v>
      </c>
      <c r="AB1101" s="507"/>
      <c r="AC1101" s="58" t="s">
        <v>141</v>
      </c>
      <c r="AD1101" s="58">
        <v>12</v>
      </c>
      <c r="AE1101" s="116">
        <v>45769</v>
      </c>
      <c r="AF1101" s="73">
        <f t="shared" si="93"/>
        <v>46133</v>
      </c>
      <c r="AG1101" s="62" t="s">
        <v>82</v>
      </c>
      <c r="AH1101" s="62" t="s">
        <v>83</v>
      </c>
      <c r="AI1101" s="58" t="s">
        <v>4213</v>
      </c>
      <c r="AJ1101" s="58" t="s">
        <v>109</v>
      </c>
      <c r="AK1101" s="73" t="str">
        <f t="shared" ca="1" si="94"/>
        <v>поверен</v>
      </c>
      <c r="AL1101" s="66" t="s">
        <v>86</v>
      </c>
      <c r="AM1101" s="66" t="s">
        <v>86</v>
      </c>
      <c r="AN1101" s="66" t="s">
        <v>87</v>
      </c>
      <c r="AO1101" s="58" t="s">
        <v>88</v>
      </c>
      <c r="AP1101" s="507"/>
      <c r="AQ1101" s="507"/>
      <c r="AR1101" s="507"/>
      <c r="AS1101" s="507"/>
      <c r="AT1101" s="507"/>
      <c r="AU1101" s="507"/>
      <c r="AV1101" s="507"/>
      <c r="AW1101" s="507"/>
      <c r="AX1101" s="507"/>
      <c r="AY1101" s="507"/>
      <c r="AZ1101" s="507"/>
      <c r="BA1101" s="507"/>
      <c r="BB1101" s="62" t="s">
        <v>403</v>
      </c>
      <c r="BC1101" s="62" t="s">
        <v>404</v>
      </c>
      <c r="BD1101" s="66">
        <v>3160</v>
      </c>
      <c r="BE1101" s="507"/>
      <c r="BF1101" s="518" t="s">
        <v>2746</v>
      </c>
      <c r="BG1101" s="58" t="s">
        <v>1170</v>
      </c>
      <c r="BH1101" s="507"/>
      <c r="BI1101" s="58"/>
      <c r="BJ1101" s="58"/>
      <c r="BK1101" s="58"/>
    </row>
    <row r="1102" s="98" customFormat="1" ht="60" hidden="1" customHeight="1">
      <c r="A1102" s="37"/>
      <c r="B1102" s="37" t="s">
        <v>62</v>
      </c>
      <c r="C1102" s="37" t="s">
        <v>63</v>
      </c>
      <c r="D1102" s="56" t="s">
        <v>64</v>
      </c>
      <c r="E1102" s="37">
        <v>265</v>
      </c>
      <c r="F1102" s="37" t="s">
        <v>2735</v>
      </c>
      <c r="G1102" s="37" t="s">
        <v>2819</v>
      </c>
      <c r="H1102" s="37" t="s">
        <v>4214</v>
      </c>
      <c r="I1102" s="37" t="s">
        <v>2738</v>
      </c>
      <c r="J1102" s="37" t="s">
        <v>2739</v>
      </c>
      <c r="K1102" s="37" t="s">
        <v>2740</v>
      </c>
      <c r="L1102" s="37" t="s">
        <v>2741</v>
      </c>
      <c r="M1102" s="515" t="s">
        <v>2742</v>
      </c>
      <c r="N1102" s="37">
        <v>112160106</v>
      </c>
      <c r="O1102" s="37" t="s">
        <v>412</v>
      </c>
      <c r="P1102" s="37" t="s">
        <v>76</v>
      </c>
      <c r="Q1102" s="42" t="s">
        <v>398</v>
      </c>
      <c r="R1102" s="41">
        <v>2015</v>
      </c>
      <c r="S1102" s="713"/>
      <c r="T1102" s="714">
        <f t="shared" si="90"/>
        <v>2015</v>
      </c>
      <c r="U1102" s="37">
        <v>4</v>
      </c>
      <c r="V1102" s="37" t="s">
        <v>325</v>
      </c>
      <c r="W1102" s="37" t="s">
        <v>2743</v>
      </c>
      <c r="X1102" s="37">
        <v>20</v>
      </c>
      <c r="Y1102" s="37" t="s">
        <v>325</v>
      </c>
      <c r="Z1102" s="37" t="s">
        <v>2743</v>
      </c>
      <c r="AA1102" s="37" t="s">
        <v>2744</v>
      </c>
      <c r="AB1102" s="99"/>
      <c r="AC1102" s="37" t="s">
        <v>141</v>
      </c>
      <c r="AD1102" s="37">
        <v>12</v>
      </c>
      <c r="AE1102" s="116">
        <v>45769</v>
      </c>
      <c r="AF1102" s="51">
        <f t="shared" si="93"/>
        <v>46133</v>
      </c>
      <c r="AG1102" s="40" t="s">
        <v>82</v>
      </c>
      <c r="AH1102" s="40" t="s">
        <v>83</v>
      </c>
      <c r="AI1102" s="37" t="s">
        <v>4215</v>
      </c>
      <c r="AJ1102" s="37" t="s">
        <v>109</v>
      </c>
      <c r="AK1102" s="51" t="str">
        <f t="shared" ca="1" si="94"/>
        <v>поверен</v>
      </c>
      <c r="AL1102" s="42" t="s">
        <v>86</v>
      </c>
      <c r="AM1102" s="42" t="s">
        <v>86</v>
      </c>
      <c r="AN1102" s="42" t="s">
        <v>87</v>
      </c>
      <c r="AO1102" s="37" t="s">
        <v>88</v>
      </c>
      <c r="AP1102" s="99"/>
      <c r="AQ1102" s="99"/>
      <c r="AR1102" s="99"/>
      <c r="AS1102" s="99"/>
      <c r="AT1102" s="99"/>
      <c r="AU1102" s="99"/>
      <c r="AV1102" s="99"/>
      <c r="AW1102" s="99"/>
      <c r="AX1102" s="99"/>
      <c r="AY1102" s="99"/>
      <c r="AZ1102" s="99"/>
      <c r="BA1102" s="99"/>
      <c r="BB1102" s="40" t="s">
        <v>403</v>
      </c>
      <c r="BC1102" s="40" t="s">
        <v>404</v>
      </c>
      <c r="BD1102" s="42">
        <v>3160</v>
      </c>
      <c r="BE1102" s="99"/>
      <c r="BF1102" s="198" t="s">
        <v>2746</v>
      </c>
      <c r="BG1102" s="37" t="s">
        <v>1170</v>
      </c>
      <c r="BH1102" s="99"/>
      <c r="BI1102" s="37"/>
      <c r="BJ1102" s="37"/>
      <c r="BK1102" s="37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</row>
    <row r="1103" ht="60" hidden="1" customHeight="1">
      <c r="A1103" s="114"/>
      <c r="B1103" s="58" t="s">
        <v>62</v>
      </c>
      <c r="C1103" s="58" t="s">
        <v>63</v>
      </c>
      <c r="D1103" s="59" t="s">
        <v>64</v>
      </c>
      <c r="E1103" s="58">
        <v>265</v>
      </c>
      <c r="F1103" s="58" t="s">
        <v>2735</v>
      </c>
      <c r="G1103" s="58" t="s">
        <v>2819</v>
      </c>
      <c r="H1103" s="58" t="s">
        <v>4216</v>
      </c>
      <c r="I1103" s="58" t="s">
        <v>2738</v>
      </c>
      <c r="J1103" s="58" t="s">
        <v>2739</v>
      </c>
      <c r="K1103" s="58" t="s">
        <v>2740</v>
      </c>
      <c r="L1103" s="58" t="s">
        <v>2741</v>
      </c>
      <c r="M1103" s="512" t="s">
        <v>2742</v>
      </c>
      <c r="N1103" s="58">
        <v>112160128</v>
      </c>
      <c r="O1103" s="58" t="s">
        <v>412</v>
      </c>
      <c r="P1103" s="58" t="s">
        <v>76</v>
      </c>
      <c r="Q1103" s="66" t="s">
        <v>398</v>
      </c>
      <c r="R1103" s="74">
        <v>2015</v>
      </c>
      <c r="S1103" s="517"/>
      <c r="T1103" s="513">
        <f t="shared" si="90"/>
        <v>2015</v>
      </c>
      <c r="U1103" s="58">
        <v>4</v>
      </c>
      <c r="V1103" s="58" t="s">
        <v>325</v>
      </c>
      <c r="W1103" s="58" t="s">
        <v>2743</v>
      </c>
      <c r="X1103" s="58">
        <v>20</v>
      </c>
      <c r="Y1103" s="58" t="s">
        <v>325</v>
      </c>
      <c r="Z1103" s="58" t="s">
        <v>2743</v>
      </c>
      <c r="AA1103" s="58" t="s">
        <v>2744</v>
      </c>
      <c r="AB1103" s="507"/>
      <c r="AC1103" s="58" t="s">
        <v>141</v>
      </c>
      <c r="AD1103" s="58">
        <v>12</v>
      </c>
      <c r="AE1103" s="116">
        <v>45769</v>
      </c>
      <c r="AF1103" s="73">
        <f t="shared" si="93"/>
        <v>46133</v>
      </c>
      <c r="AG1103" s="62" t="s">
        <v>82</v>
      </c>
      <c r="AH1103" s="62" t="s">
        <v>83</v>
      </c>
      <c r="AI1103" s="58" t="s">
        <v>4217</v>
      </c>
      <c r="AJ1103" s="58" t="s">
        <v>109</v>
      </c>
      <c r="AK1103" s="73" t="str">
        <f t="shared" ca="1" si="94"/>
        <v>поверен</v>
      </c>
      <c r="AL1103" s="66" t="s">
        <v>86</v>
      </c>
      <c r="AM1103" s="66" t="s">
        <v>86</v>
      </c>
      <c r="AN1103" s="66" t="s">
        <v>87</v>
      </c>
      <c r="AO1103" s="58" t="s">
        <v>88</v>
      </c>
      <c r="AP1103" s="507"/>
      <c r="AQ1103" s="507"/>
      <c r="AR1103" s="507"/>
      <c r="AS1103" s="507"/>
      <c r="AT1103" s="507"/>
      <c r="AU1103" s="507"/>
      <c r="AV1103" s="507"/>
      <c r="AW1103" s="507"/>
      <c r="AX1103" s="507"/>
      <c r="AY1103" s="507"/>
      <c r="AZ1103" s="507"/>
      <c r="BA1103" s="507"/>
      <c r="BB1103" s="62" t="s">
        <v>403</v>
      </c>
      <c r="BC1103" s="62" t="s">
        <v>404</v>
      </c>
      <c r="BD1103" s="66">
        <v>3160</v>
      </c>
      <c r="BE1103" s="507"/>
      <c r="BF1103" s="518" t="s">
        <v>2746</v>
      </c>
      <c r="BG1103" s="58" t="s">
        <v>1170</v>
      </c>
      <c r="BH1103" s="507"/>
      <c r="BI1103" s="58"/>
      <c r="BJ1103" s="58"/>
      <c r="BK1103" s="58"/>
    </row>
    <row r="1104" ht="60" hidden="1" customHeight="1">
      <c r="A1104" s="58"/>
      <c r="B1104" s="58" t="s">
        <v>62</v>
      </c>
      <c r="C1104" s="58" t="s">
        <v>63</v>
      </c>
      <c r="D1104" s="59" t="s">
        <v>64</v>
      </c>
      <c r="E1104" s="58">
        <v>265</v>
      </c>
      <c r="F1104" s="58" t="s">
        <v>2735</v>
      </c>
      <c r="G1104" s="58" t="s">
        <v>2819</v>
      </c>
      <c r="H1104" s="58" t="s">
        <v>4218</v>
      </c>
      <c r="I1104" s="58" t="s">
        <v>2738</v>
      </c>
      <c r="J1104" s="58" t="s">
        <v>2739</v>
      </c>
      <c r="K1104" s="58" t="s">
        <v>2740</v>
      </c>
      <c r="L1104" s="58" t="s">
        <v>2741</v>
      </c>
      <c r="M1104" s="512" t="s">
        <v>2742</v>
      </c>
      <c r="N1104" s="58">
        <v>112160283</v>
      </c>
      <c r="O1104" s="58" t="s">
        <v>412</v>
      </c>
      <c r="P1104" s="58" t="s">
        <v>76</v>
      </c>
      <c r="Q1104" s="66" t="s">
        <v>398</v>
      </c>
      <c r="R1104" s="74">
        <v>2015</v>
      </c>
      <c r="S1104" s="517"/>
      <c r="T1104" s="513">
        <f t="shared" si="90"/>
        <v>2015</v>
      </c>
      <c r="U1104" s="58">
        <v>4</v>
      </c>
      <c r="V1104" s="58" t="s">
        <v>325</v>
      </c>
      <c r="W1104" s="58" t="s">
        <v>2743</v>
      </c>
      <c r="X1104" s="58">
        <v>20</v>
      </c>
      <c r="Y1104" s="58" t="s">
        <v>325</v>
      </c>
      <c r="Z1104" s="58" t="s">
        <v>2743</v>
      </c>
      <c r="AA1104" s="58" t="s">
        <v>2744</v>
      </c>
      <c r="AB1104" s="507"/>
      <c r="AC1104" s="58" t="s">
        <v>141</v>
      </c>
      <c r="AD1104" s="58">
        <v>12</v>
      </c>
      <c r="AE1104" s="116">
        <v>45769</v>
      </c>
      <c r="AF1104" s="73">
        <f t="shared" si="93"/>
        <v>46133</v>
      </c>
      <c r="AG1104" s="62" t="s">
        <v>82</v>
      </c>
      <c r="AH1104" s="62" t="s">
        <v>83</v>
      </c>
      <c r="AI1104" s="58" t="s">
        <v>4219</v>
      </c>
      <c r="AJ1104" s="58" t="s">
        <v>109</v>
      </c>
      <c r="AK1104" s="73" t="str">
        <f t="shared" ca="1" si="94"/>
        <v>поверен</v>
      </c>
      <c r="AL1104" s="66" t="s">
        <v>86</v>
      </c>
      <c r="AM1104" s="66" t="s">
        <v>86</v>
      </c>
      <c r="AN1104" s="66" t="s">
        <v>87</v>
      </c>
      <c r="AO1104" s="58" t="s">
        <v>88</v>
      </c>
      <c r="AP1104" s="507"/>
      <c r="AQ1104" s="507"/>
      <c r="AR1104" s="507"/>
      <c r="AS1104" s="507"/>
      <c r="AT1104" s="507"/>
      <c r="AU1104" s="507"/>
      <c r="AV1104" s="507"/>
      <c r="AW1104" s="507"/>
      <c r="AX1104" s="507"/>
      <c r="AY1104" s="507"/>
      <c r="AZ1104" s="507"/>
      <c r="BA1104" s="507"/>
      <c r="BB1104" s="62" t="s">
        <v>403</v>
      </c>
      <c r="BC1104" s="62" t="s">
        <v>404</v>
      </c>
      <c r="BD1104" s="66">
        <v>3160</v>
      </c>
      <c r="BE1104" s="507"/>
      <c r="BF1104" s="518" t="s">
        <v>2746</v>
      </c>
      <c r="BG1104" s="58" t="s">
        <v>1170</v>
      </c>
      <c r="BH1104" s="507"/>
      <c r="BI1104" s="58"/>
      <c r="BJ1104" s="58"/>
      <c r="BK1104" s="58"/>
    </row>
    <row r="1105" ht="60" hidden="1" customHeight="1">
      <c r="A1105" s="58"/>
      <c r="B1105" s="58" t="s">
        <v>62</v>
      </c>
      <c r="C1105" s="58" t="s">
        <v>63</v>
      </c>
      <c r="D1105" s="59" t="s">
        <v>64</v>
      </c>
      <c r="E1105" s="58">
        <v>265</v>
      </c>
      <c r="F1105" s="58" t="s">
        <v>2735</v>
      </c>
      <c r="G1105" s="58" t="s">
        <v>2819</v>
      </c>
      <c r="H1105" s="58" t="s">
        <v>4220</v>
      </c>
      <c r="I1105" s="58" t="s">
        <v>2738</v>
      </c>
      <c r="J1105" s="58" t="s">
        <v>2739</v>
      </c>
      <c r="K1105" s="58" t="s">
        <v>2740</v>
      </c>
      <c r="L1105" s="58" t="s">
        <v>2741</v>
      </c>
      <c r="M1105" s="512" t="s">
        <v>2742</v>
      </c>
      <c r="N1105" s="58">
        <v>112160069</v>
      </c>
      <c r="O1105" s="58" t="s">
        <v>412</v>
      </c>
      <c r="P1105" s="58" t="s">
        <v>76</v>
      </c>
      <c r="Q1105" s="66" t="s">
        <v>398</v>
      </c>
      <c r="R1105" s="74">
        <v>2015</v>
      </c>
      <c r="S1105" s="517"/>
      <c r="T1105" s="513">
        <f t="shared" si="90"/>
        <v>2015</v>
      </c>
      <c r="U1105" s="58">
        <v>4</v>
      </c>
      <c r="V1105" s="58" t="s">
        <v>325</v>
      </c>
      <c r="W1105" s="58" t="s">
        <v>2743</v>
      </c>
      <c r="X1105" s="58">
        <v>20</v>
      </c>
      <c r="Y1105" s="58" t="s">
        <v>325</v>
      </c>
      <c r="Z1105" s="58" t="s">
        <v>2743</v>
      </c>
      <c r="AA1105" s="58" t="s">
        <v>2744</v>
      </c>
      <c r="AB1105" s="507"/>
      <c r="AC1105" s="58" t="s">
        <v>141</v>
      </c>
      <c r="AD1105" s="58">
        <v>12</v>
      </c>
      <c r="AE1105" s="116">
        <v>45769</v>
      </c>
      <c r="AF1105" s="73">
        <f t="shared" si="93"/>
        <v>46133</v>
      </c>
      <c r="AG1105" s="62" t="s">
        <v>82</v>
      </c>
      <c r="AH1105" s="62" t="s">
        <v>83</v>
      </c>
      <c r="AI1105" s="58" t="s">
        <v>4221</v>
      </c>
      <c r="AJ1105" s="58" t="s">
        <v>109</v>
      </c>
      <c r="AK1105" s="73" t="str">
        <f t="shared" ca="1" si="94"/>
        <v>поверен</v>
      </c>
      <c r="AL1105" s="66" t="s">
        <v>86</v>
      </c>
      <c r="AM1105" s="66" t="s">
        <v>86</v>
      </c>
      <c r="AN1105" s="66" t="s">
        <v>87</v>
      </c>
      <c r="AO1105" s="58" t="s">
        <v>88</v>
      </c>
      <c r="AP1105" s="507"/>
      <c r="AQ1105" s="507"/>
      <c r="AR1105" s="507"/>
      <c r="AS1105" s="507"/>
      <c r="AT1105" s="507"/>
      <c r="AU1105" s="507"/>
      <c r="AV1105" s="507"/>
      <c r="AW1105" s="507"/>
      <c r="AX1105" s="507"/>
      <c r="AY1105" s="507"/>
      <c r="AZ1105" s="507"/>
      <c r="BA1105" s="507"/>
      <c r="BB1105" s="62" t="s">
        <v>403</v>
      </c>
      <c r="BC1105" s="62" t="s">
        <v>404</v>
      </c>
      <c r="BD1105" s="66">
        <v>3160</v>
      </c>
      <c r="BE1105" s="507"/>
      <c r="BF1105" s="518" t="s">
        <v>2746</v>
      </c>
      <c r="BG1105" s="58"/>
      <c r="BH1105" s="507"/>
      <c r="BI1105" s="58"/>
      <c r="BJ1105" s="58"/>
      <c r="BK1105" s="58"/>
    </row>
    <row r="1106" ht="60" hidden="1" customHeight="1">
      <c r="A1106" s="114"/>
      <c r="B1106" s="58" t="s">
        <v>62</v>
      </c>
      <c r="C1106" s="58" t="s">
        <v>63</v>
      </c>
      <c r="D1106" s="59" t="s">
        <v>64</v>
      </c>
      <c r="E1106" s="58">
        <v>265</v>
      </c>
      <c r="F1106" s="58" t="s">
        <v>2735</v>
      </c>
      <c r="G1106" s="58" t="s">
        <v>2819</v>
      </c>
      <c r="H1106" s="58" t="s">
        <v>4222</v>
      </c>
      <c r="I1106" s="58" t="s">
        <v>2738</v>
      </c>
      <c r="J1106" s="58" t="s">
        <v>2739</v>
      </c>
      <c r="K1106" s="58" t="s">
        <v>2740</v>
      </c>
      <c r="L1106" s="58" t="s">
        <v>2741</v>
      </c>
      <c r="M1106" s="512" t="s">
        <v>2742</v>
      </c>
      <c r="N1106" s="58">
        <v>112160151</v>
      </c>
      <c r="O1106" s="58" t="s">
        <v>412</v>
      </c>
      <c r="P1106" s="58" t="s">
        <v>76</v>
      </c>
      <c r="Q1106" s="66" t="s">
        <v>398</v>
      </c>
      <c r="R1106" s="74">
        <v>2015</v>
      </c>
      <c r="S1106" s="517"/>
      <c r="T1106" s="513">
        <f t="shared" si="90"/>
        <v>2015</v>
      </c>
      <c r="U1106" s="58">
        <v>4</v>
      </c>
      <c r="V1106" s="58" t="s">
        <v>325</v>
      </c>
      <c r="W1106" s="58" t="s">
        <v>2743</v>
      </c>
      <c r="X1106" s="58">
        <v>20</v>
      </c>
      <c r="Y1106" s="58" t="s">
        <v>325</v>
      </c>
      <c r="Z1106" s="58" t="s">
        <v>2743</v>
      </c>
      <c r="AA1106" s="58" t="s">
        <v>2744</v>
      </c>
      <c r="AB1106" s="507"/>
      <c r="AC1106" s="58" t="s">
        <v>141</v>
      </c>
      <c r="AD1106" s="58">
        <v>12</v>
      </c>
      <c r="AE1106" s="116">
        <v>45769</v>
      </c>
      <c r="AF1106" s="73">
        <f t="shared" si="93"/>
        <v>46133</v>
      </c>
      <c r="AG1106" s="62" t="s">
        <v>82</v>
      </c>
      <c r="AH1106" s="62" t="s">
        <v>83</v>
      </c>
      <c r="AI1106" s="58" t="s">
        <v>4223</v>
      </c>
      <c r="AJ1106" s="58" t="s">
        <v>109</v>
      </c>
      <c r="AK1106" s="73" t="str">
        <f t="shared" ca="1" si="94"/>
        <v>поверен</v>
      </c>
      <c r="AL1106" s="66" t="s">
        <v>86</v>
      </c>
      <c r="AM1106" s="66" t="s">
        <v>86</v>
      </c>
      <c r="AN1106" s="66" t="s">
        <v>87</v>
      </c>
      <c r="AO1106" s="58" t="s">
        <v>88</v>
      </c>
      <c r="AP1106" s="507"/>
      <c r="AQ1106" s="507"/>
      <c r="AR1106" s="507"/>
      <c r="AS1106" s="507"/>
      <c r="AT1106" s="507"/>
      <c r="AU1106" s="507"/>
      <c r="AV1106" s="507"/>
      <c r="AW1106" s="507"/>
      <c r="AX1106" s="507"/>
      <c r="AY1106" s="507"/>
      <c r="AZ1106" s="507"/>
      <c r="BA1106" s="507"/>
      <c r="BB1106" s="62" t="s">
        <v>403</v>
      </c>
      <c r="BC1106" s="62" t="s">
        <v>404</v>
      </c>
      <c r="BD1106" s="66">
        <v>3160</v>
      </c>
      <c r="BE1106" s="507"/>
      <c r="BF1106" s="518" t="s">
        <v>2746</v>
      </c>
      <c r="BG1106" s="58" t="s">
        <v>1170</v>
      </c>
      <c r="BH1106" s="507"/>
      <c r="BI1106" s="58"/>
      <c r="BJ1106" s="58"/>
      <c r="BK1106" s="58"/>
    </row>
    <row r="1107" ht="60" hidden="1" customHeight="1">
      <c r="A1107" s="114"/>
      <c r="B1107" s="58" t="s">
        <v>62</v>
      </c>
      <c r="C1107" s="58" t="s">
        <v>63</v>
      </c>
      <c r="D1107" s="59" t="s">
        <v>64</v>
      </c>
      <c r="E1107" s="58">
        <v>265</v>
      </c>
      <c r="F1107" s="58" t="s">
        <v>2735</v>
      </c>
      <c r="G1107" s="58" t="s">
        <v>2819</v>
      </c>
      <c r="H1107" s="58" t="s">
        <v>4224</v>
      </c>
      <c r="I1107" s="58" t="s">
        <v>2738</v>
      </c>
      <c r="J1107" s="58" t="s">
        <v>2739</v>
      </c>
      <c r="K1107" s="58" t="s">
        <v>2740</v>
      </c>
      <c r="L1107" s="58" t="s">
        <v>2741</v>
      </c>
      <c r="M1107" s="512" t="s">
        <v>2742</v>
      </c>
      <c r="N1107" s="58">
        <v>112160167</v>
      </c>
      <c r="O1107" s="58" t="s">
        <v>412</v>
      </c>
      <c r="P1107" s="58" t="s">
        <v>76</v>
      </c>
      <c r="Q1107" s="66" t="s">
        <v>398</v>
      </c>
      <c r="R1107" s="74">
        <v>2015</v>
      </c>
      <c r="S1107" s="517"/>
      <c r="T1107" s="513">
        <f t="shared" si="90"/>
        <v>2015</v>
      </c>
      <c r="U1107" s="58">
        <v>4</v>
      </c>
      <c r="V1107" s="58" t="s">
        <v>325</v>
      </c>
      <c r="W1107" s="58" t="s">
        <v>2743</v>
      </c>
      <c r="X1107" s="58">
        <v>20</v>
      </c>
      <c r="Y1107" s="58" t="s">
        <v>325</v>
      </c>
      <c r="Z1107" s="58" t="s">
        <v>2743</v>
      </c>
      <c r="AA1107" s="58" t="s">
        <v>2744</v>
      </c>
      <c r="AB1107" s="507"/>
      <c r="AC1107" s="58" t="s">
        <v>141</v>
      </c>
      <c r="AD1107" s="58">
        <v>12</v>
      </c>
      <c r="AE1107" s="116">
        <v>45769</v>
      </c>
      <c r="AF1107" s="73">
        <f t="shared" si="93"/>
        <v>46133</v>
      </c>
      <c r="AG1107" s="62" t="s">
        <v>82</v>
      </c>
      <c r="AH1107" s="62" t="s">
        <v>83</v>
      </c>
      <c r="AI1107" s="58" t="s">
        <v>4225</v>
      </c>
      <c r="AJ1107" s="58" t="s">
        <v>109</v>
      </c>
      <c r="AK1107" s="73" t="str">
        <f t="shared" ca="1" si="94"/>
        <v>поверен</v>
      </c>
      <c r="AL1107" s="66" t="s">
        <v>86</v>
      </c>
      <c r="AM1107" s="66" t="s">
        <v>86</v>
      </c>
      <c r="AN1107" s="66" t="s">
        <v>87</v>
      </c>
      <c r="AO1107" s="58" t="s">
        <v>88</v>
      </c>
      <c r="AP1107" s="507"/>
      <c r="AQ1107" s="507"/>
      <c r="AR1107" s="507"/>
      <c r="AS1107" s="507"/>
      <c r="AT1107" s="507"/>
      <c r="AU1107" s="507"/>
      <c r="AV1107" s="507"/>
      <c r="AW1107" s="507"/>
      <c r="AX1107" s="507"/>
      <c r="AY1107" s="507"/>
      <c r="AZ1107" s="507"/>
      <c r="BA1107" s="507"/>
      <c r="BB1107" s="62" t="s">
        <v>403</v>
      </c>
      <c r="BC1107" s="62" t="s">
        <v>404</v>
      </c>
      <c r="BD1107" s="66">
        <v>3160</v>
      </c>
      <c r="BE1107" s="507"/>
      <c r="BF1107" s="518" t="s">
        <v>2746</v>
      </c>
      <c r="BG1107" s="58" t="s">
        <v>1170</v>
      </c>
      <c r="BH1107" s="507"/>
      <c r="BI1107" s="58"/>
      <c r="BJ1107" s="58"/>
      <c r="BK1107" s="58"/>
    </row>
    <row r="1108" ht="60" hidden="1" customHeight="1">
      <c r="A1108" s="58"/>
      <c r="B1108" s="58" t="s">
        <v>62</v>
      </c>
      <c r="C1108" s="58" t="s">
        <v>63</v>
      </c>
      <c r="D1108" s="59" t="s">
        <v>64</v>
      </c>
      <c r="E1108" s="58">
        <v>265</v>
      </c>
      <c r="F1108" s="58" t="s">
        <v>2735</v>
      </c>
      <c r="G1108" s="58" t="s">
        <v>2819</v>
      </c>
      <c r="H1108" s="58" t="s">
        <v>4226</v>
      </c>
      <c r="I1108" s="58" t="s">
        <v>2738</v>
      </c>
      <c r="J1108" s="58" t="s">
        <v>2739</v>
      </c>
      <c r="K1108" s="58" t="s">
        <v>2740</v>
      </c>
      <c r="L1108" s="58" t="s">
        <v>2741</v>
      </c>
      <c r="M1108" s="512" t="s">
        <v>2742</v>
      </c>
      <c r="N1108" s="58">
        <v>112160027</v>
      </c>
      <c r="O1108" s="58" t="s">
        <v>412</v>
      </c>
      <c r="P1108" s="58" t="s">
        <v>76</v>
      </c>
      <c r="Q1108" s="66" t="s">
        <v>398</v>
      </c>
      <c r="R1108" s="74">
        <v>2015</v>
      </c>
      <c r="S1108" s="517"/>
      <c r="T1108" s="513">
        <f t="shared" si="90"/>
        <v>2015</v>
      </c>
      <c r="U1108" s="58">
        <v>4</v>
      </c>
      <c r="V1108" s="58" t="s">
        <v>325</v>
      </c>
      <c r="W1108" s="58" t="s">
        <v>2743</v>
      </c>
      <c r="X1108" s="58">
        <v>20</v>
      </c>
      <c r="Y1108" s="58" t="s">
        <v>325</v>
      </c>
      <c r="Z1108" s="58" t="s">
        <v>2743</v>
      </c>
      <c r="AA1108" s="58" t="s">
        <v>2744</v>
      </c>
      <c r="AB1108" s="507"/>
      <c r="AC1108" s="58" t="s">
        <v>141</v>
      </c>
      <c r="AD1108" s="58">
        <v>12</v>
      </c>
      <c r="AE1108" s="116">
        <v>45769</v>
      </c>
      <c r="AF1108" s="73">
        <f t="shared" si="93"/>
        <v>46133</v>
      </c>
      <c r="AG1108" s="62" t="s">
        <v>82</v>
      </c>
      <c r="AH1108" s="62" t="s">
        <v>83</v>
      </c>
      <c r="AI1108" s="58" t="s">
        <v>4227</v>
      </c>
      <c r="AJ1108" s="58" t="s">
        <v>109</v>
      </c>
      <c r="AK1108" s="73" t="str">
        <f t="shared" ca="1" si="94"/>
        <v>поверен</v>
      </c>
      <c r="AL1108" s="66" t="s">
        <v>86</v>
      </c>
      <c r="AM1108" s="66" t="s">
        <v>86</v>
      </c>
      <c r="AN1108" s="66" t="s">
        <v>87</v>
      </c>
      <c r="AO1108" s="58" t="s">
        <v>88</v>
      </c>
      <c r="AP1108" s="507"/>
      <c r="AQ1108" s="507"/>
      <c r="AR1108" s="507"/>
      <c r="AS1108" s="507"/>
      <c r="AT1108" s="507"/>
      <c r="AU1108" s="507"/>
      <c r="AV1108" s="507"/>
      <c r="AW1108" s="507"/>
      <c r="AX1108" s="507"/>
      <c r="AY1108" s="507"/>
      <c r="AZ1108" s="507"/>
      <c r="BA1108" s="507"/>
      <c r="BB1108" s="62" t="s">
        <v>403</v>
      </c>
      <c r="BC1108" s="62" t="s">
        <v>404</v>
      </c>
      <c r="BD1108" s="66">
        <v>3160</v>
      </c>
      <c r="BE1108" s="507"/>
      <c r="BF1108" s="518" t="s">
        <v>2746</v>
      </c>
      <c r="BG1108" s="58" t="s">
        <v>1170</v>
      </c>
      <c r="BH1108" s="507"/>
      <c r="BI1108" s="58"/>
      <c r="BJ1108" s="58"/>
      <c r="BK1108" s="58"/>
    </row>
    <row r="1109" ht="60" hidden="1" customHeight="1">
      <c r="A1109" s="58"/>
      <c r="B1109" s="58" t="s">
        <v>62</v>
      </c>
      <c r="C1109" s="58" t="s">
        <v>63</v>
      </c>
      <c r="D1109" s="59" t="s">
        <v>64</v>
      </c>
      <c r="E1109" s="58">
        <v>265</v>
      </c>
      <c r="F1109" s="58" t="s">
        <v>2735</v>
      </c>
      <c r="G1109" s="58" t="s">
        <v>2819</v>
      </c>
      <c r="H1109" s="58" t="s">
        <v>4228</v>
      </c>
      <c r="I1109" s="58" t="s">
        <v>2738</v>
      </c>
      <c r="J1109" s="58" t="s">
        <v>2739</v>
      </c>
      <c r="K1109" s="58" t="s">
        <v>2740</v>
      </c>
      <c r="L1109" s="58" t="s">
        <v>2741</v>
      </c>
      <c r="M1109" s="512" t="s">
        <v>2742</v>
      </c>
      <c r="N1109" s="58">
        <v>112160298</v>
      </c>
      <c r="O1109" s="58" t="s">
        <v>412</v>
      </c>
      <c r="P1109" s="58" t="s">
        <v>76</v>
      </c>
      <c r="Q1109" s="66" t="s">
        <v>398</v>
      </c>
      <c r="R1109" s="74">
        <v>2015</v>
      </c>
      <c r="S1109" s="517"/>
      <c r="T1109" s="513">
        <f t="shared" si="90"/>
        <v>2015</v>
      </c>
      <c r="U1109" s="58">
        <v>4</v>
      </c>
      <c r="V1109" s="58" t="s">
        <v>325</v>
      </c>
      <c r="W1109" s="58" t="s">
        <v>2743</v>
      </c>
      <c r="X1109" s="58">
        <v>20</v>
      </c>
      <c r="Y1109" s="58" t="s">
        <v>325</v>
      </c>
      <c r="Z1109" s="58" t="s">
        <v>2743</v>
      </c>
      <c r="AA1109" s="58" t="s">
        <v>2744</v>
      </c>
      <c r="AB1109" s="507"/>
      <c r="AC1109" s="58" t="s">
        <v>141</v>
      </c>
      <c r="AD1109" s="58">
        <v>12</v>
      </c>
      <c r="AE1109" s="116">
        <v>45769</v>
      </c>
      <c r="AF1109" s="73">
        <f t="shared" si="93"/>
        <v>46133</v>
      </c>
      <c r="AG1109" s="62" t="s">
        <v>82</v>
      </c>
      <c r="AH1109" s="62" t="s">
        <v>83</v>
      </c>
      <c r="AI1109" s="58" t="s">
        <v>4229</v>
      </c>
      <c r="AJ1109" s="58" t="s">
        <v>109</v>
      </c>
      <c r="AK1109" s="73" t="str">
        <f t="shared" ca="1" si="94"/>
        <v>поверен</v>
      </c>
      <c r="AL1109" s="66" t="s">
        <v>86</v>
      </c>
      <c r="AM1109" s="66" t="s">
        <v>86</v>
      </c>
      <c r="AN1109" s="66" t="s">
        <v>87</v>
      </c>
      <c r="AO1109" s="58" t="s">
        <v>88</v>
      </c>
      <c r="AP1109" s="507"/>
      <c r="AQ1109" s="507"/>
      <c r="AR1109" s="507"/>
      <c r="AS1109" s="507"/>
      <c r="AT1109" s="507"/>
      <c r="AU1109" s="507"/>
      <c r="AV1109" s="507"/>
      <c r="AW1109" s="507"/>
      <c r="AX1109" s="507"/>
      <c r="AY1109" s="507"/>
      <c r="AZ1109" s="507"/>
      <c r="BA1109" s="507"/>
      <c r="BB1109" s="62" t="s">
        <v>403</v>
      </c>
      <c r="BC1109" s="62" t="s">
        <v>404</v>
      </c>
      <c r="BD1109" s="66">
        <v>3160</v>
      </c>
      <c r="BE1109" s="507"/>
      <c r="BF1109" s="518" t="s">
        <v>2746</v>
      </c>
      <c r="BG1109" s="58" t="s">
        <v>1170</v>
      </c>
      <c r="BH1109" s="507"/>
      <c r="BI1109" s="58"/>
      <c r="BJ1109" s="58"/>
      <c r="BK1109" s="58"/>
    </row>
    <row r="1110" ht="60" hidden="1" customHeight="1">
      <c r="A1110" s="114"/>
      <c r="B1110" s="58" t="s">
        <v>62</v>
      </c>
      <c r="C1110" s="58" t="s">
        <v>63</v>
      </c>
      <c r="D1110" s="59" t="s">
        <v>64</v>
      </c>
      <c r="E1110" s="136">
        <v>265</v>
      </c>
      <c r="F1110" s="58" t="s">
        <v>2735</v>
      </c>
      <c r="G1110" s="58" t="s">
        <v>2819</v>
      </c>
      <c r="H1110" s="58" t="s">
        <v>4230</v>
      </c>
      <c r="I1110" s="58" t="s">
        <v>2738</v>
      </c>
      <c r="J1110" s="58" t="s">
        <v>2739</v>
      </c>
      <c r="K1110" s="58" t="s">
        <v>2740</v>
      </c>
      <c r="L1110" s="58" t="s">
        <v>2741</v>
      </c>
      <c r="M1110" s="512" t="s">
        <v>2742</v>
      </c>
      <c r="N1110" s="58">
        <v>112160131</v>
      </c>
      <c r="O1110" s="58" t="s">
        <v>412</v>
      </c>
      <c r="P1110" s="58" t="s">
        <v>76</v>
      </c>
      <c r="Q1110" s="66" t="s">
        <v>398</v>
      </c>
      <c r="R1110" s="74">
        <v>2015</v>
      </c>
      <c r="S1110" s="517"/>
      <c r="T1110" s="513">
        <f t="shared" si="90"/>
        <v>2015</v>
      </c>
      <c r="U1110" s="58">
        <v>4</v>
      </c>
      <c r="V1110" s="58" t="s">
        <v>325</v>
      </c>
      <c r="W1110" s="58" t="s">
        <v>2743</v>
      </c>
      <c r="X1110" s="58">
        <v>20</v>
      </c>
      <c r="Y1110" s="58" t="s">
        <v>325</v>
      </c>
      <c r="Z1110" s="58" t="s">
        <v>2743</v>
      </c>
      <c r="AA1110" s="58" t="s">
        <v>2744</v>
      </c>
      <c r="AB1110" s="507"/>
      <c r="AC1110" s="58" t="s">
        <v>141</v>
      </c>
      <c r="AD1110" s="58">
        <v>12</v>
      </c>
      <c r="AE1110" s="116">
        <v>45769</v>
      </c>
      <c r="AF1110" s="73">
        <f t="shared" si="93"/>
        <v>46133</v>
      </c>
      <c r="AG1110" s="62" t="s">
        <v>82</v>
      </c>
      <c r="AH1110" s="62" t="s">
        <v>83</v>
      </c>
      <c r="AI1110" s="58" t="s">
        <v>4231</v>
      </c>
      <c r="AJ1110" s="58" t="s">
        <v>109</v>
      </c>
      <c r="AK1110" s="73" t="str">
        <f t="shared" ca="1" si="94"/>
        <v>поверен</v>
      </c>
      <c r="AL1110" s="66" t="s">
        <v>86</v>
      </c>
      <c r="AM1110" s="66" t="s">
        <v>86</v>
      </c>
      <c r="AN1110" s="66" t="s">
        <v>87</v>
      </c>
      <c r="AO1110" s="58" t="s">
        <v>88</v>
      </c>
      <c r="AP1110" s="507"/>
      <c r="AQ1110" s="507"/>
      <c r="AR1110" s="507"/>
      <c r="AS1110" s="507"/>
      <c r="AT1110" s="507"/>
      <c r="AU1110" s="507"/>
      <c r="AV1110" s="507"/>
      <c r="AW1110" s="507"/>
      <c r="AX1110" s="507"/>
      <c r="AY1110" s="507"/>
      <c r="AZ1110" s="507"/>
      <c r="BA1110" s="507"/>
      <c r="BB1110" s="62" t="s">
        <v>403</v>
      </c>
      <c r="BC1110" s="62" t="s">
        <v>404</v>
      </c>
      <c r="BD1110" s="66">
        <v>3160</v>
      </c>
      <c r="BE1110" s="507"/>
      <c r="BF1110" s="518" t="s">
        <v>2746</v>
      </c>
      <c r="BG1110" s="58" t="s">
        <v>1170</v>
      </c>
      <c r="BH1110" s="507"/>
      <c r="BI1110" s="58"/>
      <c r="BJ1110" s="58"/>
      <c r="BK1110" s="58"/>
    </row>
    <row r="1111" ht="60" hidden="1" customHeight="1">
      <c r="A1111" s="114"/>
      <c r="B1111" s="58" t="s">
        <v>62</v>
      </c>
      <c r="C1111" s="58" t="s">
        <v>63</v>
      </c>
      <c r="D1111" s="59" t="s">
        <v>64</v>
      </c>
      <c r="E1111" s="58">
        <v>265</v>
      </c>
      <c r="F1111" s="58" t="s">
        <v>2735</v>
      </c>
      <c r="G1111" s="58" t="s">
        <v>2819</v>
      </c>
      <c r="H1111" s="58" t="s">
        <v>4232</v>
      </c>
      <c r="I1111" s="58" t="s">
        <v>2738</v>
      </c>
      <c r="J1111" s="58" t="s">
        <v>2739</v>
      </c>
      <c r="K1111" s="58" t="s">
        <v>2740</v>
      </c>
      <c r="L1111" s="58" t="s">
        <v>2741</v>
      </c>
      <c r="M1111" s="512" t="s">
        <v>2742</v>
      </c>
      <c r="N1111" s="58">
        <v>112160207</v>
      </c>
      <c r="O1111" s="58" t="s">
        <v>412</v>
      </c>
      <c r="P1111" s="58" t="s">
        <v>76</v>
      </c>
      <c r="Q1111" s="66" t="s">
        <v>398</v>
      </c>
      <c r="R1111" s="74">
        <v>2015</v>
      </c>
      <c r="S1111" s="517"/>
      <c r="T1111" s="513">
        <f t="shared" si="90"/>
        <v>2015</v>
      </c>
      <c r="U1111" s="58">
        <v>4</v>
      </c>
      <c r="V1111" s="58" t="s">
        <v>325</v>
      </c>
      <c r="W1111" s="58" t="s">
        <v>2743</v>
      </c>
      <c r="X1111" s="58">
        <v>20</v>
      </c>
      <c r="Y1111" s="58" t="s">
        <v>325</v>
      </c>
      <c r="Z1111" s="58" t="s">
        <v>2743</v>
      </c>
      <c r="AA1111" s="58" t="s">
        <v>2744</v>
      </c>
      <c r="AB1111" s="507"/>
      <c r="AC1111" s="58" t="s">
        <v>141</v>
      </c>
      <c r="AD1111" s="58">
        <v>12</v>
      </c>
      <c r="AE1111" s="116">
        <v>45769</v>
      </c>
      <c r="AF1111" s="73">
        <f t="shared" si="93"/>
        <v>46133</v>
      </c>
      <c r="AG1111" s="62" t="s">
        <v>82</v>
      </c>
      <c r="AH1111" s="62" t="s">
        <v>83</v>
      </c>
      <c r="AI1111" s="58" t="s">
        <v>4233</v>
      </c>
      <c r="AJ1111" s="58" t="s">
        <v>109</v>
      </c>
      <c r="AK1111" s="73" t="str">
        <f t="shared" ca="1" si="94"/>
        <v>поверен</v>
      </c>
      <c r="AL1111" s="66" t="s">
        <v>86</v>
      </c>
      <c r="AM1111" s="66" t="s">
        <v>86</v>
      </c>
      <c r="AN1111" s="66" t="s">
        <v>87</v>
      </c>
      <c r="AO1111" s="58" t="s">
        <v>88</v>
      </c>
      <c r="AP1111" s="507"/>
      <c r="AQ1111" s="507"/>
      <c r="AR1111" s="507"/>
      <c r="AS1111" s="507"/>
      <c r="AT1111" s="507"/>
      <c r="AU1111" s="507"/>
      <c r="AV1111" s="507"/>
      <c r="AW1111" s="507"/>
      <c r="AX1111" s="507"/>
      <c r="AY1111" s="507"/>
      <c r="AZ1111" s="507"/>
      <c r="BA1111" s="507"/>
      <c r="BB1111" s="62" t="s">
        <v>403</v>
      </c>
      <c r="BC1111" s="62" t="s">
        <v>404</v>
      </c>
      <c r="BD1111" s="66">
        <v>3160</v>
      </c>
      <c r="BE1111" s="507"/>
      <c r="BF1111" s="518" t="s">
        <v>2746</v>
      </c>
      <c r="BG1111" s="58" t="s">
        <v>1170</v>
      </c>
      <c r="BH1111" s="507"/>
      <c r="BI1111" s="58"/>
      <c r="BJ1111" s="58"/>
      <c r="BK1111" s="58"/>
    </row>
    <row r="1112" ht="60" hidden="1" customHeight="1">
      <c r="A1112" s="58"/>
      <c r="B1112" s="58" t="s">
        <v>62</v>
      </c>
      <c r="C1112" s="58" t="s">
        <v>63</v>
      </c>
      <c r="D1112" s="59" t="s">
        <v>64</v>
      </c>
      <c r="E1112" s="58">
        <v>265</v>
      </c>
      <c r="F1112" s="58" t="s">
        <v>2735</v>
      </c>
      <c r="G1112" s="58" t="s">
        <v>2819</v>
      </c>
      <c r="H1112" s="58" t="s">
        <v>4234</v>
      </c>
      <c r="I1112" s="58" t="s">
        <v>2738</v>
      </c>
      <c r="J1112" s="58" t="s">
        <v>2739</v>
      </c>
      <c r="K1112" s="58" t="s">
        <v>2740</v>
      </c>
      <c r="L1112" s="58" t="s">
        <v>2741</v>
      </c>
      <c r="M1112" s="512" t="s">
        <v>2742</v>
      </c>
      <c r="N1112" s="58">
        <v>112160290</v>
      </c>
      <c r="O1112" s="58" t="s">
        <v>412</v>
      </c>
      <c r="P1112" s="58" t="s">
        <v>76</v>
      </c>
      <c r="Q1112" s="66" t="s">
        <v>398</v>
      </c>
      <c r="R1112" s="74">
        <v>2015</v>
      </c>
      <c r="S1112" s="517"/>
      <c r="T1112" s="513">
        <f t="shared" si="90"/>
        <v>2015</v>
      </c>
      <c r="U1112" s="58">
        <v>4</v>
      </c>
      <c r="V1112" s="58" t="s">
        <v>325</v>
      </c>
      <c r="W1112" s="58" t="s">
        <v>2743</v>
      </c>
      <c r="X1112" s="58">
        <v>20</v>
      </c>
      <c r="Y1112" s="58" t="s">
        <v>325</v>
      </c>
      <c r="Z1112" s="58" t="s">
        <v>2743</v>
      </c>
      <c r="AA1112" s="58" t="s">
        <v>2744</v>
      </c>
      <c r="AB1112" s="507"/>
      <c r="AC1112" s="58" t="s">
        <v>141</v>
      </c>
      <c r="AD1112" s="58">
        <v>12</v>
      </c>
      <c r="AE1112" s="116">
        <v>45769</v>
      </c>
      <c r="AF1112" s="73">
        <f t="shared" si="93"/>
        <v>46133</v>
      </c>
      <c r="AG1112" s="62" t="s">
        <v>82</v>
      </c>
      <c r="AH1112" s="62" t="s">
        <v>83</v>
      </c>
      <c r="AI1112" s="58" t="s">
        <v>4235</v>
      </c>
      <c r="AJ1112" s="58" t="s">
        <v>109</v>
      </c>
      <c r="AK1112" s="73" t="str">
        <f t="shared" ca="1" si="94"/>
        <v>поверен</v>
      </c>
      <c r="AL1112" s="66" t="s">
        <v>86</v>
      </c>
      <c r="AM1112" s="66" t="s">
        <v>86</v>
      </c>
      <c r="AN1112" s="66" t="s">
        <v>87</v>
      </c>
      <c r="AO1112" s="58" t="s">
        <v>88</v>
      </c>
      <c r="AP1112" s="507"/>
      <c r="AQ1112" s="507"/>
      <c r="AR1112" s="507"/>
      <c r="AS1112" s="507"/>
      <c r="AT1112" s="507"/>
      <c r="AU1112" s="507"/>
      <c r="AV1112" s="507"/>
      <c r="AW1112" s="507"/>
      <c r="AX1112" s="507"/>
      <c r="AY1112" s="507"/>
      <c r="AZ1112" s="507"/>
      <c r="BA1112" s="507"/>
      <c r="BB1112" s="62" t="s">
        <v>403</v>
      </c>
      <c r="BC1112" s="62" t="s">
        <v>404</v>
      </c>
      <c r="BD1112" s="66">
        <v>3160</v>
      </c>
      <c r="BE1112" s="507"/>
      <c r="BF1112" s="518" t="s">
        <v>2746</v>
      </c>
      <c r="BG1112" s="58" t="s">
        <v>1170</v>
      </c>
      <c r="BH1112" s="507"/>
      <c r="BI1112" s="58"/>
      <c r="BJ1112" s="58"/>
      <c r="BK1112" s="58"/>
    </row>
    <row r="1113" ht="60" hidden="1" customHeight="1">
      <c r="A1113" s="58"/>
      <c r="B1113" s="58" t="s">
        <v>62</v>
      </c>
      <c r="C1113" s="58" t="s">
        <v>63</v>
      </c>
      <c r="D1113" s="59" t="s">
        <v>64</v>
      </c>
      <c r="E1113" s="58">
        <v>265</v>
      </c>
      <c r="F1113" s="58" t="s">
        <v>2735</v>
      </c>
      <c r="G1113" s="58" t="s">
        <v>2819</v>
      </c>
      <c r="H1113" s="58" t="s">
        <v>4236</v>
      </c>
      <c r="I1113" s="58" t="s">
        <v>2738</v>
      </c>
      <c r="J1113" s="58" t="s">
        <v>2739</v>
      </c>
      <c r="K1113" s="58" t="s">
        <v>2740</v>
      </c>
      <c r="L1113" s="58" t="s">
        <v>2741</v>
      </c>
      <c r="M1113" s="512" t="s">
        <v>2742</v>
      </c>
      <c r="N1113" s="58">
        <v>112160038</v>
      </c>
      <c r="O1113" s="58" t="s">
        <v>412</v>
      </c>
      <c r="P1113" s="58" t="s">
        <v>76</v>
      </c>
      <c r="Q1113" s="66" t="s">
        <v>398</v>
      </c>
      <c r="R1113" s="74">
        <v>2015</v>
      </c>
      <c r="S1113" s="517"/>
      <c r="T1113" s="513">
        <f t="shared" si="90"/>
        <v>2015</v>
      </c>
      <c r="U1113" s="58">
        <v>4</v>
      </c>
      <c r="V1113" s="58" t="s">
        <v>325</v>
      </c>
      <c r="W1113" s="58" t="s">
        <v>2743</v>
      </c>
      <c r="X1113" s="58">
        <v>20</v>
      </c>
      <c r="Y1113" s="58" t="s">
        <v>325</v>
      </c>
      <c r="Z1113" s="58" t="s">
        <v>2743</v>
      </c>
      <c r="AA1113" s="58" t="s">
        <v>2744</v>
      </c>
      <c r="AB1113" s="507"/>
      <c r="AC1113" s="58" t="s">
        <v>141</v>
      </c>
      <c r="AD1113" s="58">
        <v>12</v>
      </c>
      <c r="AE1113" s="116">
        <v>45769</v>
      </c>
      <c r="AF1113" s="73">
        <f t="shared" si="93"/>
        <v>46133</v>
      </c>
      <c r="AG1113" s="62" t="s">
        <v>82</v>
      </c>
      <c r="AH1113" s="62" t="s">
        <v>83</v>
      </c>
      <c r="AI1113" s="58" t="s">
        <v>4237</v>
      </c>
      <c r="AJ1113" s="58" t="s">
        <v>109</v>
      </c>
      <c r="AK1113" s="73" t="str">
        <f t="shared" ca="1" si="94"/>
        <v>поверен</v>
      </c>
      <c r="AL1113" s="66" t="s">
        <v>86</v>
      </c>
      <c r="AM1113" s="66" t="s">
        <v>86</v>
      </c>
      <c r="AN1113" s="66" t="s">
        <v>87</v>
      </c>
      <c r="AO1113" s="58" t="s">
        <v>88</v>
      </c>
      <c r="AP1113" s="507"/>
      <c r="AQ1113" s="507"/>
      <c r="AR1113" s="507"/>
      <c r="AS1113" s="507"/>
      <c r="AT1113" s="507"/>
      <c r="AU1113" s="507"/>
      <c r="AV1113" s="507"/>
      <c r="AW1113" s="507"/>
      <c r="AX1113" s="507"/>
      <c r="AY1113" s="507"/>
      <c r="AZ1113" s="507"/>
      <c r="BA1113" s="507"/>
      <c r="BB1113" s="62" t="s">
        <v>403</v>
      </c>
      <c r="BC1113" s="62" t="s">
        <v>404</v>
      </c>
      <c r="BD1113" s="66">
        <v>3160</v>
      </c>
      <c r="BE1113" s="507"/>
      <c r="BF1113" s="518" t="s">
        <v>2746</v>
      </c>
      <c r="BG1113" s="58" t="s">
        <v>1170</v>
      </c>
      <c r="BH1113" s="507"/>
      <c r="BI1113" s="58"/>
      <c r="BJ1113" s="58"/>
      <c r="BK1113" s="58"/>
    </row>
    <row r="1114" ht="60" hidden="1" customHeight="1">
      <c r="A1114" s="114"/>
      <c r="B1114" s="58" t="s">
        <v>62</v>
      </c>
      <c r="C1114" s="58" t="s">
        <v>63</v>
      </c>
      <c r="D1114" s="59" t="s">
        <v>64</v>
      </c>
      <c r="E1114" s="58">
        <v>265</v>
      </c>
      <c r="F1114" s="58" t="s">
        <v>2735</v>
      </c>
      <c r="G1114" s="58" t="s">
        <v>2819</v>
      </c>
      <c r="H1114" s="58" t="s">
        <v>4238</v>
      </c>
      <c r="I1114" s="58" t="s">
        <v>2738</v>
      </c>
      <c r="J1114" s="58" t="s">
        <v>2739</v>
      </c>
      <c r="K1114" s="58" t="s">
        <v>2740</v>
      </c>
      <c r="L1114" s="58" t="s">
        <v>2741</v>
      </c>
      <c r="M1114" s="512" t="s">
        <v>2742</v>
      </c>
      <c r="N1114" s="58">
        <v>112160196</v>
      </c>
      <c r="O1114" s="58" t="s">
        <v>412</v>
      </c>
      <c r="P1114" s="58" t="s">
        <v>76</v>
      </c>
      <c r="Q1114" s="66" t="s">
        <v>398</v>
      </c>
      <c r="R1114" s="74">
        <v>2015</v>
      </c>
      <c r="S1114" s="517"/>
      <c r="T1114" s="513">
        <f t="shared" si="90"/>
        <v>2015</v>
      </c>
      <c r="U1114" s="58">
        <v>4</v>
      </c>
      <c r="V1114" s="58" t="s">
        <v>325</v>
      </c>
      <c r="W1114" s="58" t="s">
        <v>2743</v>
      </c>
      <c r="X1114" s="58">
        <v>20</v>
      </c>
      <c r="Y1114" s="58" t="s">
        <v>325</v>
      </c>
      <c r="Z1114" s="58" t="s">
        <v>2743</v>
      </c>
      <c r="AA1114" s="58" t="s">
        <v>2744</v>
      </c>
      <c r="AB1114" s="507"/>
      <c r="AC1114" s="58" t="s">
        <v>141</v>
      </c>
      <c r="AD1114" s="58">
        <v>12</v>
      </c>
      <c r="AE1114" s="116">
        <v>45769</v>
      </c>
      <c r="AF1114" s="73">
        <f t="shared" si="93"/>
        <v>46133</v>
      </c>
      <c r="AG1114" s="62" t="s">
        <v>82</v>
      </c>
      <c r="AH1114" s="62" t="s">
        <v>83</v>
      </c>
      <c r="AI1114" s="58" t="s">
        <v>4239</v>
      </c>
      <c r="AJ1114" s="58" t="s">
        <v>109</v>
      </c>
      <c r="AK1114" s="73" t="str">
        <f t="shared" ca="1" si="94"/>
        <v>поверен</v>
      </c>
      <c r="AL1114" s="66" t="s">
        <v>86</v>
      </c>
      <c r="AM1114" s="66" t="s">
        <v>86</v>
      </c>
      <c r="AN1114" s="66" t="s">
        <v>87</v>
      </c>
      <c r="AO1114" s="58" t="s">
        <v>88</v>
      </c>
      <c r="AP1114" s="507"/>
      <c r="AQ1114" s="507"/>
      <c r="AR1114" s="507"/>
      <c r="AS1114" s="507"/>
      <c r="AT1114" s="507"/>
      <c r="AU1114" s="507"/>
      <c r="AV1114" s="507"/>
      <c r="AW1114" s="507"/>
      <c r="AX1114" s="507"/>
      <c r="AY1114" s="507"/>
      <c r="AZ1114" s="507"/>
      <c r="BA1114" s="507"/>
      <c r="BB1114" s="62" t="s">
        <v>403</v>
      </c>
      <c r="BC1114" s="62" t="s">
        <v>404</v>
      </c>
      <c r="BD1114" s="66">
        <v>3160</v>
      </c>
      <c r="BE1114" s="507"/>
      <c r="BF1114" s="518" t="s">
        <v>2746</v>
      </c>
      <c r="BG1114" s="58" t="s">
        <v>1170</v>
      </c>
      <c r="BH1114" s="507"/>
      <c r="BI1114" s="58"/>
      <c r="BJ1114" s="58"/>
      <c r="BK1114" s="58"/>
    </row>
    <row r="1115" ht="60" hidden="1" customHeight="1">
      <c r="A1115" s="114"/>
      <c r="B1115" s="58" t="s">
        <v>62</v>
      </c>
      <c r="C1115" s="58" t="s">
        <v>63</v>
      </c>
      <c r="D1115" s="59" t="s">
        <v>64</v>
      </c>
      <c r="E1115" s="58">
        <v>265</v>
      </c>
      <c r="F1115" s="58" t="s">
        <v>2735</v>
      </c>
      <c r="G1115" s="58" t="s">
        <v>2819</v>
      </c>
      <c r="H1115" s="58" t="s">
        <v>4240</v>
      </c>
      <c r="I1115" s="58" t="s">
        <v>2738</v>
      </c>
      <c r="J1115" s="58" t="s">
        <v>2739</v>
      </c>
      <c r="K1115" s="58" t="s">
        <v>2740</v>
      </c>
      <c r="L1115" s="58" t="s">
        <v>2741</v>
      </c>
      <c r="M1115" s="512" t="s">
        <v>2742</v>
      </c>
      <c r="N1115" s="58">
        <v>112160203</v>
      </c>
      <c r="O1115" s="58" t="s">
        <v>412</v>
      </c>
      <c r="P1115" s="58" t="s">
        <v>76</v>
      </c>
      <c r="Q1115" s="66" t="s">
        <v>398</v>
      </c>
      <c r="R1115" s="74">
        <v>2015</v>
      </c>
      <c r="S1115" s="517"/>
      <c r="T1115" s="513">
        <f t="shared" si="90"/>
        <v>2015</v>
      </c>
      <c r="U1115" s="58">
        <v>4</v>
      </c>
      <c r="V1115" s="58" t="s">
        <v>325</v>
      </c>
      <c r="W1115" s="58" t="s">
        <v>2743</v>
      </c>
      <c r="X1115" s="58">
        <v>20</v>
      </c>
      <c r="Y1115" s="58" t="s">
        <v>325</v>
      </c>
      <c r="Z1115" s="58" t="s">
        <v>2743</v>
      </c>
      <c r="AA1115" s="58" t="s">
        <v>2744</v>
      </c>
      <c r="AB1115" s="507"/>
      <c r="AC1115" s="58" t="s">
        <v>141</v>
      </c>
      <c r="AD1115" s="58">
        <v>12</v>
      </c>
      <c r="AE1115" s="116">
        <v>45769</v>
      </c>
      <c r="AF1115" s="73">
        <f t="shared" si="93"/>
        <v>46133</v>
      </c>
      <c r="AG1115" s="62" t="s">
        <v>82</v>
      </c>
      <c r="AH1115" s="62" t="s">
        <v>83</v>
      </c>
      <c r="AI1115" s="58" t="s">
        <v>4241</v>
      </c>
      <c r="AJ1115" s="58" t="s">
        <v>109</v>
      </c>
      <c r="AK1115" s="73" t="str">
        <f t="shared" ca="1" si="94"/>
        <v>поверен</v>
      </c>
      <c r="AL1115" s="66" t="s">
        <v>86</v>
      </c>
      <c r="AM1115" s="66" t="s">
        <v>86</v>
      </c>
      <c r="AN1115" s="66" t="s">
        <v>87</v>
      </c>
      <c r="AO1115" s="58" t="s">
        <v>88</v>
      </c>
      <c r="AP1115" s="507"/>
      <c r="AQ1115" s="507"/>
      <c r="AR1115" s="507"/>
      <c r="AS1115" s="507"/>
      <c r="AT1115" s="507"/>
      <c r="AU1115" s="507"/>
      <c r="AV1115" s="507"/>
      <c r="AW1115" s="507"/>
      <c r="AX1115" s="507"/>
      <c r="AY1115" s="507"/>
      <c r="AZ1115" s="507"/>
      <c r="BA1115" s="507"/>
      <c r="BB1115" s="62" t="s">
        <v>403</v>
      </c>
      <c r="BC1115" s="62" t="s">
        <v>404</v>
      </c>
      <c r="BD1115" s="66">
        <v>3160</v>
      </c>
      <c r="BE1115" s="507"/>
      <c r="BF1115" s="518" t="s">
        <v>2746</v>
      </c>
      <c r="BG1115" s="58" t="s">
        <v>1170</v>
      </c>
      <c r="BH1115" s="507"/>
      <c r="BI1115" s="58"/>
      <c r="BJ1115" s="58"/>
      <c r="BK1115" s="58"/>
    </row>
    <row r="1116" ht="60" hidden="1" customHeight="1">
      <c r="A1116" s="58"/>
      <c r="B1116" s="58" t="s">
        <v>62</v>
      </c>
      <c r="C1116" s="58" t="s">
        <v>63</v>
      </c>
      <c r="D1116" s="59" t="s">
        <v>64</v>
      </c>
      <c r="E1116" s="58">
        <v>265</v>
      </c>
      <c r="F1116" s="58" t="s">
        <v>2735</v>
      </c>
      <c r="G1116" s="58" t="s">
        <v>2819</v>
      </c>
      <c r="H1116" s="58" t="s">
        <v>4242</v>
      </c>
      <c r="I1116" s="58" t="s">
        <v>2738</v>
      </c>
      <c r="J1116" s="58" t="s">
        <v>2739</v>
      </c>
      <c r="K1116" s="58" t="s">
        <v>2740</v>
      </c>
      <c r="L1116" s="58" t="s">
        <v>2741</v>
      </c>
      <c r="M1116" s="512" t="s">
        <v>2742</v>
      </c>
      <c r="N1116" s="58">
        <v>112160274</v>
      </c>
      <c r="O1116" s="58" t="s">
        <v>412</v>
      </c>
      <c r="P1116" s="58" t="s">
        <v>76</v>
      </c>
      <c r="Q1116" s="66" t="s">
        <v>398</v>
      </c>
      <c r="R1116" s="74">
        <v>2015</v>
      </c>
      <c r="S1116" s="517"/>
      <c r="T1116" s="513">
        <f t="shared" si="90"/>
        <v>2015</v>
      </c>
      <c r="U1116" s="58">
        <v>4</v>
      </c>
      <c r="V1116" s="58" t="s">
        <v>325</v>
      </c>
      <c r="W1116" s="58" t="s">
        <v>2743</v>
      </c>
      <c r="X1116" s="58">
        <v>20</v>
      </c>
      <c r="Y1116" s="58" t="s">
        <v>325</v>
      </c>
      <c r="Z1116" s="58" t="s">
        <v>2743</v>
      </c>
      <c r="AA1116" s="58" t="s">
        <v>2744</v>
      </c>
      <c r="AB1116" s="507"/>
      <c r="AC1116" s="58" t="s">
        <v>141</v>
      </c>
      <c r="AD1116" s="58">
        <v>12</v>
      </c>
      <c r="AE1116" s="116">
        <v>45769</v>
      </c>
      <c r="AF1116" s="73">
        <f t="shared" si="93"/>
        <v>46133</v>
      </c>
      <c r="AG1116" s="62" t="s">
        <v>82</v>
      </c>
      <c r="AH1116" s="62" t="s">
        <v>83</v>
      </c>
      <c r="AI1116" s="58" t="s">
        <v>4243</v>
      </c>
      <c r="AJ1116" s="58" t="s">
        <v>109</v>
      </c>
      <c r="AK1116" s="73" t="str">
        <f t="shared" ca="1" si="94"/>
        <v>поверен</v>
      </c>
      <c r="AL1116" s="66" t="s">
        <v>86</v>
      </c>
      <c r="AM1116" s="66" t="s">
        <v>86</v>
      </c>
      <c r="AN1116" s="66" t="s">
        <v>87</v>
      </c>
      <c r="AO1116" s="58" t="s">
        <v>88</v>
      </c>
      <c r="AP1116" s="507"/>
      <c r="AQ1116" s="507"/>
      <c r="AR1116" s="507"/>
      <c r="AS1116" s="507"/>
      <c r="AT1116" s="507"/>
      <c r="AU1116" s="507"/>
      <c r="AV1116" s="507"/>
      <c r="AW1116" s="507"/>
      <c r="AX1116" s="507"/>
      <c r="AY1116" s="507"/>
      <c r="AZ1116" s="507"/>
      <c r="BA1116" s="507"/>
      <c r="BB1116" s="62" t="s">
        <v>403</v>
      </c>
      <c r="BC1116" s="62" t="s">
        <v>404</v>
      </c>
      <c r="BD1116" s="66">
        <v>3160</v>
      </c>
      <c r="BE1116" s="507"/>
      <c r="BF1116" s="518" t="s">
        <v>2746</v>
      </c>
      <c r="BG1116" s="58" t="s">
        <v>1170</v>
      </c>
      <c r="BH1116" s="507"/>
      <c r="BI1116" s="58"/>
      <c r="BJ1116" s="58"/>
      <c r="BK1116" s="58"/>
    </row>
    <row r="1117" ht="60" hidden="1" customHeight="1">
      <c r="A1117" s="114"/>
      <c r="B1117" s="58" t="s">
        <v>62</v>
      </c>
      <c r="C1117" s="58" t="s">
        <v>63</v>
      </c>
      <c r="D1117" s="59" t="s">
        <v>64</v>
      </c>
      <c r="E1117" s="58">
        <v>265</v>
      </c>
      <c r="F1117" s="58" t="s">
        <v>2735</v>
      </c>
      <c r="G1117" s="58" t="s">
        <v>2819</v>
      </c>
      <c r="H1117" s="58" t="s">
        <v>4244</v>
      </c>
      <c r="I1117" s="58" t="s">
        <v>2738</v>
      </c>
      <c r="J1117" s="58" t="s">
        <v>2739</v>
      </c>
      <c r="K1117" s="58" t="s">
        <v>2740</v>
      </c>
      <c r="L1117" s="58" t="s">
        <v>2741</v>
      </c>
      <c r="M1117" s="512" t="s">
        <v>2742</v>
      </c>
      <c r="N1117" s="58">
        <v>112160176</v>
      </c>
      <c r="O1117" s="58" t="s">
        <v>412</v>
      </c>
      <c r="P1117" s="58" t="s">
        <v>76</v>
      </c>
      <c r="Q1117" s="66" t="s">
        <v>398</v>
      </c>
      <c r="R1117" s="74">
        <v>2015</v>
      </c>
      <c r="S1117" s="517"/>
      <c r="T1117" s="513">
        <f t="shared" si="90"/>
        <v>2015</v>
      </c>
      <c r="U1117" s="58">
        <v>4</v>
      </c>
      <c r="V1117" s="58" t="s">
        <v>325</v>
      </c>
      <c r="W1117" s="58" t="s">
        <v>2743</v>
      </c>
      <c r="X1117" s="58">
        <v>20</v>
      </c>
      <c r="Y1117" s="58" t="s">
        <v>325</v>
      </c>
      <c r="Z1117" s="58" t="s">
        <v>2743</v>
      </c>
      <c r="AA1117" s="58" t="s">
        <v>2744</v>
      </c>
      <c r="AB1117" s="507"/>
      <c r="AC1117" s="58" t="s">
        <v>141</v>
      </c>
      <c r="AD1117" s="58">
        <v>12</v>
      </c>
      <c r="AE1117" s="116">
        <v>45769</v>
      </c>
      <c r="AF1117" s="73">
        <f t="shared" si="93"/>
        <v>46133</v>
      </c>
      <c r="AG1117" s="62" t="s">
        <v>82</v>
      </c>
      <c r="AH1117" s="62" t="s">
        <v>83</v>
      </c>
      <c r="AI1117" s="58" t="s">
        <v>4245</v>
      </c>
      <c r="AJ1117" s="58" t="s">
        <v>109</v>
      </c>
      <c r="AK1117" s="73" t="str">
        <f t="shared" ca="1" si="94"/>
        <v>поверен</v>
      </c>
      <c r="AL1117" s="66" t="s">
        <v>86</v>
      </c>
      <c r="AM1117" s="66" t="s">
        <v>86</v>
      </c>
      <c r="AN1117" s="66" t="s">
        <v>87</v>
      </c>
      <c r="AO1117" s="58" t="s">
        <v>88</v>
      </c>
      <c r="AP1117" s="507"/>
      <c r="AQ1117" s="507"/>
      <c r="AR1117" s="507"/>
      <c r="AS1117" s="507"/>
      <c r="AT1117" s="507"/>
      <c r="AU1117" s="507"/>
      <c r="AV1117" s="507"/>
      <c r="AW1117" s="507"/>
      <c r="AX1117" s="507"/>
      <c r="AY1117" s="507"/>
      <c r="AZ1117" s="507"/>
      <c r="BA1117" s="507"/>
      <c r="BB1117" s="62" t="s">
        <v>403</v>
      </c>
      <c r="BC1117" s="62" t="s">
        <v>404</v>
      </c>
      <c r="BD1117" s="66">
        <v>3160</v>
      </c>
      <c r="BE1117" s="507"/>
      <c r="BF1117" s="518" t="s">
        <v>2746</v>
      </c>
      <c r="BG1117" s="58" t="s">
        <v>1170</v>
      </c>
      <c r="BH1117" s="507"/>
      <c r="BI1117" s="58"/>
      <c r="BJ1117" s="58"/>
      <c r="BK1117" s="58"/>
    </row>
    <row r="1118" ht="60" hidden="1" customHeight="1">
      <c r="A1118" s="58"/>
      <c r="B1118" s="58" t="s">
        <v>62</v>
      </c>
      <c r="C1118" s="58" t="s">
        <v>63</v>
      </c>
      <c r="D1118" s="59" t="s">
        <v>64</v>
      </c>
      <c r="E1118" s="58">
        <v>265</v>
      </c>
      <c r="F1118" s="58" t="s">
        <v>2735</v>
      </c>
      <c r="G1118" s="58" t="s">
        <v>2819</v>
      </c>
      <c r="H1118" s="58" t="s">
        <v>4246</v>
      </c>
      <c r="I1118" s="58" t="s">
        <v>2738</v>
      </c>
      <c r="J1118" s="58" t="s">
        <v>2739</v>
      </c>
      <c r="K1118" s="58" t="s">
        <v>2740</v>
      </c>
      <c r="L1118" s="58" t="s">
        <v>2741</v>
      </c>
      <c r="M1118" s="512" t="s">
        <v>2742</v>
      </c>
      <c r="N1118" s="58">
        <v>112160271</v>
      </c>
      <c r="O1118" s="58" t="s">
        <v>412</v>
      </c>
      <c r="P1118" s="58" t="s">
        <v>76</v>
      </c>
      <c r="Q1118" s="66" t="s">
        <v>398</v>
      </c>
      <c r="R1118" s="74">
        <v>2015</v>
      </c>
      <c r="S1118" s="517"/>
      <c r="T1118" s="513">
        <f t="shared" si="90"/>
        <v>2015</v>
      </c>
      <c r="U1118" s="58">
        <v>4</v>
      </c>
      <c r="V1118" s="58" t="s">
        <v>325</v>
      </c>
      <c r="W1118" s="58" t="s">
        <v>2743</v>
      </c>
      <c r="X1118" s="58">
        <v>20</v>
      </c>
      <c r="Y1118" s="58" t="s">
        <v>325</v>
      </c>
      <c r="Z1118" s="58" t="s">
        <v>2743</v>
      </c>
      <c r="AA1118" s="58" t="s">
        <v>2744</v>
      </c>
      <c r="AB1118" s="507"/>
      <c r="AC1118" s="58" t="s">
        <v>141</v>
      </c>
      <c r="AD1118" s="58">
        <v>12</v>
      </c>
      <c r="AE1118" s="116">
        <v>45769</v>
      </c>
      <c r="AF1118" s="73">
        <f t="shared" si="93"/>
        <v>46133</v>
      </c>
      <c r="AG1118" s="62" t="s">
        <v>82</v>
      </c>
      <c r="AH1118" s="62" t="s">
        <v>83</v>
      </c>
      <c r="AI1118" s="58" t="s">
        <v>4247</v>
      </c>
      <c r="AJ1118" s="58" t="s">
        <v>109</v>
      </c>
      <c r="AK1118" s="73" t="str">
        <f t="shared" ca="1" si="94"/>
        <v>поверен</v>
      </c>
      <c r="AL1118" s="66" t="s">
        <v>86</v>
      </c>
      <c r="AM1118" s="66" t="s">
        <v>86</v>
      </c>
      <c r="AN1118" s="66" t="s">
        <v>87</v>
      </c>
      <c r="AO1118" s="58" t="s">
        <v>88</v>
      </c>
      <c r="AP1118" s="507"/>
      <c r="AQ1118" s="507"/>
      <c r="AR1118" s="507"/>
      <c r="AS1118" s="507"/>
      <c r="AT1118" s="507"/>
      <c r="AU1118" s="507"/>
      <c r="AV1118" s="507"/>
      <c r="AW1118" s="507"/>
      <c r="AX1118" s="507"/>
      <c r="AY1118" s="507"/>
      <c r="AZ1118" s="507"/>
      <c r="BA1118" s="507"/>
      <c r="BB1118" s="62" t="s">
        <v>403</v>
      </c>
      <c r="BC1118" s="62" t="s">
        <v>404</v>
      </c>
      <c r="BD1118" s="66">
        <v>3160</v>
      </c>
      <c r="BE1118" s="507"/>
      <c r="BF1118" s="518" t="s">
        <v>2746</v>
      </c>
      <c r="BG1118" s="58" t="s">
        <v>1170</v>
      </c>
      <c r="BH1118" s="507"/>
      <c r="BI1118" s="58"/>
      <c r="BJ1118" s="58"/>
      <c r="BK1118" s="58"/>
    </row>
    <row r="1119" ht="60" hidden="1" customHeight="1">
      <c r="A1119" s="58"/>
      <c r="B1119" s="58" t="s">
        <v>62</v>
      </c>
      <c r="C1119" s="58" t="s">
        <v>63</v>
      </c>
      <c r="D1119" s="59" t="s">
        <v>64</v>
      </c>
      <c r="E1119" s="58">
        <v>265</v>
      </c>
      <c r="F1119" s="58" t="s">
        <v>2735</v>
      </c>
      <c r="G1119" s="58" t="s">
        <v>2819</v>
      </c>
      <c r="H1119" s="58" t="s">
        <v>4248</v>
      </c>
      <c r="I1119" s="58" t="s">
        <v>2738</v>
      </c>
      <c r="J1119" s="58" t="s">
        <v>2739</v>
      </c>
      <c r="K1119" s="58" t="s">
        <v>2740</v>
      </c>
      <c r="L1119" s="58" t="s">
        <v>2741</v>
      </c>
      <c r="M1119" s="512" t="s">
        <v>2742</v>
      </c>
      <c r="N1119" s="58">
        <v>112160273</v>
      </c>
      <c r="O1119" s="58" t="s">
        <v>412</v>
      </c>
      <c r="P1119" s="58" t="s">
        <v>76</v>
      </c>
      <c r="Q1119" s="66" t="s">
        <v>398</v>
      </c>
      <c r="R1119" s="74">
        <v>2015</v>
      </c>
      <c r="S1119" s="517"/>
      <c r="T1119" s="513">
        <f t="shared" si="90"/>
        <v>2015</v>
      </c>
      <c r="U1119" s="58">
        <v>4</v>
      </c>
      <c r="V1119" s="58" t="s">
        <v>325</v>
      </c>
      <c r="W1119" s="58" t="s">
        <v>2743</v>
      </c>
      <c r="X1119" s="58">
        <v>20</v>
      </c>
      <c r="Y1119" s="58" t="s">
        <v>325</v>
      </c>
      <c r="Z1119" s="58" t="s">
        <v>2743</v>
      </c>
      <c r="AA1119" s="58" t="s">
        <v>2744</v>
      </c>
      <c r="AB1119" s="507"/>
      <c r="AC1119" s="58" t="s">
        <v>141</v>
      </c>
      <c r="AD1119" s="58">
        <v>12</v>
      </c>
      <c r="AE1119" s="116">
        <v>45769</v>
      </c>
      <c r="AF1119" s="73">
        <f t="shared" si="93"/>
        <v>46133</v>
      </c>
      <c r="AG1119" s="62" t="s">
        <v>82</v>
      </c>
      <c r="AH1119" s="62" t="s">
        <v>83</v>
      </c>
      <c r="AI1119" s="58" t="s">
        <v>4249</v>
      </c>
      <c r="AJ1119" s="58" t="s">
        <v>109</v>
      </c>
      <c r="AK1119" s="73" t="str">
        <f t="shared" ca="1" si="94"/>
        <v>поверен</v>
      </c>
      <c r="AL1119" s="66" t="s">
        <v>86</v>
      </c>
      <c r="AM1119" s="66" t="s">
        <v>86</v>
      </c>
      <c r="AN1119" s="66" t="s">
        <v>87</v>
      </c>
      <c r="AO1119" s="58" t="s">
        <v>88</v>
      </c>
      <c r="AP1119" s="507"/>
      <c r="AQ1119" s="507"/>
      <c r="AR1119" s="507"/>
      <c r="AS1119" s="507"/>
      <c r="AT1119" s="507"/>
      <c r="AU1119" s="507"/>
      <c r="AV1119" s="507"/>
      <c r="AW1119" s="507"/>
      <c r="AX1119" s="507"/>
      <c r="AY1119" s="507"/>
      <c r="AZ1119" s="507"/>
      <c r="BA1119" s="507"/>
      <c r="BB1119" s="62" t="s">
        <v>403</v>
      </c>
      <c r="BC1119" s="62" t="s">
        <v>404</v>
      </c>
      <c r="BD1119" s="66">
        <v>3160</v>
      </c>
      <c r="BE1119" s="507"/>
      <c r="BF1119" s="518" t="s">
        <v>2746</v>
      </c>
      <c r="BG1119" s="58" t="s">
        <v>1170</v>
      </c>
      <c r="BH1119" s="507"/>
      <c r="BI1119" s="58"/>
      <c r="BJ1119" s="58"/>
      <c r="BK1119" s="58"/>
    </row>
    <row r="1120" ht="60" hidden="1" customHeight="1">
      <c r="A1120" s="114"/>
      <c r="B1120" s="58" t="s">
        <v>62</v>
      </c>
      <c r="C1120" s="58" t="s">
        <v>63</v>
      </c>
      <c r="D1120" s="59" t="s">
        <v>64</v>
      </c>
      <c r="E1120" s="58">
        <v>265</v>
      </c>
      <c r="F1120" s="58" t="s">
        <v>2735</v>
      </c>
      <c r="G1120" s="58" t="s">
        <v>2819</v>
      </c>
      <c r="H1120" s="58" t="s">
        <v>4250</v>
      </c>
      <c r="I1120" s="58" t="s">
        <v>2738</v>
      </c>
      <c r="J1120" s="58" t="s">
        <v>2739</v>
      </c>
      <c r="K1120" s="58" t="s">
        <v>2740</v>
      </c>
      <c r="L1120" s="58" t="s">
        <v>2741</v>
      </c>
      <c r="M1120" s="512" t="s">
        <v>2742</v>
      </c>
      <c r="N1120" s="58">
        <v>112160147</v>
      </c>
      <c r="O1120" s="58" t="s">
        <v>412</v>
      </c>
      <c r="P1120" s="58" t="s">
        <v>76</v>
      </c>
      <c r="Q1120" s="66" t="s">
        <v>398</v>
      </c>
      <c r="R1120" s="74">
        <v>2015</v>
      </c>
      <c r="S1120" s="517"/>
      <c r="T1120" s="513">
        <f t="shared" si="90"/>
        <v>2015</v>
      </c>
      <c r="U1120" s="58">
        <v>4</v>
      </c>
      <c r="V1120" s="58" t="s">
        <v>325</v>
      </c>
      <c r="W1120" s="58" t="s">
        <v>2743</v>
      </c>
      <c r="X1120" s="58">
        <v>20</v>
      </c>
      <c r="Y1120" s="58" t="s">
        <v>325</v>
      </c>
      <c r="Z1120" s="58" t="s">
        <v>2743</v>
      </c>
      <c r="AA1120" s="58" t="s">
        <v>2744</v>
      </c>
      <c r="AB1120" s="507"/>
      <c r="AC1120" s="58" t="s">
        <v>141</v>
      </c>
      <c r="AD1120" s="58">
        <v>12</v>
      </c>
      <c r="AE1120" s="116">
        <v>45769</v>
      </c>
      <c r="AF1120" s="73">
        <f t="shared" si="93"/>
        <v>46133</v>
      </c>
      <c r="AG1120" s="62" t="s">
        <v>82</v>
      </c>
      <c r="AH1120" s="62" t="s">
        <v>83</v>
      </c>
      <c r="AI1120" s="58" t="s">
        <v>4251</v>
      </c>
      <c r="AJ1120" s="58" t="s">
        <v>109</v>
      </c>
      <c r="AK1120" s="73" t="str">
        <f t="shared" ca="1" si="94"/>
        <v>поверен</v>
      </c>
      <c r="AL1120" s="66" t="s">
        <v>86</v>
      </c>
      <c r="AM1120" s="66" t="s">
        <v>86</v>
      </c>
      <c r="AN1120" s="66" t="s">
        <v>87</v>
      </c>
      <c r="AO1120" s="58" t="s">
        <v>88</v>
      </c>
      <c r="AP1120" s="507"/>
      <c r="AQ1120" s="507"/>
      <c r="AR1120" s="507"/>
      <c r="AS1120" s="507"/>
      <c r="AT1120" s="507"/>
      <c r="AU1120" s="507"/>
      <c r="AV1120" s="507"/>
      <c r="AW1120" s="507"/>
      <c r="AX1120" s="507"/>
      <c r="AY1120" s="507"/>
      <c r="AZ1120" s="507"/>
      <c r="BA1120" s="507"/>
      <c r="BB1120" s="62" t="s">
        <v>403</v>
      </c>
      <c r="BC1120" s="62" t="s">
        <v>404</v>
      </c>
      <c r="BD1120" s="66">
        <v>3160</v>
      </c>
      <c r="BE1120" s="507"/>
      <c r="BF1120" s="518" t="s">
        <v>2746</v>
      </c>
      <c r="BG1120" s="58" t="s">
        <v>1170</v>
      </c>
      <c r="BH1120" s="507"/>
      <c r="BI1120" s="58"/>
      <c r="BJ1120" s="58"/>
      <c r="BK1120" s="58"/>
    </row>
    <row r="1121" ht="60" hidden="1" customHeight="1">
      <c r="A1121" s="114"/>
      <c r="B1121" s="58" t="s">
        <v>62</v>
      </c>
      <c r="C1121" s="58" t="s">
        <v>63</v>
      </c>
      <c r="D1121" s="59" t="s">
        <v>64</v>
      </c>
      <c r="E1121" s="58">
        <v>265</v>
      </c>
      <c r="F1121" s="58" t="s">
        <v>2735</v>
      </c>
      <c r="G1121" s="58" t="s">
        <v>2819</v>
      </c>
      <c r="H1121" s="58" t="s">
        <v>4252</v>
      </c>
      <c r="I1121" s="58" t="s">
        <v>2738</v>
      </c>
      <c r="J1121" s="58" t="s">
        <v>2739</v>
      </c>
      <c r="K1121" s="58" t="s">
        <v>2740</v>
      </c>
      <c r="L1121" s="58" t="s">
        <v>2741</v>
      </c>
      <c r="M1121" s="512" t="s">
        <v>2742</v>
      </c>
      <c r="N1121" s="58">
        <v>112160189</v>
      </c>
      <c r="O1121" s="58" t="s">
        <v>412</v>
      </c>
      <c r="P1121" s="58" t="s">
        <v>76</v>
      </c>
      <c r="Q1121" s="66" t="s">
        <v>398</v>
      </c>
      <c r="R1121" s="74">
        <v>2015</v>
      </c>
      <c r="S1121" s="517"/>
      <c r="T1121" s="513">
        <f t="shared" si="90"/>
        <v>2015</v>
      </c>
      <c r="U1121" s="58">
        <v>4</v>
      </c>
      <c r="V1121" s="58" t="s">
        <v>325</v>
      </c>
      <c r="W1121" s="58" t="s">
        <v>2743</v>
      </c>
      <c r="X1121" s="58">
        <v>20</v>
      </c>
      <c r="Y1121" s="58" t="s">
        <v>325</v>
      </c>
      <c r="Z1121" s="58" t="s">
        <v>2743</v>
      </c>
      <c r="AA1121" s="58" t="s">
        <v>2744</v>
      </c>
      <c r="AB1121" s="507"/>
      <c r="AC1121" s="58" t="s">
        <v>141</v>
      </c>
      <c r="AD1121" s="58">
        <v>12</v>
      </c>
      <c r="AE1121" s="116">
        <v>45769</v>
      </c>
      <c r="AF1121" s="73">
        <f t="shared" si="93"/>
        <v>46133</v>
      </c>
      <c r="AG1121" s="62" t="s">
        <v>82</v>
      </c>
      <c r="AH1121" s="62" t="s">
        <v>83</v>
      </c>
      <c r="AI1121" s="58" t="s">
        <v>4253</v>
      </c>
      <c r="AJ1121" s="58" t="s">
        <v>109</v>
      </c>
      <c r="AK1121" s="73" t="str">
        <f t="shared" ca="1" si="94"/>
        <v>поверен</v>
      </c>
      <c r="AL1121" s="66" t="s">
        <v>86</v>
      </c>
      <c r="AM1121" s="66" t="s">
        <v>86</v>
      </c>
      <c r="AN1121" s="66" t="s">
        <v>87</v>
      </c>
      <c r="AO1121" s="58" t="s">
        <v>88</v>
      </c>
      <c r="AP1121" s="507"/>
      <c r="AQ1121" s="507"/>
      <c r="AR1121" s="507"/>
      <c r="AS1121" s="507"/>
      <c r="AT1121" s="507"/>
      <c r="AU1121" s="507"/>
      <c r="AV1121" s="507"/>
      <c r="AW1121" s="507"/>
      <c r="AX1121" s="507"/>
      <c r="AY1121" s="507"/>
      <c r="AZ1121" s="507"/>
      <c r="BA1121" s="507"/>
      <c r="BB1121" s="62" t="s">
        <v>403</v>
      </c>
      <c r="BC1121" s="62" t="s">
        <v>404</v>
      </c>
      <c r="BD1121" s="66">
        <v>3160</v>
      </c>
      <c r="BE1121" s="507"/>
      <c r="BF1121" s="518" t="s">
        <v>2746</v>
      </c>
      <c r="BG1121" s="58" t="s">
        <v>1170</v>
      </c>
      <c r="BH1121" s="507"/>
      <c r="BI1121" s="58"/>
      <c r="BJ1121" s="58"/>
      <c r="BK1121" s="58"/>
    </row>
    <row r="1122" ht="60" hidden="1" customHeight="1">
      <c r="A1122" s="58"/>
      <c r="B1122" s="58" t="s">
        <v>62</v>
      </c>
      <c r="C1122" s="58" t="s">
        <v>63</v>
      </c>
      <c r="D1122" s="59" t="s">
        <v>64</v>
      </c>
      <c r="E1122" s="58">
        <v>265</v>
      </c>
      <c r="F1122" s="58" t="s">
        <v>2735</v>
      </c>
      <c r="G1122" s="58" t="s">
        <v>2819</v>
      </c>
      <c r="H1122" s="58" t="s">
        <v>4254</v>
      </c>
      <c r="I1122" s="58" t="s">
        <v>2738</v>
      </c>
      <c r="J1122" s="58" t="s">
        <v>2739</v>
      </c>
      <c r="K1122" s="58" t="s">
        <v>2740</v>
      </c>
      <c r="L1122" s="58" t="s">
        <v>2741</v>
      </c>
      <c r="M1122" s="512" t="s">
        <v>2742</v>
      </c>
      <c r="N1122" s="58">
        <v>112160076</v>
      </c>
      <c r="O1122" s="58" t="s">
        <v>412</v>
      </c>
      <c r="P1122" s="58" t="s">
        <v>76</v>
      </c>
      <c r="Q1122" s="66" t="s">
        <v>398</v>
      </c>
      <c r="R1122" s="74">
        <v>2015</v>
      </c>
      <c r="S1122" s="517"/>
      <c r="T1122" s="513">
        <f t="shared" si="90"/>
        <v>2015</v>
      </c>
      <c r="U1122" s="58">
        <v>4</v>
      </c>
      <c r="V1122" s="58" t="s">
        <v>325</v>
      </c>
      <c r="W1122" s="58" t="s">
        <v>2743</v>
      </c>
      <c r="X1122" s="58">
        <v>20</v>
      </c>
      <c r="Y1122" s="58" t="s">
        <v>325</v>
      </c>
      <c r="Z1122" s="58" t="s">
        <v>2743</v>
      </c>
      <c r="AA1122" s="58" t="s">
        <v>2744</v>
      </c>
      <c r="AB1122" s="507"/>
      <c r="AC1122" s="58" t="s">
        <v>141</v>
      </c>
      <c r="AD1122" s="58">
        <v>12</v>
      </c>
      <c r="AE1122" s="116">
        <v>45769</v>
      </c>
      <c r="AF1122" s="73">
        <f t="shared" si="93"/>
        <v>46133</v>
      </c>
      <c r="AG1122" s="62" t="s">
        <v>82</v>
      </c>
      <c r="AH1122" s="62" t="s">
        <v>83</v>
      </c>
      <c r="AI1122" s="58" t="s">
        <v>4255</v>
      </c>
      <c r="AJ1122" s="58" t="s">
        <v>109</v>
      </c>
      <c r="AK1122" s="73" t="str">
        <f t="shared" ca="1" si="94"/>
        <v>поверен</v>
      </c>
      <c r="AL1122" s="66" t="s">
        <v>86</v>
      </c>
      <c r="AM1122" s="66" t="s">
        <v>86</v>
      </c>
      <c r="AN1122" s="66" t="s">
        <v>87</v>
      </c>
      <c r="AO1122" s="58" t="s">
        <v>88</v>
      </c>
      <c r="AP1122" s="507"/>
      <c r="AQ1122" s="507"/>
      <c r="AR1122" s="507"/>
      <c r="AS1122" s="507"/>
      <c r="AT1122" s="507"/>
      <c r="AU1122" s="507"/>
      <c r="AV1122" s="507"/>
      <c r="AW1122" s="507"/>
      <c r="AX1122" s="507"/>
      <c r="AY1122" s="507"/>
      <c r="AZ1122" s="507"/>
      <c r="BA1122" s="507"/>
      <c r="BB1122" s="62" t="s">
        <v>403</v>
      </c>
      <c r="BC1122" s="62" t="s">
        <v>404</v>
      </c>
      <c r="BD1122" s="66">
        <v>3160</v>
      </c>
      <c r="BE1122" s="507"/>
      <c r="BF1122" s="518" t="s">
        <v>2746</v>
      </c>
      <c r="BG1122" s="58" t="s">
        <v>1170</v>
      </c>
      <c r="BH1122" s="507"/>
      <c r="BI1122" s="58"/>
      <c r="BJ1122" s="58"/>
      <c r="BK1122" s="58"/>
    </row>
    <row r="1123" s="3" customFormat="1" ht="60" hidden="1" customHeight="1">
      <c r="A1123" s="58"/>
      <c r="B1123" s="58" t="s">
        <v>62</v>
      </c>
      <c r="C1123" s="58" t="s">
        <v>63</v>
      </c>
      <c r="D1123" s="59" t="s">
        <v>64</v>
      </c>
      <c r="E1123" s="58">
        <v>265</v>
      </c>
      <c r="F1123" s="58" t="s">
        <v>2735</v>
      </c>
      <c r="G1123" s="58" t="s">
        <v>2819</v>
      </c>
      <c r="H1123" s="58" t="s">
        <v>4256</v>
      </c>
      <c r="I1123" s="58" t="s">
        <v>2738</v>
      </c>
      <c r="J1123" s="58" t="s">
        <v>2739</v>
      </c>
      <c r="K1123" s="58" t="s">
        <v>2740</v>
      </c>
      <c r="L1123" s="58" t="s">
        <v>2741</v>
      </c>
      <c r="M1123" s="512" t="s">
        <v>2742</v>
      </c>
      <c r="N1123" s="58">
        <v>112160198</v>
      </c>
      <c r="O1123" s="58" t="s">
        <v>412</v>
      </c>
      <c r="P1123" s="58" t="s">
        <v>76</v>
      </c>
      <c r="Q1123" s="66" t="s">
        <v>398</v>
      </c>
      <c r="R1123" s="74">
        <v>2015</v>
      </c>
      <c r="S1123" s="74"/>
      <c r="T1123" s="513">
        <f t="shared" si="90"/>
        <v>2015</v>
      </c>
      <c r="U1123" s="58">
        <v>4</v>
      </c>
      <c r="V1123" s="58" t="s">
        <v>325</v>
      </c>
      <c r="W1123" s="58" t="s">
        <v>2743</v>
      </c>
      <c r="X1123" s="58">
        <v>20</v>
      </c>
      <c r="Y1123" s="58" t="s">
        <v>325</v>
      </c>
      <c r="Z1123" s="58" t="s">
        <v>2743</v>
      </c>
      <c r="AA1123" s="58" t="s">
        <v>2744</v>
      </c>
      <c r="AB1123" s="58"/>
      <c r="AC1123" s="58" t="s">
        <v>141</v>
      </c>
      <c r="AD1123" s="58">
        <v>12</v>
      </c>
      <c r="AE1123" s="116">
        <v>45880</v>
      </c>
      <c r="AF1123" s="73">
        <f t="shared" si="93"/>
        <v>46244</v>
      </c>
      <c r="AG1123" s="62" t="s">
        <v>82</v>
      </c>
      <c r="AH1123" s="62" t="s">
        <v>83</v>
      </c>
      <c r="AI1123" s="58" t="s">
        <v>4257</v>
      </c>
      <c r="AJ1123" s="58" t="s">
        <v>109</v>
      </c>
      <c r="AK1123" s="73" t="str">
        <f t="shared" ca="1" si="94"/>
        <v>поверен</v>
      </c>
      <c r="AL1123" s="66" t="s">
        <v>86</v>
      </c>
      <c r="AM1123" s="66" t="s">
        <v>86</v>
      </c>
      <c r="AN1123" s="66" t="s">
        <v>87</v>
      </c>
      <c r="AO1123" s="58" t="s">
        <v>88</v>
      </c>
      <c r="AP1123" s="58"/>
      <c r="AQ1123" s="58"/>
      <c r="AR1123" s="58"/>
      <c r="AS1123" s="58"/>
      <c r="AT1123" s="58"/>
      <c r="AU1123" s="58"/>
      <c r="AV1123" s="58"/>
      <c r="AW1123" s="58"/>
      <c r="AX1123" s="58"/>
      <c r="AY1123" s="58"/>
      <c r="AZ1123" s="58"/>
      <c r="BA1123" s="58"/>
      <c r="BB1123" s="62" t="s">
        <v>403</v>
      </c>
      <c r="BC1123" s="62" t="s">
        <v>404</v>
      </c>
      <c r="BD1123" s="66">
        <v>3160</v>
      </c>
      <c r="BE1123" s="58"/>
      <c r="BF1123" s="514" t="s">
        <v>2746</v>
      </c>
      <c r="BG1123" s="58" t="s">
        <v>455</v>
      </c>
      <c r="BH1123" s="58"/>
      <c r="BI1123" s="58"/>
      <c r="BJ1123" s="74"/>
      <c r="BK1123" s="58"/>
    </row>
    <row r="1124" ht="60" hidden="1" customHeight="1">
      <c r="A1124" s="58"/>
      <c r="B1124" s="58" t="s">
        <v>62</v>
      </c>
      <c r="C1124" s="58" t="s">
        <v>63</v>
      </c>
      <c r="D1124" s="59" t="s">
        <v>64</v>
      </c>
      <c r="E1124" s="58">
        <v>265</v>
      </c>
      <c r="F1124" s="58" t="s">
        <v>2735</v>
      </c>
      <c r="G1124" s="58" t="s">
        <v>2819</v>
      </c>
      <c r="H1124" s="58" t="s">
        <v>4258</v>
      </c>
      <c r="I1124" s="58" t="s">
        <v>2738</v>
      </c>
      <c r="J1124" s="58" t="s">
        <v>2739</v>
      </c>
      <c r="K1124" s="58" t="s">
        <v>2740</v>
      </c>
      <c r="L1124" s="58" t="s">
        <v>2741</v>
      </c>
      <c r="M1124" s="512" t="s">
        <v>2742</v>
      </c>
      <c r="N1124" s="58">
        <v>112160066</v>
      </c>
      <c r="O1124" s="58" t="s">
        <v>412</v>
      </c>
      <c r="P1124" s="58" t="s">
        <v>76</v>
      </c>
      <c r="Q1124" s="66" t="s">
        <v>398</v>
      </c>
      <c r="R1124" s="74">
        <v>2015</v>
      </c>
      <c r="S1124" s="517"/>
      <c r="T1124" s="513">
        <f t="shared" si="90"/>
        <v>2015</v>
      </c>
      <c r="U1124" s="58">
        <v>4</v>
      </c>
      <c r="V1124" s="58" t="s">
        <v>325</v>
      </c>
      <c r="W1124" s="58" t="s">
        <v>2743</v>
      </c>
      <c r="X1124" s="58">
        <v>20</v>
      </c>
      <c r="Y1124" s="58" t="s">
        <v>325</v>
      </c>
      <c r="Z1124" s="58" t="s">
        <v>2743</v>
      </c>
      <c r="AA1124" s="58" t="s">
        <v>2744</v>
      </c>
      <c r="AB1124" s="507"/>
      <c r="AC1124" s="58" t="s">
        <v>141</v>
      </c>
      <c r="AD1124" s="58">
        <v>12</v>
      </c>
      <c r="AE1124" s="116">
        <v>45769</v>
      </c>
      <c r="AF1124" s="73">
        <f t="shared" si="93"/>
        <v>46133</v>
      </c>
      <c r="AG1124" s="62" t="s">
        <v>82</v>
      </c>
      <c r="AH1124" s="62" t="s">
        <v>83</v>
      </c>
      <c r="AI1124" s="58" t="s">
        <v>4259</v>
      </c>
      <c r="AJ1124" s="58" t="s">
        <v>109</v>
      </c>
      <c r="AK1124" s="73" t="str">
        <f t="shared" ca="1" si="94"/>
        <v>поверен</v>
      </c>
      <c r="AL1124" s="66" t="s">
        <v>86</v>
      </c>
      <c r="AM1124" s="66" t="s">
        <v>86</v>
      </c>
      <c r="AN1124" s="66" t="s">
        <v>87</v>
      </c>
      <c r="AO1124" s="58" t="s">
        <v>88</v>
      </c>
      <c r="AP1124" s="507"/>
      <c r="AQ1124" s="507"/>
      <c r="AR1124" s="507"/>
      <c r="AS1124" s="507"/>
      <c r="AT1124" s="507"/>
      <c r="AU1124" s="507"/>
      <c r="AV1124" s="507"/>
      <c r="AW1124" s="507"/>
      <c r="AX1124" s="507"/>
      <c r="AY1124" s="507"/>
      <c r="AZ1124" s="507"/>
      <c r="BA1124" s="507"/>
      <c r="BB1124" s="62" t="s">
        <v>403</v>
      </c>
      <c r="BC1124" s="62" t="s">
        <v>404</v>
      </c>
      <c r="BD1124" s="66">
        <v>3160</v>
      </c>
      <c r="BE1124" s="507"/>
      <c r="BF1124" s="518" t="s">
        <v>2746</v>
      </c>
      <c r="BG1124" s="58" t="s">
        <v>1170</v>
      </c>
      <c r="BH1124" s="507"/>
      <c r="BI1124" s="58"/>
      <c r="BJ1124" s="58"/>
      <c r="BK1124" s="58"/>
    </row>
    <row r="1125" ht="60" hidden="1" customHeight="1">
      <c r="A1125" s="58"/>
      <c r="B1125" s="58" t="s">
        <v>62</v>
      </c>
      <c r="C1125" s="58" t="s">
        <v>63</v>
      </c>
      <c r="D1125" s="59" t="s">
        <v>64</v>
      </c>
      <c r="E1125" s="58">
        <v>265</v>
      </c>
      <c r="F1125" s="58" t="s">
        <v>2735</v>
      </c>
      <c r="G1125" s="58" t="s">
        <v>2819</v>
      </c>
      <c r="H1125" s="58" t="s">
        <v>4260</v>
      </c>
      <c r="I1125" s="58" t="s">
        <v>2738</v>
      </c>
      <c r="J1125" s="58" t="s">
        <v>2739</v>
      </c>
      <c r="K1125" s="58" t="s">
        <v>2740</v>
      </c>
      <c r="L1125" s="58" t="s">
        <v>2741</v>
      </c>
      <c r="M1125" s="512" t="s">
        <v>2742</v>
      </c>
      <c r="N1125" s="58">
        <v>112160013</v>
      </c>
      <c r="O1125" s="58" t="s">
        <v>412</v>
      </c>
      <c r="P1125" s="58" t="s">
        <v>76</v>
      </c>
      <c r="Q1125" s="66" t="s">
        <v>398</v>
      </c>
      <c r="R1125" s="74">
        <v>2015</v>
      </c>
      <c r="S1125" s="517"/>
      <c r="T1125" s="513">
        <f t="shared" si="90"/>
        <v>2015</v>
      </c>
      <c r="U1125" s="58">
        <v>4</v>
      </c>
      <c r="V1125" s="58" t="s">
        <v>325</v>
      </c>
      <c r="W1125" s="58" t="s">
        <v>2743</v>
      </c>
      <c r="X1125" s="58">
        <v>20</v>
      </c>
      <c r="Y1125" s="58" t="s">
        <v>325</v>
      </c>
      <c r="Z1125" s="58" t="s">
        <v>2743</v>
      </c>
      <c r="AA1125" s="58" t="s">
        <v>2744</v>
      </c>
      <c r="AB1125" s="507"/>
      <c r="AC1125" s="58" t="s">
        <v>141</v>
      </c>
      <c r="AD1125" s="58">
        <v>12</v>
      </c>
      <c r="AE1125" s="116">
        <v>45769</v>
      </c>
      <c r="AF1125" s="73">
        <f t="shared" si="93"/>
        <v>46133</v>
      </c>
      <c r="AG1125" s="62" t="s">
        <v>82</v>
      </c>
      <c r="AH1125" s="62" t="s">
        <v>83</v>
      </c>
      <c r="AI1125" s="58" t="s">
        <v>4261</v>
      </c>
      <c r="AJ1125" s="58" t="s">
        <v>109</v>
      </c>
      <c r="AK1125" s="73" t="str">
        <f t="shared" ca="1" si="94"/>
        <v>поверен</v>
      </c>
      <c r="AL1125" s="66" t="s">
        <v>86</v>
      </c>
      <c r="AM1125" s="66" t="s">
        <v>86</v>
      </c>
      <c r="AN1125" s="66" t="s">
        <v>87</v>
      </c>
      <c r="AO1125" s="58" t="s">
        <v>88</v>
      </c>
      <c r="AP1125" s="507"/>
      <c r="AQ1125" s="507"/>
      <c r="AR1125" s="507"/>
      <c r="AS1125" s="507"/>
      <c r="AT1125" s="507"/>
      <c r="AU1125" s="507"/>
      <c r="AV1125" s="507"/>
      <c r="AW1125" s="507"/>
      <c r="AX1125" s="507"/>
      <c r="AY1125" s="507"/>
      <c r="AZ1125" s="507"/>
      <c r="BA1125" s="507"/>
      <c r="BB1125" s="62" t="s">
        <v>403</v>
      </c>
      <c r="BC1125" s="62" t="s">
        <v>404</v>
      </c>
      <c r="BD1125" s="66">
        <v>3160</v>
      </c>
      <c r="BE1125" s="507"/>
      <c r="BF1125" s="518" t="s">
        <v>2746</v>
      </c>
      <c r="BG1125" s="58" t="s">
        <v>1170</v>
      </c>
      <c r="BH1125" s="507"/>
      <c r="BI1125" s="58"/>
      <c r="BJ1125" s="58"/>
      <c r="BK1125" s="58"/>
    </row>
    <row r="1126" ht="60" hidden="1" customHeight="1">
      <c r="A1126" s="58"/>
      <c r="B1126" s="58" t="s">
        <v>62</v>
      </c>
      <c r="C1126" s="58" t="s">
        <v>63</v>
      </c>
      <c r="D1126" s="59" t="s">
        <v>64</v>
      </c>
      <c r="E1126" s="58">
        <v>265</v>
      </c>
      <c r="F1126" s="58" t="s">
        <v>2735</v>
      </c>
      <c r="G1126" s="58" t="s">
        <v>2819</v>
      </c>
      <c r="H1126" s="58" t="s">
        <v>4262</v>
      </c>
      <c r="I1126" s="58" t="s">
        <v>2738</v>
      </c>
      <c r="J1126" s="58" t="s">
        <v>2739</v>
      </c>
      <c r="K1126" s="58" t="s">
        <v>2740</v>
      </c>
      <c r="L1126" s="58" t="s">
        <v>2741</v>
      </c>
      <c r="M1126" s="512" t="s">
        <v>2742</v>
      </c>
      <c r="N1126" s="58">
        <v>112160229</v>
      </c>
      <c r="O1126" s="58" t="s">
        <v>412</v>
      </c>
      <c r="P1126" s="58" t="s">
        <v>76</v>
      </c>
      <c r="Q1126" s="66" t="s">
        <v>398</v>
      </c>
      <c r="R1126" s="74">
        <v>2015</v>
      </c>
      <c r="S1126" s="517"/>
      <c r="T1126" s="513">
        <f t="shared" si="90"/>
        <v>2015</v>
      </c>
      <c r="U1126" s="58">
        <v>4</v>
      </c>
      <c r="V1126" s="58" t="s">
        <v>325</v>
      </c>
      <c r="W1126" s="58" t="s">
        <v>2743</v>
      </c>
      <c r="X1126" s="58">
        <v>20</v>
      </c>
      <c r="Y1126" s="58" t="s">
        <v>325</v>
      </c>
      <c r="Z1126" s="58" t="s">
        <v>2743</v>
      </c>
      <c r="AA1126" s="58" t="s">
        <v>2744</v>
      </c>
      <c r="AB1126" s="507"/>
      <c r="AC1126" s="58" t="s">
        <v>141</v>
      </c>
      <c r="AD1126" s="58">
        <v>12</v>
      </c>
      <c r="AE1126" s="116">
        <v>45769</v>
      </c>
      <c r="AF1126" s="73">
        <f t="shared" si="93"/>
        <v>46133</v>
      </c>
      <c r="AG1126" s="62" t="s">
        <v>82</v>
      </c>
      <c r="AH1126" s="62" t="s">
        <v>83</v>
      </c>
      <c r="AI1126" s="58" t="s">
        <v>4263</v>
      </c>
      <c r="AJ1126" s="58" t="s">
        <v>109</v>
      </c>
      <c r="AK1126" s="73" t="str">
        <f t="shared" ca="1" si="94"/>
        <v>поверен</v>
      </c>
      <c r="AL1126" s="66" t="s">
        <v>86</v>
      </c>
      <c r="AM1126" s="66" t="s">
        <v>86</v>
      </c>
      <c r="AN1126" s="66" t="s">
        <v>87</v>
      </c>
      <c r="AO1126" s="58" t="s">
        <v>88</v>
      </c>
      <c r="AP1126" s="507"/>
      <c r="AQ1126" s="507"/>
      <c r="AR1126" s="507"/>
      <c r="AS1126" s="507"/>
      <c r="AT1126" s="507"/>
      <c r="AU1126" s="507"/>
      <c r="AV1126" s="507"/>
      <c r="AW1126" s="507"/>
      <c r="AX1126" s="507"/>
      <c r="AY1126" s="507"/>
      <c r="AZ1126" s="507"/>
      <c r="BA1126" s="507"/>
      <c r="BB1126" s="62" t="s">
        <v>403</v>
      </c>
      <c r="BC1126" s="62" t="s">
        <v>404</v>
      </c>
      <c r="BD1126" s="66">
        <v>3160</v>
      </c>
      <c r="BE1126" s="507"/>
      <c r="BF1126" s="518" t="s">
        <v>2746</v>
      </c>
      <c r="BG1126" s="58" t="s">
        <v>1170</v>
      </c>
      <c r="BH1126" s="507"/>
      <c r="BI1126" s="58"/>
      <c r="BJ1126" s="58"/>
      <c r="BK1126" s="58"/>
    </row>
    <row r="1127" ht="60" hidden="1" customHeight="1">
      <c r="A1127" s="58"/>
      <c r="B1127" s="58" t="s">
        <v>62</v>
      </c>
      <c r="C1127" s="58" t="s">
        <v>63</v>
      </c>
      <c r="D1127" s="59" t="s">
        <v>64</v>
      </c>
      <c r="E1127" s="58">
        <v>265</v>
      </c>
      <c r="F1127" s="58" t="s">
        <v>2735</v>
      </c>
      <c r="G1127" s="58" t="s">
        <v>2819</v>
      </c>
      <c r="H1127" s="58" t="s">
        <v>4264</v>
      </c>
      <c r="I1127" s="58" t="s">
        <v>2738</v>
      </c>
      <c r="J1127" s="58" t="s">
        <v>2739</v>
      </c>
      <c r="K1127" s="58" t="s">
        <v>2740</v>
      </c>
      <c r="L1127" s="58" t="s">
        <v>2741</v>
      </c>
      <c r="M1127" s="512" t="s">
        <v>2742</v>
      </c>
      <c r="N1127" s="58">
        <v>112160065</v>
      </c>
      <c r="O1127" s="58" t="s">
        <v>412</v>
      </c>
      <c r="P1127" s="58" t="s">
        <v>76</v>
      </c>
      <c r="Q1127" s="66" t="s">
        <v>398</v>
      </c>
      <c r="R1127" s="74">
        <v>2015</v>
      </c>
      <c r="S1127" s="517"/>
      <c r="T1127" s="513">
        <f t="shared" si="90"/>
        <v>2015</v>
      </c>
      <c r="U1127" s="58">
        <v>4</v>
      </c>
      <c r="V1127" s="58" t="s">
        <v>325</v>
      </c>
      <c r="W1127" s="58" t="s">
        <v>2743</v>
      </c>
      <c r="X1127" s="58">
        <v>20</v>
      </c>
      <c r="Y1127" s="58" t="s">
        <v>325</v>
      </c>
      <c r="Z1127" s="58" t="s">
        <v>2743</v>
      </c>
      <c r="AA1127" s="58" t="s">
        <v>2744</v>
      </c>
      <c r="AB1127" s="507"/>
      <c r="AC1127" s="58" t="s">
        <v>141</v>
      </c>
      <c r="AD1127" s="58">
        <v>12</v>
      </c>
      <c r="AE1127" s="116">
        <v>45769</v>
      </c>
      <c r="AF1127" s="73">
        <f t="shared" si="93"/>
        <v>46133</v>
      </c>
      <c r="AG1127" s="62" t="s">
        <v>82</v>
      </c>
      <c r="AH1127" s="62" t="s">
        <v>83</v>
      </c>
      <c r="AI1127" s="58" t="s">
        <v>4265</v>
      </c>
      <c r="AJ1127" s="58" t="s">
        <v>109</v>
      </c>
      <c r="AK1127" s="73" t="str">
        <f t="shared" ca="1" si="94"/>
        <v>поверен</v>
      </c>
      <c r="AL1127" s="66" t="s">
        <v>86</v>
      </c>
      <c r="AM1127" s="66" t="s">
        <v>86</v>
      </c>
      <c r="AN1127" s="66" t="s">
        <v>87</v>
      </c>
      <c r="AO1127" s="58" t="s">
        <v>88</v>
      </c>
      <c r="AP1127" s="507"/>
      <c r="AQ1127" s="507"/>
      <c r="AR1127" s="507"/>
      <c r="AS1127" s="507"/>
      <c r="AT1127" s="507"/>
      <c r="AU1127" s="507"/>
      <c r="AV1127" s="507"/>
      <c r="AW1127" s="507"/>
      <c r="AX1127" s="507"/>
      <c r="AY1127" s="507"/>
      <c r="AZ1127" s="507"/>
      <c r="BA1127" s="507"/>
      <c r="BB1127" s="62" t="s">
        <v>403</v>
      </c>
      <c r="BC1127" s="62" t="s">
        <v>404</v>
      </c>
      <c r="BD1127" s="66">
        <v>3160</v>
      </c>
      <c r="BE1127" s="507"/>
      <c r="BF1127" s="518" t="s">
        <v>2746</v>
      </c>
      <c r="BG1127" s="58" t="s">
        <v>1170</v>
      </c>
      <c r="BH1127" s="507"/>
      <c r="BI1127" s="58"/>
      <c r="BJ1127" s="58"/>
      <c r="BK1127" s="58"/>
    </row>
    <row r="1128" ht="60" hidden="1" customHeight="1">
      <c r="A1128" s="58"/>
      <c r="B1128" s="58" t="s">
        <v>62</v>
      </c>
      <c r="C1128" s="58" t="s">
        <v>63</v>
      </c>
      <c r="D1128" s="59" t="s">
        <v>64</v>
      </c>
      <c r="E1128" s="58">
        <v>265</v>
      </c>
      <c r="F1128" s="58" t="s">
        <v>2735</v>
      </c>
      <c r="G1128" s="58" t="s">
        <v>2819</v>
      </c>
      <c r="H1128" s="58" t="s">
        <v>4266</v>
      </c>
      <c r="I1128" s="58" t="s">
        <v>2738</v>
      </c>
      <c r="J1128" s="58" t="s">
        <v>2739</v>
      </c>
      <c r="K1128" s="58" t="s">
        <v>2740</v>
      </c>
      <c r="L1128" s="58" t="s">
        <v>2741</v>
      </c>
      <c r="M1128" s="512" t="s">
        <v>2742</v>
      </c>
      <c r="N1128" s="58">
        <v>112160234</v>
      </c>
      <c r="O1128" s="58" t="s">
        <v>412</v>
      </c>
      <c r="P1128" s="58" t="s">
        <v>76</v>
      </c>
      <c r="Q1128" s="66" t="s">
        <v>398</v>
      </c>
      <c r="R1128" s="74">
        <v>2015</v>
      </c>
      <c r="S1128" s="517"/>
      <c r="T1128" s="513">
        <f t="shared" ref="T1128:T1191" si="95">R1128+S1128*365.2</f>
        <v>2015</v>
      </c>
      <c r="U1128" s="58">
        <v>4</v>
      </c>
      <c r="V1128" s="58" t="s">
        <v>325</v>
      </c>
      <c r="W1128" s="58" t="s">
        <v>2743</v>
      </c>
      <c r="X1128" s="58">
        <v>20</v>
      </c>
      <c r="Y1128" s="58" t="s">
        <v>325</v>
      </c>
      <c r="Z1128" s="58" t="s">
        <v>2743</v>
      </c>
      <c r="AA1128" s="58" t="s">
        <v>2744</v>
      </c>
      <c r="AB1128" s="507"/>
      <c r="AC1128" s="58" t="s">
        <v>141</v>
      </c>
      <c r="AD1128" s="58">
        <v>12</v>
      </c>
      <c r="AE1128" s="116">
        <v>45769</v>
      </c>
      <c r="AF1128" s="73">
        <f t="shared" si="93"/>
        <v>46133</v>
      </c>
      <c r="AG1128" s="62" t="s">
        <v>82</v>
      </c>
      <c r="AH1128" s="62" t="s">
        <v>83</v>
      </c>
      <c r="AI1128" s="58" t="s">
        <v>4267</v>
      </c>
      <c r="AJ1128" s="58" t="s">
        <v>109</v>
      </c>
      <c r="AK1128" s="73" t="str">
        <f t="shared" ca="1" si="94"/>
        <v>поверен</v>
      </c>
      <c r="AL1128" s="66" t="s">
        <v>86</v>
      </c>
      <c r="AM1128" s="66" t="s">
        <v>86</v>
      </c>
      <c r="AN1128" s="66" t="s">
        <v>87</v>
      </c>
      <c r="AO1128" s="58" t="s">
        <v>88</v>
      </c>
      <c r="AP1128" s="507"/>
      <c r="AQ1128" s="507"/>
      <c r="AR1128" s="507"/>
      <c r="AS1128" s="507"/>
      <c r="AT1128" s="507"/>
      <c r="AU1128" s="507"/>
      <c r="AV1128" s="507"/>
      <c r="AW1128" s="507"/>
      <c r="AX1128" s="507"/>
      <c r="AY1128" s="507"/>
      <c r="AZ1128" s="507"/>
      <c r="BA1128" s="507"/>
      <c r="BB1128" s="62" t="s">
        <v>403</v>
      </c>
      <c r="BC1128" s="62" t="s">
        <v>404</v>
      </c>
      <c r="BD1128" s="66">
        <v>3160</v>
      </c>
      <c r="BE1128" s="507"/>
      <c r="BF1128" s="518" t="s">
        <v>2746</v>
      </c>
      <c r="BG1128" s="58" t="s">
        <v>1170</v>
      </c>
      <c r="BH1128" s="507"/>
      <c r="BI1128" s="58"/>
      <c r="BJ1128" s="58"/>
      <c r="BK1128" s="58"/>
    </row>
    <row r="1129" ht="60" hidden="1" customHeight="1">
      <c r="A1129" s="114"/>
      <c r="B1129" s="58" t="s">
        <v>62</v>
      </c>
      <c r="C1129" s="58" t="s">
        <v>63</v>
      </c>
      <c r="D1129" s="59" t="s">
        <v>64</v>
      </c>
      <c r="E1129" s="58">
        <v>265</v>
      </c>
      <c r="F1129" s="58" t="s">
        <v>2735</v>
      </c>
      <c r="G1129" s="58" t="s">
        <v>2819</v>
      </c>
      <c r="H1129" s="58" t="s">
        <v>4268</v>
      </c>
      <c r="I1129" s="58" t="s">
        <v>2738</v>
      </c>
      <c r="J1129" s="58" t="s">
        <v>2739</v>
      </c>
      <c r="K1129" s="58" t="s">
        <v>2740</v>
      </c>
      <c r="L1129" s="58" t="s">
        <v>2741</v>
      </c>
      <c r="M1129" s="512" t="s">
        <v>2742</v>
      </c>
      <c r="N1129" s="58">
        <v>112160116</v>
      </c>
      <c r="O1129" s="58" t="s">
        <v>412</v>
      </c>
      <c r="P1129" s="58" t="s">
        <v>76</v>
      </c>
      <c r="Q1129" s="66" t="s">
        <v>398</v>
      </c>
      <c r="R1129" s="74">
        <v>2015</v>
      </c>
      <c r="S1129" s="517"/>
      <c r="T1129" s="513">
        <f t="shared" si="95"/>
        <v>2015</v>
      </c>
      <c r="U1129" s="58">
        <v>4</v>
      </c>
      <c r="V1129" s="58" t="s">
        <v>325</v>
      </c>
      <c r="W1129" s="58" t="s">
        <v>2743</v>
      </c>
      <c r="X1129" s="58">
        <v>20</v>
      </c>
      <c r="Y1129" s="58" t="s">
        <v>325</v>
      </c>
      <c r="Z1129" s="58" t="s">
        <v>2743</v>
      </c>
      <c r="AA1129" s="58" t="s">
        <v>2744</v>
      </c>
      <c r="AB1129" s="507"/>
      <c r="AC1129" s="58" t="s">
        <v>141</v>
      </c>
      <c r="AD1129" s="58">
        <v>12</v>
      </c>
      <c r="AE1129" s="116">
        <v>45769</v>
      </c>
      <c r="AF1129" s="73">
        <f t="shared" si="93"/>
        <v>46133</v>
      </c>
      <c r="AG1129" s="62" t="s">
        <v>82</v>
      </c>
      <c r="AH1129" s="62" t="s">
        <v>83</v>
      </c>
      <c r="AI1129" s="58" t="s">
        <v>4269</v>
      </c>
      <c r="AJ1129" s="58" t="s">
        <v>109</v>
      </c>
      <c r="AK1129" s="73" t="str">
        <f t="shared" ca="1" si="94"/>
        <v>поверен</v>
      </c>
      <c r="AL1129" s="66" t="s">
        <v>86</v>
      </c>
      <c r="AM1129" s="66" t="s">
        <v>86</v>
      </c>
      <c r="AN1129" s="66" t="s">
        <v>87</v>
      </c>
      <c r="AO1129" s="58" t="s">
        <v>88</v>
      </c>
      <c r="AP1129" s="507"/>
      <c r="AQ1129" s="507"/>
      <c r="AR1129" s="507"/>
      <c r="AS1129" s="507"/>
      <c r="AT1129" s="507"/>
      <c r="AU1129" s="507"/>
      <c r="AV1129" s="507"/>
      <c r="AW1129" s="507"/>
      <c r="AX1129" s="507"/>
      <c r="AY1129" s="507"/>
      <c r="AZ1129" s="507"/>
      <c r="BA1129" s="507"/>
      <c r="BB1129" s="62" t="s">
        <v>403</v>
      </c>
      <c r="BC1129" s="62" t="s">
        <v>404</v>
      </c>
      <c r="BD1129" s="66">
        <v>3160</v>
      </c>
      <c r="BE1129" s="507"/>
      <c r="BF1129" s="518" t="s">
        <v>2746</v>
      </c>
      <c r="BG1129" s="58" t="s">
        <v>1170</v>
      </c>
      <c r="BH1129" s="507"/>
      <c r="BI1129" s="58"/>
      <c r="BJ1129" s="58"/>
      <c r="BK1129" s="58"/>
    </row>
    <row r="1130" ht="60" hidden="1" customHeight="1">
      <c r="A1130" s="114"/>
      <c r="B1130" s="58" t="s">
        <v>62</v>
      </c>
      <c r="C1130" s="58" t="s">
        <v>63</v>
      </c>
      <c r="D1130" s="59" t="s">
        <v>64</v>
      </c>
      <c r="E1130" s="58">
        <v>265</v>
      </c>
      <c r="F1130" s="58" t="s">
        <v>2735</v>
      </c>
      <c r="G1130" s="58" t="s">
        <v>2819</v>
      </c>
      <c r="H1130" s="58" t="s">
        <v>4270</v>
      </c>
      <c r="I1130" s="58" t="s">
        <v>2738</v>
      </c>
      <c r="J1130" s="58" t="s">
        <v>2739</v>
      </c>
      <c r="K1130" s="58" t="s">
        <v>2740</v>
      </c>
      <c r="L1130" s="58" t="s">
        <v>2741</v>
      </c>
      <c r="M1130" s="512" t="s">
        <v>2742</v>
      </c>
      <c r="N1130" s="58">
        <v>112160103</v>
      </c>
      <c r="O1130" s="58" t="s">
        <v>412</v>
      </c>
      <c r="P1130" s="58" t="s">
        <v>76</v>
      </c>
      <c r="Q1130" s="66" t="s">
        <v>398</v>
      </c>
      <c r="R1130" s="74">
        <v>2015</v>
      </c>
      <c r="S1130" s="517"/>
      <c r="T1130" s="513">
        <f t="shared" si="95"/>
        <v>2015</v>
      </c>
      <c r="U1130" s="58">
        <v>4</v>
      </c>
      <c r="V1130" s="58" t="s">
        <v>325</v>
      </c>
      <c r="W1130" s="58" t="s">
        <v>2743</v>
      </c>
      <c r="X1130" s="58">
        <v>20</v>
      </c>
      <c r="Y1130" s="58" t="s">
        <v>325</v>
      </c>
      <c r="Z1130" s="58" t="s">
        <v>2743</v>
      </c>
      <c r="AA1130" s="58" t="s">
        <v>2744</v>
      </c>
      <c r="AB1130" s="507"/>
      <c r="AC1130" s="58" t="s">
        <v>141</v>
      </c>
      <c r="AD1130" s="58">
        <v>12</v>
      </c>
      <c r="AE1130" s="116">
        <v>45769</v>
      </c>
      <c r="AF1130" s="73">
        <f t="shared" si="93"/>
        <v>46133</v>
      </c>
      <c r="AG1130" s="62" t="s">
        <v>82</v>
      </c>
      <c r="AH1130" s="62" t="s">
        <v>83</v>
      </c>
      <c r="AI1130" s="58" t="s">
        <v>4271</v>
      </c>
      <c r="AJ1130" s="58" t="s">
        <v>109</v>
      </c>
      <c r="AK1130" s="73" t="str">
        <f t="shared" ca="1" si="94"/>
        <v>поверен</v>
      </c>
      <c r="AL1130" s="66" t="s">
        <v>86</v>
      </c>
      <c r="AM1130" s="66" t="s">
        <v>86</v>
      </c>
      <c r="AN1130" s="66" t="s">
        <v>87</v>
      </c>
      <c r="AO1130" s="58" t="s">
        <v>88</v>
      </c>
      <c r="AP1130" s="507"/>
      <c r="AQ1130" s="507"/>
      <c r="AR1130" s="507"/>
      <c r="AS1130" s="507"/>
      <c r="AT1130" s="507"/>
      <c r="AU1130" s="507"/>
      <c r="AV1130" s="507"/>
      <c r="AW1130" s="507"/>
      <c r="AX1130" s="507"/>
      <c r="AY1130" s="507"/>
      <c r="AZ1130" s="507"/>
      <c r="BA1130" s="507"/>
      <c r="BB1130" s="62" t="s">
        <v>403</v>
      </c>
      <c r="BC1130" s="62" t="s">
        <v>404</v>
      </c>
      <c r="BD1130" s="66">
        <v>3160</v>
      </c>
      <c r="BE1130" s="507"/>
      <c r="BF1130" s="518" t="s">
        <v>2746</v>
      </c>
      <c r="BG1130" s="58" t="s">
        <v>1170</v>
      </c>
      <c r="BH1130" s="507"/>
      <c r="BI1130" s="58"/>
      <c r="BJ1130" s="58"/>
      <c r="BK1130" s="58"/>
    </row>
    <row r="1131" ht="60" hidden="1" customHeight="1">
      <c r="A1131" s="114"/>
      <c r="B1131" s="58" t="s">
        <v>62</v>
      </c>
      <c r="C1131" s="58" t="s">
        <v>63</v>
      </c>
      <c r="D1131" s="59" t="s">
        <v>64</v>
      </c>
      <c r="E1131" s="58">
        <v>265</v>
      </c>
      <c r="F1131" s="58" t="s">
        <v>2735</v>
      </c>
      <c r="G1131" s="58" t="s">
        <v>2819</v>
      </c>
      <c r="H1131" s="58" t="s">
        <v>4272</v>
      </c>
      <c r="I1131" s="58" t="s">
        <v>2738</v>
      </c>
      <c r="J1131" s="58" t="s">
        <v>2739</v>
      </c>
      <c r="K1131" s="58" t="s">
        <v>2740</v>
      </c>
      <c r="L1131" s="58" t="s">
        <v>2741</v>
      </c>
      <c r="M1131" s="512" t="s">
        <v>2742</v>
      </c>
      <c r="N1131" s="58">
        <v>112160133</v>
      </c>
      <c r="O1131" s="58" t="s">
        <v>412</v>
      </c>
      <c r="P1131" s="58" t="s">
        <v>76</v>
      </c>
      <c r="Q1131" s="66" t="s">
        <v>398</v>
      </c>
      <c r="R1131" s="74">
        <v>2015</v>
      </c>
      <c r="S1131" s="517"/>
      <c r="T1131" s="513">
        <f t="shared" si="95"/>
        <v>2015</v>
      </c>
      <c r="U1131" s="58">
        <v>4</v>
      </c>
      <c r="V1131" s="58" t="s">
        <v>325</v>
      </c>
      <c r="W1131" s="58" t="s">
        <v>2743</v>
      </c>
      <c r="X1131" s="58">
        <v>20</v>
      </c>
      <c r="Y1131" s="58" t="s">
        <v>325</v>
      </c>
      <c r="Z1131" s="58" t="s">
        <v>2743</v>
      </c>
      <c r="AA1131" s="58" t="s">
        <v>2744</v>
      </c>
      <c r="AB1131" s="507"/>
      <c r="AC1131" s="58" t="s">
        <v>141</v>
      </c>
      <c r="AD1131" s="58">
        <v>12</v>
      </c>
      <c r="AE1131" s="116">
        <v>45769</v>
      </c>
      <c r="AF1131" s="73">
        <f t="shared" si="93"/>
        <v>46133</v>
      </c>
      <c r="AG1131" s="62" t="s">
        <v>82</v>
      </c>
      <c r="AH1131" s="62" t="s">
        <v>83</v>
      </c>
      <c r="AI1131" s="58" t="s">
        <v>4273</v>
      </c>
      <c r="AJ1131" s="58" t="s">
        <v>109</v>
      </c>
      <c r="AK1131" s="73" t="str">
        <f t="shared" ca="1" si="94"/>
        <v>поверен</v>
      </c>
      <c r="AL1131" s="66" t="s">
        <v>86</v>
      </c>
      <c r="AM1131" s="66" t="s">
        <v>86</v>
      </c>
      <c r="AN1131" s="66" t="s">
        <v>87</v>
      </c>
      <c r="AO1131" s="58" t="s">
        <v>88</v>
      </c>
      <c r="AP1131" s="507"/>
      <c r="AQ1131" s="507"/>
      <c r="AR1131" s="507"/>
      <c r="AS1131" s="507"/>
      <c r="AT1131" s="507"/>
      <c r="AU1131" s="507"/>
      <c r="AV1131" s="507"/>
      <c r="AW1131" s="507"/>
      <c r="AX1131" s="507"/>
      <c r="AY1131" s="507"/>
      <c r="AZ1131" s="507"/>
      <c r="BA1131" s="507"/>
      <c r="BB1131" s="62" t="s">
        <v>403</v>
      </c>
      <c r="BC1131" s="62" t="s">
        <v>404</v>
      </c>
      <c r="BD1131" s="66">
        <v>3160</v>
      </c>
      <c r="BE1131" s="507"/>
      <c r="BF1131" s="518" t="s">
        <v>2746</v>
      </c>
      <c r="BG1131" s="58" t="s">
        <v>1170</v>
      </c>
      <c r="BH1131" s="507"/>
      <c r="BI1131" s="58"/>
      <c r="BJ1131" s="58"/>
      <c r="BK1131" s="58"/>
    </row>
    <row r="1132" ht="60" hidden="1" customHeight="1">
      <c r="A1132" s="58"/>
      <c r="B1132" s="58" t="s">
        <v>62</v>
      </c>
      <c r="C1132" s="58" t="s">
        <v>63</v>
      </c>
      <c r="D1132" s="59" t="s">
        <v>64</v>
      </c>
      <c r="E1132" s="58">
        <v>265</v>
      </c>
      <c r="F1132" s="58" t="s">
        <v>2735</v>
      </c>
      <c r="G1132" s="58" t="s">
        <v>2819</v>
      </c>
      <c r="H1132" s="58" t="s">
        <v>4274</v>
      </c>
      <c r="I1132" s="58" t="s">
        <v>2738</v>
      </c>
      <c r="J1132" s="58" t="s">
        <v>2739</v>
      </c>
      <c r="K1132" s="58" t="s">
        <v>2740</v>
      </c>
      <c r="L1132" s="58" t="s">
        <v>2741</v>
      </c>
      <c r="M1132" s="512" t="s">
        <v>2742</v>
      </c>
      <c r="N1132" s="58">
        <v>112160136</v>
      </c>
      <c r="O1132" s="58" t="s">
        <v>412</v>
      </c>
      <c r="P1132" s="58" t="s">
        <v>76</v>
      </c>
      <c r="Q1132" s="66" t="s">
        <v>398</v>
      </c>
      <c r="R1132" s="74">
        <v>2015</v>
      </c>
      <c r="S1132" s="517"/>
      <c r="T1132" s="513">
        <f t="shared" si="95"/>
        <v>2015</v>
      </c>
      <c r="U1132" s="58">
        <v>4</v>
      </c>
      <c r="V1132" s="58" t="s">
        <v>325</v>
      </c>
      <c r="W1132" s="58" t="s">
        <v>2743</v>
      </c>
      <c r="X1132" s="58">
        <v>20</v>
      </c>
      <c r="Y1132" s="58" t="s">
        <v>325</v>
      </c>
      <c r="Z1132" s="58" t="s">
        <v>2743</v>
      </c>
      <c r="AA1132" s="58" t="s">
        <v>2744</v>
      </c>
      <c r="AB1132" s="507"/>
      <c r="AC1132" s="58" t="s">
        <v>141</v>
      </c>
      <c r="AD1132" s="58">
        <v>12</v>
      </c>
      <c r="AE1132" s="116">
        <v>45769</v>
      </c>
      <c r="AF1132" s="73">
        <f t="shared" si="93"/>
        <v>46133</v>
      </c>
      <c r="AG1132" s="62" t="s">
        <v>82</v>
      </c>
      <c r="AH1132" s="62" t="s">
        <v>83</v>
      </c>
      <c r="AI1132" s="58" t="s">
        <v>4275</v>
      </c>
      <c r="AJ1132" s="58" t="s">
        <v>109</v>
      </c>
      <c r="AK1132" s="73" t="str">
        <f t="shared" ca="1" si="94"/>
        <v>поверен</v>
      </c>
      <c r="AL1132" s="66" t="s">
        <v>86</v>
      </c>
      <c r="AM1132" s="66" t="s">
        <v>86</v>
      </c>
      <c r="AN1132" s="66" t="s">
        <v>87</v>
      </c>
      <c r="AO1132" s="58" t="s">
        <v>88</v>
      </c>
      <c r="AP1132" s="507"/>
      <c r="AQ1132" s="507"/>
      <c r="AR1132" s="507"/>
      <c r="AS1132" s="507"/>
      <c r="AT1132" s="507"/>
      <c r="AU1132" s="507"/>
      <c r="AV1132" s="507"/>
      <c r="AW1132" s="507"/>
      <c r="AX1132" s="507"/>
      <c r="AY1132" s="507"/>
      <c r="AZ1132" s="507"/>
      <c r="BA1132" s="507"/>
      <c r="BB1132" s="62" t="s">
        <v>403</v>
      </c>
      <c r="BC1132" s="62" t="s">
        <v>404</v>
      </c>
      <c r="BD1132" s="66">
        <v>3160</v>
      </c>
      <c r="BE1132" s="507"/>
      <c r="BF1132" s="518" t="s">
        <v>2746</v>
      </c>
      <c r="BG1132" s="58" t="s">
        <v>1170</v>
      </c>
      <c r="BH1132" s="507"/>
      <c r="BI1132" s="58"/>
      <c r="BJ1132" s="58"/>
      <c r="BK1132" s="58"/>
    </row>
    <row r="1133" ht="60" hidden="1" customHeight="1">
      <c r="A1133" s="114"/>
      <c r="B1133" s="58" t="s">
        <v>62</v>
      </c>
      <c r="C1133" s="58" t="s">
        <v>63</v>
      </c>
      <c r="D1133" s="59" t="s">
        <v>64</v>
      </c>
      <c r="E1133" s="58">
        <v>265</v>
      </c>
      <c r="F1133" s="58" t="s">
        <v>2735</v>
      </c>
      <c r="G1133" s="58" t="s">
        <v>2819</v>
      </c>
      <c r="H1133" s="58" t="s">
        <v>4276</v>
      </c>
      <c r="I1133" s="58" t="s">
        <v>2738</v>
      </c>
      <c r="J1133" s="58" t="s">
        <v>2739</v>
      </c>
      <c r="K1133" s="58" t="s">
        <v>2740</v>
      </c>
      <c r="L1133" s="58" t="s">
        <v>2741</v>
      </c>
      <c r="M1133" s="512" t="s">
        <v>2742</v>
      </c>
      <c r="N1133" s="58">
        <v>112160124</v>
      </c>
      <c r="O1133" s="58" t="s">
        <v>412</v>
      </c>
      <c r="P1133" s="58" t="s">
        <v>76</v>
      </c>
      <c r="Q1133" s="66" t="s">
        <v>398</v>
      </c>
      <c r="R1133" s="74">
        <v>2015</v>
      </c>
      <c r="S1133" s="517"/>
      <c r="T1133" s="513">
        <f t="shared" si="95"/>
        <v>2015</v>
      </c>
      <c r="U1133" s="58">
        <v>4</v>
      </c>
      <c r="V1133" s="58" t="s">
        <v>325</v>
      </c>
      <c r="W1133" s="58" t="s">
        <v>2743</v>
      </c>
      <c r="X1133" s="58">
        <v>20</v>
      </c>
      <c r="Y1133" s="58" t="s">
        <v>325</v>
      </c>
      <c r="Z1133" s="58" t="s">
        <v>2743</v>
      </c>
      <c r="AA1133" s="58" t="s">
        <v>2744</v>
      </c>
      <c r="AB1133" s="507"/>
      <c r="AC1133" s="58" t="s">
        <v>141</v>
      </c>
      <c r="AD1133" s="58">
        <v>12</v>
      </c>
      <c r="AE1133" s="116">
        <v>45769</v>
      </c>
      <c r="AF1133" s="73">
        <f t="shared" si="93"/>
        <v>46133</v>
      </c>
      <c r="AG1133" s="62" t="s">
        <v>82</v>
      </c>
      <c r="AH1133" s="62" t="s">
        <v>83</v>
      </c>
      <c r="AI1133" s="58" t="s">
        <v>4277</v>
      </c>
      <c r="AJ1133" s="58" t="s">
        <v>109</v>
      </c>
      <c r="AK1133" s="73" t="str">
        <f t="shared" ca="1" si="94"/>
        <v>поверен</v>
      </c>
      <c r="AL1133" s="66" t="s">
        <v>86</v>
      </c>
      <c r="AM1133" s="66" t="s">
        <v>86</v>
      </c>
      <c r="AN1133" s="66" t="s">
        <v>87</v>
      </c>
      <c r="AO1133" s="58" t="s">
        <v>88</v>
      </c>
      <c r="AP1133" s="507"/>
      <c r="AQ1133" s="507"/>
      <c r="AR1133" s="507"/>
      <c r="AS1133" s="507"/>
      <c r="AT1133" s="507"/>
      <c r="AU1133" s="507"/>
      <c r="AV1133" s="507"/>
      <c r="AW1133" s="507"/>
      <c r="AX1133" s="507"/>
      <c r="AY1133" s="507"/>
      <c r="AZ1133" s="507"/>
      <c r="BA1133" s="507"/>
      <c r="BB1133" s="62" t="s">
        <v>403</v>
      </c>
      <c r="BC1133" s="62" t="s">
        <v>404</v>
      </c>
      <c r="BD1133" s="66">
        <v>3160</v>
      </c>
      <c r="BE1133" s="507"/>
      <c r="BF1133" s="518" t="s">
        <v>2746</v>
      </c>
      <c r="BG1133" s="58" t="s">
        <v>1170</v>
      </c>
      <c r="BH1133" s="507"/>
      <c r="BI1133" s="58"/>
      <c r="BJ1133" s="58"/>
      <c r="BK1133" s="58"/>
    </row>
    <row r="1134" s="3" customFormat="1" ht="60" hidden="1" customHeight="1">
      <c r="A1134" s="58"/>
      <c r="B1134" s="58" t="s">
        <v>62</v>
      </c>
      <c r="C1134" s="58" t="s">
        <v>63</v>
      </c>
      <c r="D1134" s="59" t="s">
        <v>64</v>
      </c>
      <c r="E1134" s="58">
        <v>265</v>
      </c>
      <c r="F1134" s="58" t="s">
        <v>2735</v>
      </c>
      <c r="G1134" s="58" t="s">
        <v>2819</v>
      </c>
      <c r="H1134" s="58" t="s">
        <v>4278</v>
      </c>
      <c r="I1134" s="58" t="s">
        <v>2738</v>
      </c>
      <c r="J1134" s="58" t="s">
        <v>2739</v>
      </c>
      <c r="K1134" s="58" t="s">
        <v>2740</v>
      </c>
      <c r="L1134" s="58" t="s">
        <v>2741</v>
      </c>
      <c r="M1134" s="512" t="s">
        <v>2742</v>
      </c>
      <c r="N1134" s="58">
        <v>112160044</v>
      </c>
      <c r="O1134" s="58" t="s">
        <v>412</v>
      </c>
      <c r="P1134" s="58" t="s">
        <v>76</v>
      </c>
      <c r="Q1134" s="66" t="s">
        <v>398</v>
      </c>
      <c r="R1134" s="74">
        <v>2015</v>
      </c>
      <c r="S1134" s="74"/>
      <c r="T1134" s="513">
        <f t="shared" si="95"/>
        <v>2015</v>
      </c>
      <c r="U1134" s="58">
        <v>4</v>
      </c>
      <c r="V1134" s="58" t="s">
        <v>325</v>
      </c>
      <c r="W1134" s="58" t="s">
        <v>2743</v>
      </c>
      <c r="X1134" s="58">
        <v>20</v>
      </c>
      <c r="Y1134" s="58" t="s">
        <v>325</v>
      </c>
      <c r="Z1134" s="58" t="s">
        <v>2743</v>
      </c>
      <c r="AA1134" s="58" t="s">
        <v>2744</v>
      </c>
      <c r="AB1134" s="58"/>
      <c r="AC1134" s="58" t="s">
        <v>141</v>
      </c>
      <c r="AD1134" s="58">
        <v>12</v>
      </c>
      <c r="AE1134" s="116">
        <v>45769</v>
      </c>
      <c r="AF1134" s="73">
        <f t="shared" si="93"/>
        <v>46133</v>
      </c>
      <c r="AG1134" s="62" t="s">
        <v>82</v>
      </c>
      <c r="AH1134" s="62" t="s">
        <v>83</v>
      </c>
      <c r="AI1134" s="58" t="s">
        <v>4279</v>
      </c>
      <c r="AJ1134" s="58" t="s">
        <v>109</v>
      </c>
      <c r="AK1134" s="73" t="str">
        <f t="shared" ca="1" si="94"/>
        <v>поверен</v>
      </c>
      <c r="AL1134" s="66" t="s">
        <v>86</v>
      </c>
      <c r="AM1134" s="66" t="s">
        <v>86</v>
      </c>
      <c r="AN1134" s="66" t="s">
        <v>87</v>
      </c>
      <c r="AO1134" s="58" t="s">
        <v>88</v>
      </c>
      <c r="AP1134" s="58"/>
      <c r="AQ1134" s="58"/>
      <c r="AR1134" s="58"/>
      <c r="AS1134" s="58"/>
      <c r="AT1134" s="58"/>
      <c r="AU1134" s="58"/>
      <c r="AV1134" s="58"/>
      <c r="AW1134" s="58"/>
      <c r="AX1134" s="58"/>
      <c r="AY1134" s="58"/>
      <c r="AZ1134" s="58"/>
      <c r="BA1134" s="58"/>
      <c r="BB1134" s="62" t="s">
        <v>403</v>
      </c>
      <c r="BC1134" s="62" t="s">
        <v>404</v>
      </c>
      <c r="BD1134" s="66">
        <v>3160</v>
      </c>
      <c r="BE1134" s="58"/>
      <c r="BF1134" s="514" t="s">
        <v>2746</v>
      </c>
      <c r="BG1134" s="58" t="s">
        <v>1170</v>
      </c>
      <c r="BH1134" s="58"/>
      <c r="BI1134" s="58"/>
      <c r="BJ1134" s="58"/>
      <c r="BK1134" s="58"/>
    </row>
    <row r="1135" ht="60" hidden="1" customHeight="1">
      <c r="A1135" s="58"/>
      <c r="B1135" s="58" t="s">
        <v>62</v>
      </c>
      <c r="C1135" s="58" t="s">
        <v>63</v>
      </c>
      <c r="D1135" s="59" t="s">
        <v>64</v>
      </c>
      <c r="E1135" s="58">
        <v>265</v>
      </c>
      <c r="F1135" s="58" t="s">
        <v>2735</v>
      </c>
      <c r="G1135" s="58" t="s">
        <v>2819</v>
      </c>
      <c r="H1135" s="58" t="s">
        <v>4280</v>
      </c>
      <c r="I1135" s="58" t="s">
        <v>2738</v>
      </c>
      <c r="J1135" s="58" t="s">
        <v>2739</v>
      </c>
      <c r="K1135" s="58" t="s">
        <v>2740</v>
      </c>
      <c r="L1135" s="58" t="s">
        <v>2741</v>
      </c>
      <c r="M1135" s="512" t="s">
        <v>2742</v>
      </c>
      <c r="N1135" s="58">
        <v>112160284</v>
      </c>
      <c r="O1135" s="58" t="s">
        <v>412</v>
      </c>
      <c r="P1135" s="58" t="s">
        <v>76</v>
      </c>
      <c r="Q1135" s="66" t="s">
        <v>398</v>
      </c>
      <c r="R1135" s="74">
        <v>2015</v>
      </c>
      <c r="S1135" s="517"/>
      <c r="T1135" s="513">
        <f t="shared" si="95"/>
        <v>2015</v>
      </c>
      <c r="U1135" s="58">
        <v>4</v>
      </c>
      <c r="V1135" s="58" t="s">
        <v>325</v>
      </c>
      <c r="W1135" s="58" t="s">
        <v>2743</v>
      </c>
      <c r="X1135" s="58">
        <v>20</v>
      </c>
      <c r="Y1135" s="58" t="s">
        <v>325</v>
      </c>
      <c r="Z1135" s="58" t="s">
        <v>2743</v>
      </c>
      <c r="AA1135" s="58" t="s">
        <v>2744</v>
      </c>
      <c r="AB1135" s="507"/>
      <c r="AC1135" s="58" t="s">
        <v>141</v>
      </c>
      <c r="AD1135" s="58">
        <v>12</v>
      </c>
      <c r="AE1135" s="116">
        <v>45769</v>
      </c>
      <c r="AF1135" s="73">
        <f t="shared" si="93"/>
        <v>46133</v>
      </c>
      <c r="AG1135" s="62" t="s">
        <v>82</v>
      </c>
      <c r="AH1135" s="62" t="s">
        <v>83</v>
      </c>
      <c r="AI1135" s="58" t="s">
        <v>4281</v>
      </c>
      <c r="AJ1135" s="58" t="s">
        <v>109</v>
      </c>
      <c r="AK1135" s="73" t="str">
        <f t="shared" ca="1" si="94"/>
        <v>поверен</v>
      </c>
      <c r="AL1135" s="66" t="s">
        <v>86</v>
      </c>
      <c r="AM1135" s="66" t="s">
        <v>86</v>
      </c>
      <c r="AN1135" s="66" t="s">
        <v>87</v>
      </c>
      <c r="AO1135" s="58" t="s">
        <v>88</v>
      </c>
      <c r="AP1135" s="507"/>
      <c r="AQ1135" s="507"/>
      <c r="AR1135" s="507"/>
      <c r="AS1135" s="507"/>
      <c r="AT1135" s="507"/>
      <c r="AU1135" s="507"/>
      <c r="AV1135" s="507"/>
      <c r="AW1135" s="507"/>
      <c r="AX1135" s="507"/>
      <c r="AY1135" s="507"/>
      <c r="AZ1135" s="507"/>
      <c r="BA1135" s="507"/>
      <c r="BB1135" s="62" t="s">
        <v>403</v>
      </c>
      <c r="BC1135" s="62" t="s">
        <v>404</v>
      </c>
      <c r="BD1135" s="66">
        <v>3160</v>
      </c>
      <c r="BE1135" s="507"/>
      <c r="BF1135" s="518" t="s">
        <v>2746</v>
      </c>
      <c r="BG1135" s="58" t="s">
        <v>1170</v>
      </c>
      <c r="BH1135" s="507"/>
      <c r="BI1135" s="58"/>
      <c r="BJ1135" s="58"/>
      <c r="BK1135" s="58"/>
    </row>
    <row r="1136" ht="60" hidden="1" customHeight="1">
      <c r="A1136" s="114"/>
      <c r="B1136" s="58" t="s">
        <v>62</v>
      </c>
      <c r="C1136" s="58" t="s">
        <v>63</v>
      </c>
      <c r="D1136" s="59" t="s">
        <v>64</v>
      </c>
      <c r="E1136" s="58">
        <v>265</v>
      </c>
      <c r="F1136" s="58" t="s">
        <v>2735</v>
      </c>
      <c r="G1136" s="58" t="s">
        <v>2819</v>
      </c>
      <c r="H1136" s="58" t="s">
        <v>4282</v>
      </c>
      <c r="I1136" s="58" t="s">
        <v>2738</v>
      </c>
      <c r="J1136" s="58" t="s">
        <v>2739</v>
      </c>
      <c r="K1136" s="58" t="s">
        <v>2740</v>
      </c>
      <c r="L1136" s="58" t="s">
        <v>2741</v>
      </c>
      <c r="M1136" s="512" t="s">
        <v>2742</v>
      </c>
      <c r="N1136" s="58">
        <v>112160125</v>
      </c>
      <c r="O1136" s="58" t="s">
        <v>412</v>
      </c>
      <c r="P1136" s="58" t="s">
        <v>76</v>
      </c>
      <c r="Q1136" s="66" t="s">
        <v>398</v>
      </c>
      <c r="R1136" s="74">
        <v>2015</v>
      </c>
      <c r="S1136" s="517"/>
      <c r="T1136" s="513">
        <f t="shared" si="95"/>
        <v>2015</v>
      </c>
      <c r="U1136" s="58">
        <v>4</v>
      </c>
      <c r="V1136" s="58" t="s">
        <v>325</v>
      </c>
      <c r="W1136" s="58" t="s">
        <v>2743</v>
      </c>
      <c r="X1136" s="58">
        <v>20</v>
      </c>
      <c r="Y1136" s="58" t="s">
        <v>325</v>
      </c>
      <c r="Z1136" s="58" t="s">
        <v>2743</v>
      </c>
      <c r="AA1136" s="58" t="s">
        <v>2744</v>
      </c>
      <c r="AB1136" s="507"/>
      <c r="AC1136" s="58" t="s">
        <v>141</v>
      </c>
      <c r="AD1136" s="58">
        <v>12</v>
      </c>
      <c r="AE1136" s="116">
        <v>45769</v>
      </c>
      <c r="AF1136" s="73">
        <f t="shared" si="93"/>
        <v>46133</v>
      </c>
      <c r="AG1136" s="62" t="s">
        <v>82</v>
      </c>
      <c r="AH1136" s="62" t="s">
        <v>83</v>
      </c>
      <c r="AI1136" s="58" t="s">
        <v>4283</v>
      </c>
      <c r="AJ1136" s="58" t="s">
        <v>109</v>
      </c>
      <c r="AK1136" s="73" t="str">
        <f t="shared" ca="1" si="94"/>
        <v>поверен</v>
      </c>
      <c r="AL1136" s="66" t="s">
        <v>86</v>
      </c>
      <c r="AM1136" s="66" t="s">
        <v>86</v>
      </c>
      <c r="AN1136" s="66" t="s">
        <v>87</v>
      </c>
      <c r="AO1136" s="58" t="s">
        <v>88</v>
      </c>
      <c r="AP1136" s="507"/>
      <c r="AQ1136" s="507"/>
      <c r="AR1136" s="507"/>
      <c r="AS1136" s="507"/>
      <c r="AT1136" s="507"/>
      <c r="AU1136" s="507"/>
      <c r="AV1136" s="507"/>
      <c r="AW1136" s="507"/>
      <c r="AX1136" s="507"/>
      <c r="AY1136" s="507"/>
      <c r="AZ1136" s="507"/>
      <c r="BA1136" s="507"/>
      <c r="BB1136" s="62" t="s">
        <v>403</v>
      </c>
      <c r="BC1136" s="62" t="s">
        <v>404</v>
      </c>
      <c r="BD1136" s="66">
        <v>3160</v>
      </c>
      <c r="BE1136" s="507"/>
      <c r="BF1136" s="518" t="s">
        <v>2746</v>
      </c>
      <c r="BG1136" s="58" t="s">
        <v>1170</v>
      </c>
      <c r="BH1136" s="507"/>
      <c r="BI1136" s="58"/>
      <c r="BJ1136" s="58"/>
      <c r="BK1136" s="58"/>
    </row>
    <row r="1137" ht="60" hidden="1" customHeight="1">
      <c r="A1137" s="58"/>
      <c r="B1137" s="58" t="s">
        <v>62</v>
      </c>
      <c r="C1137" s="58" t="s">
        <v>63</v>
      </c>
      <c r="D1137" s="59" t="s">
        <v>64</v>
      </c>
      <c r="E1137" s="58">
        <v>265</v>
      </c>
      <c r="F1137" s="58" t="s">
        <v>2735</v>
      </c>
      <c r="G1137" s="58" t="s">
        <v>2819</v>
      </c>
      <c r="H1137" s="58" t="s">
        <v>4284</v>
      </c>
      <c r="I1137" s="58" t="s">
        <v>2738</v>
      </c>
      <c r="J1137" s="58" t="s">
        <v>2739</v>
      </c>
      <c r="K1137" s="58" t="s">
        <v>2740</v>
      </c>
      <c r="L1137" s="58" t="s">
        <v>2741</v>
      </c>
      <c r="M1137" s="512" t="s">
        <v>2742</v>
      </c>
      <c r="N1137" s="58">
        <v>112160197</v>
      </c>
      <c r="O1137" s="58" t="s">
        <v>412</v>
      </c>
      <c r="P1137" s="58" t="s">
        <v>76</v>
      </c>
      <c r="Q1137" s="66" t="s">
        <v>398</v>
      </c>
      <c r="R1137" s="74">
        <v>2015</v>
      </c>
      <c r="S1137" s="517"/>
      <c r="T1137" s="513">
        <f t="shared" si="95"/>
        <v>2015</v>
      </c>
      <c r="U1137" s="58">
        <v>4</v>
      </c>
      <c r="V1137" s="58" t="s">
        <v>325</v>
      </c>
      <c r="W1137" s="58" t="s">
        <v>2743</v>
      </c>
      <c r="X1137" s="58">
        <v>20</v>
      </c>
      <c r="Y1137" s="58" t="s">
        <v>325</v>
      </c>
      <c r="Z1137" s="58" t="s">
        <v>2743</v>
      </c>
      <c r="AA1137" s="58" t="s">
        <v>2744</v>
      </c>
      <c r="AB1137" s="507"/>
      <c r="AC1137" s="58" t="s">
        <v>141</v>
      </c>
      <c r="AD1137" s="58">
        <v>12</v>
      </c>
      <c r="AE1137" s="116">
        <v>45769</v>
      </c>
      <c r="AF1137" s="73">
        <f t="shared" si="93"/>
        <v>46133</v>
      </c>
      <c r="AG1137" s="62" t="s">
        <v>82</v>
      </c>
      <c r="AH1137" s="62" t="s">
        <v>83</v>
      </c>
      <c r="AI1137" s="58" t="s">
        <v>4285</v>
      </c>
      <c r="AJ1137" s="58" t="s">
        <v>109</v>
      </c>
      <c r="AK1137" s="73" t="str">
        <f t="shared" ca="1" si="94"/>
        <v>поверен</v>
      </c>
      <c r="AL1137" s="66" t="s">
        <v>86</v>
      </c>
      <c r="AM1137" s="66" t="s">
        <v>86</v>
      </c>
      <c r="AN1137" s="66" t="s">
        <v>87</v>
      </c>
      <c r="AO1137" s="58" t="s">
        <v>88</v>
      </c>
      <c r="AP1137" s="507"/>
      <c r="AQ1137" s="507"/>
      <c r="AR1137" s="507"/>
      <c r="AS1137" s="507"/>
      <c r="AT1137" s="507"/>
      <c r="AU1137" s="507"/>
      <c r="AV1137" s="507"/>
      <c r="AW1137" s="507"/>
      <c r="AX1137" s="507"/>
      <c r="AY1137" s="507"/>
      <c r="AZ1137" s="507"/>
      <c r="BA1137" s="507"/>
      <c r="BB1137" s="62" t="s">
        <v>403</v>
      </c>
      <c r="BC1137" s="62" t="s">
        <v>404</v>
      </c>
      <c r="BD1137" s="66">
        <v>3160</v>
      </c>
      <c r="BE1137" s="507"/>
      <c r="BF1137" s="518" t="s">
        <v>2746</v>
      </c>
      <c r="BG1137" s="58" t="s">
        <v>1170</v>
      </c>
      <c r="BH1137" s="507"/>
      <c r="BI1137" s="58"/>
      <c r="BJ1137" s="58"/>
      <c r="BK1137" s="58"/>
    </row>
    <row r="1138" ht="60" hidden="1" customHeight="1">
      <c r="A1138" s="114"/>
      <c r="B1138" s="58" t="s">
        <v>62</v>
      </c>
      <c r="C1138" s="58" t="s">
        <v>63</v>
      </c>
      <c r="D1138" s="59" t="s">
        <v>64</v>
      </c>
      <c r="E1138" s="58">
        <v>265</v>
      </c>
      <c r="F1138" s="58" t="s">
        <v>2735</v>
      </c>
      <c r="G1138" s="58" t="s">
        <v>2819</v>
      </c>
      <c r="H1138" s="58" t="s">
        <v>4286</v>
      </c>
      <c r="I1138" s="58" t="s">
        <v>2738</v>
      </c>
      <c r="J1138" s="58" t="s">
        <v>2739</v>
      </c>
      <c r="K1138" s="58" t="s">
        <v>2740</v>
      </c>
      <c r="L1138" s="58" t="s">
        <v>2741</v>
      </c>
      <c r="M1138" s="512" t="s">
        <v>2742</v>
      </c>
      <c r="N1138" s="58">
        <v>112160168</v>
      </c>
      <c r="O1138" s="58" t="s">
        <v>412</v>
      </c>
      <c r="P1138" s="58" t="s">
        <v>76</v>
      </c>
      <c r="Q1138" s="66" t="s">
        <v>398</v>
      </c>
      <c r="R1138" s="74">
        <v>2015</v>
      </c>
      <c r="S1138" s="517"/>
      <c r="T1138" s="513">
        <f t="shared" si="95"/>
        <v>2015</v>
      </c>
      <c r="U1138" s="58">
        <v>4</v>
      </c>
      <c r="V1138" s="58" t="s">
        <v>325</v>
      </c>
      <c r="W1138" s="58" t="s">
        <v>2743</v>
      </c>
      <c r="X1138" s="58">
        <v>20</v>
      </c>
      <c r="Y1138" s="58" t="s">
        <v>325</v>
      </c>
      <c r="Z1138" s="58" t="s">
        <v>2743</v>
      </c>
      <c r="AA1138" s="58" t="s">
        <v>2744</v>
      </c>
      <c r="AB1138" s="507"/>
      <c r="AC1138" s="58" t="s">
        <v>141</v>
      </c>
      <c r="AD1138" s="58">
        <v>12</v>
      </c>
      <c r="AE1138" s="116">
        <v>45769</v>
      </c>
      <c r="AF1138" s="73">
        <f t="shared" si="93"/>
        <v>46133</v>
      </c>
      <c r="AG1138" s="62" t="s">
        <v>82</v>
      </c>
      <c r="AH1138" s="62" t="s">
        <v>83</v>
      </c>
      <c r="AI1138" s="58" t="s">
        <v>4287</v>
      </c>
      <c r="AJ1138" s="58" t="s">
        <v>109</v>
      </c>
      <c r="AK1138" s="73" t="str">
        <f t="shared" ca="1" si="94"/>
        <v>поверен</v>
      </c>
      <c r="AL1138" s="66" t="s">
        <v>86</v>
      </c>
      <c r="AM1138" s="66" t="s">
        <v>86</v>
      </c>
      <c r="AN1138" s="66" t="s">
        <v>87</v>
      </c>
      <c r="AO1138" s="58" t="s">
        <v>88</v>
      </c>
      <c r="AP1138" s="507"/>
      <c r="AQ1138" s="507"/>
      <c r="AR1138" s="507"/>
      <c r="AS1138" s="507"/>
      <c r="AT1138" s="507"/>
      <c r="AU1138" s="507"/>
      <c r="AV1138" s="507"/>
      <c r="AW1138" s="507"/>
      <c r="AX1138" s="507"/>
      <c r="AY1138" s="507"/>
      <c r="AZ1138" s="507"/>
      <c r="BA1138" s="507"/>
      <c r="BB1138" s="62" t="s">
        <v>403</v>
      </c>
      <c r="BC1138" s="62" t="s">
        <v>404</v>
      </c>
      <c r="BD1138" s="66">
        <v>3160</v>
      </c>
      <c r="BE1138" s="507"/>
      <c r="BF1138" s="518" t="s">
        <v>2746</v>
      </c>
      <c r="BG1138" s="58" t="s">
        <v>1170</v>
      </c>
      <c r="BH1138" s="507"/>
      <c r="BI1138" s="58"/>
      <c r="BJ1138" s="58"/>
      <c r="BK1138" s="58"/>
    </row>
    <row r="1139" ht="60" hidden="1" customHeight="1">
      <c r="A1139" s="114"/>
      <c r="B1139" s="58" t="s">
        <v>62</v>
      </c>
      <c r="C1139" s="58" t="s">
        <v>63</v>
      </c>
      <c r="D1139" s="59" t="s">
        <v>64</v>
      </c>
      <c r="E1139" s="58">
        <v>265</v>
      </c>
      <c r="F1139" s="58" t="s">
        <v>2735</v>
      </c>
      <c r="G1139" s="58" t="s">
        <v>2819</v>
      </c>
      <c r="H1139" s="58" t="s">
        <v>4288</v>
      </c>
      <c r="I1139" s="58" t="s">
        <v>2738</v>
      </c>
      <c r="J1139" s="58" t="s">
        <v>2739</v>
      </c>
      <c r="K1139" s="58" t="s">
        <v>2740</v>
      </c>
      <c r="L1139" s="58" t="s">
        <v>2741</v>
      </c>
      <c r="M1139" s="512" t="s">
        <v>2742</v>
      </c>
      <c r="N1139" s="58">
        <v>112160137</v>
      </c>
      <c r="O1139" s="58" t="s">
        <v>412</v>
      </c>
      <c r="P1139" s="58" t="s">
        <v>76</v>
      </c>
      <c r="Q1139" s="66" t="s">
        <v>398</v>
      </c>
      <c r="R1139" s="74">
        <v>2015</v>
      </c>
      <c r="S1139" s="517"/>
      <c r="T1139" s="513">
        <f t="shared" si="95"/>
        <v>2015</v>
      </c>
      <c r="U1139" s="58">
        <v>4</v>
      </c>
      <c r="V1139" s="58" t="s">
        <v>325</v>
      </c>
      <c r="W1139" s="58" t="s">
        <v>2743</v>
      </c>
      <c r="X1139" s="58">
        <v>20</v>
      </c>
      <c r="Y1139" s="58" t="s">
        <v>325</v>
      </c>
      <c r="Z1139" s="58" t="s">
        <v>2743</v>
      </c>
      <c r="AA1139" s="58" t="s">
        <v>2744</v>
      </c>
      <c r="AB1139" s="507"/>
      <c r="AC1139" s="58" t="s">
        <v>141</v>
      </c>
      <c r="AD1139" s="58">
        <v>12</v>
      </c>
      <c r="AE1139" s="116">
        <v>45769</v>
      </c>
      <c r="AF1139" s="73">
        <f t="shared" si="93"/>
        <v>46133</v>
      </c>
      <c r="AG1139" s="62" t="s">
        <v>82</v>
      </c>
      <c r="AH1139" s="62" t="s">
        <v>83</v>
      </c>
      <c r="AI1139" s="58" t="s">
        <v>4289</v>
      </c>
      <c r="AJ1139" s="58" t="s">
        <v>109</v>
      </c>
      <c r="AK1139" s="73" t="str">
        <f t="shared" ca="1" si="94"/>
        <v>поверен</v>
      </c>
      <c r="AL1139" s="66" t="s">
        <v>86</v>
      </c>
      <c r="AM1139" s="66" t="s">
        <v>86</v>
      </c>
      <c r="AN1139" s="66" t="s">
        <v>87</v>
      </c>
      <c r="AO1139" s="58" t="s">
        <v>88</v>
      </c>
      <c r="AP1139" s="507"/>
      <c r="AQ1139" s="507"/>
      <c r="AR1139" s="507"/>
      <c r="AS1139" s="507"/>
      <c r="AT1139" s="507"/>
      <c r="AU1139" s="507"/>
      <c r="AV1139" s="507"/>
      <c r="AW1139" s="507"/>
      <c r="AX1139" s="507"/>
      <c r="AY1139" s="507"/>
      <c r="AZ1139" s="507"/>
      <c r="BA1139" s="507"/>
      <c r="BB1139" s="62" t="s">
        <v>403</v>
      </c>
      <c r="BC1139" s="62" t="s">
        <v>404</v>
      </c>
      <c r="BD1139" s="66">
        <v>3160</v>
      </c>
      <c r="BE1139" s="507"/>
      <c r="BF1139" s="518" t="s">
        <v>2746</v>
      </c>
      <c r="BG1139" s="58" t="s">
        <v>1170</v>
      </c>
      <c r="BH1139" s="507"/>
      <c r="BI1139" s="58"/>
      <c r="BJ1139" s="58"/>
      <c r="BK1139" s="58"/>
    </row>
    <row r="1140" ht="60" hidden="1" customHeight="1">
      <c r="A1140" s="58"/>
      <c r="B1140" s="58" t="s">
        <v>62</v>
      </c>
      <c r="C1140" s="58" t="s">
        <v>63</v>
      </c>
      <c r="D1140" s="59" t="s">
        <v>64</v>
      </c>
      <c r="E1140" s="58">
        <v>265</v>
      </c>
      <c r="F1140" s="58" t="s">
        <v>2735</v>
      </c>
      <c r="G1140" s="58" t="s">
        <v>2819</v>
      </c>
      <c r="H1140" s="58" t="s">
        <v>4290</v>
      </c>
      <c r="I1140" s="58" t="s">
        <v>2738</v>
      </c>
      <c r="J1140" s="58" t="s">
        <v>2739</v>
      </c>
      <c r="K1140" s="58" t="s">
        <v>2740</v>
      </c>
      <c r="L1140" s="58" t="s">
        <v>2741</v>
      </c>
      <c r="M1140" s="512" t="s">
        <v>2742</v>
      </c>
      <c r="N1140" s="58">
        <v>112160289</v>
      </c>
      <c r="O1140" s="58" t="s">
        <v>412</v>
      </c>
      <c r="P1140" s="58" t="s">
        <v>76</v>
      </c>
      <c r="Q1140" s="66" t="s">
        <v>398</v>
      </c>
      <c r="R1140" s="74">
        <v>2015</v>
      </c>
      <c r="S1140" s="517"/>
      <c r="T1140" s="513">
        <f t="shared" si="95"/>
        <v>2015</v>
      </c>
      <c r="U1140" s="58">
        <v>4</v>
      </c>
      <c r="V1140" s="58" t="s">
        <v>325</v>
      </c>
      <c r="W1140" s="58" t="s">
        <v>2743</v>
      </c>
      <c r="X1140" s="58">
        <v>20</v>
      </c>
      <c r="Y1140" s="58" t="s">
        <v>325</v>
      </c>
      <c r="Z1140" s="58" t="s">
        <v>2743</v>
      </c>
      <c r="AA1140" s="58" t="s">
        <v>2744</v>
      </c>
      <c r="AB1140" s="507"/>
      <c r="AC1140" s="58" t="s">
        <v>141</v>
      </c>
      <c r="AD1140" s="58">
        <v>12</v>
      </c>
      <c r="AE1140" s="116">
        <v>45769</v>
      </c>
      <c r="AF1140" s="73">
        <f t="shared" si="93"/>
        <v>46133</v>
      </c>
      <c r="AG1140" s="62" t="s">
        <v>82</v>
      </c>
      <c r="AH1140" s="62" t="s">
        <v>83</v>
      </c>
      <c r="AI1140" s="58" t="s">
        <v>4291</v>
      </c>
      <c r="AJ1140" s="58" t="s">
        <v>109</v>
      </c>
      <c r="AK1140" s="73" t="str">
        <f t="shared" ca="1" si="94"/>
        <v>поверен</v>
      </c>
      <c r="AL1140" s="66" t="s">
        <v>86</v>
      </c>
      <c r="AM1140" s="66" t="s">
        <v>86</v>
      </c>
      <c r="AN1140" s="66" t="s">
        <v>87</v>
      </c>
      <c r="AO1140" s="58" t="s">
        <v>88</v>
      </c>
      <c r="AP1140" s="507"/>
      <c r="AQ1140" s="507"/>
      <c r="AR1140" s="507"/>
      <c r="AS1140" s="507"/>
      <c r="AT1140" s="507"/>
      <c r="AU1140" s="507"/>
      <c r="AV1140" s="507"/>
      <c r="AW1140" s="507"/>
      <c r="AX1140" s="507"/>
      <c r="AY1140" s="507"/>
      <c r="AZ1140" s="507"/>
      <c r="BA1140" s="507"/>
      <c r="BB1140" s="62" t="s">
        <v>403</v>
      </c>
      <c r="BC1140" s="62" t="s">
        <v>404</v>
      </c>
      <c r="BD1140" s="66">
        <v>3160</v>
      </c>
      <c r="BE1140" s="507"/>
      <c r="BF1140" s="518" t="s">
        <v>2746</v>
      </c>
      <c r="BG1140" s="58" t="s">
        <v>1170</v>
      </c>
      <c r="BH1140" s="507"/>
      <c r="BI1140" s="58"/>
      <c r="BJ1140" s="58"/>
      <c r="BK1140" s="58"/>
    </row>
    <row r="1141" ht="60" hidden="1" customHeight="1">
      <c r="A1141" s="114"/>
      <c r="B1141" s="58" t="s">
        <v>62</v>
      </c>
      <c r="C1141" s="58" t="s">
        <v>63</v>
      </c>
      <c r="D1141" s="59" t="s">
        <v>64</v>
      </c>
      <c r="E1141" s="58">
        <v>265</v>
      </c>
      <c r="F1141" s="58" t="s">
        <v>2735</v>
      </c>
      <c r="G1141" s="58" t="s">
        <v>2819</v>
      </c>
      <c r="H1141" s="58" t="s">
        <v>4292</v>
      </c>
      <c r="I1141" s="58" t="s">
        <v>2738</v>
      </c>
      <c r="J1141" s="58" t="s">
        <v>2739</v>
      </c>
      <c r="K1141" s="58" t="s">
        <v>2740</v>
      </c>
      <c r="L1141" s="58" t="s">
        <v>2741</v>
      </c>
      <c r="M1141" s="512" t="s">
        <v>2742</v>
      </c>
      <c r="N1141" s="58">
        <v>112160141</v>
      </c>
      <c r="O1141" s="58" t="s">
        <v>412</v>
      </c>
      <c r="P1141" s="58" t="s">
        <v>76</v>
      </c>
      <c r="Q1141" s="66" t="s">
        <v>398</v>
      </c>
      <c r="R1141" s="74">
        <v>2015</v>
      </c>
      <c r="S1141" s="517"/>
      <c r="T1141" s="513">
        <f t="shared" si="95"/>
        <v>2015</v>
      </c>
      <c r="U1141" s="58">
        <v>4</v>
      </c>
      <c r="V1141" s="58" t="s">
        <v>325</v>
      </c>
      <c r="W1141" s="58" t="s">
        <v>2743</v>
      </c>
      <c r="X1141" s="58">
        <v>20</v>
      </c>
      <c r="Y1141" s="58" t="s">
        <v>325</v>
      </c>
      <c r="Z1141" s="58" t="s">
        <v>2743</v>
      </c>
      <c r="AA1141" s="58" t="s">
        <v>2744</v>
      </c>
      <c r="AB1141" s="507"/>
      <c r="AC1141" s="58" t="s">
        <v>141</v>
      </c>
      <c r="AD1141" s="58">
        <v>12</v>
      </c>
      <c r="AE1141" s="116">
        <v>45769</v>
      </c>
      <c r="AF1141" s="73">
        <f t="shared" si="93"/>
        <v>46133</v>
      </c>
      <c r="AG1141" s="62" t="s">
        <v>82</v>
      </c>
      <c r="AH1141" s="62" t="s">
        <v>83</v>
      </c>
      <c r="AI1141" s="58" t="s">
        <v>4293</v>
      </c>
      <c r="AJ1141" s="58" t="s">
        <v>109</v>
      </c>
      <c r="AK1141" s="73" t="str">
        <f t="shared" ca="1" si="94"/>
        <v>поверен</v>
      </c>
      <c r="AL1141" s="66" t="s">
        <v>86</v>
      </c>
      <c r="AM1141" s="66" t="s">
        <v>86</v>
      </c>
      <c r="AN1141" s="66" t="s">
        <v>87</v>
      </c>
      <c r="AO1141" s="58" t="s">
        <v>88</v>
      </c>
      <c r="AP1141" s="507"/>
      <c r="AQ1141" s="507"/>
      <c r="AR1141" s="507"/>
      <c r="AS1141" s="507"/>
      <c r="AT1141" s="507"/>
      <c r="AU1141" s="507"/>
      <c r="AV1141" s="507"/>
      <c r="AW1141" s="507"/>
      <c r="AX1141" s="507"/>
      <c r="AY1141" s="507"/>
      <c r="AZ1141" s="507"/>
      <c r="BA1141" s="507"/>
      <c r="BB1141" s="62" t="s">
        <v>403</v>
      </c>
      <c r="BC1141" s="62" t="s">
        <v>404</v>
      </c>
      <c r="BD1141" s="66">
        <v>3160</v>
      </c>
      <c r="BE1141" s="507"/>
      <c r="BF1141" s="518" t="s">
        <v>2746</v>
      </c>
      <c r="BG1141" s="58" t="s">
        <v>1170</v>
      </c>
      <c r="BH1141" s="507"/>
      <c r="BI1141" s="58"/>
      <c r="BJ1141" s="58"/>
      <c r="BK1141" s="58"/>
    </row>
    <row r="1142" s="3" customFormat="1" ht="60" hidden="1" customHeight="1">
      <c r="A1142" s="114"/>
      <c r="B1142" s="58" t="s">
        <v>62</v>
      </c>
      <c r="C1142" s="58" t="s">
        <v>63</v>
      </c>
      <c r="D1142" s="59" t="s">
        <v>64</v>
      </c>
      <c r="E1142" s="58">
        <v>265</v>
      </c>
      <c r="F1142" s="58" t="s">
        <v>2735</v>
      </c>
      <c r="G1142" s="58" t="s">
        <v>2819</v>
      </c>
      <c r="H1142" s="58" t="s">
        <v>4294</v>
      </c>
      <c r="I1142" s="58" t="s">
        <v>2738</v>
      </c>
      <c r="J1142" s="58" t="s">
        <v>2739</v>
      </c>
      <c r="K1142" s="58" t="s">
        <v>2740</v>
      </c>
      <c r="L1142" s="58" t="s">
        <v>2741</v>
      </c>
      <c r="M1142" s="512" t="s">
        <v>2742</v>
      </c>
      <c r="N1142" s="58">
        <v>112160193</v>
      </c>
      <c r="O1142" s="58" t="s">
        <v>412</v>
      </c>
      <c r="P1142" s="58" t="s">
        <v>76</v>
      </c>
      <c r="Q1142" s="66" t="s">
        <v>398</v>
      </c>
      <c r="R1142" s="74">
        <v>2015</v>
      </c>
      <c r="S1142" s="74"/>
      <c r="T1142" s="513">
        <f t="shared" si="95"/>
        <v>2015</v>
      </c>
      <c r="U1142" s="58">
        <v>4</v>
      </c>
      <c r="V1142" s="58" t="s">
        <v>325</v>
      </c>
      <c r="W1142" s="58" t="s">
        <v>2743</v>
      </c>
      <c r="X1142" s="58">
        <v>20</v>
      </c>
      <c r="Y1142" s="58" t="s">
        <v>325</v>
      </c>
      <c r="Z1142" s="58" t="s">
        <v>2743</v>
      </c>
      <c r="AA1142" s="58" t="s">
        <v>2744</v>
      </c>
      <c r="AB1142" s="58"/>
      <c r="AC1142" s="58" t="s">
        <v>141</v>
      </c>
      <c r="AD1142" s="58">
        <v>12</v>
      </c>
      <c r="AE1142" s="116">
        <v>45769</v>
      </c>
      <c r="AF1142" s="73">
        <f t="shared" si="93"/>
        <v>46133</v>
      </c>
      <c r="AG1142" s="62" t="s">
        <v>82</v>
      </c>
      <c r="AH1142" s="62" t="s">
        <v>83</v>
      </c>
      <c r="AI1142" s="58" t="s">
        <v>4295</v>
      </c>
      <c r="AJ1142" s="58" t="s">
        <v>109</v>
      </c>
      <c r="AK1142" s="73" t="str">
        <f t="shared" ca="1" si="94"/>
        <v>поверен</v>
      </c>
      <c r="AL1142" s="66" t="s">
        <v>86</v>
      </c>
      <c r="AM1142" s="66" t="s">
        <v>86</v>
      </c>
      <c r="AN1142" s="66" t="s">
        <v>87</v>
      </c>
      <c r="AO1142" s="58" t="s">
        <v>88</v>
      </c>
      <c r="AP1142" s="58"/>
      <c r="AQ1142" s="58"/>
      <c r="AR1142" s="58"/>
      <c r="AS1142" s="66" t="s">
        <v>91</v>
      </c>
      <c r="AT1142" s="58"/>
      <c r="AU1142" s="58"/>
      <c r="AV1142" s="58"/>
      <c r="AW1142" s="58"/>
      <c r="AX1142" s="58"/>
      <c r="AY1142" s="58"/>
      <c r="AZ1142" s="58"/>
      <c r="BA1142" s="58"/>
      <c r="BB1142" s="62" t="s">
        <v>403</v>
      </c>
      <c r="BC1142" s="62" t="s">
        <v>404</v>
      </c>
      <c r="BD1142" s="66">
        <v>3160</v>
      </c>
      <c r="BE1142" s="58"/>
      <c r="BF1142" s="514" t="s">
        <v>2746</v>
      </c>
      <c r="BG1142" s="58" t="s">
        <v>1170</v>
      </c>
      <c r="BH1142" s="58"/>
      <c r="BI1142" s="58"/>
      <c r="BJ1142" s="74"/>
      <c r="BK1142" s="74"/>
    </row>
    <row r="1143" ht="60" hidden="1" customHeight="1">
      <c r="A1143" s="58"/>
      <c r="B1143" s="58" t="s">
        <v>62</v>
      </c>
      <c r="C1143" s="58" t="s">
        <v>63</v>
      </c>
      <c r="D1143" s="59" t="s">
        <v>64</v>
      </c>
      <c r="E1143" s="58">
        <v>265</v>
      </c>
      <c r="F1143" s="58" t="s">
        <v>2735</v>
      </c>
      <c r="G1143" s="58" t="s">
        <v>2819</v>
      </c>
      <c r="H1143" s="58" t="s">
        <v>4296</v>
      </c>
      <c r="I1143" s="58" t="s">
        <v>2738</v>
      </c>
      <c r="J1143" s="58" t="s">
        <v>2739</v>
      </c>
      <c r="K1143" s="58" t="s">
        <v>2740</v>
      </c>
      <c r="L1143" s="58" t="s">
        <v>2741</v>
      </c>
      <c r="M1143" s="512" t="s">
        <v>2742</v>
      </c>
      <c r="N1143" s="58">
        <v>112160067</v>
      </c>
      <c r="O1143" s="58" t="s">
        <v>412</v>
      </c>
      <c r="P1143" s="58" t="s">
        <v>76</v>
      </c>
      <c r="Q1143" s="66" t="s">
        <v>398</v>
      </c>
      <c r="R1143" s="74">
        <v>2015</v>
      </c>
      <c r="S1143" s="517"/>
      <c r="T1143" s="513">
        <f t="shared" si="95"/>
        <v>2015</v>
      </c>
      <c r="U1143" s="58">
        <v>4</v>
      </c>
      <c r="V1143" s="58" t="s">
        <v>325</v>
      </c>
      <c r="W1143" s="58" t="s">
        <v>2743</v>
      </c>
      <c r="X1143" s="58">
        <v>20</v>
      </c>
      <c r="Y1143" s="58" t="s">
        <v>325</v>
      </c>
      <c r="Z1143" s="58" t="s">
        <v>2743</v>
      </c>
      <c r="AA1143" s="58" t="s">
        <v>2744</v>
      </c>
      <c r="AB1143" s="507"/>
      <c r="AC1143" s="58" t="s">
        <v>141</v>
      </c>
      <c r="AD1143" s="58">
        <v>12</v>
      </c>
      <c r="AE1143" s="116">
        <v>45769</v>
      </c>
      <c r="AF1143" s="73">
        <f t="shared" si="93"/>
        <v>46133</v>
      </c>
      <c r="AG1143" s="62" t="s">
        <v>82</v>
      </c>
      <c r="AH1143" s="62" t="s">
        <v>83</v>
      </c>
      <c r="AI1143" s="58" t="s">
        <v>4297</v>
      </c>
      <c r="AJ1143" s="58" t="s">
        <v>109</v>
      </c>
      <c r="AK1143" s="73" t="str">
        <f t="shared" ca="1" si="94"/>
        <v>поверен</v>
      </c>
      <c r="AL1143" s="66" t="s">
        <v>86</v>
      </c>
      <c r="AM1143" s="66" t="s">
        <v>86</v>
      </c>
      <c r="AN1143" s="66" t="s">
        <v>87</v>
      </c>
      <c r="AO1143" s="58" t="s">
        <v>88</v>
      </c>
      <c r="AP1143" s="507"/>
      <c r="AQ1143" s="507"/>
      <c r="AR1143" s="507"/>
      <c r="AS1143" s="507"/>
      <c r="AT1143" s="507"/>
      <c r="AU1143" s="507"/>
      <c r="AV1143" s="507"/>
      <c r="AW1143" s="507"/>
      <c r="AX1143" s="507"/>
      <c r="AY1143" s="507"/>
      <c r="AZ1143" s="507"/>
      <c r="BA1143" s="507"/>
      <c r="BB1143" s="62" t="s">
        <v>403</v>
      </c>
      <c r="BC1143" s="62" t="s">
        <v>404</v>
      </c>
      <c r="BD1143" s="66">
        <v>3160</v>
      </c>
      <c r="BE1143" s="507"/>
      <c r="BF1143" s="518" t="s">
        <v>2746</v>
      </c>
      <c r="BG1143" s="58" t="s">
        <v>1170</v>
      </c>
      <c r="BH1143" s="507"/>
      <c r="BI1143" s="58"/>
      <c r="BJ1143" s="58"/>
      <c r="BK1143" s="58"/>
    </row>
    <row r="1144" ht="60" hidden="1" customHeight="1">
      <c r="A1144" s="58"/>
      <c r="B1144" s="58" t="s">
        <v>62</v>
      </c>
      <c r="C1144" s="58" t="s">
        <v>63</v>
      </c>
      <c r="D1144" s="59" t="s">
        <v>64</v>
      </c>
      <c r="E1144" s="58">
        <v>265</v>
      </c>
      <c r="F1144" s="58" t="s">
        <v>2735</v>
      </c>
      <c r="G1144" s="58" t="s">
        <v>2819</v>
      </c>
      <c r="H1144" s="58" t="s">
        <v>4298</v>
      </c>
      <c r="I1144" s="58" t="s">
        <v>2738</v>
      </c>
      <c r="J1144" s="58" t="s">
        <v>2739</v>
      </c>
      <c r="K1144" s="58" t="s">
        <v>2740</v>
      </c>
      <c r="L1144" s="58" t="s">
        <v>2741</v>
      </c>
      <c r="M1144" s="512" t="s">
        <v>2742</v>
      </c>
      <c r="N1144" s="58">
        <v>112160263</v>
      </c>
      <c r="O1144" s="58" t="s">
        <v>412</v>
      </c>
      <c r="P1144" s="58" t="s">
        <v>76</v>
      </c>
      <c r="Q1144" s="66" t="s">
        <v>398</v>
      </c>
      <c r="R1144" s="74">
        <v>2015</v>
      </c>
      <c r="S1144" s="517"/>
      <c r="T1144" s="513">
        <f t="shared" si="95"/>
        <v>2015</v>
      </c>
      <c r="U1144" s="58">
        <v>4</v>
      </c>
      <c r="V1144" s="58" t="s">
        <v>325</v>
      </c>
      <c r="W1144" s="58" t="s">
        <v>2743</v>
      </c>
      <c r="X1144" s="58">
        <v>20</v>
      </c>
      <c r="Y1144" s="58" t="s">
        <v>325</v>
      </c>
      <c r="Z1144" s="58" t="s">
        <v>2743</v>
      </c>
      <c r="AA1144" s="58" t="s">
        <v>2744</v>
      </c>
      <c r="AB1144" s="507"/>
      <c r="AC1144" s="58" t="s">
        <v>141</v>
      </c>
      <c r="AD1144" s="58">
        <v>12</v>
      </c>
      <c r="AE1144" s="116">
        <v>45769</v>
      </c>
      <c r="AF1144" s="73">
        <f t="shared" si="93"/>
        <v>46133</v>
      </c>
      <c r="AG1144" s="62" t="s">
        <v>82</v>
      </c>
      <c r="AH1144" s="62" t="s">
        <v>83</v>
      </c>
      <c r="AI1144" s="58" t="s">
        <v>4299</v>
      </c>
      <c r="AJ1144" s="58" t="s">
        <v>109</v>
      </c>
      <c r="AK1144" s="73" t="str">
        <f t="shared" ca="1" si="94"/>
        <v>поверен</v>
      </c>
      <c r="AL1144" s="66" t="s">
        <v>86</v>
      </c>
      <c r="AM1144" s="66" t="s">
        <v>86</v>
      </c>
      <c r="AN1144" s="66" t="s">
        <v>87</v>
      </c>
      <c r="AO1144" s="58" t="s">
        <v>88</v>
      </c>
      <c r="AP1144" s="507"/>
      <c r="AQ1144" s="507"/>
      <c r="AR1144" s="507"/>
      <c r="AS1144" s="507"/>
      <c r="AT1144" s="507"/>
      <c r="AU1144" s="507"/>
      <c r="AV1144" s="507"/>
      <c r="AW1144" s="507"/>
      <c r="AX1144" s="507"/>
      <c r="AY1144" s="507"/>
      <c r="AZ1144" s="507"/>
      <c r="BA1144" s="507"/>
      <c r="BB1144" s="62" t="s">
        <v>403</v>
      </c>
      <c r="BC1144" s="62" t="s">
        <v>404</v>
      </c>
      <c r="BD1144" s="66">
        <v>3160</v>
      </c>
      <c r="BE1144" s="507"/>
      <c r="BF1144" s="518" t="s">
        <v>2746</v>
      </c>
      <c r="BG1144" s="58" t="s">
        <v>1170</v>
      </c>
      <c r="BH1144" s="507"/>
      <c r="BI1144" s="58"/>
      <c r="BJ1144" s="58"/>
      <c r="BK1144" s="58"/>
    </row>
    <row r="1145" ht="60" hidden="1" customHeight="1">
      <c r="A1145" s="58"/>
      <c r="B1145" s="58" t="s">
        <v>62</v>
      </c>
      <c r="C1145" s="58" t="s">
        <v>63</v>
      </c>
      <c r="D1145" s="59" t="s">
        <v>64</v>
      </c>
      <c r="E1145" s="58">
        <v>265</v>
      </c>
      <c r="F1145" s="58" t="s">
        <v>2735</v>
      </c>
      <c r="G1145" s="58" t="s">
        <v>2819</v>
      </c>
      <c r="H1145" s="58" t="s">
        <v>4300</v>
      </c>
      <c r="I1145" s="58" t="s">
        <v>2738</v>
      </c>
      <c r="J1145" s="58" t="s">
        <v>2739</v>
      </c>
      <c r="K1145" s="58" t="s">
        <v>2740</v>
      </c>
      <c r="L1145" s="58" t="s">
        <v>2741</v>
      </c>
      <c r="M1145" s="512" t="s">
        <v>2742</v>
      </c>
      <c r="N1145" s="58">
        <v>112160002</v>
      </c>
      <c r="O1145" s="58" t="s">
        <v>412</v>
      </c>
      <c r="P1145" s="58" t="s">
        <v>76</v>
      </c>
      <c r="Q1145" s="66" t="s">
        <v>398</v>
      </c>
      <c r="R1145" s="74">
        <v>2015</v>
      </c>
      <c r="S1145" s="517"/>
      <c r="T1145" s="513">
        <f t="shared" si="95"/>
        <v>2015</v>
      </c>
      <c r="U1145" s="58">
        <v>4</v>
      </c>
      <c r="V1145" s="58" t="s">
        <v>325</v>
      </c>
      <c r="W1145" s="58" t="s">
        <v>2743</v>
      </c>
      <c r="X1145" s="58">
        <v>20</v>
      </c>
      <c r="Y1145" s="58" t="s">
        <v>325</v>
      </c>
      <c r="Z1145" s="58" t="s">
        <v>2743</v>
      </c>
      <c r="AA1145" s="58" t="s">
        <v>2744</v>
      </c>
      <c r="AB1145" s="507"/>
      <c r="AC1145" s="58" t="s">
        <v>141</v>
      </c>
      <c r="AD1145" s="58">
        <v>12</v>
      </c>
      <c r="AE1145" s="116">
        <v>45769</v>
      </c>
      <c r="AF1145" s="73">
        <f t="shared" si="93"/>
        <v>46133</v>
      </c>
      <c r="AG1145" s="62" t="s">
        <v>82</v>
      </c>
      <c r="AH1145" s="62" t="s">
        <v>83</v>
      </c>
      <c r="AI1145" s="58" t="s">
        <v>4301</v>
      </c>
      <c r="AJ1145" s="58" t="s">
        <v>109</v>
      </c>
      <c r="AK1145" s="73" t="str">
        <f t="shared" ca="1" si="94"/>
        <v>поверен</v>
      </c>
      <c r="AL1145" s="66" t="s">
        <v>86</v>
      </c>
      <c r="AM1145" s="66" t="s">
        <v>86</v>
      </c>
      <c r="AN1145" s="66" t="s">
        <v>87</v>
      </c>
      <c r="AO1145" s="58" t="s">
        <v>88</v>
      </c>
      <c r="AP1145" s="507"/>
      <c r="AQ1145" s="507"/>
      <c r="AR1145" s="507"/>
      <c r="AS1145" s="507"/>
      <c r="AT1145" s="507"/>
      <c r="AU1145" s="507"/>
      <c r="AV1145" s="507"/>
      <c r="AW1145" s="507"/>
      <c r="AX1145" s="507"/>
      <c r="AY1145" s="507"/>
      <c r="AZ1145" s="507"/>
      <c r="BA1145" s="507"/>
      <c r="BB1145" s="62" t="s">
        <v>403</v>
      </c>
      <c r="BC1145" s="62" t="s">
        <v>404</v>
      </c>
      <c r="BD1145" s="66">
        <v>3160</v>
      </c>
      <c r="BE1145" s="507"/>
      <c r="BF1145" s="518" t="s">
        <v>2746</v>
      </c>
      <c r="BG1145" s="58" t="s">
        <v>1170</v>
      </c>
      <c r="BH1145" s="507"/>
      <c r="BI1145" s="58"/>
      <c r="BJ1145" s="58"/>
      <c r="BK1145" s="58"/>
    </row>
    <row r="1146" ht="60" hidden="1" customHeight="1">
      <c r="A1146" s="58"/>
      <c r="B1146" s="58" t="s">
        <v>62</v>
      </c>
      <c r="C1146" s="58" t="s">
        <v>63</v>
      </c>
      <c r="D1146" s="59" t="s">
        <v>64</v>
      </c>
      <c r="E1146" s="58">
        <v>265</v>
      </c>
      <c r="F1146" s="58" t="s">
        <v>2735</v>
      </c>
      <c r="G1146" s="58" t="s">
        <v>2819</v>
      </c>
      <c r="H1146" s="58" t="s">
        <v>4302</v>
      </c>
      <c r="I1146" s="58" t="s">
        <v>2738</v>
      </c>
      <c r="J1146" s="58" t="s">
        <v>2739</v>
      </c>
      <c r="K1146" s="58" t="s">
        <v>2740</v>
      </c>
      <c r="L1146" s="58" t="s">
        <v>2741</v>
      </c>
      <c r="M1146" s="512" t="s">
        <v>2742</v>
      </c>
      <c r="N1146" s="58">
        <v>112160272</v>
      </c>
      <c r="O1146" s="58" t="s">
        <v>412</v>
      </c>
      <c r="P1146" s="58" t="s">
        <v>76</v>
      </c>
      <c r="Q1146" s="66" t="s">
        <v>398</v>
      </c>
      <c r="R1146" s="74">
        <v>2015</v>
      </c>
      <c r="S1146" s="517"/>
      <c r="T1146" s="513">
        <f t="shared" si="95"/>
        <v>2015</v>
      </c>
      <c r="U1146" s="58">
        <v>4</v>
      </c>
      <c r="V1146" s="58" t="s">
        <v>325</v>
      </c>
      <c r="W1146" s="58" t="s">
        <v>2743</v>
      </c>
      <c r="X1146" s="58">
        <v>20</v>
      </c>
      <c r="Y1146" s="58" t="s">
        <v>325</v>
      </c>
      <c r="Z1146" s="58" t="s">
        <v>2743</v>
      </c>
      <c r="AA1146" s="58" t="s">
        <v>2744</v>
      </c>
      <c r="AB1146" s="507"/>
      <c r="AC1146" s="58" t="s">
        <v>141</v>
      </c>
      <c r="AD1146" s="58">
        <v>12</v>
      </c>
      <c r="AE1146" s="116">
        <v>45769</v>
      </c>
      <c r="AF1146" s="73">
        <f t="shared" si="93"/>
        <v>46133</v>
      </c>
      <c r="AG1146" s="62" t="s">
        <v>82</v>
      </c>
      <c r="AH1146" s="62" t="s">
        <v>83</v>
      </c>
      <c r="AI1146" s="58" t="s">
        <v>4303</v>
      </c>
      <c r="AJ1146" s="58" t="s">
        <v>109</v>
      </c>
      <c r="AK1146" s="73" t="str">
        <f t="shared" ca="1" si="94"/>
        <v>поверен</v>
      </c>
      <c r="AL1146" s="66" t="s">
        <v>86</v>
      </c>
      <c r="AM1146" s="66" t="s">
        <v>86</v>
      </c>
      <c r="AN1146" s="66" t="s">
        <v>87</v>
      </c>
      <c r="AO1146" s="58" t="s">
        <v>88</v>
      </c>
      <c r="AP1146" s="507"/>
      <c r="AQ1146" s="507"/>
      <c r="AR1146" s="507"/>
      <c r="AS1146" s="507"/>
      <c r="AT1146" s="507"/>
      <c r="AU1146" s="507"/>
      <c r="AV1146" s="507"/>
      <c r="AW1146" s="507"/>
      <c r="AX1146" s="507"/>
      <c r="AY1146" s="507"/>
      <c r="AZ1146" s="507"/>
      <c r="BA1146" s="507"/>
      <c r="BB1146" s="62" t="s">
        <v>403</v>
      </c>
      <c r="BC1146" s="62" t="s">
        <v>404</v>
      </c>
      <c r="BD1146" s="66">
        <v>3160</v>
      </c>
      <c r="BE1146" s="507"/>
      <c r="BF1146" s="518" t="s">
        <v>2746</v>
      </c>
      <c r="BG1146" s="58" t="s">
        <v>1170</v>
      </c>
      <c r="BH1146" s="507"/>
      <c r="BI1146" s="58"/>
      <c r="BJ1146" s="58"/>
      <c r="BK1146" s="58"/>
    </row>
    <row r="1147" ht="60" hidden="1" customHeight="1">
      <c r="A1147" s="114"/>
      <c r="B1147" s="58" t="s">
        <v>62</v>
      </c>
      <c r="C1147" s="58" t="s">
        <v>63</v>
      </c>
      <c r="D1147" s="59" t="s">
        <v>64</v>
      </c>
      <c r="E1147" s="58">
        <v>265</v>
      </c>
      <c r="F1147" s="58" t="s">
        <v>2735</v>
      </c>
      <c r="G1147" s="58" t="s">
        <v>2819</v>
      </c>
      <c r="H1147" s="58" t="s">
        <v>4304</v>
      </c>
      <c r="I1147" s="58" t="s">
        <v>2738</v>
      </c>
      <c r="J1147" s="58" t="s">
        <v>2739</v>
      </c>
      <c r="K1147" s="58" t="s">
        <v>2740</v>
      </c>
      <c r="L1147" s="58" t="s">
        <v>2741</v>
      </c>
      <c r="M1147" s="512" t="s">
        <v>2742</v>
      </c>
      <c r="N1147" s="58">
        <v>112160169</v>
      </c>
      <c r="O1147" s="58" t="s">
        <v>412</v>
      </c>
      <c r="P1147" s="58" t="s">
        <v>76</v>
      </c>
      <c r="Q1147" s="66" t="s">
        <v>398</v>
      </c>
      <c r="R1147" s="74">
        <v>2015</v>
      </c>
      <c r="S1147" s="517"/>
      <c r="T1147" s="513">
        <f t="shared" si="95"/>
        <v>2015</v>
      </c>
      <c r="U1147" s="58">
        <v>4</v>
      </c>
      <c r="V1147" s="58" t="s">
        <v>325</v>
      </c>
      <c r="W1147" s="58" t="s">
        <v>2743</v>
      </c>
      <c r="X1147" s="58">
        <v>20</v>
      </c>
      <c r="Y1147" s="58" t="s">
        <v>325</v>
      </c>
      <c r="Z1147" s="58" t="s">
        <v>2743</v>
      </c>
      <c r="AA1147" s="58" t="s">
        <v>2744</v>
      </c>
      <c r="AB1147" s="507"/>
      <c r="AC1147" s="58" t="s">
        <v>141</v>
      </c>
      <c r="AD1147" s="58">
        <v>12</v>
      </c>
      <c r="AE1147" s="116">
        <v>45769</v>
      </c>
      <c r="AF1147" s="73">
        <f t="shared" si="93"/>
        <v>46133</v>
      </c>
      <c r="AG1147" s="62" t="s">
        <v>82</v>
      </c>
      <c r="AH1147" s="62" t="s">
        <v>83</v>
      </c>
      <c r="AI1147" s="58" t="s">
        <v>4305</v>
      </c>
      <c r="AJ1147" s="58" t="s">
        <v>109</v>
      </c>
      <c r="AK1147" s="73" t="str">
        <f t="shared" ca="1" si="94"/>
        <v>поверен</v>
      </c>
      <c r="AL1147" s="66" t="s">
        <v>86</v>
      </c>
      <c r="AM1147" s="66" t="s">
        <v>86</v>
      </c>
      <c r="AN1147" s="66" t="s">
        <v>87</v>
      </c>
      <c r="AO1147" s="58" t="s">
        <v>88</v>
      </c>
      <c r="AP1147" s="507"/>
      <c r="AQ1147" s="507"/>
      <c r="AR1147" s="507"/>
      <c r="AS1147" s="507"/>
      <c r="AT1147" s="507"/>
      <c r="AU1147" s="507"/>
      <c r="AV1147" s="507"/>
      <c r="AW1147" s="507"/>
      <c r="AX1147" s="507"/>
      <c r="AY1147" s="507"/>
      <c r="AZ1147" s="507"/>
      <c r="BA1147" s="507"/>
      <c r="BB1147" s="62" t="s">
        <v>403</v>
      </c>
      <c r="BC1147" s="62" t="s">
        <v>404</v>
      </c>
      <c r="BD1147" s="66">
        <v>3160</v>
      </c>
      <c r="BE1147" s="507"/>
      <c r="BF1147" s="518" t="s">
        <v>2746</v>
      </c>
      <c r="BG1147" s="58" t="s">
        <v>1170</v>
      </c>
      <c r="BH1147" s="507"/>
      <c r="BI1147" s="58"/>
      <c r="BJ1147" s="58"/>
      <c r="BK1147" s="58"/>
    </row>
    <row r="1148" ht="60" hidden="1" customHeight="1">
      <c r="A1148" s="58"/>
      <c r="B1148" s="58" t="s">
        <v>62</v>
      </c>
      <c r="C1148" s="58" t="s">
        <v>63</v>
      </c>
      <c r="D1148" s="59" t="s">
        <v>64</v>
      </c>
      <c r="E1148" s="58">
        <v>265</v>
      </c>
      <c r="F1148" s="58" t="s">
        <v>2735</v>
      </c>
      <c r="G1148" s="58" t="s">
        <v>2819</v>
      </c>
      <c r="H1148" s="58" t="s">
        <v>4306</v>
      </c>
      <c r="I1148" s="58" t="s">
        <v>2738</v>
      </c>
      <c r="J1148" s="58" t="s">
        <v>2739</v>
      </c>
      <c r="K1148" s="58" t="s">
        <v>2740</v>
      </c>
      <c r="L1148" s="58" t="s">
        <v>2741</v>
      </c>
      <c r="M1148" s="512" t="s">
        <v>2742</v>
      </c>
      <c r="N1148" s="58">
        <v>112160282</v>
      </c>
      <c r="O1148" s="58" t="s">
        <v>412</v>
      </c>
      <c r="P1148" s="58" t="s">
        <v>76</v>
      </c>
      <c r="Q1148" s="66" t="s">
        <v>398</v>
      </c>
      <c r="R1148" s="74">
        <v>2015</v>
      </c>
      <c r="S1148" s="517"/>
      <c r="T1148" s="513">
        <f t="shared" si="95"/>
        <v>2015</v>
      </c>
      <c r="U1148" s="58">
        <v>4</v>
      </c>
      <c r="V1148" s="58" t="s">
        <v>325</v>
      </c>
      <c r="W1148" s="58" t="s">
        <v>2743</v>
      </c>
      <c r="X1148" s="58">
        <v>20</v>
      </c>
      <c r="Y1148" s="58" t="s">
        <v>325</v>
      </c>
      <c r="Z1148" s="58" t="s">
        <v>2743</v>
      </c>
      <c r="AA1148" s="58" t="s">
        <v>2744</v>
      </c>
      <c r="AB1148" s="507"/>
      <c r="AC1148" s="58" t="s">
        <v>141</v>
      </c>
      <c r="AD1148" s="58">
        <v>12</v>
      </c>
      <c r="AE1148" s="116">
        <v>45769</v>
      </c>
      <c r="AF1148" s="73">
        <f t="shared" si="93"/>
        <v>46133</v>
      </c>
      <c r="AG1148" s="62" t="s">
        <v>82</v>
      </c>
      <c r="AH1148" s="62" t="s">
        <v>83</v>
      </c>
      <c r="AI1148" s="58" t="s">
        <v>4307</v>
      </c>
      <c r="AJ1148" s="58" t="s">
        <v>109</v>
      </c>
      <c r="AK1148" s="73" t="str">
        <f t="shared" ca="1" si="94"/>
        <v>поверен</v>
      </c>
      <c r="AL1148" s="66" t="s">
        <v>86</v>
      </c>
      <c r="AM1148" s="66" t="s">
        <v>86</v>
      </c>
      <c r="AN1148" s="66" t="s">
        <v>87</v>
      </c>
      <c r="AO1148" s="58" t="s">
        <v>88</v>
      </c>
      <c r="AP1148" s="507"/>
      <c r="AQ1148" s="507"/>
      <c r="AR1148" s="507"/>
      <c r="AS1148" s="507"/>
      <c r="AT1148" s="507"/>
      <c r="AU1148" s="507"/>
      <c r="AV1148" s="507"/>
      <c r="AW1148" s="507"/>
      <c r="AX1148" s="507"/>
      <c r="AY1148" s="507"/>
      <c r="AZ1148" s="507"/>
      <c r="BA1148" s="507"/>
      <c r="BB1148" s="62" t="s">
        <v>403</v>
      </c>
      <c r="BC1148" s="62" t="s">
        <v>404</v>
      </c>
      <c r="BD1148" s="66">
        <v>3160</v>
      </c>
      <c r="BE1148" s="507"/>
      <c r="BF1148" s="518" t="s">
        <v>2746</v>
      </c>
      <c r="BG1148" s="58" t="s">
        <v>1170</v>
      </c>
      <c r="BH1148" s="507"/>
      <c r="BI1148" s="58"/>
      <c r="BJ1148" s="58"/>
      <c r="BK1148" s="58"/>
    </row>
    <row r="1149" ht="60" hidden="1" customHeight="1">
      <c r="A1149" s="114"/>
      <c r="B1149" s="58" t="s">
        <v>62</v>
      </c>
      <c r="C1149" s="58" t="s">
        <v>63</v>
      </c>
      <c r="D1149" s="59" t="s">
        <v>64</v>
      </c>
      <c r="E1149" s="58">
        <v>265</v>
      </c>
      <c r="F1149" s="58" t="s">
        <v>2735</v>
      </c>
      <c r="G1149" s="58" t="s">
        <v>2819</v>
      </c>
      <c r="H1149" s="58" t="s">
        <v>4308</v>
      </c>
      <c r="I1149" s="58" t="s">
        <v>2738</v>
      </c>
      <c r="J1149" s="58" t="s">
        <v>2739</v>
      </c>
      <c r="K1149" s="58" t="s">
        <v>2740</v>
      </c>
      <c r="L1149" s="58" t="s">
        <v>2741</v>
      </c>
      <c r="M1149" s="512" t="s">
        <v>2742</v>
      </c>
      <c r="N1149" s="58">
        <v>112160191</v>
      </c>
      <c r="O1149" s="58" t="s">
        <v>412</v>
      </c>
      <c r="P1149" s="58" t="s">
        <v>76</v>
      </c>
      <c r="Q1149" s="66" t="s">
        <v>398</v>
      </c>
      <c r="R1149" s="74">
        <v>2015</v>
      </c>
      <c r="S1149" s="517"/>
      <c r="T1149" s="513">
        <f t="shared" si="95"/>
        <v>2015</v>
      </c>
      <c r="U1149" s="58">
        <v>4</v>
      </c>
      <c r="V1149" s="58" t="s">
        <v>325</v>
      </c>
      <c r="W1149" s="58" t="s">
        <v>2743</v>
      </c>
      <c r="X1149" s="58">
        <v>20</v>
      </c>
      <c r="Y1149" s="58" t="s">
        <v>325</v>
      </c>
      <c r="Z1149" s="58" t="s">
        <v>2743</v>
      </c>
      <c r="AA1149" s="58" t="s">
        <v>2744</v>
      </c>
      <c r="AB1149" s="507"/>
      <c r="AC1149" s="58" t="s">
        <v>141</v>
      </c>
      <c r="AD1149" s="58">
        <v>12</v>
      </c>
      <c r="AE1149" s="116">
        <v>45769</v>
      </c>
      <c r="AF1149" s="73">
        <f t="shared" ref="AF1149:AF1212" si="96">IF(AD1149=0,0,IF(AE1149="","",EDATE(AE1149,AD1149)-DAY(1)))</f>
        <v>46133</v>
      </c>
      <c r="AG1149" s="62" t="s">
        <v>82</v>
      </c>
      <c r="AH1149" s="62" t="s">
        <v>83</v>
      </c>
      <c r="AI1149" s="58" t="s">
        <v>4309</v>
      </c>
      <c r="AJ1149" s="58" t="s">
        <v>109</v>
      </c>
      <c r="AK1149" s="73" t="str">
        <f t="shared" ca="1" si="94"/>
        <v>поверен</v>
      </c>
      <c r="AL1149" s="66" t="s">
        <v>86</v>
      </c>
      <c r="AM1149" s="66" t="s">
        <v>86</v>
      </c>
      <c r="AN1149" s="66" t="s">
        <v>87</v>
      </c>
      <c r="AO1149" s="58" t="s">
        <v>88</v>
      </c>
      <c r="AP1149" s="507"/>
      <c r="AQ1149" s="507"/>
      <c r="AR1149" s="507"/>
      <c r="AS1149" s="507"/>
      <c r="AT1149" s="507"/>
      <c r="AU1149" s="507"/>
      <c r="AV1149" s="507"/>
      <c r="AW1149" s="507"/>
      <c r="AX1149" s="507"/>
      <c r="AY1149" s="507"/>
      <c r="AZ1149" s="507"/>
      <c r="BA1149" s="507"/>
      <c r="BB1149" s="62" t="s">
        <v>403</v>
      </c>
      <c r="BC1149" s="62" t="s">
        <v>404</v>
      </c>
      <c r="BD1149" s="66">
        <v>3160</v>
      </c>
      <c r="BE1149" s="507"/>
      <c r="BF1149" s="518" t="s">
        <v>2746</v>
      </c>
      <c r="BG1149" s="58" t="s">
        <v>1170</v>
      </c>
      <c r="BH1149" s="507"/>
      <c r="BI1149" s="58"/>
      <c r="BJ1149" s="58"/>
      <c r="BK1149" s="58"/>
    </row>
    <row r="1150" ht="60" hidden="1" customHeight="1">
      <c r="A1150" s="114"/>
      <c r="B1150" s="58" t="s">
        <v>62</v>
      </c>
      <c r="C1150" s="58" t="s">
        <v>63</v>
      </c>
      <c r="D1150" s="59" t="s">
        <v>64</v>
      </c>
      <c r="E1150" s="58">
        <v>265</v>
      </c>
      <c r="F1150" s="58" t="s">
        <v>2735</v>
      </c>
      <c r="G1150" s="58" t="s">
        <v>2819</v>
      </c>
      <c r="H1150" s="58" t="s">
        <v>4310</v>
      </c>
      <c r="I1150" s="58" t="s">
        <v>2738</v>
      </c>
      <c r="J1150" s="58" t="s">
        <v>2739</v>
      </c>
      <c r="K1150" s="58" t="s">
        <v>2740</v>
      </c>
      <c r="L1150" s="58" t="s">
        <v>2741</v>
      </c>
      <c r="M1150" s="512" t="s">
        <v>2742</v>
      </c>
      <c r="N1150" s="58">
        <v>112160174</v>
      </c>
      <c r="O1150" s="58" t="s">
        <v>412</v>
      </c>
      <c r="P1150" s="58" t="s">
        <v>76</v>
      </c>
      <c r="Q1150" s="66" t="s">
        <v>398</v>
      </c>
      <c r="R1150" s="74">
        <v>2015</v>
      </c>
      <c r="S1150" s="517"/>
      <c r="T1150" s="513">
        <f t="shared" si="95"/>
        <v>2015</v>
      </c>
      <c r="U1150" s="58">
        <v>4</v>
      </c>
      <c r="V1150" s="58" t="s">
        <v>325</v>
      </c>
      <c r="W1150" s="58" t="s">
        <v>2743</v>
      </c>
      <c r="X1150" s="58">
        <v>20</v>
      </c>
      <c r="Y1150" s="58" t="s">
        <v>325</v>
      </c>
      <c r="Z1150" s="58" t="s">
        <v>2743</v>
      </c>
      <c r="AA1150" s="58" t="s">
        <v>2744</v>
      </c>
      <c r="AB1150" s="507"/>
      <c r="AC1150" s="58" t="s">
        <v>141</v>
      </c>
      <c r="AD1150" s="58">
        <v>12</v>
      </c>
      <c r="AE1150" s="116">
        <v>45769</v>
      </c>
      <c r="AF1150" s="73">
        <f t="shared" si="96"/>
        <v>46133</v>
      </c>
      <c r="AG1150" s="62" t="s">
        <v>82</v>
      </c>
      <c r="AH1150" s="62" t="s">
        <v>83</v>
      </c>
      <c r="AI1150" s="58" t="s">
        <v>4311</v>
      </c>
      <c r="AJ1150" s="58" t="s">
        <v>109</v>
      </c>
      <c r="AK1150" s="73" t="str">
        <f t="shared" ca="1" si="94"/>
        <v>поверен</v>
      </c>
      <c r="AL1150" s="66" t="s">
        <v>86</v>
      </c>
      <c r="AM1150" s="66" t="s">
        <v>86</v>
      </c>
      <c r="AN1150" s="66" t="s">
        <v>87</v>
      </c>
      <c r="AO1150" s="58" t="s">
        <v>88</v>
      </c>
      <c r="AP1150" s="507"/>
      <c r="AQ1150" s="507"/>
      <c r="AR1150" s="507"/>
      <c r="AS1150" s="507"/>
      <c r="AT1150" s="507"/>
      <c r="AU1150" s="507"/>
      <c r="AV1150" s="507"/>
      <c r="AW1150" s="507"/>
      <c r="AX1150" s="507"/>
      <c r="AY1150" s="507"/>
      <c r="AZ1150" s="507"/>
      <c r="BA1150" s="507"/>
      <c r="BB1150" s="62" t="s">
        <v>403</v>
      </c>
      <c r="BC1150" s="62" t="s">
        <v>404</v>
      </c>
      <c r="BD1150" s="66">
        <v>3160</v>
      </c>
      <c r="BE1150" s="507"/>
      <c r="BF1150" s="518" t="s">
        <v>2746</v>
      </c>
      <c r="BG1150" s="58" t="s">
        <v>1170</v>
      </c>
      <c r="BH1150" s="507"/>
      <c r="BI1150" s="58"/>
      <c r="BJ1150" s="58"/>
      <c r="BK1150" s="58"/>
    </row>
    <row r="1151" ht="60" hidden="1" customHeight="1">
      <c r="A1151" s="58"/>
      <c r="B1151" s="58" t="s">
        <v>62</v>
      </c>
      <c r="C1151" s="58" t="s">
        <v>63</v>
      </c>
      <c r="D1151" s="59" t="s">
        <v>64</v>
      </c>
      <c r="E1151" s="58">
        <v>265</v>
      </c>
      <c r="F1151" s="58" t="s">
        <v>2735</v>
      </c>
      <c r="G1151" s="58" t="s">
        <v>2819</v>
      </c>
      <c r="H1151" s="58" t="s">
        <v>4025</v>
      </c>
      <c r="I1151" s="58" t="s">
        <v>2738</v>
      </c>
      <c r="J1151" s="58" t="s">
        <v>2739</v>
      </c>
      <c r="K1151" s="58" t="s">
        <v>2740</v>
      </c>
      <c r="L1151" s="58" t="s">
        <v>2741</v>
      </c>
      <c r="M1151" s="512" t="s">
        <v>2908</v>
      </c>
      <c r="N1151" s="521">
        <v>112160064</v>
      </c>
      <c r="O1151" s="58" t="s">
        <v>412</v>
      </c>
      <c r="P1151" s="58" t="s">
        <v>76</v>
      </c>
      <c r="Q1151" s="66" t="s">
        <v>398</v>
      </c>
      <c r="R1151" s="74" t="s">
        <v>665</v>
      </c>
      <c r="S1151" s="517"/>
      <c r="T1151" s="513"/>
      <c r="U1151" s="521">
        <v>4</v>
      </c>
      <c r="V1151" s="521" t="s">
        <v>325</v>
      </c>
      <c r="W1151" s="521" t="s">
        <v>2743</v>
      </c>
      <c r="X1151" s="521">
        <v>20</v>
      </c>
      <c r="Y1151" s="521" t="s">
        <v>325</v>
      </c>
      <c r="Z1151" s="521" t="s">
        <v>2743</v>
      </c>
      <c r="AA1151" s="64" t="s">
        <v>2744</v>
      </c>
      <c r="AB1151" s="522"/>
      <c r="AC1151" s="58" t="s">
        <v>141</v>
      </c>
      <c r="AD1151" s="58">
        <v>12</v>
      </c>
      <c r="AE1151" s="116">
        <v>45769</v>
      </c>
      <c r="AF1151" s="73">
        <f t="shared" si="96"/>
        <v>46133</v>
      </c>
      <c r="AG1151" s="62" t="s">
        <v>82</v>
      </c>
      <c r="AH1151" s="62" t="s">
        <v>83</v>
      </c>
      <c r="AI1151" s="58" t="s">
        <v>4312</v>
      </c>
      <c r="AJ1151" s="521" t="s">
        <v>109</v>
      </c>
      <c r="AK1151" s="73" t="str">
        <f t="shared" ca="1" si="94"/>
        <v>поверен</v>
      </c>
      <c r="AL1151" s="66"/>
      <c r="AM1151" s="66" t="s">
        <v>86</v>
      </c>
      <c r="AN1151" s="66" t="s">
        <v>87</v>
      </c>
      <c r="AO1151" s="58" t="s">
        <v>88</v>
      </c>
      <c r="AP1151" s="522"/>
      <c r="AQ1151" s="522"/>
      <c r="AR1151" s="522"/>
      <c r="AS1151" s="522"/>
      <c r="AT1151" s="522"/>
      <c r="AU1151" s="522"/>
      <c r="AV1151" s="522"/>
      <c r="AW1151" s="522"/>
      <c r="AX1151" s="522"/>
      <c r="AY1151" s="522"/>
      <c r="AZ1151" s="522"/>
      <c r="BA1151" s="522"/>
      <c r="BB1151" s="62" t="s">
        <v>403</v>
      </c>
      <c r="BC1151" s="62" t="s">
        <v>404</v>
      </c>
      <c r="BD1151" s="66">
        <v>3160</v>
      </c>
      <c r="BE1151" s="522"/>
      <c r="BF1151" s="518" t="s">
        <v>2910</v>
      </c>
      <c r="BG1151" s="58" t="s">
        <v>1170</v>
      </c>
      <c r="BH1151" s="507"/>
      <c r="BI1151" s="58"/>
      <c r="BJ1151" s="58"/>
      <c r="BK1151" s="58"/>
    </row>
    <row r="1152" ht="60" hidden="1" customHeight="1">
      <c r="A1152" s="712"/>
      <c r="B1152" s="58" t="s">
        <v>62</v>
      </c>
      <c r="C1152" s="58" t="s">
        <v>63</v>
      </c>
      <c r="D1152" s="59" t="s">
        <v>64</v>
      </c>
      <c r="E1152" s="58">
        <v>265</v>
      </c>
      <c r="F1152" s="58" t="s">
        <v>2735</v>
      </c>
      <c r="G1152" s="58" t="s">
        <v>2819</v>
      </c>
      <c r="H1152" s="58" t="s">
        <v>3001</v>
      </c>
      <c r="I1152" s="58" t="s">
        <v>2738</v>
      </c>
      <c r="J1152" s="58" t="s">
        <v>2739</v>
      </c>
      <c r="K1152" s="58" t="s">
        <v>2920</v>
      </c>
      <c r="L1152" s="58" t="s">
        <v>2741</v>
      </c>
      <c r="M1152" s="512" t="s">
        <v>2742</v>
      </c>
      <c r="N1152" s="74" t="s">
        <v>4313</v>
      </c>
      <c r="O1152" s="58" t="s">
        <v>412</v>
      </c>
      <c r="P1152" s="58" t="s">
        <v>76</v>
      </c>
      <c r="Q1152" s="66" t="s">
        <v>398</v>
      </c>
      <c r="R1152" s="74">
        <v>2015</v>
      </c>
      <c r="S1152" s="517"/>
      <c r="T1152" s="513">
        <f t="shared" si="95"/>
        <v>2015</v>
      </c>
      <c r="U1152" s="58">
        <v>4</v>
      </c>
      <c r="V1152" s="58" t="s">
        <v>325</v>
      </c>
      <c r="W1152" s="58" t="s">
        <v>2743</v>
      </c>
      <c r="X1152" s="58">
        <v>20</v>
      </c>
      <c r="Y1152" s="58" t="s">
        <v>325</v>
      </c>
      <c r="Z1152" s="58" t="s">
        <v>2743</v>
      </c>
      <c r="AA1152" s="58" t="s">
        <v>2744</v>
      </c>
      <c r="AB1152" s="507"/>
      <c r="AC1152" s="58" t="s">
        <v>141</v>
      </c>
      <c r="AD1152" s="58">
        <v>12</v>
      </c>
      <c r="AE1152" s="116">
        <v>45769</v>
      </c>
      <c r="AF1152" s="73">
        <f t="shared" si="96"/>
        <v>46133</v>
      </c>
      <c r="AG1152" s="62" t="s">
        <v>82</v>
      </c>
      <c r="AH1152" s="62" t="s">
        <v>83</v>
      </c>
      <c r="AI1152" s="58" t="s">
        <v>4314</v>
      </c>
      <c r="AJ1152" s="58" t="s">
        <v>109</v>
      </c>
      <c r="AK1152" s="73" t="str">
        <f t="shared" ca="1" si="94"/>
        <v>поверен</v>
      </c>
      <c r="AL1152" s="66" t="s">
        <v>86</v>
      </c>
      <c r="AM1152" s="66" t="s">
        <v>86</v>
      </c>
      <c r="AN1152" s="66" t="s">
        <v>87</v>
      </c>
      <c r="AO1152" s="58" t="s">
        <v>88</v>
      </c>
      <c r="AP1152" s="507"/>
      <c r="AQ1152" s="507"/>
      <c r="AR1152" s="507"/>
      <c r="AS1152" s="507"/>
      <c r="AT1152" s="507"/>
      <c r="AU1152" s="507"/>
      <c r="AV1152" s="507"/>
      <c r="AW1152" s="507"/>
      <c r="AX1152" s="507"/>
      <c r="AY1152" s="507"/>
      <c r="AZ1152" s="507"/>
      <c r="BA1152" s="507"/>
      <c r="BB1152" s="62" t="s">
        <v>403</v>
      </c>
      <c r="BC1152" s="62" t="s">
        <v>404</v>
      </c>
      <c r="BD1152" s="66">
        <v>3160</v>
      </c>
      <c r="BE1152" s="507"/>
      <c r="BF1152" s="518"/>
      <c r="BG1152" s="58" t="s">
        <v>1170</v>
      </c>
      <c r="BH1152" s="507"/>
      <c r="BI1152" s="58"/>
      <c r="BJ1152" s="58"/>
      <c r="BK1152" s="58"/>
    </row>
    <row r="1153" s="95" customFormat="1" ht="60" hidden="1" customHeight="1">
      <c r="A1153" s="58"/>
      <c r="B1153" s="58" t="s">
        <v>62</v>
      </c>
      <c r="C1153" s="58" t="s">
        <v>63</v>
      </c>
      <c r="D1153" s="59" t="s">
        <v>64</v>
      </c>
      <c r="E1153" s="59">
        <v>266</v>
      </c>
      <c r="F1153" s="62" t="s">
        <v>2735</v>
      </c>
      <c r="G1153" s="62" t="s">
        <v>4005</v>
      </c>
      <c r="H1153" s="59" t="s">
        <v>4006</v>
      </c>
      <c r="I1153" s="63" t="s">
        <v>753</v>
      </c>
      <c r="J1153" s="62" t="s">
        <v>754</v>
      </c>
      <c r="K1153" s="64" t="s">
        <v>523</v>
      </c>
      <c r="L1153" s="64" t="s">
        <v>1352</v>
      </c>
      <c r="M1153" s="62" t="s">
        <v>3442</v>
      </c>
      <c r="N1153" s="64" t="s">
        <v>4315</v>
      </c>
      <c r="O1153" s="58" t="s">
        <v>1098</v>
      </c>
      <c r="P1153" s="58" t="s">
        <v>76</v>
      </c>
      <c r="Q1153" s="66" t="s">
        <v>77</v>
      </c>
      <c r="R1153" s="116" t="s">
        <v>4178</v>
      </c>
      <c r="S1153" s="63">
        <v>10</v>
      </c>
      <c r="T1153" s="69" t="e">
        <f t="shared" si="95"/>
        <v>#VALUE!</v>
      </c>
      <c r="U1153" s="59">
        <v>-50</v>
      </c>
      <c r="V1153" s="58" t="str">
        <f t="shared" ref="V1149:V1212" si="97">IF(Y1153="","",Y1153)</f>
        <v/>
      </c>
      <c r="W1153" s="58" t="str">
        <f t="shared" ref="W1149:W1212" si="98">IF(Z1153="","",Z1153)</f>
        <v>°С</v>
      </c>
      <c r="X1153" s="63">
        <v>50</v>
      </c>
      <c r="Y1153" s="63"/>
      <c r="Z1153" s="66" t="s">
        <v>79</v>
      </c>
      <c r="AA1153" s="59" t="s">
        <v>542</v>
      </c>
      <c r="AB1153" s="63"/>
      <c r="AC1153" s="66" t="s">
        <v>141</v>
      </c>
      <c r="AD1153" s="64">
        <v>48</v>
      </c>
      <c r="AE1153" s="72">
        <v>45034</v>
      </c>
      <c r="AF1153" s="73">
        <f t="shared" si="96"/>
        <v>46494</v>
      </c>
      <c r="AG1153" s="62" t="s">
        <v>82</v>
      </c>
      <c r="AH1153" s="62" t="s">
        <v>83</v>
      </c>
      <c r="AI1153" s="66" t="s">
        <v>4316</v>
      </c>
      <c r="AJ1153" s="62" t="s">
        <v>2725</v>
      </c>
      <c r="AK1153" s="73" t="str">
        <f t="shared" ca="1" si="94"/>
        <v>поверен</v>
      </c>
      <c r="AL1153" s="66"/>
      <c r="AM1153" s="66" t="s">
        <v>86</v>
      </c>
      <c r="AN1153" s="66" t="s">
        <v>87</v>
      </c>
      <c r="AO1153" s="66" t="s">
        <v>88</v>
      </c>
      <c r="AP1153" s="63"/>
      <c r="AQ1153" s="74"/>
      <c r="AR1153" s="73"/>
      <c r="AS1153" s="66" t="s">
        <v>91</v>
      </c>
      <c r="AT1153" s="58" t="s">
        <v>385</v>
      </c>
      <c r="AU1153" s="58"/>
      <c r="AV1153" s="62"/>
      <c r="AW1153" s="62"/>
      <c r="AX1153" s="58"/>
      <c r="AY1153" s="58"/>
      <c r="AZ1153" s="58"/>
      <c r="BA1153" s="62"/>
      <c r="BB1153" s="62" t="s">
        <v>93</v>
      </c>
      <c r="BC1153" s="62" t="s">
        <v>94</v>
      </c>
      <c r="BD1153" s="66">
        <v>3201</v>
      </c>
      <c r="BE1153" s="62"/>
      <c r="BF1153" s="75"/>
      <c r="BG1153" s="127" t="s">
        <v>1170</v>
      </c>
      <c r="BH1153" s="128"/>
      <c r="BI1153" s="58"/>
      <c r="BJ1153" s="58"/>
      <c r="BK1153" s="58"/>
    </row>
    <row r="1154" s="36" customFormat="1" ht="60" hidden="1" customHeight="1">
      <c r="A1154" s="37"/>
      <c r="B1154" s="37" t="s">
        <v>62</v>
      </c>
      <c r="C1154" s="37" t="s">
        <v>63</v>
      </c>
      <c r="D1154" s="37" t="s">
        <v>64</v>
      </c>
      <c r="E1154" s="56" t="s">
        <v>4317</v>
      </c>
      <c r="F1154" s="40" t="s">
        <v>2735</v>
      </c>
      <c r="G1154" s="40" t="s">
        <v>4318</v>
      </c>
      <c r="H1154" s="56"/>
      <c r="I1154" s="48" t="s">
        <v>4319</v>
      </c>
      <c r="J1154" s="40" t="s">
        <v>4320</v>
      </c>
      <c r="K1154" s="49" t="s">
        <v>3989</v>
      </c>
      <c r="L1154" s="47" t="s">
        <v>4321</v>
      </c>
      <c r="M1154" s="47" t="s">
        <v>4322</v>
      </c>
      <c r="N1154" s="47" t="s">
        <v>4323</v>
      </c>
      <c r="O1154" s="47" t="s">
        <v>4324</v>
      </c>
      <c r="P1154" s="37" t="s">
        <v>194</v>
      </c>
      <c r="Q1154" s="42" t="s">
        <v>537</v>
      </c>
      <c r="R1154" s="91"/>
      <c r="S1154" s="48"/>
      <c r="T1154" s="45"/>
      <c r="U1154" s="56"/>
      <c r="V1154" s="47" t="str">
        <f t="shared" si="97"/>
        <v/>
      </c>
      <c r="W1154" s="47" t="str">
        <f t="shared" si="98"/>
        <v/>
      </c>
      <c r="X1154" s="48"/>
      <c r="Y1154" s="48"/>
      <c r="Z1154" s="47"/>
      <c r="AA1154" s="56"/>
      <c r="AB1154" s="48"/>
      <c r="AC1154" s="42"/>
      <c r="AD1154" s="49">
        <v>36</v>
      </c>
      <c r="AE1154" s="50">
        <v>44778</v>
      </c>
      <c r="AF1154" s="51">
        <f t="shared" si="96"/>
        <v>45873</v>
      </c>
      <c r="AG1154" s="51" t="s">
        <v>82</v>
      </c>
      <c r="AH1154" s="51" t="s">
        <v>83</v>
      </c>
      <c r="AI1154" s="42" t="s">
        <v>4325</v>
      </c>
      <c r="AJ1154" s="40" t="s">
        <v>2725</v>
      </c>
      <c r="AK1154" s="51" t="str">
        <f t="shared" ca="1" si="94"/>
        <v>ЗАМЕНИТЬ</v>
      </c>
      <c r="AL1154" s="42"/>
      <c r="AM1154" s="42" t="s">
        <v>86</v>
      </c>
      <c r="AN1154" s="42" t="s">
        <v>87</v>
      </c>
      <c r="AO1154" s="42" t="s">
        <v>88</v>
      </c>
      <c r="AP1154" s="48"/>
      <c r="AQ1154" s="41"/>
      <c r="AR1154" s="51"/>
      <c r="AS1154" s="42" t="s">
        <v>91</v>
      </c>
      <c r="AT1154" s="37" t="s">
        <v>2726</v>
      </c>
      <c r="AU1154" s="37"/>
      <c r="AV1154" s="40"/>
      <c r="AW1154" s="40"/>
      <c r="AX1154" s="37"/>
      <c r="AY1154" s="37"/>
      <c r="AZ1154" s="37"/>
      <c r="BA1154" s="40"/>
      <c r="BB1154" s="40" t="s">
        <v>2727</v>
      </c>
      <c r="BC1154" s="40"/>
      <c r="BD1154" s="42"/>
      <c r="BE1154" s="40"/>
      <c r="BF1154" s="52"/>
      <c r="BG1154" s="53"/>
      <c r="BH1154" s="54"/>
      <c r="BI1154" s="47"/>
      <c r="BJ1154" s="47"/>
      <c r="BK1154" s="47"/>
      <c r="BL1154" s="55"/>
      <c r="BM1154" s="55"/>
      <c r="BN1154" s="55"/>
      <c r="BO1154" s="55"/>
      <c r="BP1154" s="55"/>
      <c r="BQ1154" s="55"/>
      <c r="BR1154" s="55"/>
      <c r="BS1154" s="55"/>
      <c r="BT1154" s="55"/>
      <c r="BU1154" s="55"/>
      <c r="BV1154" s="55"/>
      <c r="BW1154" s="55"/>
      <c r="BX1154" s="55"/>
      <c r="BY1154" s="55"/>
      <c r="BZ1154" s="55"/>
      <c r="CA1154" s="55"/>
      <c r="CB1154" s="55"/>
      <c r="CC1154" s="55"/>
      <c r="CD1154" s="55"/>
      <c r="CE1154" s="55"/>
      <c r="CF1154" s="55"/>
      <c r="CG1154" s="55"/>
      <c r="CH1154" s="55"/>
      <c r="CI1154" s="55"/>
      <c r="CJ1154" s="55"/>
      <c r="CK1154" s="55"/>
      <c r="CL1154" s="55"/>
      <c r="CM1154" s="55"/>
      <c r="CN1154" s="55"/>
      <c r="CO1154" s="55"/>
      <c r="CP1154" s="55"/>
      <c r="CQ1154" s="55"/>
      <c r="CR1154" s="55"/>
      <c r="CS1154" s="55"/>
      <c r="CT1154" s="55"/>
      <c r="CU1154" s="55"/>
      <c r="CV1154" s="55"/>
      <c r="CW1154" s="55"/>
      <c r="CX1154" s="55"/>
      <c r="CY1154" s="55"/>
      <c r="CZ1154" s="55"/>
      <c r="DA1154" s="55"/>
      <c r="DB1154" s="55"/>
      <c r="DC1154" s="55"/>
      <c r="DD1154" s="55"/>
      <c r="DE1154" s="55"/>
      <c r="DF1154" s="55"/>
      <c r="DG1154" s="55"/>
      <c r="DH1154" s="55"/>
      <c r="DI1154" s="55"/>
      <c r="DJ1154" s="55"/>
      <c r="DK1154" s="55"/>
      <c r="DL1154" s="55"/>
      <c r="DM1154" s="55"/>
      <c r="DN1154" s="55"/>
      <c r="DO1154" s="55"/>
      <c r="DP1154" s="55"/>
      <c r="DQ1154" s="55"/>
      <c r="DR1154" s="55"/>
      <c r="DS1154" s="55"/>
      <c r="DT1154" s="55"/>
      <c r="DU1154" s="55"/>
      <c r="DV1154" s="55"/>
      <c r="DW1154" s="55"/>
      <c r="DX1154" s="55"/>
      <c r="DY1154" s="55"/>
      <c r="DZ1154" s="55"/>
      <c r="EA1154" s="55"/>
      <c r="EB1154" s="55"/>
      <c r="EC1154" s="55"/>
      <c r="ED1154" s="55"/>
      <c r="EE1154" s="55"/>
      <c r="EF1154" s="55"/>
      <c r="EG1154" s="55"/>
      <c r="EH1154" s="55"/>
      <c r="EI1154" s="55"/>
      <c r="EJ1154" s="55"/>
      <c r="EK1154" s="55"/>
      <c r="EL1154" s="55"/>
      <c r="EM1154" s="55"/>
      <c r="EN1154" s="55"/>
      <c r="EO1154" s="55"/>
      <c r="EP1154" s="55"/>
      <c r="EQ1154" s="55"/>
      <c r="ER1154" s="55"/>
      <c r="ES1154" s="55"/>
      <c r="ET1154" s="55"/>
      <c r="EU1154" s="55"/>
      <c r="EV1154" s="55"/>
      <c r="EW1154" s="55"/>
      <c r="EX1154" s="55"/>
      <c r="EY1154" s="55"/>
      <c r="EZ1154" s="55"/>
      <c r="FA1154" s="55"/>
      <c r="FB1154" s="55"/>
      <c r="FC1154" s="55"/>
      <c r="FD1154" s="55"/>
      <c r="FE1154" s="55"/>
      <c r="FF1154" s="55"/>
      <c r="FG1154" s="55"/>
      <c r="FH1154" s="55"/>
      <c r="FI1154" s="55"/>
      <c r="FJ1154" s="55"/>
      <c r="FK1154" s="55"/>
      <c r="FL1154" s="55"/>
      <c r="FM1154" s="55"/>
      <c r="FN1154" s="55"/>
      <c r="FO1154" s="55"/>
      <c r="FP1154" s="55"/>
      <c r="FQ1154" s="55"/>
      <c r="FR1154" s="55"/>
      <c r="FS1154" s="55"/>
      <c r="FT1154" s="55"/>
      <c r="FU1154" s="55"/>
      <c r="FV1154" s="55"/>
      <c r="FW1154" s="55"/>
      <c r="FX1154" s="55"/>
      <c r="FY1154" s="55"/>
      <c r="FZ1154" s="55"/>
      <c r="GA1154" s="55"/>
      <c r="GB1154" s="55"/>
      <c r="GC1154" s="55"/>
      <c r="GD1154" s="55"/>
      <c r="GE1154" s="55"/>
      <c r="GF1154" s="55"/>
      <c r="GG1154" s="55"/>
      <c r="GH1154" s="55"/>
      <c r="GI1154" s="55"/>
      <c r="GJ1154" s="55"/>
      <c r="GK1154" s="55"/>
      <c r="GL1154" s="55"/>
      <c r="GM1154" s="55"/>
      <c r="GN1154" s="55"/>
      <c r="GO1154" s="55"/>
      <c r="GP1154" s="55"/>
      <c r="GQ1154" s="55"/>
      <c r="GR1154" s="55"/>
      <c r="GS1154" s="55"/>
      <c r="GT1154" s="55"/>
      <c r="GU1154" s="55"/>
      <c r="GV1154" s="55"/>
      <c r="GW1154" s="55"/>
      <c r="GX1154" s="55"/>
      <c r="GY1154" s="55"/>
      <c r="GZ1154" s="55"/>
      <c r="HA1154" s="55"/>
      <c r="HB1154" s="55"/>
      <c r="HC1154" s="55"/>
      <c r="HD1154" s="55"/>
      <c r="HE1154" s="55"/>
      <c r="HF1154" s="55"/>
      <c r="HG1154" s="55"/>
      <c r="HH1154" s="55"/>
      <c r="HI1154" s="55"/>
      <c r="HJ1154" s="55"/>
      <c r="HK1154" s="55"/>
      <c r="HL1154" s="55"/>
      <c r="HM1154" s="55"/>
      <c r="HN1154" s="55"/>
      <c r="HO1154" s="55"/>
      <c r="HP1154" s="55"/>
      <c r="HQ1154" s="55"/>
      <c r="HR1154" s="55"/>
      <c r="HS1154" s="55"/>
      <c r="HT1154" s="55"/>
      <c r="HU1154" s="55"/>
      <c r="HV1154" s="55"/>
      <c r="HW1154" s="55"/>
      <c r="HX1154" s="55"/>
      <c r="HY1154" s="55"/>
      <c r="HZ1154" s="55"/>
      <c r="IA1154" s="55"/>
      <c r="IB1154" s="55"/>
      <c r="IC1154" s="55"/>
      <c r="ID1154" s="55"/>
      <c r="IE1154" s="55"/>
    </row>
    <row r="1155" s="36" customFormat="1" ht="60" hidden="1" customHeight="1">
      <c r="A1155" s="37"/>
      <c r="B1155" s="37" t="s">
        <v>62</v>
      </c>
      <c r="C1155" s="37" t="s">
        <v>63</v>
      </c>
      <c r="D1155" s="37" t="s">
        <v>64</v>
      </c>
      <c r="E1155" s="56" t="s">
        <v>4317</v>
      </c>
      <c r="F1155" s="40" t="s">
        <v>2735</v>
      </c>
      <c r="G1155" s="40" t="s">
        <v>4326</v>
      </c>
      <c r="H1155" s="56"/>
      <c r="I1155" s="48" t="s">
        <v>4319</v>
      </c>
      <c r="J1155" s="40" t="s">
        <v>4320</v>
      </c>
      <c r="K1155" s="49" t="s">
        <v>3989</v>
      </c>
      <c r="L1155" s="47" t="s">
        <v>4321</v>
      </c>
      <c r="M1155" s="47" t="s">
        <v>4322</v>
      </c>
      <c r="N1155" s="47" t="s">
        <v>4327</v>
      </c>
      <c r="O1155" s="47" t="s">
        <v>4324</v>
      </c>
      <c r="P1155" s="37" t="s">
        <v>194</v>
      </c>
      <c r="Q1155" s="42" t="s">
        <v>537</v>
      </c>
      <c r="R1155" s="41"/>
      <c r="S1155" s="48"/>
      <c r="T1155" s="45"/>
      <c r="U1155" s="56"/>
      <c r="V1155" s="47" t="str">
        <f t="shared" si="97"/>
        <v/>
      </c>
      <c r="W1155" s="47" t="str">
        <f t="shared" si="98"/>
        <v/>
      </c>
      <c r="X1155" s="48"/>
      <c r="Y1155" s="48"/>
      <c r="Z1155" s="42"/>
      <c r="AA1155" s="56"/>
      <c r="AB1155" s="48"/>
      <c r="AC1155" s="42"/>
      <c r="AD1155" s="49">
        <v>36</v>
      </c>
      <c r="AE1155" s="50">
        <v>44778</v>
      </c>
      <c r="AF1155" s="51">
        <f t="shared" si="96"/>
        <v>45873</v>
      </c>
      <c r="AG1155" s="51" t="s">
        <v>82</v>
      </c>
      <c r="AH1155" s="51" t="s">
        <v>83</v>
      </c>
      <c r="AI1155" s="42" t="s">
        <v>4328</v>
      </c>
      <c r="AJ1155" s="40" t="s">
        <v>2725</v>
      </c>
      <c r="AK1155" s="51" t="str">
        <f t="shared" ca="1" si="94"/>
        <v>ЗАМЕНИТЬ</v>
      </c>
      <c r="AL1155" s="42"/>
      <c r="AM1155" s="42" t="s">
        <v>86</v>
      </c>
      <c r="AN1155" s="42" t="s">
        <v>87</v>
      </c>
      <c r="AO1155" s="42" t="s">
        <v>88</v>
      </c>
      <c r="AP1155" s="48"/>
      <c r="AQ1155" s="41"/>
      <c r="AR1155" s="51"/>
      <c r="AS1155" s="42" t="s">
        <v>91</v>
      </c>
      <c r="AT1155" s="37" t="s">
        <v>2726</v>
      </c>
      <c r="AU1155" s="37"/>
      <c r="AV1155" s="40"/>
      <c r="AW1155" s="40"/>
      <c r="AX1155" s="37"/>
      <c r="AY1155" s="37"/>
      <c r="AZ1155" s="37"/>
      <c r="BA1155" s="40"/>
      <c r="BB1155" s="40" t="s">
        <v>2727</v>
      </c>
      <c r="BC1155" s="40"/>
      <c r="BD1155" s="42"/>
      <c r="BE1155" s="40"/>
      <c r="BF1155" s="52"/>
      <c r="BG1155" s="53"/>
      <c r="BH1155" s="54"/>
      <c r="BI1155" s="47"/>
      <c r="BJ1155" s="47"/>
      <c r="BK1155" s="47"/>
      <c r="BL1155" s="55"/>
      <c r="BM1155" s="55"/>
      <c r="BN1155" s="55"/>
      <c r="BO1155" s="55"/>
      <c r="BP1155" s="55"/>
      <c r="BQ1155" s="55"/>
      <c r="BR1155" s="55"/>
      <c r="BS1155" s="55"/>
      <c r="BT1155" s="55"/>
      <c r="BU1155" s="55"/>
      <c r="BV1155" s="55"/>
      <c r="BW1155" s="55"/>
      <c r="BX1155" s="55"/>
      <c r="BY1155" s="55"/>
      <c r="BZ1155" s="55"/>
      <c r="CA1155" s="55"/>
      <c r="CB1155" s="55"/>
      <c r="CC1155" s="55"/>
      <c r="CD1155" s="55"/>
      <c r="CE1155" s="55"/>
      <c r="CF1155" s="55"/>
      <c r="CG1155" s="55"/>
      <c r="CH1155" s="55"/>
      <c r="CI1155" s="55"/>
      <c r="CJ1155" s="55"/>
      <c r="CK1155" s="55"/>
      <c r="CL1155" s="55"/>
      <c r="CM1155" s="55"/>
      <c r="CN1155" s="55"/>
      <c r="CO1155" s="55"/>
      <c r="CP1155" s="55"/>
      <c r="CQ1155" s="55"/>
      <c r="CR1155" s="55"/>
      <c r="CS1155" s="55"/>
      <c r="CT1155" s="55"/>
      <c r="CU1155" s="55"/>
      <c r="CV1155" s="55"/>
      <c r="CW1155" s="55"/>
      <c r="CX1155" s="55"/>
      <c r="CY1155" s="55"/>
      <c r="CZ1155" s="55"/>
      <c r="DA1155" s="55"/>
      <c r="DB1155" s="55"/>
      <c r="DC1155" s="55"/>
      <c r="DD1155" s="55"/>
      <c r="DE1155" s="55"/>
      <c r="DF1155" s="55"/>
      <c r="DG1155" s="55"/>
      <c r="DH1155" s="55"/>
      <c r="DI1155" s="55"/>
      <c r="DJ1155" s="55"/>
      <c r="DK1155" s="55"/>
      <c r="DL1155" s="55"/>
      <c r="DM1155" s="55"/>
      <c r="DN1155" s="55"/>
      <c r="DO1155" s="55"/>
      <c r="DP1155" s="55"/>
      <c r="DQ1155" s="55"/>
      <c r="DR1155" s="55"/>
      <c r="DS1155" s="55"/>
      <c r="DT1155" s="55"/>
      <c r="DU1155" s="55"/>
      <c r="DV1155" s="55"/>
      <c r="DW1155" s="55"/>
      <c r="DX1155" s="55"/>
      <c r="DY1155" s="55"/>
      <c r="DZ1155" s="55"/>
      <c r="EA1155" s="55"/>
      <c r="EB1155" s="55"/>
      <c r="EC1155" s="55"/>
      <c r="ED1155" s="55"/>
      <c r="EE1155" s="55"/>
      <c r="EF1155" s="55"/>
      <c r="EG1155" s="55"/>
      <c r="EH1155" s="55"/>
      <c r="EI1155" s="55"/>
      <c r="EJ1155" s="55"/>
      <c r="EK1155" s="55"/>
      <c r="EL1155" s="55"/>
      <c r="EM1155" s="55"/>
      <c r="EN1155" s="55"/>
      <c r="EO1155" s="55"/>
      <c r="EP1155" s="55"/>
      <c r="EQ1155" s="55"/>
      <c r="ER1155" s="55"/>
      <c r="ES1155" s="55"/>
      <c r="ET1155" s="55"/>
      <c r="EU1155" s="55"/>
      <c r="EV1155" s="55"/>
      <c r="EW1155" s="55"/>
      <c r="EX1155" s="55"/>
      <c r="EY1155" s="55"/>
      <c r="EZ1155" s="55"/>
      <c r="FA1155" s="55"/>
      <c r="FB1155" s="55"/>
      <c r="FC1155" s="55"/>
      <c r="FD1155" s="55"/>
      <c r="FE1155" s="55"/>
      <c r="FF1155" s="55"/>
      <c r="FG1155" s="55"/>
      <c r="FH1155" s="55"/>
      <c r="FI1155" s="55"/>
      <c r="FJ1155" s="55"/>
      <c r="FK1155" s="55"/>
      <c r="FL1155" s="55"/>
      <c r="FM1155" s="55"/>
      <c r="FN1155" s="55"/>
      <c r="FO1155" s="55"/>
      <c r="FP1155" s="55"/>
      <c r="FQ1155" s="55"/>
      <c r="FR1155" s="55"/>
      <c r="FS1155" s="55"/>
      <c r="FT1155" s="55"/>
      <c r="FU1155" s="55"/>
      <c r="FV1155" s="55"/>
      <c r="FW1155" s="55"/>
      <c r="FX1155" s="55"/>
      <c r="FY1155" s="55"/>
      <c r="FZ1155" s="55"/>
      <c r="GA1155" s="55"/>
      <c r="GB1155" s="55"/>
      <c r="GC1155" s="55"/>
      <c r="GD1155" s="55"/>
      <c r="GE1155" s="55"/>
      <c r="GF1155" s="55"/>
      <c r="GG1155" s="55"/>
      <c r="GH1155" s="55"/>
      <c r="GI1155" s="55"/>
      <c r="GJ1155" s="55"/>
      <c r="GK1155" s="55"/>
      <c r="GL1155" s="55"/>
      <c r="GM1155" s="55"/>
      <c r="GN1155" s="55"/>
      <c r="GO1155" s="55"/>
      <c r="GP1155" s="55"/>
      <c r="GQ1155" s="55"/>
      <c r="GR1155" s="55"/>
      <c r="GS1155" s="55"/>
      <c r="GT1155" s="55"/>
      <c r="GU1155" s="55"/>
      <c r="GV1155" s="55"/>
      <c r="GW1155" s="55"/>
      <c r="GX1155" s="55"/>
      <c r="GY1155" s="55"/>
      <c r="GZ1155" s="55"/>
      <c r="HA1155" s="55"/>
      <c r="HB1155" s="55"/>
      <c r="HC1155" s="55"/>
      <c r="HD1155" s="55"/>
      <c r="HE1155" s="55"/>
      <c r="HF1155" s="55"/>
      <c r="HG1155" s="55"/>
      <c r="HH1155" s="55"/>
      <c r="HI1155" s="55"/>
      <c r="HJ1155" s="55"/>
      <c r="HK1155" s="55"/>
      <c r="HL1155" s="55"/>
      <c r="HM1155" s="55"/>
      <c r="HN1155" s="55"/>
      <c r="HO1155" s="55"/>
      <c r="HP1155" s="55"/>
      <c r="HQ1155" s="55"/>
      <c r="HR1155" s="55"/>
      <c r="HS1155" s="55"/>
      <c r="HT1155" s="55"/>
      <c r="HU1155" s="55"/>
      <c r="HV1155" s="55"/>
      <c r="HW1155" s="55"/>
      <c r="HX1155" s="55"/>
      <c r="HY1155" s="55"/>
      <c r="HZ1155" s="55"/>
      <c r="IA1155" s="55"/>
      <c r="IB1155" s="55"/>
      <c r="IC1155" s="55"/>
      <c r="ID1155" s="55"/>
      <c r="IE1155" s="55"/>
    </row>
    <row r="1156" s="88" customFormat="1" ht="60" hidden="1" customHeight="1">
      <c r="A1156" s="37"/>
      <c r="B1156" s="37" t="s">
        <v>62</v>
      </c>
      <c r="C1156" s="37" t="s">
        <v>63</v>
      </c>
      <c r="D1156" s="37" t="s">
        <v>64</v>
      </c>
      <c r="E1156" s="56" t="s">
        <v>4317</v>
      </c>
      <c r="F1156" s="40" t="s">
        <v>2735</v>
      </c>
      <c r="G1156" s="40" t="s">
        <v>4329</v>
      </c>
      <c r="H1156" s="40"/>
      <c r="I1156" s="48" t="s">
        <v>3988</v>
      </c>
      <c r="J1156" s="40" t="s">
        <v>2718</v>
      </c>
      <c r="K1156" s="49" t="s">
        <v>3989</v>
      </c>
      <c r="L1156" s="49" t="s">
        <v>3990</v>
      </c>
      <c r="M1156" s="40" t="s">
        <v>3991</v>
      </c>
      <c r="N1156" s="40" t="s">
        <v>4330</v>
      </c>
      <c r="O1156" s="37" t="s">
        <v>2723</v>
      </c>
      <c r="P1156" s="37" t="s">
        <v>136</v>
      </c>
      <c r="Q1156" s="42" t="s">
        <v>537</v>
      </c>
      <c r="R1156" s="96"/>
      <c r="S1156" s="48"/>
      <c r="T1156" s="45"/>
      <c r="U1156" s="56"/>
      <c r="V1156" s="47" t="str">
        <f t="shared" si="97"/>
        <v/>
      </c>
      <c r="W1156" s="47" t="str">
        <f t="shared" si="98"/>
        <v/>
      </c>
      <c r="X1156" s="48"/>
      <c r="Y1156" s="48"/>
      <c r="Z1156" s="47"/>
      <c r="AA1156" s="56"/>
      <c r="AB1156" s="48"/>
      <c r="AC1156" s="42"/>
      <c r="AD1156" s="49">
        <v>60</v>
      </c>
      <c r="AE1156" s="50">
        <v>44778</v>
      </c>
      <c r="AF1156" s="51">
        <f t="shared" si="96"/>
        <v>46603</v>
      </c>
      <c r="AG1156" s="51" t="s">
        <v>82</v>
      </c>
      <c r="AH1156" s="51" t="s">
        <v>83</v>
      </c>
      <c r="AI1156" s="42" t="s">
        <v>4331</v>
      </c>
      <c r="AJ1156" s="40" t="s">
        <v>2725</v>
      </c>
      <c r="AK1156" s="51" t="str">
        <f t="shared" ca="1" si="94"/>
        <v>поверен</v>
      </c>
      <c r="AL1156" s="42"/>
      <c r="AM1156" s="42" t="s">
        <v>86</v>
      </c>
      <c r="AN1156" s="42" t="s">
        <v>87</v>
      </c>
      <c r="AO1156" s="42" t="s">
        <v>88</v>
      </c>
      <c r="AP1156" s="48"/>
      <c r="AQ1156" s="41"/>
      <c r="AR1156" s="51"/>
      <c r="AS1156" s="42" t="s">
        <v>91</v>
      </c>
      <c r="AT1156" s="37" t="s">
        <v>2726</v>
      </c>
      <c r="AU1156" s="37"/>
      <c r="AV1156" s="40"/>
      <c r="AW1156" s="40"/>
      <c r="AX1156" s="37"/>
      <c r="AY1156" s="37"/>
      <c r="AZ1156" s="37"/>
      <c r="BA1156" s="40"/>
      <c r="BB1156" s="40" t="s">
        <v>2727</v>
      </c>
      <c r="BC1156" s="40"/>
      <c r="BD1156" s="42"/>
      <c r="BE1156" s="40"/>
      <c r="BF1156" s="52"/>
      <c r="BG1156" s="47"/>
      <c r="BH1156" s="47"/>
      <c r="BI1156" s="47"/>
      <c r="BJ1156" s="47"/>
      <c r="BK1156" s="47"/>
      <c r="BL1156" s="125"/>
      <c r="BM1156" s="125"/>
      <c r="BN1156" s="125"/>
      <c r="BO1156" s="125"/>
      <c r="BP1156" s="125"/>
      <c r="BQ1156" s="125"/>
      <c r="BR1156" s="125"/>
      <c r="BS1156" s="125"/>
      <c r="BT1156" s="125"/>
      <c r="BU1156" s="125"/>
      <c r="BV1156" s="125"/>
      <c r="BW1156" s="125"/>
      <c r="BX1156" s="125"/>
      <c r="BY1156" s="125"/>
      <c r="BZ1156" s="125"/>
      <c r="CA1156" s="125"/>
      <c r="CB1156" s="125"/>
      <c r="CC1156" s="125"/>
      <c r="CD1156" s="125"/>
      <c r="CE1156" s="125"/>
      <c r="CF1156" s="125"/>
      <c r="CG1156" s="125"/>
      <c r="CH1156" s="125"/>
      <c r="CI1156" s="125"/>
      <c r="CJ1156" s="125"/>
      <c r="CK1156" s="125"/>
      <c r="CL1156" s="125"/>
      <c r="CM1156" s="125"/>
      <c r="CN1156" s="125"/>
      <c r="CO1156" s="125"/>
      <c r="CP1156" s="125"/>
      <c r="CQ1156" s="125"/>
      <c r="CR1156" s="125"/>
      <c r="CS1156" s="125"/>
      <c r="CT1156" s="125"/>
      <c r="CU1156" s="125"/>
      <c r="CV1156" s="125"/>
      <c r="CW1156" s="125"/>
      <c r="CX1156" s="125"/>
      <c r="CY1156" s="125"/>
      <c r="CZ1156" s="125"/>
      <c r="DA1156" s="125"/>
      <c r="DB1156" s="125"/>
      <c r="DC1156" s="125"/>
      <c r="DD1156" s="125"/>
      <c r="DE1156" s="125"/>
      <c r="DF1156" s="125"/>
      <c r="DG1156" s="125"/>
      <c r="DH1156" s="125"/>
      <c r="DI1156" s="125"/>
      <c r="DJ1156" s="125"/>
      <c r="DK1156" s="125"/>
      <c r="DL1156" s="125"/>
      <c r="DM1156" s="125"/>
      <c r="DN1156" s="125"/>
      <c r="DO1156" s="125"/>
      <c r="DP1156" s="125"/>
      <c r="DQ1156" s="125"/>
      <c r="DR1156" s="125"/>
      <c r="DS1156" s="125"/>
      <c r="DT1156" s="125"/>
      <c r="DU1156" s="125"/>
      <c r="DV1156" s="125"/>
      <c r="DW1156" s="125"/>
      <c r="DX1156" s="125"/>
      <c r="DY1156" s="125"/>
      <c r="DZ1156" s="125"/>
      <c r="EA1156" s="125"/>
      <c r="EB1156" s="125"/>
      <c r="EC1156" s="125"/>
      <c r="ED1156" s="125"/>
      <c r="EE1156" s="125"/>
      <c r="EF1156" s="125"/>
      <c r="EG1156" s="125"/>
      <c r="EH1156" s="125"/>
      <c r="EI1156" s="125"/>
      <c r="EJ1156" s="125"/>
      <c r="EK1156" s="125"/>
      <c r="EL1156" s="125"/>
      <c r="EM1156" s="125"/>
      <c r="EN1156" s="125"/>
      <c r="EO1156" s="125"/>
      <c r="EP1156" s="125"/>
      <c r="EQ1156" s="125"/>
      <c r="ER1156" s="125"/>
      <c r="ES1156" s="125"/>
      <c r="ET1156" s="125"/>
      <c r="EU1156" s="125"/>
      <c r="EV1156" s="125"/>
      <c r="EW1156" s="125"/>
      <c r="EX1156" s="125"/>
      <c r="EY1156" s="125"/>
      <c r="EZ1156" s="125"/>
      <c r="FA1156" s="125"/>
      <c r="FB1156" s="125"/>
      <c r="FC1156" s="125"/>
      <c r="FD1156" s="125"/>
      <c r="FE1156" s="125"/>
      <c r="FF1156" s="125"/>
      <c r="FG1156" s="125"/>
      <c r="FH1156" s="125"/>
      <c r="FI1156" s="125"/>
      <c r="FJ1156" s="125"/>
      <c r="FK1156" s="125"/>
      <c r="FL1156" s="125"/>
      <c r="FM1156" s="125"/>
      <c r="FN1156" s="125"/>
      <c r="FO1156" s="125"/>
      <c r="FP1156" s="125"/>
      <c r="FQ1156" s="125"/>
      <c r="FR1156" s="125"/>
      <c r="FS1156" s="125"/>
      <c r="FT1156" s="125"/>
      <c r="FU1156" s="125"/>
      <c r="FV1156" s="125"/>
      <c r="FW1156" s="125"/>
      <c r="FX1156" s="125"/>
      <c r="FY1156" s="125"/>
      <c r="FZ1156" s="125"/>
      <c r="GA1156" s="125"/>
      <c r="GB1156" s="125"/>
      <c r="GC1156" s="125"/>
      <c r="GD1156" s="125"/>
      <c r="GE1156" s="125"/>
      <c r="GF1156" s="125"/>
      <c r="GG1156" s="125"/>
      <c r="GH1156" s="125"/>
      <c r="GI1156" s="125"/>
      <c r="GJ1156" s="125"/>
      <c r="GK1156" s="125"/>
      <c r="GL1156" s="125"/>
      <c r="GM1156" s="125"/>
      <c r="GN1156" s="125"/>
      <c r="GO1156" s="125"/>
      <c r="GP1156" s="125"/>
      <c r="GQ1156" s="125"/>
      <c r="GR1156" s="125"/>
      <c r="GS1156" s="125"/>
      <c r="GT1156" s="125"/>
      <c r="GU1156" s="125"/>
      <c r="GV1156" s="125"/>
      <c r="GW1156" s="125"/>
      <c r="GX1156" s="125"/>
      <c r="GY1156" s="125"/>
      <c r="GZ1156" s="125"/>
      <c r="HA1156" s="125"/>
      <c r="HB1156" s="125"/>
      <c r="HC1156" s="125"/>
      <c r="HD1156" s="125"/>
      <c r="HE1156" s="125"/>
      <c r="HF1156" s="125"/>
      <c r="HG1156" s="125"/>
      <c r="HH1156" s="125"/>
      <c r="HI1156" s="125"/>
      <c r="HJ1156" s="125"/>
      <c r="HK1156" s="125"/>
      <c r="HL1156" s="125"/>
      <c r="HM1156" s="125"/>
      <c r="HN1156" s="125"/>
      <c r="HO1156" s="125"/>
      <c r="HP1156" s="125"/>
      <c r="HQ1156" s="125"/>
      <c r="HR1156" s="125"/>
      <c r="HS1156" s="125"/>
      <c r="HT1156" s="125"/>
      <c r="HU1156" s="125"/>
      <c r="HV1156" s="125"/>
      <c r="HW1156" s="125"/>
      <c r="HX1156" s="125"/>
      <c r="HY1156" s="125"/>
      <c r="HZ1156" s="125"/>
      <c r="IA1156" s="125"/>
      <c r="IB1156" s="125"/>
      <c r="IC1156" s="125"/>
      <c r="ID1156" s="125"/>
      <c r="IE1156" s="125"/>
    </row>
    <row r="1157" s="88" customFormat="1" ht="60" hidden="1" customHeight="1">
      <c r="A1157" s="37"/>
      <c r="B1157" s="37" t="s">
        <v>62</v>
      </c>
      <c r="C1157" s="37" t="s">
        <v>63</v>
      </c>
      <c r="D1157" s="37" t="s">
        <v>64</v>
      </c>
      <c r="E1157" s="56" t="s">
        <v>4317</v>
      </c>
      <c r="F1157" s="40" t="s">
        <v>2735</v>
      </c>
      <c r="G1157" s="40" t="s">
        <v>4332</v>
      </c>
      <c r="H1157" s="56"/>
      <c r="I1157" s="48" t="s">
        <v>3988</v>
      </c>
      <c r="J1157" s="40" t="s">
        <v>2718</v>
      </c>
      <c r="K1157" s="49" t="s">
        <v>3989</v>
      </c>
      <c r="L1157" s="49" t="s">
        <v>3990</v>
      </c>
      <c r="M1157" s="49" t="s">
        <v>3991</v>
      </c>
      <c r="N1157" s="49" t="s">
        <v>4333</v>
      </c>
      <c r="O1157" s="37" t="s">
        <v>2723</v>
      </c>
      <c r="P1157" s="37" t="s">
        <v>136</v>
      </c>
      <c r="Q1157" s="42" t="s">
        <v>537</v>
      </c>
      <c r="R1157" s="96"/>
      <c r="S1157" s="48"/>
      <c r="T1157" s="45"/>
      <c r="U1157" s="56"/>
      <c r="V1157" s="47" t="str">
        <f t="shared" si="97"/>
        <v/>
      </c>
      <c r="W1157" s="47" t="str">
        <f t="shared" si="98"/>
        <v/>
      </c>
      <c r="X1157" s="48"/>
      <c r="Y1157" s="48"/>
      <c r="Z1157" s="42"/>
      <c r="AA1157" s="56"/>
      <c r="AB1157" s="48"/>
      <c r="AC1157" s="42"/>
      <c r="AD1157" s="49">
        <v>60</v>
      </c>
      <c r="AE1157" s="50">
        <v>44778</v>
      </c>
      <c r="AF1157" s="51">
        <f t="shared" si="96"/>
        <v>46603</v>
      </c>
      <c r="AG1157" s="51" t="s">
        <v>82</v>
      </c>
      <c r="AH1157" s="51" t="s">
        <v>83</v>
      </c>
      <c r="AI1157" s="42" t="s">
        <v>4334</v>
      </c>
      <c r="AJ1157" s="40" t="s">
        <v>2725</v>
      </c>
      <c r="AK1157" s="51" t="str">
        <f t="shared" ref="AK1157:AK1163" ca="1" si="99">IF(AE1157=0,"нет данных",IF(TODAY()&lt;AF1157-30,"поверен",IF(TODAY()&gt;AF1157,"ЗАМЕНИТЬ","ПРОСРОЧЕН")))</f>
        <v>поверен</v>
      </c>
      <c r="AL1157" s="42"/>
      <c r="AM1157" s="42" t="s">
        <v>86</v>
      </c>
      <c r="AN1157" s="42" t="s">
        <v>87</v>
      </c>
      <c r="AO1157" s="42" t="s">
        <v>88</v>
      </c>
      <c r="AP1157" s="48"/>
      <c r="AQ1157" s="41"/>
      <c r="AR1157" s="51"/>
      <c r="AS1157" s="42" t="s">
        <v>91</v>
      </c>
      <c r="AT1157" s="37" t="s">
        <v>2726</v>
      </c>
      <c r="AU1157" s="37"/>
      <c r="AV1157" s="40"/>
      <c r="AW1157" s="40"/>
      <c r="AX1157" s="37"/>
      <c r="AY1157" s="37"/>
      <c r="AZ1157" s="37"/>
      <c r="BA1157" s="40"/>
      <c r="BB1157" s="40" t="s">
        <v>2727</v>
      </c>
      <c r="BC1157" s="40"/>
      <c r="BD1157" s="42"/>
      <c r="BE1157" s="40"/>
      <c r="BF1157" s="52"/>
      <c r="BG1157" s="47"/>
      <c r="BH1157" s="47"/>
      <c r="BI1157" s="47"/>
      <c r="BJ1157" s="47"/>
      <c r="BK1157" s="47"/>
      <c r="BL1157" s="125"/>
      <c r="BM1157" s="125"/>
      <c r="BN1157" s="125"/>
      <c r="BO1157" s="125"/>
      <c r="BP1157" s="125"/>
      <c r="BQ1157" s="125"/>
      <c r="BR1157" s="125"/>
      <c r="BS1157" s="125"/>
      <c r="BT1157" s="125"/>
      <c r="BU1157" s="125"/>
      <c r="BV1157" s="125"/>
      <c r="BW1157" s="125"/>
      <c r="BX1157" s="125"/>
      <c r="BY1157" s="125"/>
      <c r="BZ1157" s="125"/>
      <c r="CA1157" s="125"/>
      <c r="CB1157" s="125"/>
      <c r="CC1157" s="125"/>
      <c r="CD1157" s="125"/>
      <c r="CE1157" s="125"/>
      <c r="CF1157" s="125"/>
      <c r="CG1157" s="125"/>
      <c r="CH1157" s="125"/>
      <c r="CI1157" s="125"/>
      <c r="CJ1157" s="125"/>
      <c r="CK1157" s="125"/>
      <c r="CL1157" s="125"/>
      <c r="CM1157" s="125"/>
      <c r="CN1157" s="125"/>
      <c r="CO1157" s="125"/>
      <c r="CP1157" s="125"/>
      <c r="CQ1157" s="125"/>
      <c r="CR1157" s="125"/>
      <c r="CS1157" s="125"/>
      <c r="CT1157" s="125"/>
      <c r="CU1157" s="125"/>
      <c r="CV1157" s="125"/>
      <c r="CW1157" s="125"/>
      <c r="CX1157" s="125"/>
      <c r="CY1157" s="125"/>
      <c r="CZ1157" s="125"/>
      <c r="DA1157" s="125"/>
      <c r="DB1157" s="125"/>
      <c r="DC1157" s="125"/>
      <c r="DD1157" s="125"/>
      <c r="DE1157" s="125"/>
      <c r="DF1157" s="125"/>
      <c r="DG1157" s="125"/>
      <c r="DH1157" s="125"/>
      <c r="DI1157" s="125"/>
      <c r="DJ1157" s="125"/>
      <c r="DK1157" s="125"/>
      <c r="DL1157" s="125"/>
      <c r="DM1157" s="125"/>
      <c r="DN1157" s="125"/>
      <c r="DO1157" s="125"/>
      <c r="DP1157" s="125"/>
      <c r="DQ1157" s="125"/>
      <c r="DR1157" s="125"/>
      <c r="DS1157" s="125"/>
      <c r="DT1157" s="125"/>
      <c r="DU1157" s="125"/>
      <c r="DV1157" s="125"/>
      <c r="DW1157" s="125"/>
      <c r="DX1157" s="125"/>
      <c r="DY1157" s="125"/>
      <c r="DZ1157" s="125"/>
      <c r="EA1157" s="125"/>
      <c r="EB1157" s="125"/>
      <c r="EC1157" s="125"/>
      <c r="ED1157" s="125"/>
      <c r="EE1157" s="125"/>
      <c r="EF1157" s="125"/>
      <c r="EG1157" s="125"/>
      <c r="EH1157" s="125"/>
      <c r="EI1157" s="125"/>
      <c r="EJ1157" s="125"/>
      <c r="EK1157" s="125"/>
      <c r="EL1157" s="125"/>
      <c r="EM1157" s="125"/>
      <c r="EN1157" s="125"/>
      <c r="EO1157" s="125"/>
      <c r="EP1157" s="125"/>
      <c r="EQ1157" s="125"/>
      <c r="ER1157" s="125"/>
      <c r="ES1157" s="125"/>
      <c r="ET1157" s="125"/>
      <c r="EU1157" s="125"/>
      <c r="EV1157" s="125"/>
      <c r="EW1157" s="125"/>
      <c r="EX1157" s="125"/>
      <c r="EY1157" s="125"/>
      <c r="EZ1157" s="125"/>
      <c r="FA1157" s="125"/>
      <c r="FB1157" s="125"/>
      <c r="FC1157" s="125"/>
      <c r="FD1157" s="125"/>
      <c r="FE1157" s="125"/>
      <c r="FF1157" s="125"/>
      <c r="FG1157" s="125"/>
      <c r="FH1157" s="125"/>
      <c r="FI1157" s="125"/>
      <c r="FJ1157" s="125"/>
      <c r="FK1157" s="125"/>
      <c r="FL1157" s="125"/>
      <c r="FM1157" s="125"/>
      <c r="FN1157" s="125"/>
      <c r="FO1157" s="125"/>
      <c r="FP1157" s="125"/>
      <c r="FQ1157" s="125"/>
      <c r="FR1157" s="125"/>
      <c r="FS1157" s="125"/>
      <c r="FT1157" s="125"/>
      <c r="FU1157" s="125"/>
      <c r="FV1157" s="125"/>
      <c r="FW1157" s="125"/>
      <c r="FX1157" s="125"/>
      <c r="FY1157" s="125"/>
      <c r="FZ1157" s="125"/>
      <c r="GA1157" s="125"/>
      <c r="GB1157" s="125"/>
      <c r="GC1157" s="125"/>
      <c r="GD1157" s="125"/>
      <c r="GE1157" s="125"/>
      <c r="GF1157" s="125"/>
      <c r="GG1157" s="125"/>
      <c r="GH1157" s="125"/>
      <c r="GI1157" s="125"/>
      <c r="GJ1157" s="125"/>
      <c r="GK1157" s="125"/>
      <c r="GL1157" s="125"/>
      <c r="GM1157" s="125"/>
      <c r="GN1157" s="125"/>
      <c r="GO1157" s="125"/>
      <c r="GP1157" s="125"/>
      <c r="GQ1157" s="125"/>
      <c r="GR1157" s="125"/>
      <c r="GS1157" s="125"/>
      <c r="GT1157" s="125"/>
      <c r="GU1157" s="125"/>
      <c r="GV1157" s="125"/>
      <c r="GW1157" s="125"/>
      <c r="GX1157" s="125"/>
      <c r="GY1157" s="125"/>
      <c r="GZ1157" s="125"/>
      <c r="HA1157" s="125"/>
      <c r="HB1157" s="125"/>
      <c r="HC1157" s="125"/>
      <c r="HD1157" s="125"/>
      <c r="HE1157" s="125"/>
      <c r="HF1157" s="125"/>
      <c r="HG1157" s="125"/>
      <c r="HH1157" s="125"/>
      <c r="HI1157" s="125"/>
      <c r="HJ1157" s="125"/>
      <c r="HK1157" s="125"/>
      <c r="HL1157" s="125"/>
      <c r="HM1157" s="125"/>
      <c r="HN1157" s="125"/>
      <c r="HO1157" s="125"/>
      <c r="HP1157" s="125"/>
      <c r="HQ1157" s="125"/>
      <c r="HR1157" s="125"/>
      <c r="HS1157" s="125"/>
      <c r="HT1157" s="125"/>
      <c r="HU1157" s="125"/>
      <c r="HV1157" s="125"/>
      <c r="HW1157" s="125"/>
      <c r="HX1157" s="125"/>
      <c r="HY1157" s="125"/>
      <c r="HZ1157" s="125"/>
      <c r="IA1157" s="125"/>
      <c r="IB1157" s="125"/>
      <c r="IC1157" s="125"/>
      <c r="ID1157" s="125"/>
      <c r="IE1157" s="125"/>
    </row>
    <row r="1158" s="88" customFormat="1" ht="60" hidden="1" customHeight="1">
      <c r="A1158" s="37"/>
      <c r="B1158" s="37" t="s">
        <v>62</v>
      </c>
      <c r="C1158" s="37" t="s">
        <v>63</v>
      </c>
      <c r="D1158" s="37" t="s">
        <v>64</v>
      </c>
      <c r="E1158" s="56">
        <v>266</v>
      </c>
      <c r="F1158" s="40" t="s">
        <v>2735</v>
      </c>
      <c r="G1158" s="40" t="s">
        <v>4335</v>
      </c>
      <c r="H1158" s="56"/>
      <c r="I1158" s="48" t="s">
        <v>2717</v>
      </c>
      <c r="J1158" s="40" t="s">
        <v>2718</v>
      </c>
      <c r="K1158" s="49" t="s">
        <v>2719</v>
      </c>
      <c r="L1158" s="49" t="s">
        <v>2720</v>
      </c>
      <c r="M1158" s="40" t="s">
        <v>4336</v>
      </c>
      <c r="N1158" s="49" t="s">
        <v>4337</v>
      </c>
      <c r="O1158" s="37" t="s">
        <v>2723</v>
      </c>
      <c r="P1158" s="37" t="s">
        <v>136</v>
      </c>
      <c r="Q1158" s="42" t="s">
        <v>537</v>
      </c>
      <c r="R1158" s="96"/>
      <c r="S1158" s="48"/>
      <c r="T1158" s="45"/>
      <c r="U1158" s="56"/>
      <c r="V1158" s="47" t="str">
        <f t="shared" si="97"/>
        <v/>
      </c>
      <c r="W1158" s="47" t="str">
        <f t="shared" si="98"/>
        <v/>
      </c>
      <c r="X1158" s="48"/>
      <c r="Y1158" s="48"/>
      <c r="Z1158" s="42"/>
      <c r="AA1158" s="56"/>
      <c r="AB1158" s="48"/>
      <c r="AC1158" s="42"/>
      <c r="AD1158" s="49">
        <v>60</v>
      </c>
      <c r="AE1158" s="50">
        <v>44778</v>
      </c>
      <c r="AF1158" s="51">
        <f t="shared" si="96"/>
        <v>46603</v>
      </c>
      <c r="AG1158" s="51" t="s">
        <v>82</v>
      </c>
      <c r="AH1158" s="51" t="s">
        <v>83</v>
      </c>
      <c r="AI1158" s="42" t="s">
        <v>4338</v>
      </c>
      <c r="AJ1158" s="40" t="s">
        <v>2725</v>
      </c>
      <c r="AK1158" s="51" t="str">
        <f t="shared" ca="1" si="99"/>
        <v>поверен</v>
      </c>
      <c r="AL1158" s="42"/>
      <c r="AM1158" s="42" t="s">
        <v>86</v>
      </c>
      <c r="AN1158" s="42" t="s">
        <v>87</v>
      </c>
      <c r="AO1158" s="42" t="s">
        <v>88</v>
      </c>
      <c r="AP1158" s="48"/>
      <c r="AQ1158" s="41"/>
      <c r="AR1158" s="51"/>
      <c r="AS1158" s="42" t="s">
        <v>91</v>
      </c>
      <c r="AT1158" s="37" t="s">
        <v>2726</v>
      </c>
      <c r="AU1158" s="37"/>
      <c r="AV1158" s="40"/>
      <c r="AW1158" s="40"/>
      <c r="AX1158" s="37"/>
      <c r="AY1158" s="37"/>
      <c r="AZ1158" s="37"/>
      <c r="BA1158" s="40"/>
      <c r="BB1158" s="40" t="s">
        <v>2727</v>
      </c>
      <c r="BC1158" s="40"/>
      <c r="BD1158" s="42"/>
      <c r="BE1158" s="40"/>
      <c r="BF1158" s="52"/>
      <c r="BG1158" s="47"/>
      <c r="BH1158" s="47"/>
      <c r="BI1158" s="47"/>
      <c r="BJ1158" s="47"/>
      <c r="BK1158" s="47"/>
      <c r="BL1158" s="125"/>
      <c r="BM1158" s="125"/>
      <c r="BN1158" s="125"/>
      <c r="BO1158" s="125"/>
      <c r="BP1158" s="125"/>
      <c r="BQ1158" s="125"/>
      <c r="BR1158" s="125"/>
      <c r="BS1158" s="125"/>
      <c r="BT1158" s="125"/>
      <c r="BU1158" s="125"/>
      <c r="BV1158" s="125"/>
      <c r="BW1158" s="125"/>
      <c r="BX1158" s="125"/>
      <c r="BY1158" s="125"/>
      <c r="BZ1158" s="125"/>
      <c r="CA1158" s="125"/>
      <c r="CB1158" s="125"/>
      <c r="CC1158" s="125"/>
      <c r="CD1158" s="125"/>
      <c r="CE1158" s="125"/>
      <c r="CF1158" s="125"/>
      <c r="CG1158" s="125"/>
      <c r="CH1158" s="125"/>
      <c r="CI1158" s="125"/>
      <c r="CJ1158" s="125"/>
      <c r="CK1158" s="125"/>
      <c r="CL1158" s="125"/>
      <c r="CM1158" s="125"/>
      <c r="CN1158" s="125"/>
      <c r="CO1158" s="125"/>
      <c r="CP1158" s="125"/>
      <c r="CQ1158" s="125"/>
      <c r="CR1158" s="125"/>
      <c r="CS1158" s="125"/>
      <c r="CT1158" s="125"/>
      <c r="CU1158" s="125"/>
      <c r="CV1158" s="125"/>
      <c r="CW1158" s="125"/>
      <c r="CX1158" s="125"/>
      <c r="CY1158" s="125"/>
      <c r="CZ1158" s="125"/>
      <c r="DA1158" s="125"/>
      <c r="DB1158" s="125"/>
      <c r="DC1158" s="125"/>
      <c r="DD1158" s="125"/>
      <c r="DE1158" s="125"/>
      <c r="DF1158" s="125"/>
      <c r="DG1158" s="125"/>
      <c r="DH1158" s="125"/>
      <c r="DI1158" s="125"/>
      <c r="DJ1158" s="125"/>
      <c r="DK1158" s="125"/>
      <c r="DL1158" s="125"/>
      <c r="DM1158" s="125"/>
      <c r="DN1158" s="125"/>
      <c r="DO1158" s="125"/>
      <c r="DP1158" s="125"/>
      <c r="DQ1158" s="125"/>
      <c r="DR1158" s="125"/>
      <c r="DS1158" s="125"/>
      <c r="DT1158" s="125"/>
      <c r="DU1158" s="125"/>
      <c r="DV1158" s="125"/>
      <c r="DW1158" s="125"/>
      <c r="DX1158" s="125"/>
      <c r="DY1158" s="125"/>
      <c r="DZ1158" s="125"/>
      <c r="EA1158" s="125"/>
      <c r="EB1158" s="125"/>
      <c r="EC1158" s="125"/>
      <c r="ED1158" s="125"/>
      <c r="EE1158" s="125"/>
      <c r="EF1158" s="125"/>
      <c r="EG1158" s="125"/>
      <c r="EH1158" s="125"/>
      <c r="EI1158" s="125"/>
      <c r="EJ1158" s="125"/>
      <c r="EK1158" s="125"/>
      <c r="EL1158" s="125"/>
      <c r="EM1158" s="125"/>
      <c r="EN1158" s="125"/>
      <c r="EO1158" s="125"/>
      <c r="EP1158" s="125"/>
      <c r="EQ1158" s="125"/>
      <c r="ER1158" s="125"/>
      <c r="ES1158" s="125"/>
      <c r="ET1158" s="125"/>
      <c r="EU1158" s="125"/>
      <c r="EV1158" s="125"/>
      <c r="EW1158" s="125"/>
      <c r="EX1158" s="125"/>
      <c r="EY1158" s="125"/>
      <c r="EZ1158" s="125"/>
      <c r="FA1158" s="125"/>
      <c r="FB1158" s="125"/>
      <c r="FC1158" s="125"/>
      <c r="FD1158" s="125"/>
      <c r="FE1158" s="125"/>
      <c r="FF1158" s="125"/>
      <c r="FG1158" s="125"/>
      <c r="FH1158" s="125"/>
      <c r="FI1158" s="125"/>
      <c r="FJ1158" s="125"/>
      <c r="FK1158" s="125"/>
      <c r="FL1158" s="125"/>
      <c r="FM1158" s="125"/>
      <c r="FN1158" s="125"/>
      <c r="FO1158" s="125"/>
      <c r="FP1158" s="125"/>
      <c r="FQ1158" s="125"/>
      <c r="FR1158" s="125"/>
      <c r="FS1158" s="125"/>
      <c r="FT1158" s="125"/>
      <c r="FU1158" s="125"/>
      <c r="FV1158" s="125"/>
      <c r="FW1158" s="125"/>
      <c r="FX1158" s="125"/>
      <c r="FY1158" s="125"/>
      <c r="FZ1158" s="125"/>
      <c r="GA1158" s="125"/>
      <c r="GB1158" s="125"/>
      <c r="GC1158" s="125"/>
      <c r="GD1158" s="125"/>
      <c r="GE1158" s="125"/>
      <c r="GF1158" s="125"/>
      <c r="GG1158" s="125"/>
      <c r="GH1158" s="125"/>
      <c r="GI1158" s="125"/>
      <c r="GJ1158" s="125"/>
      <c r="GK1158" s="125"/>
      <c r="GL1158" s="125"/>
      <c r="GM1158" s="125"/>
      <c r="GN1158" s="125"/>
      <c r="GO1158" s="125"/>
      <c r="GP1158" s="125"/>
      <c r="GQ1158" s="125"/>
      <c r="GR1158" s="125"/>
      <c r="GS1158" s="125"/>
      <c r="GT1158" s="125"/>
      <c r="GU1158" s="125"/>
      <c r="GV1158" s="125"/>
      <c r="GW1158" s="125"/>
      <c r="GX1158" s="125"/>
      <c r="GY1158" s="125"/>
      <c r="GZ1158" s="125"/>
      <c r="HA1158" s="125"/>
      <c r="HB1158" s="125"/>
      <c r="HC1158" s="125"/>
      <c r="HD1158" s="125"/>
      <c r="HE1158" s="125"/>
      <c r="HF1158" s="125"/>
      <c r="HG1158" s="125"/>
      <c r="HH1158" s="125"/>
      <c r="HI1158" s="125"/>
      <c r="HJ1158" s="125"/>
      <c r="HK1158" s="125"/>
      <c r="HL1158" s="125"/>
      <c r="HM1158" s="125"/>
      <c r="HN1158" s="125"/>
      <c r="HO1158" s="125"/>
      <c r="HP1158" s="125"/>
      <c r="HQ1158" s="125"/>
      <c r="HR1158" s="125"/>
      <c r="HS1158" s="125"/>
      <c r="HT1158" s="125"/>
      <c r="HU1158" s="125"/>
      <c r="HV1158" s="125"/>
      <c r="HW1158" s="125"/>
      <c r="HX1158" s="125"/>
      <c r="HY1158" s="125"/>
      <c r="HZ1158" s="125"/>
      <c r="IA1158" s="125"/>
      <c r="IB1158" s="125"/>
      <c r="IC1158" s="125"/>
      <c r="ID1158" s="125"/>
      <c r="IE1158" s="125"/>
    </row>
    <row r="1159" s="88" customFormat="1" ht="60" hidden="1" customHeight="1">
      <c r="A1159" s="37"/>
      <c r="B1159" s="37" t="s">
        <v>62</v>
      </c>
      <c r="C1159" s="37" t="s">
        <v>63</v>
      </c>
      <c r="D1159" s="37" t="s">
        <v>64</v>
      </c>
      <c r="E1159" s="56">
        <v>266</v>
      </c>
      <c r="F1159" s="40" t="s">
        <v>2735</v>
      </c>
      <c r="G1159" s="40" t="s">
        <v>4335</v>
      </c>
      <c r="H1159" s="56"/>
      <c r="I1159" s="48" t="s">
        <v>2717</v>
      </c>
      <c r="J1159" s="40" t="s">
        <v>2718</v>
      </c>
      <c r="K1159" s="49" t="s">
        <v>2719</v>
      </c>
      <c r="L1159" s="49" t="s">
        <v>2720</v>
      </c>
      <c r="M1159" s="40" t="s">
        <v>4336</v>
      </c>
      <c r="N1159" s="49" t="s">
        <v>4339</v>
      </c>
      <c r="O1159" s="37" t="s">
        <v>2723</v>
      </c>
      <c r="P1159" s="37" t="s">
        <v>136</v>
      </c>
      <c r="Q1159" s="42" t="s">
        <v>537</v>
      </c>
      <c r="R1159" s="96"/>
      <c r="S1159" s="48"/>
      <c r="T1159" s="45"/>
      <c r="U1159" s="56"/>
      <c r="V1159" s="47" t="str">
        <f t="shared" si="97"/>
        <v/>
      </c>
      <c r="W1159" s="47" t="str">
        <f t="shared" si="98"/>
        <v/>
      </c>
      <c r="X1159" s="48"/>
      <c r="Y1159" s="48"/>
      <c r="Z1159" s="42"/>
      <c r="AA1159" s="56"/>
      <c r="AB1159" s="48"/>
      <c r="AC1159" s="42"/>
      <c r="AD1159" s="49">
        <v>60</v>
      </c>
      <c r="AE1159" s="50">
        <v>44778</v>
      </c>
      <c r="AF1159" s="51">
        <f t="shared" si="96"/>
        <v>46603</v>
      </c>
      <c r="AG1159" s="51" t="s">
        <v>82</v>
      </c>
      <c r="AH1159" s="51" t="s">
        <v>83</v>
      </c>
      <c r="AI1159" s="42" t="s">
        <v>4340</v>
      </c>
      <c r="AJ1159" s="40" t="s">
        <v>2725</v>
      </c>
      <c r="AK1159" s="51" t="str">
        <f t="shared" ca="1" si="99"/>
        <v>поверен</v>
      </c>
      <c r="AL1159" s="42"/>
      <c r="AM1159" s="42" t="s">
        <v>86</v>
      </c>
      <c r="AN1159" s="42" t="s">
        <v>87</v>
      </c>
      <c r="AO1159" s="42" t="s">
        <v>88</v>
      </c>
      <c r="AP1159" s="48"/>
      <c r="AQ1159" s="41"/>
      <c r="AR1159" s="51"/>
      <c r="AS1159" s="42" t="s">
        <v>91</v>
      </c>
      <c r="AT1159" s="37" t="s">
        <v>2726</v>
      </c>
      <c r="AU1159" s="37"/>
      <c r="AV1159" s="40"/>
      <c r="AW1159" s="40"/>
      <c r="AX1159" s="37"/>
      <c r="AY1159" s="37"/>
      <c r="AZ1159" s="37"/>
      <c r="BA1159" s="40"/>
      <c r="BB1159" s="40" t="s">
        <v>2727</v>
      </c>
      <c r="BC1159" s="40"/>
      <c r="BD1159" s="42"/>
      <c r="BE1159" s="40"/>
      <c r="BF1159" s="52"/>
      <c r="BG1159" s="47"/>
      <c r="BH1159" s="47"/>
      <c r="BI1159" s="47"/>
      <c r="BJ1159" s="47"/>
      <c r="BK1159" s="47"/>
      <c r="BL1159" s="125"/>
      <c r="BM1159" s="125"/>
      <c r="BN1159" s="125"/>
      <c r="BO1159" s="125"/>
      <c r="BP1159" s="125"/>
      <c r="BQ1159" s="125"/>
      <c r="BR1159" s="125"/>
      <c r="BS1159" s="125"/>
      <c r="BT1159" s="125"/>
      <c r="BU1159" s="125"/>
      <c r="BV1159" s="125"/>
      <c r="BW1159" s="125"/>
      <c r="BX1159" s="125"/>
      <c r="BY1159" s="125"/>
      <c r="BZ1159" s="125"/>
      <c r="CA1159" s="125"/>
      <c r="CB1159" s="125"/>
      <c r="CC1159" s="125"/>
      <c r="CD1159" s="125"/>
      <c r="CE1159" s="125"/>
      <c r="CF1159" s="125"/>
      <c r="CG1159" s="125"/>
      <c r="CH1159" s="125"/>
      <c r="CI1159" s="125"/>
      <c r="CJ1159" s="125"/>
      <c r="CK1159" s="125"/>
      <c r="CL1159" s="125"/>
      <c r="CM1159" s="125"/>
      <c r="CN1159" s="125"/>
      <c r="CO1159" s="125"/>
      <c r="CP1159" s="125"/>
      <c r="CQ1159" s="125"/>
      <c r="CR1159" s="125"/>
      <c r="CS1159" s="125"/>
      <c r="CT1159" s="125"/>
      <c r="CU1159" s="125"/>
      <c r="CV1159" s="125"/>
      <c r="CW1159" s="125"/>
      <c r="CX1159" s="125"/>
      <c r="CY1159" s="125"/>
      <c r="CZ1159" s="125"/>
      <c r="DA1159" s="125"/>
      <c r="DB1159" s="125"/>
      <c r="DC1159" s="125"/>
      <c r="DD1159" s="125"/>
      <c r="DE1159" s="125"/>
      <c r="DF1159" s="125"/>
      <c r="DG1159" s="125"/>
      <c r="DH1159" s="125"/>
      <c r="DI1159" s="125"/>
      <c r="DJ1159" s="125"/>
      <c r="DK1159" s="125"/>
      <c r="DL1159" s="125"/>
      <c r="DM1159" s="125"/>
      <c r="DN1159" s="125"/>
      <c r="DO1159" s="125"/>
      <c r="DP1159" s="125"/>
      <c r="DQ1159" s="125"/>
      <c r="DR1159" s="125"/>
      <c r="DS1159" s="125"/>
      <c r="DT1159" s="125"/>
      <c r="DU1159" s="125"/>
      <c r="DV1159" s="125"/>
      <c r="DW1159" s="125"/>
      <c r="DX1159" s="125"/>
      <c r="DY1159" s="125"/>
      <c r="DZ1159" s="125"/>
      <c r="EA1159" s="125"/>
      <c r="EB1159" s="125"/>
      <c r="EC1159" s="125"/>
      <c r="ED1159" s="125"/>
      <c r="EE1159" s="125"/>
      <c r="EF1159" s="125"/>
      <c r="EG1159" s="125"/>
      <c r="EH1159" s="125"/>
      <c r="EI1159" s="125"/>
      <c r="EJ1159" s="125"/>
      <c r="EK1159" s="125"/>
      <c r="EL1159" s="125"/>
      <c r="EM1159" s="125"/>
      <c r="EN1159" s="125"/>
      <c r="EO1159" s="125"/>
      <c r="EP1159" s="125"/>
      <c r="EQ1159" s="125"/>
      <c r="ER1159" s="125"/>
      <c r="ES1159" s="125"/>
      <c r="ET1159" s="125"/>
      <c r="EU1159" s="125"/>
      <c r="EV1159" s="125"/>
      <c r="EW1159" s="125"/>
      <c r="EX1159" s="125"/>
      <c r="EY1159" s="125"/>
      <c r="EZ1159" s="125"/>
      <c r="FA1159" s="125"/>
      <c r="FB1159" s="125"/>
      <c r="FC1159" s="125"/>
      <c r="FD1159" s="125"/>
      <c r="FE1159" s="125"/>
      <c r="FF1159" s="125"/>
      <c r="FG1159" s="125"/>
      <c r="FH1159" s="125"/>
      <c r="FI1159" s="125"/>
      <c r="FJ1159" s="125"/>
      <c r="FK1159" s="125"/>
      <c r="FL1159" s="125"/>
      <c r="FM1159" s="125"/>
      <c r="FN1159" s="125"/>
      <c r="FO1159" s="125"/>
      <c r="FP1159" s="125"/>
      <c r="FQ1159" s="125"/>
      <c r="FR1159" s="125"/>
      <c r="FS1159" s="125"/>
      <c r="FT1159" s="125"/>
      <c r="FU1159" s="125"/>
      <c r="FV1159" s="125"/>
      <c r="FW1159" s="125"/>
      <c r="FX1159" s="125"/>
      <c r="FY1159" s="125"/>
      <c r="FZ1159" s="125"/>
      <c r="GA1159" s="125"/>
      <c r="GB1159" s="125"/>
      <c r="GC1159" s="125"/>
      <c r="GD1159" s="125"/>
      <c r="GE1159" s="125"/>
      <c r="GF1159" s="125"/>
      <c r="GG1159" s="125"/>
      <c r="GH1159" s="125"/>
      <c r="GI1159" s="125"/>
      <c r="GJ1159" s="125"/>
      <c r="GK1159" s="125"/>
      <c r="GL1159" s="125"/>
      <c r="GM1159" s="125"/>
      <c r="GN1159" s="125"/>
      <c r="GO1159" s="125"/>
      <c r="GP1159" s="125"/>
      <c r="GQ1159" s="125"/>
      <c r="GR1159" s="125"/>
      <c r="GS1159" s="125"/>
      <c r="GT1159" s="125"/>
      <c r="GU1159" s="125"/>
      <c r="GV1159" s="125"/>
      <c r="GW1159" s="125"/>
      <c r="GX1159" s="125"/>
      <c r="GY1159" s="125"/>
      <c r="GZ1159" s="125"/>
      <c r="HA1159" s="125"/>
      <c r="HB1159" s="125"/>
      <c r="HC1159" s="125"/>
      <c r="HD1159" s="125"/>
      <c r="HE1159" s="125"/>
      <c r="HF1159" s="125"/>
      <c r="HG1159" s="125"/>
      <c r="HH1159" s="125"/>
      <c r="HI1159" s="125"/>
      <c r="HJ1159" s="125"/>
      <c r="HK1159" s="125"/>
      <c r="HL1159" s="125"/>
      <c r="HM1159" s="125"/>
      <c r="HN1159" s="125"/>
      <c r="HO1159" s="125"/>
      <c r="HP1159" s="125"/>
      <c r="HQ1159" s="125"/>
      <c r="HR1159" s="125"/>
      <c r="HS1159" s="125"/>
      <c r="HT1159" s="125"/>
      <c r="HU1159" s="125"/>
      <c r="HV1159" s="125"/>
      <c r="HW1159" s="125"/>
      <c r="HX1159" s="125"/>
      <c r="HY1159" s="125"/>
      <c r="HZ1159" s="125"/>
      <c r="IA1159" s="125"/>
      <c r="IB1159" s="125"/>
      <c r="IC1159" s="125"/>
      <c r="ID1159" s="125"/>
      <c r="IE1159" s="125"/>
    </row>
    <row r="1160" s="88" customFormat="1" ht="60" hidden="1" customHeight="1">
      <c r="A1160" s="37"/>
      <c r="B1160" s="37" t="s">
        <v>62</v>
      </c>
      <c r="C1160" s="37" t="s">
        <v>63</v>
      </c>
      <c r="D1160" s="37" t="s">
        <v>64</v>
      </c>
      <c r="E1160" s="56">
        <v>266</v>
      </c>
      <c r="F1160" s="40" t="s">
        <v>2735</v>
      </c>
      <c r="G1160" s="40" t="s">
        <v>4341</v>
      </c>
      <c r="H1160" s="56"/>
      <c r="I1160" s="48" t="s">
        <v>2717</v>
      </c>
      <c r="J1160" s="40" t="s">
        <v>2718</v>
      </c>
      <c r="K1160" s="49" t="s">
        <v>2719</v>
      </c>
      <c r="L1160" s="49" t="s">
        <v>2720</v>
      </c>
      <c r="M1160" s="40" t="s">
        <v>2721</v>
      </c>
      <c r="N1160" s="49" t="s">
        <v>4342</v>
      </c>
      <c r="O1160" s="37" t="s">
        <v>2723</v>
      </c>
      <c r="P1160" s="37" t="s">
        <v>136</v>
      </c>
      <c r="Q1160" s="42" t="s">
        <v>537</v>
      </c>
      <c r="R1160" s="96"/>
      <c r="S1160" s="48"/>
      <c r="T1160" s="45"/>
      <c r="U1160" s="56"/>
      <c r="V1160" s="47" t="str">
        <f t="shared" si="97"/>
        <v/>
      </c>
      <c r="W1160" s="47" t="str">
        <f t="shared" si="98"/>
        <v/>
      </c>
      <c r="X1160" s="48"/>
      <c r="Y1160" s="48"/>
      <c r="Z1160" s="42"/>
      <c r="AA1160" s="56"/>
      <c r="AB1160" s="48"/>
      <c r="AC1160" s="42"/>
      <c r="AD1160" s="49">
        <v>60</v>
      </c>
      <c r="AE1160" s="50">
        <v>44778</v>
      </c>
      <c r="AF1160" s="51">
        <f t="shared" si="96"/>
        <v>46603</v>
      </c>
      <c r="AG1160" s="51" t="s">
        <v>82</v>
      </c>
      <c r="AH1160" s="51" t="s">
        <v>83</v>
      </c>
      <c r="AI1160" s="42" t="s">
        <v>4343</v>
      </c>
      <c r="AJ1160" s="40" t="s">
        <v>2725</v>
      </c>
      <c r="AK1160" s="51" t="str">
        <f t="shared" ca="1" si="99"/>
        <v>поверен</v>
      </c>
      <c r="AL1160" s="42"/>
      <c r="AM1160" s="42" t="s">
        <v>86</v>
      </c>
      <c r="AN1160" s="42" t="s">
        <v>87</v>
      </c>
      <c r="AO1160" s="42" t="s">
        <v>88</v>
      </c>
      <c r="AP1160" s="48"/>
      <c r="AQ1160" s="41"/>
      <c r="AR1160" s="51"/>
      <c r="AS1160" s="42" t="s">
        <v>91</v>
      </c>
      <c r="AT1160" s="37" t="s">
        <v>2726</v>
      </c>
      <c r="AU1160" s="37"/>
      <c r="AV1160" s="40"/>
      <c r="AW1160" s="40"/>
      <c r="AX1160" s="37"/>
      <c r="AY1160" s="37"/>
      <c r="AZ1160" s="37"/>
      <c r="BA1160" s="40"/>
      <c r="BB1160" s="40" t="s">
        <v>2727</v>
      </c>
      <c r="BC1160" s="40"/>
      <c r="BD1160" s="42"/>
      <c r="BE1160" s="40"/>
      <c r="BF1160" s="52"/>
      <c r="BG1160" s="47"/>
      <c r="BH1160" s="47"/>
      <c r="BI1160" s="47"/>
      <c r="BJ1160" s="47"/>
      <c r="BK1160" s="47"/>
      <c r="BL1160" s="125"/>
      <c r="BM1160" s="125"/>
      <c r="BN1160" s="125"/>
      <c r="BO1160" s="125"/>
      <c r="BP1160" s="125"/>
      <c r="BQ1160" s="125"/>
      <c r="BR1160" s="125"/>
      <c r="BS1160" s="125"/>
      <c r="BT1160" s="125"/>
      <c r="BU1160" s="125"/>
      <c r="BV1160" s="125"/>
      <c r="BW1160" s="125"/>
      <c r="BX1160" s="125"/>
      <c r="BY1160" s="125"/>
      <c r="BZ1160" s="125"/>
      <c r="CA1160" s="125"/>
      <c r="CB1160" s="125"/>
      <c r="CC1160" s="125"/>
      <c r="CD1160" s="125"/>
      <c r="CE1160" s="125"/>
      <c r="CF1160" s="125"/>
      <c r="CG1160" s="125"/>
      <c r="CH1160" s="125"/>
      <c r="CI1160" s="125"/>
      <c r="CJ1160" s="125"/>
      <c r="CK1160" s="125"/>
      <c r="CL1160" s="125"/>
      <c r="CM1160" s="125"/>
      <c r="CN1160" s="125"/>
      <c r="CO1160" s="125"/>
      <c r="CP1160" s="125"/>
      <c r="CQ1160" s="125"/>
      <c r="CR1160" s="125"/>
      <c r="CS1160" s="125"/>
      <c r="CT1160" s="125"/>
      <c r="CU1160" s="125"/>
      <c r="CV1160" s="125"/>
      <c r="CW1160" s="125"/>
      <c r="CX1160" s="125"/>
      <c r="CY1160" s="125"/>
      <c r="CZ1160" s="125"/>
      <c r="DA1160" s="125"/>
      <c r="DB1160" s="125"/>
      <c r="DC1160" s="125"/>
      <c r="DD1160" s="125"/>
      <c r="DE1160" s="125"/>
      <c r="DF1160" s="125"/>
      <c r="DG1160" s="125"/>
      <c r="DH1160" s="125"/>
      <c r="DI1160" s="125"/>
      <c r="DJ1160" s="125"/>
      <c r="DK1160" s="125"/>
      <c r="DL1160" s="125"/>
      <c r="DM1160" s="125"/>
      <c r="DN1160" s="125"/>
      <c r="DO1160" s="125"/>
      <c r="DP1160" s="125"/>
      <c r="DQ1160" s="125"/>
      <c r="DR1160" s="125"/>
      <c r="DS1160" s="125"/>
      <c r="DT1160" s="125"/>
      <c r="DU1160" s="125"/>
      <c r="DV1160" s="125"/>
      <c r="DW1160" s="125"/>
      <c r="DX1160" s="125"/>
      <c r="DY1160" s="125"/>
      <c r="DZ1160" s="125"/>
      <c r="EA1160" s="125"/>
      <c r="EB1160" s="125"/>
      <c r="EC1160" s="125"/>
      <c r="ED1160" s="125"/>
      <c r="EE1160" s="125"/>
      <c r="EF1160" s="125"/>
      <c r="EG1160" s="125"/>
      <c r="EH1160" s="125"/>
      <c r="EI1160" s="125"/>
      <c r="EJ1160" s="125"/>
      <c r="EK1160" s="125"/>
      <c r="EL1160" s="125"/>
      <c r="EM1160" s="125"/>
      <c r="EN1160" s="125"/>
      <c r="EO1160" s="125"/>
      <c r="EP1160" s="125"/>
      <c r="EQ1160" s="125"/>
      <c r="ER1160" s="125"/>
      <c r="ES1160" s="125"/>
      <c r="ET1160" s="125"/>
      <c r="EU1160" s="125"/>
      <c r="EV1160" s="125"/>
      <c r="EW1160" s="125"/>
      <c r="EX1160" s="125"/>
      <c r="EY1160" s="125"/>
      <c r="EZ1160" s="125"/>
      <c r="FA1160" s="125"/>
      <c r="FB1160" s="125"/>
      <c r="FC1160" s="125"/>
      <c r="FD1160" s="125"/>
      <c r="FE1160" s="125"/>
      <c r="FF1160" s="125"/>
      <c r="FG1160" s="125"/>
      <c r="FH1160" s="125"/>
      <c r="FI1160" s="125"/>
      <c r="FJ1160" s="125"/>
      <c r="FK1160" s="125"/>
      <c r="FL1160" s="125"/>
      <c r="FM1160" s="125"/>
      <c r="FN1160" s="125"/>
      <c r="FO1160" s="125"/>
      <c r="FP1160" s="125"/>
      <c r="FQ1160" s="125"/>
      <c r="FR1160" s="125"/>
      <c r="FS1160" s="125"/>
      <c r="FT1160" s="125"/>
      <c r="FU1160" s="125"/>
      <c r="FV1160" s="125"/>
      <c r="FW1160" s="125"/>
      <c r="FX1160" s="125"/>
      <c r="FY1160" s="125"/>
      <c r="FZ1160" s="125"/>
      <c r="GA1160" s="125"/>
      <c r="GB1160" s="125"/>
      <c r="GC1160" s="125"/>
      <c r="GD1160" s="125"/>
      <c r="GE1160" s="125"/>
      <c r="GF1160" s="125"/>
      <c r="GG1160" s="125"/>
      <c r="GH1160" s="125"/>
      <c r="GI1160" s="125"/>
      <c r="GJ1160" s="125"/>
      <c r="GK1160" s="125"/>
      <c r="GL1160" s="125"/>
      <c r="GM1160" s="125"/>
      <c r="GN1160" s="125"/>
      <c r="GO1160" s="125"/>
      <c r="GP1160" s="125"/>
      <c r="GQ1160" s="125"/>
      <c r="GR1160" s="125"/>
      <c r="GS1160" s="125"/>
      <c r="GT1160" s="125"/>
      <c r="GU1160" s="125"/>
      <c r="GV1160" s="125"/>
      <c r="GW1160" s="125"/>
      <c r="GX1160" s="125"/>
      <c r="GY1160" s="125"/>
      <c r="GZ1160" s="125"/>
      <c r="HA1160" s="125"/>
      <c r="HB1160" s="125"/>
      <c r="HC1160" s="125"/>
      <c r="HD1160" s="125"/>
      <c r="HE1160" s="125"/>
      <c r="HF1160" s="125"/>
      <c r="HG1160" s="125"/>
      <c r="HH1160" s="125"/>
      <c r="HI1160" s="125"/>
      <c r="HJ1160" s="125"/>
      <c r="HK1160" s="125"/>
      <c r="HL1160" s="125"/>
      <c r="HM1160" s="125"/>
      <c r="HN1160" s="125"/>
      <c r="HO1160" s="125"/>
      <c r="HP1160" s="125"/>
      <c r="HQ1160" s="125"/>
      <c r="HR1160" s="125"/>
      <c r="HS1160" s="125"/>
      <c r="HT1160" s="125"/>
      <c r="HU1160" s="125"/>
      <c r="HV1160" s="125"/>
      <c r="HW1160" s="125"/>
      <c r="HX1160" s="125"/>
      <c r="HY1160" s="125"/>
      <c r="HZ1160" s="125"/>
      <c r="IA1160" s="125"/>
      <c r="IB1160" s="125"/>
      <c r="IC1160" s="125"/>
      <c r="ID1160" s="125"/>
      <c r="IE1160" s="125"/>
    </row>
    <row r="1161" s="88" customFormat="1" ht="60" hidden="1" customHeight="1">
      <c r="A1161" s="37"/>
      <c r="B1161" s="37" t="s">
        <v>62</v>
      </c>
      <c r="C1161" s="37" t="s">
        <v>63</v>
      </c>
      <c r="D1161" s="37" t="s">
        <v>64</v>
      </c>
      <c r="E1161" s="56">
        <v>266</v>
      </c>
      <c r="F1161" s="40" t="s">
        <v>2735</v>
      </c>
      <c r="G1161" s="40" t="s">
        <v>4341</v>
      </c>
      <c r="H1161" s="56"/>
      <c r="I1161" s="48" t="s">
        <v>2717</v>
      </c>
      <c r="J1161" s="40" t="s">
        <v>2718</v>
      </c>
      <c r="K1161" s="49" t="s">
        <v>2719</v>
      </c>
      <c r="L1161" s="49" t="s">
        <v>2720</v>
      </c>
      <c r="M1161" s="40" t="s">
        <v>2721</v>
      </c>
      <c r="N1161" s="49" t="s">
        <v>4344</v>
      </c>
      <c r="O1161" s="37" t="s">
        <v>2723</v>
      </c>
      <c r="P1161" s="37" t="s">
        <v>136</v>
      </c>
      <c r="Q1161" s="42" t="s">
        <v>537</v>
      </c>
      <c r="R1161" s="96"/>
      <c r="S1161" s="48"/>
      <c r="T1161" s="45"/>
      <c r="U1161" s="56"/>
      <c r="V1161" s="47" t="str">
        <f t="shared" si="97"/>
        <v/>
      </c>
      <c r="W1161" s="47" t="str">
        <f t="shared" si="98"/>
        <v/>
      </c>
      <c r="X1161" s="48"/>
      <c r="Y1161" s="48"/>
      <c r="Z1161" s="42"/>
      <c r="AA1161" s="56"/>
      <c r="AB1161" s="48"/>
      <c r="AC1161" s="42"/>
      <c r="AD1161" s="49">
        <v>60</v>
      </c>
      <c r="AE1161" s="50">
        <v>44778</v>
      </c>
      <c r="AF1161" s="51">
        <f t="shared" si="96"/>
        <v>46603</v>
      </c>
      <c r="AG1161" s="51" t="s">
        <v>82</v>
      </c>
      <c r="AH1161" s="51" t="s">
        <v>83</v>
      </c>
      <c r="AI1161" s="42" t="s">
        <v>4345</v>
      </c>
      <c r="AJ1161" s="40" t="s">
        <v>2725</v>
      </c>
      <c r="AK1161" s="51" t="str">
        <f t="shared" ca="1" si="99"/>
        <v>поверен</v>
      </c>
      <c r="AL1161" s="42"/>
      <c r="AM1161" s="42" t="s">
        <v>86</v>
      </c>
      <c r="AN1161" s="42" t="s">
        <v>87</v>
      </c>
      <c r="AO1161" s="42" t="s">
        <v>88</v>
      </c>
      <c r="AP1161" s="48"/>
      <c r="AQ1161" s="41"/>
      <c r="AR1161" s="51"/>
      <c r="AS1161" s="42" t="s">
        <v>91</v>
      </c>
      <c r="AT1161" s="37" t="s">
        <v>2726</v>
      </c>
      <c r="AU1161" s="37"/>
      <c r="AV1161" s="40"/>
      <c r="AW1161" s="40"/>
      <c r="AX1161" s="37"/>
      <c r="AY1161" s="37"/>
      <c r="AZ1161" s="37"/>
      <c r="BA1161" s="40"/>
      <c r="BB1161" s="40" t="s">
        <v>2727</v>
      </c>
      <c r="BC1161" s="40"/>
      <c r="BD1161" s="42"/>
      <c r="BE1161" s="40"/>
      <c r="BF1161" s="52"/>
      <c r="BG1161" s="47"/>
      <c r="BH1161" s="47"/>
      <c r="BI1161" s="47"/>
      <c r="BJ1161" s="47"/>
      <c r="BK1161" s="47"/>
      <c r="BL1161" s="125"/>
      <c r="BM1161" s="125"/>
      <c r="BN1161" s="125"/>
      <c r="BO1161" s="125"/>
      <c r="BP1161" s="125"/>
      <c r="BQ1161" s="125"/>
      <c r="BR1161" s="125"/>
      <c r="BS1161" s="125"/>
      <c r="BT1161" s="125"/>
      <c r="BU1161" s="125"/>
      <c r="BV1161" s="125"/>
      <c r="BW1161" s="125"/>
      <c r="BX1161" s="125"/>
      <c r="BY1161" s="125"/>
      <c r="BZ1161" s="125"/>
      <c r="CA1161" s="125"/>
      <c r="CB1161" s="125"/>
      <c r="CC1161" s="125"/>
      <c r="CD1161" s="125"/>
      <c r="CE1161" s="125"/>
      <c r="CF1161" s="125"/>
      <c r="CG1161" s="125"/>
      <c r="CH1161" s="125"/>
      <c r="CI1161" s="125"/>
      <c r="CJ1161" s="125"/>
      <c r="CK1161" s="125"/>
      <c r="CL1161" s="125"/>
      <c r="CM1161" s="125"/>
      <c r="CN1161" s="125"/>
      <c r="CO1161" s="125"/>
      <c r="CP1161" s="125"/>
      <c r="CQ1161" s="125"/>
      <c r="CR1161" s="125"/>
      <c r="CS1161" s="125"/>
      <c r="CT1161" s="125"/>
      <c r="CU1161" s="125"/>
      <c r="CV1161" s="125"/>
      <c r="CW1161" s="125"/>
      <c r="CX1161" s="125"/>
      <c r="CY1161" s="125"/>
      <c r="CZ1161" s="125"/>
      <c r="DA1161" s="125"/>
      <c r="DB1161" s="125"/>
      <c r="DC1161" s="125"/>
      <c r="DD1161" s="125"/>
      <c r="DE1161" s="125"/>
      <c r="DF1161" s="125"/>
      <c r="DG1161" s="125"/>
      <c r="DH1161" s="125"/>
      <c r="DI1161" s="125"/>
      <c r="DJ1161" s="125"/>
      <c r="DK1161" s="125"/>
      <c r="DL1161" s="125"/>
      <c r="DM1161" s="125"/>
      <c r="DN1161" s="125"/>
      <c r="DO1161" s="125"/>
      <c r="DP1161" s="125"/>
      <c r="DQ1161" s="125"/>
      <c r="DR1161" s="125"/>
      <c r="DS1161" s="125"/>
      <c r="DT1161" s="125"/>
      <c r="DU1161" s="125"/>
      <c r="DV1161" s="125"/>
      <c r="DW1161" s="125"/>
      <c r="DX1161" s="125"/>
      <c r="DY1161" s="125"/>
      <c r="DZ1161" s="125"/>
      <c r="EA1161" s="125"/>
      <c r="EB1161" s="125"/>
      <c r="EC1161" s="125"/>
      <c r="ED1161" s="125"/>
      <c r="EE1161" s="125"/>
      <c r="EF1161" s="125"/>
      <c r="EG1161" s="125"/>
      <c r="EH1161" s="125"/>
      <c r="EI1161" s="125"/>
      <c r="EJ1161" s="125"/>
      <c r="EK1161" s="125"/>
      <c r="EL1161" s="125"/>
      <c r="EM1161" s="125"/>
      <c r="EN1161" s="125"/>
      <c r="EO1161" s="125"/>
      <c r="EP1161" s="125"/>
      <c r="EQ1161" s="125"/>
      <c r="ER1161" s="125"/>
      <c r="ES1161" s="125"/>
      <c r="ET1161" s="125"/>
      <c r="EU1161" s="125"/>
      <c r="EV1161" s="125"/>
      <c r="EW1161" s="125"/>
      <c r="EX1161" s="125"/>
      <c r="EY1161" s="125"/>
      <c r="EZ1161" s="125"/>
      <c r="FA1161" s="125"/>
      <c r="FB1161" s="125"/>
      <c r="FC1161" s="125"/>
      <c r="FD1161" s="125"/>
      <c r="FE1161" s="125"/>
      <c r="FF1161" s="125"/>
      <c r="FG1161" s="125"/>
      <c r="FH1161" s="125"/>
      <c r="FI1161" s="125"/>
      <c r="FJ1161" s="125"/>
      <c r="FK1161" s="125"/>
      <c r="FL1161" s="125"/>
      <c r="FM1161" s="125"/>
      <c r="FN1161" s="125"/>
      <c r="FO1161" s="125"/>
      <c r="FP1161" s="125"/>
      <c r="FQ1161" s="125"/>
      <c r="FR1161" s="125"/>
      <c r="FS1161" s="125"/>
      <c r="FT1161" s="125"/>
      <c r="FU1161" s="125"/>
      <c r="FV1161" s="125"/>
      <c r="FW1161" s="125"/>
      <c r="FX1161" s="125"/>
      <c r="FY1161" s="125"/>
      <c r="FZ1161" s="125"/>
      <c r="GA1161" s="125"/>
      <c r="GB1161" s="125"/>
      <c r="GC1161" s="125"/>
      <c r="GD1161" s="125"/>
      <c r="GE1161" s="125"/>
      <c r="GF1161" s="125"/>
      <c r="GG1161" s="125"/>
      <c r="GH1161" s="125"/>
      <c r="GI1161" s="125"/>
      <c r="GJ1161" s="125"/>
      <c r="GK1161" s="125"/>
      <c r="GL1161" s="125"/>
      <c r="GM1161" s="125"/>
      <c r="GN1161" s="125"/>
      <c r="GO1161" s="125"/>
      <c r="GP1161" s="125"/>
      <c r="GQ1161" s="125"/>
      <c r="GR1161" s="125"/>
      <c r="GS1161" s="125"/>
      <c r="GT1161" s="125"/>
      <c r="GU1161" s="125"/>
      <c r="GV1161" s="125"/>
      <c r="GW1161" s="125"/>
      <c r="GX1161" s="125"/>
      <c r="GY1161" s="125"/>
      <c r="GZ1161" s="125"/>
      <c r="HA1161" s="125"/>
      <c r="HB1161" s="125"/>
      <c r="HC1161" s="125"/>
      <c r="HD1161" s="125"/>
      <c r="HE1161" s="125"/>
      <c r="HF1161" s="125"/>
      <c r="HG1161" s="125"/>
      <c r="HH1161" s="125"/>
      <c r="HI1161" s="125"/>
      <c r="HJ1161" s="125"/>
      <c r="HK1161" s="125"/>
      <c r="HL1161" s="125"/>
      <c r="HM1161" s="125"/>
      <c r="HN1161" s="125"/>
      <c r="HO1161" s="125"/>
      <c r="HP1161" s="125"/>
      <c r="HQ1161" s="125"/>
      <c r="HR1161" s="125"/>
      <c r="HS1161" s="125"/>
      <c r="HT1161" s="125"/>
      <c r="HU1161" s="125"/>
      <c r="HV1161" s="125"/>
      <c r="HW1161" s="125"/>
      <c r="HX1161" s="125"/>
      <c r="HY1161" s="125"/>
      <c r="HZ1161" s="125"/>
      <c r="IA1161" s="125"/>
      <c r="IB1161" s="125"/>
      <c r="IC1161" s="125"/>
      <c r="ID1161" s="125"/>
      <c r="IE1161" s="125"/>
    </row>
    <row r="1162" s="55" customFormat="1" ht="60" hidden="1" customHeight="1">
      <c r="A1162" s="58"/>
      <c r="B1162" s="58" t="s">
        <v>62</v>
      </c>
      <c r="C1162" s="58" t="s">
        <v>63</v>
      </c>
      <c r="D1162" s="59" t="s">
        <v>64</v>
      </c>
      <c r="E1162" s="59">
        <v>275</v>
      </c>
      <c r="F1162" s="62" t="s">
        <v>4346</v>
      </c>
      <c r="G1162" s="62" t="s">
        <v>4347</v>
      </c>
      <c r="H1162" s="59" t="s">
        <v>4348</v>
      </c>
      <c r="I1162" s="63" t="s">
        <v>469</v>
      </c>
      <c r="J1162" s="62" t="s">
        <v>470</v>
      </c>
      <c r="K1162" s="64" t="s">
        <v>471</v>
      </c>
      <c r="L1162" s="64" t="s">
        <v>656</v>
      </c>
      <c r="M1162" s="62" t="s">
        <v>3817</v>
      </c>
      <c r="N1162" s="64" t="s">
        <v>4349</v>
      </c>
      <c r="O1162" s="58" t="s">
        <v>1098</v>
      </c>
      <c r="P1162" s="58" t="s">
        <v>76</v>
      </c>
      <c r="Q1162" s="66" t="s">
        <v>77</v>
      </c>
      <c r="R1162" s="115" t="s">
        <v>4350</v>
      </c>
      <c r="S1162" s="63">
        <v>10</v>
      </c>
      <c r="T1162" s="69">
        <f t="shared" si="95"/>
        <v>3658.2017999999998</v>
      </c>
      <c r="U1162" s="59">
        <v>-50</v>
      </c>
      <c r="V1162" s="71" t="str">
        <f t="shared" si="97"/>
        <v/>
      </c>
      <c r="W1162" s="71" t="str">
        <f t="shared" si="98"/>
        <v>°С</v>
      </c>
      <c r="X1162" s="63">
        <v>50</v>
      </c>
      <c r="Y1162" s="63"/>
      <c r="Z1162" s="66" t="s">
        <v>79</v>
      </c>
      <c r="AA1162" s="59" t="s">
        <v>485</v>
      </c>
      <c r="AB1162" s="63"/>
      <c r="AC1162" s="66" t="s">
        <v>81</v>
      </c>
      <c r="AD1162" s="64">
        <v>60</v>
      </c>
      <c r="AE1162" s="72">
        <v>45541</v>
      </c>
      <c r="AF1162" s="73">
        <f t="shared" si="96"/>
        <v>47366</v>
      </c>
      <c r="AG1162" s="73" t="s">
        <v>82</v>
      </c>
      <c r="AH1162" s="73" t="s">
        <v>83</v>
      </c>
      <c r="AI1162" s="66" t="s">
        <v>4351</v>
      </c>
      <c r="AJ1162" s="62" t="s">
        <v>143</v>
      </c>
      <c r="AK1162" s="73" t="str">
        <f t="shared" ca="1" si="99"/>
        <v>поверен</v>
      </c>
      <c r="AL1162" s="66"/>
      <c r="AM1162" s="66" t="s">
        <v>86</v>
      </c>
      <c r="AN1162" s="66" t="s">
        <v>87</v>
      </c>
      <c r="AO1162" s="66" t="s">
        <v>88</v>
      </c>
      <c r="AP1162" s="63"/>
      <c r="AQ1162" s="74"/>
      <c r="AR1162" s="73"/>
      <c r="AS1162" s="66" t="s">
        <v>91</v>
      </c>
      <c r="AT1162" s="58" t="s">
        <v>385</v>
      </c>
      <c r="AU1162" s="58"/>
      <c r="AV1162" s="62"/>
      <c r="AW1162" s="62"/>
      <c r="AX1162" s="58"/>
      <c r="AY1162" s="58"/>
      <c r="AZ1162" s="58"/>
      <c r="BA1162" s="62"/>
      <c r="BB1162" s="62" t="s">
        <v>93</v>
      </c>
      <c r="BC1162" s="62" t="s">
        <v>94</v>
      </c>
      <c r="BD1162" s="66">
        <v>3201</v>
      </c>
      <c r="BE1162" s="62"/>
      <c r="BF1162" s="75"/>
      <c r="BG1162" s="76"/>
      <c r="BH1162" s="77"/>
      <c r="BI1162" s="71"/>
      <c r="BJ1162" s="71"/>
      <c r="BK1162" s="71"/>
    </row>
    <row r="1163" s="36" customFormat="1" ht="60" hidden="1" customHeight="1">
      <c r="A1163" s="37"/>
      <c r="B1163" s="37" t="s">
        <v>62</v>
      </c>
      <c r="C1163" s="37" t="s">
        <v>63</v>
      </c>
      <c r="D1163" s="56" t="s">
        <v>64</v>
      </c>
      <c r="E1163" s="56">
        <v>275</v>
      </c>
      <c r="F1163" s="40" t="s">
        <v>4346</v>
      </c>
      <c r="G1163" s="40" t="s">
        <v>389</v>
      </c>
      <c r="H1163" s="56" t="s">
        <v>4352</v>
      </c>
      <c r="I1163" s="48" t="s">
        <v>688</v>
      </c>
      <c r="J1163" s="40" t="s">
        <v>689</v>
      </c>
      <c r="K1163" s="49" t="s">
        <v>393</v>
      </c>
      <c r="L1163" s="57" t="s">
        <v>690</v>
      </c>
      <c r="M1163" s="49" t="s">
        <v>691</v>
      </c>
      <c r="N1163" s="49">
        <v>9506199</v>
      </c>
      <c r="O1163" s="37" t="s">
        <v>692</v>
      </c>
      <c r="P1163" s="37" t="s">
        <v>76</v>
      </c>
      <c r="Q1163" s="42" t="s">
        <v>398</v>
      </c>
      <c r="R1163" s="96">
        <v>44826</v>
      </c>
      <c r="S1163" s="48">
        <v>15</v>
      </c>
      <c r="T1163" s="45">
        <f t="shared" si="95"/>
        <v>50304</v>
      </c>
      <c r="U1163" s="56" t="s">
        <v>100</v>
      </c>
      <c r="V1163" s="47" t="str">
        <f t="shared" si="97"/>
        <v/>
      </c>
      <c r="W1163" s="47" t="str">
        <f t="shared" si="98"/>
        <v>%НКПР</v>
      </c>
      <c r="X1163" s="48">
        <v>100</v>
      </c>
      <c r="Y1163" s="48"/>
      <c r="Z1163" s="42" t="s">
        <v>399</v>
      </c>
      <c r="AA1163" s="56" t="s">
        <v>400</v>
      </c>
      <c r="AB1163" s="48"/>
      <c r="AC1163" s="42" t="s">
        <v>399</v>
      </c>
      <c r="AD1163" s="49">
        <v>36</v>
      </c>
      <c r="AE1163" s="50">
        <v>44833</v>
      </c>
      <c r="AF1163" s="51">
        <f t="shared" si="96"/>
        <v>45928</v>
      </c>
      <c r="AG1163" s="118" t="s">
        <v>82</v>
      </c>
      <c r="AH1163" s="40" t="s">
        <v>83</v>
      </c>
      <c r="AI1163" s="47" t="s">
        <v>4353</v>
      </c>
      <c r="AJ1163" s="37" t="s">
        <v>694</v>
      </c>
      <c r="AK1163" s="51" t="str">
        <f t="shared" ca="1" si="99"/>
        <v>ЗАМЕНИТЬ</v>
      </c>
      <c r="AL1163" s="42"/>
      <c r="AM1163" s="42" t="s">
        <v>86</v>
      </c>
      <c r="AN1163" s="42" t="s">
        <v>87</v>
      </c>
      <c r="AO1163" s="42" t="s">
        <v>88</v>
      </c>
      <c r="AP1163" s="48" t="s">
        <v>695</v>
      </c>
      <c r="AQ1163" s="41" t="s">
        <v>4354</v>
      </c>
      <c r="AR1163" s="51"/>
      <c r="AS1163" s="42" t="s">
        <v>91</v>
      </c>
      <c r="AT1163" s="37" t="s">
        <v>92</v>
      </c>
      <c r="AU1163" s="37"/>
      <c r="AV1163" s="40">
        <v>45340</v>
      </c>
      <c r="AW1163" s="37"/>
      <c r="AX1163" s="37"/>
      <c r="AY1163" s="37"/>
      <c r="AZ1163" s="40"/>
      <c r="BA1163" s="40"/>
      <c r="BB1163" s="40"/>
      <c r="BC1163" s="40"/>
      <c r="BD1163" s="42"/>
      <c r="BE1163" s="40"/>
      <c r="BF1163" s="715"/>
      <c r="BG1163" s="53"/>
      <c r="BH1163" s="54"/>
      <c r="BI1163" s="47"/>
      <c r="BJ1163" s="38" t="s">
        <v>1066</v>
      </c>
      <c r="BK1163" s="38" t="s">
        <v>698</v>
      </c>
      <c r="BL1163" s="55"/>
      <c r="BM1163" s="55"/>
      <c r="BN1163" s="55"/>
      <c r="BO1163" s="55"/>
      <c r="BP1163" s="55"/>
      <c r="BQ1163" s="55"/>
      <c r="BR1163" s="55"/>
      <c r="BS1163" s="55"/>
      <c r="BT1163" s="55"/>
      <c r="BU1163" s="55"/>
      <c r="BV1163" s="55"/>
      <c r="BW1163" s="55"/>
      <c r="BX1163" s="55"/>
      <c r="BY1163" s="55"/>
      <c r="BZ1163" s="55"/>
      <c r="CA1163" s="55"/>
      <c r="CB1163" s="55"/>
      <c r="CC1163" s="55"/>
      <c r="CD1163" s="55"/>
      <c r="CE1163" s="55"/>
      <c r="CF1163" s="55"/>
      <c r="CG1163" s="55"/>
      <c r="CH1163" s="55"/>
      <c r="CI1163" s="55"/>
      <c r="CJ1163" s="55"/>
      <c r="CK1163" s="55"/>
      <c r="CL1163" s="55"/>
      <c r="CM1163" s="55"/>
      <c r="CN1163" s="55"/>
      <c r="CO1163" s="55"/>
      <c r="CP1163" s="55"/>
      <c r="CQ1163" s="55"/>
      <c r="CR1163" s="55"/>
      <c r="CS1163" s="55"/>
      <c r="CT1163" s="55"/>
      <c r="CU1163" s="55"/>
      <c r="CV1163" s="55"/>
      <c r="CW1163" s="55"/>
      <c r="CX1163" s="55"/>
      <c r="CY1163" s="55"/>
      <c r="CZ1163" s="55"/>
      <c r="DA1163" s="55"/>
      <c r="DB1163" s="55"/>
      <c r="DC1163" s="55"/>
      <c r="DD1163" s="55"/>
      <c r="DE1163" s="55"/>
      <c r="DF1163" s="55"/>
      <c r="DG1163" s="55"/>
      <c r="DH1163" s="55"/>
      <c r="DI1163" s="55"/>
      <c r="DJ1163" s="55"/>
      <c r="DK1163" s="55"/>
      <c r="DL1163" s="55"/>
      <c r="DM1163" s="55"/>
      <c r="DN1163" s="55"/>
      <c r="DO1163" s="55"/>
      <c r="DP1163" s="55"/>
      <c r="DQ1163" s="55"/>
      <c r="DR1163" s="55"/>
      <c r="DS1163" s="55"/>
      <c r="DT1163" s="55"/>
      <c r="DU1163" s="55"/>
      <c r="DV1163" s="55"/>
      <c r="DW1163" s="55"/>
      <c r="DX1163" s="55"/>
      <c r="DY1163" s="55"/>
      <c r="DZ1163" s="55"/>
      <c r="EA1163" s="55"/>
      <c r="EB1163" s="55"/>
      <c r="EC1163" s="55"/>
      <c r="ED1163" s="55"/>
      <c r="EE1163" s="55"/>
      <c r="EF1163" s="55"/>
      <c r="EG1163" s="55"/>
      <c r="EH1163" s="55"/>
      <c r="EI1163" s="55"/>
      <c r="EJ1163" s="55"/>
      <c r="EK1163" s="55"/>
      <c r="EL1163" s="55"/>
      <c r="EM1163" s="55"/>
      <c r="EN1163" s="55"/>
      <c r="EO1163" s="55"/>
      <c r="EP1163" s="55"/>
      <c r="EQ1163" s="55"/>
      <c r="ER1163" s="55"/>
      <c r="ES1163" s="55"/>
      <c r="ET1163" s="55"/>
      <c r="EU1163" s="55"/>
      <c r="EV1163" s="55"/>
      <c r="EW1163" s="55"/>
      <c r="EX1163" s="55"/>
      <c r="EY1163" s="55"/>
      <c r="EZ1163" s="55"/>
      <c r="FA1163" s="55"/>
      <c r="FB1163" s="55"/>
      <c r="FC1163" s="55"/>
      <c r="FD1163" s="55"/>
      <c r="FE1163" s="55"/>
      <c r="FF1163" s="55"/>
      <c r="FG1163" s="55"/>
      <c r="FH1163" s="55"/>
      <c r="FI1163" s="55"/>
      <c r="FJ1163" s="55"/>
      <c r="FK1163" s="55"/>
      <c r="FL1163" s="55"/>
      <c r="FM1163" s="55"/>
      <c r="FN1163" s="55"/>
      <c r="FO1163" s="55"/>
      <c r="FP1163" s="55"/>
      <c r="FQ1163" s="55"/>
      <c r="FR1163" s="55"/>
      <c r="FS1163" s="55"/>
      <c r="FT1163" s="55"/>
      <c r="FU1163" s="55"/>
      <c r="FV1163" s="55"/>
      <c r="FW1163" s="55"/>
      <c r="FX1163" s="55"/>
      <c r="FY1163" s="55"/>
      <c r="FZ1163" s="55"/>
      <c r="GA1163" s="55"/>
      <c r="GB1163" s="55"/>
      <c r="GC1163" s="55"/>
      <c r="GD1163" s="55"/>
      <c r="GE1163" s="55"/>
      <c r="GF1163" s="55"/>
      <c r="GG1163" s="55"/>
      <c r="GH1163" s="55"/>
      <c r="GI1163" s="55"/>
      <c r="GJ1163" s="55"/>
      <c r="GK1163" s="55"/>
      <c r="GL1163" s="55"/>
      <c r="GM1163" s="55"/>
      <c r="GN1163" s="55"/>
      <c r="GO1163" s="55"/>
      <c r="GP1163" s="55"/>
      <c r="GQ1163" s="55"/>
      <c r="GR1163" s="55"/>
      <c r="GS1163" s="55"/>
      <c r="GT1163" s="55"/>
      <c r="GU1163" s="55"/>
      <c r="GV1163" s="55"/>
      <c r="GW1163" s="55"/>
      <c r="GX1163" s="55"/>
      <c r="GY1163" s="55"/>
      <c r="GZ1163" s="55"/>
      <c r="HA1163" s="55"/>
      <c r="HB1163" s="55"/>
      <c r="HC1163" s="55"/>
      <c r="HD1163" s="55"/>
      <c r="HE1163" s="55"/>
      <c r="HF1163" s="55"/>
      <c r="HG1163" s="55"/>
      <c r="HH1163" s="55"/>
      <c r="HI1163" s="55"/>
      <c r="HJ1163" s="55"/>
      <c r="HK1163" s="55"/>
      <c r="HL1163" s="55"/>
      <c r="HM1163" s="55"/>
      <c r="HN1163" s="55"/>
      <c r="HO1163" s="55"/>
      <c r="HP1163" s="55"/>
      <c r="HQ1163" s="55"/>
      <c r="HR1163" s="55"/>
      <c r="HS1163" s="55"/>
      <c r="HT1163" s="55"/>
      <c r="HU1163" s="55"/>
      <c r="HV1163" s="55"/>
      <c r="HW1163" s="55"/>
      <c r="HX1163" s="55"/>
      <c r="HY1163" s="55"/>
      <c r="HZ1163" s="55"/>
      <c r="IA1163" s="55"/>
      <c r="IB1163" s="55"/>
      <c r="IC1163" s="55"/>
      <c r="ID1163" s="55"/>
      <c r="IE1163" s="55"/>
    </row>
    <row r="1164" s="92" customFormat="1" ht="60" hidden="1" customHeight="1">
      <c r="A1164" s="37"/>
      <c r="B1164" s="37" t="s">
        <v>62</v>
      </c>
      <c r="C1164" s="37" t="s">
        <v>63</v>
      </c>
      <c r="D1164" s="56" t="s">
        <v>64</v>
      </c>
      <c r="E1164" s="56">
        <v>281</v>
      </c>
      <c r="F1164" s="40" t="s">
        <v>4355</v>
      </c>
      <c r="G1164" s="40" t="s">
        <v>4356</v>
      </c>
      <c r="H1164" s="56" t="s">
        <v>4357</v>
      </c>
      <c r="I1164" s="48" t="s">
        <v>1782</v>
      </c>
      <c r="J1164" s="40" t="s">
        <v>1783</v>
      </c>
      <c r="K1164" s="49" t="s">
        <v>1784</v>
      </c>
      <c r="L1164" s="49" t="s">
        <v>1785</v>
      </c>
      <c r="M1164" s="49" t="s">
        <v>4358</v>
      </c>
      <c r="N1164" s="49">
        <v>470</v>
      </c>
      <c r="O1164" s="37" t="s">
        <v>1788</v>
      </c>
      <c r="P1164" s="37" t="s">
        <v>76</v>
      </c>
      <c r="Q1164" s="42" t="s">
        <v>289</v>
      </c>
      <c r="R1164" s="91">
        <v>42381</v>
      </c>
      <c r="S1164" s="48">
        <v>14</v>
      </c>
      <c r="T1164" s="45">
        <f t="shared" si="95"/>
        <v>47493.800000000003</v>
      </c>
      <c r="U1164" s="56">
        <v>0</v>
      </c>
      <c r="V1164" s="37" t="str">
        <f t="shared" si="97"/>
        <v/>
      </c>
      <c r="W1164" s="37" t="str">
        <f t="shared" si="98"/>
        <v>м</v>
      </c>
      <c r="X1164" s="48">
        <v>3.8999999999999999</v>
      </c>
      <c r="Y1164" s="48"/>
      <c r="Z1164" s="42" t="s">
        <v>325</v>
      </c>
      <c r="AA1164" s="56" t="s">
        <v>326</v>
      </c>
      <c r="AB1164" s="48" t="s">
        <v>325</v>
      </c>
      <c r="AC1164" s="42" t="s">
        <v>325</v>
      </c>
      <c r="AD1164" s="49">
        <v>24</v>
      </c>
      <c r="AE1164" s="50">
        <v>45265</v>
      </c>
      <c r="AF1164" s="51">
        <f t="shared" si="96"/>
        <v>45995</v>
      </c>
      <c r="AG1164" s="51" t="s">
        <v>1480</v>
      </c>
      <c r="AH1164" s="51" t="s">
        <v>83</v>
      </c>
      <c r="AI1164" s="42" t="s">
        <v>4359</v>
      </c>
      <c r="AJ1164" s="40" t="s">
        <v>143</v>
      </c>
      <c r="AK1164" s="51" t="str">
        <f ca="1">IF(AE1164=0,"нет данных",IF(TODAY()&lt;AF1164-30,"поверен",IF(TODAY()&gt;AF1164,"ПРОСРОЧЕН")))</f>
        <v>поверен</v>
      </c>
      <c r="AL1164" s="42"/>
      <c r="AM1164" s="42" t="s">
        <v>86</v>
      </c>
      <c r="AN1164" s="42" t="s">
        <v>87</v>
      </c>
      <c r="AO1164" s="42" t="s">
        <v>88</v>
      </c>
      <c r="AP1164" s="48"/>
      <c r="AQ1164" s="41"/>
      <c r="AR1164" s="51"/>
      <c r="AS1164" s="42" t="s">
        <v>91</v>
      </c>
      <c r="AT1164" s="37" t="s">
        <v>385</v>
      </c>
      <c r="AU1164" s="37"/>
      <c r="AV1164" s="40"/>
      <c r="AW1164" s="40"/>
      <c r="AX1164" s="37"/>
      <c r="AY1164" s="37"/>
      <c r="AZ1164" s="37"/>
      <c r="BA1164" s="40" t="s">
        <v>221</v>
      </c>
      <c r="BB1164" s="40" t="s">
        <v>329</v>
      </c>
      <c r="BC1164" s="40" t="s">
        <v>298</v>
      </c>
      <c r="BD1164" s="42">
        <v>2971</v>
      </c>
      <c r="BE1164" s="40"/>
      <c r="BF1164" s="52"/>
      <c r="BG1164" s="93"/>
      <c r="BH1164" s="94"/>
      <c r="BI1164" s="41" t="s">
        <v>1792</v>
      </c>
      <c r="BJ1164" s="41" t="s">
        <v>1344</v>
      </c>
      <c r="BK1164" s="41" t="s">
        <v>302</v>
      </c>
      <c r="BL1164" s="95"/>
      <c r="BM1164" s="95"/>
      <c r="BN1164" s="95"/>
      <c r="BO1164" s="95"/>
      <c r="BP1164" s="95"/>
      <c r="BQ1164" s="95"/>
      <c r="BR1164" s="95"/>
      <c r="BS1164" s="95"/>
      <c r="BT1164" s="95"/>
      <c r="BU1164" s="95"/>
      <c r="BV1164" s="95"/>
      <c r="BW1164" s="95"/>
      <c r="BX1164" s="95"/>
      <c r="BY1164" s="95"/>
      <c r="BZ1164" s="95"/>
      <c r="CA1164" s="95"/>
      <c r="CB1164" s="95"/>
      <c r="CC1164" s="95"/>
      <c r="CD1164" s="95"/>
      <c r="CE1164" s="95"/>
      <c r="CF1164" s="95"/>
      <c r="CG1164" s="95"/>
      <c r="CH1164" s="95"/>
      <c r="CI1164" s="95"/>
      <c r="CJ1164" s="95"/>
      <c r="CK1164" s="95"/>
      <c r="CL1164" s="95"/>
      <c r="CM1164" s="95"/>
      <c r="CN1164" s="95"/>
      <c r="CO1164" s="95"/>
      <c r="CP1164" s="95"/>
      <c r="CQ1164" s="95"/>
      <c r="CR1164" s="95"/>
      <c r="CS1164" s="95"/>
      <c r="CT1164" s="95"/>
      <c r="CU1164" s="95"/>
      <c r="CV1164" s="95"/>
      <c r="CW1164" s="95"/>
      <c r="CX1164" s="95"/>
      <c r="CY1164" s="95"/>
      <c r="CZ1164" s="95"/>
      <c r="DA1164" s="95"/>
      <c r="DB1164" s="95"/>
      <c r="DC1164" s="95"/>
      <c r="DD1164" s="95"/>
      <c r="DE1164" s="95"/>
      <c r="DF1164" s="95"/>
      <c r="DG1164" s="95"/>
      <c r="DH1164" s="95"/>
      <c r="DI1164" s="95"/>
      <c r="DJ1164" s="95"/>
      <c r="DK1164" s="95"/>
      <c r="DL1164" s="95"/>
      <c r="DM1164" s="95"/>
      <c r="DN1164" s="95"/>
      <c r="DO1164" s="95"/>
      <c r="DP1164" s="95"/>
      <c r="DQ1164" s="95"/>
      <c r="DR1164" s="95"/>
      <c r="DS1164" s="95"/>
      <c r="DT1164" s="95"/>
      <c r="DU1164" s="95"/>
      <c r="DV1164" s="95"/>
      <c r="DW1164" s="95"/>
      <c r="DX1164" s="95"/>
      <c r="DY1164" s="95"/>
      <c r="DZ1164" s="95"/>
      <c r="EA1164" s="95"/>
      <c r="EB1164" s="95"/>
      <c r="EC1164" s="95"/>
      <c r="ED1164" s="95"/>
      <c r="EE1164" s="95"/>
      <c r="EF1164" s="95"/>
      <c r="EG1164" s="95"/>
      <c r="EH1164" s="95"/>
      <c r="EI1164" s="95"/>
      <c r="EJ1164" s="95"/>
      <c r="EK1164" s="95"/>
      <c r="EL1164" s="95"/>
      <c r="EM1164" s="95"/>
      <c r="EN1164" s="95"/>
      <c r="EO1164" s="95"/>
      <c r="EP1164" s="95"/>
      <c r="EQ1164" s="95"/>
      <c r="ER1164" s="95"/>
      <c r="ES1164" s="95"/>
      <c r="ET1164" s="95"/>
      <c r="EU1164" s="95"/>
      <c r="EV1164" s="95"/>
      <c r="EW1164" s="95"/>
      <c r="EX1164" s="95"/>
      <c r="EY1164" s="95"/>
      <c r="EZ1164" s="95"/>
      <c r="FA1164" s="95"/>
      <c r="FB1164" s="95"/>
      <c r="FC1164" s="95"/>
      <c r="FD1164" s="95"/>
      <c r="FE1164" s="95"/>
      <c r="FF1164" s="95"/>
      <c r="FG1164" s="95"/>
      <c r="FH1164" s="95"/>
      <c r="FI1164" s="95"/>
      <c r="FJ1164" s="95"/>
      <c r="FK1164" s="95"/>
      <c r="FL1164" s="95"/>
      <c r="FM1164" s="95"/>
      <c r="FN1164" s="95"/>
      <c r="FO1164" s="95"/>
      <c r="FP1164" s="95"/>
      <c r="FQ1164" s="95"/>
      <c r="FR1164" s="95"/>
      <c r="FS1164" s="95"/>
      <c r="FT1164" s="95"/>
      <c r="FU1164" s="95"/>
      <c r="FV1164" s="95"/>
      <c r="FW1164" s="95"/>
      <c r="FX1164" s="95"/>
      <c r="FY1164" s="95"/>
      <c r="FZ1164" s="95"/>
      <c r="GA1164" s="95"/>
      <c r="GB1164" s="95"/>
      <c r="GC1164" s="95"/>
      <c r="GD1164" s="95"/>
      <c r="GE1164" s="95"/>
      <c r="GF1164" s="95"/>
      <c r="GG1164" s="95"/>
      <c r="GH1164" s="95"/>
      <c r="GI1164" s="95"/>
      <c r="GJ1164" s="95"/>
      <c r="GK1164" s="95"/>
      <c r="GL1164" s="95"/>
      <c r="GM1164" s="95"/>
      <c r="GN1164" s="95"/>
      <c r="GO1164" s="95"/>
      <c r="GP1164" s="95"/>
      <c r="GQ1164" s="95"/>
      <c r="GR1164" s="95"/>
      <c r="GS1164" s="95"/>
      <c r="GT1164" s="95"/>
      <c r="GU1164" s="95"/>
      <c r="GV1164" s="95"/>
      <c r="GW1164" s="95"/>
      <c r="GX1164" s="95"/>
      <c r="GY1164" s="95"/>
      <c r="GZ1164" s="95"/>
      <c r="HA1164" s="95"/>
      <c r="HB1164" s="95"/>
      <c r="HC1164" s="95"/>
      <c r="HD1164" s="95"/>
      <c r="HE1164" s="95"/>
      <c r="HF1164" s="95"/>
      <c r="HG1164" s="95"/>
      <c r="HH1164" s="95"/>
      <c r="HI1164" s="95"/>
      <c r="HJ1164" s="95"/>
      <c r="HK1164" s="95"/>
      <c r="HL1164" s="95"/>
      <c r="HM1164" s="95"/>
      <c r="HN1164" s="95"/>
      <c r="HO1164" s="95"/>
      <c r="HP1164" s="95"/>
      <c r="HQ1164" s="95"/>
      <c r="HR1164" s="95"/>
      <c r="HS1164" s="95"/>
      <c r="HT1164" s="95"/>
      <c r="HU1164" s="95"/>
      <c r="HV1164" s="95"/>
      <c r="HW1164" s="95"/>
      <c r="HX1164" s="95"/>
      <c r="HY1164" s="95"/>
      <c r="HZ1164" s="95"/>
      <c r="IA1164" s="95"/>
      <c r="IB1164" s="95"/>
      <c r="IC1164" s="95"/>
      <c r="ID1164" s="95"/>
      <c r="IE1164" s="95"/>
    </row>
    <row r="1165" s="223" customFormat="1" ht="60" hidden="1" customHeight="1">
      <c r="A1165" s="204"/>
      <c r="B1165" s="204" t="s">
        <v>62</v>
      </c>
      <c r="C1165" s="204" t="s">
        <v>63</v>
      </c>
      <c r="D1165" s="205" t="s">
        <v>64</v>
      </c>
      <c r="E1165" s="205">
        <v>281</v>
      </c>
      <c r="F1165" s="206" t="s">
        <v>4355</v>
      </c>
      <c r="G1165" s="206" t="s">
        <v>389</v>
      </c>
      <c r="H1165" s="205" t="s">
        <v>4360</v>
      </c>
      <c r="I1165" s="214" t="s">
        <v>590</v>
      </c>
      <c r="J1165" s="206" t="s">
        <v>908</v>
      </c>
      <c r="K1165" s="209" t="s">
        <v>592</v>
      </c>
      <c r="L1165" s="562" t="s">
        <v>593</v>
      </c>
      <c r="M1165" s="209" t="s">
        <v>909</v>
      </c>
      <c r="N1165" s="209">
        <v>222081</v>
      </c>
      <c r="O1165" s="204" t="s">
        <v>910</v>
      </c>
      <c r="P1165" s="204" t="s">
        <v>76</v>
      </c>
      <c r="Q1165" s="212" t="s">
        <v>398</v>
      </c>
      <c r="R1165" s="375">
        <v>44893</v>
      </c>
      <c r="S1165" s="214">
        <v>20</v>
      </c>
      <c r="T1165" s="575">
        <f t="shared" si="95"/>
        <v>52197</v>
      </c>
      <c r="U1165" s="205" t="s">
        <v>100</v>
      </c>
      <c r="V1165" s="204" t="str">
        <f t="shared" si="97"/>
        <v/>
      </c>
      <c r="W1165" s="204" t="str">
        <f t="shared" si="98"/>
        <v>%НКПР</v>
      </c>
      <c r="X1165" s="214">
        <v>100</v>
      </c>
      <c r="Y1165" s="214"/>
      <c r="Z1165" s="212" t="s">
        <v>399</v>
      </c>
      <c r="AA1165" s="205" t="s">
        <v>596</v>
      </c>
      <c r="AB1165" s="214"/>
      <c r="AC1165" s="212" t="s">
        <v>399</v>
      </c>
      <c r="AD1165" s="209">
        <v>36</v>
      </c>
      <c r="AE1165" s="213">
        <v>44893</v>
      </c>
      <c r="AF1165" s="219">
        <f t="shared" si="96"/>
        <v>45988</v>
      </c>
      <c r="AG1165" s="206" t="s">
        <v>82</v>
      </c>
      <c r="AH1165" s="206" t="s">
        <v>83</v>
      </c>
      <c r="AI1165" s="212" t="s">
        <v>4361</v>
      </c>
      <c r="AJ1165" s="206" t="s">
        <v>598</v>
      </c>
      <c r="AK1165" s="219" t="str">
        <f t="shared" ref="AK1165:AK1228" ca="1" si="100">IF(AE1165=0,"нет данных",IF(TODAY()&lt;AF1165-30,"поверен",IF(TODAY()&gt;AF1165,"ЗАМЕНИТЬ","ПРОСРОЧЕН")))</f>
        <v>поверен</v>
      </c>
      <c r="AL1165" s="212"/>
      <c r="AM1165" s="212" t="s">
        <v>86</v>
      </c>
      <c r="AN1165" s="212" t="s">
        <v>87</v>
      </c>
      <c r="AO1165" s="212" t="s">
        <v>88</v>
      </c>
      <c r="AP1165" s="214" t="s">
        <v>912</v>
      </c>
      <c r="AQ1165" s="230" t="s">
        <v>4362</v>
      </c>
      <c r="AR1165" s="219"/>
      <c r="AS1165" s="212" t="s">
        <v>91</v>
      </c>
      <c r="AT1165" s="204" t="s">
        <v>385</v>
      </c>
      <c r="AU1165" s="204"/>
      <c r="AV1165" s="230" t="s">
        <v>4362</v>
      </c>
      <c r="AW1165" s="206"/>
      <c r="AX1165" s="204"/>
      <c r="AY1165" s="204"/>
      <c r="AZ1165" s="204"/>
      <c r="BA1165" s="206"/>
      <c r="BB1165" s="206" t="s">
        <v>403</v>
      </c>
      <c r="BC1165" s="206" t="s">
        <v>404</v>
      </c>
      <c r="BD1165" s="212">
        <v>3160</v>
      </c>
      <c r="BE1165" s="206"/>
      <c r="BF1165" s="569"/>
      <c r="BG1165" s="570"/>
      <c r="BH1165" s="571"/>
      <c r="BI1165" s="204" t="s">
        <v>406</v>
      </c>
      <c r="BJ1165" s="230" t="s">
        <v>914</v>
      </c>
      <c r="BK1165" s="204" t="s">
        <v>915</v>
      </c>
      <c r="BL1165" s="55"/>
      <c r="BM1165" s="55"/>
      <c r="BN1165" s="55"/>
      <c r="BO1165" s="55"/>
      <c r="BP1165" s="55"/>
      <c r="BQ1165" s="55"/>
      <c r="BR1165" s="55"/>
      <c r="BS1165" s="55"/>
      <c r="BT1165" s="55"/>
      <c r="BU1165" s="55"/>
      <c r="BV1165" s="55"/>
      <c r="BW1165" s="55"/>
      <c r="BX1165" s="55"/>
      <c r="BY1165" s="55"/>
      <c r="BZ1165" s="55"/>
      <c r="CA1165" s="55"/>
      <c r="CB1165" s="55"/>
      <c r="CC1165" s="55"/>
      <c r="CD1165" s="55"/>
      <c r="CE1165" s="55"/>
      <c r="CF1165" s="55"/>
      <c r="CG1165" s="55"/>
      <c r="CH1165" s="55"/>
      <c r="CI1165" s="55"/>
      <c r="CJ1165" s="55"/>
      <c r="CK1165" s="55"/>
      <c r="CL1165" s="55"/>
      <c r="CM1165" s="55"/>
      <c r="CN1165" s="55"/>
      <c r="CO1165" s="55"/>
      <c r="CP1165" s="55"/>
      <c r="CQ1165" s="55"/>
      <c r="CR1165" s="55"/>
      <c r="CS1165" s="55"/>
      <c r="CT1165" s="55"/>
      <c r="CU1165" s="55"/>
      <c r="CV1165" s="55"/>
      <c r="CW1165" s="55"/>
      <c r="CX1165" s="55"/>
      <c r="CY1165" s="55"/>
      <c r="CZ1165" s="55"/>
      <c r="DA1165" s="55"/>
      <c r="DB1165" s="55"/>
      <c r="DC1165" s="55"/>
      <c r="DD1165" s="55"/>
      <c r="DE1165" s="55"/>
      <c r="DF1165" s="55"/>
      <c r="DG1165" s="55"/>
      <c r="DH1165" s="55"/>
      <c r="DI1165" s="55"/>
      <c r="DJ1165" s="55"/>
      <c r="DK1165" s="55"/>
      <c r="DL1165" s="55"/>
      <c r="DM1165" s="55"/>
      <c r="DN1165" s="55"/>
      <c r="DO1165" s="55"/>
      <c r="DP1165" s="55"/>
      <c r="DQ1165" s="55"/>
      <c r="DR1165" s="55"/>
      <c r="DS1165" s="55"/>
      <c r="DT1165" s="55"/>
      <c r="DU1165" s="55"/>
      <c r="DV1165" s="55"/>
      <c r="DW1165" s="55"/>
      <c r="DX1165" s="55"/>
      <c r="DY1165" s="55"/>
      <c r="DZ1165" s="55"/>
      <c r="EA1165" s="55"/>
      <c r="EB1165" s="55"/>
      <c r="EC1165" s="55"/>
      <c r="ED1165" s="55"/>
      <c r="EE1165" s="55"/>
      <c r="EF1165" s="55"/>
      <c r="EG1165" s="55"/>
      <c r="EH1165" s="55"/>
      <c r="EI1165" s="55"/>
      <c r="EJ1165" s="55"/>
      <c r="EK1165" s="55"/>
      <c r="EL1165" s="55"/>
      <c r="EM1165" s="55"/>
      <c r="EN1165" s="55"/>
      <c r="EO1165" s="55"/>
      <c r="EP1165" s="55"/>
      <c r="EQ1165" s="55"/>
      <c r="ER1165" s="55"/>
      <c r="ES1165" s="55"/>
      <c r="ET1165" s="55"/>
      <c r="EU1165" s="55"/>
      <c r="EV1165" s="55"/>
      <c r="EW1165" s="55"/>
      <c r="EX1165" s="55"/>
      <c r="EY1165" s="55"/>
      <c r="EZ1165" s="55"/>
      <c r="FA1165" s="55"/>
      <c r="FB1165" s="55"/>
      <c r="FC1165" s="55"/>
      <c r="FD1165" s="55"/>
      <c r="FE1165" s="55"/>
      <c r="FF1165" s="55"/>
      <c r="FG1165" s="55"/>
      <c r="FH1165" s="55"/>
      <c r="FI1165" s="55"/>
      <c r="FJ1165" s="55"/>
      <c r="FK1165" s="55"/>
      <c r="FL1165" s="55"/>
      <c r="FM1165" s="55"/>
      <c r="FN1165" s="55"/>
      <c r="FO1165" s="55"/>
      <c r="FP1165" s="55"/>
      <c r="FQ1165" s="55"/>
      <c r="FR1165" s="55"/>
      <c r="FS1165" s="55"/>
      <c r="FT1165" s="55"/>
      <c r="FU1165" s="55"/>
      <c r="FV1165" s="55"/>
      <c r="FW1165" s="55"/>
      <c r="FX1165" s="55"/>
      <c r="FY1165" s="55"/>
      <c r="FZ1165" s="55"/>
      <c r="GA1165" s="55"/>
      <c r="GB1165" s="55"/>
      <c r="GC1165" s="55"/>
      <c r="GD1165" s="55"/>
      <c r="GE1165" s="55"/>
      <c r="GF1165" s="55"/>
      <c r="GG1165" s="55"/>
      <c r="GH1165" s="55"/>
      <c r="GI1165" s="55"/>
      <c r="GJ1165" s="55"/>
      <c r="GK1165" s="55"/>
      <c r="GL1165" s="55"/>
      <c r="GM1165" s="55"/>
      <c r="GN1165" s="55"/>
      <c r="GO1165" s="55"/>
      <c r="GP1165" s="55"/>
      <c r="GQ1165" s="55"/>
      <c r="GR1165" s="55"/>
      <c r="GS1165" s="55"/>
      <c r="GT1165" s="55"/>
      <c r="GU1165" s="55"/>
      <c r="GV1165" s="55"/>
      <c r="GW1165" s="55"/>
      <c r="GX1165" s="55"/>
      <c r="GY1165" s="55"/>
      <c r="GZ1165" s="55"/>
      <c r="HA1165" s="55"/>
      <c r="HB1165" s="55"/>
      <c r="HC1165" s="55"/>
      <c r="HD1165" s="55"/>
      <c r="HE1165" s="55"/>
      <c r="HF1165" s="55"/>
      <c r="HG1165" s="55"/>
      <c r="HH1165" s="55"/>
      <c r="HI1165" s="55"/>
      <c r="HJ1165" s="55"/>
      <c r="HK1165" s="55"/>
      <c r="HL1165" s="55"/>
      <c r="HM1165" s="55"/>
      <c r="HN1165" s="55"/>
      <c r="HO1165" s="55"/>
      <c r="HP1165" s="55"/>
      <c r="HQ1165" s="55"/>
      <c r="HR1165" s="55"/>
      <c r="HS1165" s="55"/>
      <c r="HT1165" s="55"/>
      <c r="HU1165" s="55"/>
      <c r="HV1165" s="55"/>
      <c r="HW1165" s="55"/>
      <c r="HX1165" s="55"/>
      <c r="HY1165" s="55"/>
      <c r="HZ1165" s="55"/>
      <c r="IA1165" s="55"/>
      <c r="IB1165" s="55"/>
      <c r="IC1165" s="55"/>
      <c r="ID1165" s="55"/>
      <c r="IE1165" s="55"/>
    </row>
    <row r="1166" s="36" customFormat="1" ht="60" hidden="1" customHeight="1">
      <c r="A1166" s="37"/>
      <c r="B1166" s="37" t="s">
        <v>62</v>
      </c>
      <c r="C1166" s="37" t="s">
        <v>63</v>
      </c>
      <c r="D1166" s="56" t="s">
        <v>64</v>
      </c>
      <c r="E1166" s="56">
        <v>281</v>
      </c>
      <c r="F1166" s="40" t="s">
        <v>4355</v>
      </c>
      <c r="G1166" s="40" t="s">
        <v>409</v>
      </c>
      <c r="H1166" s="56" t="s">
        <v>4363</v>
      </c>
      <c r="I1166" s="48" t="s">
        <v>577</v>
      </c>
      <c r="J1166" s="40" t="s">
        <v>578</v>
      </c>
      <c r="K1166" s="49" t="s">
        <v>579</v>
      </c>
      <c r="L1166" s="57" t="s">
        <v>1419</v>
      </c>
      <c r="M1166" s="49" t="s">
        <v>581</v>
      </c>
      <c r="N1166" s="49" t="s">
        <v>4364</v>
      </c>
      <c r="O1166" s="37" t="s">
        <v>397</v>
      </c>
      <c r="P1166" s="37" t="s">
        <v>76</v>
      </c>
      <c r="Q1166" s="42" t="s">
        <v>398</v>
      </c>
      <c r="R1166" s="96">
        <v>42590</v>
      </c>
      <c r="S1166" s="48">
        <v>15</v>
      </c>
      <c r="T1166" s="45">
        <f t="shared" si="95"/>
        <v>48068</v>
      </c>
      <c r="U1166" s="56" t="s">
        <v>100</v>
      </c>
      <c r="V1166" s="47" t="str">
        <f t="shared" si="97"/>
        <v/>
      </c>
      <c r="W1166" s="47" t="str">
        <f t="shared" si="98"/>
        <v>%НКПР</v>
      </c>
      <c r="X1166" s="48">
        <v>100</v>
      </c>
      <c r="Y1166" s="48"/>
      <c r="Z1166" s="42" t="s">
        <v>399</v>
      </c>
      <c r="AA1166" s="56" t="s">
        <v>400</v>
      </c>
      <c r="AB1166" s="48"/>
      <c r="AC1166" s="42" t="s">
        <v>399</v>
      </c>
      <c r="AD1166" s="49">
        <v>24</v>
      </c>
      <c r="AE1166" s="50">
        <v>45495</v>
      </c>
      <c r="AF1166" s="51">
        <f t="shared" si="96"/>
        <v>46224</v>
      </c>
      <c r="AG1166" s="40" t="s">
        <v>82</v>
      </c>
      <c r="AH1166" s="40" t="s">
        <v>83</v>
      </c>
      <c r="AI1166" s="42" t="s">
        <v>4365</v>
      </c>
      <c r="AJ1166" s="40" t="s">
        <v>143</v>
      </c>
      <c r="AK1166" s="51" t="str">
        <f t="shared" ca="1" si="100"/>
        <v>поверен</v>
      </c>
      <c r="AL1166" s="42"/>
      <c r="AM1166" s="42" t="s">
        <v>86</v>
      </c>
      <c r="AN1166" s="42" t="s">
        <v>87</v>
      </c>
      <c r="AO1166" s="42" t="s">
        <v>88</v>
      </c>
      <c r="AP1166" s="48" t="s">
        <v>584</v>
      </c>
      <c r="AQ1166" s="41"/>
      <c r="AR1166" s="51"/>
      <c r="AS1166" s="42" t="s">
        <v>91</v>
      </c>
      <c r="AT1166" s="37" t="s">
        <v>385</v>
      </c>
      <c r="AU1166" s="37"/>
      <c r="AV1166" s="40"/>
      <c r="AW1166" s="40"/>
      <c r="AX1166" s="37"/>
      <c r="AY1166" s="37"/>
      <c r="AZ1166" s="37"/>
      <c r="BA1166" s="40" t="s">
        <v>221</v>
      </c>
      <c r="BB1166" s="40" t="s">
        <v>403</v>
      </c>
      <c r="BC1166" s="40" t="s">
        <v>404</v>
      </c>
      <c r="BD1166" s="42">
        <v>3160</v>
      </c>
      <c r="BE1166" s="40"/>
      <c r="BF1166" s="52"/>
      <c r="BG1166" s="53" t="s">
        <v>2218</v>
      </c>
      <c r="BH1166" s="54"/>
      <c r="BI1166" s="47"/>
      <c r="BJ1166" s="38" t="s">
        <v>407</v>
      </c>
      <c r="BK1166" s="47" t="s">
        <v>588</v>
      </c>
      <c r="BL1166" s="55"/>
      <c r="BM1166" s="55"/>
      <c r="BN1166" s="55"/>
      <c r="BO1166" s="55"/>
      <c r="BP1166" s="55"/>
      <c r="BQ1166" s="55"/>
      <c r="BR1166" s="55"/>
      <c r="BS1166" s="55"/>
      <c r="BT1166" s="55"/>
      <c r="BU1166" s="55"/>
      <c r="BV1166" s="55"/>
      <c r="BW1166" s="55"/>
      <c r="BX1166" s="55"/>
      <c r="BY1166" s="55"/>
      <c r="BZ1166" s="55"/>
      <c r="CA1166" s="55"/>
      <c r="CB1166" s="55"/>
      <c r="CC1166" s="55"/>
      <c r="CD1166" s="55"/>
      <c r="CE1166" s="55"/>
      <c r="CF1166" s="55"/>
      <c r="CG1166" s="55"/>
      <c r="CH1166" s="55"/>
      <c r="CI1166" s="55"/>
      <c r="CJ1166" s="55"/>
      <c r="CK1166" s="55"/>
      <c r="CL1166" s="55"/>
      <c r="CM1166" s="55"/>
      <c r="CN1166" s="55"/>
      <c r="CO1166" s="55"/>
      <c r="CP1166" s="55"/>
      <c r="CQ1166" s="55"/>
      <c r="CR1166" s="55"/>
      <c r="CS1166" s="55"/>
      <c r="CT1166" s="55"/>
      <c r="CU1166" s="55"/>
      <c r="CV1166" s="55"/>
      <c r="CW1166" s="55"/>
      <c r="CX1166" s="55"/>
      <c r="CY1166" s="55"/>
      <c r="CZ1166" s="55"/>
      <c r="DA1166" s="55"/>
      <c r="DB1166" s="55"/>
      <c r="DC1166" s="55"/>
      <c r="DD1166" s="55"/>
      <c r="DE1166" s="55"/>
      <c r="DF1166" s="55"/>
      <c r="DG1166" s="55"/>
      <c r="DH1166" s="55"/>
      <c r="DI1166" s="55"/>
      <c r="DJ1166" s="55"/>
      <c r="DK1166" s="55"/>
      <c r="DL1166" s="55"/>
      <c r="DM1166" s="55"/>
      <c r="DN1166" s="55"/>
      <c r="DO1166" s="55"/>
      <c r="DP1166" s="55"/>
      <c r="DQ1166" s="55"/>
      <c r="DR1166" s="55"/>
      <c r="DS1166" s="55"/>
      <c r="DT1166" s="55"/>
      <c r="DU1166" s="55"/>
      <c r="DV1166" s="55"/>
      <c r="DW1166" s="55"/>
      <c r="DX1166" s="55"/>
      <c r="DY1166" s="55"/>
      <c r="DZ1166" s="55"/>
      <c r="EA1166" s="55"/>
      <c r="EB1166" s="55"/>
      <c r="EC1166" s="55"/>
      <c r="ED1166" s="55"/>
      <c r="EE1166" s="55"/>
      <c r="EF1166" s="55"/>
      <c r="EG1166" s="55"/>
      <c r="EH1166" s="55"/>
      <c r="EI1166" s="55"/>
      <c r="EJ1166" s="55"/>
      <c r="EK1166" s="55"/>
      <c r="EL1166" s="55"/>
      <c r="EM1166" s="55"/>
      <c r="EN1166" s="55"/>
      <c r="EO1166" s="55"/>
      <c r="EP1166" s="55"/>
      <c r="EQ1166" s="55"/>
      <c r="ER1166" s="55"/>
      <c r="ES1166" s="55"/>
      <c r="ET1166" s="55"/>
      <c r="EU1166" s="55"/>
      <c r="EV1166" s="55"/>
      <c r="EW1166" s="55"/>
      <c r="EX1166" s="55"/>
      <c r="EY1166" s="55"/>
      <c r="EZ1166" s="55"/>
      <c r="FA1166" s="55"/>
      <c r="FB1166" s="55"/>
      <c r="FC1166" s="55"/>
      <c r="FD1166" s="55"/>
      <c r="FE1166" s="55"/>
      <c r="FF1166" s="55"/>
      <c r="FG1166" s="55"/>
      <c r="FH1166" s="55"/>
      <c r="FI1166" s="55"/>
      <c r="FJ1166" s="55"/>
      <c r="FK1166" s="55"/>
      <c r="FL1166" s="55"/>
      <c r="FM1166" s="55"/>
      <c r="FN1166" s="55"/>
      <c r="FO1166" s="55"/>
      <c r="FP1166" s="55"/>
      <c r="FQ1166" s="55"/>
      <c r="FR1166" s="55"/>
      <c r="FS1166" s="55"/>
      <c r="FT1166" s="55"/>
      <c r="FU1166" s="55"/>
      <c r="FV1166" s="55"/>
      <c r="FW1166" s="55"/>
      <c r="FX1166" s="55"/>
      <c r="FY1166" s="55"/>
      <c r="FZ1166" s="55"/>
      <c r="GA1166" s="55"/>
      <c r="GB1166" s="55"/>
      <c r="GC1166" s="55"/>
      <c r="GD1166" s="55"/>
      <c r="GE1166" s="55"/>
      <c r="GF1166" s="55"/>
      <c r="GG1166" s="55"/>
      <c r="GH1166" s="55"/>
      <c r="GI1166" s="55"/>
      <c r="GJ1166" s="55"/>
      <c r="GK1166" s="55"/>
      <c r="GL1166" s="55"/>
      <c r="GM1166" s="55"/>
      <c r="GN1166" s="55"/>
      <c r="GO1166" s="55"/>
      <c r="GP1166" s="55"/>
      <c r="GQ1166" s="55"/>
      <c r="GR1166" s="55"/>
      <c r="GS1166" s="55"/>
      <c r="GT1166" s="55"/>
      <c r="GU1166" s="55"/>
      <c r="GV1166" s="55"/>
      <c r="GW1166" s="55"/>
      <c r="GX1166" s="55"/>
      <c r="GY1166" s="55"/>
      <c r="GZ1166" s="55"/>
      <c r="HA1166" s="55"/>
      <c r="HB1166" s="55"/>
      <c r="HC1166" s="55"/>
      <c r="HD1166" s="55"/>
      <c r="HE1166" s="55"/>
      <c r="HF1166" s="55"/>
      <c r="HG1166" s="55"/>
      <c r="HH1166" s="55"/>
      <c r="HI1166" s="55"/>
      <c r="HJ1166" s="55"/>
      <c r="HK1166" s="55"/>
      <c r="HL1166" s="55"/>
      <c r="HM1166" s="55"/>
      <c r="HN1166" s="55"/>
      <c r="HO1166" s="55"/>
      <c r="HP1166" s="55"/>
      <c r="HQ1166" s="55"/>
      <c r="HR1166" s="55"/>
      <c r="HS1166" s="55"/>
      <c r="HT1166" s="55"/>
      <c r="HU1166" s="55"/>
      <c r="HV1166" s="55"/>
      <c r="HW1166" s="55"/>
      <c r="HX1166" s="55"/>
      <c r="HY1166" s="55"/>
      <c r="HZ1166" s="55"/>
      <c r="IA1166" s="55"/>
      <c r="IB1166" s="55"/>
      <c r="IC1166" s="55"/>
      <c r="ID1166" s="55"/>
      <c r="IE1166" s="55"/>
    </row>
    <row r="1167" s="36" customFormat="1" ht="60" hidden="1" customHeight="1">
      <c r="A1167" s="37"/>
      <c r="B1167" s="37" t="s">
        <v>62</v>
      </c>
      <c r="C1167" s="37" t="s">
        <v>63</v>
      </c>
      <c r="D1167" s="56" t="s">
        <v>64</v>
      </c>
      <c r="E1167" s="56">
        <v>281</v>
      </c>
      <c r="F1167" s="40" t="s">
        <v>4355</v>
      </c>
      <c r="G1167" s="40" t="s">
        <v>4366</v>
      </c>
      <c r="H1167" s="56" t="s">
        <v>4367</v>
      </c>
      <c r="I1167" s="48" t="s">
        <v>577</v>
      </c>
      <c r="J1167" s="40" t="s">
        <v>578</v>
      </c>
      <c r="K1167" s="49" t="s">
        <v>579</v>
      </c>
      <c r="L1167" s="57" t="s">
        <v>1419</v>
      </c>
      <c r="M1167" s="49" t="s">
        <v>581</v>
      </c>
      <c r="N1167" s="49" t="s">
        <v>4368</v>
      </c>
      <c r="O1167" s="37" t="s">
        <v>397</v>
      </c>
      <c r="P1167" s="37" t="s">
        <v>76</v>
      </c>
      <c r="Q1167" s="42" t="s">
        <v>398</v>
      </c>
      <c r="R1167" s="96">
        <v>42590</v>
      </c>
      <c r="S1167" s="48">
        <v>15</v>
      </c>
      <c r="T1167" s="45">
        <f t="shared" si="95"/>
        <v>48068</v>
      </c>
      <c r="U1167" s="56" t="s">
        <v>100</v>
      </c>
      <c r="V1167" s="47" t="str">
        <f t="shared" si="97"/>
        <v/>
      </c>
      <c r="W1167" s="47" t="str">
        <f t="shared" si="98"/>
        <v>%НКПР</v>
      </c>
      <c r="X1167" s="48">
        <v>100</v>
      </c>
      <c r="Y1167" s="48"/>
      <c r="Z1167" s="42" t="s">
        <v>399</v>
      </c>
      <c r="AA1167" s="56" t="s">
        <v>400</v>
      </c>
      <c r="AB1167" s="48"/>
      <c r="AC1167" s="42" t="s">
        <v>399</v>
      </c>
      <c r="AD1167" s="49">
        <v>24</v>
      </c>
      <c r="AE1167" s="50">
        <v>45495</v>
      </c>
      <c r="AF1167" s="51">
        <f t="shared" si="96"/>
        <v>46224</v>
      </c>
      <c r="AG1167" s="40" t="s">
        <v>82</v>
      </c>
      <c r="AH1167" s="40" t="s">
        <v>83</v>
      </c>
      <c r="AI1167" s="42" t="s">
        <v>4369</v>
      </c>
      <c r="AJ1167" s="40" t="s">
        <v>143</v>
      </c>
      <c r="AK1167" s="51" t="str">
        <f t="shared" ca="1" si="100"/>
        <v>поверен</v>
      </c>
      <c r="AL1167" s="42"/>
      <c r="AM1167" s="42" t="s">
        <v>86</v>
      </c>
      <c r="AN1167" s="42" t="s">
        <v>87</v>
      </c>
      <c r="AO1167" s="42" t="s">
        <v>88</v>
      </c>
      <c r="AP1167" s="48" t="s">
        <v>584</v>
      </c>
      <c r="AQ1167" s="41"/>
      <c r="AR1167" s="51"/>
      <c r="AS1167" s="42" t="s">
        <v>91</v>
      </c>
      <c r="AT1167" s="37" t="s">
        <v>385</v>
      </c>
      <c r="AU1167" s="37"/>
      <c r="AV1167" s="40"/>
      <c r="AW1167" s="40"/>
      <c r="AX1167" s="37"/>
      <c r="AY1167" s="37"/>
      <c r="AZ1167" s="37"/>
      <c r="BA1167" s="40" t="s">
        <v>221</v>
      </c>
      <c r="BB1167" s="40" t="s">
        <v>403</v>
      </c>
      <c r="BC1167" s="40" t="s">
        <v>404</v>
      </c>
      <c r="BD1167" s="42">
        <v>3160</v>
      </c>
      <c r="BE1167" s="40"/>
      <c r="BF1167" s="52"/>
      <c r="BG1167" s="53" t="s">
        <v>2218</v>
      </c>
      <c r="BH1167" s="54"/>
      <c r="BI1167" s="47"/>
      <c r="BJ1167" s="38" t="s">
        <v>407</v>
      </c>
      <c r="BK1167" s="47" t="s">
        <v>588</v>
      </c>
      <c r="BL1167" s="55"/>
      <c r="BM1167" s="55"/>
      <c r="BN1167" s="55"/>
      <c r="BO1167" s="55"/>
      <c r="BP1167" s="55"/>
      <c r="BQ1167" s="55"/>
      <c r="BR1167" s="55"/>
      <c r="BS1167" s="55"/>
      <c r="BT1167" s="55"/>
      <c r="BU1167" s="55"/>
      <c r="BV1167" s="55"/>
      <c r="BW1167" s="55"/>
      <c r="BX1167" s="55"/>
      <c r="BY1167" s="55"/>
      <c r="BZ1167" s="55"/>
      <c r="CA1167" s="55"/>
      <c r="CB1167" s="55"/>
      <c r="CC1167" s="55"/>
      <c r="CD1167" s="55"/>
      <c r="CE1167" s="55"/>
      <c r="CF1167" s="55"/>
      <c r="CG1167" s="55"/>
      <c r="CH1167" s="55"/>
      <c r="CI1167" s="55"/>
      <c r="CJ1167" s="55"/>
      <c r="CK1167" s="55"/>
      <c r="CL1167" s="55"/>
      <c r="CM1167" s="55"/>
      <c r="CN1167" s="55"/>
      <c r="CO1167" s="55"/>
      <c r="CP1167" s="55"/>
      <c r="CQ1167" s="55"/>
      <c r="CR1167" s="55"/>
      <c r="CS1167" s="55"/>
      <c r="CT1167" s="55"/>
      <c r="CU1167" s="55"/>
      <c r="CV1167" s="55"/>
      <c r="CW1167" s="55"/>
      <c r="CX1167" s="55"/>
      <c r="CY1167" s="55"/>
      <c r="CZ1167" s="55"/>
      <c r="DA1167" s="55"/>
      <c r="DB1167" s="55"/>
      <c r="DC1167" s="55"/>
      <c r="DD1167" s="55"/>
      <c r="DE1167" s="55"/>
      <c r="DF1167" s="55"/>
      <c r="DG1167" s="55"/>
      <c r="DH1167" s="55"/>
      <c r="DI1167" s="55"/>
      <c r="DJ1167" s="55"/>
      <c r="DK1167" s="55"/>
      <c r="DL1167" s="55"/>
      <c r="DM1167" s="55"/>
      <c r="DN1167" s="55"/>
      <c r="DO1167" s="55"/>
      <c r="DP1167" s="55"/>
      <c r="DQ1167" s="55"/>
      <c r="DR1167" s="55"/>
      <c r="DS1167" s="55"/>
      <c r="DT1167" s="55"/>
      <c r="DU1167" s="55"/>
      <c r="DV1167" s="55"/>
      <c r="DW1167" s="55"/>
      <c r="DX1167" s="55"/>
      <c r="DY1167" s="55"/>
      <c r="DZ1167" s="55"/>
      <c r="EA1167" s="55"/>
      <c r="EB1167" s="55"/>
      <c r="EC1167" s="55"/>
      <c r="ED1167" s="55"/>
      <c r="EE1167" s="55"/>
      <c r="EF1167" s="55"/>
      <c r="EG1167" s="55"/>
      <c r="EH1167" s="55"/>
      <c r="EI1167" s="55"/>
      <c r="EJ1167" s="55"/>
      <c r="EK1167" s="55"/>
      <c r="EL1167" s="55"/>
      <c r="EM1167" s="55"/>
      <c r="EN1167" s="55"/>
      <c r="EO1167" s="55"/>
      <c r="EP1167" s="55"/>
      <c r="EQ1167" s="55"/>
      <c r="ER1167" s="55"/>
      <c r="ES1167" s="55"/>
      <c r="ET1167" s="55"/>
      <c r="EU1167" s="55"/>
      <c r="EV1167" s="55"/>
      <c r="EW1167" s="55"/>
      <c r="EX1167" s="55"/>
      <c r="EY1167" s="55"/>
      <c r="EZ1167" s="55"/>
      <c r="FA1167" s="55"/>
      <c r="FB1167" s="55"/>
      <c r="FC1167" s="55"/>
      <c r="FD1167" s="55"/>
      <c r="FE1167" s="55"/>
      <c r="FF1167" s="55"/>
      <c r="FG1167" s="55"/>
      <c r="FH1167" s="55"/>
      <c r="FI1167" s="55"/>
      <c r="FJ1167" s="55"/>
      <c r="FK1167" s="55"/>
      <c r="FL1167" s="55"/>
      <c r="FM1167" s="55"/>
      <c r="FN1167" s="55"/>
      <c r="FO1167" s="55"/>
      <c r="FP1167" s="55"/>
      <c r="FQ1167" s="55"/>
      <c r="FR1167" s="55"/>
      <c r="FS1167" s="55"/>
      <c r="FT1167" s="55"/>
      <c r="FU1167" s="55"/>
      <c r="FV1167" s="55"/>
      <c r="FW1167" s="55"/>
      <c r="FX1167" s="55"/>
      <c r="FY1167" s="55"/>
      <c r="FZ1167" s="55"/>
      <c r="GA1167" s="55"/>
      <c r="GB1167" s="55"/>
      <c r="GC1167" s="55"/>
      <c r="GD1167" s="55"/>
      <c r="GE1167" s="55"/>
      <c r="GF1167" s="55"/>
      <c r="GG1167" s="55"/>
      <c r="GH1167" s="55"/>
      <c r="GI1167" s="55"/>
      <c r="GJ1167" s="55"/>
      <c r="GK1167" s="55"/>
      <c r="GL1167" s="55"/>
      <c r="GM1167" s="55"/>
      <c r="GN1167" s="55"/>
      <c r="GO1167" s="55"/>
      <c r="GP1167" s="55"/>
      <c r="GQ1167" s="55"/>
      <c r="GR1167" s="55"/>
      <c r="GS1167" s="55"/>
      <c r="GT1167" s="55"/>
      <c r="GU1167" s="55"/>
      <c r="GV1167" s="55"/>
      <c r="GW1167" s="55"/>
      <c r="GX1167" s="55"/>
      <c r="GY1167" s="55"/>
      <c r="GZ1167" s="55"/>
      <c r="HA1167" s="55"/>
      <c r="HB1167" s="55"/>
      <c r="HC1167" s="55"/>
      <c r="HD1167" s="55"/>
      <c r="HE1167" s="55"/>
      <c r="HF1167" s="55"/>
      <c r="HG1167" s="55"/>
      <c r="HH1167" s="55"/>
      <c r="HI1167" s="55"/>
      <c r="HJ1167" s="55"/>
      <c r="HK1167" s="55"/>
      <c r="HL1167" s="55"/>
      <c r="HM1167" s="55"/>
      <c r="HN1167" s="55"/>
      <c r="HO1167" s="55"/>
      <c r="HP1167" s="55"/>
      <c r="HQ1167" s="55"/>
      <c r="HR1167" s="55"/>
      <c r="HS1167" s="55"/>
      <c r="HT1167" s="55"/>
      <c r="HU1167" s="55"/>
      <c r="HV1167" s="55"/>
      <c r="HW1167" s="55"/>
      <c r="HX1167" s="55"/>
      <c r="HY1167" s="55"/>
      <c r="HZ1167" s="55"/>
      <c r="IA1167" s="55"/>
      <c r="IB1167" s="55"/>
      <c r="IC1167" s="55"/>
      <c r="ID1167" s="55"/>
      <c r="IE1167" s="55"/>
    </row>
    <row r="1168" s="55" customFormat="1" ht="60" hidden="1" customHeight="1">
      <c r="A1168" s="58"/>
      <c r="B1168" s="58" t="s">
        <v>62</v>
      </c>
      <c r="C1168" s="58" t="s">
        <v>63</v>
      </c>
      <c r="D1168" s="59" t="s">
        <v>64</v>
      </c>
      <c r="E1168" s="59" t="s">
        <v>4370</v>
      </c>
      <c r="F1168" s="62" t="s">
        <v>4371</v>
      </c>
      <c r="G1168" s="62" t="s">
        <v>4372</v>
      </c>
      <c r="H1168" s="59" t="s">
        <v>4373</v>
      </c>
      <c r="I1168" s="63" t="s">
        <v>69</v>
      </c>
      <c r="J1168" s="62" t="s">
        <v>106</v>
      </c>
      <c r="K1168" s="58" t="s">
        <v>71</v>
      </c>
      <c r="L1168" s="58" t="s">
        <v>72</v>
      </c>
      <c r="M1168" s="62" t="s">
        <v>73</v>
      </c>
      <c r="N1168" s="64" t="s">
        <v>4374</v>
      </c>
      <c r="O1168" s="58" t="s">
        <v>75</v>
      </c>
      <c r="P1168" s="58" t="s">
        <v>76</v>
      </c>
      <c r="Q1168" s="66" t="s">
        <v>77</v>
      </c>
      <c r="R1168" s="115">
        <v>42705</v>
      </c>
      <c r="S1168" s="68">
        <v>15</v>
      </c>
      <c r="T1168" s="69">
        <f t="shared" si="95"/>
        <v>48183</v>
      </c>
      <c r="U1168" s="59" t="s">
        <v>100</v>
      </c>
      <c r="V1168" s="71" t="str">
        <f t="shared" si="97"/>
        <v/>
      </c>
      <c r="W1168" s="71" t="str">
        <f t="shared" si="98"/>
        <v>°С</v>
      </c>
      <c r="X1168" s="63">
        <v>50</v>
      </c>
      <c r="Y1168" s="63"/>
      <c r="Z1168" s="66" t="s">
        <v>79</v>
      </c>
      <c r="AA1168" s="58" t="s">
        <v>101</v>
      </c>
      <c r="AB1168" s="63"/>
      <c r="AC1168" s="66" t="s">
        <v>141</v>
      </c>
      <c r="AD1168" s="64">
        <v>60</v>
      </c>
      <c r="AE1168" s="72">
        <v>44034</v>
      </c>
      <c r="AF1168" s="73">
        <f t="shared" si="96"/>
        <v>45859</v>
      </c>
      <c r="AG1168" s="62" t="s">
        <v>82</v>
      </c>
      <c r="AH1168" s="62" t="s">
        <v>83</v>
      </c>
      <c r="AI1168" s="66" t="s">
        <v>4375</v>
      </c>
      <c r="AJ1168" s="62" t="s">
        <v>114</v>
      </c>
      <c r="AK1168" s="73" t="str">
        <f t="shared" ca="1" si="100"/>
        <v>ЗАМЕНИТЬ</v>
      </c>
      <c r="AL1168" s="66"/>
      <c r="AM1168" s="66" t="s">
        <v>86</v>
      </c>
      <c r="AN1168" s="66" t="s">
        <v>87</v>
      </c>
      <c r="AO1168" s="66" t="s">
        <v>88</v>
      </c>
      <c r="AP1168" s="63"/>
      <c r="AQ1168" s="74"/>
      <c r="AR1168" s="73"/>
      <c r="AS1168" s="66" t="s">
        <v>91</v>
      </c>
      <c r="AT1168" s="58" t="s">
        <v>385</v>
      </c>
      <c r="AU1168" s="58"/>
      <c r="AV1168" s="62"/>
      <c r="AW1168" s="62"/>
      <c r="AX1168" s="58"/>
      <c r="AY1168" s="58"/>
      <c r="AZ1168" s="58"/>
      <c r="BA1168" s="62" t="s">
        <v>122</v>
      </c>
      <c r="BB1168" s="62" t="s">
        <v>93</v>
      </c>
      <c r="BC1168" s="62" t="s">
        <v>94</v>
      </c>
      <c r="BD1168" s="66">
        <v>3201</v>
      </c>
      <c r="BE1168" s="62"/>
      <c r="BF1168" s="75"/>
      <c r="BG1168" s="76"/>
      <c r="BH1168" s="77"/>
      <c r="BI1168" s="71"/>
      <c r="BJ1168" s="71"/>
      <c r="BK1168" s="71"/>
    </row>
    <row r="1169" s="95" customFormat="1" ht="60" hidden="1" customHeight="1">
      <c r="A1169" s="58"/>
      <c r="B1169" s="58" t="s">
        <v>62</v>
      </c>
      <c r="C1169" s="58" t="s">
        <v>63</v>
      </c>
      <c r="D1169" s="59" t="s">
        <v>64</v>
      </c>
      <c r="E1169" s="59" t="s">
        <v>4376</v>
      </c>
      <c r="F1169" s="62" t="s">
        <v>4377</v>
      </c>
      <c r="G1169" s="62" t="s">
        <v>4378</v>
      </c>
      <c r="H1169" s="59" t="s">
        <v>4379</v>
      </c>
      <c r="I1169" s="63" t="s">
        <v>1661</v>
      </c>
      <c r="J1169" s="62" t="s">
        <v>4380</v>
      </c>
      <c r="K1169" s="64" t="s">
        <v>1663</v>
      </c>
      <c r="L1169" s="58" t="s">
        <v>72</v>
      </c>
      <c r="M1169" s="62" t="s">
        <v>73</v>
      </c>
      <c r="N1169" s="64" t="s">
        <v>4381</v>
      </c>
      <c r="O1169" s="58" t="s">
        <v>75</v>
      </c>
      <c r="P1169" s="58" t="s">
        <v>76</v>
      </c>
      <c r="Q1169" s="66" t="s">
        <v>77</v>
      </c>
      <c r="R1169" s="116">
        <v>42705</v>
      </c>
      <c r="S1169" s="68">
        <v>15</v>
      </c>
      <c r="T1169" s="69">
        <f t="shared" si="95"/>
        <v>48183</v>
      </c>
      <c r="U1169" s="59" t="s">
        <v>100</v>
      </c>
      <c r="V1169" s="58" t="str">
        <f t="shared" si="97"/>
        <v/>
      </c>
      <c r="W1169" s="58" t="str">
        <f t="shared" si="98"/>
        <v>°С</v>
      </c>
      <c r="X1169" s="63">
        <v>50</v>
      </c>
      <c r="Y1169" s="63"/>
      <c r="Z1169" s="66" t="s">
        <v>79</v>
      </c>
      <c r="AA1169" s="58" t="s">
        <v>101</v>
      </c>
      <c r="AB1169" s="63"/>
      <c r="AC1169" s="66" t="s">
        <v>141</v>
      </c>
      <c r="AD1169" s="64">
        <v>60</v>
      </c>
      <c r="AE1169" s="72">
        <v>45444</v>
      </c>
      <c r="AF1169" s="73">
        <f t="shared" si="96"/>
        <v>47269</v>
      </c>
      <c r="AG1169" s="62" t="s">
        <v>82</v>
      </c>
      <c r="AH1169" s="62" t="s">
        <v>83</v>
      </c>
      <c r="AI1169" s="66" t="s">
        <v>4382</v>
      </c>
      <c r="AJ1169" s="62" t="s">
        <v>143</v>
      </c>
      <c r="AK1169" s="73" t="str">
        <f t="shared" ca="1" si="100"/>
        <v>поверен</v>
      </c>
      <c r="AL1169" s="66"/>
      <c r="AM1169" s="66" t="s">
        <v>86</v>
      </c>
      <c r="AN1169" s="66" t="s">
        <v>87</v>
      </c>
      <c r="AO1169" s="66" t="s">
        <v>88</v>
      </c>
      <c r="AP1169" s="63"/>
      <c r="AQ1169" s="74"/>
      <c r="AR1169" s="73"/>
      <c r="AS1169" s="66" t="s">
        <v>91</v>
      </c>
      <c r="AT1169" s="58" t="s">
        <v>385</v>
      </c>
      <c r="AU1169" s="58"/>
      <c r="AV1169" s="62"/>
      <c r="AW1169" s="62"/>
      <c r="AX1169" s="58"/>
      <c r="AY1169" s="58"/>
      <c r="AZ1169" s="58"/>
      <c r="BA1169" s="62" t="s">
        <v>122</v>
      </c>
      <c r="BB1169" s="62" t="s">
        <v>93</v>
      </c>
      <c r="BC1169" s="62" t="s">
        <v>94</v>
      </c>
      <c r="BD1169" s="66">
        <v>3201</v>
      </c>
      <c r="BE1169" s="62"/>
      <c r="BF1169" s="75"/>
      <c r="BG1169" s="127"/>
      <c r="BH1169" s="128"/>
      <c r="BI1169" s="58"/>
      <c r="BJ1169" s="58"/>
      <c r="BK1169" s="58"/>
    </row>
    <row r="1170" s="95" customFormat="1" ht="60" hidden="1" customHeight="1">
      <c r="A1170" s="58"/>
      <c r="B1170" s="58" t="s">
        <v>62</v>
      </c>
      <c r="C1170" s="58" t="s">
        <v>63</v>
      </c>
      <c r="D1170" s="59" t="s">
        <v>64</v>
      </c>
      <c r="E1170" s="59" t="s">
        <v>4370</v>
      </c>
      <c r="F1170" s="62" t="s">
        <v>4383</v>
      </c>
      <c r="G1170" s="62" t="s">
        <v>4384</v>
      </c>
      <c r="H1170" s="59" t="s">
        <v>4385</v>
      </c>
      <c r="I1170" s="63" t="s">
        <v>316</v>
      </c>
      <c r="J1170" s="62" t="s">
        <v>317</v>
      </c>
      <c r="K1170" s="64" t="s">
        <v>318</v>
      </c>
      <c r="L1170" s="64" t="s">
        <v>319</v>
      </c>
      <c r="M1170" s="66" t="s">
        <v>4386</v>
      </c>
      <c r="N1170" s="64" t="s">
        <v>4387</v>
      </c>
      <c r="O1170" s="58" t="s">
        <v>992</v>
      </c>
      <c r="P1170" s="58" t="s">
        <v>154</v>
      </c>
      <c r="Q1170" s="66" t="s">
        <v>289</v>
      </c>
      <c r="R1170" s="116" t="s">
        <v>1727</v>
      </c>
      <c r="S1170" s="63">
        <v>12</v>
      </c>
      <c r="T1170" s="69" t="e">
        <f t="shared" si="95"/>
        <v>#VALUE!</v>
      </c>
      <c r="U1170" s="59" t="s">
        <v>1273</v>
      </c>
      <c r="V1170" s="58" t="str">
        <f t="shared" si="97"/>
        <v/>
      </c>
      <c r="W1170" s="58" t="str">
        <f t="shared" si="98"/>
        <v>м</v>
      </c>
      <c r="X1170" s="63">
        <v>2.2000000000000002</v>
      </c>
      <c r="Y1170" s="63"/>
      <c r="Z1170" s="66" t="s">
        <v>325</v>
      </c>
      <c r="AA1170" s="59" t="s">
        <v>326</v>
      </c>
      <c r="AB1170" s="63" t="s">
        <v>325</v>
      </c>
      <c r="AC1170" s="66" t="s">
        <v>325</v>
      </c>
      <c r="AD1170" s="64">
        <v>48</v>
      </c>
      <c r="AE1170" s="72">
        <v>45034</v>
      </c>
      <c r="AF1170" s="73">
        <f t="shared" si="96"/>
        <v>46494</v>
      </c>
      <c r="AG1170" s="62" t="s">
        <v>82</v>
      </c>
      <c r="AH1170" s="62" t="s">
        <v>83</v>
      </c>
      <c r="AI1170" s="66" t="s">
        <v>4388</v>
      </c>
      <c r="AJ1170" s="62" t="s">
        <v>143</v>
      </c>
      <c r="AK1170" s="73" t="str">
        <f t="shared" ca="1" si="100"/>
        <v>поверен</v>
      </c>
      <c r="AL1170" s="66"/>
      <c r="AM1170" s="66" t="s">
        <v>86</v>
      </c>
      <c r="AN1170" s="66" t="s">
        <v>87</v>
      </c>
      <c r="AO1170" s="66" t="s">
        <v>88</v>
      </c>
      <c r="AP1170" s="63"/>
      <c r="AQ1170" s="74"/>
      <c r="AR1170" s="73"/>
      <c r="AS1170" s="66" t="s">
        <v>91</v>
      </c>
      <c r="AT1170" s="58" t="s">
        <v>385</v>
      </c>
      <c r="AU1170" s="58"/>
      <c r="AV1170" s="62"/>
      <c r="AW1170" s="62"/>
      <c r="AX1170" s="58"/>
      <c r="AY1170" s="58"/>
      <c r="AZ1170" s="58"/>
      <c r="BA1170" s="62" t="s">
        <v>221</v>
      </c>
      <c r="BB1170" s="62" t="s">
        <v>329</v>
      </c>
      <c r="BC1170" s="62" t="s">
        <v>298</v>
      </c>
      <c r="BD1170" s="66">
        <v>2971</v>
      </c>
      <c r="BE1170" s="62"/>
      <c r="BF1170" s="75"/>
      <c r="BG1170" s="127" t="s">
        <v>1170</v>
      </c>
      <c r="BH1170" s="128"/>
      <c r="BI1170" s="58"/>
      <c r="BJ1170" s="58"/>
      <c r="BK1170" s="58"/>
    </row>
    <row r="1171" s="95" customFormat="1" ht="60" hidden="1" customHeight="1">
      <c r="A1171" s="58"/>
      <c r="B1171" s="58" t="s">
        <v>62</v>
      </c>
      <c r="C1171" s="58" t="s">
        <v>63</v>
      </c>
      <c r="D1171" s="59" t="s">
        <v>64</v>
      </c>
      <c r="E1171" s="59" t="s">
        <v>4376</v>
      </c>
      <c r="F1171" s="62" t="s">
        <v>4389</v>
      </c>
      <c r="G1171" s="62" t="s">
        <v>4390</v>
      </c>
      <c r="H1171" s="59" t="s">
        <v>4391</v>
      </c>
      <c r="I1171" s="63" t="s">
        <v>316</v>
      </c>
      <c r="J1171" s="62" t="s">
        <v>317</v>
      </c>
      <c r="K1171" s="64" t="s">
        <v>318</v>
      </c>
      <c r="L1171" s="64" t="s">
        <v>319</v>
      </c>
      <c r="M1171" s="66" t="s">
        <v>4386</v>
      </c>
      <c r="N1171" s="64" t="s">
        <v>4392</v>
      </c>
      <c r="O1171" s="58" t="s">
        <v>992</v>
      </c>
      <c r="P1171" s="58" t="s">
        <v>154</v>
      </c>
      <c r="Q1171" s="66" t="s">
        <v>289</v>
      </c>
      <c r="R1171" s="116" t="s">
        <v>1727</v>
      </c>
      <c r="S1171" s="63">
        <v>12</v>
      </c>
      <c r="T1171" s="69" t="e">
        <f t="shared" si="95"/>
        <v>#VALUE!</v>
      </c>
      <c r="U1171" s="59">
        <v>0.10000000000000001</v>
      </c>
      <c r="V1171" s="58" t="str">
        <f t="shared" si="97"/>
        <v/>
      </c>
      <c r="W1171" s="58" t="str">
        <f t="shared" si="98"/>
        <v>м</v>
      </c>
      <c r="X1171" s="63">
        <v>2.2000000000000002</v>
      </c>
      <c r="Y1171" s="63"/>
      <c r="Z1171" s="66" t="s">
        <v>325</v>
      </c>
      <c r="AA1171" s="59" t="s">
        <v>326</v>
      </c>
      <c r="AB1171" s="63" t="s">
        <v>325</v>
      </c>
      <c r="AC1171" s="66" t="s">
        <v>325</v>
      </c>
      <c r="AD1171" s="64">
        <v>48</v>
      </c>
      <c r="AE1171" s="72">
        <v>45034</v>
      </c>
      <c r="AF1171" s="73">
        <f t="shared" si="96"/>
        <v>46494</v>
      </c>
      <c r="AG1171" s="62" t="s">
        <v>82</v>
      </c>
      <c r="AH1171" s="62" t="s">
        <v>83</v>
      </c>
      <c r="AI1171" s="66" t="s">
        <v>4393</v>
      </c>
      <c r="AJ1171" s="62" t="s">
        <v>143</v>
      </c>
      <c r="AK1171" s="73" t="str">
        <f t="shared" ca="1" si="100"/>
        <v>поверен</v>
      </c>
      <c r="AL1171" s="66"/>
      <c r="AM1171" s="66" t="s">
        <v>86</v>
      </c>
      <c r="AN1171" s="66" t="s">
        <v>87</v>
      </c>
      <c r="AO1171" s="66" t="s">
        <v>88</v>
      </c>
      <c r="AP1171" s="63"/>
      <c r="AQ1171" s="74"/>
      <c r="AR1171" s="73"/>
      <c r="AS1171" s="66" t="s">
        <v>91</v>
      </c>
      <c r="AT1171" s="58" t="s">
        <v>385</v>
      </c>
      <c r="AU1171" s="58"/>
      <c r="AV1171" s="62"/>
      <c r="AW1171" s="62"/>
      <c r="AX1171" s="58"/>
      <c r="AY1171" s="58"/>
      <c r="AZ1171" s="58"/>
      <c r="BA1171" s="62" t="s">
        <v>221</v>
      </c>
      <c r="BB1171" s="62" t="s">
        <v>329</v>
      </c>
      <c r="BC1171" s="62" t="s">
        <v>298</v>
      </c>
      <c r="BD1171" s="66">
        <v>2971</v>
      </c>
      <c r="BE1171" s="62"/>
      <c r="BF1171" s="75"/>
      <c r="BG1171" s="127" t="s">
        <v>1170</v>
      </c>
      <c r="BH1171" s="128"/>
      <c r="BI1171" s="58"/>
      <c r="BJ1171" s="58"/>
      <c r="BK1171" s="58"/>
    </row>
    <row r="1172" s="203" customFormat="1" ht="60" hidden="1" customHeight="1">
      <c r="A1172" s="204"/>
      <c r="B1172" s="204" t="s">
        <v>62</v>
      </c>
      <c r="C1172" s="204" t="s">
        <v>63</v>
      </c>
      <c r="D1172" s="205" t="s">
        <v>64</v>
      </c>
      <c r="E1172" s="205" t="s">
        <v>4394</v>
      </c>
      <c r="F1172" s="206" t="s">
        <v>4395</v>
      </c>
      <c r="G1172" s="206" t="s">
        <v>4396</v>
      </c>
      <c r="H1172" s="205" t="s">
        <v>4397</v>
      </c>
      <c r="I1172" s="214" t="s">
        <v>590</v>
      </c>
      <c r="J1172" s="206" t="s">
        <v>908</v>
      </c>
      <c r="K1172" s="209" t="s">
        <v>592</v>
      </c>
      <c r="L1172" s="562" t="s">
        <v>593</v>
      </c>
      <c r="M1172" s="209" t="s">
        <v>909</v>
      </c>
      <c r="N1172" s="209">
        <v>222115</v>
      </c>
      <c r="O1172" s="204" t="s">
        <v>910</v>
      </c>
      <c r="P1172" s="204" t="s">
        <v>76</v>
      </c>
      <c r="Q1172" s="212" t="s">
        <v>398</v>
      </c>
      <c r="R1172" s="375">
        <v>44889</v>
      </c>
      <c r="S1172" s="214">
        <v>20</v>
      </c>
      <c r="T1172" s="575">
        <f t="shared" si="95"/>
        <v>52193</v>
      </c>
      <c r="U1172" s="205" t="s">
        <v>100</v>
      </c>
      <c r="V1172" s="204" t="str">
        <f t="shared" si="97"/>
        <v/>
      </c>
      <c r="W1172" s="204" t="str">
        <f t="shared" si="98"/>
        <v>%НКПР</v>
      </c>
      <c r="X1172" s="214">
        <v>100</v>
      </c>
      <c r="Y1172" s="214"/>
      <c r="Z1172" s="212" t="s">
        <v>399</v>
      </c>
      <c r="AA1172" s="205" t="s">
        <v>596</v>
      </c>
      <c r="AB1172" s="214"/>
      <c r="AC1172" s="212" t="s">
        <v>399</v>
      </c>
      <c r="AD1172" s="209">
        <v>36</v>
      </c>
      <c r="AE1172" s="213">
        <v>44889</v>
      </c>
      <c r="AF1172" s="219">
        <f t="shared" si="96"/>
        <v>45984</v>
      </c>
      <c r="AG1172" s="206" t="s">
        <v>82</v>
      </c>
      <c r="AH1172" s="206" t="s">
        <v>83</v>
      </c>
      <c r="AI1172" s="212" t="s">
        <v>4398</v>
      </c>
      <c r="AJ1172" s="206" t="s">
        <v>598</v>
      </c>
      <c r="AK1172" s="219" t="str">
        <f t="shared" ca="1" si="100"/>
        <v>поверен</v>
      </c>
      <c r="AL1172" s="212"/>
      <c r="AM1172" s="212" t="s">
        <v>86</v>
      </c>
      <c r="AN1172" s="212" t="s">
        <v>87</v>
      </c>
      <c r="AO1172" s="212" t="s">
        <v>88</v>
      </c>
      <c r="AP1172" s="214" t="s">
        <v>912</v>
      </c>
      <c r="AQ1172" s="230" t="s">
        <v>4362</v>
      </c>
      <c r="AR1172" s="219"/>
      <c r="AS1172" s="212" t="s">
        <v>91</v>
      </c>
      <c r="AT1172" s="204" t="s">
        <v>385</v>
      </c>
      <c r="AU1172" s="204"/>
      <c r="AV1172" s="230" t="s">
        <v>4362</v>
      </c>
      <c r="AW1172" s="206"/>
      <c r="AX1172" s="204"/>
      <c r="AY1172" s="204"/>
      <c r="AZ1172" s="204"/>
      <c r="BA1172" s="206"/>
      <c r="BB1172" s="206" t="s">
        <v>403</v>
      </c>
      <c r="BC1172" s="206" t="s">
        <v>404</v>
      </c>
      <c r="BD1172" s="212">
        <v>3160</v>
      </c>
      <c r="BE1172" s="206"/>
      <c r="BF1172" s="569"/>
      <c r="BG1172" s="570"/>
      <c r="BH1172" s="571"/>
      <c r="BI1172" s="204" t="s">
        <v>406</v>
      </c>
      <c r="BJ1172" s="230" t="s">
        <v>914</v>
      </c>
      <c r="BK1172" s="204" t="s">
        <v>915</v>
      </c>
      <c r="BL1172" s="95"/>
      <c r="BM1172" s="95"/>
      <c r="BN1172" s="95"/>
      <c r="BO1172" s="95"/>
      <c r="BP1172" s="95"/>
      <c r="BQ1172" s="95"/>
      <c r="BR1172" s="95"/>
      <c r="BS1172" s="95"/>
      <c r="BT1172" s="95"/>
      <c r="BU1172" s="95"/>
      <c r="BV1172" s="95"/>
      <c r="BW1172" s="95"/>
      <c r="BX1172" s="95"/>
      <c r="BY1172" s="95"/>
      <c r="BZ1172" s="95"/>
      <c r="CA1172" s="95"/>
      <c r="CB1172" s="95"/>
      <c r="CC1172" s="95"/>
      <c r="CD1172" s="95"/>
      <c r="CE1172" s="95"/>
      <c r="CF1172" s="95"/>
      <c r="CG1172" s="95"/>
      <c r="CH1172" s="95"/>
      <c r="CI1172" s="95"/>
      <c r="CJ1172" s="95"/>
      <c r="CK1172" s="95"/>
      <c r="CL1172" s="95"/>
      <c r="CM1172" s="95"/>
      <c r="CN1172" s="95"/>
      <c r="CO1172" s="95"/>
      <c r="CP1172" s="95"/>
      <c r="CQ1172" s="95"/>
      <c r="CR1172" s="95"/>
      <c r="CS1172" s="95"/>
      <c r="CT1172" s="95"/>
      <c r="CU1172" s="95"/>
      <c r="CV1172" s="95"/>
      <c r="CW1172" s="95"/>
      <c r="CX1172" s="95"/>
      <c r="CY1172" s="95"/>
      <c r="CZ1172" s="95"/>
      <c r="DA1172" s="95"/>
      <c r="DB1172" s="95"/>
      <c r="DC1172" s="95"/>
      <c r="DD1172" s="95"/>
      <c r="DE1172" s="95"/>
      <c r="DF1172" s="95"/>
      <c r="DG1172" s="95"/>
      <c r="DH1172" s="95"/>
      <c r="DI1172" s="95"/>
      <c r="DJ1172" s="95"/>
      <c r="DK1172" s="95"/>
      <c r="DL1172" s="95"/>
      <c r="DM1172" s="95"/>
      <c r="DN1172" s="95"/>
      <c r="DO1172" s="95"/>
      <c r="DP1172" s="95"/>
      <c r="DQ1172" s="95"/>
      <c r="DR1172" s="95"/>
      <c r="DS1172" s="95"/>
      <c r="DT1172" s="95"/>
      <c r="DU1172" s="95"/>
      <c r="DV1172" s="95"/>
      <c r="DW1172" s="95"/>
      <c r="DX1172" s="95"/>
      <c r="DY1172" s="95"/>
      <c r="DZ1172" s="95"/>
      <c r="EA1172" s="95"/>
      <c r="EB1172" s="95"/>
      <c r="EC1172" s="95"/>
      <c r="ED1172" s="95"/>
      <c r="EE1172" s="95"/>
      <c r="EF1172" s="95"/>
      <c r="EG1172" s="95"/>
      <c r="EH1172" s="95"/>
      <c r="EI1172" s="95"/>
      <c r="EJ1172" s="95"/>
      <c r="EK1172" s="95"/>
      <c r="EL1172" s="95"/>
      <c r="EM1172" s="95"/>
      <c r="EN1172" s="95"/>
      <c r="EO1172" s="95"/>
      <c r="EP1172" s="95"/>
      <c r="EQ1172" s="95"/>
      <c r="ER1172" s="95"/>
      <c r="ES1172" s="95"/>
      <c r="ET1172" s="95"/>
      <c r="EU1172" s="95"/>
      <c r="EV1172" s="95"/>
      <c r="EW1172" s="95"/>
      <c r="EX1172" s="95"/>
      <c r="EY1172" s="95"/>
      <c r="EZ1172" s="95"/>
      <c r="FA1172" s="95"/>
      <c r="FB1172" s="95"/>
      <c r="FC1172" s="95"/>
      <c r="FD1172" s="95"/>
      <c r="FE1172" s="95"/>
      <c r="FF1172" s="95"/>
      <c r="FG1172" s="95"/>
      <c r="FH1172" s="95"/>
      <c r="FI1172" s="95"/>
      <c r="FJ1172" s="95"/>
      <c r="FK1172" s="95"/>
      <c r="FL1172" s="95"/>
      <c r="FM1172" s="95"/>
      <c r="FN1172" s="95"/>
      <c r="FO1172" s="95"/>
      <c r="FP1172" s="95"/>
      <c r="FQ1172" s="95"/>
      <c r="FR1172" s="95"/>
      <c r="FS1172" s="95"/>
      <c r="FT1172" s="95"/>
      <c r="FU1172" s="95"/>
      <c r="FV1172" s="95"/>
      <c r="FW1172" s="95"/>
      <c r="FX1172" s="95"/>
      <c r="FY1172" s="95"/>
      <c r="FZ1172" s="95"/>
      <c r="GA1172" s="95"/>
      <c r="GB1172" s="95"/>
      <c r="GC1172" s="95"/>
      <c r="GD1172" s="95"/>
      <c r="GE1172" s="95"/>
      <c r="GF1172" s="95"/>
      <c r="GG1172" s="95"/>
      <c r="GH1172" s="95"/>
      <c r="GI1172" s="95"/>
      <c r="GJ1172" s="95"/>
      <c r="GK1172" s="95"/>
      <c r="GL1172" s="95"/>
      <c r="GM1172" s="95"/>
      <c r="GN1172" s="95"/>
      <c r="GO1172" s="95"/>
      <c r="GP1172" s="95"/>
      <c r="GQ1172" s="95"/>
      <c r="GR1172" s="95"/>
      <c r="GS1172" s="95"/>
      <c r="GT1172" s="95"/>
      <c r="GU1172" s="95"/>
      <c r="GV1172" s="95"/>
      <c r="GW1172" s="95"/>
      <c r="GX1172" s="95"/>
      <c r="GY1172" s="95"/>
      <c r="GZ1172" s="95"/>
      <c r="HA1172" s="95"/>
      <c r="HB1172" s="95"/>
      <c r="HC1172" s="95"/>
      <c r="HD1172" s="95"/>
      <c r="HE1172" s="95"/>
      <c r="HF1172" s="95"/>
      <c r="HG1172" s="95"/>
      <c r="HH1172" s="95"/>
      <c r="HI1172" s="95"/>
      <c r="HJ1172" s="95"/>
      <c r="HK1172" s="95"/>
      <c r="HL1172" s="95"/>
      <c r="HM1172" s="95"/>
      <c r="HN1172" s="95"/>
      <c r="HO1172" s="95"/>
      <c r="HP1172" s="95"/>
      <c r="HQ1172" s="95"/>
      <c r="HR1172" s="95"/>
      <c r="HS1172" s="95"/>
      <c r="HT1172" s="95"/>
      <c r="HU1172" s="95"/>
      <c r="HV1172" s="95"/>
      <c r="HW1172" s="95"/>
      <c r="HX1172" s="95"/>
      <c r="HY1172" s="95"/>
      <c r="HZ1172" s="95"/>
      <c r="IA1172" s="95"/>
      <c r="IB1172" s="95"/>
      <c r="IC1172" s="95"/>
      <c r="ID1172" s="95"/>
      <c r="IE1172" s="95"/>
    </row>
    <row r="1173" s="55" customFormat="1" ht="60" hidden="1" customHeight="1">
      <c r="A1173" s="58"/>
      <c r="B1173" s="58" t="s">
        <v>62</v>
      </c>
      <c r="C1173" s="58" t="s">
        <v>63</v>
      </c>
      <c r="D1173" s="59" t="s">
        <v>64</v>
      </c>
      <c r="E1173" s="59">
        <v>282</v>
      </c>
      <c r="F1173" s="62" t="s">
        <v>4395</v>
      </c>
      <c r="G1173" s="62" t="s">
        <v>4399</v>
      </c>
      <c r="H1173" s="59" t="s">
        <v>4400</v>
      </c>
      <c r="I1173" s="63" t="s">
        <v>577</v>
      </c>
      <c r="J1173" s="62" t="s">
        <v>578</v>
      </c>
      <c r="K1173" s="64" t="s">
        <v>579</v>
      </c>
      <c r="L1173" s="79" t="s">
        <v>1419</v>
      </c>
      <c r="M1173" s="64" t="s">
        <v>581</v>
      </c>
      <c r="N1173" s="64" t="s">
        <v>4401</v>
      </c>
      <c r="O1173" s="58" t="s">
        <v>397</v>
      </c>
      <c r="P1173" s="58" t="s">
        <v>76</v>
      </c>
      <c r="Q1173" s="66" t="s">
        <v>398</v>
      </c>
      <c r="R1173" s="115">
        <v>42592</v>
      </c>
      <c r="S1173" s="63">
        <v>15</v>
      </c>
      <c r="T1173" s="69">
        <f t="shared" si="95"/>
        <v>48070</v>
      </c>
      <c r="U1173" s="59" t="s">
        <v>100</v>
      </c>
      <c r="V1173" s="71" t="str">
        <f t="shared" si="97"/>
        <v/>
      </c>
      <c r="W1173" s="71" t="str">
        <f t="shared" si="98"/>
        <v>%НКПР</v>
      </c>
      <c r="X1173" s="63">
        <v>100</v>
      </c>
      <c r="Y1173" s="63"/>
      <c r="Z1173" s="66" t="s">
        <v>399</v>
      </c>
      <c r="AA1173" s="59" t="s">
        <v>400</v>
      </c>
      <c r="AB1173" s="63"/>
      <c r="AC1173" s="66" t="s">
        <v>399</v>
      </c>
      <c r="AD1173" s="64">
        <v>24</v>
      </c>
      <c r="AE1173" s="72">
        <v>45495</v>
      </c>
      <c r="AF1173" s="73">
        <f t="shared" si="96"/>
        <v>46224</v>
      </c>
      <c r="AG1173" s="62" t="s">
        <v>82</v>
      </c>
      <c r="AH1173" s="62" t="s">
        <v>83</v>
      </c>
      <c r="AI1173" s="66" t="s">
        <v>4402</v>
      </c>
      <c r="AJ1173" s="62" t="s">
        <v>143</v>
      </c>
      <c r="AK1173" s="73" t="str">
        <f t="shared" ca="1" si="100"/>
        <v>поверен</v>
      </c>
      <c r="AL1173" s="66"/>
      <c r="AM1173" s="66" t="s">
        <v>86</v>
      </c>
      <c r="AN1173" s="66" t="s">
        <v>87</v>
      </c>
      <c r="AO1173" s="66" t="s">
        <v>88</v>
      </c>
      <c r="AP1173" s="63" t="s">
        <v>584</v>
      </c>
      <c r="AQ1173" s="74" t="s">
        <v>4403</v>
      </c>
      <c r="AR1173" s="73"/>
      <c r="AS1173" s="66" t="s">
        <v>91</v>
      </c>
      <c r="AT1173" s="58" t="s">
        <v>385</v>
      </c>
      <c r="AU1173" s="58"/>
      <c r="AV1173" s="62"/>
      <c r="AW1173" s="62"/>
      <c r="AX1173" s="58"/>
      <c r="AY1173" s="58"/>
      <c r="AZ1173" s="58"/>
      <c r="BA1173" s="62" t="s">
        <v>221</v>
      </c>
      <c r="BB1173" s="62" t="s">
        <v>403</v>
      </c>
      <c r="BC1173" s="62" t="s">
        <v>404</v>
      </c>
      <c r="BD1173" s="66">
        <v>3160</v>
      </c>
      <c r="BE1173" s="62"/>
      <c r="BF1173" s="75"/>
      <c r="BG1173" s="76" t="s">
        <v>2218</v>
      </c>
      <c r="BH1173" s="77"/>
      <c r="BI1173" s="71"/>
      <c r="BJ1173" s="60" t="s">
        <v>407</v>
      </c>
      <c r="BK1173" s="71" t="s">
        <v>588</v>
      </c>
    </row>
    <row r="1174" s="203" customFormat="1" ht="60" hidden="1" customHeight="1">
      <c r="A1174" s="204"/>
      <c r="B1174" s="204" t="s">
        <v>62</v>
      </c>
      <c r="C1174" s="204" t="s">
        <v>63</v>
      </c>
      <c r="D1174" s="205" t="s">
        <v>64</v>
      </c>
      <c r="E1174" s="205" t="s">
        <v>4394</v>
      </c>
      <c r="F1174" s="206" t="s">
        <v>4395</v>
      </c>
      <c r="G1174" s="206" t="s">
        <v>4404</v>
      </c>
      <c r="H1174" s="205" t="s">
        <v>4405</v>
      </c>
      <c r="I1174" s="214" t="s">
        <v>590</v>
      </c>
      <c r="J1174" s="206" t="s">
        <v>908</v>
      </c>
      <c r="K1174" s="209" t="s">
        <v>592</v>
      </c>
      <c r="L1174" s="562" t="s">
        <v>593</v>
      </c>
      <c r="M1174" s="209" t="s">
        <v>909</v>
      </c>
      <c r="N1174" s="209">
        <v>222416</v>
      </c>
      <c r="O1174" s="204" t="s">
        <v>910</v>
      </c>
      <c r="P1174" s="204" t="s">
        <v>76</v>
      </c>
      <c r="Q1174" s="212" t="s">
        <v>398</v>
      </c>
      <c r="R1174" s="375">
        <v>44890</v>
      </c>
      <c r="S1174" s="214">
        <v>20</v>
      </c>
      <c r="T1174" s="575">
        <f t="shared" si="95"/>
        <v>52194</v>
      </c>
      <c r="U1174" s="205" t="s">
        <v>100</v>
      </c>
      <c r="V1174" s="204" t="str">
        <f t="shared" si="97"/>
        <v/>
      </c>
      <c r="W1174" s="204" t="str">
        <f t="shared" si="98"/>
        <v>%НКПР</v>
      </c>
      <c r="X1174" s="214">
        <v>100</v>
      </c>
      <c r="Y1174" s="214"/>
      <c r="Z1174" s="212" t="s">
        <v>399</v>
      </c>
      <c r="AA1174" s="205" t="s">
        <v>596</v>
      </c>
      <c r="AB1174" s="214"/>
      <c r="AC1174" s="212" t="s">
        <v>399</v>
      </c>
      <c r="AD1174" s="209">
        <v>36</v>
      </c>
      <c r="AE1174" s="213">
        <v>44890</v>
      </c>
      <c r="AF1174" s="219">
        <f t="shared" si="96"/>
        <v>45985</v>
      </c>
      <c r="AG1174" s="206" t="s">
        <v>82</v>
      </c>
      <c r="AH1174" s="206" t="s">
        <v>83</v>
      </c>
      <c r="AI1174" s="212" t="s">
        <v>4406</v>
      </c>
      <c r="AJ1174" s="206" t="s">
        <v>598</v>
      </c>
      <c r="AK1174" s="219" t="str">
        <f t="shared" ca="1" si="100"/>
        <v>поверен</v>
      </c>
      <c r="AL1174" s="212"/>
      <c r="AM1174" s="212" t="s">
        <v>86</v>
      </c>
      <c r="AN1174" s="212" t="s">
        <v>87</v>
      </c>
      <c r="AO1174" s="212" t="s">
        <v>88</v>
      </c>
      <c r="AP1174" s="214" t="s">
        <v>912</v>
      </c>
      <c r="AQ1174" s="230" t="s">
        <v>4362</v>
      </c>
      <c r="AR1174" s="219"/>
      <c r="AS1174" s="212" t="s">
        <v>91</v>
      </c>
      <c r="AT1174" s="204" t="s">
        <v>385</v>
      </c>
      <c r="AU1174" s="204"/>
      <c r="AV1174" s="230" t="s">
        <v>4362</v>
      </c>
      <c r="AW1174" s="206"/>
      <c r="AX1174" s="204"/>
      <c r="AY1174" s="204"/>
      <c r="AZ1174" s="204"/>
      <c r="BA1174" s="206"/>
      <c r="BB1174" s="206" t="s">
        <v>403</v>
      </c>
      <c r="BC1174" s="206" t="s">
        <v>404</v>
      </c>
      <c r="BD1174" s="212">
        <v>3160</v>
      </c>
      <c r="BE1174" s="206"/>
      <c r="BF1174" s="569"/>
      <c r="BG1174" s="570"/>
      <c r="BH1174" s="571"/>
      <c r="BI1174" s="204" t="s">
        <v>406</v>
      </c>
      <c r="BJ1174" s="230" t="s">
        <v>914</v>
      </c>
      <c r="BK1174" s="204" t="s">
        <v>915</v>
      </c>
      <c r="BL1174" s="95"/>
      <c r="BM1174" s="95"/>
      <c r="BN1174" s="95"/>
      <c r="BO1174" s="95"/>
      <c r="BP1174" s="95"/>
      <c r="BQ1174" s="95"/>
      <c r="BR1174" s="95"/>
      <c r="BS1174" s="95"/>
      <c r="BT1174" s="95"/>
      <c r="BU1174" s="95"/>
      <c r="BV1174" s="95"/>
      <c r="BW1174" s="95"/>
      <c r="BX1174" s="95"/>
      <c r="BY1174" s="95"/>
      <c r="BZ1174" s="95"/>
      <c r="CA1174" s="95"/>
      <c r="CB1174" s="95"/>
      <c r="CC1174" s="95"/>
      <c r="CD1174" s="95"/>
      <c r="CE1174" s="95"/>
      <c r="CF1174" s="95"/>
      <c r="CG1174" s="95"/>
      <c r="CH1174" s="95"/>
      <c r="CI1174" s="95"/>
      <c r="CJ1174" s="95"/>
      <c r="CK1174" s="95"/>
      <c r="CL1174" s="95"/>
      <c r="CM1174" s="95"/>
      <c r="CN1174" s="95"/>
      <c r="CO1174" s="95"/>
      <c r="CP1174" s="95"/>
      <c r="CQ1174" s="95"/>
      <c r="CR1174" s="95"/>
      <c r="CS1174" s="95"/>
      <c r="CT1174" s="95"/>
      <c r="CU1174" s="95"/>
      <c r="CV1174" s="95"/>
      <c r="CW1174" s="95"/>
      <c r="CX1174" s="95"/>
      <c r="CY1174" s="95"/>
      <c r="CZ1174" s="95"/>
      <c r="DA1174" s="95"/>
      <c r="DB1174" s="95"/>
      <c r="DC1174" s="95"/>
      <c r="DD1174" s="95"/>
      <c r="DE1174" s="95"/>
      <c r="DF1174" s="95"/>
      <c r="DG1174" s="95"/>
      <c r="DH1174" s="95"/>
      <c r="DI1174" s="95"/>
      <c r="DJ1174" s="95"/>
      <c r="DK1174" s="95"/>
      <c r="DL1174" s="95"/>
      <c r="DM1174" s="95"/>
      <c r="DN1174" s="95"/>
      <c r="DO1174" s="95"/>
      <c r="DP1174" s="95"/>
      <c r="DQ1174" s="95"/>
      <c r="DR1174" s="95"/>
      <c r="DS1174" s="95"/>
      <c r="DT1174" s="95"/>
      <c r="DU1174" s="95"/>
      <c r="DV1174" s="95"/>
      <c r="DW1174" s="95"/>
      <c r="DX1174" s="95"/>
      <c r="DY1174" s="95"/>
      <c r="DZ1174" s="95"/>
      <c r="EA1174" s="95"/>
      <c r="EB1174" s="95"/>
      <c r="EC1174" s="95"/>
      <c r="ED1174" s="95"/>
      <c r="EE1174" s="95"/>
      <c r="EF1174" s="95"/>
      <c r="EG1174" s="95"/>
      <c r="EH1174" s="95"/>
      <c r="EI1174" s="95"/>
      <c r="EJ1174" s="95"/>
      <c r="EK1174" s="95"/>
      <c r="EL1174" s="95"/>
      <c r="EM1174" s="95"/>
      <c r="EN1174" s="95"/>
      <c r="EO1174" s="95"/>
      <c r="EP1174" s="95"/>
      <c r="EQ1174" s="95"/>
      <c r="ER1174" s="95"/>
      <c r="ES1174" s="95"/>
      <c r="ET1174" s="95"/>
      <c r="EU1174" s="95"/>
      <c r="EV1174" s="95"/>
      <c r="EW1174" s="95"/>
      <c r="EX1174" s="95"/>
      <c r="EY1174" s="95"/>
      <c r="EZ1174" s="95"/>
      <c r="FA1174" s="95"/>
      <c r="FB1174" s="95"/>
      <c r="FC1174" s="95"/>
      <c r="FD1174" s="95"/>
      <c r="FE1174" s="95"/>
      <c r="FF1174" s="95"/>
      <c r="FG1174" s="95"/>
      <c r="FH1174" s="95"/>
      <c r="FI1174" s="95"/>
      <c r="FJ1174" s="95"/>
      <c r="FK1174" s="95"/>
      <c r="FL1174" s="95"/>
      <c r="FM1174" s="95"/>
      <c r="FN1174" s="95"/>
      <c r="FO1174" s="95"/>
      <c r="FP1174" s="95"/>
      <c r="FQ1174" s="95"/>
      <c r="FR1174" s="95"/>
      <c r="FS1174" s="95"/>
      <c r="FT1174" s="95"/>
      <c r="FU1174" s="95"/>
      <c r="FV1174" s="95"/>
      <c r="FW1174" s="95"/>
      <c r="FX1174" s="95"/>
      <c r="FY1174" s="95"/>
      <c r="FZ1174" s="95"/>
      <c r="GA1174" s="95"/>
      <c r="GB1174" s="95"/>
      <c r="GC1174" s="95"/>
      <c r="GD1174" s="95"/>
      <c r="GE1174" s="95"/>
      <c r="GF1174" s="95"/>
      <c r="GG1174" s="95"/>
      <c r="GH1174" s="95"/>
      <c r="GI1174" s="95"/>
      <c r="GJ1174" s="95"/>
      <c r="GK1174" s="95"/>
      <c r="GL1174" s="95"/>
      <c r="GM1174" s="95"/>
      <c r="GN1174" s="95"/>
      <c r="GO1174" s="95"/>
      <c r="GP1174" s="95"/>
      <c r="GQ1174" s="95"/>
      <c r="GR1174" s="95"/>
      <c r="GS1174" s="95"/>
      <c r="GT1174" s="95"/>
      <c r="GU1174" s="95"/>
      <c r="GV1174" s="95"/>
      <c r="GW1174" s="95"/>
      <c r="GX1174" s="95"/>
      <c r="GY1174" s="95"/>
      <c r="GZ1174" s="95"/>
      <c r="HA1174" s="95"/>
      <c r="HB1174" s="95"/>
      <c r="HC1174" s="95"/>
      <c r="HD1174" s="95"/>
      <c r="HE1174" s="95"/>
      <c r="HF1174" s="95"/>
      <c r="HG1174" s="95"/>
      <c r="HH1174" s="95"/>
      <c r="HI1174" s="95"/>
      <c r="HJ1174" s="95"/>
      <c r="HK1174" s="95"/>
      <c r="HL1174" s="95"/>
      <c r="HM1174" s="95"/>
      <c r="HN1174" s="95"/>
      <c r="HO1174" s="95"/>
      <c r="HP1174" s="95"/>
      <c r="HQ1174" s="95"/>
      <c r="HR1174" s="95"/>
      <c r="HS1174" s="95"/>
      <c r="HT1174" s="95"/>
      <c r="HU1174" s="95"/>
      <c r="HV1174" s="95"/>
      <c r="HW1174" s="95"/>
      <c r="HX1174" s="95"/>
      <c r="HY1174" s="95"/>
      <c r="HZ1174" s="95"/>
      <c r="IA1174" s="95"/>
      <c r="IB1174" s="95"/>
      <c r="IC1174" s="95"/>
      <c r="ID1174" s="95"/>
      <c r="IE1174" s="95"/>
    </row>
    <row r="1175" s="92" customFormat="1" ht="60" hidden="1" customHeight="1">
      <c r="A1175" s="37"/>
      <c r="B1175" s="37" t="s">
        <v>62</v>
      </c>
      <c r="C1175" s="37" t="s">
        <v>63</v>
      </c>
      <c r="D1175" s="56" t="s">
        <v>64</v>
      </c>
      <c r="E1175" s="56">
        <v>285</v>
      </c>
      <c r="F1175" s="40" t="s">
        <v>4407</v>
      </c>
      <c r="G1175" s="40" t="s">
        <v>4408</v>
      </c>
      <c r="H1175" s="56" t="s">
        <v>4409</v>
      </c>
      <c r="I1175" s="48" t="s">
        <v>171</v>
      </c>
      <c r="J1175" s="40" t="s">
        <v>172</v>
      </c>
      <c r="K1175" s="49" t="s">
        <v>131</v>
      </c>
      <c r="L1175" s="57" t="s">
        <v>151</v>
      </c>
      <c r="M1175" s="40" t="s">
        <v>4410</v>
      </c>
      <c r="N1175" s="49" t="s">
        <v>4411</v>
      </c>
      <c r="O1175" s="37" t="s">
        <v>75</v>
      </c>
      <c r="P1175" s="37" t="s">
        <v>76</v>
      </c>
      <c r="Q1175" s="42" t="s">
        <v>137</v>
      </c>
      <c r="R1175" s="91">
        <v>42005</v>
      </c>
      <c r="S1175" s="44">
        <v>12</v>
      </c>
      <c r="T1175" s="45">
        <f t="shared" si="95"/>
        <v>46387.400000000001</v>
      </c>
      <c r="U1175" s="56" t="s">
        <v>100</v>
      </c>
      <c r="V1175" s="37" t="str">
        <f t="shared" si="97"/>
        <v>к</v>
      </c>
      <c r="W1175" s="37" t="str">
        <f t="shared" si="98"/>
        <v>Па</v>
      </c>
      <c r="X1175" s="48">
        <v>1000</v>
      </c>
      <c r="Y1175" s="48" t="s">
        <v>215</v>
      </c>
      <c r="Z1175" s="42" t="s">
        <v>139</v>
      </c>
      <c r="AA1175" s="56" t="s">
        <v>176</v>
      </c>
      <c r="AB1175" s="48"/>
      <c r="AC1175" s="42" t="s">
        <v>141</v>
      </c>
      <c r="AD1175" s="49">
        <v>60</v>
      </c>
      <c r="AE1175" s="50">
        <v>45444</v>
      </c>
      <c r="AF1175" s="51">
        <f t="shared" si="96"/>
        <v>47269</v>
      </c>
      <c r="AG1175" s="40" t="s">
        <v>82</v>
      </c>
      <c r="AH1175" s="40" t="s">
        <v>83</v>
      </c>
      <c r="AI1175" s="42" t="s">
        <v>4412</v>
      </c>
      <c r="AJ1175" s="40" t="s">
        <v>143</v>
      </c>
      <c r="AK1175" s="51" t="str">
        <f t="shared" ca="1" si="100"/>
        <v>поверен</v>
      </c>
      <c r="AL1175" s="42"/>
      <c r="AM1175" s="42" t="s">
        <v>86</v>
      </c>
      <c r="AN1175" s="42" t="s">
        <v>87</v>
      </c>
      <c r="AO1175" s="42" t="s">
        <v>88</v>
      </c>
      <c r="AP1175" s="48" t="s">
        <v>2099</v>
      </c>
      <c r="AQ1175" s="41" t="s">
        <v>854</v>
      </c>
      <c r="AR1175" s="51"/>
      <c r="AS1175" s="42" t="s">
        <v>91</v>
      </c>
      <c r="AT1175" s="37" t="s">
        <v>385</v>
      </c>
      <c r="AU1175" s="37"/>
      <c r="AV1175" s="40">
        <v>44955</v>
      </c>
      <c r="AW1175" s="40"/>
      <c r="AX1175" s="37"/>
      <c r="AY1175" s="37"/>
      <c r="AZ1175" s="37"/>
      <c r="BA1175" s="40"/>
      <c r="BB1175" s="40" t="s">
        <v>145</v>
      </c>
      <c r="BC1175" s="40" t="s">
        <v>146</v>
      </c>
      <c r="BD1175" s="42">
        <v>3001</v>
      </c>
      <c r="BE1175" s="40"/>
      <c r="BF1175" s="52"/>
      <c r="BG1175" s="93"/>
      <c r="BH1175" s="94"/>
      <c r="BI1175" s="37"/>
      <c r="BJ1175" s="37"/>
      <c r="BK1175" s="37"/>
      <c r="BL1175" s="95"/>
      <c r="BM1175" s="95"/>
      <c r="BN1175" s="95"/>
      <c r="BO1175" s="95"/>
      <c r="BP1175" s="95"/>
      <c r="BQ1175" s="95"/>
      <c r="BR1175" s="95"/>
      <c r="BS1175" s="95"/>
      <c r="BT1175" s="95"/>
      <c r="BU1175" s="95"/>
      <c r="BV1175" s="95"/>
      <c r="BW1175" s="95"/>
      <c r="BX1175" s="95"/>
      <c r="BY1175" s="95"/>
      <c r="BZ1175" s="95"/>
      <c r="CA1175" s="95"/>
      <c r="CB1175" s="95"/>
      <c r="CC1175" s="95"/>
      <c r="CD1175" s="95"/>
      <c r="CE1175" s="95"/>
      <c r="CF1175" s="95"/>
      <c r="CG1175" s="95"/>
      <c r="CH1175" s="95"/>
      <c r="CI1175" s="95"/>
      <c r="CJ1175" s="95"/>
      <c r="CK1175" s="95"/>
      <c r="CL1175" s="95"/>
      <c r="CM1175" s="95"/>
      <c r="CN1175" s="95"/>
      <c r="CO1175" s="95"/>
      <c r="CP1175" s="95"/>
      <c r="CQ1175" s="95"/>
      <c r="CR1175" s="95"/>
      <c r="CS1175" s="95"/>
      <c r="CT1175" s="95"/>
      <c r="CU1175" s="95"/>
      <c r="CV1175" s="95"/>
      <c r="CW1175" s="95"/>
      <c r="CX1175" s="95"/>
      <c r="CY1175" s="95"/>
      <c r="CZ1175" s="95"/>
      <c r="DA1175" s="95"/>
      <c r="DB1175" s="95"/>
      <c r="DC1175" s="95"/>
      <c r="DD1175" s="95"/>
      <c r="DE1175" s="95"/>
      <c r="DF1175" s="95"/>
      <c r="DG1175" s="95"/>
      <c r="DH1175" s="95"/>
      <c r="DI1175" s="95"/>
      <c r="DJ1175" s="95"/>
      <c r="DK1175" s="95"/>
      <c r="DL1175" s="95"/>
      <c r="DM1175" s="95"/>
      <c r="DN1175" s="95"/>
      <c r="DO1175" s="95"/>
      <c r="DP1175" s="95"/>
      <c r="DQ1175" s="95"/>
      <c r="DR1175" s="95"/>
      <c r="DS1175" s="95"/>
      <c r="DT1175" s="95"/>
      <c r="DU1175" s="95"/>
      <c r="DV1175" s="95"/>
      <c r="DW1175" s="95"/>
      <c r="DX1175" s="95"/>
      <c r="DY1175" s="95"/>
      <c r="DZ1175" s="95"/>
      <c r="EA1175" s="95"/>
      <c r="EB1175" s="95"/>
      <c r="EC1175" s="95"/>
      <c r="ED1175" s="95"/>
      <c r="EE1175" s="95"/>
      <c r="EF1175" s="95"/>
      <c r="EG1175" s="95"/>
      <c r="EH1175" s="95"/>
      <c r="EI1175" s="95"/>
      <c r="EJ1175" s="95"/>
      <c r="EK1175" s="95"/>
      <c r="EL1175" s="95"/>
      <c r="EM1175" s="95"/>
      <c r="EN1175" s="95"/>
      <c r="EO1175" s="95"/>
      <c r="EP1175" s="95"/>
      <c r="EQ1175" s="95"/>
      <c r="ER1175" s="95"/>
      <c r="ES1175" s="95"/>
      <c r="ET1175" s="95"/>
      <c r="EU1175" s="95"/>
      <c r="EV1175" s="95"/>
      <c r="EW1175" s="95"/>
      <c r="EX1175" s="95"/>
      <c r="EY1175" s="95"/>
      <c r="EZ1175" s="95"/>
      <c r="FA1175" s="95"/>
      <c r="FB1175" s="95"/>
      <c r="FC1175" s="95"/>
      <c r="FD1175" s="95"/>
      <c r="FE1175" s="95"/>
      <c r="FF1175" s="95"/>
      <c r="FG1175" s="95"/>
      <c r="FH1175" s="95"/>
      <c r="FI1175" s="95"/>
      <c r="FJ1175" s="95"/>
      <c r="FK1175" s="95"/>
      <c r="FL1175" s="95"/>
      <c r="FM1175" s="95"/>
      <c r="FN1175" s="95"/>
      <c r="FO1175" s="95"/>
      <c r="FP1175" s="95"/>
      <c r="FQ1175" s="95"/>
      <c r="FR1175" s="95"/>
      <c r="FS1175" s="95"/>
      <c r="FT1175" s="95"/>
      <c r="FU1175" s="95"/>
      <c r="FV1175" s="95"/>
      <c r="FW1175" s="95"/>
      <c r="FX1175" s="95"/>
      <c r="FY1175" s="95"/>
      <c r="FZ1175" s="95"/>
      <c r="GA1175" s="95"/>
      <c r="GB1175" s="95"/>
      <c r="GC1175" s="95"/>
      <c r="GD1175" s="95"/>
      <c r="GE1175" s="95"/>
      <c r="GF1175" s="95"/>
      <c r="GG1175" s="95"/>
      <c r="GH1175" s="95"/>
      <c r="GI1175" s="95"/>
      <c r="GJ1175" s="95"/>
      <c r="GK1175" s="95"/>
      <c r="GL1175" s="95"/>
      <c r="GM1175" s="95"/>
      <c r="GN1175" s="95"/>
      <c r="GO1175" s="95"/>
      <c r="GP1175" s="95"/>
      <c r="GQ1175" s="95"/>
      <c r="GR1175" s="95"/>
      <c r="GS1175" s="95"/>
      <c r="GT1175" s="95"/>
      <c r="GU1175" s="95"/>
      <c r="GV1175" s="95"/>
      <c r="GW1175" s="95"/>
      <c r="GX1175" s="95"/>
      <c r="GY1175" s="95"/>
      <c r="GZ1175" s="95"/>
      <c r="HA1175" s="95"/>
      <c r="HB1175" s="95"/>
      <c r="HC1175" s="95"/>
      <c r="HD1175" s="95"/>
      <c r="HE1175" s="95"/>
      <c r="HF1175" s="95"/>
      <c r="HG1175" s="95"/>
      <c r="HH1175" s="95"/>
      <c r="HI1175" s="95"/>
      <c r="HJ1175" s="95"/>
      <c r="HK1175" s="95"/>
      <c r="HL1175" s="95"/>
      <c r="HM1175" s="95"/>
      <c r="HN1175" s="95"/>
      <c r="HO1175" s="95"/>
      <c r="HP1175" s="95"/>
      <c r="HQ1175" s="95"/>
      <c r="HR1175" s="95"/>
      <c r="HS1175" s="95"/>
      <c r="HT1175" s="95"/>
      <c r="HU1175" s="95"/>
      <c r="HV1175" s="95"/>
      <c r="HW1175" s="95"/>
      <c r="HX1175" s="95"/>
      <c r="HY1175" s="95"/>
      <c r="HZ1175" s="95"/>
      <c r="IA1175" s="95"/>
      <c r="IB1175" s="95"/>
      <c r="IC1175" s="95"/>
      <c r="ID1175" s="95"/>
      <c r="IE1175" s="95"/>
    </row>
    <row r="1176" s="92" customFormat="1" ht="60" hidden="1" customHeight="1">
      <c r="A1176" s="37"/>
      <c r="B1176" s="37" t="s">
        <v>62</v>
      </c>
      <c r="C1176" s="37" t="s">
        <v>63</v>
      </c>
      <c r="D1176" s="56" t="s">
        <v>64</v>
      </c>
      <c r="E1176" s="56">
        <v>285</v>
      </c>
      <c r="F1176" s="40" t="s">
        <v>4407</v>
      </c>
      <c r="G1176" s="40" t="s">
        <v>4413</v>
      </c>
      <c r="H1176" s="56" t="s">
        <v>4414</v>
      </c>
      <c r="I1176" s="48" t="s">
        <v>171</v>
      </c>
      <c r="J1176" s="40" t="s">
        <v>172</v>
      </c>
      <c r="K1176" s="49" t="s">
        <v>131</v>
      </c>
      <c r="L1176" s="57" t="s">
        <v>151</v>
      </c>
      <c r="M1176" s="40" t="s">
        <v>4415</v>
      </c>
      <c r="N1176" s="49" t="s">
        <v>4416</v>
      </c>
      <c r="O1176" s="37" t="s">
        <v>75</v>
      </c>
      <c r="P1176" s="37" t="s">
        <v>76</v>
      </c>
      <c r="Q1176" s="42" t="s">
        <v>137</v>
      </c>
      <c r="R1176" s="91">
        <v>42005</v>
      </c>
      <c r="S1176" s="44">
        <v>12</v>
      </c>
      <c r="T1176" s="45">
        <f t="shared" si="95"/>
        <v>46387.400000000001</v>
      </c>
      <c r="U1176" s="56" t="s">
        <v>100</v>
      </c>
      <c r="V1176" s="37" t="str">
        <f t="shared" si="97"/>
        <v>М</v>
      </c>
      <c r="W1176" s="37" t="str">
        <f t="shared" si="98"/>
        <v>Па</v>
      </c>
      <c r="X1176" s="48">
        <v>1.6000000000000001</v>
      </c>
      <c r="Y1176" s="48" t="s">
        <v>138</v>
      </c>
      <c r="Z1176" s="42" t="s">
        <v>139</v>
      </c>
      <c r="AA1176" s="56" t="s">
        <v>176</v>
      </c>
      <c r="AB1176" s="48"/>
      <c r="AC1176" s="42" t="s">
        <v>141</v>
      </c>
      <c r="AD1176" s="49">
        <v>60</v>
      </c>
      <c r="AE1176" s="50">
        <v>45444</v>
      </c>
      <c r="AF1176" s="51">
        <f t="shared" si="96"/>
        <v>47269</v>
      </c>
      <c r="AG1176" s="40" t="s">
        <v>82</v>
      </c>
      <c r="AH1176" s="40" t="s">
        <v>83</v>
      </c>
      <c r="AI1176" s="42" t="s">
        <v>4417</v>
      </c>
      <c r="AJ1176" s="40" t="s">
        <v>143</v>
      </c>
      <c r="AK1176" s="51" t="str">
        <f t="shared" ca="1" si="100"/>
        <v>поверен</v>
      </c>
      <c r="AL1176" s="42"/>
      <c r="AM1176" s="42" t="s">
        <v>86</v>
      </c>
      <c r="AN1176" s="42" t="s">
        <v>87</v>
      </c>
      <c r="AO1176" s="42" t="s">
        <v>88</v>
      </c>
      <c r="AP1176" s="48" t="s">
        <v>2099</v>
      </c>
      <c r="AQ1176" s="41" t="s">
        <v>854</v>
      </c>
      <c r="AR1176" s="51"/>
      <c r="AS1176" s="42" t="s">
        <v>91</v>
      </c>
      <c r="AT1176" s="37" t="s">
        <v>385</v>
      </c>
      <c r="AU1176" s="37"/>
      <c r="AV1176" s="40">
        <v>44955</v>
      </c>
      <c r="AW1176" s="40"/>
      <c r="AX1176" s="37"/>
      <c r="AY1176" s="37"/>
      <c r="AZ1176" s="37"/>
      <c r="BA1176" s="40"/>
      <c r="BB1176" s="40" t="s">
        <v>145</v>
      </c>
      <c r="BC1176" s="40" t="s">
        <v>146</v>
      </c>
      <c r="BD1176" s="42">
        <v>3001</v>
      </c>
      <c r="BE1176" s="40"/>
      <c r="BF1176" s="52"/>
      <c r="BG1176" s="93"/>
      <c r="BH1176" s="94"/>
      <c r="BI1176" s="37"/>
      <c r="BJ1176" s="37"/>
      <c r="BK1176" s="37"/>
      <c r="BL1176" s="95"/>
      <c r="BM1176" s="95"/>
      <c r="BN1176" s="95"/>
      <c r="BO1176" s="95"/>
      <c r="BP1176" s="95"/>
      <c r="BQ1176" s="95"/>
      <c r="BR1176" s="95"/>
      <c r="BS1176" s="95"/>
      <c r="BT1176" s="95"/>
      <c r="BU1176" s="95"/>
      <c r="BV1176" s="95"/>
      <c r="BW1176" s="95"/>
      <c r="BX1176" s="95"/>
      <c r="BY1176" s="95"/>
      <c r="BZ1176" s="95"/>
      <c r="CA1176" s="95"/>
      <c r="CB1176" s="95"/>
      <c r="CC1176" s="95"/>
      <c r="CD1176" s="95"/>
      <c r="CE1176" s="95"/>
      <c r="CF1176" s="95"/>
      <c r="CG1176" s="95"/>
      <c r="CH1176" s="95"/>
      <c r="CI1176" s="95"/>
      <c r="CJ1176" s="95"/>
      <c r="CK1176" s="95"/>
      <c r="CL1176" s="95"/>
      <c r="CM1176" s="95"/>
      <c r="CN1176" s="95"/>
      <c r="CO1176" s="95"/>
      <c r="CP1176" s="95"/>
      <c r="CQ1176" s="95"/>
      <c r="CR1176" s="95"/>
      <c r="CS1176" s="95"/>
      <c r="CT1176" s="95"/>
      <c r="CU1176" s="95"/>
      <c r="CV1176" s="95"/>
      <c r="CW1176" s="95"/>
      <c r="CX1176" s="95"/>
      <c r="CY1176" s="95"/>
      <c r="CZ1176" s="95"/>
      <c r="DA1176" s="95"/>
      <c r="DB1176" s="95"/>
      <c r="DC1176" s="95"/>
      <c r="DD1176" s="95"/>
      <c r="DE1176" s="95"/>
      <c r="DF1176" s="95"/>
      <c r="DG1176" s="95"/>
      <c r="DH1176" s="95"/>
      <c r="DI1176" s="95"/>
      <c r="DJ1176" s="95"/>
      <c r="DK1176" s="95"/>
      <c r="DL1176" s="95"/>
      <c r="DM1176" s="95"/>
      <c r="DN1176" s="95"/>
      <c r="DO1176" s="95"/>
      <c r="DP1176" s="95"/>
      <c r="DQ1176" s="95"/>
      <c r="DR1176" s="95"/>
      <c r="DS1176" s="95"/>
      <c r="DT1176" s="95"/>
      <c r="DU1176" s="95"/>
      <c r="DV1176" s="95"/>
      <c r="DW1176" s="95"/>
      <c r="DX1176" s="95"/>
      <c r="DY1176" s="95"/>
      <c r="DZ1176" s="95"/>
      <c r="EA1176" s="95"/>
      <c r="EB1176" s="95"/>
      <c r="EC1176" s="95"/>
      <c r="ED1176" s="95"/>
      <c r="EE1176" s="95"/>
      <c r="EF1176" s="95"/>
      <c r="EG1176" s="95"/>
      <c r="EH1176" s="95"/>
      <c r="EI1176" s="95"/>
      <c r="EJ1176" s="95"/>
      <c r="EK1176" s="95"/>
      <c r="EL1176" s="95"/>
      <c r="EM1176" s="95"/>
      <c r="EN1176" s="95"/>
      <c r="EO1176" s="95"/>
      <c r="EP1176" s="95"/>
      <c r="EQ1176" s="95"/>
      <c r="ER1176" s="95"/>
      <c r="ES1176" s="95"/>
      <c r="ET1176" s="95"/>
      <c r="EU1176" s="95"/>
      <c r="EV1176" s="95"/>
      <c r="EW1176" s="95"/>
      <c r="EX1176" s="95"/>
      <c r="EY1176" s="95"/>
      <c r="EZ1176" s="95"/>
      <c r="FA1176" s="95"/>
      <c r="FB1176" s="95"/>
      <c r="FC1176" s="95"/>
      <c r="FD1176" s="95"/>
      <c r="FE1176" s="95"/>
      <c r="FF1176" s="95"/>
      <c r="FG1176" s="95"/>
      <c r="FH1176" s="95"/>
      <c r="FI1176" s="95"/>
      <c r="FJ1176" s="95"/>
      <c r="FK1176" s="95"/>
      <c r="FL1176" s="95"/>
      <c r="FM1176" s="95"/>
      <c r="FN1176" s="95"/>
      <c r="FO1176" s="95"/>
      <c r="FP1176" s="95"/>
      <c r="FQ1176" s="95"/>
      <c r="FR1176" s="95"/>
      <c r="FS1176" s="95"/>
      <c r="FT1176" s="95"/>
      <c r="FU1176" s="95"/>
      <c r="FV1176" s="95"/>
      <c r="FW1176" s="95"/>
      <c r="FX1176" s="95"/>
      <c r="FY1176" s="95"/>
      <c r="FZ1176" s="95"/>
      <c r="GA1176" s="95"/>
      <c r="GB1176" s="95"/>
      <c r="GC1176" s="95"/>
      <c r="GD1176" s="95"/>
      <c r="GE1176" s="95"/>
      <c r="GF1176" s="95"/>
      <c r="GG1176" s="95"/>
      <c r="GH1176" s="95"/>
      <c r="GI1176" s="95"/>
      <c r="GJ1176" s="95"/>
      <c r="GK1176" s="95"/>
      <c r="GL1176" s="95"/>
      <c r="GM1176" s="95"/>
      <c r="GN1176" s="95"/>
      <c r="GO1176" s="95"/>
      <c r="GP1176" s="95"/>
      <c r="GQ1176" s="95"/>
      <c r="GR1176" s="95"/>
      <c r="GS1176" s="95"/>
      <c r="GT1176" s="95"/>
      <c r="GU1176" s="95"/>
      <c r="GV1176" s="95"/>
      <c r="GW1176" s="95"/>
      <c r="GX1176" s="95"/>
      <c r="GY1176" s="95"/>
      <c r="GZ1176" s="95"/>
      <c r="HA1176" s="95"/>
      <c r="HB1176" s="95"/>
      <c r="HC1176" s="95"/>
      <c r="HD1176" s="95"/>
      <c r="HE1176" s="95"/>
      <c r="HF1176" s="95"/>
      <c r="HG1176" s="95"/>
      <c r="HH1176" s="95"/>
      <c r="HI1176" s="95"/>
      <c r="HJ1176" s="95"/>
      <c r="HK1176" s="95"/>
      <c r="HL1176" s="95"/>
      <c r="HM1176" s="95"/>
      <c r="HN1176" s="95"/>
      <c r="HO1176" s="95"/>
      <c r="HP1176" s="95"/>
      <c r="HQ1176" s="95"/>
      <c r="HR1176" s="95"/>
      <c r="HS1176" s="95"/>
      <c r="HT1176" s="95"/>
      <c r="HU1176" s="95"/>
      <c r="HV1176" s="95"/>
      <c r="HW1176" s="95"/>
      <c r="HX1176" s="95"/>
      <c r="HY1176" s="95"/>
      <c r="HZ1176" s="95"/>
      <c r="IA1176" s="95"/>
      <c r="IB1176" s="95"/>
      <c r="IC1176" s="95"/>
      <c r="ID1176" s="95"/>
      <c r="IE1176" s="95"/>
    </row>
    <row r="1177" s="92" customFormat="1" ht="60" hidden="1" customHeight="1">
      <c r="A1177" s="37"/>
      <c r="B1177" s="37" t="s">
        <v>62</v>
      </c>
      <c r="C1177" s="37" t="s">
        <v>63</v>
      </c>
      <c r="D1177" s="56" t="s">
        <v>64</v>
      </c>
      <c r="E1177" s="56">
        <v>285</v>
      </c>
      <c r="F1177" s="40" t="s">
        <v>4407</v>
      </c>
      <c r="G1177" s="40" t="s">
        <v>4418</v>
      </c>
      <c r="H1177" s="56" t="s">
        <v>4419</v>
      </c>
      <c r="I1177" s="48" t="s">
        <v>171</v>
      </c>
      <c r="J1177" s="40" t="s">
        <v>172</v>
      </c>
      <c r="K1177" s="49" t="s">
        <v>131</v>
      </c>
      <c r="L1177" s="57" t="s">
        <v>151</v>
      </c>
      <c r="M1177" s="40" t="s">
        <v>4415</v>
      </c>
      <c r="N1177" s="49" t="s">
        <v>4420</v>
      </c>
      <c r="O1177" s="37" t="s">
        <v>75</v>
      </c>
      <c r="P1177" s="37" t="s">
        <v>76</v>
      </c>
      <c r="Q1177" s="42" t="s">
        <v>137</v>
      </c>
      <c r="R1177" s="91">
        <v>42005</v>
      </c>
      <c r="S1177" s="44">
        <v>12</v>
      </c>
      <c r="T1177" s="45">
        <f t="shared" si="95"/>
        <v>46387.400000000001</v>
      </c>
      <c r="U1177" s="56" t="s">
        <v>100</v>
      </c>
      <c r="V1177" s="37" t="str">
        <f t="shared" si="97"/>
        <v>М</v>
      </c>
      <c r="W1177" s="37" t="str">
        <f t="shared" si="98"/>
        <v>Па</v>
      </c>
      <c r="X1177" s="48">
        <v>1.6000000000000001</v>
      </c>
      <c r="Y1177" s="48" t="s">
        <v>138</v>
      </c>
      <c r="Z1177" s="42" t="s">
        <v>139</v>
      </c>
      <c r="AA1177" s="56" t="s">
        <v>176</v>
      </c>
      <c r="AB1177" s="48"/>
      <c r="AC1177" s="42" t="s">
        <v>141</v>
      </c>
      <c r="AD1177" s="49">
        <v>60</v>
      </c>
      <c r="AE1177" s="50">
        <v>45444</v>
      </c>
      <c r="AF1177" s="51">
        <f t="shared" si="96"/>
        <v>47269</v>
      </c>
      <c r="AG1177" s="40" t="s">
        <v>82</v>
      </c>
      <c r="AH1177" s="40" t="s">
        <v>83</v>
      </c>
      <c r="AI1177" s="42" t="s">
        <v>4421</v>
      </c>
      <c r="AJ1177" s="40" t="s">
        <v>143</v>
      </c>
      <c r="AK1177" s="51" t="str">
        <f t="shared" ca="1" si="100"/>
        <v>поверен</v>
      </c>
      <c r="AL1177" s="42"/>
      <c r="AM1177" s="42" t="s">
        <v>86</v>
      </c>
      <c r="AN1177" s="42" t="s">
        <v>87</v>
      </c>
      <c r="AO1177" s="42" t="s">
        <v>88</v>
      </c>
      <c r="AP1177" s="48" t="s">
        <v>2099</v>
      </c>
      <c r="AQ1177" s="41" t="s">
        <v>854</v>
      </c>
      <c r="AR1177" s="51"/>
      <c r="AS1177" s="42" t="s">
        <v>91</v>
      </c>
      <c r="AT1177" s="37" t="s">
        <v>385</v>
      </c>
      <c r="AU1177" s="37"/>
      <c r="AV1177" s="40">
        <v>44955</v>
      </c>
      <c r="AW1177" s="40"/>
      <c r="AX1177" s="37"/>
      <c r="AY1177" s="37"/>
      <c r="AZ1177" s="37"/>
      <c r="BA1177" s="40"/>
      <c r="BB1177" s="40" t="s">
        <v>145</v>
      </c>
      <c r="BC1177" s="40" t="s">
        <v>146</v>
      </c>
      <c r="BD1177" s="42">
        <v>3001</v>
      </c>
      <c r="BE1177" s="40"/>
      <c r="BF1177" s="52"/>
      <c r="BG1177" s="93"/>
      <c r="BH1177" s="94"/>
      <c r="BI1177" s="37"/>
      <c r="BJ1177" s="37"/>
      <c r="BK1177" s="37"/>
      <c r="BL1177" s="95"/>
      <c r="BM1177" s="95"/>
      <c r="BN1177" s="95"/>
      <c r="BO1177" s="95"/>
      <c r="BP1177" s="95"/>
      <c r="BQ1177" s="95"/>
      <c r="BR1177" s="95"/>
      <c r="BS1177" s="95"/>
      <c r="BT1177" s="95"/>
      <c r="BU1177" s="95"/>
      <c r="BV1177" s="95"/>
      <c r="BW1177" s="95"/>
      <c r="BX1177" s="95"/>
      <c r="BY1177" s="95"/>
      <c r="BZ1177" s="95"/>
      <c r="CA1177" s="95"/>
      <c r="CB1177" s="95"/>
      <c r="CC1177" s="95"/>
      <c r="CD1177" s="95"/>
      <c r="CE1177" s="95"/>
      <c r="CF1177" s="95"/>
      <c r="CG1177" s="95"/>
      <c r="CH1177" s="95"/>
      <c r="CI1177" s="95"/>
      <c r="CJ1177" s="95"/>
      <c r="CK1177" s="95"/>
      <c r="CL1177" s="95"/>
      <c r="CM1177" s="95"/>
      <c r="CN1177" s="95"/>
      <c r="CO1177" s="95"/>
      <c r="CP1177" s="95"/>
      <c r="CQ1177" s="95"/>
      <c r="CR1177" s="95"/>
      <c r="CS1177" s="95"/>
      <c r="CT1177" s="95"/>
      <c r="CU1177" s="95"/>
      <c r="CV1177" s="95"/>
      <c r="CW1177" s="95"/>
      <c r="CX1177" s="95"/>
      <c r="CY1177" s="95"/>
      <c r="CZ1177" s="95"/>
      <c r="DA1177" s="95"/>
      <c r="DB1177" s="95"/>
      <c r="DC1177" s="95"/>
      <c r="DD1177" s="95"/>
      <c r="DE1177" s="95"/>
      <c r="DF1177" s="95"/>
      <c r="DG1177" s="95"/>
      <c r="DH1177" s="95"/>
      <c r="DI1177" s="95"/>
      <c r="DJ1177" s="95"/>
      <c r="DK1177" s="95"/>
      <c r="DL1177" s="95"/>
      <c r="DM1177" s="95"/>
      <c r="DN1177" s="95"/>
      <c r="DO1177" s="95"/>
      <c r="DP1177" s="95"/>
      <c r="DQ1177" s="95"/>
      <c r="DR1177" s="95"/>
      <c r="DS1177" s="95"/>
      <c r="DT1177" s="95"/>
      <c r="DU1177" s="95"/>
      <c r="DV1177" s="95"/>
      <c r="DW1177" s="95"/>
      <c r="DX1177" s="95"/>
      <c r="DY1177" s="95"/>
      <c r="DZ1177" s="95"/>
      <c r="EA1177" s="95"/>
      <c r="EB1177" s="95"/>
      <c r="EC1177" s="95"/>
      <c r="ED1177" s="95"/>
      <c r="EE1177" s="95"/>
      <c r="EF1177" s="95"/>
      <c r="EG1177" s="95"/>
      <c r="EH1177" s="95"/>
      <c r="EI1177" s="95"/>
      <c r="EJ1177" s="95"/>
      <c r="EK1177" s="95"/>
      <c r="EL1177" s="95"/>
      <c r="EM1177" s="95"/>
      <c r="EN1177" s="95"/>
      <c r="EO1177" s="95"/>
      <c r="EP1177" s="95"/>
      <c r="EQ1177" s="95"/>
      <c r="ER1177" s="95"/>
      <c r="ES1177" s="95"/>
      <c r="ET1177" s="95"/>
      <c r="EU1177" s="95"/>
      <c r="EV1177" s="95"/>
      <c r="EW1177" s="95"/>
      <c r="EX1177" s="95"/>
      <c r="EY1177" s="95"/>
      <c r="EZ1177" s="95"/>
      <c r="FA1177" s="95"/>
      <c r="FB1177" s="95"/>
      <c r="FC1177" s="95"/>
      <c r="FD1177" s="95"/>
      <c r="FE1177" s="95"/>
      <c r="FF1177" s="95"/>
      <c r="FG1177" s="95"/>
      <c r="FH1177" s="95"/>
      <c r="FI1177" s="95"/>
      <c r="FJ1177" s="95"/>
      <c r="FK1177" s="95"/>
      <c r="FL1177" s="95"/>
      <c r="FM1177" s="95"/>
      <c r="FN1177" s="95"/>
      <c r="FO1177" s="95"/>
      <c r="FP1177" s="95"/>
      <c r="FQ1177" s="95"/>
      <c r="FR1177" s="95"/>
      <c r="FS1177" s="95"/>
      <c r="FT1177" s="95"/>
      <c r="FU1177" s="95"/>
      <c r="FV1177" s="95"/>
      <c r="FW1177" s="95"/>
      <c r="FX1177" s="95"/>
      <c r="FY1177" s="95"/>
      <c r="FZ1177" s="95"/>
      <c r="GA1177" s="95"/>
      <c r="GB1177" s="95"/>
      <c r="GC1177" s="95"/>
      <c r="GD1177" s="95"/>
      <c r="GE1177" s="95"/>
      <c r="GF1177" s="95"/>
      <c r="GG1177" s="95"/>
      <c r="GH1177" s="95"/>
      <c r="GI1177" s="95"/>
      <c r="GJ1177" s="95"/>
      <c r="GK1177" s="95"/>
      <c r="GL1177" s="95"/>
      <c r="GM1177" s="95"/>
      <c r="GN1177" s="95"/>
      <c r="GO1177" s="95"/>
      <c r="GP1177" s="95"/>
      <c r="GQ1177" s="95"/>
      <c r="GR1177" s="95"/>
      <c r="GS1177" s="95"/>
      <c r="GT1177" s="95"/>
      <c r="GU1177" s="95"/>
      <c r="GV1177" s="95"/>
      <c r="GW1177" s="95"/>
      <c r="GX1177" s="95"/>
      <c r="GY1177" s="95"/>
      <c r="GZ1177" s="95"/>
      <c r="HA1177" s="95"/>
      <c r="HB1177" s="95"/>
      <c r="HC1177" s="95"/>
      <c r="HD1177" s="95"/>
      <c r="HE1177" s="95"/>
      <c r="HF1177" s="95"/>
      <c r="HG1177" s="95"/>
      <c r="HH1177" s="95"/>
      <c r="HI1177" s="95"/>
      <c r="HJ1177" s="95"/>
      <c r="HK1177" s="95"/>
      <c r="HL1177" s="95"/>
      <c r="HM1177" s="95"/>
      <c r="HN1177" s="95"/>
      <c r="HO1177" s="95"/>
      <c r="HP1177" s="95"/>
      <c r="HQ1177" s="95"/>
      <c r="HR1177" s="95"/>
      <c r="HS1177" s="95"/>
      <c r="HT1177" s="95"/>
      <c r="HU1177" s="95"/>
      <c r="HV1177" s="95"/>
      <c r="HW1177" s="95"/>
      <c r="HX1177" s="95"/>
      <c r="HY1177" s="95"/>
      <c r="HZ1177" s="95"/>
      <c r="IA1177" s="95"/>
      <c r="IB1177" s="95"/>
      <c r="IC1177" s="95"/>
      <c r="ID1177" s="95"/>
      <c r="IE1177" s="95"/>
    </row>
    <row r="1178" s="92" customFormat="1" ht="60" hidden="1" customHeight="1">
      <c r="A1178" s="37"/>
      <c r="B1178" s="37" t="s">
        <v>62</v>
      </c>
      <c r="C1178" s="37" t="s">
        <v>63</v>
      </c>
      <c r="D1178" s="56" t="s">
        <v>64</v>
      </c>
      <c r="E1178" s="56">
        <v>285</v>
      </c>
      <c r="F1178" s="40" t="s">
        <v>4407</v>
      </c>
      <c r="G1178" s="40" t="s">
        <v>4422</v>
      </c>
      <c r="H1178" s="56" t="s">
        <v>4423</v>
      </c>
      <c r="I1178" s="48" t="s">
        <v>171</v>
      </c>
      <c r="J1178" s="40" t="s">
        <v>172</v>
      </c>
      <c r="K1178" s="49" t="s">
        <v>131</v>
      </c>
      <c r="L1178" s="57" t="s">
        <v>151</v>
      </c>
      <c r="M1178" s="40" t="s">
        <v>4415</v>
      </c>
      <c r="N1178" s="49" t="s">
        <v>4424</v>
      </c>
      <c r="O1178" s="37" t="s">
        <v>75</v>
      </c>
      <c r="P1178" s="37" t="s">
        <v>76</v>
      </c>
      <c r="Q1178" s="42" t="s">
        <v>137</v>
      </c>
      <c r="R1178" s="91">
        <v>42005</v>
      </c>
      <c r="S1178" s="44">
        <v>12</v>
      </c>
      <c r="T1178" s="45">
        <f t="shared" si="95"/>
        <v>46387.400000000001</v>
      </c>
      <c r="U1178" s="56" t="s">
        <v>100</v>
      </c>
      <c r="V1178" s="37" t="str">
        <f t="shared" si="97"/>
        <v>М</v>
      </c>
      <c r="W1178" s="37" t="str">
        <f t="shared" si="98"/>
        <v>Па</v>
      </c>
      <c r="X1178" s="48">
        <v>1.6000000000000001</v>
      </c>
      <c r="Y1178" s="48" t="s">
        <v>138</v>
      </c>
      <c r="Z1178" s="42" t="s">
        <v>139</v>
      </c>
      <c r="AA1178" s="56" t="s">
        <v>176</v>
      </c>
      <c r="AB1178" s="48"/>
      <c r="AC1178" s="42" t="s">
        <v>141</v>
      </c>
      <c r="AD1178" s="49">
        <v>60</v>
      </c>
      <c r="AE1178" s="50">
        <v>45444</v>
      </c>
      <c r="AF1178" s="51">
        <f t="shared" si="96"/>
        <v>47269</v>
      </c>
      <c r="AG1178" s="40" t="s">
        <v>82</v>
      </c>
      <c r="AH1178" s="40" t="s">
        <v>83</v>
      </c>
      <c r="AI1178" s="42" t="s">
        <v>4425</v>
      </c>
      <c r="AJ1178" s="40" t="s">
        <v>143</v>
      </c>
      <c r="AK1178" s="51" t="str">
        <f t="shared" ca="1" si="100"/>
        <v>поверен</v>
      </c>
      <c r="AL1178" s="42"/>
      <c r="AM1178" s="42" t="s">
        <v>86</v>
      </c>
      <c r="AN1178" s="42" t="s">
        <v>87</v>
      </c>
      <c r="AO1178" s="42" t="s">
        <v>88</v>
      </c>
      <c r="AP1178" s="48" t="s">
        <v>2099</v>
      </c>
      <c r="AQ1178" s="41" t="s">
        <v>854</v>
      </c>
      <c r="AR1178" s="51"/>
      <c r="AS1178" s="42" t="s">
        <v>91</v>
      </c>
      <c r="AT1178" s="37" t="s">
        <v>385</v>
      </c>
      <c r="AU1178" s="37"/>
      <c r="AV1178" s="40">
        <v>44955</v>
      </c>
      <c r="AW1178" s="40"/>
      <c r="AX1178" s="37"/>
      <c r="AY1178" s="37"/>
      <c r="AZ1178" s="37"/>
      <c r="BA1178" s="40"/>
      <c r="BB1178" s="40" t="s">
        <v>145</v>
      </c>
      <c r="BC1178" s="40" t="s">
        <v>146</v>
      </c>
      <c r="BD1178" s="42">
        <v>3001</v>
      </c>
      <c r="BE1178" s="40"/>
      <c r="BF1178" s="52"/>
      <c r="BG1178" s="93"/>
      <c r="BH1178" s="94"/>
      <c r="BI1178" s="37"/>
      <c r="BJ1178" s="37"/>
      <c r="BK1178" s="37"/>
      <c r="BL1178" s="95"/>
      <c r="BM1178" s="95"/>
      <c r="BN1178" s="95"/>
      <c r="BO1178" s="95"/>
      <c r="BP1178" s="95"/>
      <c r="BQ1178" s="95"/>
      <c r="BR1178" s="95"/>
      <c r="BS1178" s="95"/>
      <c r="BT1178" s="95"/>
      <c r="BU1178" s="95"/>
      <c r="BV1178" s="95"/>
      <c r="BW1178" s="95"/>
      <c r="BX1178" s="95"/>
      <c r="BY1178" s="95"/>
      <c r="BZ1178" s="95"/>
      <c r="CA1178" s="95"/>
      <c r="CB1178" s="95"/>
      <c r="CC1178" s="95"/>
      <c r="CD1178" s="95"/>
      <c r="CE1178" s="95"/>
      <c r="CF1178" s="95"/>
      <c r="CG1178" s="95"/>
      <c r="CH1178" s="95"/>
      <c r="CI1178" s="95"/>
      <c r="CJ1178" s="95"/>
      <c r="CK1178" s="95"/>
      <c r="CL1178" s="95"/>
      <c r="CM1178" s="95"/>
      <c r="CN1178" s="95"/>
      <c r="CO1178" s="95"/>
      <c r="CP1178" s="95"/>
      <c r="CQ1178" s="95"/>
      <c r="CR1178" s="95"/>
      <c r="CS1178" s="95"/>
      <c r="CT1178" s="95"/>
      <c r="CU1178" s="95"/>
      <c r="CV1178" s="95"/>
      <c r="CW1178" s="95"/>
      <c r="CX1178" s="95"/>
      <c r="CY1178" s="95"/>
      <c r="CZ1178" s="95"/>
      <c r="DA1178" s="95"/>
      <c r="DB1178" s="95"/>
      <c r="DC1178" s="95"/>
      <c r="DD1178" s="95"/>
      <c r="DE1178" s="95"/>
      <c r="DF1178" s="95"/>
      <c r="DG1178" s="95"/>
      <c r="DH1178" s="95"/>
      <c r="DI1178" s="95"/>
      <c r="DJ1178" s="95"/>
      <c r="DK1178" s="95"/>
      <c r="DL1178" s="95"/>
      <c r="DM1178" s="95"/>
      <c r="DN1178" s="95"/>
      <c r="DO1178" s="95"/>
      <c r="DP1178" s="95"/>
      <c r="DQ1178" s="95"/>
      <c r="DR1178" s="95"/>
      <c r="DS1178" s="95"/>
      <c r="DT1178" s="95"/>
      <c r="DU1178" s="95"/>
      <c r="DV1178" s="95"/>
      <c r="DW1178" s="95"/>
      <c r="DX1178" s="95"/>
      <c r="DY1178" s="95"/>
      <c r="DZ1178" s="95"/>
      <c r="EA1178" s="95"/>
      <c r="EB1178" s="95"/>
      <c r="EC1178" s="95"/>
      <c r="ED1178" s="95"/>
      <c r="EE1178" s="95"/>
      <c r="EF1178" s="95"/>
      <c r="EG1178" s="95"/>
      <c r="EH1178" s="95"/>
      <c r="EI1178" s="95"/>
      <c r="EJ1178" s="95"/>
      <c r="EK1178" s="95"/>
      <c r="EL1178" s="95"/>
      <c r="EM1178" s="95"/>
      <c r="EN1178" s="95"/>
      <c r="EO1178" s="95"/>
      <c r="EP1178" s="95"/>
      <c r="EQ1178" s="95"/>
      <c r="ER1178" s="95"/>
      <c r="ES1178" s="95"/>
      <c r="ET1178" s="95"/>
      <c r="EU1178" s="95"/>
      <c r="EV1178" s="95"/>
      <c r="EW1178" s="95"/>
      <c r="EX1178" s="95"/>
      <c r="EY1178" s="95"/>
      <c r="EZ1178" s="95"/>
      <c r="FA1178" s="95"/>
      <c r="FB1178" s="95"/>
      <c r="FC1178" s="95"/>
      <c r="FD1178" s="95"/>
      <c r="FE1178" s="95"/>
      <c r="FF1178" s="95"/>
      <c r="FG1178" s="95"/>
      <c r="FH1178" s="95"/>
      <c r="FI1178" s="95"/>
      <c r="FJ1178" s="95"/>
      <c r="FK1178" s="95"/>
      <c r="FL1178" s="95"/>
      <c r="FM1178" s="95"/>
      <c r="FN1178" s="95"/>
      <c r="FO1178" s="95"/>
      <c r="FP1178" s="95"/>
      <c r="FQ1178" s="95"/>
      <c r="FR1178" s="95"/>
      <c r="FS1178" s="95"/>
      <c r="FT1178" s="95"/>
      <c r="FU1178" s="95"/>
      <c r="FV1178" s="95"/>
      <c r="FW1178" s="95"/>
      <c r="FX1178" s="95"/>
      <c r="FY1178" s="95"/>
      <c r="FZ1178" s="95"/>
      <c r="GA1178" s="95"/>
      <c r="GB1178" s="95"/>
      <c r="GC1178" s="95"/>
      <c r="GD1178" s="95"/>
      <c r="GE1178" s="95"/>
      <c r="GF1178" s="95"/>
      <c r="GG1178" s="95"/>
      <c r="GH1178" s="95"/>
      <c r="GI1178" s="95"/>
      <c r="GJ1178" s="95"/>
      <c r="GK1178" s="95"/>
      <c r="GL1178" s="95"/>
      <c r="GM1178" s="95"/>
      <c r="GN1178" s="95"/>
      <c r="GO1178" s="95"/>
      <c r="GP1178" s="95"/>
      <c r="GQ1178" s="95"/>
      <c r="GR1178" s="95"/>
      <c r="GS1178" s="95"/>
      <c r="GT1178" s="95"/>
      <c r="GU1178" s="95"/>
      <c r="GV1178" s="95"/>
      <c r="GW1178" s="95"/>
      <c r="GX1178" s="95"/>
      <c r="GY1178" s="95"/>
      <c r="GZ1178" s="95"/>
      <c r="HA1178" s="95"/>
      <c r="HB1178" s="95"/>
      <c r="HC1178" s="95"/>
      <c r="HD1178" s="95"/>
      <c r="HE1178" s="95"/>
      <c r="HF1178" s="95"/>
      <c r="HG1178" s="95"/>
      <c r="HH1178" s="95"/>
      <c r="HI1178" s="95"/>
      <c r="HJ1178" s="95"/>
      <c r="HK1178" s="95"/>
      <c r="HL1178" s="95"/>
      <c r="HM1178" s="95"/>
      <c r="HN1178" s="95"/>
      <c r="HO1178" s="95"/>
      <c r="HP1178" s="95"/>
      <c r="HQ1178" s="95"/>
      <c r="HR1178" s="95"/>
      <c r="HS1178" s="95"/>
      <c r="HT1178" s="95"/>
      <c r="HU1178" s="95"/>
      <c r="HV1178" s="95"/>
      <c r="HW1178" s="95"/>
      <c r="HX1178" s="95"/>
      <c r="HY1178" s="95"/>
      <c r="HZ1178" s="95"/>
      <c r="IA1178" s="95"/>
      <c r="IB1178" s="95"/>
      <c r="IC1178" s="95"/>
      <c r="ID1178" s="95"/>
      <c r="IE1178" s="95"/>
    </row>
    <row r="1179" s="92" customFormat="1" ht="60" hidden="1" customHeight="1">
      <c r="A1179" s="37"/>
      <c r="B1179" s="37" t="s">
        <v>62</v>
      </c>
      <c r="C1179" s="37" t="s">
        <v>63</v>
      </c>
      <c r="D1179" s="56" t="s">
        <v>64</v>
      </c>
      <c r="E1179" s="56">
        <v>285</v>
      </c>
      <c r="F1179" s="40" t="s">
        <v>4407</v>
      </c>
      <c r="G1179" s="40" t="s">
        <v>4426</v>
      </c>
      <c r="H1179" s="56" t="s">
        <v>4427</v>
      </c>
      <c r="I1179" s="48" t="s">
        <v>171</v>
      </c>
      <c r="J1179" s="40" t="s">
        <v>172</v>
      </c>
      <c r="K1179" s="49" t="s">
        <v>131</v>
      </c>
      <c r="L1179" s="57" t="s">
        <v>151</v>
      </c>
      <c r="M1179" s="40" t="s">
        <v>4415</v>
      </c>
      <c r="N1179" s="49" t="s">
        <v>4428</v>
      </c>
      <c r="O1179" s="37" t="s">
        <v>75</v>
      </c>
      <c r="P1179" s="37" t="s">
        <v>76</v>
      </c>
      <c r="Q1179" s="42" t="s">
        <v>137</v>
      </c>
      <c r="R1179" s="91">
        <v>42005</v>
      </c>
      <c r="S1179" s="44">
        <v>12</v>
      </c>
      <c r="T1179" s="45">
        <f t="shared" si="95"/>
        <v>46387.400000000001</v>
      </c>
      <c r="U1179" s="56" t="s">
        <v>100</v>
      </c>
      <c r="V1179" s="37" t="str">
        <f t="shared" si="97"/>
        <v>М</v>
      </c>
      <c r="W1179" s="37" t="str">
        <f t="shared" si="98"/>
        <v>Па</v>
      </c>
      <c r="X1179" s="48">
        <v>1.6000000000000001</v>
      </c>
      <c r="Y1179" s="48" t="s">
        <v>138</v>
      </c>
      <c r="Z1179" s="42" t="s">
        <v>139</v>
      </c>
      <c r="AA1179" s="56" t="s">
        <v>176</v>
      </c>
      <c r="AB1179" s="48"/>
      <c r="AC1179" s="42" t="s">
        <v>141</v>
      </c>
      <c r="AD1179" s="49">
        <v>60</v>
      </c>
      <c r="AE1179" s="50">
        <v>45444</v>
      </c>
      <c r="AF1179" s="51">
        <f t="shared" si="96"/>
        <v>47269</v>
      </c>
      <c r="AG1179" s="40" t="s">
        <v>82</v>
      </c>
      <c r="AH1179" s="40" t="s">
        <v>83</v>
      </c>
      <c r="AI1179" s="42" t="s">
        <v>4429</v>
      </c>
      <c r="AJ1179" s="40" t="s">
        <v>143</v>
      </c>
      <c r="AK1179" s="51" t="str">
        <f t="shared" ca="1" si="100"/>
        <v>поверен</v>
      </c>
      <c r="AL1179" s="42"/>
      <c r="AM1179" s="42" t="s">
        <v>86</v>
      </c>
      <c r="AN1179" s="42" t="s">
        <v>87</v>
      </c>
      <c r="AO1179" s="42" t="s">
        <v>88</v>
      </c>
      <c r="AP1179" s="48" t="s">
        <v>2099</v>
      </c>
      <c r="AQ1179" s="41" t="s">
        <v>854</v>
      </c>
      <c r="AR1179" s="51"/>
      <c r="AS1179" s="42" t="s">
        <v>91</v>
      </c>
      <c r="AT1179" s="37" t="s">
        <v>385</v>
      </c>
      <c r="AU1179" s="37"/>
      <c r="AV1179" s="40">
        <v>44955</v>
      </c>
      <c r="AW1179" s="40"/>
      <c r="AX1179" s="37"/>
      <c r="AY1179" s="37"/>
      <c r="AZ1179" s="37"/>
      <c r="BA1179" s="40"/>
      <c r="BB1179" s="40" t="s">
        <v>145</v>
      </c>
      <c r="BC1179" s="40" t="s">
        <v>146</v>
      </c>
      <c r="BD1179" s="42">
        <v>3001</v>
      </c>
      <c r="BE1179" s="40"/>
      <c r="BF1179" s="52"/>
      <c r="BG1179" s="93"/>
      <c r="BH1179" s="94"/>
      <c r="BI1179" s="37"/>
      <c r="BJ1179" s="37"/>
      <c r="BK1179" s="37"/>
      <c r="BL1179" s="95"/>
      <c r="BM1179" s="95"/>
      <c r="BN1179" s="95"/>
      <c r="BO1179" s="95"/>
      <c r="BP1179" s="95"/>
      <c r="BQ1179" s="95"/>
      <c r="BR1179" s="95"/>
      <c r="BS1179" s="95"/>
      <c r="BT1179" s="95"/>
      <c r="BU1179" s="95"/>
      <c r="BV1179" s="95"/>
      <c r="BW1179" s="95"/>
      <c r="BX1179" s="95"/>
      <c r="BY1179" s="95"/>
      <c r="BZ1179" s="95"/>
      <c r="CA1179" s="95"/>
      <c r="CB1179" s="95"/>
      <c r="CC1179" s="95"/>
      <c r="CD1179" s="95"/>
      <c r="CE1179" s="95"/>
      <c r="CF1179" s="95"/>
      <c r="CG1179" s="95"/>
      <c r="CH1179" s="95"/>
      <c r="CI1179" s="95"/>
      <c r="CJ1179" s="95"/>
      <c r="CK1179" s="95"/>
      <c r="CL1179" s="95"/>
      <c r="CM1179" s="95"/>
      <c r="CN1179" s="95"/>
      <c r="CO1179" s="95"/>
      <c r="CP1179" s="95"/>
      <c r="CQ1179" s="95"/>
      <c r="CR1179" s="95"/>
      <c r="CS1179" s="95"/>
      <c r="CT1179" s="95"/>
      <c r="CU1179" s="95"/>
      <c r="CV1179" s="95"/>
      <c r="CW1179" s="95"/>
      <c r="CX1179" s="95"/>
      <c r="CY1179" s="95"/>
      <c r="CZ1179" s="95"/>
      <c r="DA1179" s="95"/>
      <c r="DB1179" s="95"/>
      <c r="DC1179" s="95"/>
      <c r="DD1179" s="95"/>
      <c r="DE1179" s="95"/>
      <c r="DF1179" s="95"/>
      <c r="DG1179" s="95"/>
      <c r="DH1179" s="95"/>
      <c r="DI1179" s="95"/>
      <c r="DJ1179" s="95"/>
      <c r="DK1179" s="95"/>
      <c r="DL1179" s="95"/>
      <c r="DM1179" s="95"/>
      <c r="DN1179" s="95"/>
      <c r="DO1179" s="95"/>
      <c r="DP1179" s="95"/>
      <c r="DQ1179" s="95"/>
      <c r="DR1179" s="95"/>
      <c r="DS1179" s="95"/>
      <c r="DT1179" s="95"/>
      <c r="DU1179" s="95"/>
      <c r="DV1179" s="95"/>
      <c r="DW1179" s="95"/>
      <c r="DX1179" s="95"/>
      <c r="DY1179" s="95"/>
      <c r="DZ1179" s="95"/>
      <c r="EA1179" s="95"/>
      <c r="EB1179" s="95"/>
      <c r="EC1179" s="95"/>
      <c r="ED1179" s="95"/>
      <c r="EE1179" s="95"/>
      <c r="EF1179" s="95"/>
      <c r="EG1179" s="95"/>
      <c r="EH1179" s="95"/>
      <c r="EI1179" s="95"/>
      <c r="EJ1179" s="95"/>
      <c r="EK1179" s="95"/>
      <c r="EL1179" s="95"/>
      <c r="EM1179" s="95"/>
      <c r="EN1179" s="95"/>
      <c r="EO1179" s="95"/>
      <c r="EP1179" s="95"/>
      <c r="EQ1179" s="95"/>
      <c r="ER1179" s="95"/>
      <c r="ES1179" s="95"/>
      <c r="ET1179" s="95"/>
      <c r="EU1179" s="95"/>
      <c r="EV1179" s="95"/>
      <c r="EW1179" s="95"/>
      <c r="EX1179" s="95"/>
      <c r="EY1179" s="95"/>
      <c r="EZ1179" s="95"/>
      <c r="FA1179" s="95"/>
      <c r="FB1179" s="95"/>
      <c r="FC1179" s="95"/>
      <c r="FD1179" s="95"/>
      <c r="FE1179" s="95"/>
      <c r="FF1179" s="95"/>
      <c r="FG1179" s="95"/>
      <c r="FH1179" s="95"/>
      <c r="FI1179" s="95"/>
      <c r="FJ1179" s="95"/>
      <c r="FK1179" s="95"/>
      <c r="FL1179" s="95"/>
      <c r="FM1179" s="95"/>
      <c r="FN1179" s="95"/>
      <c r="FO1179" s="95"/>
      <c r="FP1179" s="95"/>
      <c r="FQ1179" s="95"/>
      <c r="FR1179" s="95"/>
      <c r="FS1179" s="95"/>
      <c r="FT1179" s="95"/>
      <c r="FU1179" s="95"/>
      <c r="FV1179" s="95"/>
      <c r="FW1179" s="95"/>
      <c r="FX1179" s="95"/>
      <c r="FY1179" s="95"/>
      <c r="FZ1179" s="95"/>
      <c r="GA1179" s="95"/>
      <c r="GB1179" s="95"/>
      <c r="GC1179" s="95"/>
      <c r="GD1179" s="95"/>
      <c r="GE1179" s="95"/>
      <c r="GF1179" s="95"/>
      <c r="GG1179" s="95"/>
      <c r="GH1179" s="95"/>
      <c r="GI1179" s="95"/>
      <c r="GJ1179" s="95"/>
      <c r="GK1179" s="95"/>
      <c r="GL1179" s="95"/>
      <c r="GM1179" s="95"/>
      <c r="GN1179" s="95"/>
      <c r="GO1179" s="95"/>
      <c r="GP1179" s="95"/>
      <c r="GQ1179" s="95"/>
      <c r="GR1179" s="95"/>
      <c r="GS1179" s="95"/>
      <c r="GT1179" s="95"/>
      <c r="GU1179" s="95"/>
      <c r="GV1179" s="95"/>
      <c r="GW1179" s="95"/>
      <c r="GX1179" s="95"/>
      <c r="GY1179" s="95"/>
      <c r="GZ1179" s="95"/>
      <c r="HA1179" s="95"/>
      <c r="HB1179" s="95"/>
      <c r="HC1179" s="95"/>
      <c r="HD1179" s="95"/>
      <c r="HE1179" s="95"/>
      <c r="HF1179" s="95"/>
      <c r="HG1179" s="95"/>
      <c r="HH1179" s="95"/>
      <c r="HI1179" s="95"/>
      <c r="HJ1179" s="95"/>
      <c r="HK1179" s="95"/>
      <c r="HL1179" s="95"/>
      <c r="HM1179" s="95"/>
      <c r="HN1179" s="95"/>
      <c r="HO1179" s="95"/>
      <c r="HP1179" s="95"/>
      <c r="HQ1179" s="95"/>
      <c r="HR1179" s="95"/>
      <c r="HS1179" s="95"/>
      <c r="HT1179" s="95"/>
      <c r="HU1179" s="95"/>
      <c r="HV1179" s="95"/>
      <c r="HW1179" s="95"/>
      <c r="HX1179" s="95"/>
      <c r="HY1179" s="95"/>
      <c r="HZ1179" s="95"/>
      <c r="IA1179" s="95"/>
      <c r="IB1179" s="95"/>
      <c r="IC1179" s="95"/>
      <c r="ID1179" s="95"/>
      <c r="IE1179" s="95"/>
    </row>
    <row r="1180" s="92" customFormat="1" ht="60" hidden="1" customHeight="1">
      <c r="A1180" s="37"/>
      <c r="B1180" s="37" t="s">
        <v>62</v>
      </c>
      <c r="C1180" s="37" t="s">
        <v>63</v>
      </c>
      <c r="D1180" s="56" t="s">
        <v>64</v>
      </c>
      <c r="E1180" s="56">
        <v>285</v>
      </c>
      <c r="F1180" s="40" t="s">
        <v>4407</v>
      </c>
      <c r="G1180" s="40" t="s">
        <v>4430</v>
      </c>
      <c r="H1180" s="56" t="s">
        <v>4431</v>
      </c>
      <c r="I1180" s="48" t="s">
        <v>753</v>
      </c>
      <c r="J1180" s="40" t="s">
        <v>754</v>
      </c>
      <c r="K1180" s="49" t="s">
        <v>523</v>
      </c>
      <c r="L1180" s="49" t="s">
        <v>1352</v>
      </c>
      <c r="M1180" s="40" t="s">
        <v>4432</v>
      </c>
      <c r="N1180" s="49" t="s">
        <v>4433</v>
      </c>
      <c r="O1180" s="37" t="s">
        <v>1098</v>
      </c>
      <c r="P1180" s="37" t="s">
        <v>76</v>
      </c>
      <c r="Q1180" s="42" t="s">
        <v>77</v>
      </c>
      <c r="R1180" s="91">
        <v>42031</v>
      </c>
      <c r="S1180" s="48">
        <v>10</v>
      </c>
      <c r="T1180" s="45">
        <f t="shared" si="95"/>
        <v>45683</v>
      </c>
      <c r="U1180" s="56">
        <v>-50</v>
      </c>
      <c r="V1180" s="37" t="str">
        <f t="shared" si="97"/>
        <v/>
      </c>
      <c r="W1180" s="37" t="str">
        <f t="shared" si="98"/>
        <v>°С</v>
      </c>
      <c r="X1180" s="48">
        <v>50</v>
      </c>
      <c r="Y1180" s="48"/>
      <c r="Z1180" s="42" t="s">
        <v>79</v>
      </c>
      <c r="AA1180" s="56" t="s">
        <v>542</v>
      </c>
      <c r="AB1180" s="48"/>
      <c r="AC1180" s="42" t="s">
        <v>141</v>
      </c>
      <c r="AD1180" s="49">
        <v>48</v>
      </c>
      <c r="AE1180" s="50">
        <v>45444</v>
      </c>
      <c r="AF1180" s="51">
        <f t="shared" si="96"/>
        <v>46904</v>
      </c>
      <c r="AG1180" s="40" t="s">
        <v>82</v>
      </c>
      <c r="AH1180" s="40" t="s">
        <v>83</v>
      </c>
      <c r="AI1180" s="42" t="s">
        <v>4434</v>
      </c>
      <c r="AJ1180" s="40" t="s">
        <v>143</v>
      </c>
      <c r="AK1180" s="51" t="str">
        <f t="shared" ca="1" si="100"/>
        <v>поверен</v>
      </c>
      <c r="AL1180" s="42"/>
      <c r="AM1180" s="42" t="s">
        <v>86</v>
      </c>
      <c r="AN1180" s="42" t="s">
        <v>87</v>
      </c>
      <c r="AO1180" s="42" t="s">
        <v>88</v>
      </c>
      <c r="AP1180" s="48" t="s">
        <v>4435</v>
      </c>
      <c r="AQ1180" s="41" t="s">
        <v>854</v>
      </c>
      <c r="AR1180" s="51"/>
      <c r="AS1180" s="42" t="s">
        <v>91</v>
      </c>
      <c r="AT1180" s="37" t="s">
        <v>385</v>
      </c>
      <c r="AU1180" s="37"/>
      <c r="AV1180" s="40">
        <v>44955</v>
      </c>
      <c r="AW1180" s="40"/>
      <c r="AX1180" s="37"/>
      <c r="AY1180" s="37"/>
      <c r="AZ1180" s="37"/>
      <c r="BA1180" s="40"/>
      <c r="BB1180" s="40" t="s">
        <v>93</v>
      </c>
      <c r="BC1180" s="40" t="s">
        <v>94</v>
      </c>
      <c r="BD1180" s="42">
        <v>3201</v>
      </c>
      <c r="BE1180" s="40"/>
      <c r="BF1180" s="52"/>
      <c r="BG1180" s="93"/>
      <c r="BH1180" s="94"/>
      <c r="BI1180" s="37"/>
      <c r="BJ1180" s="37"/>
      <c r="BK1180" s="37"/>
      <c r="BL1180" s="95"/>
      <c r="BM1180" s="95"/>
      <c r="BN1180" s="95"/>
      <c r="BO1180" s="95"/>
      <c r="BP1180" s="95"/>
      <c r="BQ1180" s="95"/>
      <c r="BR1180" s="95"/>
      <c r="BS1180" s="95"/>
      <c r="BT1180" s="95"/>
      <c r="BU1180" s="95"/>
      <c r="BV1180" s="95"/>
      <c r="BW1180" s="95"/>
      <c r="BX1180" s="95"/>
      <c r="BY1180" s="95"/>
      <c r="BZ1180" s="95"/>
      <c r="CA1180" s="95"/>
      <c r="CB1180" s="95"/>
      <c r="CC1180" s="95"/>
      <c r="CD1180" s="95"/>
      <c r="CE1180" s="95"/>
      <c r="CF1180" s="95"/>
      <c r="CG1180" s="95"/>
      <c r="CH1180" s="95"/>
      <c r="CI1180" s="95"/>
      <c r="CJ1180" s="95"/>
      <c r="CK1180" s="95"/>
      <c r="CL1180" s="95"/>
      <c r="CM1180" s="95"/>
      <c r="CN1180" s="95"/>
      <c r="CO1180" s="95"/>
      <c r="CP1180" s="95"/>
      <c r="CQ1180" s="95"/>
      <c r="CR1180" s="95"/>
      <c r="CS1180" s="95"/>
      <c r="CT1180" s="95"/>
      <c r="CU1180" s="95"/>
      <c r="CV1180" s="95"/>
      <c r="CW1180" s="95"/>
      <c r="CX1180" s="95"/>
      <c r="CY1180" s="95"/>
      <c r="CZ1180" s="95"/>
      <c r="DA1180" s="95"/>
      <c r="DB1180" s="95"/>
      <c r="DC1180" s="95"/>
      <c r="DD1180" s="95"/>
      <c r="DE1180" s="95"/>
      <c r="DF1180" s="95"/>
      <c r="DG1180" s="95"/>
      <c r="DH1180" s="95"/>
      <c r="DI1180" s="95"/>
      <c r="DJ1180" s="95"/>
      <c r="DK1180" s="95"/>
      <c r="DL1180" s="95"/>
      <c r="DM1180" s="95"/>
      <c r="DN1180" s="95"/>
      <c r="DO1180" s="95"/>
      <c r="DP1180" s="95"/>
      <c r="DQ1180" s="95"/>
      <c r="DR1180" s="95"/>
      <c r="DS1180" s="95"/>
      <c r="DT1180" s="95"/>
      <c r="DU1180" s="95"/>
      <c r="DV1180" s="95"/>
      <c r="DW1180" s="95"/>
      <c r="DX1180" s="95"/>
      <c r="DY1180" s="95"/>
      <c r="DZ1180" s="95"/>
      <c r="EA1180" s="95"/>
      <c r="EB1180" s="95"/>
      <c r="EC1180" s="95"/>
      <c r="ED1180" s="95"/>
      <c r="EE1180" s="95"/>
      <c r="EF1180" s="95"/>
      <c r="EG1180" s="95"/>
      <c r="EH1180" s="95"/>
      <c r="EI1180" s="95"/>
      <c r="EJ1180" s="95"/>
      <c r="EK1180" s="95"/>
      <c r="EL1180" s="95"/>
      <c r="EM1180" s="95"/>
      <c r="EN1180" s="95"/>
      <c r="EO1180" s="95"/>
      <c r="EP1180" s="95"/>
      <c r="EQ1180" s="95"/>
      <c r="ER1180" s="95"/>
      <c r="ES1180" s="95"/>
      <c r="ET1180" s="95"/>
      <c r="EU1180" s="95"/>
      <c r="EV1180" s="95"/>
      <c r="EW1180" s="95"/>
      <c r="EX1180" s="95"/>
      <c r="EY1180" s="95"/>
      <c r="EZ1180" s="95"/>
      <c r="FA1180" s="95"/>
      <c r="FB1180" s="95"/>
      <c r="FC1180" s="95"/>
      <c r="FD1180" s="95"/>
      <c r="FE1180" s="95"/>
      <c r="FF1180" s="95"/>
      <c r="FG1180" s="95"/>
      <c r="FH1180" s="95"/>
      <c r="FI1180" s="95"/>
      <c r="FJ1180" s="95"/>
      <c r="FK1180" s="95"/>
      <c r="FL1180" s="95"/>
      <c r="FM1180" s="95"/>
      <c r="FN1180" s="95"/>
      <c r="FO1180" s="95"/>
      <c r="FP1180" s="95"/>
      <c r="FQ1180" s="95"/>
      <c r="FR1180" s="95"/>
      <c r="FS1180" s="95"/>
      <c r="FT1180" s="95"/>
      <c r="FU1180" s="95"/>
      <c r="FV1180" s="95"/>
      <c r="FW1180" s="95"/>
      <c r="FX1180" s="95"/>
      <c r="FY1180" s="95"/>
      <c r="FZ1180" s="95"/>
      <c r="GA1180" s="95"/>
      <c r="GB1180" s="95"/>
      <c r="GC1180" s="95"/>
      <c r="GD1180" s="95"/>
      <c r="GE1180" s="95"/>
      <c r="GF1180" s="95"/>
      <c r="GG1180" s="95"/>
      <c r="GH1180" s="95"/>
      <c r="GI1180" s="95"/>
      <c r="GJ1180" s="95"/>
      <c r="GK1180" s="95"/>
      <c r="GL1180" s="95"/>
      <c r="GM1180" s="95"/>
      <c r="GN1180" s="95"/>
      <c r="GO1180" s="95"/>
      <c r="GP1180" s="95"/>
      <c r="GQ1180" s="95"/>
      <c r="GR1180" s="95"/>
      <c r="GS1180" s="95"/>
      <c r="GT1180" s="95"/>
      <c r="GU1180" s="95"/>
      <c r="GV1180" s="95"/>
      <c r="GW1180" s="95"/>
      <c r="GX1180" s="95"/>
      <c r="GY1180" s="95"/>
      <c r="GZ1180" s="95"/>
      <c r="HA1180" s="95"/>
      <c r="HB1180" s="95"/>
      <c r="HC1180" s="95"/>
      <c r="HD1180" s="95"/>
      <c r="HE1180" s="95"/>
      <c r="HF1180" s="95"/>
      <c r="HG1180" s="95"/>
      <c r="HH1180" s="95"/>
      <c r="HI1180" s="95"/>
      <c r="HJ1180" s="95"/>
      <c r="HK1180" s="95"/>
      <c r="HL1180" s="95"/>
      <c r="HM1180" s="95"/>
      <c r="HN1180" s="95"/>
      <c r="HO1180" s="95"/>
      <c r="HP1180" s="95"/>
      <c r="HQ1180" s="95"/>
      <c r="HR1180" s="95"/>
      <c r="HS1180" s="95"/>
      <c r="HT1180" s="95"/>
      <c r="HU1180" s="95"/>
      <c r="HV1180" s="95"/>
      <c r="HW1180" s="95"/>
      <c r="HX1180" s="95"/>
      <c r="HY1180" s="95"/>
      <c r="HZ1180" s="95"/>
      <c r="IA1180" s="95"/>
      <c r="IB1180" s="95"/>
      <c r="IC1180" s="95"/>
      <c r="ID1180" s="95"/>
      <c r="IE1180" s="95"/>
    </row>
    <row r="1181" s="36" customFormat="1" ht="60" hidden="1" customHeight="1">
      <c r="A1181" s="37"/>
      <c r="B1181" s="37" t="s">
        <v>62</v>
      </c>
      <c r="C1181" s="37" t="s">
        <v>63</v>
      </c>
      <c r="D1181" s="56" t="s">
        <v>64</v>
      </c>
      <c r="E1181" s="56">
        <v>285</v>
      </c>
      <c r="F1181" s="40" t="s">
        <v>4407</v>
      </c>
      <c r="G1181" s="40" t="s">
        <v>4436</v>
      </c>
      <c r="H1181" s="56" t="s">
        <v>4437</v>
      </c>
      <c r="I1181" s="48" t="s">
        <v>1121</v>
      </c>
      <c r="J1181" s="40" t="s">
        <v>4438</v>
      </c>
      <c r="K1181" s="49" t="s">
        <v>463</v>
      </c>
      <c r="L1181" s="49" t="s">
        <v>1123</v>
      </c>
      <c r="M1181" s="40" t="s">
        <v>1124</v>
      </c>
      <c r="N1181" s="49">
        <v>1212436</v>
      </c>
      <c r="O1181" s="37" t="s">
        <v>1098</v>
      </c>
      <c r="P1181" s="37" t="s">
        <v>76</v>
      </c>
      <c r="Q1181" s="42" t="s">
        <v>137</v>
      </c>
      <c r="R1181" s="96">
        <v>41334</v>
      </c>
      <c r="S1181" s="48">
        <v>12</v>
      </c>
      <c r="T1181" s="45">
        <f t="shared" si="95"/>
        <v>45716.400000000001</v>
      </c>
      <c r="U1181" s="56" t="s">
        <v>100</v>
      </c>
      <c r="V1181" s="47" t="str">
        <f t="shared" si="97"/>
        <v>к</v>
      </c>
      <c r="W1181" s="47" t="str">
        <f t="shared" si="98"/>
        <v>Па</v>
      </c>
      <c r="X1181" s="48">
        <v>7000</v>
      </c>
      <c r="Y1181" s="48" t="s">
        <v>215</v>
      </c>
      <c r="Z1181" s="42" t="s">
        <v>139</v>
      </c>
      <c r="AA1181" s="56" t="s">
        <v>101</v>
      </c>
      <c r="AB1181" s="48"/>
      <c r="AC1181" s="42" t="s">
        <v>141</v>
      </c>
      <c r="AD1181" s="49">
        <v>60</v>
      </c>
      <c r="AE1181" s="50">
        <v>45831</v>
      </c>
      <c r="AF1181" s="51">
        <f t="shared" si="96"/>
        <v>47656</v>
      </c>
      <c r="AG1181" s="40" t="s">
        <v>82</v>
      </c>
      <c r="AH1181" s="40" t="s">
        <v>83</v>
      </c>
      <c r="AI1181" s="42" t="s">
        <v>4439</v>
      </c>
      <c r="AJ1181" s="40" t="s">
        <v>109</v>
      </c>
      <c r="AK1181" s="51" t="str">
        <f t="shared" ca="1" si="100"/>
        <v>поверен</v>
      </c>
      <c r="AL1181" s="42"/>
      <c r="AM1181" s="42" t="s">
        <v>86</v>
      </c>
      <c r="AN1181" s="42" t="s">
        <v>87</v>
      </c>
      <c r="AO1181" s="42" t="s">
        <v>88</v>
      </c>
      <c r="AP1181" s="48" t="s">
        <v>4440</v>
      </c>
      <c r="AQ1181" s="41" t="s">
        <v>854</v>
      </c>
      <c r="AR1181" s="51"/>
      <c r="AS1181" s="42" t="s">
        <v>91</v>
      </c>
      <c r="AT1181" s="37" t="s">
        <v>385</v>
      </c>
      <c r="AU1181" s="37"/>
      <c r="AV1181" s="40">
        <v>44954</v>
      </c>
      <c r="AW1181" s="40"/>
      <c r="AX1181" s="37"/>
      <c r="AY1181" s="37"/>
      <c r="AZ1181" s="37"/>
      <c r="BA1181" s="40"/>
      <c r="BB1181" s="40" t="s">
        <v>145</v>
      </c>
      <c r="BC1181" s="40" t="s">
        <v>146</v>
      </c>
      <c r="BD1181" s="42"/>
      <c r="BE1181" s="40"/>
      <c r="BF1181" s="52"/>
      <c r="BG1181" s="53"/>
      <c r="BH1181" s="54"/>
      <c r="BI1181" s="47"/>
      <c r="BJ1181" s="47"/>
      <c r="BK1181" s="47"/>
      <c r="BL1181" s="55"/>
      <c r="BM1181" s="55"/>
      <c r="BN1181" s="55"/>
      <c r="BO1181" s="55"/>
      <c r="BP1181" s="55"/>
      <c r="BQ1181" s="55"/>
      <c r="BR1181" s="55"/>
      <c r="BS1181" s="55"/>
      <c r="BT1181" s="55"/>
      <c r="BU1181" s="55"/>
      <c r="BV1181" s="55"/>
      <c r="BW1181" s="55"/>
      <c r="BX1181" s="55"/>
      <c r="BY1181" s="55"/>
      <c r="BZ1181" s="55"/>
      <c r="CA1181" s="55"/>
      <c r="CB1181" s="55"/>
      <c r="CC1181" s="55"/>
      <c r="CD1181" s="55"/>
      <c r="CE1181" s="55"/>
      <c r="CF1181" s="55"/>
      <c r="CG1181" s="55"/>
      <c r="CH1181" s="55"/>
      <c r="CI1181" s="55"/>
      <c r="CJ1181" s="55"/>
      <c r="CK1181" s="55"/>
      <c r="CL1181" s="55"/>
      <c r="CM1181" s="55"/>
      <c r="CN1181" s="55"/>
      <c r="CO1181" s="55"/>
      <c r="CP1181" s="55"/>
      <c r="CQ1181" s="55"/>
      <c r="CR1181" s="55"/>
      <c r="CS1181" s="55"/>
      <c r="CT1181" s="55"/>
      <c r="CU1181" s="55"/>
      <c r="CV1181" s="55"/>
      <c r="CW1181" s="55"/>
      <c r="CX1181" s="55"/>
      <c r="CY1181" s="55"/>
      <c r="CZ1181" s="55"/>
      <c r="DA1181" s="55"/>
      <c r="DB1181" s="55"/>
      <c r="DC1181" s="55"/>
      <c r="DD1181" s="55"/>
      <c r="DE1181" s="55"/>
      <c r="DF1181" s="55"/>
      <c r="DG1181" s="55"/>
      <c r="DH1181" s="55"/>
      <c r="DI1181" s="55"/>
      <c r="DJ1181" s="55"/>
      <c r="DK1181" s="55"/>
      <c r="DL1181" s="55"/>
      <c r="DM1181" s="55"/>
      <c r="DN1181" s="55"/>
      <c r="DO1181" s="55"/>
      <c r="DP1181" s="55"/>
      <c r="DQ1181" s="55"/>
      <c r="DR1181" s="55"/>
      <c r="DS1181" s="55"/>
      <c r="DT1181" s="55"/>
      <c r="DU1181" s="55"/>
      <c r="DV1181" s="55"/>
      <c r="DW1181" s="55"/>
      <c r="DX1181" s="55"/>
      <c r="DY1181" s="55"/>
      <c r="DZ1181" s="55"/>
      <c r="EA1181" s="55"/>
      <c r="EB1181" s="55"/>
      <c r="EC1181" s="55"/>
      <c r="ED1181" s="55"/>
      <c r="EE1181" s="55"/>
      <c r="EF1181" s="55"/>
      <c r="EG1181" s="55"/>
      <c r="EH1181" s="55"/>
      <c r="EI1181" s="55"/>
      <c r="EJ1181" s="55"/>
      <c r="EK1181" s="55"/>
      <c r="EL1181" s="55"/>
      <c r="EM1181" s="55"/>
      <c r="EN1181" s="55"/>
      <c r="EO1181" s="55"/>
      <c r="EP1181" s="55"/>
      <c r="EQ1181" s="55"/>
      <c r="ER1181" s="55"/>
      <c r="ES1181" s="55"/>
      <c r="ET1181" s="55"/>
      <c r="EU1181" s="55"/>
      <c r="EV1181" s="55"/>
      <c r="EW1181" s="55"/>
      <c r="EX1181" s="55"/>
      <c r="EY1181" s="55"/>
      <c r="EZ1181" s="55"/>
      <c r="FA1181" s="55"/>
      <c r="FB1181" s="55"/>
      <c r="FC1181" s="55"/>
      <c r="FD1181" s="55"/>
      <c r="FE1181" s="55"/>
      <c r="FF1181" s="55"/>
      <c r="FG1181" s="55"/>
      <c r="FH1181" s="55"/>
      <c r="FI1181" s="55"/>
      <c r="FJ1181" s="55"/>
      <c r="FK1181" s="55"/>
      <c r="FL1181" s="55"/>
      <c r="FM1181" s="55"/>
      <c r="FN1181" s="55"/>
      <c r="FO1181" s="55"/>
      <c r="FP1181" s="55"/>
      <c r="FQ1181" s="55"/>
      <c r="FR1181" s="55"/>
      <c r="FS1181" s="55"/>
      <c r="FT1181" s="55"/>
      <c r="FU1181" s="55"/>
      <c r="FV1181" s="55"/>
      <c r="FW1181" s="55"/>
      <c r="FX1181" s="55"/>
      <c r="FY1181" s="55"/>
      <c r="FZ1181" s="55"/>
      <c r="GA1181" s="55"/>
      <c r="GB1181" s="55"/>
      <c r="GC1181" s="55"/>
      <c r="GD1181" s="55"/>
      <c r="GE1181" s="55"/>
      <c r="GF1181" s="55"/>
      <c r="GG1181" s="55"/>
      <c r="GH1181" s="55"/>
      <c r="GI1181" s="55"/>
      <c r="GJ1181" s="55"/>
      <c r="GK1181" s="55"/>
      <c r="GL1181" s="55"/>
      <c r="GM1181" s="55"/>
      <c r="GN1181" s="55"/>
      <c r="GO1181" s="55"/>
      <c r="GP1181" s="55"/>
      <c r="GQ1181" s="55"/>
      <c r="GR1181" s="55"/>
      <c r="GS1181" s="55"/>
      <c r="GT1181" s="55"/>
      <c r="GU1181" s="55"/>
      <c r="GV1181" s="55"/>
      <c r="GW1181" s="55"/>
      <c r="GX1181" s="55"/>
      <c r="GY1181" s="55"/>
      <c r="GZ1181" s="55"/>
      <c r="HA1181" s="55"/>
      <c r="HB1181" s="55"/>
      <c r="HC1181" s="55"/>
      <c r="HD1181" s="55"/>
      <c r="HE1181" s="55"/>
      <c r="HF1181" s="55"/>
      <c r="HG1181" s="55"/>
      <c r="HH1181" s="55"/>
      <c r="HI1181" s="55"/>
      <c r="HJ1181" s="55"/>
      <c r="HK1181" s="55"/>
      <c r="HL1181" s="55"/>
      <c r="HM1181" s="55"/>
      <c r="HN1181" s="55"/>
      <c r="HO1181" s="55"/>
      <c r="HP1181" s="55"/>
      <c r="HQ1181" s="55"/>
      <c r="HR1181" s="55"/>
      <c r="HS1181" s="55"/>
      <c r="HT1181" s="55"/>
      <c r="HU1181" s="55"/>
      <c r="HV1181" s="55"/>
      <c r="HW1181" s="55"/>
      <c r="HX1181" s="55"/>
      <c r="HY1181" s="55"/>
      <c r="HZ1181" s="55"/>
      <c r="IA1181" s="55"/>
      <c r="IB1181" s="55"/>
      <c r="IC1181" s="55"/>
      <c r="ID1181" s="55"/>
      <c r="IE1181" s="55"/>
    </row>
    <row r="1182" s="92" customFormat="1" ht="60" hidden="1" customHeight="1">
      <c r="A1182" s="37"/>
      <c r="B1182" s="37" t="s">
        <v>62</v>
      </c>
      <c r="C1182" s="37" t="s">
        <v>63</v>
      </c>
      <c r="D1182" s="56" t="s">
        <v>64</v>
      </c>
      <c r="E1182" s="56">
        <v>285</v>
      </c>
      <c r="F1182" s="40" t="s">
        <v>4407</v>
      </c>
      <c r="G1182" s="40" t="s">
        <v>4441</v>
      </c>
      <c r="H1182" s="56" t="s">
        <v>4442</v>
      </c>
      <c r="I1182" s="48" t="s">
        <v>4443</v>
      </c>
      <c r="J1182" s="40" t="s">
        <v>4444</v>
      </c>
      <c r="K1182" s="49" t="s">
        <v>4445</v>
      </c>
      <c r="L1182" s="49" t="s">
        <v>4446</v>
      </c>
      <c r="M1182" s="49" t="s">
        <v>4447</v>
      </c>
      <c r="N1182" s="56" t="s">
        <v>4448</v>
      </c>
      <c r="O1182" s="37" t="s">
        <v>4449</v>
      </c>
      <c r="P1182" s="37" t="s">
        <v>4450</v>
      </c>
      <c r="Q1182" s="42" t="s">
        <v>77</v>
      </c>
      <c r="R1182" s="91" t="s">
        <v>4451</v>
      </c>
      <c r="S1182" s="48">
        <v>8</v>
      </c>
      <c r="T1182" s="45">
        <f t="shared" si="95"/>
        <v>45018.599999999999</v>
      </c>
      <c r="U1182" s="56">
        <v>-50</v>
      </c>
      <c r="V1182" s="37" t="str">
        <f t="shared" si="97"/>
        <v/>
      </c>
      <c r="W1182" s="37" t="str">
        <f t="shared" si="98"/>
        <v>°С</v>
      </c>
      <c r="X1182" s="48">
        <v>250</v>
      </c>
      <c r="Y1182" s="48"/>
      <c r="Z1182" s="42" t="s">
        <v>79</v>
      </c>
      <c r="AA1182" s="56" t="s">
        <v>4452</v>
      </c>
      <c r="AB1182" s="48"/>
      <c r="AC1182" s="42" t="s">
        <v>81</v>
      </c>
      <c r="AD1182" s="49">
        <v>24</v>
      </c>
      <c r="AE1182" s="50">
        <v>45612</v>
      </c>
      <c r="AF1182" s="51">
        <f t="shared" si="96"/>
        <v>46341</v>
      </c>
      <c r="AG1182" s="40" t="s">
        <v>82</v>
      </c>
      <c r="AH1182" s="40" t="s">
        <v>83</v>
      </c>
      <c r="AI1182" s="42" t="s">
        <v>4453</v>
      </c>
      <c r="AJ1182" s="40" t="s">
        <v>143</v>
      </c>
      <c r="AK1182" s="51" t="str">
        <f t="shared" ca="1" si="100"/>
        <v>поверен</v>
      </c>
      <c r="AL1182" s="42"/>
      <c r="AM1182" s="42" t="s">
        <v>86</v>
      </c>
      <c r="AN1182" s="42" t="s">
        <v>87</v>
      </c>
      <c r="AO1182" s="42" t="s">
        <v>88</v>
      </c>
      <c r="AP1182" s="48" t="s">
        <v>4454</v>
      </c>
      <c r="AQ1182" s="41" t="s">
        <v>854</v>
      </c>
      <c r="AR1182" s="51"/>
      <c r="AS1182" s="42" t="s">
        <v>91</v>
      </c>
      <c r="AT1182" s="37" t="s">
        <v>385</v>
      </c>
      <c r="AU1182" s="37"/>
      <c r="AV1182" s="40">
        <v>44955</v>
      </c>
      <c r="AW1182" s="40"/>
      <c r="AX1182" s="37"/>
      <c r="AY1182" s="37"/>
      <c r="AZ1182" s="37"/>
      <c r="BA1182" s="40"/>
      <c r="BB1182" s="40" t="s">
        <v>93</v>
      </c>
      <c r="BC1182" s="40" t="s">
        <v>94</v>
      </c>
      <c r="BD1182" s="42">
        <v>3201</v>
      </c>
      <c r="BE1182" s="40"/>
      <c r="BF1182" s="52"/>
      <c r="BG1182" s="93"/>
      <c r="BH1182" s="94"/>
      <c r="BI1182" s="37"/>
      <c r="BJ1182" s="37"/>
      <c r="BK1182" s="37"/>
      <c r="BL1182" s="95"/>
      <c r="BM1182" s="95"/>
      <c r="BN1182" s="95"/>
      <c r="BO1182" s="95"/>
      <c r="BP1182" s="95"/>
      <c r="BQ1182" s="95"/>
      <c r="BR1182" s="95"/>
      <c r="BS1182" s="95"/>
      <c r="BT1182" s="95"/>
      <c r="BU1182" s="95"/>
      <c r="BV1182" s="95"/>
      <c r="BW1182" s="95"/>
      <c r="BX1182" s="95"/>
      <c r="BY1182" s="95"/>
      <c r="BZ1182" s="95"/>
      <c r="CA1182" s="95"/>
      <c r="CB1182" s="95"/>
      <c r="CC1182" s="95"/>
      <c r="CD1182" s="95"/>
      <c r="CE1182" s="95"/>
      <c r="CF1182" s="95"/>
      <c r="CG1182" s="95"/>
      <c r="CH1182" s="95"/>
      <c r="CI1182" s="95"/>
      <c r="CJ1182" s="95"/>
      <c r="CK1182" s="95"/>
      <c r="CL1182" s="95"/>
      <c r="CM1182" s="95"/>
      <c r="CN1182" s="95"/>
      <c r="CO1182" s="95"/>
      <c r="CP1182" s="95"/>
      <c r="CQ1182" s="95"/>
      <c r="CR1182" s="95"/>
      <c r="CS1182" s="95"/>
      <c r="CT1182" s="95"/>
      <c r="CU1182" s="95"/>
      <c r="CV1182" s="95"/>
      <c r="CW1182" s="95"/>
      <c r="CX1182" s="95"/>
      <c r="CY1182" s="95"/>
      <c r="CZ1182" s="95"/>
      <c r="DA1182" s="95"/>
      <c r="DB1182" s="95"/>
      <c r="DC1182" s="95"/>
      <c r="DD1182" s="95"/>
      <c r="DE1182" s="95"/>
      <c r="DF1182" s="95"/>
      <c r="DG1182" s="95"/>
      <c r="DH1182" s="95"/>
      <c r="DI1182" s="95"/>
      <c r="DJ1182" s="95"/>
      <c r="DK1182" s="95"/>
      <c r="DL1182" s="95"/>
      <c r="DM1182" s="95"/>
      <c r="DN1182" s="95"/>
      <c r="DO1182" s="95"/>
      <c r="DP1182" s="95"/>
      <c r="DQ1182" s="95"/>
      <c r="DR1182" s="95"/>
      <c r="DS1182" s="95"/>
      <c r="DT1182" s="95"/>
      <c r="DU1182" s="95"/>
      <c r="DV1182" s="95"/>
      <c r="DW1182" s="95"/>
      <c r="DX1182" s="95"/>
      <c r="DY1182" s="95"/>
      <c r="DZ1182" s="95"/>
      <c r="EA1182" s="95"/>
      <c r="EB1182" s="95"/>
      <c r="EC1182" s="95"/>
      <c r="ED1182" s="95"/>
      <c r="EE1182" s="95"/>
      <c r="EF1182" s="95"/>
      <c r="EG1182" s="95"/>
      <c r="EH1182" s="95"/>
      <c r="EI1182" s="95"/>
      <c r="EJ1182" s="95"/>
      <c r="EK1182" s="95"/>
      <c r="EL1182" s="95"/>
      <c r="EM1182" s="95"/>
      <c r="EN1182" s="95"/>
      <c r="EO1182" s="95"/>
      <c r="EP1182" s="95"/>
      <c r="EQ1182" s="95"/>
      <c r="ER1182" s="95"/>
      <c r="ES1182" s="95"/>
      <c r="ET1182" s="95"/>
      <c r="EU1182" s="95"/>
      <c r="EV1182" s="95"/>
      <c r="EW1182" s="95"/>
      <c r="EX1182" s="95"/>
      <c r="EY1182" s="95"/>
      <c r="EZ1182" s="95"/>
      <c r="FA1182" s="95"/>
      <c r="FB1182" s="95"/>
      <c r="FC1182" s="95"/>
      <c r="FD1182" s="95"/>
      <c r="FE1182" s="95"/>
      <c r="FF1182" s="95"/>
      <c r="FG1182" s="95"/>
      <c r="FH1182" s="95"/>
      <c r="FI1182" s="95"/>
      <c r="FJ1182" s="95"/>
      <c r="FK1182" s="95"/>
      <c r="FL1182" s="95"/>
      <c r="FM1182" s="95"/>
      <c r="FN1182" s="95"/>
      <c r="FO1182" s="95"/>
      <c r="FP1182" s="95"/>
      <c r="FQ1182" s="95"/>
      <c r="FR1182" s="95"/>
      <c r="FS1182" s="95"/>
      <c r="FT1182" s="95"/>
      <c r="FU1182" s="95"/>
      <c r="FV1182" s="95"/>
      <c r="FW1182" s="95"/>
      <c r="FX1182" s="95"/>
      <c r="FY1182" s="95"/>
      <c r="FZ1182" s="95"/>
      <c r="GA1182" s="95"/>
      <c r="GB1182" s="95"/>
      <c r="GC1182" s="95"/>
      <c r="GD1182" s="95"/>
      <c r="GE1182" s="95"/>
      <c r="GF1182" s="95"/>
      <c r="GG1182" s="95"/>
      <c r="GH1182" s="95"/>
      <c r="GI1182" s="95"/>
      <c r="GJ1182" s="95"/>
      <c r="GK1182" s="95"/>
      <c r="GL1182" s="95"/>
      <c r="GM1182" s="95"/>
      <c r="GN1182" s="95"/>
      <c r="GO1182" s="95"/>
      <c r="GP1182" s="95"/>
      <c r="GQ1182" s="95"/>
      <c r="GR1182" s="95"/>
      <c r="GS1182" s="95"/>
      <c r="GT1182" s="95"/>
      <c r="GU1182" s="95"/>
      <c r="GV1182" s="95"/>
      <c r="GW1182" s="95"/>
      <c r="GX1182" s="95"/>
      <c r="GY1182" s="95"/>
      <c r="GZ1182" s="95"/>
      <c r="HA1182" s="95"/>
      <c r="HB1182" s="95"/>
      <c r="HC1182" s="95"/>
      <c r="HD1182" s="95"/>
      <c r="HE1182" s="95"/>
      <c r="HF1182" s="95"/>
      <c r="HG1182" s="95"/>
      <c r="HH1182" s="95"/>
      <c r="HI1182" s="95"/>
      <c r="HJ1182" s="95"/>
      <c r="HK1182" s="95"/>
      <c r="HL1182" s="95"/>
      <c r="HM1182" s="95"/>
      <c r="HN1182" s="95"/>
      <c r="HO1182" s="95"/>
      <c r="HP1182" s="95"/>
      <c r="HQ1182" s="95"/>
      <c r="HR1182" s="95"/>
      <c r="HS1182" s="95"/>
      <c r="HT1182" s="95"/>
      <c r="HU1182" s="95"/>
      <c r="HV1182" s="95"/>
      <c r="HW1182" s="95"/>
      <c r="HX1182" s="95"/>
      <c r="HY1182" s="95"/>
      <c r="HZ1182" s="95"/>
      <c r="IA1182" s="95"/>
      <c r="IB1182" s="95"/>
      <c r="IC1182" s="95"/>
      <c r="ID1182" s="95"/>
      <c r="IE1182" s="95"/>
    </row>
    <row r="1183" s="36" customFormat="1" ht="60" hidden="1" customHeight="1">
      <c r="A1183" s="37"/>
      <c r="B1183" s="37" t="s">
        <v>62</v>
      </c>
      <c r="C1183" s="37" t="s">
        <v>63</v>
      </c>
      <c r="D1183" s="56" t="s">
        <v>64</v>
      </c>
      <c r="E1183" s="56">
        <v>285</v>
      </c>
      <c r="F1183" s="40" t="s">
        <v>4407</v>
      </c>
      <c r="G1183" s="118" t="s">
        <v>4455</v>
      </c>
      <c r="H1183" s="56" t="s">
        <v>4456</v>
      </c>
      <c r="I1183" s="48" t="s">
        <v>4443</v>
      </c>
      <c r="J1183" s="40" t="s">
        <v>4444</v>
      </c>
      <c r="K1183" s="49" t="s">
        <v>4445</v>
      </c>
      <c r="L1183" s="49" t="s">
        <v>4446</v>
      </c>
      <c r="M1183" s="49" t="s">
        <v>4447</v>
      </c>
      <c r="N1183" s="56" t="s">
        <v>4457</v>
      </c>
      <c r="O1183" s="37" t="s">
        <v>4449</v>
      </c>
      <c r="P1183" s="37" t="s">
        <v>4450</v>
      </c>
      <c r="Q1183" s="42" t="s">
        <v>77</v>
      </c>
      <c r="R1183" s="91">
        <v>42067</v>
      </c>
      <c r="S1183" s="48">
        <v>8</v>
      </c>
      <c r="T1183" s="45">
        <f t="shared" si="95"/>
        <v>44988.599999999999</v>
      </c>
      <c r="U1183" s="56">
        <v>-50</v>
      </c>
      <c r="V1183" s="37" t="str">
        <f t="shared" si="97"/>
        <v/>
      </c>
      <c r="W1183" s="37" t="str">
        <f t="shared" si="98"/>
        <v>°С</v>
      </c>
      <c r="X1183" s="48">
        <v>250</v>
      </c>
      <c r="Y1183" s="48"/>
      <c r="Z1183" s="42" t="s">
        <v>79</v>
      </c>
      <c r="AA1183" s="56" t="s">
        <v>4452</v>
      </c>
      <c r="AB1183" s="48"/>
      <c r="AC1183" s="42" t="s">
        <v>81</v>
      </c>
      <c r="AD1183" s="49">
        <v>24</v>
      </c>
      <c r="AE1183" s="50">
        <v>45495</v>
      </c>
      <c r="AF1183" s="51">
        <f t="shared" si="96"/>
        <v>46224</v>
      </c>
      <c r="AG1183" s="40" t="s">
        <v>82</v>
      </c>
      <c r="AH1183" s="40" t="s">
        <v>83</v>
      </c>
      <c r="AI1183" s="42" t="s">
        <v>4458</v>
      </c>
      <c r="AJ1183" s="40" t="s">
        <v>143</v>
      </c>
      <c r="AK1183" s="51" t="str">
        <f t="shared" ca="1" si="100"/>
        <v>поверен</v>
      </c>
      <c r="AL1183" s="42"/>
      <c r="AM1183" s="42" t="s">
        <v>86</v>
      </c>
      <c r="AN1183" s="42" t="s">
        <v>87</v>
      </c>
      <c r="AO1183" s="42" t="s">
        <v>88</v>
      </c>
      <c r="AP1183" s="48" t="s">
        <v>4454</v>
      </c>
      <c r="AQ1183" s="41" t="s">
        <v>854</v>
      </c>
      <c r="AR1183" s="51"/>
      <c r="AS1183" s="42" t="s">
        <v>91</v>
      </c>
      <c r="AT1183" s="37" t="s">
        <v>385</v>
      </c>
      <c r="AU1183" s="37"/>
      <c r="AV1183" s="40">
        <v>44955</v>
      </c>
      <c r="AW1183" s="40"/>
      <c r="AX1183" s="37"/>
      <c r="AY1183" s="37"/>
      <c r="AZ1183" s="37"/>
      <c r="BA1183" s="40"/>
      <c r="BB1183" s="40" t="s">
        <v>93</v>
      </c>
      <c r="BC1183" s="40" t="s">
        <v>94</v>
      </c>
      <c r="BD1183" s="42">
        <v>3201</v>
      </c>
      <c r="BE1183" s="40"/>
      <c r="BF1183" s="52"/>
      <c r="BG1183" s="53"/>
      <c r="BH1183" s="54"/>
      <c r="BI1183" s="47"/>
      <c r="BJ1183" s="47"/>
      <c r="BK1183" s="47"/>
      <c r="BL1183" s="55"/>
      <c r="BM1183" s="55"/>
      <c r="BN1183" s="55"/>
      <c r="BO1183" s="55"/>
      <c r="BP1183" s="55"/>
      <c r="BQ1183" s="55"/>
      <c r="BR1183" s="55"/>
      <c r="BS1183" s="55"/>
      <c r="BT1183" s="55"/>
      <c r="BU1183" s="55"/>
      <c r="BV1183" s="55"/>
      <c r="BW1183" s="55"/>
      <c r="BX1183" s="55"/>
      <c r="BY1183" s="55"/>
      <c r="BZ1183" s="55"/>
      <c r="CA1183" s="55"/>
      <c r="CB1183" s="55"/>
      <c r="CC1183" s="55"/>
      <c r="CD1183" s="55"/>
      <c r="CE1183" s="55"/>
      <c r="CF1183" s="55"/>
      <c r="CG1183" s="55"/>
      <c r="CH1183" s="55"/>
      <c r="CI1183" s="55"/>
      <c r="CJ1183" s="55"/>
      <c r="CK1183" s="55"/>
      <c r="CL1183" s="55"/>
      <c r="CM1183" s="55"/>
      <c r="CN1183" s="55"/>
      <c r="CO1183" s="55"/>
      <c r="CP1183" s="55"/>
      <c r="CQ1183" s="55"/>
      <c r="CR1183" s="55"/>
      <c r="CS1183" s="55"/>
      <c r="CT1183" s="55"/>
      <c r="CU1183" s="55"/>
      <c r="CV1183" s="55"/>
      <c r="CW1183" s="55"/>
      <c r="CX1183" s="55"/>
      <c r="CY1183" s="55"/>
      <c r="CZ1183" s="55"/>
      <c r="DA1183" s="55"/>
      <c r="DB1183" s="55"/>
      <c r="DC1183" s="55"/>
      <c r="DD1183" s="55"/>
      <c r="DE1183" s="55"/>
      <c r="DF1183" s="55"/>
      <c r="DG1183" s="55"/>
      <c r="DH1183" s="55"/>
      <c r="DI1183" s="55"/>
      <c r="DJ1183" s="55"/>
      <c r="DK1183" s="55"/>
      <c r="DL1183" s="55"/>
      <c r="DM1183" s="55"/>
      <c r="DN1183" s="55"/>
      <c r="DO1183" s="55"/>
      <c r="DP1183" s="55"/>
      <c r="DQ1183" s="55"/>
      <c r="DR1183" s="55"/>
      <c r="DS1183" s="55"/>
      <c r="DT1183" s="55"/>
      <c r="DU1183" s="55"/>
      <c r="DV1183" s="55"/>
      <c r="DW1183" s="55"/>
      <c r="DX1183" s="55"/>
      <c r="DY1183" s="55"/>
      <c r="DZ1183" s="55"/>
      <c r="EA1183" s="55"/>
      <c r="EB1183" s="55"/>
      <c r="EC1183" s="55"/>
      <c r="ED1183" s="55"/>
      <c r="EE1183" s="55"/>
      <c r="EF1183" s="55"/>
      <c r="EG1183" s="55"/>
      <c r="EH1183" s="55"/>
      <c r="EI1183" s="55"/>
      <c r="EJ1183" s="55"/>
      <c r="EK1183" s="55"/>
      <c r="EL1183" s="55"/>
      <c r="EM1183" s="55"/>
      <c r="EN1183" s="55"/>
      <c r="EO1183" s="55"/>
      <c r="EP1183" s="55"/>
      <c r="EQ1183" s="55"/>
      <c r="ER1183" s="55"/>
      <c r="ES1183" s="55"/>
      <c r="ET1183" s="55"/>
      <c r="EU1183" s="55"/>
      <c r="EV1183" s="55"/>
      <c r="EW1183" s="55"/>
      <c r="EX1183" s="55"/>
      <c r="EY1183" s="55"/>
      <c r="EZ1183" s="55"/>
      <c r="FA1183" s="55"/>
      <c r="FB1183" s="55"/>
      <c r="FC1183" s="55"/>
      <c r="FD1183" s="55"/>
      <c r="FE1183" s="55"/>
      <c r="FF1183" s="55"/>
      <c r="FG1183" s="55"/>
      <c r="FH1183" s="55"/>
      <c r="FI1183" s="55"/>
      <c r="FJ1183" s="55"/>
      <c r="FK1183" s="55"/>
      <c r="FL1183" s="55"/>
      <c r="FM1183" s="55"/>
      <c r="FN1183" s="55"/>
      <c r="FO1183" s="55"/>
      <c r="FP1183" s="55"/>
      <c r="FQ1183" s="55"/>
      <c r="FR1183" s="55"/>
      <c r="FS1183" s="55"/>
      <c r="FT1183" s="55"/>
      <c r="FU1183" s="55"/>
      <c r="FV1183" s="55"/>
      <c r="FW1183" s="55"/>
      <c r="FX1183" s="55"/>
      <c r="FY1183" s="55"/>
      <c r="FZ1183" s="55"/>
      <c r="GA1183" s="55"/>
      <c r="GB1183" s="55"/>
      <c r="GC1183" s="55"/>
      <c r="GD1183" s="55"/>
      <c r="GE1183" s="55"/>
      <c r="GF1183" s="55"/>
      <c r="GG1183" s="55"/>
      <c r="GH1183" s="55"/>
      <c r="GI1183" s="55"/>
      <c r="GJ1183" s="55"/>
      <c r="GK1183" s="55"/>
      <c r="GL1183" s="55"/>
      <c r="GM1183" s="55"/>
      <c r="GN1183" s="55"/>
      <c r="GO1183" s="55"/>
      <c r="GP1183" s="55"/>
      <c r="GQ1183" s="55"/>
      <c r="GR1183" s="55"/>
      <c r="GS1183" s="55"/>
      <c r="GT1183" s="55"/>
      <c r="GU1183" s="55"/>
      <c r="GV1183" s="55"/>
      <c r="GW1183" s="55"/>
      <c r="GX1183" s="55"/>
      <c r="GY1183" s="55"/>
      <c r="GZ1183" s="55"/>
      <c r="HA1183" s="55"/>
      <c r="HB1183" s="55"/>
      <c r="HC1183" s="55"/>
      <c r="HD1183" s="55"/>
      <c r="HE1183" s="55"/>
      <c r="HF1183" s="55"/>
      <c r="HG1183" s="55"/>
      <c r="HH1183" s="55"/>
      <c r="HI1183" s="55"/>
      <c r="HJ1183" s="55"/>
      <c r="HK1183" s="55"/>
      <c r="HL1183" s="55"/>
      <c r="HM1183" s="55"/>
      <c r="HN1183" s="55"/>
      <c r="HO1183" s="55"/>
      <c r="HP1183" s="55"/>
      <c r="HQ1183" s="55"/>
      <c r="HR1183" s="55"/>
      <c r="HS1183" s="55"/>
      <c r="HT1183" s="55"/>
      <c r="HU1183" s="55"/>
      <c r="HV1183" s="55"/>
      <c r="HW1183" s="55"/>
      <c r="HX1183" s="55"/>
      <c r="HY1183" s="55"/>
      <c r="HZ1183" s="55"/>
      <c r="IA1183" s="55"/>
      <c r="IB1183" s="55"/>
      <c r="IC1183" s="55"/>
      <c r="ID1183" s="55"/>
      <c r="IE1183" s="55"/>
    </row>
    <row r="1184" s="36" customFormat="1" ht="60" hidden="1" customHeight="1">
      <c r="A1184" s="47"/>
      <c r="B1184" s="37" t="s">
        <v>62</v>
      </c>
      <c r="C1184" s="37" t="s">
        <v>63</v>
      </c>
      <c r="D1184" s="78" t="s">
        <v>64</v>
      </c>
      <c r="E1184" s="78">
        <v>285</v>
      </c>
      <c r="F1184" s="118" t="s">
        <v>4407</v>
      </c>
      <c r="G1184" s="118" t="s">
        <v>4459</v>
      </c>
      <c r="H1184" s="78" t="s">
        <v>4460</v>
      </c>
      <c r="I1184" s="117" t="s">
        <v>4443</v>
      </c>
      <c r="J1184" s="40" t="s">
        <v>4444</v>
      </c>
      <c r="K1184" s="119" t="s">
        <v>4445</v>
      </c>
      <c r="L1184" s="119" t="s">
        <v>4446</v>
      </c>
      <c r="M1184" s="119" t="s">
        <v>4447</v>
      </c>
      <c r="N1184" s="78" t="s">
        <v>4461</v>
      </c>
      <c r="O1184" s="47" t="s">
        <v>4449</v>
      </c>
      <c r="P1184" s="47" t="s">
        <v>4450</v>
      </c>
      <c r="Q1184" s="120" t="s">
        <v>77</v>
      </c>
      <c r="R1184" s="96">
        <v>42067</v>
      </c>
      <c r="S1184" s="117">
        <v>8</v>
      </c>
      <c r="T1184" s="121">
        <f t="shared" si="95"/>
        <v>44988.599999999999</v>
      </c>
      <c r="U1184" s="78">
        <v>-50</v>
      </c>
      <c r="V1184" s="47" t="str">
        <f t="shared" si="97"/>
        <v/>
      </c>
      <c r="W1184" s="47" t="str">
        <f t="shared" si="98"/>
        <v>°С</v>
      </c>
      <c r="X1184" s="117">
        <v>250</v>
      </c>
      <c r="Y1184" s="117"/>
      <c r="Z1184" s="120" t="s">
        <v>79</v>
      </c>
      <c r="AA1184" s="78" t="s">
        <v>4452</v>
      </c>
      <c r="AB1184" s="117"/>
      <c r="AC1184" s="120" t="s">
        <v>81</v>
      </c>
      <c r="AD1184" s="119">
        <v>24</v>
      </c>
      <c r="AE1184" s="50">
        <v>45612</v>
      </c>
      <c r="AF1184" s="148">
        <f t="shared" si="96"/>
        <v>46341</v>
      </c>
      <c r="AG1184" s="118" t="s">
        <v>82</v>
      </c>
      <c r="AH1184" s="118" t="s">
        <v>83</v>
      </c>
      <c r="AI1184" s="120" t="s">
        <v>4462</v>
      </c>
      <c r="AJ1184" s="118" t="s">
        <v>143</v>
      </c>
      <c r="AK1184" s="51" t="str">
        <f t="shared" ca="1" si="100"/>
        <v>поверен</v>
      </c>
      <c r="AL1184" s="120"/>
      <c r="AM1184" s="120" t="s">
        <v>86</v>
      </c>
      <c r="AN1184" s="120" t="s">
        <v>87</v>
      </c>
      <c r="AO1184" s="120" t="s">
        <v>88</v>
      </c>
      <c r="AP1184" s="48" t="s">
        <v>4454</v>
      </c>
      <c r="AQ1184" s="38" t="s">
        <v>854</v>
      </c>
      <c r="AR1184" s="148"/>
      <c r="AS1184" s="120" t="s">
        <v>91</v>
      </c>
      <c r="AT1184" s="47" t="s">
        <v>385</v>
      </c>
      <c r="AU1184" s="47"/>
      <c r="AV1184" s="118">
        <v>44955</v>
      </c>
      <c r="AW1184" s="118"/>
      <c r="AX1184" s="47"/>
      <c r="AY1184" s="47"/>
      <c r="AZ1184" s="47"/>
      <c r="BA1184" s="118"/>
      <c r="BB1184" s="118" t="s">
        <v>93</v>
      </c>
      <c r="BC1184" s="118" t="s">
        <v>94</v>
      </c>
      <c r="BD1184" s="120">
        <v>3201</v>
      </c>
      <c r="BE1184" s="118"/>
      <c r="BF1184" s="149"/>
      <c r="BG1184" s="53"/>
      <c r="BH1184" s="54"/>
      <c r="BI1184" s="47"/>
      <c r="BJ1184" s="47"/>
      <c r="BK1184" s="47"/>
      <c r="BL1184" s="55"/>
      <c r="BM1184" s="55"/>
      <c r="BN1184" s="55"/>
      <c r="BO1184" s="55"/>
      <c r="BP1184" s="55"/>
      <c r="BQ1184" s="55"/>
      <c r="BR1184" s="55"/>
      <c r="BS1184" s="55"/>
      <c r="BT1184" s="55"/>
      <c r="BU1184" s="55"/>
      <c r="BV1184" s="55"/>
      <c r="BW1184" s="55"/>
      <c r="BX1184" s="55"/>
      <c r="BY1184" s="55"/>
      <c r="BZ1184" s="55"/>
      <c r="CA1184" s="55"/>
      <c r="CB1184" s="55"/>
      <c r="CC1184" s="55"/>
      <c r="CD1184" s="55"/>
      <c r="CE1184" s="55"/>
      <c r="CF1184" s="55"/>
      <c r="CG1184" s="55"/>
      <c r="CH1184" s="55"/>
      <c r="CI1184" s="55"/>
      <c r="CJ1184" s="55"/>
      <c r="CK1184" s="55"/>
      <c r="CL1184" s="55"/>
      <c r="CM1184" s="55"/>
      <c r="CN1184" s="55"/>
      <c r="CO1184" s="55"/>
      <c r="CP1184" s="55"/>
      <c r="CQ1184" s="55"/>
      <c r="CR1184" s="55"/>
      <c r="CS1184" s="55"/>
      <c r="CT1184" s="55"/>
      <c r="CU1184" s="55"/>
      <c r="CV1184" s="55"/>
      <c r="CW1184" s="55"/>
      <c r="CX1184" s="55"/>
      <c r="CY1184" s="55"/>
      <c r="CZ1184" s="55"/>
      <c r="DA1184" s="55"/>
      <c r="DB1184" s="55"/>
      <c r="DC1184" s="55"/>
      <c r="DD1184" s="55"/>
      <c r="DE1184" s="55"/>
      <c r="DF1184" s="55"/>
      <c r="DG1184" s="55"/>
      <c r="DH1184" s="55"/>
      <c r="DI1184" s="55"/>
      <c r="DJ1184" s="55"/>
      <c r="DK1184" s="55"/>
      <c r="DL1184" s="55"/>
      <c r="DM1184" s="55"/>
      <c r="DN1184" s="55"/>
      <c r="DO1184" s="55"/>
      <c r="DP1184" s="55"/>
      <c r="DQ1184" s="55"/>
      <c r="DR1184" s="55"/>
      <c r="DS1184" s="55"/>
      <c r="DT1184" s="55"/>
      <c r="DU1184" s="55"/>
      <c r="DV1184" s="55"/>
      <c r="DW1184" s="55"/>
      <c r="DX1184" s="55"/>
      <c r="DY1184" s="55"/>
      <c r="DZ1184" s="55"/>
      <c r="EA1184" s="55"/>
      <c r="EB1184" s="55"/>
      <c r="EC1184" s="55"/>
      <c r="ED1184" s="55"/>
      <c r="EE1184" s="55"/>
      <c r="EF1184" s="55"/>
      <c r="EG1184" s="55"/>
      <c r="EH1184" s="55"/>
      <c r="EI1184" s="55"/>
      <c r="EJ1184" s="55"/>
      <c r="EK1184" s="55"/>
      <c r="EL1184" s="55"/>
      <c r="EM1184" s="55"/>
      <c r="EN1184" s="55"/>
      <c r="EO1184" s="55"/>
      <c r="EP1184" s="55"/>
      <c r="EQ1184" s="55"/>
      <c r="ER1184" s="55"/>
      <c r="ES1184" s="55"/>
      <c r="ET1184" s="55"/>
      <c r="EU1184" s="55"/>
      <c r="EV1184" s="55"/>
      <c r="EW1184" s="55"/>
      <c r="EX1184" s="55"/>
      <c r="EY1184" s="55"/>
      <c r="EZ1184" s="55"/>
      <c r="FA1184" s="55"/>
      <c r="FB1184" s="55"/>
      <c r="FC1184" s="55"/>
      <c r="FD1184" s="55"/>
      <c r="FE1184" s="55"/>
      <c r="FF1184" s="55"/>
      <c r="FG1184" s="55"/>
      <c r="FH1184" s="55"/>
      <c r="FI1184" s="55"/>
      <c r="FJ1184" s="55"/>
      <c r="FK1184" s="55"/>
      <c r="FL1184" s="55"/>
      <c r="FM1184" s="55"/>
      <c r="FN1184" s="55"/>
      <c r="FO1184" s="55"/>
      <c r="FP1184" s="55"/>
      <c r="FQ1184" s="55"/>
      <c r="FR1184" s="55"/>
      <c r="FS1184" s="55"/>
      <c r="FT1184" s="55"/>
      <c r="FU1184" s="55"/>
      <c r="FV1184" s="55"/>
      <c r="FW1184" s="55"/>
      <c r="FX1184" s="55"/>
      <c r="FY1184" s="55"/>
      <c r="FZ1184" s="55"/>
      <c r="GA1184" s="55"/>
      <c r="GB1184" s="55"/>
      <c r="GC1184" s="55"/>
      <c r="GD1184" s="55"/>
      <c r="GE1184" s="55"/>
      <c r="GF1184" s="55"/>
      <c r="GG1184" s="55"/>
      <c r="GH1184" s="55"/>
      <c r="GI1184" s="55"/>
      <c r="GJ1184" s="55"/>
      <c r="GK1184" s="55"/>
      <c r="GL1184" s="55"/>
      <c r="GM1184" s="55"/>
      <c r="GN1184" s="55"/>
      <c r="GO1184" s="55"/>
      <c r="GP1184" s="55"/>
      <c r="GQ1184" s="55"/>
      <c r="GR1184" s="55"/>
      <c r="GS1184" s="55"/>
      <c r="GT1184" s="55"/>
      <c r="GU1184" s="55"/>
      <c r="GV1184" s="55"/>
      <c r="GW1184" s="55"/>
      <c r="GX1184" s="55"/>
      <c r="GY1184" s="55"/>
      <c r="GZ1184" s="55"/>
      <c r="HA1184" s="55"/>
      <c r="HB1184" s="55"/>
      <c r="HC1184" s="55"/>
      <c r="HD1184" s="55"/>
      <c r="HE1184" s="55"/>
      <c r="HF1184" s="55"/>
      <c r="HG1184" s="55"/>
      <c r="HH1184" s="55"/>
      <c r="HI1184" s="55"/>
      <c r="HJ1184" s="55"/>
      <c r="HK1184" s="55"/>
      <c r="HL1184" s="55"/>
      <c r="HM1184" s="55"/>
      <c r="HN1184" s="55"/>
      <c r="HO1184" s="55"/>
      <c r="HP1184" s="55"/>
      <c r="HQ1184" s="55"/>
      <c r="HR1184" s="55"/>
      <c r="HS1184" s="55"/>
      <c r="HT1184" s="55"/>
      <c r="HU1184" s="55"/>
      <c r="HV1184" s="55"/>
      <c r="HW1184" s="55"/>
      <c r="HX1184" s="55"/>
      <c r="HY1184" s="55"/>
      <c r="HZ1184" s="55"/>
      <c r="IA1184" s="55"/>
      <c r="IB1184" s="55"/>
      <c r="IC1184" s="55"/>
      <c r="ID1184" s="55"/>
      <c r="IE1184" s="55"/>
    </row>
    <row r="1185" s="92" customFormat="1" ht="60" hidden="1" customHeight="1">
      <c r="A1185" s="37"/>
      <c r="B1185" s="37" t="s">
        <v>62</v>
      </c>
      <c r="C1185" s="37" t="s">
        <v>63</v>
      </c>
      <c r="D1185" s="56" t="s">
        <v>64</v>
      </c>
      <c r="E1185" s="56">
        <v>285</v>
      </c>
      <c r="F1185" s="40" t="s">
        <v>4407</v>
      </c>
      <c r="G1185" s="40" t="s">
        <v>4463</v>
      </c>
      <c r="H1185" s="56" t="s">
        <v>4464</v>
      </c>
      <c r="I1185" s="48" t="s">
        <v>4443</v>
      </c>
      <c r="J1185" s="40" t="s">
        <v>4444</v>
      </c>
      <c r="K1185" s="49" t="s">
        <v>4445</v>
      </c>
      <c r="L1185" s="49" t="s">
        <v>4446</v>
      </c>
      <c r="M1185" s="49" t="s">
        <v>4447</v>
      </c>
      <c r="N1185" s="49" t="s">
        <v>4465</v>
      </c>
      <c r="O1185" s="37" t="s">
        <v>4449</v>
      </c>
      <c r="P1185" s="37" t="s">
        <v>4450</v>
      </c>
      <c r="Q1185" s="42" t="s">
        <v>77</v>
      </c>
      <c r="R1185" s="91" t="s">
        <v>4466</v>
      </c>
      <c r="S1185" s="48">
        <v>8</v>
      </c>
      <c r="T1185" s="45" t="e">
        <f t="shared" si="95"/>
        <v>#VALUE!</v>
      </c>
      <c r="U1185" s="56">
        <v>-50</v>
      </c>
      <c r="V1185" s="37" t="str">
        <f t="shared" si="97"/>
        <v/>
      </c>
      <c r="W1185" s="37" t="str">
        <f t="shared" si="98"/>
        <v>°С</v>
      </c>
      <c r="X1185" s="48">
        <v>250</v>
      </c>
      <c r="Y1185" s="48"/>
      <c r="Z1185" s="42" t="s">
        <v>79</v>
      </c>
      <c r="AA1185" s="56" t="s">
        <v>4452</v>
      </c>
      <c r="AB1185" s="48"/>
      <c r="AC1185" s="42" t="s">
        <v>81</v>
      </c>
      <c r="AD1185" s="49">
        <v>24</v>
      </c>
      <c r="AE1185" s="50">
        <v>45612</v>
      </c>
      <c r="AF1185" s="51">
        <f t="shared" si="96"/>
        <v>46341</v>
      </c>
      <c r="AG1185" s="40" t="s">
        <v>82</v>
      </c>
      <c r="AH1185" s="40" t="s">
        <v>83</v>
      </c>
      <c r="AI1185" s="42" t="s">
        <v>4467</v>
      </c>
      <c r="AJ1185" s="40" t="s">
        <v>143</v>
      </c>
      <c r="AK1185" s="51" t="str">
        <f t="shared" ca="1" si="100"/>
        <v>поверен</v>
      </c>
      <c r="AL1185" s="42"/>
      <c r="AM1185" s="42" t="s">
        <v>86</v>
      </c>
      <c r="AN1185" s="42" t="s">
        <v>87</v>
      </c>
      <c r="AO1185" s="42" t="s">
        <v>88</v>
      </c>
      <c r="AP1185" s="48" t="s">
        <v>4454</v>
      </c>
      <c r="AQ1185" s="41" t="s">
        <v>854</v>
      </c>
      <c r="AR1185" s="51"/>
      <c r="AS1185" s="42" t="s">
        <v>91</v>
      </c>
      <c r="AT1185" s="37" t="s">
        <v>385</v>
      </c>
      <c r="AU1185" s="37"/>
      <c r="AV1185" s="40">
        <v>44955</v>
      </c>
      <c r="AW1185" s="40"/>
      <c r="AX1185" s="37"/>
      <c r="AY1185" s="37"/>
      <c r="AZ1185" s="37"/>
      <c r="BA1185" s="40"/>
      <c r="BB1185" s="40" t="s">
        <v>93</v>
      </c>
      <c r="BC1185" s="40" t="s">
        <v>94</v>
      </c>
      <c r="BD1185" s="42">
        <v>3201</v>
      </c>
      <c r="BE1185" s="40"/>
      <c r="BF1185" s="52"/>
      <c r="BG1185" s="93"/>
      <c r="BH1185" s="94"/>
      <c r="BI1185" s="37"/>
      <c r="BJ1185" s="37"/>
      <c r="BK1185" s="37"/>
      <c r="BL1185" s="95"/>
      <c r="BM1185" s="95"/>
      <c r="BN1185" s="95"/>
      <c r="BO1185" s="95"/>
      <c r="BP1185" s="95"/>
      <c r="BQ1185" s="95"/>
      <c r="BR1185" s="95"/>
      <c r="BS1185" s="95"/>
      <c r="BT1185" s="95"/>
      <c r="BU1185" s="95"/>
      <c r="BV1185" s="95"/>
      <c r="BW1185" s="95"/>
      <c r="BX1185" s="95"/>
      <c r="BY1185" s="95"/>
      <c r="BZ1185" s="95"/>
      <c r="CA1185" s="95"/>
      <c r="CB1185" s="95"/>
      <c r="CC1185" s="95"/>
      <c r="CD1185" s="95"/>
      <c r="CE1185" s="95"/>
      <c r="CF1185" s="95"/>
      <c r="CG1185" s="95"/>
      <c r="CH1185" s="95"/>
      <c r="CI1185" s="95"/>
      <c r="CJ1185" s="95"/>
      <c r="CK1185" s="95"/>
      <c r="CL1185" s="95"/>
      <c r="CM1185" s="95"/>
      <c r="CN1185" s="95"/>
      <c r="CO1185" s="95"/>
      <c r="CP1185" s="95"/>
      <c r="CQ1185" s="95"/>
      <c r="CR1185" s="95"/>
      <c r="CS1185" s="95"/>
      <c r="CT1185" s="95"/>
      <c r="CU1185" s="95"/>
      <c r="CV1185" s="95"/>
      <c r="CW1185" s="95"/>
      <c r="CX1185" s="95"/>
      <c r="CY1185" s="95"/>
      <c r="CZ1185" s="95"/>
      <c r="DA1185" s="95"/>
      <c r="DB1185" s="95"/>
      <c r="DC1185" s="95"/>
      <c r="DD1185" s="95"/>
      <c r="DE1185" s="95"/>
      <c r="DF1185" s="95"/>
      <c r="DG1185" s="95"/>
      <c r="DH1185" s="95"/>
      <c r="DI1185" s="95"/>
      <c r="DJ1185" s="95"/>
      <c r="DK1185" s="95"/>
      <c r="DL1185" s="95"/>
      <c r="DM1185" s="95"/>
      <c r="DN1185" s="95"/>
      <c r="DO1185" s="95"/>
      <c r="DP1185" s="95"/>
      <c r="DQ1185" s="95"/>
      <c r="DR1185" s="95"/>
      <c r="DS1185" s="95"/>
      <c r="DT1185" s="95"/>
      <c r="DU1185" s="95"/>
      <c r="DV1185" s="95"/>
      <c r="DW1185" s="95"/>
      <c r="DX1185" s="95"/>
      <c r="DY1185" s="95"/>
      <c r="DZ1185" s="95"/>
      <c r="EA1185" s="95"/>
      <c r="EB1185" s="95"/>
      <c r="EC1185" s="95"/>
      <c r="ED1185" s="95"/>
      <c r="EE1185" s="95"/>
      <c r="EF1185" s="95"/>
      <c r="EG1185" s="95"/>
      <c r="EH1185" s="95"/>
      <c r="EI1185" s="95"/>
      <c r="EJ1185" s="95"/>
      <c r="EK1185" s="95"/>
      <c r="EL1185" s="95"/>
      <c r="EM1185" s="95"/>
      <c r="EN1185" s="95"/>
      <c r="EO1185" s="95"/>
      <c r="EP1185" s="95"/>
      <c r="EQ1185" s="95"/>
      <c r="ER1185" s="95"/>
      <c r="ES1185" s="95"/>
      <c r="ET1185" s="95"/>
      <c r="EU1185" s="95"/>
      <c r="EV1185" s="95"/>
      <c r="EW1185" s="95"/>
      <c r="EX1185" s="95"/>
      <c r="EY1185" s="95"/>
      <c r="EZ1185" s="95"/>
      <c r="FA1185" s="95"/>
      <c r="FB1185" s="95"/>
      <c r="FC1185" s="95"/>
      <c r="FD1185" s="95"/>
      <c r="FE1185" s="95"/>
      <c r="FF1185" s="95"/>
      <c r="FG1185" s="95"/>
      <c r="FH1185" s="95"/>
      <c r="FI1185" s="95"/>
      <c r="FJ1185" s="95"/>
      <c r="FK1185" s="95"/>
      <c r="FL1185" s="95"/>
      <c r="FM1185" s="95"/>
      <c r="FN1185" s="95"/>
      <c r="FO1185" s="95"/>
      <c r="FP1185" s="95"/>
      <c r="FQ1185" s="95"/>
      <c r="FR1185" s="95"/>
      <c r="FS1185" s="95"/>
      <c r="FT1185" s="95"/>
      <c r="FU1185" s="95"/>
      <c r="FV1185" s="95"/>
      <c r="FW1185" s="95"/>
      <c r="FX1185" s="95"/>
      <c r="FY1185" s="95"/>
      <c r="FZ1185" s="95"/>
      <c r="GA1185" s="95"/>
      <c r="GB1185" s="95"/>
      <c r="GC1185" s="95"/>
      <c r="GD1185" s="95"/>
      <c r="GE1185" s="95"/>
      <c r="GF1185" s="95"/>
      <c r="GG1185" s="95"/>
      <c r="GH1185" s="95"/>
      <c r="GI1185" s="95"/>
      <c r="GJ1185" s="95"/>
      <c r="GK1185" s="95"/>
      <c r="GL1185" s="95"/>
      <c r="GM1185" s="95"/>
      <c r="GN1185" s="95"/>
      <c r="GO1185" s="95"/>
      <c r="GP1185" s="95"/>
      <c r="GQ1185" s="95"/>
      <c r="GR1185" s="95"/>
      <c r="GS1185" s="95"/>
      <c r="GT1185" s="95"/>
      <c r="GU1185" s="95"/>
      <c r="GV1185" s="95"/>
      <c r="GW1185" s="95"/>
      <c r="GX1185" s="95"/>
      <c r="GY1185" s="95"/>
      <c r="GZ1185" s="95"/>
      <c r="HA1185" s="95"/>
      <c r="HB1185" s="95"/>
      <c r="HC1185" s="95"/>
      <c r="HD1185" s="95"/>
      <c r="HE1185" s="95"/>
      <c r="HF1185" s="95"/>
      <c r="HG1185" s="95"/>
      <c r="HH1185" s="95"/>
      <c r="HI1185" s="95"/>
      <c r="HJ1185" s="95"/>
      <c r="HK1185" s="95"/>
      <c r="HL1185" s="95"/>
      <c r="HM1185" s="95"/>
      <c r="HN1185" s="95"/>
      <c r="HO1185" s="95"/>
      <c r="HP1185" s="95"/>
      <c r="HQ1185" s="95"/>
      <c r="HR1185" s="95"/>
      <c r="HS1185" s="95"/>
      <c r="HT1185" s="95"/>
      <c r="HU1185" s="95"/>
      <c r="HV1185" s="95"/>
      <c r="HW1185" s="95"/>
      <c r="HX1185" s="95"/>
      <c r="HY1185" s="95"/>
      <c r="HZ1185" s="95"/>
      <c r="IA1185" s="95"/>
      <c r="IB1185" s="95"/>
      <c r="IC1185" s="95"/>
      <c r="ID1185" s="95"/>
      <c r="IE1185" s="95"/>
    </row>
    <row r="1186" s="92" customFormat="1" ht="60" hidden="1" customHeight="1">
      <c r="A1186" s="37"/>
      <c r="B1186" s="37" t="s">
        <v>62</v>
      </c>
      <c r="C1186" s="37" t="s">
        <v>63</v>
      </c>
      <c r="D1186" s="56" t="s">
        <v>64</v>
      </c>
      <c r="E1186" s="56">
        <v>285</v>
      </c>
      <c r="F1186" s="40" t="s">
        <v>4407</v>
      </c>
      <c r="G1186" s="40" t="s">
        <v>4468</v>
      </c>
      <c r="H1186" s="56" t="s">
        <v>4469</v>
      </c>
      <c r="I1186" s="48" t="s">
        <v>4443</v>
      </c>
      <c r="J1186" s="40" t="s">
        <v>4444</v>
      </c>
      <c r="K1186" s="49" t="s">
        <v>4445</v>
      </c>
      <c r="L1186" s="49" t="s">
        <v>4446</v>
      </c>
      <c r="M1186" s="49" t="s">
        <v>4447</v>
      </c>
      <c r="N1186" s="56" t="s">
        <v>4470</v>
      </c>
      <c r="O1186" s="37" t="s">
        <v>4449</v>
      </c>
      <c r="P1186" s="37" t="s">
        <v>4450</v>
      </c>
      <c r="Q1186" s="42" t="s">
        <v>77</v>
      </c>
      <c r="R1186" s="91" t="s">
        <v>4451</v>
      </c>
      <c r="S1186" s="48">
        <v>8</v>
      </c>
      <c r="T1186" s="45">
        <f t="shared" si="95"/>
        <v>45018.599999999999</v>
      </c>
      <c r="U1186" s="56">
        <v>-50</v>
      </c>
      <c r="V1186" s="37" t="str">
        <f t="shared" si="97"/>
        <v/>
      </c>
      <c r="W1186" s="37" t="str">
        <f t="shared" si="98"/>
        <v>°С</v>
      </c>
      <c r="X1186" s="48">
        <v>250</v>
      </c>
      <c r="Y1186" s="48"/>
      <c r="Z1186" s="42" t="s">
        <v>79</v>
      </c>
      <c r="AA1186" s="56" t="s">
        <v>4452</v>
      </c>
      <c r="AB1186" s="48"/>
      <c r="AC1186" s="42" t="s">
        <v>81</v>
      </c>
      <c r="AD1186" s="49">
        <v>24</v>
      </c>
      <c r="AE1186" s="50">
        <v>45612</v>
      </c>
      <c r="AF1186" s="51">
        <f t="shared" si="96"/>
        <v>46341</v>
      </c>
      <c r="AG1186" s="40" t="s">
        <v>82</v>
      </c>
      <c r="AH1186" s="40" t="s">
        <v>83</v>
      </c>
      <c r="AI1186" s="42" t="s">
        <v>4471</v>
      </c>
      <c r="AJ1186" s="40" t="s">
        <v>143</v>
      </c>
      <c r="AK1186" s="51" t="str">
        <f t="shared" ca="1" si="100"/>
        <v>поверен</v>
      </c>
      <c r="AL1186" s="42"/>
      <c r="AM1186" s="42" t="s">
        <v>86</v>
      </c>
      <c r="AN1186" s="42" t="s">
        <v>87</v>
      </c>
      <c r="AO1186" s="42" t="s">
        <v>88</v>
      </c>
      <c r="AP1186" s="48" t="s">
        <v>4454</v>
      </c>
      <c r="AQ1186" s="41" t="s">
        <v>854</v>
      </c>
      <c r="AR1186" s="51"/>
      <c r="AS1186" s="42" t="s">
        <v>91</v>
      </c>
      <c r="AT1186" s="37" t="s">
        <v>385</v>
      </c>
      <c r="AU1186" s="37"/>
      <c r="AV1186" s="40">
        <v>44955</v>
      </c>
      <c r="AW1186" s="40"/>
      <c r="AX1186" s="37"/>
      <c r="AY1186" s="37"/>
      <c r="AZ1186" s="37"/>
      <c r="BA1186" s="40"/>
      <c r="BB1186" s="40" t="s">
        <v>93</v>
      </c>
      <c r="BC1186" s="40" t="s">
        <v>94</v>
      </c>
      <c r="BD1186" s="42">
        <v>3201</v>
      </c>
      <c r="BE1186" s="40"/>
      <c r="BF1186" s="52"/>
      <c r="BG1186" s="93"/>
      <c r="BH1186" s="94"/>
      <c r="BI1186" s="37"/>
      <c r="BJ1186" s="37"/>
      <c r="BK1186" s="37"/>
      <c r="BL1186" s="95"/>
      <c r="BM1186" s="95"/>
      <c r="BN1186" s="95"/>
      <c r="BO1186" s="95"/>
      <c r="BP1186" s="95"/>
      <c r="BQ1186" s="95"/>
      <c r="BR1186" s="95"/>
      <c r="BS1186" s="95"/>
      <c r="BT1186" s="95"/>
      <c r="BU1186" s="95"/>
      <c r="BV1186" s="95"/>
      <c r="BW1186" s="95"/>
      <c r="BX1186" s="95"/>
      <c r="BY1186" s="95"/>
      <c r="BZ1186" s="95"/>
      <c r="CA1186" s="95"/>
      <c r="CB1186" s="95"/>
      <c r="CC1186" s="95"/>
      <c r="CD1186" s="95"/>
      <c r="CE1186" s="95"/>
      <c r="CF1186" s="95"/>
      <c r="CG1186" s="95"/>
      <c r="CH1186" s="95"/>
      <c r="CI1186" s="95"/>
      <c r="CJ1186" s="95"/>
      <c r="CK1186" s="95"/>
      <c r="CL1186" s="95"/>
      <c r="CM1186" s="95"/>
      <c r="CN1186" s="95"/>
      <c r="CO1186" s="95"/>
      <c r="CP1186" s="95"/>
      <c r="CQ1186" s="95"/>
      <c r="CR1186" s="95"/>
      <c r="CS1186" s="95"/>
      <c r="CT1186" s="95"/>
      <c r="CU1186" s="95"/>
      <c r="CV1186" s="95"/>
      <c r="CW1186" s="95"/>
      <c r="CX1186" s="95"/>
      <c r="CY1186" s="95"/>
      <c r="CZ1186" s="95"/>
      <c r="DA1186" s="95"/>
      <c r="DB1186" s="95"/>
      <c r="DC1186" s="95"/>
      <c r="DD1186" s="95"/>
      <c r="DE1186" s="95"/>
      <c r="DF1186" s="95"/>
      <c r="DG1186" s="95"/>
      <c r="DH1186" s="95"/>
      <c r="DI1186" s="95"/>
      <c r="DJ1186" s="95"/>
      <c r="DK1186" s="95"/>
      <c r="DL1186" s="95"/>
      <c r="DM1186" s="95"/>
      <c r="DN1186" s="95"/>
      <c r="DO1186" s="95"/>
      <c r="DP1186" s="95"/>
      <c r="DQ1186" s="95"/>
      <c r="DR1186" s="95"/>
      <c r="DS1186" s="95"/>
      <c r="DT1186" s="95"/>
      <c r="DU1186" s="95"/>
      <c r="DV1186" s="95"/>
      <c r="DW1186" s="95"/>
      <c r="DX1186" s="95"/>
      <c r="DY1186" s="95"/>
      <c r="DZ1186" s="95"/>
      <c r="EA1186" s="95"/>
      <c r="EB1186" s="95"/>
      <c r="EC1186" s="95"/>
      <c r="ED1186" s="95"/>
      <c r="EE1186" s="95"/>
      <c r="EF1186" s="95"/>
      <c r="EG1186" s="95"/>
      <c r="EH1186" s="95"/>
      <c r="EI1186" s="95"/>
      <c r="EJ1186" s="95"/>
      <c r="EK1186" s="95"/>
      <c r="EL1186" s="95"/>
      <c r="EM1186" s="95"/>
      <c r="EN1186" s="95"/>
      <c r="EO1186" s="95"/>
      <c r="EP1186" s="95"/>
      <c r="EQ1186" s="95"/>
      <c r="ER1186" s="95"/>
      <c r="ES1186" s="95"/>
      <c r="ET1186" s="95"/>
      <c r="EU1186" s="95"/>
      <c r="EV1186" s="95"/>
      <c r="EW1186" s="95"/>
      <c r="EX1186" s="95"/>
      <c r="EY1186" s="95"/>
      <c r="EZ1186" s="95"/>
      <c r="FA1186" s="95"/>
      <c r="FB1186" s="95"/>
      <c r="FC1186" s="95"/>
      <c r="FD1186" s="95"/>
      <c r="FE1186" s="95"/>
      <c r="FF1186" s="95"/>
      <c r="FG1186" s="95"/>
      <c r="FH1186" s="95"/>
      <c r="FI1186" s="95"/>
      <c r="FJ1186" s="95"/>
      <c r="FK1186" s="95"/>
      <c r="FL1186" s="95"/>
      <c r="FM1186" s="95"/>
      <c r="FN1186" s="95"/>
      <c r="FO1186" s="95"/>
      <c r="FP1186" s="95"/>
      <c r="FQ1186" s="95"/>
      <c r="FR1186" s="95"/>
      <c r="FS1186" s="95"/>
      <c r="FT1186" s="95"/>
      <c r="FU1186" s="95"/>
      <c r="FV1186" s="95"/>
      <c r="FW1186" s="95"/>
      <c r="FX1186" s="95"/>
      <c r="FY1186" s="95"/>
      <c r="FZ1186" s="95"/>
      <c r="GA1186" s="95"/>
      <c r="GB1186" s="95"/>
      <c r="GC1186" s="95"/>
      <c r="GD1186" s="95"/>
      <c r="GE1186" s="95"/>
      <c r="GF1186" s="95"/>
      <c r="GG1186" s="95"/>
      <c r="GH1186" s="95"/>
      <c r="GI1186" s="95"/>
      <c r="GJ1186" s="95"/>
      <c r="GK1186" s="95"/>
      <c r="GL1186" s="95"/>
      <c r="GM1186" s="95"/>
      <c r="GN1186" s="95"/>
      <c r="GO1186" s="95"/>
      <c r="GP1186" s="95"/>
      <c r="GQ1186" s="95"/>
      <c r="GR1186" s="95"/>
      <c r="GS1186" s="95"/>
      <c r="GT1186" s="95"/>
      <c r="GU1186" s="95"/>
      <c r="GV1186" s="95"/>
      <c r="GW1186" s="95"/>
      <c r="GX1186" s="95"/>
      <c r="GY1186" s="95"/>
      <c r="GZ1186" s="95"/>
      <c r="HA1186" s="95"/>
      <c r="HB1186" s="95"/>
      <c r="HC1186" s="95"/>
      <c r="HD1186" s="95"/>
      <c r="HE1186" s="95"/>
      <c r="HF1186" s="95"/>
      <c r="HG1186" s="95"/>
      <c r="HH1186" s="95"/>
      <c r="HI1186" s="95"/>
      <c r="HJ1186" s="95"/>
      <c r="HK1186" s="95"/>
      <c r="HL1186" s="95"/>
      <c r="HM1186" s="95"/>
      <c r="HN1186" s="95"/>
      <c r="HO1186" s="95"/>
      <c r="HP1186" s="95"/>
      <c r="HQ1186" s="95"/>
      <c r="HR1186" s="95"/>
      <c r="HS1186" s="95"/>
      <c r="HT1186" s="95"/>
      <c r="HU1186" s="95"/>
      <c r="HV1186" s="95"/>
      <c r="HW1186" s="95"/>
      <c r="HX1186" s="95"/>
      <c r="HY1186" s="95"/>
      <c r="HZ1186" s="95"/>
      <c r="IA1186" s="95"/>
      <c r="IB1186" s="95"/>
      <c r="IC1186" s="95"/>
      <c r="ID1186" s="95"/>
      <c r="IE1186" s="95"/>
    </row>
    <row r="1187" s="92" customFormat="1" ht="60" hidden="1" customHeight="1">
      <c r="A1187" s="37"/>
      <c r="B1187" s="37" t="s">
        <v>62</v>
      </c>
      <c r="C1187" s="37" t="s">
        <v>63</v>
      </c>
      <c r="D1187" s="56" t="s">
        <v>64</v>
      </c>
      <c r="E1187" s="56">
        <v>285</v>
      </c>
      <c r="F1187" s="40" t="s">
        <v>4407</v>
      </c>
      <c r="G1187" s="40" t="s">
        <v>4472</v>
      </c>
      <c r="H1187" s="56" t="s">
        <v>4473</v>
      </c>
      <c r="I1187" s="48" t="s">
        <v>4443</v>
      </c>
      <c r="J1187" s="40" t="s">
        <v>4444</v>
      </c>
      <c r="K1187" s="49" t="s">
        <v>4445</v>
      </c>
      <c r="L1187" s="49" t="s">
        <v>4446</v>
      </c>
      <c r="M1187" s="49" t="s">
        <v>4447</v>
      </c>
      <c r="N1187" s="56" t="s">
        <v>4474</v>
      </c>
      <c r="O1187" s="37" t="s">
        <v>4449</v>
      </c>
      <c r="P1187" s="37" t="s">
        <v>4450</v>
      </c>
      <c r="Q1187" s="42" t="s">
        <v>77</v>
      </c>
      <c r="R1187" s="91">
        <v>42067</v>
      </c>
      <c r="S1187" s="48">
        <v>8</v>
      </c>
      <c r="T1187" s="45">
        <f t="shared" si="95"/>
        <v>44988.599999999999</v>
      </c>
      <c r="U1187" s="56">
        <v>-50</v>
      </c>
      <c r="V1187" s="37" t="str">
        <f t="shared" si="97"/>
        <v/>
      </c>
      <c r="W1187" s="37" t="str">
        <f t="shared" si="98"/>
        <v>°С</v>
      </c>
      <c r="X1187" s="48">
        <v>250</v>
      </c>
      <c r="Y1187" s="48"/>
      <c r="Z1187" s="42" t="s">
        <v>79</v>
      </c>
      <c r="AA1187" s="56" t="s">
        <v>4452</v>
      </c>
      <c r="AB1187" s="48"/>
      <c r="AC1187" s="42" t="s">
        <v>81</v>
      </c>
      <c r="AD1187" s="49">
        <v>24</v>
      </c>
      <c r="AE1187" s="50">
        <v>45612</v>
      </c>
      <c r="AF1187" s="51">
        <f t="shared" si="96"/>
        <v>46341</v>
      </c>
      <c r="AG1187" s="40" t="s">
        <v>82</v>
      </c>
      <c r="AH1187" s="40" t="s">
        <v>83</v>
      </c>
      <c r="AI1187" s="42" t="s">
        <v>4475</v>
      </c>
      <c r="AJ1187" s="40" t="s">
        <v>143</v>
      </c>
      <c r="AK1187" s="51" t="str">
        <f t="shared" ca="1" si="100"/>
        <v>поверен</v>
      </c>
      <c r="AL1187" s="42"/>
      <c r="AM1187" s="42" t="s">
        <v>86</v>
      </c>
      <c r="AN1187" s="42" t="s">
        <v>87</v>
      </c>
      <c r="AO1187" s="42" t="s">
        <v>88</v>
      </c>
      <c r="AP1187" s="48" t="s">
        <v>4454</v>
      </c>
      <c r="AQ1187" s="41" t="s">
        <v>854</v>
      </c>
      <c r="AR1187" s="51"/>
      <c r="AS1187" s="42" t="s">
        <v>91</v>
      </c>
      <c r="AT1187" s="37" t="s">
        <v>385</v>
      </c>
      <c r="AU1187" s="37"/>
      <c r="AV1187" s="40">
        <v>44955</v>
      </c>
      <c r="AW1187" s="40"/>
      <c r="AX1187" s="37"/>
      <c r="AY1187" s="37"/>
      <c r="AZ1187" s="37"/>
      <c r="BA1187" s="40"/>
      <c r="BB1187" s="40" t="s">
        <v>93</v>
      </c>
      <c r="BC1187" s="40" t="s">
        <v>94</v>
      </c>
      <c r="BD1187" s="42">
        <v>3201</v>
      </c>
      <c r="BE1187" s="40"/>
      <c r="BF1187" s="52"/>
      <c r="BG1187" s="93"/>
      <c r="BH1187" s="94"/>
      <c r="BI1187" s="37"/>
      <c r="BJ1187" s="37"/>
      <c r="BK1187" s="37"/>
      <c r="BL1187" s="95"/>
      <c r="BM1187" s="95"/>
      <c r="BN1187" s="95"/>
      <c r="BO1187" s="95"/>
      <c r="BP1187" s="95"/>
      <c r="BQ1187" s="95"/>
      <c r="BR1187" s="95"/>
      <c r="BS1187" s="95"/>
      <c r="BT1187" s="95"/>
      <c r="BU1187" s="95"/>
      <c r="BV1187" s="95"/>
      <c r="BW1187" s="95"/>
      <c r="BX1187" s="95"/>
      <c r="BY1187" s="95"/>
      <c r="BZ1187" s="95"/>
      <c r="CA1187" s="95"/>
      <c r="CB1187" s="95"/>
      <c r="CC1187" s="95"/>
      <c r="CD1187" s="95"/>
      <c r="CE1187" s="95"/>
      <c r="CF1187" s="95"/>
      <c r="CG1187" s="95"/>
      <c r="CH1187" s="95"/>
      <c r="CI1187" s="95"/>
      <c r="CJ1187" s="95"/>
      <c r="CK1187" s="95"/>
      <c r="CL1187" s="95"/>
      <c r="CM1187" s="95"/>
      <c r="CN1187" s="95"/>
      <c r="CO1187" s="95"/>
      <c r="CP1187" s="95"/>
      <c r="CQ1187" s="95"/>
      <c r="CR1187" s="95"/>
      <c r="CS1187" s="95"/>
      <c r="CT1187" s="95"/>
      <c r="CU1187" s="95"/>
      <c r="CV1187" s="95"/>
      <c r="CW1187" s="95"/>
      <c r="CX1187" s="95"/>
      <c r="CY1187" s="95"/>
      <c r="CZ1187" s="95"/>
      <c r="DA1187" s="95"/>
      <c r="DB1187" s="95"/>
      <c r="DC1187" s="95"/>
      <c r="DD1187" s="95"/>
      <c r="DE1187" s="95"/>
      <c r="DF1187" s="95"/>
      <c r="DG1187" s="95"/>
      <c r="DH1187" s="95"/>
      <c r="DI1187" s="95"/>
      <c r="DJ1187" s="95"/>
      <c r="DK1187" s="95"/>
      <c r="DL1187" s="95"/>
      <c r="DM1187" s="95"/>
      <c r="DN1187" s="95"/>
      <c r="DO1187" s="95"/>
      <c r="DP1187" s="95"/>
      <c r="DQ1187" s="95"/>
      <c r="DR1187" s="95"/>
      <c r="DS1187" s="95"/>
      <c r="DT1187" s="95"/>
      <c r="DU1187" s="95"/>
      <c r="DV1187" s="95"/>
      <c r="DW1187" s="95"/>
      <c r="DX1187" s="95"/>
      <c r="DY1187" s="95"/>
      <c r="DZ1187" s="95"/>
      <c r="EA1187" s="95"/>
      <c r="EB1187" s="95"/>
      <c r="EC1187" s="95"/>
      <c r="ED1187" s="95"/>
      <c r="EE1187" s="95"/>
      <c r="EF1187" s="95"/>
      <c r="EG1187" s="95"/>
      <c r="EH1187" s="95"/>
      <c r="EI1187" s="95"/>
      <c r="EJ1187" s="95"/>
      <c r="EK1187" s="95"/>
      <c r="EL1187" s="95"/>
      <c r="EM1187" s="95"/>
      <c r="EN1187" s="95"/>
      <c r="EO1187" s="95"/>
      <c r="EP1187" s="95"/>
      <c r="EQ1187" s="95"/>
      <c r="ER1187" s="95"/>
      <c r="ES1187" s="95"/>
      <c r="ET1187" s="95"/>
      <c r="EU1187" s="95"/>
      <c r="EV1187" s="95"/>
      <c r="EW1187" s="95"/>
      <c r="EX1187" s="95"/>
      <c r="EY1187" s="95"/>
      <c r="EZ1187" s="95"/>
      <c r="FA1187" s="95"/>
      <c r="FB1187" s="95"/>
      <c r="FC1187" s="95"/>
      <c r="FD1187" s="95"/>
      <c r="FE1187" s="95"/>
      <c r="FF1187" s="95"/>
      <c r="FG1187" s="95"/>
      <c r="FH1187" s="95"/>
      <c r="FI1187" s="95"/>
      <c r="FJ1187" s="95"/>
      <c r="FK1187" s="95"/>
      <c r="FL1187" s="95"/>
      <c r="FM1187" s="95"/>
      <c r="FN1187" s="95"/>
      <c r="FO1187" s="95"/>
      <c r="FP1187" s="95"/>
      <c r="FQ1187" s="95"/>
      <c r="FR1187" s="95"/>
      <c r="FS1187" s="95"/>
      <c r="FT1187" s="95"/>
      <c r="FU1187" s="95"/>
      <c r="FV1187" s="95"/>
      <c r="FW1187" s="95"/>
      <c r="FX1187" s="95"/>
      <c r="FY1187" s="95"/>
      <c r="FZ1187" s="95"/>
      <c r="GA1187" s="95"/>
      <c r="GB1187" s="95"/>
      <c r="GC1187" s="95"/>
      <c r="GD1187" s="95"/>
      <c r="GE1187" s="95"/>
      <c r="GF1187" s="95"/>
      <c r="GG1187" s="95"/>
      <c r="GH1187" s="95"/>
      <c r="GI1187" s="95"/>
      <c r="GJ1187" s="95"/>
      <c r="GK1187" s="95"/>
      <c r="GL1187" s="95"/>
      <c r="GM1187" s="95"/>
      <c r="GN1187" s="95"/>
      <c r="GO1187" s="95"/>
      <c r="GP1187" s="95"/>
      <c r="GQ1187" s="95"/>
      <c r="GR1187" s="95"/>
      <c r="GS1187" s="95"/>
      <c r="GT1187" s="95"/>
      <c r="GU1187" s="95"/>
      <c r="GV1187" s="95"/>
      <c r="GW1187" s="95"/>
      <c r="GX1187" s="95"/>
      <c r="GY1187" s="95"/>
      <c r="GZ1187" s="95"/>
      <c r="HA1187" s="95"/>
      <c r="HB1187" s="95"/>
      <c r="HC1187" s="95"/>
      <c r="HD1187" s="95"/>
      <c r="HE1187" s="95"/>
      <c r="HF1187" s="95"/>
      <c r="HG1187" s="95"/>
      <c r="HH1187" s="95"/>
      <c r="HI1187" s="95"/>
      <c r="HJ1187" s="95"/>
      <c r="HK1187" s="95"/>
      <c r="HL1187" s="95"/>
      <c r="HM1187" s="95"/>
      <c r="HN1187" s="95"/>
      <c r="HO1187" s="95"/>
      <c r="HP1187" s="95"/>
      <c r="HQ1187" s="95"/>
      <c r="HR1187" s="95"/>
      <c r="HS1187" s="95"/>
      <c r="HT1187" s="95"/>
      <c r="HU1187" s="95"/>
      <c r="HV1187" s="95"/>
      <c r="HW1187" s="95"/>
      <c r="HX1187" s="95"/>
      <c r="HY1187" s="95"/>
      <c r="HZ1187" s="95"/>
      <c r="IA1187" s="95"/>
      <c r="IB1187" s="95"/>
      <c r="IC1187" s="95"/>
      <c r="ID1187" s="95"/>
      <c r="IE1187" s="95"/>
    </row>
    <row r="1188" s="92" customFormat="1" ht="60" hidden="1" customHeight="1">
      <c r="A1188" s="37"/>
      <c r="B1188" s="37" t="s">
        <v>62</v>
      </c>
      <c r="C1188" s="37" t="s">
        <v>63</v>
      </c>
      <c r="D1188" s="56" t="s">
        <v>64</v>
      </c>
      <c r="E1188" s="56">
        <v>285</v>
      </c>
      <c r="F1188" s="40" t="s">
        <v>4407</v>
      </c>
      <c r="G1188" s="40" t="s">
        <v>4476</v>
      </c>
      <c r="H1188" s="56" t="s">
        <v>4477</v>
      </c>
      <c r="I1188" s="48" t="s">
        <v>4443</v>
      </c>
      <c r="J1188" s="40" t="s">
        <v>4444</v>
      </c>
      <c r="K1188" s="49" t="s">
        <v>4445</v>
      </c>
      <c r="L1188" s="49" t="s">
        <v>4446</v>
      </c>
      <c r="M1188" s="49" t="s">
        <v>4447</v>
      </c>
      <c r="N1188" s="56" t="s">
        <v>4478</v>
      </c>
      <c r="O1188" s="37" t="s">
        <v>4449</v>
      </c>
      <c r="P1188" s="37" t="s">
        <v>4450</v>
      </c>
      <c r="Q1188" s="42" t="s">
        <v>77</v>
      </c>
      <c r="R1188" s="91">
        <v>42067</v>
      </c>
      <c r="S1188" s="48">
        <v>8</v>
      </c>
      <c r="T1188" s="45">
        <f t="shared" si="95"/>
        <v>44988.599999999999</v>
      </c>
      <c r="U1188" s="56">
        <v>-50</v>
      </c>
      <c r="V1188" s="37" t="str">
        <f t="shared" si="97"/>
        <v/>
      </c>
      <c r="W1188" s="37" t="str">
        <f t="shared" si="98"/>
        <v>°С</v>
      </c>
      <c r="X1188" s="48">
        <v>250</v>
      </c>
      <c r="Y1188" s="48"/>
      <c r="Z1188" s="42" t="s">
        <v>79</v>
      </c>
      <c r="AA1188" s="56" t="s">
        <v>4452</v>
      </c>
      <c r="AB1188" s="48"/>
      <c r="AC1188" s="42" t="s">
        <v>81</v>
      </c>
      <c r="AD1188" s="49">
        <v>24</v>
      </c>
      <c r="AE1188" s="50">
        <v>45612</v>
      </c>
      <c r="AF1188" s="51">
        <f t="shared" si="96"/>
        <v>46341</v>
      </c>
      <c r="AG1188" s="40" t="s">
        <v>82</v>
      </c>
      <c r="AH1188" s="40" t="s">
        <v>83</v>
      </c>
      <c r="AI1188" s="42" t="s">
        <v>4479</v>
      </c>
      <c r="AJ1188" s="40" t="s">
        <v>143</v>
      </c>
      <c r="AK1188" s="51" t="str">
        <f t="shared" ca="1" si="100"/>
        <v>поверен</v>
      </c>
      <c r="AL1188" s="42"/>
      <c r="AM1188" s="42" t="s">
        <v>86</v>
      </c>
      <c r="AN1188" s="42" t="s">
        <v>87</v>
      </c>
      <c r="AO1188" s="42" t="s">
        <v>88</v>
      </c>
      <c r="AP1188" s="48" t="s">
        <v>4454</v>
      </c>
      <c r="AQ1188" s="41" t="s">
        <v>854</v>
      </c>
      <c r="AR1188" s="51"/>
      <c r="AS1188" s="42" t="s">
        <v>91</v>
      </c>
      <c r="AT1188" s="37" t="s">
        <v>385</v>
      </c>
      <c r="AU1188" s="37"/>
      <c r="AV1188" s="40">
        <v>44955</v>
      </c>
      <c r="AW1188" s="40"/>
      <c r="AX1188" s="37"/>
      <c r="AY1188" s="37"/>
      <c r="AZ1188" s="37"/>
      <c r="BA1188" s="40"/>
      <c r="BB1188" s="40" t="s">
        <v>93</v>
      </c>
      <c r="BC1188" s="40" t="s">
        <v>94</v>
      </c>
      <c r="BD1188" s="42">
        <v>3201</v>
      </c>
      <c r="BE1188" s="40"/>
      <c r="BF1188" s="52"/>
      <c r="BG1188" s="93"/>
      <c r="BH1188" s="94"/>
      <c r="BI1188" s="37"/>
      <c r="BJ1188" s="37"/>
      <c r="BK1188" s="37"/>
      <c r="BL1188" s="95"/>
      <c r="BM1188" s="95"/>
      <c r="BN1188" s="95"/>
      <c r="BO1188" s="95"/>
      <c r="BP1188" s="95"/>
      <c r="BQ1188" s="95"/>
      <c r="BR1188" s="95"/>
      <c r="BS1188" s="95"/>
      <c r="BT1188" s="95"/>
      <c r="BU1188" s="95"/>
      <c r="BV1188" s="95"/>
      <c r="BW1188" s="95"/>
      <c r="BX1188" s="95"/>
      <c r="BY1188" s="95"/>
      <c r="BZ1188" s="95"/>
      <c r="CA1188" s="95"/>
      <c r="CB1188" s="95"/>
      <c r="CC1188" s="95"/>
      <c r="CD1188" s="95"/>
      <c r="CE1188" s="95"/>
      <c r="CF1188" s="95"/>
      <c r="CG1188" s="95"/>
      <c r="CH1188" s="95"/>
      <c r="CI1188" s="95"/>
      <c r="CJ1188" s="95"/>
      <c r="CK1188" s="95"/>
      <c r="CL1188" s="95"/>
      <c r="CM1188" s="95"/>
      <c r="CN1188" s="95"/>
      <c r="CO1188" s="95"/>
      <c r="CP1188" s="95"/>
      <c r="CQ1188" s="95"/>
      <c r="CR1188" s="95"/>
      <c r="CS1188" s="95"/>
      <c r="CT1188" s="95"/>
      <c r="CU1188" s="95"/>
      <c r="CV1188" s="95"/>
      <c r="CW1188" s="95"/>
      <c r="CX1188" s="95"/>
      <c r="CY1188" s="95"/>
      <c r="CZ1188" s="95"/>
      <c r="DA1188" s="95"/>
      <c r="DB1188" s="95"/>
      <c r="DC1188" s="95"/>
      <c r="DD1188" s="95"/>
      <c r="DE1188" s="95"/>
      <c r="DF1188" s="95"/>
      <c r="DG1188" s="95"/>
      <c r="DH1188" s="95"/>
      <c r="DI1188" s="95"/>
      <c r="DJ1188" s="95"/>
      <c r="DK1188" s="95"/>
      <c r="DL1188" s="95"/>
      <c r="DM1188" s="95"/>
      <c r="DN1188" s="95"/>
      <c r="DO1188" s="95"/>
      <c r="DP1188" s="95"/>
      <c r="DQ1188" s="95"/>
      <c r="DR1188" s="95"/>
      <c r="DS1188" s="95"/>
      <c r="DT1188" s="95"/>
      <c r="DU1188" s="95"/>
      <c r="DV1188" s="95"/>
      <c r="DW1188" s="95"/>
      <c r="DX1188" s="95"/>
      <c r="DY1188" s="95"/>
      <c r="DZ1188" s="95"/>
      <c r="EA1188" s="95"/>
      <c r="EB1188" s="95"/>
      <c r="EC1188" s="95"/>
      <c r="ED1188" s="95"/>
      <c r="EE1188" s="95"/>
      <c r="EF1188" s="95"/>
      <c r="EG1188" s="95"/>
      <c r="EH1188" s="95"/>
      <c r="EI1188" s="95"/>
      <c r="EJ1188" s="95"/>
      <c r="EK1188" s="95"/>
      <c r="EL1188" s="95"/>
      <c r="EM1188" s="95"/>
      <c r="EN1188" s="95"/>
      <c r="EO1188" s="95"/>
      <c r="EP1188" s="95"/>
      <c r="EQ1188" s="95"/>
      <c r="ER1188" s="95"/>
      <c r="ES1188" s="95"/>
      <c r="ET1188" s="95"/>
      <c r="EU1188" s="95"/>
      <c r="EV1188" s="95"/>
      <c r="EW1188" s="95"/>
      <c r="EX1188" s="95"/>
      <c r="EY1188" s="95"/>
      <c r="EZ1188" s="95"/>
      <c r="FA1188" s="95"/>
      <c r="FB1188" s="95"/>
      <c r="FC1188" s="95"/>
      <c r="FD1188" s="95"/>
      <c r="FE1188" s="95"/>
      <c r="FF1188" s="95"/>
      <c r="FG1188" s="95"/>
      <c r="FH1188" s="95"/>
      <c r="FI1188" s="95"/>
      <c r="FJ1188" s="95"/>
      <c r="FK1188" s="95"/>
      <c r="FL1188" s="95"/>
      <c r="FM1188" s="95"/>
      <c r="FN1188" s="95"/>
      <c r="FO1188" s="95"/>
      <c r="FP1188" s="95"/>
      <c r="FQ1188" s="95"/>
      <c r="FR1188" s="95"/>
      <c r="FS1188" s="95"/>
      <c r="FT1188" s="95"/>
      <c r="FU1188" s="95"/>
      <c r="FV1188" s="95"/>
      <c r="FW1188" s="95"/>
      <c r="FX1188" s="95"/>
      <c r="FY1188" s="95"/>
      <c r="FZ1188" s="95"/>
      <c r="GA1188" s="95"/>
      <c r="GB1188" s="95"/>
      <c r="GC1188" s="95"/>
      <c r="GD1188" s="95"/>
      <c r="GE1188" s="95"/>
      <c r="GF1188" s="95"/>
      <c r="GG1188" s="95"/>
      <c r="GH1188" s="95"/>
      <c r="GI1188" s="95"/>
      <c r="GJ1188" s="95"/>
      <c r="GK1188" s="95"/>
      <c r="GL1188" s="95"/>
      <c r="GM1188" s="95"/>
      <c r="GN1188" s="95"/>
      <c r="GO1188" s="95"/>
      <c r="GP1188" s="95"/>
      <c r="GQ1188" s="95"/>
      <c r="GR1188" s="95"/>
      <c r="GS1188" s="95"/>
      <c r="GT1188" s="95"/>
      <c r="GU1188" s="95"/>
      <c r="GV1188" s="95"/>
      <c r="GW1188" s="95"/>
      <c r="GX1188" s="95"/>
      <c r="GY1188" s="95"/>
      <c r="GZ1188" s="95"/>
      <c r="HA1188" s="95"/>
      <c r="HB1188" s="95"/>
      <c r="HC1188" s="95"/>
      <c r="HD1188" s="95"/>
      <c r="HE1188" s="95"/>
      <c r="HF1188" s="95"/>
      <c r="HG1188" s="95"/>
      <c r="HH1188" s="95"/>
      <c r="HI1188" s="95"/>
      <c r="HJ1188" s="95"/>
      <c r="HK1188" s="95"/>
      <c r="HL1188" s="95"/>
      <c r="HM1188" s="95"/>
      <c r="HN1188" s="95"/>
      <c r="HO1188" s="95"/>
      <c r="HP1188" s="95"/>
      <c r="HQ1188" s="95"/>
      <c r="HR1188" s="95"/>
      <c r="HS1188" s="95"/>
      <c r="HT1188" s="95"/>
      <c r="HU1188" s="95"/>
      <c r="HV1188" s="95"/>
      <c r="HW1188" s="95"/>
      <c r="HX1188" s="95"/>
      <c r="HY1188" s="95"/>
      <c r="HZ1188" s="95"/>
      <c r="IA1188" s="95"/>
      <c r="IB1188" s="95"/>
      <c r="IC1188" s="95"/>
      <c r="ID1188" s="95"/>
      <c r="IE1188" s="95"/>
    </row>
    <row r="1189" s="36" customFormat="1" ht="60" hidden="1" customHeight="1">
      <c r="A1189" s="37"/>
      <c r="B1189" s="37" t="s">
        <v>62</v>
      </c>
      <c r="C1189" s="37" t="s">
        <v>63</v>
      </c>
      <c r="D1189" s="56" t="s">
        <v>64</v>
      </c>
      <c r="E1189" s="56">
        <v>285</v>
      </c>
      <c r="F1189" s="40" t="s">
        <v>4407</v>
      </c>
      <c r="G1189" s="40" t="s">
        <v>4480</v>
      </c>
      <c r="H1189" s="56" t="s">
        <v>4481</v>
      </c>
      <c r="I1189" s="48" t="s">
        <v>4443</v>
      </c>
      <c r="J1189" s="40" t="s">
        <v>4444</v>
      </c>
      <c r="K1189" s="49" t="s">
        <v>4445</v>
      </c>
      <c r="L1189" s="49" t="s">
        <v>4446</v>
      </c>
      <c r="M1189" s="49" t="s">
        <v>4447</v>
      </c>
      <c r="N1189" s="49" t="s">
        <v>4482</v>
      </c>
      <c r="O1189" s="37" t="s">
        <v>4449</v>
      </c>
      <c r="P1189" s="37" t="s">
        <v>4450</v>
      </c>
      <c r="Q1189" s="42" t="s">
        <v>77</v>
      </c>
      <c r="R1189" s="96">
        <v>42033</v>
      </c>
      <c r="S1189" s="48">
        <v>8</v>
      </c>
      <c r="T1189" s="45">
        <f t="shared" si="95"/>
        <v>44954.599999999999</v>
      </c>
      <c r="U1189" s="56">
        <v>-50</v>
      </c>
      <c r="V1189" s="47" t="str">
        <f t="shared" si="97"/>
        <v/>
      </c>
      <c r="W1189" s="47" t="str">
        <f t="shared" si="98"/>
        <v>°С</v>
      </c>
      <c r="X1189" s="48">
        <v>250</v>
      </c>
      <c r="Y1189" s="48"/>
      <c r="Z1189" s="42" t="s">
        <v>79</v>
      </c>
      <c r="AA1189" s="56" t="s">
        <v>4452</v>
      </c>
      <c r="AB1189" s="48"/>
      <c r="AC1189" s="42" t="s">
        <v>81</v>
      </c>
      <c r="AD1189" s="49">
        <v>24</v>
      </c>
      <c r="AE1189" s="50">
        <v>45612</v>
      </c>
      <c r="AF1189" s="51">
        <f t="shared" si="96"/>
        <v>46341</v>
      </c>
      <c r="AG1189" s="40" t="s">
        <v>82</v>
      </c>
      <c r="AH1189" s="40" t="s">
        <v>83</v>
      </c>
      <c r="AI1189" s="42" t="s">
        <v>4483</v>
      </c>
      <c r="AJ1189" s="40" t="s">
        <v>143</v>
      </c>
      <c r="AK1189" s="51" t="str">
        <f t="shared" ca="1" si="100"/>
        <v>поверен</v>
      </c>
      <c r="AL1189" s="42"/>
      <c r="AM1189" s="42" t="s">
        <v>86</v>
      </c>
      <c r="AN1189" s="42" t="s">
        <v>87</v>
      </c>
      <c r="AO1189" s="42" t="s">
        <v>88</v>
      </c>
      <c r="AP1189" s="48" t="s">
        <v>4454</v>
      </c>
      <c r="AQ1189" s="41" t="s">
        <v>854</v>
      </c>
      <c r="AR1189" s="51"/>
      <c r="AS1189" s="42" t="s">
        <v>91</v>
      </c>
      <c r="AT1189" s="37" t="s">
        <v>385</v>
      </c>
      <c r="AU1189" s="37"/>
      <c r="AV1189" s="40">
        <v>44955</v>
      </c>
      <c r="AW1189" s="40"/>
      <c r="AX1189" s="37"/>
      <c r="AY1189" s="37"/>
      <c r="AZ1189" s="37"/>
      <c r="BA1189" s="40"/>
      <c r="BB1189" s="40" t="s">
        <v>93</v>
      </c>
      <c r="BC1189" s="40" t="s">
        <v>94</v>
      </c>
      <c r="BD1189" s="42">
        <v>3201</v>
      </c>
      <c r="BE1189" s="40"/>
      <c r="BF1189" s="52"/>
      <c r="BG1189" s="93"/>
      <c r="BH1189" s="54"/>
      <c r="BI1189" s="47"/>
      <c r="BJ1189" s="47"/>
      <c r="BK1189" s="47"/>
      <c r="BL1189" s="55"/>
      <c r="BM1189" s="55"/>
      <c r="BN1189" s="55"/>
      <c r="BO1189" s="55"/>
      <c r="BP1189" s="55"/>
      <c r="BQ1189" s="55"/>
      <c r="BR1189" s="55"/>
      <c r="BS1189" s="55"/>
      <c r="BT1189" s="55"/>
      <c r="BU1189" s="55"/>
      <c r="BV1189" s="55"/>
      <c r="BW1189" s="55"/>
      <c r="BX1189" s="55"/>
      <c r="BY1189" s="55"/>
      <c r="BZ1189" s="55"/>
      <c r="CA1189" s="55"/>
      <c r="CB1189" s="55"/>
      <c r="CC1189" s="55"/>
      <c r="CD1189" s="55"/>
      <c r="CE1189" s="55"/>
      <c r="CF1189" s="55"/>
      <c r="CG1189" s="55"/>
      <c r="CH1189" s="55"/>
      <c r="CI1189" s="55"/>
      <c r="CJ1189" s="55"/>
      <c r="CK1189" s="55"/>
      <c r="CL1189" s="55"/>
      <c r="CM1189" s="55"/>
      <c r="CN1189" s="55"/>
      <c r="CO1189" s="55"/>
      <c r="CP1189" s="55"/>
      <c r="CQ1189" s="55"/>
      <c r="CR1189" s="55"/>
      <c r="CS1189" s="55"/>
      <c r="CT1189" s="55"/>
      <c r="CU1189" s="55"/>
      <c r="CV1189" s="55"/>
      <c r="CW1189" s="55"/>
      <c r="CX1189" s="55"/>
      <c r="CY1189" s="55"/>
      <c r="CZ1189" s="55"/>
      <c r="DA1189" s="55"/>
      <c r="DB1189" s="55"/>
      <c r="DC1189" s="55"/>
      <c r="DD1189" s="55"/>
      <c r="DE1189" s="55"/>
      <c r="DF1189" s="55"/>
      <c r="DG1189" s="55"/>
      <c r="DH1189" s="55"/>
      <c r="DI1189" s="55"/>
      <c r="DJ1189" s="55"/>
      <c r="DK1189" s="55"/>
      <c r="DL1189" s="55"/>
      <c r="DM1189" s="55"/>
      <c r="DN1189" s="55"/>
      <c r="DO1189" s="55"/>
      <c r="DP1189" s="55"/>
      <c r="DQ1189" s="55"/>
      <c r="DR1189" s="55"/>
      <c r="DS1189" s="55"/>
      <c r="DT1189" s="55"/>
      <c r="DU1189" s="55"/>
      <c r="DV1189" s="55"/>
      <c r="DW1189" s="55"/>
      <c r="DX1189" s="55"/>
      <c r="DY1189" s="55"/>
      <c r="DZ1189" s="55"/>
      <c r="EA1189" s="55"/>
      <c r="EB1189" s="55"/>
      <c r="EC1189" s="55"/>
      <c r="ED1189" s="55"/>
      <c r="EE1189" s="55"/>
      <c r="EF1189" s="55"/>
      <c r="EG1189" s="55"/>
      <c r="EH1189" s="55"/>
      <c r="EI1189" s="55"/>
      <c r="EJ1189" s="55"/>
      <c r="EK1189" s="55"/>
      <c r="EL1189" s="55"/>
      <c r="EM1189" s="55"/>
      <c r="EN1189" s="55"/>
      <c r="EO1189" s="55"/>
      <c r="EP1189" s="55"/>
      <c r="EQ1189" s="55"/>
      <c r="ER1189" s="55"/>
      <c r="ES1189" s="55"/>
      <c r="ET1189" s="55"/>
      <c r="EU1189" s="55"/>
      <c r="EV1189" s="55"/>
      <c r="EW1189" s="55"/>
      <c r="EX1189" s="55"/>
      <c r="EY1189" s="55"/>
      <c r="EZ1189" s="55"/>
      <c r="FA1189" s="55"/>
      <c r="FB1189" s="55"/>
      <c r="FC1189" s="55"/>
      <c r="FD1189" s="55"/>
      <c r="FE1189" s="55"/>
      <c r="FF1189" s="55"/>
      <c r="FG1189" s="55"/>
      <c r="FH1189" s="55"/>
      <c r="FI1189" s="55"/>
      <c r="FJ1189" s="55"/>
      <c r="FK1189" s="55"/>
      <c r="FL1189" s="55"/>
      <c r="FM1189" s="55"/>
      <c r="FN1189" s="55"/>
      <c r="FO1189" s="55"/>
      <c r="FP1189" s="55"/>
      <c r="FQ1189" s="55"/>
      <c r="FR1189" s="55"/>
      <c r="FS1189" s="55"/>
      <c r="FT1189" s="55"/>
      <c r="FU1189" s="55"/>
      <c r="FV1189" s="55"/>
      <c r="FW1189" s="55"/>
      <c r="FX1189" s="55"/>
      <c r="FY1189" s="55"/>
      <c r="FZ1189" s="55"/>
      <c r="GA1189" s="55"/>
      <c r="GB1189" s="55"/>
      <c r="GC1189" s="55"/>
      <c r="GD1189" s="55"/>
      <c r="GE1189" s="55"/>
      <c r="GF1189" s="55"/>
      <c r="GG1189" s="55"/>
      <c r="GH1189" s="55"/>
      <c r="GI1189" s="55"/>
      <c r="GJ1189" s="55"/>
      <c r="GK1189" s="55"/>
      <c r="GL1189" s="55"/>
      <c r="GM1189" s="55"/>
      <c r="GN1189" s="55"/>
      <c r="GO1189" s="55"/>
      <c r="GP1189" s="55"/>
      <c r="GQ1189" s="55"/>
      <c r="GR1189" s="55"/>
      <c r="GS1189" s="55"/>
      <c r="GT1189" s="55"/>
      <c r="GU1189" s="55"/>
      <c r="GV1189" s="55"/>
      <c r="GW1189" s="55"/>
      <c r="GX1189" s="55"/>
      <c r="GY1189" s="55"/>
      <c r="GZ1189" s="55"/>
      <c r="HA1189" s="55"/>
      <c r="HB1189" s="55"/>
      <c r="HC1189" s="55"/>
      <c r="HD1189" s="55"/>
      <c r="HE1189" s="55"/>
      <c r="HF1189" s="55"/>
      <c r="HG1189" s="55"/>
      <c r="HH1189" s="55"/>
      <c r="HI1189" s="55"/>
      <c r="HJ1189" s="55"/>
      <c r="HK1189" s="55"/>
      <c r="HL1189" s="55"/>
      <c r="HM1189" s="55"/>
      <c r="HN1189" s="55"/>
      <c r="HO1189" s="55"/>
      <c r="HP1189" s="55"/>
      <c r="HQ1189" s="55"/>
      <c r="HR1189" s="55"/>
      <c r="HS1189" s="55"/>
      <c r="HT1189" s="55"/>
      <c r="HU1189" s="55"/>
      <c r="HV1189" s="55"/>
      <c r="HW1189" s="55"/>
      <c r="HX1189" s="55"/>
      <c r="HY1189" s="55"/>
      <c r="HZ1189" s="55"/>
      <c r="IA1189" s="55"/>
      <c r="IB1189" s="55"/>
      <c r="IC1189" s="55"/>
      <c r="ID1189" s="55"/>
      <c r="IE1189" s="55"/>
    </row>
    <row r="1190" s="55" customFormat="1" ht="60" hidden="1" customHeight="1">
      <c r="A1190" s="58"/>
      <c r="B1190" s="58" t="s">
        <v>62</v>
      </c>
      <c r="C1190" s="58" t="s">
        <v>63</v>
      </c>
      <c r="D1190" s="59" t="s">
        <v>64</v>
      </c>
      <c r="E1190" s="59">
        <v>285</v>
      </c>
      <c r="F1190" s="62" t="s">
        <v>4407</v>
      </c>
      <c r="G1190" s="62" t="s">
        <v>4484</v>
      </c>
      <c r="H1190" s="59" t="s">
        <v>4485</v>
      </c>
      <c r="I1190" s="63" t="s">
        <v>4486</v>
      </c>
      <c r="J1190" s="62" t="s">
        <v>931</v>
      </c>
      <c r="K1190" s="64" t="s">
        <v>4487</v>
      </c>
      <c r="L1190" s="64" t="s">
        <v>4488</v>
      </c>
      <c r="M1190" s="64" t="s">
        <v>4489</v>
      </c>
      <c r="N1190" s="64">
        <v>424</v>
      </c>
      <c r="O1190" s="58" t="s">
        <v>4490</v>
      </c>
      <c r="P1190" s="58" t="s">
        <v>4491</v>
      </c>
      <c r="Q1190" s="66" t="s">
        <v>77</v>
      </c>
      <c r="R1190" s="116" t="s">
        <v>4492</v>
      </c>
      <c r="S1190" s="63">
        <v>12</v>
      </c>
      <c r="T1190" s="69">
        <f t="shared" si="95"/>
        <v>46390.400000000001</v>
      </c>
      <c r="U1190" s="59">
        <v>-50</v>
      </c>
      <c r="V1190" s="71"/>
      <c r="W1190" s="71" t="str">
        <f t="shared" si="98"/>
        <v>°С</v>
      </c>
      <c r="X1190" s="63">
        <v>120</v>
      </c>
      <c r="Y1190" s="63"/>
      <c r="Z1190" s="66" t="s">
        <v>79</v>
      </c>
      <c r="AA1190" s="59" t="s">
        <v>4493</v>
      </c>
      <c r="AB1190" s="63"/>
      <c r="AC1190" s="66" t="s">
        <v>81</v>
      </c>
      <c r="AD1190" s="64">
        <v>36</v>
      </c>
      <c r="AE1190" s="72">
        <v>44885</v>
      </c>
      <c r="AF1190" s="73">
        <f t="shared" si="96"/>
        <v>45980</v>
      </c>
      <c r="AG1190" s="62" t="s">
        <v>82</v>
      </c>
      <c r="AH1190" s="62" t="s">
        <v>83</v>
      </c>
      <c r="AI1190" s="66" t="s">
        <v>4494</v>
      </c>
      <c r="AJ1190" s="62" t="s">
        <v>143</v>
      </c>
      <c r="AK1190" s="73" t="str">
        <f t="shared" ca="1" si="100"/>
        <v>поверен</v>
      </c>
      <c r="AL1190" s="66"/>
      <c r="AM1190" s="66" t="s">
        <v>86</v>
      </c>
      <c r="AN1190" s="66" t="s">
        <v>87</v>
      </c>
      <c r="AO1190" s="66" t="s">
        <v>88</v>
      </c>
      <c r="AP1190" s="63" t="s">
        <v>4495</v>
      </c>
      <c r="AQ1190" s="74" t="s">
        <v>854</v>
      </c>
      <c r="AR1190" s="73"/>
      <c r="AS1190" s="66" t="s">
        <v>91</v>
      </c>
      <c r="AT1190" s="58" t="s">
        <v>385</v>
      </c>
      <c r="AU1190" s="58"/>
      <c r="AV1190" s="62">
        <v>44955</v>
      </c>
      <c r="AW1190" s="62"/>
      <c r="AX1190" s="58"/>
      <c r="AY1190" s="58"/>
      <c r="AZ1190" s="58"/>
      <c r="BA1190" s="62"/>
      <c r="BB1190" s="62" t="s">
        <v>93</v>
      </c>
      <c r="BC1190" s="62" t="s">
        <v>94</v>
      </c>
      <c r="BD1190" s="66">
        <v>3201</v>
      </c>
      <c r="BE1190" s="62"/>
      <c r="BF1190" s="75"/>
      <c r="BG1190" s="127" t="s">
        <v>4496</v>
      </c>
      <c r="BH1190" s="716" t="s">
        <v>4497</v>
      </c>
      <c r="BI1190" s="71"/>
      <c r="BJ1190" s="71"/>
      <c r="BK1190" s="71"/>
    </row>
    <row r="1191" s="55" customFormat="1" ht="60" hidden="1" customHeight="1">
      <c r="A1191" s="58"/>
      <c r="B1191" s="58" t="s">
        <v>62</v>
      </c>
      <c r="C1191" s="58" t="s">
        <v>63</v>
      </c>
      <c r="D1191" s="59" t="s">
        <v>64</v>
      </c>
      <c r="E1191" s="59">
        <v>285</v>
      </c>
      <c r="F1191" s="62" t="s">
        <v>4407</v>
      </c>
      <c r="G1191" s="62" t="s">
        <v>4498</v>
      </c>
      <c r="H1191" s="59" t="s">
        <v>4499</v>
      </c>
      <c r="I1191" s="63" t="s">
        <v>4486</v>
      </c>
      <c r="J1191" s="62" t="s">
        <v>931</v>
      </c>
      <c r="K1191" s="64" t="s">
        <v>4487</v>
      </c>
      <c r="L1191" s="64" t="s">
        <v>4488</v>
      </c>
      <c r="M1191" s="64" t="s">
        <v>4489</v>
      </c>
      <c r="N1191" s="64">
        <v>425</v>
      </c>
      <c r="O1191" s="58" t="s">
        <v>4490</v>
      </c>
      <c r="P1191" s="58" t="s">
        <v>4491</v>
      </c>
      <c r="Q1191" s="66" t="s">
        <v>77</v>
      </c>
      <c r="R1191" s="116" t="s">
        <v>4492</v>
      </c>
      <c r="S1191" s="63">
        <v>12</v>
      </c>
      <c r="T1191" s="69">
        <f t="shared" si="95"/>
        <v>46390.400000000001</v>
      </c>
      <c r="U1191" s="59">
        <v>-50</v>
      </c>
      <c r="V1191" s="71"/>
      <c r="W1191" s="71" t="str">
        <f t="shared" si="98"/>
        <v>°С</v>
      </c>
      <c r="X1191" s="63">
        <v>120</v>
      </c>
      <c r="Y1191" s="63"/>
      <c r="Z1191" s="66" t="s">
        <v>79</v>
      </c>
      <c r="AA1191" s="59" t="s">
        <v>4493</v>
      </c>
      <c r="AB1191" s="63"/>
      <c r="AC1191" s="66" t="s">
        <v>81</v>
      </c>
      <c r="AD1191" s="64">
        <v>36</v>
      </c>
      <c r="AE1191" s="72">
        <v>44885</v>
      </c>
      <c r="AF1191" s="73">
        <f t="shared" si="96"/>
        <v>45980</v>
      </c>
      <c r="AG1191" s="62" t="s">
        <v>82</v>
      </c>
      <c r="AH1191" s="62" t="s">
        <v>83</v>
      </c>
      <c r="AI1191" s="66" t="s">
        <v>4500</v>
      </c>
      <c r="AJ1191" s="62" t="s">
        <v>143</v>
      </c>
      <c r="AK1191" s="73" t="str">
        <f t="shared" ca="1" si="100"/>
        <v>поверен</v>
      </c>
      <c r="AL1191" s="66"/>
      <c r="AM1191" s="66" t="s">
        <v>86</v>
      </c>
      <c r="AN1191" s="66" t="s">
        <v>87</v>
      </c>
      <c r="AO1191" s="66" t="s">
        <v>88</v>
      </c>
      <c r="AP1191" s="63" t="s">
        <v>4495</v>
      </c>
      <c r="AQ1191" s="74" t="s">
        <v>854</v>
      </c>
      <c r="AR1191" s="73"/>
      <c r="AS1191" s="66" t="s">
        <v>91</v>
      </c>
      <c r="AT1191" s="58" t="s">
        <v>385</v>
      </c>
      <c r="AU1191" s="58"/>
      <c r="AV1191" s="62">
        <v>44955</v>
      </c>
      <c r="AW1191" s="62"/>
      <c r="AX1191" s="58"/>
      <c r="AY1191" s="58"/>
      <c r="AZ1191" s="58"/>
      <c r="BA1191" s="62"/>
      <c r="BB1191" s="62" t="s">
        <v>93</v>
      </c>
      <c r="BC1191" s="62" t="s">
        <v>94</v>
      </c>
      <c r="BD1191" s="66">
        <v>3201</v>
      </c>
      <c r="BE1191" s="62"/>
      <c r="BF1191" s="75"/>
      <c r="BG1191" s="127" t="s">
        <v>4496</v>
      </c>
      <c r="BH1191" s="717"/>
      <c r="BI1191" s="71"/>
      <c r="BJ1191" s="71"/>
      <c r="BK1191" s="71"/>
    </row>
    <row r="1192" s="55" customFormat="1" ht="60" hidden="1" customHeight="1">
      <c r="A1192" s="58"/>
      <c r="B1192" s="58" t="s">
        <v>62</v>
      </c>
      <c r="C1192" s="58" t="s">
        <v>63</v>
      </c>
      <c r="D1192" s="59" t="s">
        <v>64</v>
      </c>
      <c r="E1192" s="59">
        <v>285</v>
      </c>
      <c r="F1192" s="62" t="s">
        <v>4407</v>
      </c>
      <c r="G1192" s="62" t="s">
        <v>4501</v>
      </c>
      <c r="H1192" s="59" t="s">
        <v>4502</v>
      </c>
      <c r="I1192" s="63" t="s">
        <v>4486</v>
      </c>
      <c r="J1192" s="62" t="s">
        <v>931</v>
      </c>
      <c r="K1192" s="64" t="s">
        <v>4487</v>
      </c>
      <c r="L1192" s="64" t="s">
        <v>4488</v>
      </c>
      <c r="M1192" s="64" t="s">
        <v>4489</v>
      </c>
      <c r="N1192" s="64">
        <v>270</v>
      </c>
      <c r="O1192" s="58" t="s">
        <v>4490</v>
      </c>
      <c r="P1192" s="58" t="s">
        <v>4491</v>
      </c>
      <c r="Q1192" s="66" t="s">
        <v>77</v>
      </c>
      <c r="R1192" s="116" t="s">
        <v>4492</v>
      </c>
      <c r="S1192" s="63">
        <v>12</v>
      </c>
      <c r="T1192" s="69">
        <f t="shared" ref="T1192:T1255" si="101">R1192+S1192*365.2</f>
        <v>46390.400000000001</v>
      </c>
      <c r="U1192" s="59">
        <v>-50</v>
      </c>
      <c r="V1192" s="71"/>
      <c r="W1192" s="71" t="str">
        <f t="shared" si="98"/>
        <v>°С</v>
      </c>
      <c r="X1192" s="63">
        <v>120</v>
      </c>
      <c r="Y1192" s="63"/>
      <c r="Z1192" s="66" t="s">
        <v>79</v>
      </c>
      <c r="AA1192" s="59" t="s">
        <v>4493</v>
      </c>
      <c r="AB1192" s="63"/>
      <c r="AC1192" s="66" t="s">
        <v>81</v>
      </c>
      <c r="AD1192" s="64">
        <v>36</v>
      </c>
      <c r="AE1192" s="72">
        <v>44885</v>
      </c>
      <c r="AF1192" s="73">
        <f t="shared" si="96"/>
        <v>45980</v>
      </c>
      <c r="AG1192" s="62" t="s">
        <v>82</v>
      </c>
      <c r="AH1192" s="62" t="s">
        <v>83</v>
      </c>
      <c r="AI1192" s="66" t="s">
        <v>4503</v>
      </c>
      <c r="AJ1192" s="62" t="s">
        <v>143</v>
      </c>
      <c r="AK1192" s="73" t="str">
        <f t="shared" ca="1" si="100"/>
        <v>поверен</v>
      </c>
      <c r="AL1192" s="66"/>
      <c r="AM1192" s="66" t="s">
        <v>86</v>
      </c>
      <c r="AN1192" s="66" t="s">
        <v>87</v>
      </c>
      <c r="AO1192" s="66" t="s">
        <v>88</v>
      </c>
      <c r="AP1192" s="63" t="s">
        <v>4495</v>
      </c>
      <c r="AQ1192" s="74" t="s">
        <v>854</v>
      </c>
      <c r="AR1192" s="73"/>
      <c r="AS1192" s="66" t="s">
        <v>91</v>
      </c>
      <c r="AT1192" s="58" t="s">
        <v>385</v>
      </c>
      <c r="AU1192" s="58"/>
      <c r="AV1192" s="62">
        <v>44955</v>
      </c>
      <c r="AW1192" s="62"/>
      <c r="AX1192" s="58"/>
      <c r="AY1192" s="58"/>
      <c r="AZ1192" s="58"/>
      <c r="BA1192" s="62"/>
      <c r="BB1192" s="62" t="s">
        <v>93</v>
      </c>
      <c r="BC1192" s="62" t="s">
        <v>94</v>
      </c>
      <c r="BD1192" s="66">
        <v>3201</v>
      </c>
      <c r="BE1192" s="62"/>
      <c r="BF1192" s="75"/>
      <c r="BG1192" s="127" t="s">
        <v>4496</v>
      </c>
      <c r="BH1192" s="717"/>
      <c r="BI1192" s="71"/>
      <c r="BJ1192" s="71"/>
      <c r="BK1192" s="71"/>
    </row>
    <row r="1193" s="55" customFormat="1" ht="60" hidden="1" customHeight="1">
      <c r="A1193" s="58"/>
      <c r="B1193" s="58" t="s">
        <v>62</v>
      </c>
      <c r="C1193" s="58" t="s">
        <v>63</v>
      </c>
      <c r="D1193" s="59" t="s">
        <v>64</v>
      </c>
      <c r="E1193" s="59">
        <v>285</v>
      </c>
      <c r="F1193" s="62" t="s">
        <v>4407</v>
      </c>
      <c r="G1193" s="62" t="s">
        <v>4504</v>
      </c>
      <c r="H1193" s="59" t="s">
        <v>4505</v>
      </c>
      <c r="I1193" s="63" t="s">
        <v>4486</v>
      </c>
      <c r="J1193" s="62" t="s">
        <v>931</v>
      </c>
      <c r="K1193" s="64" t="s">
        <v>4487</v>
      </c>
      <c r="L1193" s="64" t="s">
        <v>4488</v>
      </c>
      <c r="M1193" s="64" t="s">
        <v>4489</v>
      </c>
      <c r="N1193" s="64">
        <v>430</v>
      </c>
      <c r="O1193" s="58" t="s">
        <v>4490</v>
      </c>
      <c r="P1193" s="58" t="s">
        <v>4491</v>
      </c>
      <c r="Q1193" s="66" t="s">
        <v>77</v>
      </c>
      <c r="R1193" s="116" t="s">
        <v>4492</v>
      </c>
      <c r="S1193" s="63">
        <v>12</v>
      </c>
      <c r="T1193" s="69">
        <f t="shared" si="101"/>
        <v>46390.400000000001</v>
      </c>
      <c r="U1193" s="59">
        <v>-50</v>
      </c>
      <c r="V1193" s="71"/>
      <c r="W1193" s="71" t="str">
        <f t="shared" si="98"/>
        <v>°С</v>
      </c>
      <c r="X1193" s="63">
        <v>120</v>
      </c>
      <c r="Y1193" s="63"/>
      <c r="Z1193" s="66" t="s">
        <v>79</v>
      </c>
      <c r="AA1193" s="59" t="s">
        <v>4493</v>
      </c>
      <c r="AB1193" s="63"/>
      <c r="AC1193" s="66" t="s">
        <v>81</v>
      </c>
      <c r="AD1193" s="64">
        <v>36</v>
      </c>
      <c r="AE1193" s="72">
        <v>44885</v>
      </c>
      <c r="AF1193" s="73">
        <f t="shared" si="96"/>
        <v>45980</v>
      </c>
      <c r="AG1193" s="62" t="s">
        <v>82</v>
      </c>
      <c r="AH1193" s="62" t="s">
        <v>83</v>
      </c>
      <c r="AI1193" s="66" t="s">
        <v>4506</v>
      </c>
      <c r="AJ1193" s="62" t="s">
        <v>143</v>
      </c>
      <c r="AK1193" s="73" t="str">
        <f t="shared" ca="1" si="100"/>
        <v>поверен</v>
      </c>
      <c r="AL1193" s="66"/>
      <c r="AM1193" s="66" t="s">
        <v>86</v>
      </c>
      <c r="AN1193" s="66" t="s">
        <v>87</v>
      </c>
      <c r="AO1193" s="66" t="s">
        <v>88</v>
      </c>
      <c r="AP1193" s="63" t="s">
        <v>4495</v>
      </c>
      <c r="AQ1193" s="74" t="s">
        <v>854</v>
      </c>
      <c r="AR1193" s="73"/>
      <c r="AS1193" s="66" t="s">
        <v>91</v>
      </c>
      <c r="AT1193" s="58" t="s">
        <v>385</v>
      </c>
      <c r="AU1193" s="58"/>
      <c r="AV1193" s="62">
        <v>44955</v>
      </c>
      <c r="AW1193" s="62"/>
      <c r="AX1193" s="58"/>
      <c r="AY1193" s="58"/>
      <c r="AZ1193" s="58"/>
      <c r="BA1193" s="62"/>
      <c r="BB1193" s="62" t="s">
        <v>93</v>
      </c>
      <c r="BC1193" s="62" t="s">
        <v>94</v>
      </c>
      <c r="BD1193" s="66">
        <v>3201</v>
      </c>
      <c r="BE1193" s="62"/>
      <c r="BF1193" s="75"/>
      <c r="BG1193" s="127" t="s">
        <v>4496</v>
      </c>
      <c r="BH1193" s="717"/>
      <c r="BI1193" s="71"/>
      <c r="BJ1193" s="71"/>
      <c r="BK1193" s="71"/>
    </row>
    <row r="1194" s="55" customFormat="1" ht="60" hidden="1" customHeight="1">
      <c r="A1194" s="58"/>
      <c r="B1194" s="58" t="s">
        <v>62</v>
      </c>
      <c r="C1194" s="58" t="s">
        <v>63</v>
      </c>
      <c r="D1194" s="59" t="s">
        <v>64</v>
      </c>
      <c r="E1194" s="59">
        <v>285</v>
      </c>
      <c r="F1194" s="62" t="s">
        <v>4407</v>
      </c>
      <c r="G1194" s="62" t="s">
        <v>4507</v>
      </c>
      <c r="H1194" s="59" t="s">
        <v>4508</v>
      </c>
      <c r="I1194" s="63" t="s">
        <v>4486</v>
      </c>
      <c r="J1194" s="62" t="s">
        <v>931</v>
      </c>
      <c r="K1194" s="64" t="s">
        <v>4487</v>
      </c>
      <c r="L1194" s="64" t="s">
        <v>4488</v>
      </c>
      <c r="M1194" s="64" t="s">
        <v>4489</v>
      </c>
      <c r="N1194" s="64">
        <v>423</v>
      </c>
      <c r="O1194" s="58" t="s">
        <v>4490</v>
      </c>
      <c r="P1194" s="58" t="s">
        <v>4491</v>
      </c>
      <c r="Q1194" s="66" t="s">
        <v>77</v>
      </c>
      <c r="R1194" s="116" t="s">
        <v>4492</v>
      </c>
      <c r="S1194" s="63">
        <v>12</v>
      </c>
      <c r="T1194" s="69">
        <f t="shared" si="101"/>
        <v>46390.400000000001</v>
      </c>
      <c r="U1194" s="59">
        <v>-50</v>
      </c>
      <c r="V1194" s="71"/>
      <c r="W1194" s="71" t="str">
        <f t="shared" si="98"/>
        <v>°С</v>
      </c>
      <c r="X1194" s="63">
        <v>120</v>
      </c>
      <c r="Y1194" s="63"/>
      <c r="Z1194" s="66" t="s">
        <v>79</v>
      </c>
      <c r="AA1194" s="59" t="s">
        <v>4493</v>
      </c>
      <c r="AB1194" s="63"/>
      <c r="AC1194" s="66" t="s">
        <v>81</v>
      </c>
      <c r="AD1194" s="64">
        <v>36</v>
      </c>
      <c r="AE1194" s="72">
        <v>44885</v>
      </c>
      <c r="AF1194" s="73">
        <f t="shared" si="96"/>
        <v>45980</v>
      </c>
      <c r="AG1194" s="62" t="s">
        <v>82</v>
      </c>
      <c r="AH1194" s="62" t="s">
        <v>83</v>
      </c>
      <c r="AI1194" s="66" t="s">
        <v>4509</v>
      </c>
      <c r="AJ1194" s="62" t="s">
        <v>143</v>
      </c>
      <c r="AK1194" s="73" t="str">
        <f t="shared" ca="1" si="100"/>
        <v>поверен</v>
      </c>
      <c r="AL1194" s="66"/>
      <c r="AM1194" s="66" t="s">
        <v>86</v>
      </c>
      <c r="AN1194" s="66" t="s">
        <v>87</v>
      </c>
      <c r="AO1194" s="66" t="s">
        <v>88</v>
      </c>
      <c r="AP1194" s="63" t="s">
        <v>4495</v>
      </c>
      <c r="AQ1194" s="74" t="s">
        <v>854</v>
      </c>
      <c r="AR1194" s="73"/>
      <c r="AS1194" s="66" t="s">
        <v>91</v>
      </c>
      <c r="AT1194" s="58" t="s">
        <v>385</v>
      </c>
      <c r="AU1194" s="58"/>
      <c r="AV1194" s="62">
        <v>44955</v>
      </c>
      <c r="AW1194" s="62"/>
      <c r="AX1194" s="58"/>
      <c r="AY1194" s="58"/>
      <c r="AZ1194" s="58"/>
      <c r="BA1194" s="62"/>
      <c r="BB1194" s="62" t="s">
        <v>93</v>
      </c>
      <c r="BC1194" s="62" t="s">
        <v>94</v>
      </c>
      <c r="BD1194" s="66">
        <v>3201</v>
      </c>
      <c r="BE1194" s="62"/>
      <c r="BF1194" s="75"/>
      <c r="BG1194" s="127" t="s">
        <v>4496</v>
      </c>
      <c r="BH1194" s="717"/>
      <c r="BI1194" s="71"/>
      <c r="BJ1194" s="71"/>
      <c r="BK1194" s="71"/>
    </row>
    <row r="1195" s="55" customFormat="1" ht="60" hidden="1" customHeight="1">
      <c r="A1195" s="71"/>
      <c r="B1195" s="58" t="s">
        <v>62</v>
      </c>
      <c r="C1195" s="58" t="s">
        <v>63</v>
      </c>
      <c r="D1195" s="104" t="s">
        <v>64</v>
      </c>
      <c r="E1195" s="104">
        <v>285</v>
      </c>
      <c r="F1195" s="105" t="s">
        <v>4407</v>
      </c>
      <c r="G1195" s="105" t="s">
        <v>4510</v>
      </c>
      <c r="H1195" s="104" t="s">
        <v>4511</v>
      </c>
      <c r="I1195" s="106" t="s">
        <v>4486</v>
      </c>
      <c r="J1195" s="105" t="s">
        <v>931</v>
      </c>
      <c r="K1195" s="107" t="s">
        <v>4487</v>
      </c>
      <c r="L1195" s="107" t="s">
        <v>4488</v>
      </c>
      <c r="M1195" s="107" t="s">
        <v>4489</v>
      </c>
      <c r="N1195" s="107" t="s">
        <v>4512</v>
      </c>
      <c r="O1195" s="71" t="s">
        <v>4490</v>
      </c>
      <c r="P1195" s="71" t="s">
        <v>4491</v>
      </c>
      <c r="Q1195" s="108" t="s">
        <v>77</v>
      </c>
      <c r="R1195" s="115" t="s">
        <v>4492</v>
      </c>
      <c r="S1195" s="106">
        <v>12</v>
      </c>
      <c r="T1195" s="109">
        <f t="shared" si="101"/>
        <v>46390.400000000001</v>
      </c>
      <c r="U1195" s="104">
        <v>-50</v>
      </c>
      <c r="V1195" s="71"/>
      <c r="W1195" s="71" t="str">
        <f t="shared" si="98"/>
        <v>°С</v>
      </c>
      <c r="X1195" s="106">
        <v>120</v>
      </c>
      <c r="Y1195" s="106"/>
      <c r="Z1195" s="108" t="s">
        <v>79</v>
      </c>
      <c r="AA1195" s="104" t="s">
        <v>4493</v>
      </c>
      <c r="AB1195" s="106"/>
      <c r="AC1195" s="108" t="s">
        <v>81</v>
      </c>
      <c r="AD1195" s="107">
        <v>36</v>
      </c>
      <c r="AE1195" s="67">
        <v>45154</v>
      </c>
      <c r="AF1195" s="111">
        <f t="shared" si="96"/>
        <v>46249</v>
      </c>
      <c r="AG1195" s="105" t="s">
        <v>82</v>
      </c>
      <c r="AH1195" s="105" t="s">
        <v>83</v>
      </c>
      <c r="AI1195" s="108" t="s">
        <v>4513</v>
      </c>
      <c r="AJ1195" s="105" t="s">
        <v>143</v>
      </c>
      <c r="AK1195" s="111" t="str">
        <f t="shared" ca="1" si="100"/>
        <v>поверен</v>
      </c>
      <c r="AL1195" s="108"/>
      <c r="AM1195" s="108" t="s">
        <v>86</v>
      </c>
      <c r="AN1195" s="108" t="s">
        <v>87</v>
      </c>
      <c r="AO1195" s="108" t="s">
        <v>88</v>
      </c>
      <c r="AP1195" s="106" t="s">
        <v>4495</v>
      </c>
      <c r="AQ1195" s="60" t="s">
        <v>854</v>
      </c>
      <c r="AR1195" s="111"/>
      <c r="AS1195" s="108" t="s">
        <v>91</v>
      </c>
      <c r="AT1195" s="71" t="s">
        <v>385</v>
      </c>
      <c r="AU1195" s="71"/>
      <c r="AV1195" s="105">
        <v>44955</v>
      </c>
      <c r="AW1195" s="105"/>
      <c r="AX1195" s="71"/>
      <c r="AY1195" s="71"/>
      <c r="AZ1195" s="71"/>
      <c r="BA1195" s="105"/>
      <c r="BB1195" s="105" t="s">
        <v>93</v>
      </c>
      <c r="BC1195" s="105" t="s">
        <v>94</v>
      </c>
      <c r="BD1195" s="108">
        <v>3201</v>
      </c>
      <c r="BE1195" s="105"/>
      <c r="BF1195" s="112"/>
      <c r="BG1195" s="76" t="s">
        <v>455</v>
      </c>
      <c r="BH1195" s="717"/>
      <c r="BI1195" s="71"/>
      <c r="BJ1195" s="71"/>
      <c r="BK1195" s="71"/>
    </row>
    <row r="1196" s="55" customFormat="1" ht="60" hidden="1" customHeight="1">
      <c r="A1196" s="58"/>
      <c r="B1196" s="58" t="s">
        <v>62</v>
      </c>
      <c r="C1196" s="58" t="s">
        <v>63</v>
      </c>
      <c r="D1196" s="59" t="s">
        <v>64</v>
      </c>
      <c r="E1196" s="59">
        <v>285</v>
      </c>
      <c r="F1196" s="62" t="s">
        <v>4407</v>
      </c>
      <c r="G1196" s="62" t="s">
        <v>4514</v>
      </c>
      <c r="H1196" s="59" t="s">
        <v>4515</v>
      </c>
      <c r="I1196" s="63" t="s">
        <v>4486</v>
      </c>
      <c r="J1196" s="62" t="s">
        <v>931</v>
      </c>
      <c r="K1196" s="64" t="s">
        <v>4487</v>
      </c>
      <c r="L1196" s="64" t="s">
        <v>4488</v>
      </c>
      <c r="M1196" s="64" t="s">
        <v>4489</v>
      </c>
      <c r="N1196" s="64" t="s">
        <v>4516</v>
      </c>
      <c r="O1196" s="58" t="s">
        <v>4490</v>
      </c>
      <c r="P1196" s="58" t="s">
        <v>4491</v>
      </c>
      <c r="Q1196" s="66" t="s">
        <v>77</v>
      </c>
      <c r="R1196" s="116" t="s">
        <v>4492</v>
      </c>
      <c r="S1196" s="63">
        <v>12</v>
      </c>
      <c r="T1196" s="69">
        <f t="shared" si="101"/>
        <v>46390.400000000001</v>
      </c>
      <c r="U1196" s="59">
        <v>-50</v>
      </c>
      <c r="V1196" s="71"/>
      <c r="W1196" s="71" t="str">
        <f t="shared" si="98"/>
        <v>°С</v>
      </c>
      <c r="X1196" s="63">
        <v>120</v>
      </c>
      <c r="Y1196" s="63"/>
      <c r="Z1196" s="66" t="s">
        <v>79</v>
      </c>
      <c r="AA1196" s="59" t="s">
        <v>4493</v>
      </c>
      <c r="AB1196" s="63"/>
      <c r="AC1196" s="66" t="s">
        <v>81</v>
      </c>
      <c r="AD1196" s="64">
        <v>36</v>
      </c>
      <c r="AE1196" s="72">
        <v>45154</v>
      </c>
      <c r="AF1196" s="73">
        <f t="shared" si="96"/>
        <v>46249</v>
      </c>
      <c r="AG1196" s="62" t="s">
        <v>82</v>
      </c>
      <c r="AH1196" s="62" t="s">
        <v>83</v>
      </c>
      <c r="AI1196" s="108" t="s">
        <v>4517</v>
      </c>
      <c r="AJ1196" s="62" t="s">
        <v>143</v>
      </c>
      <c r="AK1196" s="73" t="str">
        <f t="shared" ca="1" si="100"/>
        <v>поверен</v>
      </c>
      <c r="AL1196" s="66"/>
      <c r="AM1196" s="66" t="s">
        <v>86</v>
      </c>
      <c r="AN1196" s="66" t="s">
        <v>87</v>
      </c>
      <c r="AO1196" s="66" t="s">
        <v>88</v>
      </c>
      <c r="AP1196" s="63" t="s">
        <v>4495</v>
      </c>
      <c r="AQ1196" s="74" t="s">
        <v>854</v>
      </c>
      <c r="AR1196" s="73"/>
      <c r="AS1196" s="66" t="s">
        <v>91</v>
      </c>
      <c r="AT1196" s="58" t="s">
        <v>385</v>
      </c>
      <c r="AU1196" s="58"/>
      <c r="AV1196" s="62">
        <v>44955</v>
      </c>
      <c r="AW1196" s="62"/>
      <c r="AX1196" s="58"/>
      <c r="AY1196" s="58"/>
      <c r="AZ1196" s="58"/>
      <c r="BA1196" s="62"/>
      <c r="BB1196" s="62" t="s">
        <v>93</v>
      </c>
      <c r="BC1196" s="62" t="s">
        <v>94</v>
      </c>
      <c r="BD1196" s="66">
        <v>3201</v>
      </c>
      <c r="BE1196" s="62"/>
      <c r="BF1196" s="75"/>
      <c r="BG1196" s="127" t="s">
        <v>455</v>
      </c>
      <c r="BH1196" s="717"/>
      <c r="BI1196" s="71"/>
      <c r="BJ1196" s="71"/>
      <c r="BK1196" s="71"/>
    </row>
    <row r="1197" s="55" customFormat="1" ht="60" hidden="1" customHeight="1">
      <c r="A1197" s="58"/>
      <c r="B1197" s="58" t="s">
        <v>62</v>
      </c>
      <c r="C1197" s="58" t="s">
        <v>63</v>
      </c>
      <c r="D1197" s="59" t="s">
        <v>64</v>
      </c>
      <c r="E1197" s="59">
        <v>285</v>
      </c>
      <c r="F1197" s="62" t="s">
        <v>4407</v>
      </c>
      <c r="G1197" s="62" t="s">
        <v>4518</v>
      </c>
      <c r="H1197" s="59" t="s">
        <v>4519</v>
      </c>
      <c r="I1197" s="63" t="s">
        <v>4486</v>
      </c>
      <c r="J1197" s="62" t="s">
        <v>931</v>
      </c>
      <c r="K1197" s="64" t="s">
        <v>4487</v>
      </c>
      <c r="L1197" s="64" t="s">
        <v>4488</v>
      </c>
      <c r="M1197" s="64" t="s">
        <v>4489</v>
      </c>
      <c r="N1197" s="64" t="s">
        <v>4520</v>
      </c>
      <c r="O1197" s="58" t="s">
        <v>4490</v>
      </c>
      <c r="P1197" s="58" t="s">
        <v>4491</v>
      </c>
      <c r="Q1197" s="66" t="s">
        <v>77</v>
      </c>
      <c r="R1197" s="116" t="s">
        <v>4492</v>
      </c>
      <c r="S1197" s="63">
        <v>12</v>
      </c>
      <c r="T1197" s="69">
        <f t="shared" si="101"/>
        <v>46390.400000000001</v>
      </c>
      <c r="U1197" s="59">
        <v>-50</v>
      </c>
      <c r="V1197" s="71"/>
      <c r="W1197" s="71" t="str">
        <f t="shared" si="98"/>
        <v>°С</v>
      </c>
      <c r="X1197" s="63">
        <v>120</v>
      </c>
      <c r="Y1197" s="63"/>
      <c r="Z1197" s="66" t="s">
        <v>79</v>
      </c>
      <c r="AA1197" s="59" t="s">
        <v>4493</v>
      </c>
      <c r="AB1197" s="63"/>
      <c r="AC1197" s="66" t="s">
        <v>81</v>
      </c>
      <c r="AD1197" s="64">
        <v>36</v>
      </c>
      <c r="AE1197" s="72">
        <v>45154</v>
      </c>
      <c r="AF1197" s="73">
        <f t="shared" si="96"/>
        <v>46249</v>
      </c>
      <c r="AG1197" s="62" t="s">
        <v>82</v>
      </c>
      <c r="AH1197" s="62" t="s">
        <v>83</v>
      </c>
      <c r="AI1197" s="108" t="s">
        <v>4521</v>
      </c>
      <c r="AJ1197" s="62" t="s">
        <v>143</v>
      </c>
      <c r="AK1197" s="73" t="str">
        <f t="shared" ca="1" si="100"/>
        <v>поверен</v>
      </c>
      <c r="AL1197" s="66"/>
      <c r="AM1197" s="66" t="s">
        <v>86</v>
      </c>
      <c r="AN1197" s="66" t="s">
        <v>87</v>
      </c>
      <c r="AO1197" s="66" t="s">
        <v>88</v>
      </c>
      <c r="AP1197" s="63" t="s">
        <v>4495</v>
      </c>
      <c r="AQ1197" s="74" t="s">
        <v>854</v>
      </c>
      <c r="AR1197" s="73"/>
      <c r="AS1197" s="66" t="s">
        <v>91</v>
      </c>
      <c r="AT1197" s="58" t="s">
        <v>385</v>
      </c>
      <c r="AU1197" s="58"/>
      <c r="AV1197" s="62">
        <v>44955</v>
      </c>
      <c r="AW1197" s="62"/>
      <c r="AX1197" s="58"/>
      <c r="AY1197" s="58"/>
      <c r="AZ1197" s="58"/>
      <c r="BA1197" s="62"/>
      <c r="BB1197" s="62" t="s">
        <v>93</v>
      </c>
      <c r="BC1197" s="62" t="s">
        <v>94</v>
      </c>
      <c r="BD1197" s="66">
        <v>3201</v>
      </c>
      <c r="BE1197" s="62"/>
      <c r="BF1197" s="75"/>
      <c r="BG1197" s="127" t="s">
        <v>455</v>
      </c>
      <c r="BH1197" s="552"/>
      <c r="BI1197" s="71"/>
      <c r="BJ1197" s="71"/>
      <c r="BK1197" s="71"/>
    </row>
    <row r="1198" s="88" customFormat="1" ht="60" hidden="1" customHeight="1">
      <c r="A1198" s="37"/>
      <c r="B1198" s="37" t="s">
        <v>62</v>
      </c>
      <c r="C1198" s="37" t="s">
        <v>63</v>
      </c>
      <c r="D1198" s="37" t="s">
        <v>64</v>
      </c>
      <c r="E1198" s="56">
        <v>285</v>
      </c>
      <c r="F1198" s="40" t="s">
        <v>4407</v>
      </c>
      <c r="G1198" s="40" t="s">
        <v>4522</v>
      </c>
      <c r="H1198" s="56" t="s">
        <v>4523</v>
      </c>
      <c r="I1198" s="48" t="s">
        <v>2717</v>
      </c>
      <c r="J1198" s="40" t="s">
        <v>2718</v>
      </c>
      <c r="K1198" s="49" t="s">
        <v>2719</v>
      </c>
      <c r="L1198" s="49" t="s">
        <v>2720</v>
      </c>
      <c r="M1198" s="49" t="s">
        <v>2721</v>
      </c>
      <c r="N1198" s="49" t="s">
        <v>4524</v>
      </c>
      <c r="O1198" s="37" t="s">
        <v>2723</v>
      </c>
      <c r="P1198" s="37" t="s">
        <v>136</v>
      </c>
      <c r="Q1198" s="42" t="s">
        <v>537</v>
      </c>
      <c r="R1198" s="96"/>
      <c r="S1198" s="48"/>
      <c r="T1198" s="45"/>
      <c r="U1198" s="56"/>
      <c r="V1198" s="47" t="str">
        <f t="shared" si="97"/>
        <v/>
      </c>
      <c r="W1198" s="47" t="str">
        <f t="shared" si="98"/>
        <v/>
      </c>
      <c r="X1198" s="48"/>
      <c r="Y1198" s="48"/>
      <c r="Z1198" s="42"/>
      <c r="AA1198" s="37"/>
      <c r="AB1198" s="48"/>
      <c r="AC1198" s="42"/>
      <c r="AD1198" s="49">
        <v>60</v>
      </c>
      <c r="AE1198" s="50">
        <v>44778</v>
      </c>
      <c r="AF1198" s="51">
        <f t="shared" si="96"/>
        <v>46603</v>
      </c>
      <c r="AG1198" s="51" t="s">
        <v>82</v>
      </c>
      <c r="AH1198" s="51" t="s">
        <v>83</v>
      </c>
      <c r="AI1198" s="42" t="s">
        <v>4525</v>
      </c>
      <c r="AJ1198" s="40" t="s">
        <v>2725</v>
      </c>
      <c r="AK1198" s="51" t="str">
        <f t="shared" ca="1" si="100"/>
        <v>поверен</v>
      </c>
      <c r="AL1198" s="42"/>
      <c r="AM1198" s="42" t="s">
        <v>86</v>
      </c>
      <c r="AN1198" s="42" t="s">
        <v>87</v>
      </c>
      <c r="AO1198" s="42" t="s">
        <v>88</v>
      </c>
      <c r="AP1198" s="48"/>
      <c r="AQ1198" s="41" t="s">
        <v>854</v>
      </c>
      <c r="AR1198" s="51"/>
      <c r="AS1198" s="42" t="s">
        <v>91</v>
      </c>
      <c r="AT1198" s="37" t="s">
        <v>2726</v>
      </c>
      <c r="AU1198" s="37"/>
      <c r="AV1198" s="40"/>
      <c r="AW1198" s="363"/>
      <c r="AX1198" s="37"/>
      <c r="AY1198" s="37"/>
      <c r="AZ1198" s="37"/>
      <c r="BA1198" s="40"/>
      <c r="BB1198" s="40" t="s">
        <v>2727</v>
      </c>
      <c r="BC1198" s="40"/>
      <c r="BD1198" s="42"/>
      <c r="BE1198" s="40"/>
      <c r="BF1198" s="52"/>
      <c r="BG1198" s="47"/>
      <c r="BH1198" s="47"/>
      <c r="BI1198" s="47"/>
      <c r="BJ1198" s="47"/>
      <c r="BK1198" s="47"/>
      <c r="BL1198" s="125"/>
      <c r="BM1198" s="125"/>
      <c r="BN1198" s="125"/>
      <c r="BO1198" s="125"/>
      <c r="BP1198" s="125"/>
      <c r="BQ1198" s="125"/>
      <c r="BR1198" s="125"/>
      <c r="BS1198" s="125"/>
      <c r="BT1198" s="125"/>
      <c r="BU1198" s="125"/>
      <c r="BV1198" s="125"/>
      <c r="BW1198" s="125"/>
      <c r="BX1198" s="125"/>
      <c r="BY1198" s="125"/>
      <c r="BZ1198" s="125"/>
      <c r="CA1198" s="125"/>
      <c r="CB1198" s="125"/>
      <c r="CC1198" s="125"/>
      <c r="CD1198" s="125"/>
      <c r="CE1198" s="125"/>
      <c r="CF1198" s="125"/>
      <c r="CG1198" s="125"/>
      <c r="CH1198" s="125"/>
      <c r="CI1198" s="125"/>
      <c r="CJ1198" s="125"/>
      <c r="CK1198" s="125"/>
      <c r="CL1198" s="125"/>
      <c r="CM1198" s="125"/>
      <c r="CN1198" s="125"/>
      <c r="CO1198" s="125"/>
      <c r="CP1198" s="125"/>
      <c r="CQ1198" s="125"/>
      <c r="CR1198" s="125"/>
      <c r="CS1198" s="125"/>
      <c r="CT1198" s="125"/>
      <c r="CU1198" s="125"/>
      <c r="CV1198" s="125"/>
      <c r="CW1198" s="125"/>
      <c r="CX1198" s="125"/>
      <c r="CY1198" s="125"/>
      <c r="CZ1198" s="125"/>
      <c r="DA1198" s="125"/>
      <c r="DB1198" s="125"/>
      <c r="DC1198" s="125"/>
      <c r="DD1198" s="125"/>
      <c r="DE1198" s="125"/>
      <c r="DF1198" s="125"/>
      <c r="DG1198" s="125"/>
      <c r="DH1198" s="125"/>
      <c r="DI1198" s="125"/>
      <c r="DJ1198" s="125"/>
      <c r="DK1198" s="125"/>
      <c r="DL1198" s="125"/>
      <c r="DM1198" s="125"/>
      <c r="DN1198" s="125"/>
      <c r="DO1198" s="125"/>
      <c r="DP1198" s="125"/>
      <c r="DQ1198" s="125"/>
      <c r="DR1198" s="125"/>
      <c r="DS1198" s="125"/>
      <c r="DT1198" s="125"/>
      <c r="DU1198" s="125"/>
      <c r="DV1198" s="125"/>
      <c r="DW1198" s="125"/>
      <c r="DX1198" s="125"/>
      <c r="DY1198" s="125"/>
      <c r="DZ1198" s="125"/>
      <c r="EA1198" s="125"/>
      <c r="EB1198" s="125"/>
      <c r="EC1198" s="125"/>
      <c r="ED1198" s="125"/>
      <c r="EE1198" s="125"/>
      <c r="EF1198" s="125"/>
      <c r="EG1198" s="125"/>
      <c r="EH1198" s="125"/>
      <c r="EI1198" s="125"/>
      <c r="EJ1198" s="125"/>
      <c r="EK1198" s="125"/>
      <c r="EL1198" s="125"/>
      <c r="EM1198" s="125"/>
      <c r="EN1198" s="125"/>
      <c r="EO1198" s="125"/>
      <c r="EP1198" s="125"/>
      <c r="EQ1198" s="125"/>
      <c r="ER1198" s="125"/>
      <c r="ES1198" s="125"/>
      <c r="ET1198" s="125"/>
      <c r="EU1198" s="125"/>
      <c r="EV1198" s="125"/>
      <c r="EW1198" s="125"/>
      <c r="EX1198" s="125"/>
      <c r="EY1198" s="125"/>
      <c r="EZ1198" s="125"/>
      <c r="FA1198" s="125"/>
      <c r="FB1198" s="125"/>
      <c r="FC1198" s="125"/>
      <c r="FD1198" s="125"/>
      <c r="FE1198" s="125"/>
      <c r="FF1198" s="125"/>
      <c r="FG1198" s="125"/>
      <c r="FH1198" s="125"/>
      <c r="FI1198" s="125"/>
      <c r="FJ1198" s="125"/>
      <c r="FK1198" s="125"/>
      <c r="FL1198" s="125"/>
      <c r="FM1198" s="125"/>
      <c r="FN1198" s="125"/>
      <c r="FO1198" s="125"/>
      <c r="FP1198" s="125"/>
      <c r="FQ1198" s="125"/>
      <c r="FR1198" s="125"/>
      <c r="FS1198" s="125"/>
      <c r="FT1198" s="125"/>
      <c r="FU1198" s="125"/>
      <c r="FV1198" s="125"/>
      <c r="FW1198" s="125"/>
      <c r="FX1198" s="125"/>
      <c r="FY1198" s="125"/>
      <c r="FZ1198" s="125"/>
      <c r="GA1198" s="125"/>
      <c r="GB1198" s="125"/>
      <c r="GC1198" s="125"/>
      <c r="GD1198" s="125"/>
      <c r="GE1198" s="125"/>
      <c r="GF1198" s="125"/>
      <c r="GG1198" s="125"/>
      <c r="GH1198" s="125"/>
      <c r="GI1198" s="125"/>
      <c r="GJ1198" s="125"/>
      <c r="GK1198" s="125"/>
      <c r="GL1198" s="125"/>
      <c r="GM1198" s="125"/>
      <c r="GN1198" s="125"/>
      <c r="GO1198" s="125"/>
      <c r="GP1198" s="125"/>
      <c r="GQ1198" s="125"/>
      <c r="GR1198" s="125"/>
      <c r="GS1198" s="125"/>
      <c r="GT1198" s="125"/>
      <c r="GU1198" s="125"/>
      <c r="GV1198" s="125"/>
      <c r="GW1198" s="125"/>
      <c r="GX1198" s="125"/>
      <c r="GY1198" s="125"/>
      <c r="GZ1198" s="125"/>
      <c r="HA1198" s="125"/>
      <c r="HB1198" s="125"/>
      <c r="HC1198" s="125"/>
      <c r="HD1198" s="125"/>
      <c r="HE1198" s="125"/>
      <c r="HF1198" s="125"/>
      <c r="HG1198" s="125"/>
      <c r="HH1198" s="125"/>
      <c r="HI1198" s="125"/>
      <c r="HJ1198" s="125"/>
      <c r="HK1198" s="125"/>
      <c r="HL1198" s="125"/>
      <c r="HM1198" s="125"/>
      <c r="HN1198" s="125"/>
      <c r="HO1198" s="125"/>
      <c r="HP1198" s="125"/>
      <c r="HQ1198" s="125"/>
      <c r="HR1198" s="125"/>
      <c r="HS1198" s="125"/>
      <c r="HT1198" s="125"/>
      <c r="HU1198" s="125"/>
      <c r="HV1198" s="125"/>
      <c r="HW1198" s="125"/>
      <c r="HX1198" s="125"/>
      <c r="HY1198" s="125"/>
      <c r="HZ1198" s="125"/>
      <c r="IA1198" s="125"/>
      <c r="IB1198" s="125"/>
      <c r="IC1198" s="125"/>
      <c r="ID1198" s="125"/>
      <c r="IE1198" s="125"/>
    </row>
    <row r="1199" s="88" customFormat="1" ht="60" hidden="1" customHeight="1">
      <c r="A1199" s="37"/>
      <c r="B1199" s="37" t="s">
        <v>62</v>
      </c>
      <c r="C1199" s="37" t="s">
        <v>63</v>
      </c>
      <c r="D1199" s="37" t="s">
        <v>64</v>
      </c>
      <c r="E1199" s="56">
        <v>285</v>
      </c>
      <c r="F1199" s="40" t="s">
        <v>4407</v>
      </c>
      <c r="G1199" s="40" t="s">
        <v>4522</v>
      </c>
      <c r="H1199" s="56" t="s">
        <v>4526</v>
      </c>
      <c r="I1199" s="48" t="s">
        <v>2717</v>
      </c>
      <c r="J1199" s="40" t="s">
        <v>2718</v>
      </c>
      <c r="K1199" s="49" t="s">
        <v>2719</v>
      </c>
      <c r="L1199" s="49" t="s">
        <v>2720</v>
      </c>
      <c r="M1199" s="49" t="s">
        <v>2721</v>
      </c>
      <c r="N1199" s="49" t="s">
        <v>4527</v>
      </c>
      <c r="O1199" s="37" t="s">
        <v>2723</v>
      </c>
      <c r="P1199" s="37" t="s">
        <v>136</v>
      </c>
      <c r="Q1199" s="42" t="s">
        <v>537</v>
      </c>
      <c r="R1199" s="96"/>
      <c r="S1199" s="48"/>
      <c r="T1199" s="45"/>
      <c r="U1199" s="56"/>
      <c r="V1199" s="47" t="str">
        <f t="shared" si="97"/>
        <v/>
      </c>
      <c r="W1199" s="47" t="str">
        <f t="shared" si="98"/>
        <v/>
      </c>
      <c r="X1199" s="48"/>
      <c r="Y1199" s="48"/>
      <c r="Z1199" s="42"/>
      <c r="AA1199" s="37"/>
      <c r="AB1199" s="48"/>
      <c r="AC1199" s="42"/>
      <c r="AD1199" s="49">
        <v>60</v>
      </c>
      <c r="AE1199" s="50">
        <v>44778</v>
      </c>
      <c r="AF1199" s="51">
        <f t="shared" si="96"/>
        <v>46603</v>
      </c>
      <c r="AG1199" s="51" t="s">
        <v>82</v>
      </c>
      <c r="AH1199" s="51" t="s">
        <v>83</v>
      </c>
      <c r="AI1199" s="42" t="s">
        <v>4528</v>
      </c>
      <c r="AJ1199" s="40" t="s">
        <v>2725</v>
      </c>
      <c r="AK1199" s="51" t="str">
        <f t="shared" ca="1" si="100"/>
        <v>поверен</v>
      </c>
      <c r="AL1199" s="42"/>
      <c r="AM1199" s="42" t="s">
        <v>86</v>
      </c>
      <c r="AN1199" s="42" t="s">
        <v>87</v>
      </c>
      <c r="AO1199" s="42" t="s">
        <v>88</v>
      </c>
      <c r="AP1199" s="48"/>
      <c r="AQ1199" s="41" t="s">
        <v>854</v>
      </c>
      <c r="AR1199" s="51"/>
      <c r="AS1199" s="42" t="s">
        <v>91</v>
      </c>
      <c r="AT1199" s="37" t="s">
        <v>2726</v>
      </c>
      <c r="AU1199" s="37"/>
      <c r="AV1199" s="40"/>
      <c r="AW1199" s="363"/>
      <c r="AX1199" s="37"/>
      <c r="AY1199" s="37"/>
      <c r="AZ1199" s="37"/>
      <c r="BA1199" s="40"/>
      <c r="BB1199" s="40" t="s">
        <v>2727</v>
      </c>
      <c r="BC1199" s="40"/>
      <c r="BD1199" s="42"/>
      <c r="BE1199" s="40"/>
      <c r="BF1199" s="52"/>
      <c r="BG1199" s="47"/>
      <c r="BH1199" s="47"/>
      <c r="BI1199" s="47"/>
      <c r="BJ1199" s="47"/>
      <c r="BK1199" s="47"/>
      <c r="BL1199" s="125"/>
      <c r="BM1199" s="125"/>
      <c r="BN1199" s="125"/>
      <c r="BO1199" s="125"/>
      <c r="BP1199" s="125"/>
      <c r="BQ1199" s="125"/>
      <c r="BR1199" s="125"/>
      <c r="BS1199" s="125"/>
      <c r="BT1199" s="125"/>
      <c r="BU1199" s="125"/>
      <c r="BV1199" s="125"/>
      <c r="BW1199" s="125"/>
      <c r="BX1199" s="125"/>
      <c r="BY1199" s="125"/>
      <c r="BZ1199" s="125"/>
      <c r="CA1199" s="125"/>
      <c r="CB1199" s="125"/>
      <c r="CC1199" s="125"/>
      <c r="CD1199" s="125"/>
      <c r="CE1199" s="125"/>
      <c r="CF1199" s="125"/>
      <c r="CG1199" s="125"/>
      <c r="CH1199" s="125"/>
      <c r="CI1199" s="125"/>
      <c r="CJ1199" s="125"/>
      <c r="CK1199" s="125"/>
      <c r="CL1199" s="125"/>
      <c r="CM1199" s="125"/>
      <c r="CN1199" s="125"/>
      <c r="CO1199" s="125"/>
      <c r="CP1199" s="125"/>
      <c r="CQ1199" s="125"/>
      <c r="CR1199" s="125"/>
      <c r="CS1199" s="125"/>
      <c r="CT1199" s="125"/>
      <c r="CU1199" s="125"/>
      <c r="CV1199" s="125"/>
      <c r="CW1199" s="125"/>
      <c r="CX1199" s="125"/>
      <c r="CY1199" s="125"/>
      <c r="CZ1199" s="125"/>
      <c r="DA1199" s="125"/>
      <c r="DB1199" s="125"/>
      <c r="DC1199" s="125"/>
      <c r="DD1199" s="125"/>
      <c r="DE1199" s="125"/>
      <c r="DF1199" s="125"/>
      <c r="DG1199" s="125"/>
      <c r="DH1199" s="125"/>
      <c r="DI1199" s="125"/>
      <c r="DJ1199" s="125"/>
      <c r="DK1199" s="125"/>
      <c r="DL1199" s="125"/>
      <c r="DM1199" s="125"/>
      <c r="DN1199" s="125"/>
      <c r="DO1199" s="125"/>
      <c r="DP1199" s="125"/>
      <c r="DQ1199" s="125"/>
      <c r="DR1199" s="125"/>
      <c r="DS1199" s="125"/>
      <c r="DT1199" s="125"/>
      <c r="DU1199" s="125"/>
      <c r="DV1199" s="125"/>
      <c r="DW1199" s="125"/>
      <c r="DX1199" s="125"/>
      <c r="DY1199" s="125"/>
      <c r="DZ1199" s="125"/>
      <c r="EA1199" s="125"/>
      <c r="EB1199" s="125"/>
      <c r="EC1199" s="125"/>
      <c r="ED1199" s="125"/>
      <c r="EE1199" s="125"/>
      <c r="EF1199" s="125"/>
      <c r="EG1199" s="125"/>
      <c r="EH1199" s="125"/>
      <c r="EI1199" s="125"/>
      <c r="EJ1199" s="125"/>
      <c r="EK1199" s="125"/>
      <c r="EL1199" s="125"/>
      <c r="EM1199" s="125"/>
      <c r="EN1199" s="125"/>
      <c r="EO1199" s="125"/>
      <c r="EP1199" s="125"/>
      <c r="EQ1199" s="125"/>
      <c r="ER1199" s="125"/>
      <c r="ES1199" s="125"/>
      <c r="ET1199" s="125"/>
      <c r="EU1199" s="125"/>
      <c r="EV1199" s="125"/>
      <c r="EW1199" s="125"/>
      <c r="EX1199" s="125"/>
      <c r="EY1199" s="125"/>
      <c r="EZ1199" s="125"/>
      <c r="FA1199" s="125"/>
      <c r="FB1199" s="125"/>
      <c r="FC1199" s="125"/>
      <c r="FD1199" s="125"/>
      <c r="FE1199" s="125"/>
      <c r="FF1199" s="125"/>
      <c r="FG1199" s="125"/>
      <c r="FH1199" s="125"/>
      <c r="FI1199" s="125"/>
      <c r="FJ1199" s="125"/>
      <c r="FK1199" s="125"/>
      <c r="FL1199" s="125"/>
      <c r="FM1199" s="125"/>
      <c r="FN1199" s="125"/>
      <c r="FO1199" s="125"/>
      <c r="FP1199" s="125"/>
      <c r="FQ1199" s="125"/>
      <c r="FR1199" s="125"/>
      <c r="FS1199" s="125"/>
      <c r="FT1199" s="125"/>
      <c r="FU1199" s="125"/>
      <c r="FV1199" s="125"/>
      <c r="FW1199" s="125"/>
      <c r="FX1199" s="125"/>
      <c r="FY1199" s="125"/>
      <c r="FZ1199" s="125"/>
      <c r="GA1199" s="125"/>
      <c r="GB1199" s="125"/>
      <c r="GC1199" s="125"/>
      <c r="GD1199" s="125"/>
      <c r="GE1199" s="125"/>
      <c r="GF1199" s="125"/>
      <c r="GG1199" s="125"/>
      <c r="GH1199" s="125"/>
      <c r="GI1199" s="125"/>
      <c r="GJ1199" s="125"/>
      <c r="GK1199" s="125"/>
      <c r="GL1199" s="125"/>
      <c r="GM1199" s="125"/>
      <c r="GN1199" s="125"/>
      <c r="GO1199" s="125"/>
      <c r="GP1199" s="125"/>
      <c r="GQ1199" s="125"/>
      <c r="GR1199" s="125"/>
      <c r="GS1199" s="125"/>
      <c r="GT1199" s="125"/>
      <c r="GU1199" s="125"/>
      <c r="GV1199" s="125"/>
      <c r="GW1199" s="125"/>
      <c r="GX1199" s="125"/>
      <c r="GY1199" s="125"/>
      <c r="GZ1199" s="125"/>
      <c r="HA1199" s="125"/>
      <c r="HB1199" s="125"/>
      <c r="HC1199" s="125"/>
      <c r="HD1199" s="125"/>
      <c r="HE1199" s="125"/>
      <c r="HF1199" s="125"/>
      <c r="HG1199" s="125"/>
      <c r="HH1199" s="125"/>
      <c r="HI1199" s="125"/>
      <c r="HJ1199" s="125"/>
      <c r="HK1199" s="125"/>
      <c r="HL1199" s="125"/>
      <c r="HM1199" s="125"/>
      <c r="HN1199" s="125"/>
      <c r="HO1199" s="125"/>
      <c r="HP1199" s="125"/>
      <c r="HQ1199" s="125"/>
      <c r="HR1199" s="125"/>
      <c r="HS1199" s="125"/>
      <c r="HT1199" s="125"/>
      <c r="HU1199" s="125"/>
      <c r="HV1199" s="125"/>
      <c r="HW1199" s="125"/>
      <c r="HX1199" s="125"/>
      <c r="HY1199" s="125"/>
      <c r="HZ1199" s="125"/>
      <c r="IA1199" s="125"/>
      <c r="IB1199" s="125"/>
      <c r="IC1199" s="125"/>
      <c r="ID1199" s="125"/>
      <c r="IE1199" s="125"/>
    </row>
    <row r="1200" s="55" customFormat="1" ht="60" hidden="1" customHeight="1">
      <c r="A1200" s="58"/>
      <c r="B1200" s="58" t="s">
        <v>62</v>
      </c>
      <c r="C1200" s="58" t="s">
        <v>63</v>
      </c>
      <c r="D1200" s="59" t="s">
        <v>64</v>
      </c>
      <c r="E1200" s="59">
        <v>286</v>
      </c>
      <c r="F1200" s="62" t="s">
        <v>4529</v>
      </c>
      <c r="G1200" s="62" t="s">
        <v>566</v>
      </c>
      <c r="H1200" s="59" t="s">
        <v>4530</v>
      </c>
      <c r="I1200" s="63" t="s">
        <v>930</v>
      </c>
      <c r="J1200" s="62" t="s">
        <v>931</v>
      </c>
      <c r="K1200" s="64" t="s">
        <v>932</v>
      </c>
      <c r="L1200" s="64" t="s">
        <v>933</v>
      </c>
      <c r="M1200" s="64" t="s">
        <v>933</v>
      </c>
      <c r="N1200" s="64">
        <v>2349233</v>
      </c>
      <c r="O1200" s="58" t="s">
        <v>1098</v>
      </c>
      <c r="P1200" s="58" t="s">
        <v>76</v>
      </c>
      <c r="Q1200" s="66" t="s">
        <v>77</v>
      </c>
      <c r="R1200" s="115" t="s">
        <v>3578</v>
      </c>
      <c r="S1200" s="68">
        <v>15</v>
      </c>
      <c r="T1200" s="69" t="e">
        <f t="shared" si="101"/>
        <v>#VALUE!</v>
      </c>
      <c r="U1200" s="59" t="s">
        <v>78</v>
      </c>
      <c r="V1200" s="71"/>
      <c r="W1200" s="71" t="str">
        <f t="shared" si="98"/>
        <v>°С</v>
      </c>
      <c r="X1200" s="63">
        <v>450</v>
      </c>
      <c r="Y1200" s="63"/>
      <c r="Z1200" s="66" t="s">
        <v>79</v>
      </c>
      <c r="AA1200" s="58" t="s">
        <v>936</v>
      </c>
      <c r="AB1200" s="63"/>
      <c r="AC1200" s="66"/>
      <c r="AD1200" s="64">
        <v>48</v>
      </c>
      <c r="AE1200" s="72">
        <v>44478</v>
      </c>
      <c r="AF1200" s="73">
        <f t="shared" si="96"/>
        <v>45938</v>
      </c>
      <c r="AG1200" s="62" t="s">
        <v>82</v>
      </c>
      <c r="AH1200" s="62" t="s">
        <v>83</v>
      </c>
      <c r="AI1200" s="66" t="s">
        <v>4531</v>
      </c>
      <c r="AJ1200" s="62" t="s">
        <v>143</v>
      </c>
      <c r="AK1200" s="73" t="str">
        <f t="shared" ca="1" si="100"/>
        <v>ПРОСРОЧЕН</v>
      </c>
      <c r="AL1200" s="66"/>
      <c r="AM1200" s="66" t="s">
        <v>86</v>
      </c>
      <c r="AN1200" s="66" t="s">
        <v>87</v>
      </c>
      <c r="AO1200" s="66" t="s">
        <v>88</v>
      </c>
      <c r="AP1200" s="63"/>
      <c r="AQ1200" s="74"/>
      <c r="AR1200" s="73"/>
      <c r="AS1200" s="66"/>
      <c r="AT1200" s="58"/>
      <c r="AU1200" s="58"/>
      <c r="AV1200" s="62"/>
      <c r="AW1200" s="62" t="s">
        <v>4532</v>
      </c>
      <c r="AX1200" s="58"/>
      <c r="AY1200" s="58"/>
      <c r="AZ1200" s="58"/>
      <c r="BA1200" s="62"/>
      <c r="BB1200" s="62"/>
      <c r="BC1200" s="62"/>
      <c r="BD1200" s="66"/>
      <c r="BE1200" s="62"/>
      <c r="BF1200" s="75"/>
      <c r="BG1200" s="76"/>
      <c r="BH1200" s="77"/>
      <c r="BI1200" s="71"/>
      <c r="BJ1200" s="71"/>
      <c r="BK1200" s="71"/>
    </row>
    <row r="1201" s="55" customFormat="1" ht="60" hidden="1" customHeight="1">
      <c r="A1201" s="58"/>
      <c r="B1201" s="58" t="s">
        <v>62</v>
      </c>
      <c r="C1201" s="58" t="s">
        <v>63</v>
      </c>
      <c r="D1201" s="59" t="s">
        <v>64</v>
      </c>
      <c r="E1201" s="59">
        <v>286</v>
      </c>
      <c r="F1201" s="62" t="s">
        <v>4529</v>
      </c>
      <c r="G1201" s="62" t="s">
        <v>566</v>
      </c>
      <c r="H1201" s="59" t="s">
        <v>4530</v>
      </c>
      <c r="I1201" s="63" t="s">
        <v>69</v>
      </c>
      <c r="J1201" s="62" t="s">
        <v>1100</v>
      </c>
      <c r="K1201" s="58" t="s">
        <v>71</v>
      </c>
      <c r="L1201" s="58" t="s">
        <v>72</v>
      </c>
      <c r="M1201" s="62" t="s">
        <v>4533</v>
      </c>
      <c r="N1201" s="64">
        <v>2349231</v>
      </c>
      <c r="O1201" s="58" t="s">
        <v>75</v>
      </c>
      <c r="P1201" s="58" t="s">
        <v>76</v>
      </c>
      <c r="Q1201" s="66" t="s">
        <v>77</v>
      </c>
      <c r="R1201" s="116">
        <v>42370</v>
      </c>
      <c r="S1201" s="68">
        <v>15</v>
      </c>
      <c r="T1201" s="69">
        <f t="shared" si="101"/>
        <v>47848</v>
      </c>
      <c r="U1201" s="59">
        <v>0</v>
      </c>
      <c r="V1201" s="71" t="str">
        <f t="shared" si="97"/>
        <v/>
      </c>
      <c r="W1201" s="71" t="str">
        <f t="shared" si="98"/>
        <v>°С</v>
      </c>
      <c r="X1201" s="63">
        <v>50</v>
      </c>
      <c r="Y1201" s="63"/>
      <c r="Z1201" s="66" t="s">
        <v>79</v>
      </c>
      <c r="AA1201" s="58" t="s">
        <v>101</v>
      </c>
      <c r="AB1201" s="63"/>
      <c r="AC1201" s="66" t="s">
        <v>81</v>
      </c>
      <c r="AD1201" s="64">
        <v>60</v>
      </c>
      <c r="AE1201" s="72">
        <v>44511</v>
      </c>
      <c r="AF1201" s="73">
        <f t="shared" si="96"/>
        <v>46336</v>
      </c>
      <c r="AG1201" s="73" t="s">
        <v>82</v>
      </c>
      <c r="AH1201" s="73" t="s">
        <v>83</v>
      </c>
      <c r="AI1201" s="66" t="s">
        <v>4534</v>
      </c>
      <c r="AJ1201" s="62" t="s">
        <v>85</v>
      </c>
      <c r="AK1201" s="73" t="str">
        <f t="shared" ca="1" si="100"/>
        <v>поверен</v>
      </c>
      <c r="AL1201" s="66"/>
      <c r="AM1201" s="66" t="s">
        <v>86</v>
      </c>
      <c r="AN1201" s="66" t="s">
        <v>87</v>
      </c>
      <c r="AO1201" s="66" t="s">
        <v>88</v>
      </c>
      <c r="AP1201" s="63"/>
      <c r="AQ1201" s="74"/>
      <c r="AR1201" s="73"/>
      <c r="AS1201" s="66" t="s">
        <v>91</v>
      </c>
      <c r="AT1201" s="58" t="s">
        <v>385</v>
      </c>
      <c r="AU1201" s="58"/>
      <c r="AV1201" s="62"/>
      <c r="AW1201" s="552"/>
      <c r="AX1201" s="58"/>
      <c r="AY1201" s="58"/>
      <c r="AZ1201" s="58"/>
      <c r="BA1201" s="62"/>
      <c r="BB1201" s="62" t="s">
        <v>93</v>
      </c>
      <c r="BC1201" s="62" t="s">
        <v>94</v>
      </c>
      <c r="BD1201" s="66">
        <v>3201</v>
      </c>
      <c r="BE1201" s="62"/>
      <c r="BF1201" s="75"/>
      <c r="BG1201" s="76"/>
      <c r="BH1201" s="77"/>
      <c r="BI1201" s="71"/>
      <c r="BJ1201" s="71"/>
      <c r="BK1201" s="71"/>
    </row>
    <row r="1202" s="95" customFormat="1" ht="60" hidden="1" customHeight="1">
      <c r="A1202" s="58"/>
      <c r="B1202" s="58" t="s">
        <v>62</v>
      </c>
      <c r="C1202" s="58" t="s">
        <v>63</v>
      </c>
      <c r="D1202" s="59" t="s">
        <v>64</v>
      </c>
      <c r="E1202" s="59">
        <v>286</v>
      </c>
      <c r="F1202" s="62" t="s">
        <v>4529</v>
      </c>
      <c r="G1202" s="62" t="s">
        <v>3009</v>
      </c>
      <c r="H1202" s="59" t="s">
        <v>4535</v>
      </c>
      <c r="I1202" s="63" t="s">
        <v>316</v>
      </c>
      <c r="J1202" s="62" t="s">
        <v>317</v>
      </c>
      <c r="K1202" s="64" t="s">
        <v>318</v>
      </c>
      <c r="L1202" s="64" t="s">
        <v>319</v>
      </c>
      <c r="M1202" s="66" t="s">
        <v>4536</v>
      </c>
      <c r="N1202" s="64" t="s">
        <v>4537</v>
      </c>
      <c r="O1202" s="58" t="s">
        <v>992</v>
      </c>
      <c r="P1202" s="58" t="s">
        <v>154</v>
      </c>
      <c r="Q1202" s="66" t="s">
        <v>289</v>
      </c>
      <c r="R1202" s="116">
        <v>42370</v>
      </c>
      <c r="S1202" s="63">
        <v>12</v>
      </c>
      <c r="T1202" s="69">
        <f t="shared" si="101"/>
        <v>46752.400000000001</v>
      </c>
      <c r="U1202" s="59">
        <v>190</v>
      </c>
      <c r="V1202" s="58" t="s">
        <v>325</v>
      </c>
      <c r="W1202" s="58" t="s">
        <v>325</v>
      </c>
      <c r="X1202" s="63">
        <v>11510</v>
      </c>
      <c r="Y1202" s="63" t="s">
        <v>325</v>
      </c>
      <c r="Z1202" s="66" t="s">
        <v>325</v>
      </c>
      <c r="AA1202" s="59" t="s">
        <v>326</v>
      </c>
      <c r="AB1202" s="63" t="s">
        <v>325</v>
      </c>
      <c r="AC1202" s="66" t="s">
        <v>325</v>
      </c>
      <c r="AD1202" s="64">
        <v>48</v>
      </c>
      <c r="AE1202" s="72">
        <v>45444</v>
      </c>
      <c r="AF1202" s="73">
        <f t="shared" si="96"/>
        <v>46904</v>
      </c>
      <c r="AG1202" s="62" t="s">
        <v>82</v>
      </c>
      <c r="AH1202" s="62" t="s">
        <v>83</v>
      </c>
      <c r="AI1202" s="66" t="s">
        <v>4538</v>
      </c>
      <c r="AJ1202" s="62" t="s">
        <v>143</v>
      </c>
      <c r="AK1202" s="73" t="str">
        <f t="shared" ca="1" si="100"/>
        <v>поверен</v>
      </c>
      <c r="AL1202" s="66"/>
      <c r="AM1202" s="66" t="s">
        <v>86</v>
      </c>
      <c r="AN1202" s="66" t="s">
        <v>87</v>
      </c>
      <c r="AO1202" s="66" t="s">
        <v>88</v>
      </c>
      <c r="AP1202" s="63"/>
      <c r="AQ1202" s="74"/>
      <c r="AR1202" s="73"/>
      <c r="AS1202" s="66" t="s">
        <v>91</v>
      </c>
      <c r="AT1202" s="58" t="s">
        <v>385</v>
      </c>
      <c r="AU1202" s="58"/>
      <c r="AV1202" s="62"/>
      <c r="AW1202" s="62"/>
      <c r="AX1202" s="58"/>
      <c r="AY1202" s="58"/>
      <c r="AZ1202" s="58"/>
      <c r="BA1202" s="62"/>
      <c r="BB1202" s="62" t="s">
        <v>329</v>
      </c>
      <c r="BC1202" s="62" t="s">
        <v>298</v>
      </c>
      <c r="BD1202" s="66">
        <v>2971</v>
      </c>
      <c r="BE1202" s="62"/>
      <c r="BF1202" s="75"/>
      <c r="BG1202" s="127"/>
      <c r="BH1202" s="128"/>
      <c r="BI1202" s="58"/>
      <c r="BJ1202" s="58"/>
      <c r="BK1202" s="58"/>
    </row>
    <row r="1203" s="55" customFormat="1" ht="60" hidden="1" customHeight="1">
      <c r="A1203" s="58"/>
      <c r="B1203" s="58" t="s">
        <v>62</v>
      </c>
      <c r="C1203" s="58" t="s">
        <v>63</v>
      </c>
      <c r="D1203" s="59" t="s">
        <v>64</v>
      </c>
      <c r="E1203" s="59">
        <v>287</v>
      </c>
      <c r="F1203" s="62" t="s">
        <v>4529</v>
      </c>
      <c r="G1203" s="62" t="s">
        <v>566</v>
      </c>
      <c r="H1203" s="59" t="s">
        <v>4539</v>
      </c>
      <c r="I1203" s="63" t="s">
        <v>69</v>
      </c>
      <c r="J1203" s="62" t="s">
        <v>1100</v>
      </c>
      <c r="K1203" s="58" t="s">
        <v>71</v>
      </c>
      <c r="L1203" s="58" t="s">
        <v>72</v>
      </c>
      <c r="M1203" s="62" t="s">
        <v>4533</v>
      </c>
      <c r="N1203" s="64">
        <v>2349232</v>
      </c>
      <c r="O1203" s="58" t="s">
        <v>75</v>
      </c>
      <c r="P1203" s="58" t="s">
        <v>76</v>
      </c>
      <c r="Q1203" s="66" t="s">
        <v>77</v>
      </c>
      <c r="R1203" s="116">
        <v>42370</v>
      </c>
      <c r="S1203" s="68">
        <v>15</v>
      </c>
      <c r="T1203" s="69">
        <f t="shared" si="101"/>
        <v>47848</v>
      </c>
      <c r="U1203" s="59">
        <v>0</v>
      </c>
      <c r="V1203" s="71" t="str">
        <f t="shared" si="97"/>
        <v/>
      </c>
      <c r="W1203" s="71" t="str">
        <f t="shared" si="98"/>
        <v>°С</v>
      </c>
      <c r="X1203" s="63">
        <v>50</v>
      </c>
      <c r="Y1203" s="63"/>
      <c r="Z1203" s="66" t="s">
        <v>79</v>
      </c>
      <c r="AA1203" s="58" t="s">
        <v>101</v>
      </c>
      <c r="AB1203" s="63"/>
      <c r="AC1203" s="66" t="s">
        <v>81</v>
      </c>
      <c r="AD1203" s="64">
        <v>60</v>
      </c>
      <c r="AE1203" s="72">
        <v>45090</v>
      </c>
      <c r="AF1203" s="73">
        <f t="shared" si="96"/>
        <v>46916</v>
      </c>
      <c r="AG1203" s="73" t="s">
        <v>82</v>
      </c>
      <c r="AH1203" s="73" t="s">
        <v>83</v>
      </c>
      <c r="AI1203" s="71" t="s">
        <v>4540</v>
      </c>
      <c r="AJ1203" s="62" t="s">
        <v>143</v>
      </c>
      <c r="AK1203" s="73" t="str">
        <f t="shared" ca="1" si="100"/>
        <v>поверен</v>
      </c>
      <c r="AL1203" s="66"/>
      <c r="AM1203" s="66" t="s">
        <v>86</v>
      </c>
      <c r="AN1203" s="66" t="s">
        <v>87</v>
      </c>
      <c r="AO1203" s="66" t="s">
        <v>88</v>
      </c>
      <c r="AP1203" s="63"/>
      <c r="AQ1203" s="74"/>
      <c r="AR1203" s="73"/>
      <c r="AS1203" s="66" t="s">
        <v>91</v>
      </c>
      <c r="AT1203" s="58" t="s">
        <v>385</v>
      </c>
      <c r="AU1203" s="58"/>
      <c r="AV1203" s="62"/>
      <c r="AW1203" s="62"/>
      <c r="AX1203" s="58"/>
      <c r="AY1203" s="58"/>
      <c r="AZ1203" s="58"/>
      <c r="BA1203" s="62"/>
      <c r="BB1203" s="62" t="s">
        <v>93</v>
      </c>
      <c r="BC1203" s="62" t="s">
        <v>94</v>
      </c>
      <c r="BD1203" s="66">
        <v>3201</v>
      </c>
      <c r="BE1203" s="62"/>
      <c r="BF1203" s="75"/>
      <c r="BG1203" s="76"/>
      <c r="BH1203" s="77"/>
      <c r="BI1203" s="71"/>
      <c r="BJ1203" s="71"/>
      <c r="BK1203" s="71"/>
      <c r="BL1203" s="55"/>
    </row>
    <row r="1204" s="95" customFormat="1" ht="60" hidden="1" customHeight="1">
      <c r="A1204" s="58"/>
      <c r="B1204" s="58" t="s">
        <v>62</v>
      </c>
      <c r="C1204" s="58" t="s">
        <v>63</v>
      </c>
      <c r="D1204" s="59" t="s">
        <v>64</v>
      </c>
      <c r="E1204" s="59">
        <v>287</v>
      </c>
      <c r="F1204" s="62" t="s">
        <v>4529</v>
      </c>
      <c r="G1204" s="62" t="s">
        <v>3009</v>
      </c>
      <c r="H1204" s="59" t="s">
        <v>4541</v>
      </c>
      <c r="I1204" s="63" t="s">
        <v>316</v>
      </c>
      <c r="J1204" s="62" t="s">
        <v>317</v>
      </c>
      <c r="K1204" s="64" t="s">
        <v>318</v>
      </c>
      <c r="L1204" s="64" t="s">
        <v>319</v>
      </c>
      <c r="M1204" s="66" t="s">
        <v>4536</v>
      </c>
      <c r="N1204" s="64" t="s">
        <v>4542</v>
      </c>
      <c r="O1204" s="58" t="s">
        <v>992</v>
      </c>
      <c r="P1204" s="58" t="s">
        <v>154</v>
      </c>
      <c r="Q1204" s="66" t="s">
        <v>289</v>
      </c>
      <c r="R1204" s="116">
        <v>42370</v>
      </c>
      <c r="S1204" s="63">
        <v>12</v>
      </c>
      <c r="T1204" s="69">
        <f t="shared" si="101"/>
        <v>46752.400000000001</v>
      </c>
      <c r="U1204" s="59" t="s">
        <v>4543</v>
      </c>
      <c r="V1204" s="58" t="s">
        <v>325</v>
      </c>
      <c r="W1204" s="58" t="s">
        <v>325</v>
      </c>
      <c r="X1204" s="63">
        <v>11510</v>
      </c>
      <c r="Y1204" s="63" t="s">
        <v>325</v>
      </c>
      <c r="Z1204" s="66" t="s">
        <v>325</v>
      </c>
      <c r="AA1204" s="59" t="s">
        <v>326</v>
      </c>
      <c r="AB1204" s="63" t="s">
        <v>325</v>
      </c>
      <c r="AC1204" s="66" t="s">
        <v>325</v>
      </c>
      <c r="AD1204" s="64">
        <v>48</v>
      </c>
      <c r="AE1204" s="72">
        <v>45444</v>
      </c>
      <c r="AF1204" s="73">
        <f t="shared" si="96"/>
        <v>46904</v>
      </c>
      <c r="AG1204" s="62" t="s">
        <v>82</v>
      </c>
      <c r="AH1204" s="62" t="s">
        <v>83</v>
      </c>
      <c r="AI1204" s="66" t="s">
        <v>4544</v>
      </c>
      <c r="AJ1204" s="62" t="s">
        <v>143</v>
      </c>
      <c r="AK1204" s="73" t="str">
        <f t="shared" ca="1" si="100"/>
        <v>поверен</v>
      </c>
      <c r="AL1204" s="66"/>
      <c r="AM1204" s="66" t="s">
        <v>86</v>
      </c>
      <c r="AN1204" s="66" t="s">
        <v>87</v>
      </c>
      <c r="AO1204" s="66" t="s">
        <v>88</v>
      </c>
      <c r="AP1204" s="63"/>
      <c r="AQ1204" s="74"/>
      <c r="AR1204" s="73"/>
      <c r="AS1204" s="66" t="s">
        <v>91</v>
      </c>
      <c r="AT1204" s="58" t="s">
        <v>385</v>
      </c>
      <c r="AU1204" s="58"/>
      <c r="AV1204" s="62"/>
      <c r="AW1204" s="62"/>
      <c r="AX1204" s="58"/>
      <c r="AY1204" s="58"/>
      <c r="AZ1204" s="58"/>
      <c r="BA1204" s="62"/>
      <c r="BB1204" s="62" t="s">
        <v>329</v>
      </c>
      <c r="BC1204" s="62" t="s">
        <v>298</v>
      </c>
      <c r="BD1204" s="66">
        <v>2971</v>
      </c>
      <c r="BE1204" s="62"/>
      <c r="BF1204" s="75"/>
      <c r="BG1204" s="127"/>
      <c r="BH1204" s="128"/>
      <c r="BI1204" s="58"/>
      <c r="BJ1204" s="58"/>
      <c r="BK1204" s="58"/>
    </row>
    <row r="1205" s="36" customFormat="1" ht="60" hidden="1" customHeight="1">
      <c r="A1205" s="37"/>
      <c r="B1205" s="37" t="s">
        <v>62</v>
      </c>
      <c r="C1205" s="37" t="s">
        <v>63</v>
      </c>
      <c r="D1205" s="56" t="s">
        <v>64</v>
      </c>
      <c r="E1205" s="56" t="s">
        <v>4545</v>
      </c>
      <c r="F1205" s="40" t="s">
        <v>4546</v>
      </c>
      <c r="G1205" s="40" t="s">
        <v>3925</v>
      </c>
      <c r="H1205" s="56" t="s">
        <v>4547</v>
      </c>
      <c r="I1205" s="48" t="s">
        <v>171</v>
      </c>
      <c r="J1205" s="40" t="s">
        <v>172</v>
      </c>
      <c r="K1205" s="49" t="s">
        <v>131</v>
      </c>
      <c r="L1205" s="57" t="s">
        <v>151</v>
      </c>
      <c r="M1205" s="40" t="s">
        <v>173</v>
      </c>
      <c r="N1205" s="49" t="s">
        <v>4548</v>
      </c>
      <c r="O1205" s="37" t="s">
        <v>75</v>
      </c>
      <c r="P1205" s="37" t="s">
        <v>76</v>
      </c>
      <c r="Q1205" s="42" t="s">
        <v>137</v>
      </c>
      <c r="R1205" s="96">
        <v>42705</v>
      </c>
      <c r="S1205" s="44">
        <v>12</v>
      </c>
      <c r="T1205" s="45">
        <f t="shared" si="101"/>
        <v>47087.400000000001</v>
      </c>
      <c r="U1205" s="56" t="s">
        <v>100</v>
      </c>
      <c r="V1205" s="47" t="str">
        <f t="shared" si="97"/>
        <v>М</v>
      </c>
      <c r="W1205" s="47" t="str">
        <f t="shared" si="98"/>
        <v>Па</v>
      </c>
      <c r="X1205" s="48">
        <v>0.5</v>
      </c>
      <c r="Y1205" s="48" t="s">
        <v>138</v>
      </c>
      <c r="Z1205" s="42" t="s">
        <v>139</v>
      </c>
      <c r="AA1205" s="56" t="s">
        <v>156</v>
      </c>
      <c r="AB1205" s="48"/>
      <c r="AC1205" s="42" t="s">
        <v>141</v>
      </c>
      <c r="AD1205" s="49">
        <v>60</v>
      </c>
      <c r="AE1205" s="50">
        <v>44149</v>
      </c>
      <c r="AF1205" s="51">
        <f t="shared" si="96"/>
        <v>45974</v>
      </c>
      <c r="AG1205" s="40" t="s">
        <v>82</v>
      </c>
      <c r="AH1205" s="40" t="s">
        <v>83</v>
      </c>
      <c r="AI1205" s="42" t="s">
        <v>4549</v>
      </c>
      <c r="AJ1205" s="40" t="s">
        <v>85</v>
      </c>
      <c r="AK1205" s="51" t="str">
        <f t="shared" ca="1" si="100"/>
        <v>поверен</v>
      </c>
      <c r="AL1205" s="42"/>
      <c r="AM1205" s="42" t="s">
        <v>86</v>
      </c>
      <c r="AN1205" s="42" t="s">
        <v>87</v>
      </c>
      <c r="AO1205" s="42" t="s">
        <v>88</v>
      </c>
      <c r="AP1205" s="48" t="s">
        <v>158</v>
      </c>
      <c r="AQ1205" s="41"/>
      <c r="AR1205" s="51"/>
      <c r="AS1205" s="42" t="s">
        <v>91</v>
      </c>
      <c r="AT1205" s="37" t="s">
        <v>385</v>
      </c>
      <c r="AU1205" s="37"/>
      <c r="AV1205" s="40"/>
      <c r="AW1205" s="40"/>
      <c r="AX1205" s="37"/>
      <c r="AY1205" s="37"/>
      <c r="AZ1205" s="37"/>
      <c r="BA1205" s="40" t="s">
        <v>221</v>
      </c>
      <c r="BB1205" s="40" t="s">
        <v>145</v>
      </c>
      <c r="BC1205" s="40" t="s">
        <v>146</v>
      </c>
      <c r="BD1205" s="42">
        <v>3001</v>
      </c>
      <c r="BE1205" s="40"/>
      <c r="BF1205" s="52"/>
      <c r="BG1205" s="53"/>
      <c r="BH1205" s="54"/>
      <c r="BI1205" s="47"/>
      <c r="BJ1205" s="47"/>
      <c r="BK1205" s="47"/>
      <c r="BL1205" s="55"/>
      <c r="BM1205" s="55"/>
      <c r="BN1205" s="55"/>
      <c r="BO1205" s="55"/>
      <c r="BP1205" s="55"/>
      <c r="BQ1205" s="55"/>
      <c r="BR1205" s="55"/>
      <c r="BS1205" s="55"/>
      <c r="BT1205" s="55"/>
      <c r="BU1205" s="55"/>
      <c r="BV1205" s="55"/>
      <c r="BW1205" s="55"/>
      <c r="BX1205" s="55"/>
      <c r="BY1205" s="55"/>
      <c r="BZ1205" s="55"/>
      <c r="CA1205" s="55"/>
      <c r="CB1205" s="55"/>
      <c r="CC1205" s="55"/>
      <c r="CD1205" s="55"/>
      <c r="CE1205" s="55"/>
      <c r="CF1205" s="55"/>
      <c r="CG1205" s="55"/>
      <c r="CH1205" s="55"/>
      <c r="CI1205" s="55"/>
      <c r="CJ1205" s="55"/>
      <c r="CK1205" s="55"/>
      <c r="CL1205" s="55"/>
      <c r="CM1205" s="55"/>
      <c r="CN1205" s="55"/>
      <c r="CO1205" s="55"/>
      <c r="CP1205" s="55"/>
      <c r="CQ1205" s="55"/>
      <c r="CR1205" s="55"/>
      <c r="CS1205" s="55"/>
      <c r="CT1205" s="55"/>
      <c r="CU1205" s="55"/>
      <c r="CV1205" s="55"/>
      <c r="CW1205" s="55"/>
      <c r="CX1205" s="55"/>
      <c r="CY1205" s="55"/>
      <c r="CZ1205" s="55"/>
      <c r="DA1205" s="55"/>
      <c r="DB1205" s="55"/>
      <c r="DC1205" s="55"/>
      <c r="DD1205" s="55"/>
      <c r="DE1205" s="55"/>
      <c r="DF1205" s="55"/>
      <c r="DG1205" s="55"/>
      <c r="DH1205" s="55"/>
      <c r="DI1205" s="55"/>
      <c r="DJ1205" s="55"/>
      <c r="DK1205" s="55"/>
      <c r="DL1205" s="55"/>
      <c r="DM1205" s="55"/>
      <c r="DN1205" s="55"/>
      <c r="DO1205" s="55"/>
      <c r="DP1205" s="55"/>
      <c r="DQ1205" s="55"/>
      <c r="DR1205" s="55"/>
      <c r="DS1205" s="55"/>
      <c r="DT1205" s="55"/>
      <c r="DU1205" s="55"/>
      <c r="DV1205" s="55"/>
      <c r="DW1205" s="55"/>
      <c r="DX1205" s="55"/>
      <c r="DY1205" s="55"/>
      <c r="DZ1205" s="55"/>
      <c r="EA1205" s="55"/>
      <c r="EB1205" s="55"/>
      <c r="EC1205" s="55"/>
      <c r="ED1205" s="55"/>
      <c r="EE1205" s="55"/>
      <c r="EF1205" s="55"/>
      <c r="EG1205" s="55"/>
      <c r="EH1205" s="55"/>
      <c r="EI1205" s="55"/>
      <c r="EJ1205" s="55"/>
      <c r="EK1205" s="55"/>
      <c r="EL1205" s="55"/>
      <c r="EM1205" s="55"/>
      <c r="EN1205" s="55"/>
      <c r="EO1205" s="55"/>
      <c r="EP1205" s="55"/>
      <c r="EQ1205" s="55"/>
      <c r="ER1205" s="55"/>
      <c r="ES1205" s="55"/>
      <c r="ET1205" s="55"/>
      <c r="EU1205" s="55"/>
      <c r="EV1205" s="55"/>
      <c r="EW1205" s="55"/>
      <c r="EX1205" s="55"/>
      <c r="EY1205" s="55"/>
      <c r="EZ1205" s="55"/>
      <c r="FA1205" s="55"/>
      <c r="FB1205" s="55"/>
      <c r="FC1205" s="55"/>
      <c r="FD1205" s="55"/>
      <c r="FE1205" s="55"/>
      <c r="FF1205" s="55"/>
      <c r="FG1205" s="55"/>
      <c r="FH1205" s="55"/>
      <c r="FI1205" s="55"/>
      <c r="FJ1205" s="55"/>
      <c r="FK1205" s="55"/>
      <c r="FL1205" s="55"/>
      <c r="FM1205" s="55"/>
      <c r="FN1205" s="55"/>
      <c r="FO1205" s="55"/>
      <c r="FP1205" s="55"/>
      <c r="FQ1205" s="55"/>
      <c r="FR1205" s="55"/>
      <c r="FS1205" s="55"/>
      <c r="FT1205" s="55"/>
      <c r="FU1205" s="55"/>
      <c r="FV1205" s="55"/>
      <c r="FW1205" s="55"/>
      <c r="FX1205" s="55"/>
      <c r="FY1205" s="55"/>
      <c r="FZ1205" s="55"/>
      <c r="GA1205" s="55"/>
      <c r="GB1205" s="55"/>
      <c r="GC1205" s="55"/>
      <c r="GD1205" s="55"/>
      <c r="GE1205" s="55"/>
      <c r="GF1205" s="55"/>
      <c r="GG1205" s="55"/>
      <c r="GH1205" s="55"/>
      <c r="GI1205" s="55"/>
      <c r="GJ1205" s="55"/>
      <c r="GK1205" s="55"/>
      <c r="GL1205" s="55"/>
      <c r="GM1205" s="55"/>
      <c r="GN1205" s="55"/>
      <c r="GO1205" s="55"/>
      <c r="GP1205" s="55"/>
      <c r="GQ1205" s="55"/>
      <c r="GR1205" s="55"/>
      <c r="GS1205" s="55"/>
      <c r="GT1205" s="55"/>
      <c r="GU1205" s="55"/>
      <c r="GV1205" s="55"/>
      <c r="GW1205" s="55"/>
      <c r="GX1205" s="55"/>
      <c r="GY1205" s="55"/>
      <c r="GZ1205" s="55"/>
      <c r="HA1205" s="55"/>
      <c r="HB1205" s="55"/>
      <c r="HC1205" s="55"/>
      <c r="HD1205" s="55"/>
      <c r="HE1205" s="55"/>
      <c r="HF1205" s="55"/>
      <c r="HG1205" s="55"/>
      <c r="HH1205" s="55"/>
      <c r="HI1205" s="55"/>
      <c r="HJ1205" s="55"/>
      <c r="HK1205" s="55"/>
      <c r="HL1205" s="55"/>
      <c r="HM1205" s="55"/>
      <c r="HN1205" s="55"/>
      <c r="HO1205" s="55"/>
      <c r="HP1205" s="55"/>
      <c r="HQ1205" s="55"/>
      <c r="HR1205" s="55"/>
      <c r="HS1205" s="55"/>
      <c r="HT1205" s="55"/>
      <c r="HU1205" s="55"/>
      <c r="HV1205" s="55"/>
      <c r="HW1205" s="55"/>
      <c r="HX1205" s="55"/>
      <c r="HY1205" s="55"/>
      <c r="HZ1205" s="55"/>
      <c r="IA1205" s="55"/>
      <c r="IB1205" s="55"/>
      <c r="IC1205" s="55"/>
      <c r="ID1205" s="55"/>
      <c r="IE1205" s="55"/>
    </row>
    <row r="1206" s="92" customFormat="1" ht="60" hidden="1" customHeight="1">
      <c r="A1206" s="37"/>
      <c r="B1206" s="37" t="s">
        <v>62</v>
      </c>
      <c r="C1206" s="37" t="s">
        <v>63</v>
      </c>
      <c r="D1206" s="56" t="s">
        <v>64</v>
      </c>
      <c r="E1206" s="56" t="s">
        <v>4545</v>
      </c>
      <c r="F1206" s="40" t="s">
        <v>4546</v>
      </c>
      <c r="G1206" s="40" t="s">
        <v>3935</v>
      </c>
      <c r="H1206" s="56" t="s">
        <v>4550</v>
      </c>
      <c r="I1206" s="48" t="s">
        <v>1782</v>
      </c>
      <c r="J1206" s="40" t="s">
        <v>1783</v>
      </c>
      <c r="K1206" s="49" t="s">
        <v>1784</v>
      </c>
      <c r="L1206" s="49" t="s">
        <v>1785</v>
      </c>
      <c r="M1206" s="49" t="s">
        <v>4551</v>
      </c>
      <c r="N1206" s="49" t="s">
        <v>4552</v>
      </c>
      <c r="O1206" s="37" t="s">
        <v>1788</v>
      </c>
      <c r="P1206" s="37" t="s">
        <v>76</v>
      </c>
      <c r="Q1206" s="42" t="s">
        <v>289</v>
      </c>
      <c r="R1206" s="91">
        <v>42736</v>
      </c>
      <c r="S1206" s="48">
        <v>14</v>
      </c>
      <c r="T1206" s="45">
        <f t="shared" si="101"/>
        <v>47848.800000000003</v>
      </c>
      <c r="U1206" s="56" t="s">
        <v>1789</v>
      </c>
      <c r="V1206" s="37" t="str">
        <f t="shared" si="97"/>
        <v/>
      </c>
      <c r="W1206" s="37" t="str">
        <f t="shared" si="98"/>
        <v>м</v>
      </c>
      <c r="X1206" s="48" t="s">
        <v>3970</v>
      </c>
      <c r="Y1206" s="48"/>
      <c r="Z1206" s="42" t="s">
        <v>325</v>
      </c>
      <c r="AA1206" s="56" t="s">
        <v>326</v>
      </c>
      <c r="AB1206" s="48" t="s">
        <v>325</v>
      </c>
      <c r="AC1206" s="42" t="s">
        <v>325</v>
      </c>
      <c r="AD1206" s="49">
        <v>24</v>
      </c>
      <c r="AE1206" s="50">
        <v>45768</v>
      </c>
      <c r="AF1206" s="51">
        <f t="shared" si="96"/>
        <v>46497</v>
      </c>
      <c r="AG1206" s="51" t="s">
        <v>1480</v>
      </c>
      <c r="AH1206" s="51" t="s">
        <v>83</v>
      </c>
      <c r="AI1206" s="366" t="s">
        <v>4553</v>
      </c>
      <c r="AJ1206" s="40" t="s">
        <v>109</v>
      </c>
      <c r="AK1206" s="51" t="str">
        <f t="shared" ca="1" si="100"/>
        <v>поверен</v>
      </c>
      <c r="AL1206" s="42"/>
      <c r="AM1206" s="42" t="s">
        <v>86</v>
      </c>
      <c r="AN1206" s="42" t="s">
        <v>87</v>
      </c>
      <c r="AO1206" s="42" t="s">
        <v>88</v>
      </c>
      <c r="AP1206" s="48" t="s">
        <v>4554</v>
      </c>
      <c r="AQ1206" s="41"/>
      <c r="AR1206" s="51"/>
      <c r="AS1206" s="42" t="s">
        <v>91</v>
      </c>
      <c r="AT1206" s="37" t="s">
        <v>385</v>
      </c>
      <c r="AU1206" s="37"/>
      <c r="AV1206" s="40"/>
      <c r="AW1206" s="40"/>
      <c r="AX1206" s="37"/>
      <c r="AY1206" s="37"/>
      <c r="AZ1206" s="37"/>
      <c r="BA1206" s="40" t="s">
        <v>221</v>
      </c>
      <c r="BB1206" s="40" t="s">
        <v>329</v>
      </c>
      <c r="BC1206" s="40" t="s">
        <v>298</v>
      </c>
      <c r="BD1206" s="42">
        <v>2971</v>
      </c>
      <c r="BE1206" s="40"/>
      <c r="BF1206" s="52"/>
      <c r="BG1206" s="93" t="s">
        <v>1170</v>
      </c>
      <c r="BH1206" s="94"/>
      <c r="BI1206" s="41" t="s">
        <v>1792</v>
      </c>
      <c r="BJ1206" s="41" t="s">
        <v>1344</v>
      </c>
      <c r="BK1206" s="41" t="s">
        <v>302</v>
      </c>
      <c r="BL1206" s="95"/>
      <c r="BM1206" s="95"/>
      <c r="BN1206" s="95"/>
      <c r="BO1206" s="95"/>
      <c r="BP1206" s="95"/>
      <c r="BQ1206" s="95"/>
      <c r="BR1206" s="95"/>
      <c r="BS1206" s="95"/>
      <c r="BT1206" s="95"/>
      <c r="BU1206" s="95"/>
      <c r="BV1206" s="95"/>
      <c r="BW1206" s="95"/>
      <c r="BX1206" s="95"/>
      <c r="BY1206" s="95"/>
      <c r="BZ1206" s="95"/>
      <c r="CA1206" s="95"/>
      <c r="CB1206" s="95"/>
      <c r="CC1206" s="95"/>
      <c r="CD1206" s="95"/>
      <c r="CE1206" s="95"/>
      <c r="CF1206" s="95"/>
      <c r="CG1206" s="95"/>
      <c r="CH1206" s="95"/>
      <c r="CI1206" s="95"/>
      <c r="CJ1206" s="95"/>
      <c r="CK1206" s="95"/>
      <c r="CL1206" s="95"/>
      <c r="CM1206" s="95"/>
      <c r="CN1206" s="95"/>
      <c r="CO1206" s="95"/>
      <c r="CP1206" s="95"/>
      <c r="CQ1206" s="95"/>
      <c r="CR1206" s="95"/>
      <c r="CS1206" s="95"/>
      <c r="CT1206" s="95"/>
      <c r="CU1206" s="95"/>
      <c r="CV1206" s="95"/>
      <c r="CW1206" s="95"/>
      <c r="CX1206" s="95"/>
      <c r="CY1206" s="95"/>
      <c r="CZ1206" s="95"/>
      <c r="DA1206" s="95"/>
      <c r="DB1206" s="95"/>
      <c r="DC1206" s="95"/>
      <c r="DD1206" s="95"/>
      <c r="DE1206" s="95"/>
      <c r="DF1206" s="95"/>
      <c r="DG1206" s="95"/>
      <c r="DH1206" s="95"/>
      <c r="DI1206" s="95"/>
      <c r="DJ1206" s="95"/>
      <c r="DK1206" s="95"/>
      <c r="DL1206" s="95"/>
      <c r="DM1206" s="95"/>
      <c r="DN1206" s="95"/>
      <c r="DO1206" s="95"/>
      <c r="DP1206" s="95"/>
      <c r="DQ1206" s="95"/>
      <c r="DR1206" s="95"/>
      <c r="DS1206" s="95"/>
      <c r="DT1206" s="95"/>
      <c r="DU1206" s="95"/>
      <c r="DV1206" s="95"/>
      <c r="DW1206" s="95"/>
      <c r="DX1206" s="95"/>
      <c r="DY1206" s="95"/>
      <c r="DZ1206" s="95"/>
      <c r="EA1206" s="95"/>
      <c r="EB1206" s="95"/>
      <c r="EC1206" s="95"/>
      <c r="ED1206" s="95"/>
      <c r="EE1206" s="95"/>
      <c r="EF1206" s="95"/>
      <c r="EG1206" s="95"/>
      <c r="EH1206" s="95"/>
      <c r="EI1206" s="95"/>
      <c r="EJ1206" s="95"/>
      <c r="EK1206" s="95"/>
      <c r="EL1206" s="95"/>
      <c r="EM1206" s="95"/>
      <c r="EN1206" s="95"/>
      <c r="EO1206" s="95"/>
      <c r="EP1206" s="95"/>
      <c r="EQ1206" s="95"/>
      <c r="ER1206" s="95"/>
      <c r="ES1206" s="95"/>
      <c r="ET1206" s="95"/>
      <c r="EU1206" s="95"/>
      <c r="EV1206" s="95"/>
      <c r="EW1206" s="95"/>
      <c r="EX1206" s="95"/>
      <c r="EY1206" s="95"/>
      <c r="EZ1206" s="95"/>
      <c r="FA1206" s="95"/>
      <c r="FB1206" s="95"/>
      <c r="FC1206" s="95"/>
      <c r="FD1206" s="95"/>
      <c r="FE1206" s="95"/>
      <c r="FF1206" s="95"/>
      <c r="FG1206" s="95"/>
      <c r="FH1206" s="95"/>
      <c r="FI1206" s="95"/>
      <c r="FJ1206" s="95"/>
      <c r="FK1206" s="95"/>
      <c r="FL1206" s="95"/>
      <c r="FM1206" s="95"/>
      <c r="FN1206" s="95"/>
      <c r="FO1206" s="95"/>
      <c r="FP1206" s="95"/>
      <c r="FQ1206" s="95"/>
      <c r="FR1206" s="95"/>
      <c r="FS1206" s="95"/>
      <c r="FT1206" s="95"/>
      <c r="FU1206" s="95"/>
      <c r="FV1206" s="95"/>
      <c r="FW1206" s="95"/>
      <c r="FX1206" s="95"/>
      <c r="FY1206" s="95"/>
      <c r="FZ1206" s="95"/>
      <c r="GA1206" s="95"/>
      <c r="GB1206" s="95"/>
      <c r="GC1206" s="95"/>
      <c r="GD1206" s="95"/>
      <c r="GE1206" s="95"/>
      <c r="GF1206" s="95"/>
      <c r="GG1206" s="95"/>
      <c r="GH1206" s="95"/>
      <c r="GI1206" s="95"/>
      <c r="GJ1206" s="95"/>
      <c r="GK1206" s="95"/>
      <c r="GL1206" s="95"/>
      <c r="GM1206" s="95"/>
      <c r="GN1206" s="95"/>
      <c r="GO1206" s="95"/>
      <c r="GP1206" s="95"/>
      <c r="GQ1206" s="95"/>
      <c r="GR1206" s="95"/>
      <c r="GS1206" s="95"/>
      <c r="GT1206" s="95"/>
      <c r="GU1206" s="95"/>
      <c r="GV1206" s="95"/>
      <c r="GW1206" s="95"/>
      <c r="GX1206" s="95"/>
      <c r="GY1206" s="95"/>
      <c r="GZ1206" s="95"/>
      <c r="HA1206" s="95"/>
      <c r="HB1206" s="95"/>
      <c r="HC1206" s="95"/>
      <c r="HD1206" s="95"/>
      <c r="HE1206" s="95"/>
      <c r="HF1206" s="95"/>
      <c r="HG1206" s="95"/>
      <c r="HH1206" s="95"/>
      <c r="HI1206" s="95"/>
      <c r="HJ1206" s="95"/>
      <c r="HK1206" s="95"/>
      <c r="HL1206" s="95"/>
      <c r="HM1206" s="95"/>
      <c r="HN1206" s="95"/>
      <c r="HO1206" s="95"/>
      <c r="HP1206" s="95"/>
      <c r="HQ1206" s="95"/>
      <c r="HR1206" s="95"/>
      <c r="HS1206" s="95"/>
      <c r="HT1206" s="95"/>
      <c r="HU1206" s="95"/>
      <c r="HV1206" s="95"/>
      <c r="HW1206" s="95"/>
      <c r="HX1206" s="95"/>
      <c r="HY1206" s="95"/>
      <c r="HZ1206" s="95"/>
      <c r="IA1206" s="95"/>
      <c r="IB1206" s="95"/>
      <c r="IC1206" s="95"/>
      <c r="ID1206" s="95"/>
      <c r="IE1206" s="95"/>
    </row>
    <row r="1207" s="36" customFormat="1" ht="60" hidden="1" customHeight="1">
      <c r="A1207" s="37"/>
      <c r="B1207" s="37" t="s">
        <v>62</v>
      </c>
      <c r="C1207" s="37" t="s">
        <v>63</v>
      </c>
      <c r="D1207" s="56" t="s">
        <v>64</v>
      </c>
      <c r="E1207" s="56" t="s">
        <v>4545</v>
      </c>
      <c r="F1207" s="40" t="s">
        <v>4546</v>
      </c>
      <c r="G1207" s="40" t="s">
        <v>4555</v>
      </c>
      <c r="H1207" s="56" t="s">
        <v>4556</v>
      </c>
      <c r="I1207" s="48" t="s">
        <v>1051</v>
      </c>
      <c r="J1207" s="40" t="s">
        <v>1052</v>
      </c>
      <c r="K1207" s="49" t="s">
        <v>579</v>
      </c>
      <c r="L1207" s="49" t="s">
        <v>1053</v>
      </c>
      <c r="M1207" s="49" t="s">
        <v>1054</v>
      </c>
      <c r="N1207" s="49">
        <v>22757</v>
      </c>
      <c r="O1207" s="37" t="s">
        <v>1055</v>
      </c>
      <c r="P1207" s="37" t="s">
        <v>76</v>
      </c>
      <c r="Q1207" s="42" t="s">
        <v>398</v>
      </c>
      <c r="R1207" s="50">
        <v>44887</v>
      </c>
      <c r="S1207" s="48">
        <v>15</v>
      </c>
      <c r="T1207" s="45">
        <f t="shared" si="101"/>
        <v>50365</v>
      </c>
      <c r="U1207" s="56" t="s">
        <v>100</v>
      </c>
      <c r="V1207" s="37" t="str">
        <f t="shared" si="97"/>
        <v/>
      </c>
      <c r="W1207" s="37" t="str">
        <f t="shared" si="98"/>
        <v>%НКПР</v>
      </c>
      <c r="X1207" s="48">
        <v>50</v>
      </c>
      <c r="Y1207" s="48"/>
      <c r="Z1207" s="42" t="s">
        <v>399</v>
      </c>
      <c r="AA1207" s="56" t="s">
        <v>400</v>
      </c>
      <c r="AB1207" s="48"/>
      <c r="AC1207" s="42" t="s">
        <v>399</v>
      </c>
      <c r="AD1207" s="49">
        <v>24</v>
      </c>
      <c r="AE1207" s="50">
        <v>45856</v>
      </c>
      <c r="AF1207" s="51">
        <f t="shared" si="96"/>
        <v>46585</v>
      </c>
      <c r="AG1207" s="40" t="s">
        <v>82</v>
      </c>
      <c r="AH1207" s="52" t="s">
        <v>83</v>
      </c>
      <c r="AI1207" s="417" t="s">
        <v>4557</v>
      </c>
      <c r="AJ1207" s="45" t="s">
        <v>109</v>
      </c>
      <c r="AK1207" s="51" t="str">
        <f t="shared" ca="1" si="100"/>
        <v>поверен</v>
      </c>
      <c r="AL1207" s="42"/>
      <c r="AM1207" s="42" t="s">
        <v>86</v>
      </c>
      <c r="AN1207" s="42" t="s">
        <v>87</v>
      </c>
      <c r="AO1207" s="42" t="s">
        <v>88</v>
      </c>
      <c r="AP1207" s="48" t="s">
        <v>695</v>
      </c>
      <c r="AQ1207" s="41" t="s">
        <v>1057</v>
      </c>
      <c r="AR1207" s="51"/>
      <c r="AS1207" s="42" t="s">
        <v>91</v>
      </c>
      <c r="AT1207" s="37" t="s">
        <v>92</v>
      </c>
      <c r="AU1207" s="37"/>
      <c r="AV1207" s="202" t="s">
        <v>1057</v>
      </c>
      <c r="AW1207" s="40"/>
      <c r="AX1207" s="37"/>
      <c r="AY1207" s="37"/>
      <c r="AZ1207" s="37"/>
      <c r="BA1207" s="40"/>
      <c r="BB1207" s="40"/>
      <c r="BC1207" s="40"/>
      <c r="BD1207" s="42"/>
      <c r="BE1207" s="40"/>
      <c r="BF1207" s="52"/>
      <c r="BG1207" s="47" t="s">
        <v>1058</v>
      </c>
      <c r="BH1207" s="94"/>
      <c r="BI1207" s="37"/>
      <c r="BJ1207" s="38" t="s">
        <v>1802</v>
      </c>
      <c r="BK1207" s="38" t="s">
        <v>588</v>
      </c>
      <c r="BL1207" s="55"/>
      <c r="BM1207" s="55"/>
      <c r="BN1207" s="55"/>
      <c r="BO1207" s="55"/>
      <c r="BP1207" s="55"/>
      <c r="BQ1207" s="55"/>
      <c r="BR1207" s="55"/>
      <c r="BS1207" s="55"/>
      <c r="BT1207" s="55"/>
      <c r="BU1207" s="55"/>
      <c r="BV1207" s="55"/>
      <c r="BW1207" s="55"/>
      <c r="BX1207" s="55"/>
      <c r="BY1207" s="55"/>
      <c r="BZ1207" s="55"/>
      <c r="CA1207" s="55"/>
      <c r="CB1207" s="55"/>
      <c r="CC1207" s="55"/>
      <c r="CD1207" s="55"/>
      <c r="CE1207" s="55"/>
      <c r="CF1207" s="55"/>
      <c r="CG1207" s="55"/>
      <c r="CH1207" s="55"/>
      <c r="CI1207" s="55"/>
      <c r="CJ1207" s="55"/>
      <c r="CK1207" s="55"/>
      <c r="CL1207" s="55"/>
      <c r="CM1207" s="55"/>
      <c r="CN1207" s="55"/>
      <c r="CO1207" s="55"/>
      <c r="CP1207" s="55"/>
      <c r="CQ1207" s="55"/>
      <c r="CR1207" s="55"/>
      <c r="CS1207" s="55"/>
      <c r="CT1207" s="55"/>
      <c r="CU1207" s="55"/>
      <c r="CV1207" s="55"/>
      <c r="CW1207" s="55"/>
      <c r="CX1207" s="55"/>
      <c r="CY1207" s="55"/>
      <c r="CZ1207" s="55"/>
      <c r="DA1207" s="55"/>
      <c r="DB1207" s="55"/>
      <c r="DC1207" s="55"/>
      <c r="DD1207" s="55"/>
      <c r="DE1207" s="55"/>
      <c r="DF1207" s="55"/>
      <c r="DG1207" s="55"/>
      <c r="DH1207" s="55"/>
      <c r="DI1207" s="55"/>
      <c r="DJ1207" s="55"/>
      <c r="DK1207" s="55"/>
      <c r="DL1207" s="55"/>
      <c r="DM1207" s="55"/>
      <c r="DN1207" s="55"/>
      <c r="DO1207" s="55"/>
      <c r="DP1207" s="55"/>
      <c r="DQ1207" s="55"/>
      <c r="DR1207" s="55"/>
      <c r="DS1207" s="55"/>
      <c r="DT1207" s="55"/>
      <c r="DU1207" s="55"/>
      <c r="DV1207" s="55"/>
      <c r="DW1207" s="55"/>
      <c r="DX1207" s="55"/>
      <c r="DY1207" s="55"/>
      <c r="DZ1207" s="55"/>
      <c r="EA1207" s="55"/>
      <c r="EB1207" s="55"/>
      <c r="EC1207" s="55"/>
      <c r="ED1207" s="55"/>
      <c r="EE1207" s="55"/>
      <c r="EF1207" s="55"/>
      <c r="EG1207" s="55"/>
      <c r="EH1207" s="55"/>
      <c r="EI1207" s="55"/>
      <c r="EJ1207" s="55"/>
      <c r="EK1207" s="55"/>
      <c r="EL1207" s="55"/>
      <c r="EM1207" s="55"/>
      <c r="EN1207" s="55"/>
      <c r="EO1207" s="55"/>
      <c r="EP1207" s="55"/>
      <c r="EQ1207" s="55"/>
      <c r="ER1207" s="55"/>
      <c r="ES1207" s="55"/>
      <c r="ET1207" s="55"/>
      <c r="EU1207" s="55"/>
      <c r="EV1207" s="55"/>
      <c r="EW1207" s="55"/>
      <c r="EX1207" s="55"/>
      <c r="EY1207" s="55"/>
      <c r="EZ1207" s="55"/>
      <c r="FA1207" s="55"/>
      <c r="FB1207" s="55"/>
      <c r="FC1207" s="55"/>
      <c r="FD1207" s="55"/>
      <c r="FE1207" s="55"/>
      <c r="FF1207" s="55"/>
      <c r="FG1207" s="55"/>
      <c r="FH1207" s="55"/>
      <c r="FI1207" s="55"/>
      <c r="FJ1207" s="55"/>
      <c r="FK1207" s="55"/>
      <c r="FL1207" s="55"/>
      <c r="FM1207" s="55"/>
      <c r="FN1207" s="55"/>
      <c r="FO1207" s="55"/>
      <c r="FP1207" s="55"/>
      <c r="FQ1207" s="55"/>
      <c r="FR1207" s="55"/>
      <c r="FS1207" s="55"/>
      <c r="FT1207" s="55"/>
      <c r="FU1207" s="55"/>
      <c r="FV1207" s="55"/>
      <c r="FW1207" s="55"/>
      <c r="FX1207" s="55"/>
      <c r="FY1207" s="55"/>
      <c r="FZ1207" s="55"/>
      <c r="GA1207" s="55"/>
      <c r="GB1207" s="55"/>
      <c r="GC1207" s="55"/>
      <c r="GD1207" s="55"/>
      <c r="GE1207" s="55"/>
      <c r="GF1207" s="55"/>
      <c r="GG1207" s="55"/>
      <c r="GH1207" s="55"/>
      <c r="GI1207" s="55"/>
      <c r="GJ1207" s="55"/>
      <c r="GK1207" s="55"/>
      <c r="GL1207" s="55"/>
      <c r="GM1207" s="55"/>
      <c r="GN1207" s="55"/>
      <c r="GO1207" s="55"/>
      <c r="GP1207" s="55"/>
      <c r="GQ1207" s="55"/>
      <c r="GR1207" s="55"/>
      <c r="GS1207" s="55"/>
      <c r="GT1207" s="55"/>
      <c r="GU1207" s="55"/>
      <c r="GV1207" s="55"/>
      <c r="GW1207" s="55"/>
      <c r="GX1207" s="55"/>
      <c r="GY1207" s="55"/>
      <c r="GZ1207" s="55"/>
      <c r="HA1207" s="55"/>
      <c r="HB1207" s="55"/>
      <c r="HC1207" s="55"/>
      <c r="HD1207" s="55"/>
      <c r="HE1207" s="55"/>
      <c r="HF1207" s="55"/>
      <c r="HG1207" s="55"/>
      <c r="HH1207" s="55"/>
      <c r="HI1207" s="55"/>
      <c r="HJ1207" s="55"/>
      <c r="HK1207" s="55"/>
      <c r="HL1207" s="55"/>
      <c r="HM1207" s="55"/>
      <c r="HN1207" s="55"/>
      <c r="HO1207" s="55"/>
      <c r="HP1207" s="55"/>
      <c r="HQ1207" s="55"/>
      <c r="HR1207" s="55"/>
      <c r="HS1207" s="55"/>
      <c r="HT1207" s="55"/>
      <c r="HU1207" s="55"/>
      <c r="HV1207" s="55"/>
      <c r="HW1207" s="55"/>
      <c r="HX1207" s="55"/>
      <c r="HY1207" s="55"/>
      <c r="HZ1207" s="55"/>
      <c r="IA1207" s="55"/>
      <c r="IB1207" s="55"/>
      <c r="IC1207" s="55"/>
      <c r="ID1207" s="55"/>
      <c r="IE1207" s="55"/>
    </row>
    <row r="1208" s="36" customFormat="1" ht="60" hidden="1" customHeight="1">
      <c r="A1208" s="37"/>
      <c r="B1208" s="37" t="s">
        <v>62</v>
      </c>
      <c r="C1208" s="37" t="s">
        <v>63</v>
      </c>
      <c r="D1208" s="56" t="s">
        <v>64</v>
      </c>
      <c r="E1208" s="56" t="s">
        <v>4545</v>
      </c>
      <c r="F1208" s="40" t="s">
        <v>4558</v>
      </c>
      <c r="G1208" s="40" t="s">
        <v>4555</v>
      </c>
      <c r="H1208" s="56" t="s">
        <v>4559</v>
      </c>
      <c r="I1208" s="48" t="s">
        <v>688</v>
      </c>
      <c r="J1208" s="40" t="s">
        <v>689</v>
      </c>
      <c r="K1208" s="49" t="s">
        <v>579</v>
      </c>
      <c r="L1208" s="57" t="s">
        <v>690</v>
      </c>
      <c r="M1208" s="49" t="s">
        <v>691</v>
      </c>
      <c r="N1208" s="56" t="s">
        <v>4560</v>
      </c>
      <c r="O1208" s="37" t="s">
        <v>692</v>
      </c>
      <c r="P1208" s="37" t="s">
        <v>76</v>
      </c>
      <c r="Q1208" s="42" t="s">
        <v>398</v>
      </c>
      <c r="R1208" s="96">
        <v>44826</v>
      </c>
      <c r="S1208" s="48">
        <v>15</v>
      </c>
      <c r="T1208" s="45">
        <f t="shared" si="101"/>
        <v>50304</v>
      </c>
      <c r="U1208" s="56" t="s">
        <v>100</v>
      </c>
      <c r="V1208" s="47" t="str">
        <f t="shared" si="97"/>
        <v/>
      </c>
      <c r="W1208" s="47" t="str">
        <f t="shared" si="98"/>
        <v>%НКПР</v>
      </c>
      <c r="X1208" s="48">
        <v>100</v>
      </c>
      <c r="Y1208" s="48"/>
      <c r="Z1208" s="42" t="s">
        <v>399</v>
      </c>
      <c r="AA1208" s="56" t="s">
        <v>400</v>
      </c>
      <c r="AB1208" s="48"/>
      <c r="AC1208" s="42" t="s">
        <v>399</v>
      </c>
      <c r="AD1208" s="49">
        <v>36</v>
      </c>
      <c r="AE1208" s="50">
        <v>45889</v>
      </c>
      <c r="AF1208" s="51">
        <f t="shared" si="96"/>
        <v>46984</v>
      </c>
      <c r="AG1208" s="40" t="s">
        <v>82</v>
      </c>
      <c r="AH1208" s="40" t="s">
        <v>83</v>
      </c>
      <c r="AI1208" s="440" t="s">
        <v>4561</v>
      </c>
      <c r="AJ1208" s="37" t="s">
        <v>3401</v>
      </c>
      <c r="AK1208" s="51" t="str">
        <f t="shared" ca="1" si="100"/>
        <v>поверен</v>
      </c>
      <c r="AL1208" s="42"/>
      <c r="AM1208" s="42" t="s">
        <v>86</v>
      </c>
      <c r="AN1208" s="42" t="s">
        <v>87</v>
      </c>
      <c r="AO1208" s="42" t="s">
        <v>88</v>
      </c>
      <c r="AP1208" s="48" t="s">
        <v>695</v>
      </c>
      <c r="AQ1208" s="41" t="s">
        <v>1652</v>
      </c>
      <c r="AR1208" s="51"/>
      <c r="AS1208" s="42" t="s">
        <v>91</v>
      </c>
      <c r="AT1208" s="37" t="s">
        <v>92</v>
      </c>
      <c r="AU1208" s="37"/>
      <c r="AV1208" s="40">
        <v>44913</v>
      </c>
      <c r="AW1208" s="40"/>
      <c r="AX1208" s="37"/>
      <c r="AY1208" s="37"/>
      <c r="AZ1208" s="37"/>
      <c r="BA1208" s="40" t="s">
        <v>221</v>
      </c>
      <c r="BB1208" s="40" t="s">
        <v>403</v>
      </c>
      <c r="BC1208" s="40" t="s">
        <v>404</v>
      </c>
      <c r="BD1208" s="42">
        <v>3160</v>
      </c>
      <c r="BE1208" s="40"/>
      <c r="BF1208" s="52"/>
      <c r="BG1208" s="53"/>
      <c r="BH1208" s="54"/>
      <c r="BI1208" s="38" t="s">
        <v>406</v>
      </c>
      <c r="BJ1208" s="38" t="s">
        <v>1066</v>
      </c>
      <c r="BK1208" s="38" t="s">
        <v>698</v>
      </c>
      <c r="BL1208" s="55"/>
      <c r="BM1208" s="55"/>
      <c r="BN1208" s="55"/>
      <c r="BO1208" s="55"/>
      <c r="BP1208" s="55"/>
      <c r="BQ1208" s="55"/>
      <c r="BR1208" s="55"/>
      <c r="BS1208" s="55"/>
      <c r="BT1208" s="55"/>
      <c r="BU1208" s="55"/>
      <c r="BV1208" s="55"/>
      <c r="BW1208" s="55"/>
      <c r="BX1208" s="55"/>
      <c r="BY1208" s="55"/>
      <c r="BZ1208" s="55"/>
      <c r="CA1208" s="55"/>
      <c r="CB1208" s="55"/>
      <c r="CC1208" s="55"/>
      <c r="CD1208" s="55"/>
      <c r="CE1208" s="55"/>
      <c r="CF1208" s="55"/>
      <c r="CG1208" s="55"/>
      <c r="CH1208" s="55"/>
      <c r="CI1208" s="55"/>
      <c r="CJ1208" s="55"/>
      <c r="CK1208" s="55"/>
      <c r="CL1208" s="55"/>
      <c r="CM1208" s="55"/>
      <c r="CN1208" s="55"/>
      <c r="CO1208" s="55"/>
      <c r="CP1208" s="55"/>
      <c r="CQ1208" s="55"/>
      <c r="CR1208" s="55"/>
      <c r="CS1208" s="55"/>
      <c r="CT1208" s="55"/>
      <c r="CU1208" s="55"/>
      <c r="CV1208" s="55"/>
      <c r="CW1208" s="55"/>
      <c r="CX1208" s="55"/>
      <c r="CY1208" s="55"/>
      <c r="CZ1208" s="55"/>
      <c r="DA1208" s="55"/>
      <c r="DB1208" s="55"/>
      <c r="DC1208" s="55"/>
      <c r="DD1208" s="55"/>
      <c r="DE1208" s="55"/>
      <c r="DF1208" s="55"/>
      <c r="DG1208" s="55"/>
      <c r="DH1208" s="55"/>
      <c r="DI1208" s="55"/>
      <c r="DJ1208" s="55"/>
      <c r="DK1208" s="55"/>
      <c r="DL1208" s="55"/>
      <c r="DM1208" s="55"/>
      <c r="DN1208" s="55"/>
      <c r="DO1208" s="55"/>
      <c r="DP1208" s="55"/>
      <c r="DQ1208" s="55"/>
      <c r="DR1208" s="55"/>
      <c r="DS1208" s="55"/>
      <c r="DT1208" s="55"/>
      <c r="DU1208" s="55"/>
      <c r="DV1208" s="55"/>
      <c r="DW1208" s="55"/>
      <c r="DX1208" s="55"/>
      <c r="DY1208" s="55"/>
      <c r="DZ1208" s="55"/>
      <c r="EA1208" s="55"/>
      <c r="EB1208" s="55"/>
      <c r="EC1208" s="55"/>
      <c r="ED1208" s="55"/>
      <c r="EE1208" s="55"/>
      <c r="EF1208" s="55"/>
      <c r="EG1208" s="55"/>
      <c r="EH1208" s="55"/>
      <c r="EI1208" s="55"/>
      <c r="EJ1208" s="55"/>
      <c r="EK1208" s="55"/>
      <c r="EL1208" s="55"/>
      <c r="EM1208" s="55"/>
      <c r="EN1208" s="55"/>
      <c r="EO1208" s="55"/>
      <c r="EP1208" s="55"/>
      <c r="EQ1208" s="55"/>
      <c r="ER1208" s="55"/>
      <c r="ES1208" s="55"/>
      <c r="ET1208" s="55"/>
      <c r="EU1208" s="55"/>
      <c r="EV1208" s="55"/>
      <c r="EW1208" s="55"/>
      <c r="EX1208" s="55"/>
      <c r="EY1208" s="55"/>
      <c r="EZ1208" s="55"/>
      <c r="FA1208" s="55"/>
      <c r="FB1208" s="55"/>
      <c r="FC1208" s="55"/>
      <c r="FD1208" s="55"/>
      <c r="FE1208" s="55"/>
      <c r="FF1208" s="55"/>
      <c r="FG1208" s="55"/>
      <c r="FH1208" s="55"/>
      <c r="FI1208" s="55"/>
      <c r="FJ1208" s="55"/>
      <c r="FK1208" s="55"/>
      <c r="FL1208" s="55"/>
      <c r="FM1208" s="55"/>
      <c r="FN1208" s="55"/>
      <c r="FO1208" s="55"/>
      <c r="FP1208" s="55"/>
      <c r="FQ1208" s="55"/>
      <c r="FR1208" s="55"/>
      <c r="FS1208" s="55"/>
      <c r="FT1208" s="55"/>
      <c r="FU1208" s="55"/>
      <c r="FV1208" s="55"/>
      <c r="FW1208" s="55"/>
      <c r="FX1208" s="55"/>
      <c r="FY1208" s="55"/>
      <c r="FZ1208" s="55"/>
      <c r="GA1208" s="55"/>
      <c r="GB1208" s="55"/>
      <c r="GC1208" s="55"/>
      <c r="GD1208" s="55"/>
      <c r="GE1208" s="55"/>
      <c r="GF1208" s="55"/>
      <c r="GG1208" s="55"/>
      <c r="GH1208" s="55"/>
      <c r="GI1208" s="55"/>
      <c r="GJ1208" s="55"/>
      <c r="GK1208" s="55"/>
      <c r="GL1208" s="55"/>
      <c r="GM1208" s="55"/>
      <c r="GN1208" s="55"/>
      <c r="GO1208" s="55"/>
      <c r="GP1208" s="55"/>
      <c r="GQ1208" s="55"/>
      <c r="GR1208" s="55"/>
      <c r="GS1208" s="55"/>
      <c r="GT1208" s="55"/>
      <c r="GU1208" s="55"/>
      <c r="GV1208" s="55"/>
      <c r="GW1208" s="55"/>
      <c r="GX1208" s="55"/>
      <c r="GY1208" s="55"/>
      <c r="GZ1208" s="55"/>
      <c r="HA1208" s="55"/>
      <c r="HB1208" s="55"/>
      <c r="HC1208" s="55"/>
      <c r="HD1208" s="55"/>
      <c r="HE1208" s="55"/>
      <c r="HF1208" s="55"/>
      <c r="HG1208" s="55"/>
      <c r="HH1208" s="55"/>
      <c r="HI1208" s="55"/>
      <c r="HJ1208" s="55"/>
      <c r="HK1208" s="55"/>
      <c r="HL1208" s="55"/>
      <c r="HM1208" s="55"/>
      <c r="HN1208" s="55"/>
      <c r="HO1208" s="55"/>
      <c r="HP1208" s="55"/>
      <c r="HQ1208" s="55"/>
      <c r="HR1208" s="55"/>
      <c r="HS1208" s="55"/>
      <c r="HT1208" s="55"/>
      <c r="HU1208" s="55"/>
      <c r="HV1208" s="55"/>
      <c r="HW1208" s="55"/>
      <c r="HX1208" s="55"/>
      <c r="HY1208" s="55"/>
      <c r="HZ1208" s="55"/>
      <c r="IA1208" s="55"/>
      <c r="IB1208" s="55"/>
      <c r="IC1208" s="55"/>
      <c r="ID1208" s="55"/>
      <c r="IE1208" s="55"/>
    </row>
    <row r="1209" s="36" customFormat="1" ht="60" hidden="1" customHeight="1">
      <c r="A1209" s="37"/>
      <c r="B1209" s="37" t="s">
        <v>62</v>
      </c>
      <c r="C1209" s="37" t="s">
        <v>63</v>
      </c>
      <c r="D1209" s="56" t="s">
        <v>64</v>
      </c>
      <c r="E1209" s="56" t="s">
        <v>4545</v>
      </c>
      <c r="F1209" s="40" t="s">
        <v>4558</v>
      </c>
      <c r="G1209" s="40" t="s">
        <v>4562</v>
      </c>
      <c r="H1209" s="56" t="s">
        <v>4563</v>
      </c>
      <c r="I1209" s="48" t="s">
        <v>688</v>
      </c>
      <c r="J1209" s="40" t="s">
        <v>689</v>
      </c>
      <c r="K1209" s="49" t="s">
        <v>579</v>
      </c>
      <c r="L1209" s="57" t="s">
        <v>690</v>
      </c>
      <c r="M1209" s="49" t="s">
        <v>691</v>
      </c>
      <c r="N1209" s="56" t="s">
        <v>4564</v>
      </c>
      <c r="O1209" s="37" t="s">
        <v>692</v>
      </c>
      <c r="P1209" s="37" t="s">
        <v>76</v>
      </c>
      <c r="Q1209" s="42" t="s">
        <v>398</v>
      </c>
      <c r="R1209" s="96">
        <v>44805</v>
      </c>
      <c r="S1209" s="48">
        <v>15</v>
      </c>
      <c r="T1209" s="45">
        <f t="shared" si="101"/>
        <v>50283</v>
      </c>
      <c r="U1209" s="56" t="s">
        <v>100</v>
      </c>
      <c r="V1209" s="47" t="str">
        <f t="shared" si="97"/>
        <v/>
      </c>
      <c r="W1209" s="42" t="s">
        <v>399</v>
      </c>
      <c r="X1209" s="48">
        <v>100</v>
      </c>
      <c r="Y1209" s="48"/>
      <c r="Z1209" s="42" t="s">
        <v>399</v>
      </c>
      <c r="AA1209" s="56" t="s">
        <v>400</v>
      </c>
      <c r="AB1209" s="48"/>
      <c r="AC1209" s="42" t="s">
        <v>399</v>
      </c>
      <c r="AD1209" s="49">
        <v>36</v>
      </c>
      <c r="AE1209" s="50">
        <v>45889</v>
      </c>
      <c r="AF1209" s="51">
        <f t="shared" si="96"/>
        <v>46984</v>
      </c>
      <c r="AG1209" s="40" t="s">
        <v>82</v>
      </c>
      <c r="AH1209" s="40" t="s">
        <v>83</v>
      </c>
      <c r="AI1209" s="42" t="s">
        <v>4565</v>
      </c>
      <c r="AJ1209" s="40" t="s">
        <v>109</v>
      </c>
      <c r="AK1209" s="51" t="str">
        <f t="shared" ca="1" si="100"/>
        <v>поверен</v>
      </c>
      <c r="AL1209" s="42"/>
      <c r="AM1209" s="42" t="s">
        <v>86</v>
      </c>
      <c r="AN1209" s="42" t="s">
        <v>87</v>
      </c>
      <c r="AO1209" s="42" t="s">
        <v>88</v>
      </c>
      <c r="AP1209" s="48" t="s">
        <v>865</v>
      </c>
      <c r="AQ1209" s="41" t="s">
        <v>1934</v>
      </c>
      <c r="AR1209" s="51"/>
      <c r="AS1209" s="42" t="s">
        <v>91</v>
      </c>
      <c r="AT1209" s="37" t="s">
        <v>385</v>
      </c>
      <c r="AU1209" s="37"/>
      <c r="AV1209" s="41" t="s">
        <v>1934</v>
      </c>
      <c r="AW1209" s="40"/>
      <c r="AX1209" s="37"/>
      <c r="AY1209" s="37"/>
      <c r="AZ1209" s="37"/>
      <c r="BA1209" s="40" t="s">
        <v>221</v>
      </c>
      <c r="BB1209" s="40" t="s">
        <v>403</v>
      </c>
      <c r="BC1209" s="40" t="s">
        <v>404</v>
      </c>
      <c r="BD1209" s="42">
        <v>3160</v>
      </c>
      <c r="BE1209" s="40"/>
      <c r="BF1209" s="52"/>
      <c r="BG1209" s="53"/>
      <c r="BH1209" s="54"/>
      <c r="BI1209" s="38" t="s">
        <v>406</v>
      </c>
      <c r="BJ1209" s="38" t="s">
        <v>1066</v>
      </c>
      <c r="BK1209" s="38" t="s">
        <v>698</v>
      </c>
      <c r="BL1209" s="55"/>
      <c r="BM1209" s="55"/>
      <c r="BN1209" s="55"/>
      <c r="BO1209" s="55"/>
      <c r="BP1209" s="55"/>
      <c r="BQ1209" s="55"/>
      <c r="BR1209" s="55"/>
      <c r="BS1209" s="55"/>
      <c r="BT1209" s="55"/>
      <c r="BU1209" s="55"/>
      <c r="BV1209" s="55"/>
      <c r="BW1209" s="55"/>
      <c r="BX1209" s="55"/>
      <c r="BY1209" s="55"/>
      <c r="BZ1209" s="55"/>
      <c r="CA1209" s="55"/>
      <c r="CB1209" s="55"/>
      <c r="CC1209" s="55"/>
      <c r="CD1209" s="55"/>
      <c r="CE1209" s="55"/>
      <c r="CF1209" s="55"/>
      <c r="CG1209" s="55"/>
      <c r="CH1209" s="55"/>
      <c r="CI1209" s="55"/>
      <c r="CJ1209" s="55"/>
      <c r="CK1209" s="55"/>
      <c r="CL1209" s="55"/>
      <c r="CM1209" s="55"/>
      <c r="CN1209" s="55"/>
      <c r="CO1209" s="55"/>
      <c r="CP1209" s="55"/>
      <c r="CQ1209" s="55"/>
      <c r="CR1209" s="55"/>
      <c r="CS1209" s="55"/>
      <c r="CT1209" s="55"/>
      <c r="CU1209" s="55"/>
      <c r="CV1209" s="55"/>
      <c r="CW1209" s="55"/>
      <c r="CX1209" s="55"/>
      <c r="CY1209" s="55"/>
      <c r="CZ1209" s="55"/>
      <c r="DA1209" s="55"/>
      <c r="DB1209" s="55"/>
      <c r="DC1209" s="55"/>
      <c r="DD1209" s="55"/>
      <c r="DE1209" s="55"/>
      <c r="DF1209" s="55"/>
      <c r="DG1209" s="55"/>
      <c r="DH1209" s="55"/>
      <c r="DI1209" s="55"/>
      <c r="DJ1209" s="55"/>
      <c r="DK1209" s="55"/>
      <c r="DL1209" s="55"/>
      <c r="DM1209" s="55"/>
      <c r="DN1209" s="55"/>
      <c r="DO1209" s="55"/>
      <c r="DP1209" s="55"/>
      <c r="DQ1209" s="55"/>
      <c r="DR1209" s="55"/>
      <c r="DS1209" s="55"/>
      <c r="DT1209" s="55"/>
      <c r="DU1209" s="55"/>
      <c r="DV1209" s="55"/>
      <c r="DW1209" s="55"/>
      <c r="DX1209" s="55"/>
      <c r="DY1209" s="55"/>
      <c r="DZ1209" s="55"/>
      <c r="EA1209" s="55"/>
      <c r="EB1209" s="55"/>
      <c r="EC1209" s="55"/>
      <c r="ED1209" s="55"/>
      <c r="EE1209" s="55"/>
      <c r="EF1209" s="55"/>
      <c r="EG1209" s="55"/>
      <c r="EH1209" s="55"/>
      <c r="EI1209" s="55"/>
      <c r="EJ1209" s="55"/>
      <c r="EK1209" s="55"/>
      <c r="EL1209" s="55"/>
      <c r="EM1209" s="55"/>
      <c r="EN1209" s="55"/>
      <c r="EO1209" s="55"/>
      <c r="EP1209" s="55"/>
      <c r="EQ1209" s="55"/>
      <c r="ER1209" s="55"/>
      <c r="ES1209" s="55"/>
      <c r="ET1209" s="55"/>
      <c r="EU1209" s="55"/>
      <c r="EV1209" s="55"/>
      <c r="EW1209" s="55"/>
      <c r="EX1209" s="55"/>
      <c r="EY1209" s="55"/>
      <c r="EZ1209" s="55"/>
      <c r="FA1209" s="55"/>
      <c r="FB1209" s="55"/>
      <c r="FC1209" s="55"/>
      <c r="FD1209" s="55"/>
      <c r="FE1209" s="55"/>
      <c r="FF1209" s="55"/>
      <c r="FG1209" s="55"/>
      <c r="FH1209" s="55"/>
      <c r="FI1209" s="55"/>
      <c r="FJ1209" s="55"/>
      <c r="FK1209" s="55"/>
      <c r="FL1209" s="55"/>
      <c r="FM1209" s="55"/>
      <c r="FN1209" s="55"/>
      <c r="FO1209" s="55"/>
      <c r="FP1209" s="55"/>
      <c r="FQ1209" s="55"/>
      <c r="FR1209" s="55"/>
      <c r="FS1209" s="55"/>
      <c r="FT1209" s="55"/>
      <c r="FU1209" s="55"/>
      <c r="FV1209" s="55"/>
      <c r="FW1209" s="55"/>
      <c r="FX1209" s="55"/>
      <c r="FY1209" s="55"/>
      <c r="FZ1209" s="55"/>
      <c r="GA1209" s="55"/>
      <c r="GB1209" s="55"/>
      <c r="GC1209" s="55"/>
      <c r="GD1209" s="55"/>
      <c r="GE1209" s="55"/>
      <c r="GF1209" s="55"/>
      <c r="GG1209" s="55"/>
      <c r="GH1209" s="55"/>
      <c r="GI1209" s="55"/>
      <c r="GJ1209" s="55"/>
      <c r="GK1209" s="55"/>
      <c r="GL1209" s="55"/>
      <c r="GM1209" s="55"/>
      <c r="GN1209" s="55"/>
      <c r="GO1209" s="55"/>
      <c r="GP1209" s="55"/>
      <c r="GQ1209" s="55"/>
      <c r="GR1209" s="55"/>
      <c r="GS1209" s="55"/>
      <c r="GT1209" s="55"/>
      <c r="GU1209" s="55"/>
      <c r="GV1209" s="55"/>
      <c r="GW1209" s="55"/>
      <c r="GX1209" s="55"/>
      <c r="GY1209" s="55"/>
      <c r="GZ1209" s="55"/>
      <c r="HA1209" s="55"/>
      <c r="HB1209" s="55"/>
      <c r="HC1209" s="55"/>
      <c r="HD1209" s="55"/>
      <c r="HE1209" s="55"/>
      <c r="HF1209" s="55"/>
      <c r="HG1209" s="55"/>
      <c r="HH1209" s="55"/>
      <c r="HI1209" s="55"/>
      <c r="HJ1209" s="55"/>
      <c r="HK1209" s="55"/>
      <c r="HL1209" s="55"/>
      <c r="HM1209" s="55"/>
      <c r="HN1209" s="55"/>
      <c r="HO1209" s="55"/>
      <c r="HP1209" s="55"/>
      <c r="HQ1209" s="55"/>
      <c r="HR1209" s="55"/>
      <c r="HS1209" s="55"/>
      <c r="HT1209" s="55"/>
      <c r="HU1209" s="55"/>
      <c r="HV1209" s="55"/>
      <c r="HW1209" s="55"/>
      <c r="HX1209" s="55"/>
      <c r="HY1209" s="55"/>
      <c r="HZ1209" s="55"/>
      <c r="IA1209" s="55"/>
      <c r="IB1209" s="55"/>
      <c r="IC1209" s="55"/>
      <c r="ID1209" s="55"/>
      <c r="IE1209" s="55"/>
    </row>
    <row r="1210" s="36" customFormat="1" ht="60" hidden="1" customHeight="1">
      <c r="A1210" s="37"/>
      <c r="B1210" s="37" t="s">
        <v>62</v>
      </c>
      <c r="C1210" s="37" t="s">
        <v>63</v>
      </c>
      <c r="D1210" s="56" t="s">
        <v>64</v>
      </c>
      <c r="E1210" s="56" t="s">
        <v>4566</v>
      </c>
      <c r="F1210" s="40" t="s">
        <v>4567</v>
      </c>
      <c r="G1210" s="40" t="s">
        <v>1332</v>
      </c>
      <c r="H1210" s="56" t="s">
        <v>4568</v>
      </c>
      <c r="I1210" s="48" t="s">
        <v>171</v>
      </c>
      <c r="J1210" s="40" t="s">
        <v>172</v>
      </c>
      <c r="K1210" s="49" t="s">
        <v>131</v>
      </c>
      <c r="L1210" s="57" t="s">
        <v>151</v>
      </c>
      <c r="M1210" s="40" t="s">
        <v>173</v>
      </c>
      <c r="N1210" s="49" t="s">
        <v>4569</v>
      </c>
      <c r="O1210" s="37" t="s">
        <v>75</v>
      </c>
      <c r="P1210" s="37" t="s">
        <v>76</v>
      </c>
      <c r="Q1210" s="42" t="s">
        <v>137</v>
      </c>
      <c r="R1210" s="96">
        <v>42430</v>
      </c>
      <c r="S1210" s="44">
        <v>12</v>
      </c>
      <c r="T1210" s="45">
        <f t="shared" si="101"/>
        <v>46812.400000000001</v>
      </c>
      <c r="U1210" s="56" t="s">
        <v>100</v>
      </c>
      <c r="V1210" s="47" t="str">
        <f t="shared" si="97"/>
        <v>М</v>
      </c>
      <c r="W1210" s="47" t="str">
        <f t="shared" si="98"/>
        <v>Па</v>
      </c>
      <c r="X1210" s="48">
        <v>0.5</v>
      </c>
      <c r="Y1210" s="48" t="s">
        <v>138</v>
      </c>
      <c r="Z1210" s="42" t="s">
        <v>139</v>
      </c>
      <c r="AA1210" s="56" t="s">
        <v>156</v>
      </c>
      <c r="AB1210" s="48"/>
      <c r="AC1210" s="42" t="s">
        <v>141</v>
      </c>
      <c r="AD1210" s="49">
        <v>60</v>
      </c>
      <c r="AE1210" s="50">
        <v>45495</v>
      </c>
      <c r="AF1210" s="51">
        <f t="shared" si="96"/>
        <v>47320</v>
      </c>
      <c r="AG1210" s="40" t="s">
        <v>82</v>
      </c>
      <c r="AH1210" s="40" t="s">
        <v>83</v>
      </c>
      <c r="AI1210" s="42" t="s">
        <v>4570</v>
      </c>
      <c r="AJ1210" s="40" t="s">
        <v>143</v>
      </c>
      <c r="AK1210" s="51" t="str">
        <f t="shared" ca="1" si="100"/>
        <v>поверен</v>
      </c>
      <c r="AL1210" s="42"/>
      <c r="AM1210" s="42" t="s">
        <v>86</v>
      </c>
      <c r="AN1210" s="42" t="s">
        <v>87</v>
      </c>
      <c r="AO1210" s="42" t="s">
        <v>88</v>
      </c>
      <c r="AP1210" s="48" t="s">
        <v>158</v>
      </c>
      <c r="AQ1210" s="41"/>
      <c r="AR1210" s="51"/>
      <c r="AS1210" s="42" t="s">
        <v>91</v>
      </c>
      <c r="AT1210" s="37" t="s">
        <v>385</v>
      </c>
      <c r="AU1210" s="37"/>
      <c r="AV1210" s="40"/>
      <c r="AW1210" s="40"/>
      <c r="AX1210" s="37"/>
      <c r="AY1210" s="37"/>
      <c r="AZ1210" s="37"/>
      <c r="BA1210" s="40"/>
      <c r="BB1210" s="40" t="s">
        <v>145</v>
      </c>
      <c r="BC1210" s="40" t="s">
        <v>146</v>
      </c>
      <c r="BD1210" s="42">
        <v>3001</v>
      </c>
      <c r="BE1210" s="40"/>
      <c r="BF1210" s="52"/>
      <c r="BG1210" s="53"/>
      <c r="BH1210" s="54"/>
      <c r="BI1210" s="47"/>
      <c r="BJ1210" s="47"/>
      <c r="BK1210" s="47"/>
      <c r="BL1210" s="55"/>
      <c r="BM1210" s="55"/>
      <c r="BN1210" s="55"/>
      <c r="BO1210" s="55"/>
      <c r="BP1210" s="55"/>
      <c r="BQ1210" s="55"/>
      <c r="BR1210" s="55"/>
      <c r="BS1210" s="55"/>
      <c r="BT1210" s="55"/>
      <c r="BU1210" s="55"/>
      <c r="BV1210" s="55"/>
      <c r="BW1210" s="55"/>
      <c r="BX1210" s="55"/>
      <c r="BY1210" s="55"/>
      <c r="BZ1210" s="55"/>
      <c r="CA1210" s="55"/>
      <c r="CB1210" s="55"/>
      <c r="CC1210" s="55"/>
      <c r="CD1210" s="55"/>
      <c r="CE1210" s="55"/>
      <c r="CF1210" s="55"/>
      <c r="CG1210" s="55"/>
      <c r="CH1210" s="55"/>
      <c r="CI1210" s="55"/>
      <c r="CJ1210" s="55"/>
      <c r="CK1210" s="55"/>
      <c r="CL1210" s="55"/>
      <c r="CM1210" s="55"/>
      <c r="CN1210" s="55"/>
      <c r="CO1210" s="55"/>
      <c r="CP1210" s="55"/>
      <c r="CQ1210" s="55"/>
      <c r="CR1210" s="55"/>
      <c r="CS1210" s="55"/>
      <c r="CT1210" s="55"/>
      <c r="CU1210" s="55"/>
      <c r="CV1210" s="55"/>
      <c r="CW1210" s="55"/>
      <c r="CX1210" s="55"/>
      <c r="CY1210" s="55"/>
      <c r="CZ1210" s="55"/>
      <c r="DA1210" s="55"/>
      <c r="DB1210" s="55"/>
      <c r="DC1210" s="55"/>
      <c r="DD1210" s="55"/>
      <c r="DE1210" s="55"/>
      <c r="DF1210" s="55"/>
      <c r="DG1210" s="55"/>
      <c r="DH1210" s="55"/>
      <c r="DI1210" s="55"/>
      <c r="DJ1210" s="55"/>
      <c r="DK1210" s="55"/>
      <c r="DL1210" s="55"/>
      <c r="DM1210" s="55"/>
      <c r="DN1210" s="55"/>
      <c r="DO1210" s="55"/>
      <c r="DP1210" s="55"/>
      <c r="DQ1210" s="55"/>
      <c r="DR1210" s="55"/>
      <c r="DS1210" s="55"/>
      <c r="DT1210" s="55"/>
      <c r="DU1210" s="55"/>
      <c r="DV1210" s="55"/>
      <c r="DW1210" s="55"/>
      <c r="DX1210" s="55"/>
      <c r="DY1210" s="55"/>
      <c r="DZ1210" s="55"/>
      <c r="EA1210" s="55"/>
      <c r="EB1210" s="55"/>
      <c r="EC1210" s="55"/>
      <c r="ED1210" s="55"/>
      <c r="EE1210" s="55"/>
      <c r="EF1210" s="55"/>
      <c r="EG1210" s="55"/>
      <c r="EH1210" s="55"/>
      <c r="EI1210" s="55"/>
      <c r="EJ1210" s="55"/>
      <c r="EK1210" s="55"/>
      <c r="EL1210" s="55"/>
      <c r="EM1210" s="55"/>
      <c r="EN1210" s="55"/>
      <c r="EO1210" s="55"/>
      <c r="EP1210" s="55"/>
      <c r="EQ1210" s="55"/>
      <c r="ER1210" s="55"/>
      <c r="ES1210" s="55"/>
      <c r="ET1210" s="55"/>
      <c r="EU1210" s="55"/>
      <c r="EV1210" s="55"/>
      <c r="EW1210" s="55"/>
      <c r="EX1210" s="55"/>
      <c r="EY1210" s="55"/>
      <c r="EZ1210" s="55"/>
      <c r="FA1210" s="55"/>
      <c r="FB1210" s="55"/>
      <c r="FC1210" s="55"/>
      <c r="FD1210" s="55"/>
      <c r="FE1210" s="55"/>
      <c r="FF1210" s="55"/>
      <c r="FG1210" s="55"/>
      <c r="FH1210" s="55"/>
      <c r="FI1210" s="55"/>
      <c r="FJ1210" s="55"/>
      <c r="FK1210" s="55"/>
      <c r="FL1210" s="55"/>
      <c r="FM1210" s="55"/>
      <c r="FN1210" s="55"/>
      <c r="FO1210" s="55"/>
      <c r="FP1210" s="55"/>
      <c r="FQ1210" s="55"/>
      <c r="FR1210" s="55"/>
      <c r="FS1210" s="55"/>
      <c r="FT1210" s="55"/>
      <c r="FU1210" s="55"/>
      <c r="FV1210" s="55"/>
      <c r="FW1210" s="55"/>
      <c r="FX1210" s="55"/>
      <c r="FY1210" s="55"/>
      <c r="FZ1210" s="55"/>
      <c r="GA1210" s="55"/>
      <c r="GB1210" s="55"/>
      <c r="GC1210" s="55"/>
      <c r="GD1210" s="55"/>
      <c r="GE1210" s="55"/>
      <c r="GF1210" s="55"/>
      <c r="GG1210" s="55"/>
      <c r="GH1210" s="55"/>
      <c r="GI1210" s="55"/>
      <c r="GJ1210" s="55"/>
      <c r="GK1210" s="55"/>
      <c r="GL1210" s="55"/>
      <c r="GM1210" s="55"/>
      <c r="GN1210" s="55"/>
      <c r="GO1210" s="55"/>
      <c r="GP1210" s="55"/>
      <c r="GQ1210" s="55"/>
      <c r="GR1210" s="55"/>
      <c r="GS1210" s="55"/>
      <c r="GT1210" s="55"/>
      <c r="GU1210" s="55"/>
      <c r="GV1210" s="55"/>
      <c r="GW1210" s="55"/>
      <c r="GX1210" s="55"/>
      <c r="GY1210" s="55"/>
      <c r="GZ1210" s="55"/>
      <c r="HA1210" s="55"/>
      <c r="HB1210" s="55"/>
      <c r="HC1210" s="55"/>
      <c r="HD1210" s="55"/>
      <c r="HE1210" s="55"/>
      <c r="HF1210" s="55"/>
      <c r="HG1210" s="55"/>
      <c r="HH1210" s="55"/>
      <c r="HI1210" s="55"/>
      <c r="HJ1210" s="55"/>
      <c r="HK1210" s="55"/>
      <c r="HL1210" s="55"/>
      <c r="HM1210" s="55"/>
      <c r="HN1210" s="55"/>
      <c r="HO1210" s="55"/>
      <c r="HP1210" s="55"/>
      <c r="HQ1210" s="55"/>
      <c r="HR1210" s="55"/>
      <c r="HS1210" s="55"/>
      <c r="HT1210" s="55"/>
      <c r="HU1210" s="55"/>
      <c r="HV1210" s="55"/>
      <c r="HW1210" s="55"/>
      <c r="HX1210" s="55"/>
      <c r="HY1210" s="55"/>
      <c r="HZ1210" s="55"/>
      <c r="IA1210" s="55"/>
      <c r="IB1210" s="55"/>
      <c r="IC1210" s="55"/>
      <c r="ID1210" s="55"/>
      <c r="IE1210" s="55"/>
    </row>
    <row r="1211" s="55" customFormat="1" ht="60" hidden="1" customHeight="1">
      <c r="A1211" s="58"/>
      <c r="B1211" s="58" t="s">
        <v>62</v>
      </c>
      <c r="C1211" s="58" t="s">
        <v>63</v>
      </c>
      <c r="D1211" s="59" t="s">
        <v>64</v>
      </c>
      <c r="E1211" s="59" t="s">
        <v>4566</v>
      </c>
      <c r="F1211" s="62" t="s">
        <v>4567</v>
      </c>
      <c r="G1211" s="62" t="s">
        <v>4571</v>
      </c>
      <c r="H1211" s="59" t="s">
        <v>4572</v>
      </c>
      <c r="I1211" s="63" t="s">
        <v>1782</v>
      </c>
      <c r="J1211" s="62" t="s">
        <v>1783</v>
      </c>
      <c r="K1211" s="64" t="s">
        <v>1784</v>
      </c>
      <c r="L1211" s="64" t="s">
        <v>1785</v>
      </c>
      <c r="M1211" s="64" t="s">
        <v>4573</v>
      </c>
      <c r="N1211" s="64">
        <v>797</v>
      </c>
      <c r="O1211" s="58" t="s">
        <v>1788</v>
      </c>
      <c r="P1211" s="58" t="s">
        <v>76</v>
      </c>
      <c r="Q1211" s="66" t="s">
        <v>289</v>
      </c>
      <c r="R1211" s="116">
        <v>43242</v>
      </c>
      <c r="S1211" s="63">
        <v>14</v>
      </c>
      <c r="T1211" s="69">
        <f t="shared" si="101"/>
        <v>48354.800000000003</v>
      </c>
      <c r="U1211" s="59" t="s">
        <v>1789</v>
      </c>
      <c r="V1211" s="71" t="str">
        <f t="shared" si="97"/>
        <v/>
      </c>
      <c r="W1211" s="71" t="str">
        <f t="shared" si="98"/>
        <v>м</v>
      </c>
      <c r="X1211" s="63" t="s">
        <v>4574</v>
      </c>
      <c r="Y1211" s="63"/>
      <c r="Z1211" s="66" t="s">
        <v>325</v>
      </c>
      <c r="AA1211" s="59" t="s">
        <v>4575</v>
      </c>
      <c r="AB1211" s="63"/>
      <c r="AC1211" s="66" t="s">
        <v>141</v>
      </c>
      <c r="AD1211" s="64">
        <v>24</v>
      </c>
      <c r="AE1211" s="72">
        <v>45576</v>
      </c>
      <c r="AF1211" s="73">
        <f t="shared" si="96"/>
        <v>46305</v>
      </c>
      <c r="AG1211" s="73" t="s">
        <v>1480</v>
      </c>
      <c r="AH1211" s="62" t="s">
        <v>83</v>
      </c>
      <c r="AI1211" s="71" t="s">
        <v>4576</v>
      </c>
      <c r="AJ1211" s="71" t="s">
        <v>143</v>
      </c>
      <c r="AK1211" s="73" t="str">
        <f t="shared" ca="1" si="100"/>
        <v>поверен</v>
      </c>
      <c r="AL1211" s="66"/>
      <c r="AM1211" s="66" t="s">
        <v>86</v>
      </c>
      <c r="AN1211" s="66" t="s">
        <v>87</v>
      </c>
      <c r="AO1211" s="66" t="s">
        <v>88</v>
      </c>
      <c r="AP1211" s="63" t="s">
        <v>4577</v>
      </c>
      <c r="AQ1211" s="74" t="s">
        <v>4578</v>
      </c>
      <c r="AR1211" s="73"/>
      <c r="AS1211" s="66" t="s">
        <v>91</v>
      </c>
      <c r="AT1211" s="58" t="s">
        <v>385</v>
      </c>
      <c r="AU1211" s="58"/>
      <c r="AV1211" s="74" t="s">
        <v>4579</v>
      </c>
      <c r="AW1211" s="62"/>
      <c r="AX1211" s="58"/>
      <c r="AY1211" s="58"/>
      <c r="AZ1211" s="58"/>
      <c r="BA1211" s="288" t="s">
        <v>221</v>
      </c>
      <c r="BB1211" s="288" t="s">
        <v>329</v>
      </c>
      <c r="BC1211" s="288" t="s">
        <v>298</v>
      </c>
      <c r="BD1211" s="66">
        <v>2971</v>
      </c>
      <c r="BE1211" s="288"/>
      <c r="BF1211" s="652"/>
      <c r="BG1211" s="71" t="s">
        <v>4580</v>
      </c>
      <c r="BH1211" s="77"/>
      <c r="BI1211" s="74" t="s">
        <v>1792</v>
      </c>
      <c r="BJ1211" s="74" t="s">
        <v>1344</v>
      </c>
      <c r="BK1211" s="74" t="s">
        <v>302</v>
      </c>
    </row>
    <row r="1212" s="36" customFormat="1" ht="60" hidden="1" customHeight="1">
      <c r="A1212" s="37"/>
      <c r="B1212" s="37" t="s">
        <v>62</v>
      </c>
      <c r="C1212" s="37" t="s">
        <v>63</v>
      </c>
      <c r="D1212" s="56" t="s">
        <v>64</v>
      </c>
      <c r="E1212" s="56" t="s">
        <v>4566</v>
      </c>
      <c r="F1212" s="40" t="s">
        <v>4546</v>
      </c>
      <c r="G1212" s="40" t="s">
        <v>857</v>
      </c>
      <c r="H1212" s="56" t="s">
        <v>4581</v>
      </c>
      <c r="I1212" s="48" t="s">
        <v>577</v>
      </c>
      <c r="J1212" s="40" t="s">
        <v>578</v>
      </c>
      <c r="K1212" s="49" t="s">
        <v>579</v>
      </c>
      <c r="L1212" s="57" t="s">
        <v>4582</v>
      </c>
      <c r="M1212" s="49" t="s">
        <v>581</v>
      </c>
      <c r="N1212" s="49" t="s">
        <v>4583</v>
      </c>
      <c r="O1212" s="37" t="s">
        <v>611</v>
      </c>
      <c r="P1212" s="37" t="s">
        <v>76</v>
      </c>
      <c r="Q1212" s="42" t="s">
        <v>398</v>
      </c>
      <c r="R1212" s="96">
        <v>42590</v>
      </c>
      <c r="S1212" s="48">
        <v>15</v>
      </c>
      <c r="T1212" s="45">
        <f t="shared" si="101"/>
        <v>48068</v>
      </c>
      <c r="U1212" s="56" t="s">
        <v>100</v>
      </c>
      <c r="V1212" s="47" t="str">
        <f t="shared" si="97"/>
        <v/>
      </c>
      <c r="W1212" s="47" t="str">
        <f t="shared" si="98"/>
        <v>%НКПР</v>
      </c>
      <c r="X1212" s="48">
        <v>100</v>
      </c>
      <c r="Y1212" s="48"/>
      <c r="Z1212" s="42" t="s">
        <v>399</v>
      </c>
      <c r="AA1212" s="56" t="s">
        <v>400</v>
      </c>
      <c r="AB1212" s="48"/>
      <c r="AC1212" s="42" t="s">
        <v>399</v>
      </c>
      <c r="AD1212" s="49">
        <v>24</v>
      </c>
      <c r="AE1212" s="50">
        <v>45332</v>
      </c>
      <c r="AF1212" s="51">
        <f t="shared" si="96"/>
        <v>46062</v>
      </c>
      <c r="AG1212" s="40" t="s">
        <v>82</v>
      </c>
      <c r="AH1212" s="40" t="s">
        <v>83</v>
      </c>
      <c r="AI1212" s="42" t="s">
        <v>4584</v>
      </c>
      <c r="AJ1212" s="40" t="s">
        <v>143</v>
      </c>
      <c r="AK1212" s="51" t="str">
        <f t="shared" ca="1" si="100"/>
        <v>поверен</v>
      </c>
      <c r="AL1212" s="42"/>
      <c r="AM1212" s="42" t="s">
        <v>86</v>
      </c>
      <c r="AN1212" s="42" t="s">
        <v>87</v>
      </c>
      <c r="AO1212" s="42" t="s">
        <v>88</v>
      </c>
      <c r="AP1212" s="48" t="s">
        <v>584</v>
      </c>
      <c r="AQ1212" s="41"/>
      <c r="AR1212" s="51"/>
      <c r="AS1212" s="42" t="s">
        <v>91</v>
      </c>
      <c r="AT1212" s="37" t="s">
        <v>385</v>
      </c>
      <c r="AU1212" s="37"/>
      <c r="AV1212" s="40"/>
      <c r="AW1212" s="40"/>
      <c r="AX1212" s="37"/>
      <c r="AY1212" s="37"/>
      <c r="AZ1212" s="37"/>
      <c r="BA1212" s="40" t="s">
        <v>221</v>
      </c>
      <c r="BB1212" s="40" t="s">
        <v>403</v>
      </c>
      <c r="BC1212" s="40" t="s">
        <v>404</v>
      </c>
      <c r="BD1212" s="42">
        <v>3160</v>
      </c>
      <c r="BE1212" s="40"/>
      <c r="BF1212" s="52"/>
      <c r="BG1212" s="53" t="s">
        <v>362</v>
      </c>
      <c r="BH1212" s="54"/>
      <c r="BI1212" s="47"/>
      <c r="BJ1212" s="38" t="s">
        <v>407</v>
      </c>
      <c r="BK1212" s="47" t="s">
        <v>588</v>
      </c>
      <c r="BL1212" s="55"/>
      <c r="BM1212" s="55"/>
      <c r="BN1212" s="55"/>
      <c r="BO1212" s="55"/>
      <c r="BP1212" s="55"/>
      <c r="BQ1212" s="55"/>
      <c r="BR1212" s="55"/>
      <c r="BS1212" s="55"/>
      <c r="BT1212" s="55"/>
      <c r="BU1212" s="55"/>
      <c r="BV1212" s="55"/>
      <c r="BW1212" s="55"/>
      <c r="BX1212" s="55"/>
      <c r="BY1212" s="55"/>
      <c r="BZ1212" s="55"/>
      <c r="CA1212" s="55"/>
      <c r="CB1212" s="55"/>
      <c r="CC1212" s="55"/>
      <c r="CD1212" s="55"/>
      <c r="CE1212" s="55"/>
      <c r="CF1212" s="55"/>
      <c r="CG1212" s="55"/>
      <c r="CH1212" s="55"/>
      <c r="CI1212" s="55"/>
      <c r="CJ1212" s="55"/>
      <c r="CK1212" s="55"/>
      <c r="CL1212" s="55"/>
      <c r="CM1212" s="55"/>
      <c r="CN1212" s="55"/>
      <c r="CO1212" s="55"/>
      <c r="CP1212" s="55"/>
      <c r="CQ1212" s="55"/>
      <c r="CR1212" s="55"/>
      <c r="CS1212" s="55"/>
      <c r="CT1212" s="55"/>
      <c r="CU1212" s="55"/>
      <c r="CV1212" s="55"/>
      <c r="CW1212" s="55"/>
      <c r="CX1212" s="55"/>
      <c r="CY1212" s="55"/>
      <c r="CZ1212" s="55"/>
      <c r="DA1212" s="55"/>
      <c r="DB1212" s="55"/>
      <c r="DC1212" s="55"/>
      <c r="DD1212" s="55"/>
      <c r="DE1212" s="55"/>
      <c r="DF1212" s="55"/>
      <c r="DG1212" s="55"/>
      <c r="DH1212" s="55"/>
      <c r="DI1212" s="55"/>
      <c r="DJ1212" s="55"/>
      <c r="DK1212" s="55"/>
      <c r="DL1212" s="55"/>
      <c r="DM1212" s="55"/>
      <c r="DN1212" s="55"/>
      <c r="DO1212" s="55"/>
      <c r="DP1212" s="55"/>
      <c r="DQ1212" s="55"/>
      <c r="DR1212" s="55"/>
      <c r="DS1212" s="55"/>
      <c r="DT1212" s="55"/>
      <c r="DU1212" s="55"/>
      <c r="DV1212" s="55"/>
      <c r="DW1212" s="55"/>
      <c r="DX1212" s="55"/>
      <c r="DY1212" s="55"/>
      <c r="DZ1212" s="55"/>
      <c r="EA1212" s="55"/>
      <c r="EB1212" s="55"/>
      <c r="EC1212" s="55"/>
      <c r="ED1212" s="55"/>
      <c r="EE1212" s="55"/>
      <c r="EF1212" s="55"/>
      <c r="EG1212" s="55"/>
      <c r="EH1212" s="55"/>
      <c r="EI1212" s="55"/>
      <c r="EJ1212" s="55"/>
      <c r="EK1212" s="55"/>
      <c r="EL1212" s="55"/>
      <c r="EM1212" s="55"/>
      <c r="EN1212" s="55"/>
      <c r="EO1212" s="55"/>
      <c r="EP1212" s="55"/>
      <c r="EQ1212" s="55"/>
      <c r="ER1212" s="55"/>
      <c r="ES1212" s="55"/>
      <c r="ET1212" s="55"/>
      <c r="EU1212" s="55"/>
      <c r="EV1212" s="55"/>
      <c r="EW1212" s="55"/>
      <c r="EX1212" s="55"/>
      <c r="EY1212" s="55"/>
      <c r="EZ1212" s="55"/>
      <c r="FA1212" s="55"/>
      <c r="FB1212" s="55"/>
      <c r="FC1212" s="55"/>
      <c r="FD1212" s="55"/>
      <c r="FE1212" s="55"/>
      <c r="FF1212" s="55"/>
      <c r="FG1212" s="55"/>
      <c r="FH1212" s="55"/>
      <c r="FI1212" s="55"/>
      <c r="FJ1212" s="55"/>
      <c r="FK1212" s="55"/>
      <c r="FL1212" s="55"/>
      <c r="FM1212" s="55"/>
      <c r="FN1212" s="55"/>
      <c r="FO1212" s="55"/>
      <c r="FP1212" s="55"/>
      <c r="FQ1212" s="55"/>
      <c r="FR1212" s="55"/>
      <c r="FS1212" s="55"/>
      <c r="FT1212" s="55"/>
      <c r="FU1212" s="55"/>
      <c r="FV1212" s="55"/>
      <c r="FW1212" s="55"/>
      <c r="FX1212" s="55"/>
      <c r="FY1212" s="55"/>
      <c r="FZ1212" s="55"/>
      <c r="GA1212" s="55"/>
      <c r="GB1212" s="55"/>
      <c r="GC1212" s="55"/>
      <c r="GD1212" s="55"/>
      <c r="GE1212" s="55"/>
      <c r="GF1212" s="55"/>
      <c r="GG1212" s="55"/>
      <c r="GH1212" s="55"/>
      <c r="GI1212" s="55"/>
      <c r="GJ1212" s="55"/>
      <c r="GK1212" s="55"/>
      <c r="GL1212" s="55"/>
      <c r="GM1212" s="55"/>
      <c r="GN1212" s="55"/>
      <c r="GO1212" s="55"/>
      <c r="GP1212" s="55"/>
      <c r="GQ1212" s="55"/>
      <c r="GR1212" s="55"/>
      <c r="GS1212" s="55"/>
      <c r="GT1212" s="55"/>
      <c r="GU1212" s="55"/>
      <c r="GV1212" s="55"/>
      <c r="GW1212" s="55"/>
      <c r="GX1212" s="55"/>
      <c r="GY1212" s="55"/>
      <c r="GZ1212" s="55"/>
      <c r="HA1212" s="55"/>
      <c r="HB1212" s="55"/>
      <c r="HC1212" s="55"/>
      <c r="HD1212" s="55"/>
      <c r="HE1212" s="55"/>
      <c r="HF1212" s="55"/>
      <c r="HG1212" s="55"/>
      <c r="HH1212" s="55"/>
      <c r="HI1212" s="55"/>
      <c r="HJ1212" s="55"/>
      <c r="HK1212" s="55"/>
      <c r="HL1212" s="55"/>
      <c r="HM1212" s="55"/>
      <c r="HN1212" s="55"/>
      <c r="HO1212" s="55"/>
      <c r="HP1212" s="55"/>
      <c r="HQ1212" s="55"/>
      <c r="HR1212" s="55"/>
      <c r="HS1212" s="55"/>
      <c r="HT1212" s="55"/>
      <c r="HU1212" s="55"/>
      <c r="HV1212" s="55"/>
      <c r="HW1212" s="55"/>
      <c r="HX1212" s="55"/>
      <c r="HY1212" s="55"/>
      <c r="HZ1212" s="55"/>
      <c r="IA1212" s="55"/>
      <c r="IB1212" s="55"/>
      <c r="IC1212" s="55"/>
      <c r="ID1212" s="55"/>
      <c r="IE1212" s="55"/>
    </row>
    <row r="1213" s="36" customFormat="1" ht="60" hidden="1" customHeight="1">
      <c r="A1213" s="37"/>
      <c r="B1213" s="37" t="s">
        <v>62</v>
      </c>
      <c r="C1213" s="37" t="s">
        <v>63</v>
      </c>
      <c r="D1213" s="56" t="s">
        <v>64</v>
      </c>
      <c r="E1213" s="56" t="s">
        <v>4566</v>
      </c>
      <c r="F1213" s="40" t="s">
        <v>4585</v>
      </c>
      <c r="G1213" s="40" t="s">
        <v>4586</v>
      </c>
      <c r="H1213" s="56" t="s">
        <v>4587</v>
      </c>
      <c r="I1213" s="48" t="s">
        <v>688</v>
      </c>
      <c r="J1213" s="40" t="s">
        <v>689</v>
      </c>
      <c r="K1213" s="49" t="s">
        <v>579</v>
      </c>
      <c r="L1213" s="49" t="s">
        <v>690</v>
      </c>
      <c r="M1213" s="49" t="s">
        <v>691</v>
      </c>
      <c r="N1213" s="56" t="s">
        <v>4588</v>
      </c>
      <c r="O1213" s="37" t="s">
        <v>692</v>
      </c>
      <c r="P1213" s="37" t="s">
        <v>76</v>
      </c>
      <c r="Q1213" s="42" t="s">
        <v>398</v>
      </c>
      <c r="R1213" s="96">
        <v>44805</v>
      </c>
      <c r="S1213" s="48">
        <v>10</v>
      </c>
      <c r="T1213" s="45">
        <f t="shared" si="101"/>
        <v>48457</v>
      </c>
      <c r="U1213" s="56" t="s">
        <v>100</v>
      </c>
      <c r="V1213" s="47" t="str">
        <f t="shared" ref="V1213:V1276" si="102">IF(Y1213="","",Y1213)</f>
        <v/>
      </c>
      <c r="W1213" s="47" t="str">
        <f t="shared" ref="W1213:W1276" si="103">IF(Z1213="","",Z1213)</f>
        <v>%НКПР</v>
      </c>
      <c r="X1213" s="48">
        <v>100</v>
      </c>
      <c r="Y1213" s="48"/>
      <c r="Z1213" s="42" t="s">
        <v>399</v>
      </c>
      <c r="AA1213" s="56" t="s">
        <v>400</v>
      </c>
      <c r="AB1213" s="48"/>
      <c r="AC1213" s="42" t="s">
        <v>399</v>
      </c>
      <c r="AD1213" s="49">
        <v>36</v>
      </c>
      <c r="AE1213" s="50">
        <v>45889</v>
      </c>
      <c r="AF1213" s="51">
        <f t="shared" ref="AF1213:AF1276" si="104">IF(AD1213=0,0,IF(AE1213="","",EDATE(AE1213,AD1213)-DAY(1)))</f>
        <v>46984</v>
      </c>
      <c r="AG1213" s="40" t="s">
        <v>82</v>
      </c>
      <c r="AH1213" s="40" t="s">
        <v>83</v>
      </c>
      <c r="AI1213" s="42" t="s">
        <v>4589</v>
      </c>
      <c r="AJ1213" s="37" t="s">
        <v>109</v>
      </c>
      <c r="AK1213" s="51" t="str">
        <f t="shared" ca="1" si="100"/>
        <v>поверен</v>
      </c>
      <c r="AL1213" s="42"/>
      <c r="AM1213" s="42" t="s">
        <v>86</v>
      </c>
      <c r="AN1213" s="42" t="s">
        <v>87</v>
      </c>
      <c r="AO1213" s="42" t="s">
        <v>88</v>
      </c>
      <c r="AP1213" s="48" t="s">
        <v>695</v>
      </c>
      <c r="AQ1213" s="41" t="s">
        <v>2077</v>
      </c>
      <c r="AR1213" s="51"/>
      <c r="AS1213" s="42" t="s">
        <v>91</v>
      </c>
      <c r="AT1213" s="37" t="s">
        <v>385</v>
      </c>
      <c r="AU1213" s="37"/>
      <c r="AV1213" s="41" t="s">
        <v>2077</v>
      </c>
      <c r="AW1213" s="40"/>
      <c r="AX1213" s="37"/>
      <c r="AY1213" s="37"/>
      <c r="AZ1213" s="37"/>
      <c r="BA1213" s="40" t="s">
        <v>221</v>
      </c>
      <c r="BB1213" s="40" t="s">
        <v>403</v>
      </c>
      <c r="BC1213" s="40" t="s">
        <v>404</v>
      </c>
      <c r="BD1213" s="42">
        <v>3160</v>
      </c>
      <c r="BE1213" s="40"/>
      <c r="BF1213" s="52"/>
      <c r="BG1213" s="53" t="s">
        <v>2078</v>
      </c>
      <c r="BH1213" s="54"/>
      <c r="BI1213" s="38" t="s">
        <v>406</v>
      </c>
      <c r="BJ1213" s="38" t="s">
        <v>1066</v>
      </c>
      <c r="BK1213" s="38" t="s">
        <v>698</v>
      </c>
      <c r="BL1213" s="55"/>
      <c r="BM1213" s="55"/>
      <c r="BN1213" s="55"/>
      <c r="BO1213" s="55"/>
      <c r="BP1213" s="55"/>
      <c r="BQ1213" s="55"/>
      <c r="BR1213" s="55"/>
      <c r="BS1213" s="55"/>
      <c r="BT1213" s="55"/>
      <c r="BU1213" s="55"/>
      <c r="BV1213" s="55"/>
      <c r="BW1213" s="55"/>
      <c r="BX1213" s="55"/>
      <c r="BY1213" s="55"/>
      <c r="BZ1213" s="55"/>
      <c r="CA1213" s="55"/>
      <c r="CB1213" s="55"/>
      <c r="CC1213" s="55"/>
      <c r="CD1213" s="55"/>
      <c r="CE1213" s="55"/>
      <c r="CF1213" s="55"/>
      <c r="CG1213" s="55"/>
      <c r="CH1213" s="55"/>
      <c r="CI1213" s="55"/>
      <c r="CJ1213" s="55"/>
      <c r="CK1213" s="55"/>
      <c r="CL1213" s="55"/>
      <c r="CM1213" s="55"/>
      <c r="CN1213" s="55"/>
      <c r="CO1213" s="55"/>
      <c r="CP1213" s="55"/>
      <c r="CQ1213" s="55"/>
      <c r="CR1213" s="55"/>
      <c r="CS1213" s="55"/>
      <c r="CT1213" s="55"/>
      <c r="CU1213" s="55"/>
      <c r="CV1213" s="55"/>
      <c r="CW1213" s="55"/>
      <c r="CX1213" s="55"/>
      <c r="CY1213" s="55"/>
      <c r="CZ1213" s="55"/>
      <c r="DA1213" s="55"/>
      <c r="DB1213" s="55"/>
      <c r="DC1213" s="55"/>
      <c r="DD1213" s="55"/>
      <c r="DE1213" s="55"/>
      <c r="DF1213" s="55"/>
      <c r="DG1213" s="55"/>
      <c r="DH1213" s="55"/>
      <c r="DI1213" s="55"/>
      <c r="DJ1213" s="55"/>
      <c r="DK1213" s="55"/>
      <c r="DL1213" s="55"/>
      <c r="DM1213" s="55"/>
      <c r="DN1213" s="55"/>
      <c r="DO1213" s="55"/>
      <c r="DP1213" s="55"/>
      <c r="DQ1213" s="55"/>
      <c r="DR1213" s="55"/>
      <c r="DS1213" s="55"/>
      <c r="DT1213" s="55"/>
      <c r="DU1213" s="55"/>
      <c r="DV1213" s="55"/>
      <c r="DW1213" s="55"/>
      <c r="DX1213" s="55"/>
      <c r="DY1213" s="55"/>
      <c r="DZ1213" s="55"/>
      <c r="EA1213" s="55"/>
      <c r="EB1213" s="55"/>
      <c r="EC1213" s="55"/>
      <c r="ED1213" s="55"/>
      <c r="EE1213" s="55"/>
      <c r="EF1213" s="55"/>
      <c r="EG1213" s="55"/>
      <c r="EH1213" s="55"/>
      <c r="EI1213" s="55"/>
      <c r="EJ1213" s="55"/>
      <c r="EK1213" s="55"/>
      <c r="EL1213" s="55"/>
      <c r="EM1213" s="55"/>
      <c r="EN1213" s="55"/>
      <c r="EO1213" s="55"/>
      <c r="EP1213" s="55"/>
      <c r="EQ1213" s="55"/>
      <c r="ER1213" s="55"/>
      <c r="ES1213" s="55"/>
      <c r="ET1213" s="55"/>
      <c r="EU1213" s="55"/>
      <c r="EV1213" s="55"/>
      <c r="EW1213" s="55"/>
      <c r="EX1213" s="55"/>
      <c r="EY1213" s="55"/>
      <c r="EZ1213" s="55"/>
      <c r="FA1213" s="55"/>
      <c r="FB1213" s="55"/>
      <c r="FC1213" s="55"/>
      <c r="FD1213" s="55"/>
      <c r="FE1213" s="55"/>
      <c r="FF1213" s="55"/>
      <c r="FG1213" s="55"/>
      <c r="FH1213" s="55"/>
      <c r="FI1213" s="55"/>
      <c r="FJ1213" s="55"/>
      <c r="FK1213" s="55"/>
      <c r="FL1213" s="55"/>
      <c r="FM1213" s="55"/>
      <c r="FN1213" s="55"/>
      <c r="FO1213" s="55"/>
      <c r="FP1213" s="55"/>
      <c r="FQ1213" s="55"/>
      <c r="FR1213" s="55"/>
      <c r="FS1213" s="55"/>
      <c r="FT1213" s="55"/>
      <c r="FU1213" s="55"/>
      <c r="FV1213" s="55"/>
      <c r="FW1213" s="55"/>
      <c r="FX1213" s="55"/>
      <c r="FY1213" s="55"/>
      <c r="FZ1213" s="55"/>
      <c r="GA1213" s="55"/>
      <c r="GB1213" s="55"/>
      <c r="GC1213" s="55"/>
      <c r="GD1213" s="55"/>
      <c r="GE1213" s="55"/>
      <c r="GF1213" s="55"/>
      <c r="GG1213" s="55"/>
      <c r="GH1213" s="55"/>
      <c r="GI1213" s="55"/>
      <c r="GJ1213" s="55"/>
      <c r="GK1213" s="55"/>
      <c r="GL1213" s="55"/>
      <c r="GM1213" s="55"/>
      <c r="GN1213" s="55"/>
      <c r="GO1213" s="55"/>
      <c r="GP1213" s="55"/>
      <c r="GQ1213" s="55"/>
      <c r="GR1213" s="55"/>
      <c r="GS1213" s="55"/>
      <c r="GT1213" s="55"/>
      <c r="GU1213" s="55"/>
      <c r="GV1213" s="55"/>
      <c r="GW1213" s="55"/>
      <c r="GX1213" s="55"/>
      <c r="GY1213" s="55"/>
      <c r="GZ1213" s="55"/>
      <c r="HA1213" s="55"/>
      <c r="HB1213" s="55"/>
      <c r="HC1213" s="55"/>
      <c r="HD1213" s="55"/>
      <c r="HE1213" s="55"/>
      <c r="HF1213" s="55"/>
      <c r="HG1213" s="55"/>
      <c r="HH1213" s="55"/>
      <c r="HI1213" s="55"/>
      <c r="HJ1213" s="55"/>
      <c r="HK1213" s="55"/>
      <c r="HL1213" s="55"/>
      <c r="HM1213" s="55"/>
      <c r="HN1213" s="55"/>
      <c r="HO1213" s="55"/>
      <c r="HP1213" s="55"/>
      <c r="HQ1213" s="55"/>
      <c r="HR1213" s="55"/>
      <c r="HS1213" s="55"/>
      <c r="HT1213" s="55"/>
      <c r="HU1213" s="55"/>
      <c r="HV1213" s="55"/>
      <c r="HW1213" s="55"/>
      <c r="HX1213" s="55"/>
      <c r="HY1213" s="55"/>
      <c r="HZ1213" s="55"/>
      <c r="IA1213" s="55"/>
      <c r="IB1213" s="55"/>
      <c r="IC1213" s="55"/>
      <c r="ID1213" s="55"/>
      <c r="IE1213" s="55"/>
    </row>
    <row r="1214" s="36" customFormat="1" ht="60" hidden="1" customHeight="1">
      <c r="A1214" s="37"/>
      <c r="B1214" s="37" t="s">
        <v>62</v>
      </c>
      <c r="C1214" s="37" t="s">
        <v>63</v>
      </c>
      <c r="D1214" s="56" t="s">
        <v>64</v>
      </c>
      <c r="E1214" s="56" t="s">
        <v>4590</v>
      </c>
      <c r="F1214" s="40" t="s">
        <v>4591</v>
      </c>
      <c r="G1214" s="40" t="s">
        <v>1332</v>
      </c>
      <c r="H1214" s="56" t="s">
        <v>4592</v>
      </c>
      <c r="I1214" s="48" t="s">
        <v>171</v>
      </c>
      <c r="J1214" s="40" t="s">
        <v>172</v>
      </c>
      <c r="K1214" s="49" t="s">
        <v>131</v>
      </c>
      <c r="L1214" s="57" t="s">
        <v>151</v>
      </c>
      <c r="M1214" s="40" t="s">
        <v>173</v>
      </c>
      <c r="N1214" s="49" t="s">
        <v>4593</v>
      </c>
      <c r="O1214" s="37" t="s">
        <v>75</v>
      </c>
      <c r="P1214" s="37" t="s">
        <v>76</v>
      </c>
      <c r="Q1214" s="42" t="s">
        <v>137</v>
      </c>
      <c r="R1214" s="96">
        <v>42705</v>
      </c>
      <c r="S1214" s="44">
        <v>12</v>
      </c>
      <c r="T1214" s="45">
        <f t="shared" si="101"/>
        <v>47087.400000000001</v>
      </c>
      <c r="U1214" s="56" t="s">
        <v>100</v>
      </c>
      <c r="V1214" s="47" t="str">
        <f t="shared" si="102"/>
        <v>М</v>
      </c>
      <c r="W1214" s="47" t="str">
        <f t="shared" si="103"/>
        <v>Па</v>
      </c>
      <c r="X1214" s="48">
        <v>0.5</v>
      </c>
      <c r="Y1214" s="48" t="s">
        <v>138</v>
      </c>
      <c r="Z1214" s="42" t="s">
        <v>139</v>
      </c>
      <c r="AA1214" s="56" t="s">
        <v>156</v>
      </c>
      <c r="AB1214" s="48"/>
      <c r="AC1214" s="42" t="s">
        <v>141</v>
      </c>
      <c r="AD1214" s="49">
        <v>60</v>
      </c>
      <c r="AE1214" s="50">
        <v>45495</v>
      </c>
      <c r="AF1214" s="51">
        <f t="shared" si="104"/>
        <v>47320</v>
      </c>
      <c r="AG1214" s="40" t="s">
        <v>82</v>
      </c>
      <c r="AH1214" s="40" t="s">
        <v>83</v>
      </c>
      <c r="AI1214" s="42" t="s">
        <v>4594</v>
      </c>
      <c r="AJ1214" s="40" t="s">
        <v>143</v>
      </c>
      <c r="AK1214" s="51" t="str">
        <f t="shared" ca="1" si="100"/>
        <v>поверен</v>
      </c>
      <c r="AL1214" s="42"/>
      <c r="AM1214" s="42" t="s">
        <v>86</v>
      </c>
      <c r="AN1214" s="42" t="s">
        <v>87</v>
      </c>
      <c r="AO1214" s="42" t="s">
        <v>88</v>
      </c>
      <c r="AP1214" s="48" t="s">
        <v>158</v>
      </c>
      <c r="AQ1214" s="41"/>
      <c r="AR1214" s="51"/>
      <c r="AS1214" s="42" t="s">
        <v>91</v>
      </c>
      <c r="AT1214" s="37" t="s">
        <v>385</v>
      </c>
      <c r="AU1214" s="37"/>
      <c r="AV1214" s="40"/>
      <c r="AW1214" s="40"/>
      <c r="AX1214" s="37"/>
      <c r="AY1214" s="37"/>
      <c r="AZ1214" s="37"/>
      <c r="BA1214" s="40"/>
      <c r="BB1214" s="40" t="s">
        <v>145</v>
      </c>
      <c r="BC1214" s="40" t="s">
        <v>146</v>
      </c>
      <c r="BD1214" s="42">
        <v>3001</v>
      </c>
      <c r="BE1214" s="40"/>
      <c r="BF1214" s="52"/>
      <c r="BG1214" s="53"/>
      <c r="BH1214" s="54"/>
      <c r="BI1214" s="47"/>
      <c r="BJ1214" s="47"/>
      <c r="BK1214" s="47"/>
      <c r="BL1214" s="55"/>
      <c r="BM1214" s="55"/>
      <c r="BN1214" s="55"/>
      <c r="BO1214" s="55"/>
      <c r="BP1214" s="55"/>
      <c r="BQ1214" s="55"/>
      <c r="BR1214" s="55"/>
      <c r="BS1214" s="55"/>
      <c r="BT1214" s="55"/>
      <c r="BU1214" s="55"/>
      <c r="BV1214" s="55"/>
      <c r="BW1214" s="55"/>
      <c r="BX1214" s="55"/>
      <c r="BY1214" s="55"/>
      <c r="BZ1214" s="55"/>
      <c r="CA1214" s="55"/>
      <c r="CB1214" s="55"/>
      <c r="CC1214" s="55"/>
      <c r="CD1214" s="55"/>
      <c r="CE1214" s="55"/>
      <c r="CF1214" s="55"/>
      <c r="CG1214" s="55"/>
      <c r="CH1214" s="55"/>
      <c r="CI1214" s="55"/>
      <c r="CJ1214" s="55"/>
      <c r="CK1214" s="55"/>
      <c r="CL1214" s="55"/>
      <c r="CM1214" s="55"/>
      <c r="CN1214" s="55"/>
      <c r="CO1214" s="55"/>
      <c r="CP1214" s="55"/>
      <c r="CQ1214" s="55"/>
      <c r="CR1214" s="55"/>
      <c r="CS1214" s="55"/>
      <c r="CT1214" s="55"/>
      <c r="CU1214" s="55"/>
      <c r="CV1214" s="55"/>
      <c r="CW1214" s="55"/>
      <c r="CX1214" s="55"/>
      <c r="CY1214" s="55"/>
      <c r="CZ1214" s="55"/>
      <c r="DA1214" s="55"/>
      <c r="DB1214" s="55"/>
      <c r="DC1214" s="55"/>
      <c r="DD1214" s="55"/>
      <c r="DE1214" s="55"/>
      <c r="DF1214" s="55"/>
      <c r="DG1214" s="55"/>
      <c r="DH1214" s="55"/>
      <c r="DI1214" s="55"/>
      <c r="DJ1214" s="55"/>
      <c r="DK1214" s="55"/>
      <c r="DL1214" s="55"/>
      <c r="DM1214" s="55"/>
      <c r="DN1214" s="55"/>
      <c r="DO1214" s="55"/>
      <c r="DP1214" s="55"/>
      <c r="DQ1214" s="55"/>
      <c r="DR1214" s="55"/>
      <c r="DS1214" s="55"/>
      <c r="DT1214" s="55"/>
      <c r="DU1214" s="55"/>
      <c r="DV1214" s="55"/>
      <c r="DW1214" s="55"/>
      <c r="DX1214" s="55"/>
      <c r="DY1214" s="55"/>
      <c r="DZ1214" s="55"/>
      <c r="EA1214" s="55"/>
      <c r="EB1214" s="55"/>
      <c r="EC1214" s="55"/>
      <c r="ED1214" s="55"/>
      <c r="EE1214" s="55"/>
      <c r="EF1214" s="55"/>
      <c r="EG1214" s="55"/>
      <c r="EH1214" s="55"/>
      <c r="EI1214" s="55"/>
      <c r="EJ1214" s="55"/>
      <c r="EK1214" s="55"/>
      <c r="EL1214" s="55"/>
      <c r="EM1214" s="55"/>
      <c r="EN1214" s="55"/>
      <c r="EO1214" s="55"/>
      <c r="EP1214" s="55"/>
      <c r="EQ1214" s="55"/>
      <c r="ER1214" s="55"/>
      <c r="ES1214" s="55"/>
      <c r="ET1214" s="55"/>
      <c r="EU1214" s="55"/>
      <c r="EV1214" s="55"/>
      <c r="EW1214" s="55"/>
      <c r="EX1214" s="55"/>
      <c r="EY1214" s="55"/>
      <c r="EZ1214" s="55"/>
      <c r="FA1214" s="55"/>
      <c r="FB1214" s="55"/>
      <c r="FC1214" s="55"/>
      <c r="FD1214" s="55"/>
      <c r="FE1214" s="55"/>
      <c r="FF1214" s="55"/>
      <c r="FG1214" s="55"/>
      <c r="FH1214" s="55"/>
      <c r="FI1214" s="55"/>
      <c r="FJ1214" s="55"/>
      <c r="FK1214" s="55"/>
      <c r="FL1214" s="55"/>
      <c r="FM1214" s="55"/>
      <c r="FN1214" s="55"/>
      <c r="FO1214" s="55"/>
      <c r="FP1214" s="55"/>
      <c r="FQ1214" s="55"/>
      <c r="FR1214" s="55"/>
      <c r="FS1214" s="55"/>
      <c r="FT1214" s="55"/>
      <c r="FU1214" s="55"/>
      <c r="FV1214" s="55"/>
      <c r="FW1214" s="55"/>
      <c r="FX1214" s="55"/>
      <c r="FY1214" s="55"/>
      <c r="FZ1214" s="55"/>
      <c r="GA1214" s="55"/>
      <c r="GB1214" s="55"/>
      <c r="GC1214" s="55"/>
      <c r="GD1214" s="55"/>
      <c r="GE1214" s="55"/>
      <c r="GF1214" s="55"/>
      <c r="GG1214" s="55"/>
      <c r="GH1214" s="55"/>
      <c r="GI1214" s="55"/>
      <c r="GJ1214" s="55"/>
      <c r="GK1214" s="55"/>
      <c r="GL1214" s="55"/>
      <c r="GM1214" s="55"/>
      <c r="GN1214" s="55"/>
      <c r="GO1214" s="55"/>
      <c r="GP1214" s="55"/>
      <c r="GQ1214" s="55"/>
      <c r="GR1214" s="55"/>
      <c r="GS1214" s="55"/>
      <c r="GT1214" s="55"/>
      <c r="GU1214" s="55"/>
      <c r="GV1214" s="55"/>
      <c r="GW1214" s="55"/>
      <c r="GX1214" s="55"/>
      <c r="GY1214" s="55"/>
      <c r="GZ1214" s="55"/>
      <c r="HA1214" s="55"/>
      <c r="HB1214" s="55"/>
      <c r="HC1214" s="55"/>
      <c r="HD1214" s="55"/>
      <c r="HE1214" s="55"/>
      <c r="HF1214" s="55"/>
      <c r="HG1214" s="55"/>
      <c r="HH1214" s="55"/>
      <c r="HI1214" s="55"/>
      <c r="HJ1214" s="55"/>
      <c r="HK1214" s="55"/>
      <c r="HL1214" s="55"/>
      <c r="HM1214" s="55"/>
      <c r="HN1214" s="55"/>
      <c r="HO1214" s="55"/>
      <c r="HP1214" s="55"/>
      <c r="HQ1214" s="55"/>
      <c r="HR1214" s="55"/>
      <c r="HS1214" s="55"/>
      <c r="HT1214" s="55"/>
      <c r="HU1214" s="55"/>
      <c r="HV1214" s="55"/>
      <c r="HW1214" s="55"/>
      <c r="HX1214" s="55"/>
      <c r="HY1214" s="55"/>
      <c r="HZ1214" s="55"/>
      <c r="IA1214" s="55"/>
      <c r="IB1214" s="55"/>
      <c r="IC1214" s="55"/>
      <c r="ID1214" s="55"/>
      <c r="IE1214" s="55"/>
    </row>
    <row r="1215" s="92" customFormat="1" ht="60" hidden="1" customHeight="1">
      <c r="A1215" s="37"/>
      <c r="B1215" s="37" t="s">
        <v>62</v>
      </c>
      <c r="C1215" s="37" t="s">
        <v>63</v>
      </c>
      <c r="D1215" s="56" t="s">
        <v>64</v>
      </c>
      <c r="E1215" s="56" t="s">
        <v>4590</v>
      </c>
      <c r="F1215" s="40" t="s">
        <v>4591</v>
      </c>
      <c r="G1215" s="40" t="s">
        <v>4595</v>
      </c>
      <c r="H1215" s="56" t="s">
        <v>4596</v>
      </c>
      <c r="I1215" s="48" t="s">
        <v>1782</v>
      </c>
      <c r="J1215" s="40" t="s">
        <v>1783</v>
      </c>
      <c r="K1215" s="49" t="s">
        <v>1784</v>
      </c>
      <c r="L1215" s="49" t="s">
        <v>1785</v>
      </c>
      <c r="M1215" s="49" t="s">
        <v>4597</v>
      </c>
      <c r="N1215" s="49" t="s">
        <v>4598</v>
      </c>
      <c r="O1215" s="37" t="s">
        <v>1788</v>
      </c>
      <c r="P1215" s="37" t="s">
        <v>76</v>
      </c>
      <c r="Q1215" s="42" t="s">
        <v>289</v>
      </c>
      <c r="R1215" s="91">
        <v>42370</v>
      </c>
      <c r="S1215" s="48">
        <v>14</v>
      </c>
      <c r="T1215" s="45">
        <f t="shared" si="101"/>
        <v>47482.800000000003</v>
      </c>
      <c r="U1215" s="56" t="s">
        <v>1789</v>
      </c>
      <c r="V1215" s="37" t="str">
        <f t="shared" si="102"/>
        <v/>
      </c>
      <c r="W1215" s="37" t="str">
        <f t="shared" si="103"/>
        <v>м</v>
      </c>
      <c r="X1215" s="48" t="s">
        <v>4574</v>
      </c>
      <c r="Y1215" s="48"/>
      <c r="Z1215" s="42" t="s">
        <v>325</v>
      </c>
      <c r="AA1215" s="56" t="s">
        <v>326</v>
      </c>
      <c r="AB1215" s="48" t="s">
        <v>325</v>
      </c>
      <c r="AC1215" s="42" t="s">
        <v>325</v>
      </c>
      <c r="AD1215" s="49">
        <v>24</v>
      </c>
      <c r="AE1215" s="50">
        <v>45768</v>
      </c>
      <c r="AF1215" s="51">
        <f t="shared" si="104"/>
        <v>46497</v>
      </c>
      <c r="AG1215" s="51" t="s">
        <v>1480</v>
      </c>
      <c r="AH1215" s="51" t="s">
        <v>83</v>
      </c>
      <c r="AI1215" s="42" t="s">
        <v>4599</v>
      </c>
      <c r="AJ1215" s="40" t="s">
        <v>109</v>
      </c>
      <c r="AK1215" s="51" t="str">
        <f t="shared" ca="1" si="100"/>
        <v>поверен</v>
      </c>
      <c r="AL1215" s="42"/>
      <c r="AM1215" s="42" t="s">
        <v>86</v>
      </c>
      <c r="AN1215" s="42" t="s">
        <v>87</v>
      </c>
      <c r="AO1215" s="42" t="s">
        <v>88</v>
      </c>
      <c r="AP1215" s="48"/>
      <c r="AQ1215" s="41"/>
      <c r="AR1215" s="51"/>
      <c r="AS1215" s="42" t="s">
        <v>91</v>
      </c>
      <c r="AT1215" s="37" t="s">
        <v>385</v>
      </c>
      <c r="AU1215" s="37"/>
      <c r="AV1215" s="40"/>
      <c r="AW1215" s="40"/>
      <c r="AX1215" s="37"/>
      <c r="AY1215" s="37"/>
      <c r="AZ1215" s="37"/>
      <c r="BA1215" s="40" t="s">
        <v>221</v>
      </c>
      <c r="BB1215" s="40" t="s">
        <v>329</v>
      </c>
      <c r="BC1215" s="40" t="s">
        <v>298</v>
      </c>
      <c r="BD1215" s="42">
        <v>2971</v>
      </c>
      <c r="BE1215" s="40"/>
      <c r="BF1215" s="52"/>
      <c r="BG1215" s="93" t="s">
        <v>1170</v>
      </c>
      <c r="BH1215" s="94"/>
      <c r="BI1215" s="41" t="s">
        <v>1792</v>
      </c>
      <c r="BJ1215" s="41" t="s">
        <v>1344</v>
      </c>
      <c r="BK1215" s="41" t="s">
        <v>302</v>
      </c>
      <c r="BL1215" s="95"/>
      <c r="BM1215" s="95"/>
      <c r="BN1215" s="95"/>
      <c r="BO1215" s="95"/>
      <c r="BP1215" s="95"/>
      <c r="BQ1215" s="95"/>
      <c r="BR1215" s="95"/>
      <c r="BS1215" s="95"/>
      <c r="BT1215" s="95"/>
      <c r="BU1215" s="95"/>
      <c r="BV1215" s="95"/>
      <c r="BW1215" s="95"/>
      <c r="BX1215" s="95"/>
      <c r="BY1215" s="95"/>
      <c r="BZ1215" s="95"/>
      <c r="CA1215" s="95"/>
      <c r="CB1215" s="95"/>
      <c r="CC1215" s="95"/>
      <c r="CD1215" s="95"/>
      <c r="CE1215" s="95"/>
      <c r="CF1215" s="95"/>
      <c r="CG1215" s="95"/>
      <c r="CH1215" s="95"/>
      <c r="CI1215" s="95"/>
      <c r="CJ1215" s="95"/>
      <c r="CK1215" s="95"/>
      <c r="CL1215" s="95"/>
      <c r="CM1215" s="95"/>
      <c r="CN1215" s="95"/>
      <c r="CO1215" s="95"/>
      <c r="CP1215" s="95"/>
      <c r="CQ1215" s="95"/>
      <c r="CR1215" s="95"/>
      <c r="CS1215" s="95"/>
      <c r="CT1215" s="95"/>
      <c r="CU1215" s="95"/>
      <c r="CV1215" s="95"/>
      <c r="CW1215" s="95"/>
      <c r="CX1215" s="95"/>
      <c r="CY1215" s="95"/>
      <c r="CZ1215" s="95"/>
      <c r="DA1215" s="95"/>
      <c r="DB1215" s="95"/>
      <c r="DC1215" s="95"/>
      <c r="DD1215" s="95"/>
      <c r="DE1215" s="95"/>
      <c r="DF1215" s="95"/>
      <c r="DG1215" s="95"/>
      <c r="DH1215" s="95"/>
      <c r="DI1215" s="95"/>
      <c r="DJ1215" s="95"/>
      <c r="DK1215" s="95"/>
      <c r="DL1215" s="95"/>
      <c r="DM1215" s="95"/>
      <c r="DN1215" s="95"/>
      <c r="DO1215" s="95"/>
      <c r="DP1215" s="95"/>
      <c r="DQ1215" s="95"/>
      <c r="DR1215" s="95"/>
      <c r="DS1215" s="95"/>
      <c r="DT1215" s="95"/>
      <c r="DU1215" s="95"/>
      <c r="DV1215" s="95"/>
      <c r="DW1215" s="95"/>
      <c r="DX1215" s="95"/>
      <c r="DY1215" s="95"/>
      <c r="DZ1215" s="95"/>
      <c r="EA1215" s="95"/>
      <c r="EB1215" s="95"/>
      <c r="EC1215" s="95"/>
      <c r="ED1215" s="95"/>
      <c r="EE1215" s="95"/>
      <c r="EF1215" s="95"/>
      <c r="EG1215" s="95"/>
      <c r="EH1215" s="95"/>
      <c r="EI1215" s="95"/>
      <c r="EJ1215" s="95"/>
      <c r="EK1215" s="95"/>
      <c r="EL1215" s="95"/>
      <c r="EM1215" s="95"/>
      <c r="EN1215" s="95"/>
      <c r="EO1215" s="95"/>
      <c r="EP1215" s="95"/>
      <c r="EQ1215" s="95"/>
      <c r="ER1215" s="95"/>
      <c r="ES1215" s="95"/>
      <c r="ET1215" s="95"/>
      <c r="EU1215" s="95"/>
      <c r="EV1215" s="95"/>
      <c r="EW1215" s="95"/>
      <c r="EX1215" s="95"/>
      <c r="EY1215" s="95"/>
      <c r="EZ1215" s="95"/>
      <c r="FA1215" s="95"/>
      <c r="FB1215" s="95"/>
      <c r="FC1215" s="95"/>
      <c r="FD1215" s="95"/>
      <c r="FE1215" s="95"/>
      <c r="FF1215" s="95"/>
      <c r="FG1215" s="95"/>
      <c r="FH1215" s="95"/>
      <c r="FI1215" s="95"/>
      <c r="FJ1215" s="95"/>
      <c r="FK1215" s="95"/>
      <c r="FL1215" s="95"/>
      <c r="FM1215" s="95"/>
      <c r="FN1215" s="95"/>
      <c r="FO1215" s="95"/>
      <c r="FP1215" s="95"/>
      <c r="FQ1215" s="95"/>
      <c r="FR1215" s="95"/>
      <c r="FS1215" s="95"/>
      <c r="FT1215" s="95"/>
      <c r="FU1215" s="95"/>
      <c r="FV1215" s="95"/>
      <c r="FW1215" s="95"/>
      <c r="FX1215" s="95"/>
      <c r="FY1215" s="95"/>
      <c r="FZ1215" s="95"/>
      <c r="GA1215" s="95"/>
      <c r="GB1215" s="95"/>
      <c r="GC1215" s="95"/>
      <c r="GD1215" s="95"/>
      <c r="GE1215" s="95"/>
      <c r="GF1215" s="95"/>
      <c r="GG1215" s="95"/>
      <c r="GH1215" s="95"/>
      <c r="GI1215" s="95"/>
      <c r="GJ1215" s="95"/>
      <c r="GK1215" s="95"/>
      <c r="GL1215" s="95"/>
      <c r="GM1215" s="95"/>
      <c r="GN1215" s="95"/>
      <c r="GO1215" s="95"/>
      <c r="GP1215" s="95"/>
      <c r="GQ1215" s="95"/>
      <c r="GR1215" s="95"/>
      <c r="GS1215" s="95"/>
      <c r="GT1215" s="95"/>
      <c r="GU1215" s="95"/>
      <c r="GV1215" s="95"/>
      <c r="GW1215" s="95"/>
      <c r="GX1215" s="95"/>
      <c r="GY1215" s="95"/>
      <c r="GZ1215" s="95"/>
      <c r="HA1215" s="95"/>
      <c r="HB1215" s="95"/>
      <c r="HC1215" s="95"/>
      <c r="HD1215" s="95"/>
      <c r="HE1215" s="95"/>
      <c r="HF1215" s="95"/>
      <c r="HG1215" s="95"/>
      <c r="HH1215" s="95"/>
      <c r="HI1215" s="95"/>
      <c r="HJ1215" s="95"/>
      <c r="HK1215" s="95"/>
      <c r="HL1215" s="95"/>
      <c r="HM1215" s="95"/>
      <c r="HN1215" s="95"/>
      <c r="HO1215" s="95"/>
      <c r="HP1215" s="95"/>
      <c r="HQ1215" s="95"/>
      <c r="HR1215" s="95"/>
      <c r="HS1215" s="95"/>
      <c r="HT1215" s="95"/>
      <c r="HU1215" s="95"/>
      <c r="HV1215" s="95"/>
      <c r="HW1215" s="95"/>
      <c r="HX1215" s="95"/>
      <c r="HY1215" s="95"/>
      <c r="HZ1215" s="95"/>
      <c r="IA1215" s="95"/>
      <c r="IB1215" s="95"/>
      <c r="IC1215" s="95"/>
      <c r="ID1215" s="95"/>
      <c r="IE1215" s="95"/>
    </row>
    <row r="1216" s="36" customFormat="1" ht="60" hidden="1" customHeight="1">
      <c r="A1216" s="37"/>
      <c r="B1216" s="37" t="s">
        <v>62</v>
      </c>
      <c r="C1216" s="37" t="s">
        <v>63</v>
      </c>
      <c r="D1216" s="56" t="s">
        <v>64</v>
      </c>
      <c r="E1216" s="56" t="s">
        <v>4590</v>
      </c>
      <c r="F1216" s="40" t="s">
        <v>4546</v>
      </c>
      <c r="G1216" s="40" t="s">
        <v>857</v>
      </c>
      <c r="H1216" s="56" t="s">
        <v>4600</v>
      </c>
      <c r="I1216" s="48" t="s">
        <v>1051</v>
      </c>
      <c r="J1216" s="40" t="s">
        <v>1799</v>
      </c>
      <c r="K1216" s="49" t="s">
        <v>579</v>
      </c>
      <c r="L1216" s="57" t="s">
        <v>1053</v>
      </c>
      <c r="M1216" s="49" t="s">
        <v>4601</v>
      </c>
      <c r="N1216" s="49">
        <v>21187</v>
      </c>
      <c r="O1216" s="37" t="s">
        <v>1055</v>
      </c>
      <c r="P1216" s="37" t="s">
        <v>76</v>
      </c>
      <c r="Q1216" s="42" t="s">
        <v>398</v>
      </c>
      <c r="R1216" s="96">
        <v>44306</v>
      </c>
      <c r="S1216" s="48">
        <v>15</v>
      </c>
      <c r="T1216" s="45">
        <f t="shared" si="101"/>
        <v>49784</v>
      </c>
      <c r="U1216" s="56" t="s">
        <v>100</v>
      </c>
      <c r="V1216" s="47" t="str">
        <f t="shared" si="102"/>
        <v/>
      </c>
      <c r="W1216" s="47" t="str">
        <f t="shared" si="103"/>
        <v>%НКПР</v>
      </c>
      <c r="X1216" s="48">
        <v>50</v>
      </c>
      <c r="Y1216" s="48"/>
      <c r="Z1216" s="42" t="s">
        <v>399</v>
      </c>
      <c r="AA1216" s="56" t="s">
        <v>400</v>
      </c>
      <c r="AB1216" s="48"/>
      <c r="AC1216" s="42" t="s">
        <v>399</v>
      </c>
      <c r="AD1216" s="49">
        <v>24</v>
      </c>
      <c r="AE1216" s="50">
        <v>45495</v>
      </c>
      <c r="AF1216" s="51">
        <f t="shared" si="104"/>
        <v>46224</v>
      </c>
      <c r="AG1216" s="40" t="s">
        <v>82</v>
      </c>
      <c r="AH1216" s="40" t="s">
        <v>83</v>
      </c>
      <c r="AI1216" s="42" t="s">
        <v>4602</v>
      </c>
      <c r="AJ1216" s="40" t="s">
        <v>143</v>
      </c>
      <c r="AK1216" s="51" t="str">
        <f t="shared" ca="1" si="100"/>
        <v>поверен</v>
      </c>
      <c r="AL1216" s="42"/>
      <c r="AM1216" s="42" t="s">
        <v>86</v>
      </c>
      <c r="AN1216" s="42" t="s">
        <v>87</v>
      </c>
      <c r="AO1216" s="42" t="s">
        <v>88</v>
      </c>
      <c r="AP1216" s="48" t="s">
        <v>584</v>
      </c>
      <c r="AQ1216" s="41" t="s">
        <v>4603</v>
      </c>
      <c r="AR1216" s="51"/>
      <c r="AS1216" s="42" t="s">
        <v>91</v>
      </c>
      <c r="AT1216" s="37" t="s">
        <v>385</v>
      </c>
      <c r="AU1216" s="37"/>
      <c r="AV1216" s="41" t="s">
        <v>4603</v>
      </c>
      <c r="AW1216" s="40"/>
      <c r="AX1216" s="37"/>
      <c r="AY1216" s="37"/>
      <c r="AZ1216" s="37"/>
      <c r="BA1216" s="40" t="s">
        <v>221</v>
      </c>
      <c r="BB1216" s="40" t="s">
        <v>403</v>
      </c>
      <c r="BC1216" s="40" t="s">
        <v>404</v>
      </c>
      <c r="BD1216" s="42">
        <v>3160</v>
      </c>
      <c r="BE1216" s="40"/>
      <c r="BF1216" s="52"/>
      <c r="BG1216" s="53"/>
      <c r="BH1216" s="54"/>
      <c r="BI1216" s="47"/>
      <c r="BJ1216" s="38" t="s">
        <v>407</v>
      </c>
      <c r="BK1216" s="47" t="s">
        <v>588</v>
      </c>
      <c r="BL1216" s="55"/>
      <c r="BM1216" s="55"/>
      <c r="BN1216" s="55"/>
      <c r="BO1216" s="55"/>
      <c r="BP1216" s="55"/>
      <c r="BQ1216" s="55"/>
      <c r="BR1216" s="55"/>
      <c r="BS1216" s="55"/>
      <c r="BT1216" s="55"/>
      <c r="BU1216" s="55"/>
      <c r="BV1216" s="55"/>
      <c r="BW1216" s="55"/>
      <c r="BX1216" s="55"/>
      <c r="BY1216" s="55"/>
      <c r="BZ1216" s="55"/>
      <c r="CA1216" s="55"/>
      <c r="CB1216" s="55"/>
      <c r="CC1216" s="55"/>
      <c r="CD1216" s="55"/>
      <c r="CE1216" s="55"/>
      <c r="CF1216" s="55"/>
      <c r="CG1216" s="55"/>
      <c r="CH1216" s="55"/>
      <c r="CI1216" s="55"/>
      <c r="CJ1216" s="55"/>
      <c r="CK1216" s="55"/>
      <c r="CL1216" s="55"/>
      <c r="CM1216" s="55"/>
      <c r="CN1216" s="55"/>
      <c r="CO1216" s="55"/>
      <c r="CP1216" s="55"/>
      <c r="CQ1216" s="55"/>
      <c r="CR1216" s="55"/>
      <c r="CS1216" s="55"/>
      <c r="CT1216" s="55"/>
      <c r="CU1216" s="55"/>
      <c r="CV1216" s="55"/>
      <c r="CW1216" s="55"/>
      <c r="CX1216" s="55"/>
      <c r="CY1216" s="55"/>
      <c r="CZ1216" s="55"/>
      <c r="DA1216" s="55"/>
      <c r="DB1216" s="55"/>
      <c r="DC1216" s="55"/>
      <c r="DD1216" s="55"/>
      <c r="DE1216" s="55"/>
      <c r="DF1216" s="55"/>
      <c r="DG1216" s="55"/>
      <c r="DH1216" s="55"/>
      <c r="DI1216" s="55"/>
      <c r="DJ1216" s="55"/>
      <c r="DK1216" s="55"/>
      <c r="DL1216" s="55"/>
      <c r="DM1216" s="55"/>
      <c r="DN1216" s="55"/>
      <c r="DO1216" s="55"/>
      <c r="DP1216" s="55"/>
      <c r="DQ1216" s="55"/>
      <c r="DR1216" s="55"/>
      <c r="DS1216" s="55"/>
      <c r="DT1216" s="55"/>
      <c r="DU1216" s="55"/>
      <c r="DV1216" s="55"/>
      <c r="DW1216" s="55"/>
      <c r="DX1216" s="55"/>
      <c r="DY1216" s="55"/>
      <c r="DZ1216" s="55"/>
      <c r="EA1216" s="55"/>
      <c r="EB1216" s="55"/>
      <c r="EC1216" s="55"/>
      <c r="ED1216" s="55"/>
      <c r="EE1216" s="55"/>
      <c r="EF1216" s="55"/>
      <c r="EG1216" s="55"/>
      <c r="EH1216" s="55"/>
      <c r="EI1216" s="55"/>
      <c r="EJ1216" s="55"/>
      <c r="EK1216" s="55"/>
      <c r="EL1216" s="55"/>
      <c r="EM1216" s="55"/>
      <c r="EN1216" s="55"/>
      <c r="EO1216" s="55"/>
      <c r="EP1216" s="55"/>
      <c r="EQ1216" s="55"/>
      <c r="ER1216" s="55"/>
      <c r="ES1216" s="55"/>
      <c r="ET1216" s="55"/>
      <c r="EU1216" s="55"/>
      <c r="EV1216" s="55"/>
      <c r="EW1216" s="55"/>
      <c r="EX1216" s="55"/>
      <c r="EY1216" s="55"/>
      <c r="EZ1216" s="55"/>
      <c r="FA1216" s="55"/>
      <c r="FB1216" s="55"/>
      <c r="FC1216" s="55"/>
      <c r="FD1216" s="55"/>
      <c r="FE1216" s="55"/>
      <c r="FF1216" s="55"/>
      <c r="FG1216" s="55"/>
      <c r="FH1216" s="55"/>
      <c r="FI1216" s="55"/>
      <c r="FJ1216" s="55"/>
      <c r="FK1216" s="55"/>
      <c r="FL1216" s="55"/>
      <c r="FM1216" s="55"/>
      <c r="FN1216" s="55"/>
      <c r="FO1216" s="55"/>
      <c r="FP1216" s="55"/>
      <c r="FQ1216" s="55"/>
      <c r="FR1216" s="55"/>
      <c r="FS1216" s="55"/>
      <c r="FT1216" s="55"/>
      <c r="FU1216" s="55"/>
      <c r="FV1216" s="55"/>
      <c r="FW1216" s="55"/>
      <c r="FX1216" s="55"/>
      <c r="FY1216" s="55"/>
      <c r="FZ1216" s="55"/>
      <c r="GA1216" s="55"/>
      <c r="GB1216" s="55"/>
      <c r="GC1216" s="55"/>
      <c r="GD1216" s="55"/>
      <c r="GE1216" s="55"/>
      <c r="GF1216" s="55"/>
      <c r="GG1216" s="55"/>
      <c r="GH1216" s="55"/>
      <c r="GI1216" s="55"/>
      <c r="GJ1216" s="55"/>
      <c r="GK1216" s="55"/>
      <c r="GL1216" s="55"/>
      <c r="GM1216" s="55"/>
      <c r="GN1216" s="55"/>
      <c r="GO1216" s="55"/>
      <c r="GP1216" s="55"/>
      <c r="GQ1216" s="55"/>
      <c r="GR1216" s="55"/>
      <c r="GS1216" s="55"/>
      <c r="GT1216" s="55"/>
      <c r="GU1216" s="55"/>
      <c r="GV1216" s="55"/>
      <c r="GW1216" s="55"/>
      <c r="GX1216" s="55"/>
      <c r="GY1216" s="55"/>
      <c r="GZ1216" s="55"/>
      <c r="HA1216" s="55"/>
      <c r="HB1216" s="55"/>
      <c r="HC1216" s="55"/>
      <c r="HD1216" s="55"/>
      <c r="HE1216" s="55"/>
      <c r="HF1216" s="55"/>
      <c r="HG1216" s="55"/>
      <c r="HH1216" s="55"/>
      <c r="HI1216" s="55"/>
      <c r="HJ1216" s="55"/>
      <c r="HK1216" s="55"/>
      <c r="HL1216" s="55"/>
      <c r="HM1216" s="55"/>
      <c r="HN1216" s="55"/>
      <c r="HO1216" s="55"/>
      <c r="HP1216" s="55"/>
      <c r="HQ1216" s="55"/>
      <c r="HR1216" s="55"/>
      <c r="HS1216" s="55"/>
      <c r="HT1216" s="55"/>
      <c r="HU1216" s="55"/>
      <c r="HV1216" s="55"/>
      <c r="HW1216" s="55"/>
      <c r="HX1216" s="55"/>
      <c r="HY1216" s="55"/>
      <c r="HZ1216" s="55"/>
      <c r="IA1216" s="55"/>
      <c r="IB1216" s="55"/>
      <c r="IC1216" s="55"/>
      <c r="ID1216" s="55"/>
      <c r="IE1216" s="55"/>
    </row>
    <row r="1217" s="36" customFormat="1" ht="60" hidden="1" customHeight="1">
      <c r="A1217" s="37"/>
      <c r="B1217" s="37" t="s">
        <v>62</v>
      </c>
      <c r="C1217" s="37" t="s">
        <v>63</v>
      </c>
      <c r="D1217" s="56" t="s">
        <v>64</v>
      </c>
      <c r="E1217" s="56" t="s">
        <v>4590</v>
      </c>
      <c r="F1217" s="40" t="s">
        <v>4546</v>
      </c>
      <c r="G1217" s="40" t="s">
        <v>857</v>
      </c>
      <c r="H1217" s="56" t="s">
        <v>4604</v>
      </c>
      <c r="I1217" s="48" t="s">
        <v>391</v>
      </c>
      <c r="J1217" s="40" t="s">
        <v>4605</v>
      </c>
      <c r="K1217" s="49" t="s">
        <v>393</v>
      </c>
      <c r="L1217" s="49" t="s">
        <v>394</v>
      </c>
      <c r="M1217" s="49" t="s">
        <v>4606</v>
      </c>
      <c r="N1217" s="49" t="s">
        <v>4607</v>
      </c>
      <c r="O1217" s="37" t="s">
        <v>611</v>
      </c>
      <c r="P1217" s="37" t="s">
        <v>76</v>
      </c>
      <c r="Q1217" s="42" t="s">
        <v>398</v>
      </c>
      <c r="R1217" s="96">
        <v>44416</v>
      </c>
      <c r="S1217" s="48">
        <v>15</v>
      </c>
      <c r="T1217" s="45">
        <f t="shared" si="101"/>
        <v>49894</v>
      </c>
      <c r="U1217" s="56" t="s">
        <v>100</v>
      </c>
      <c r="V1217" s="47" t="str">
        <f t="shared" si="102"/>
        <v/>
      </c>
      <c r="W1217" s="47" t="str">
        <f t="shared" si="103"/>
        <v>%НКПР</v>
      </c>
      <c r="X1217" s="48">
        <v>100</v>
      </c>
      <c r="Y1217" s="48"/>
      <c r="Z1217" s="42" t="s">
        <v>399</v>
      </c>
      <c r="AA1217" s="56" t="s">
        <v>400</v>
      </c>
      <c r="AB1217" s="48"/>
      <c r="AC1217" s="42" t="s">
        <v>399</v>
      </c>
      <c r="AD1217" s="49">
        <v>36</v>
      </c>
      <c r="AE1217" s="50">
        <v>45831</v>
      </c>
      <c r="AF1217" s="51">
        <f t="shared" si="104"/>
        <v>46926</v>
      </c>
      <c r="AG1217" s="40" t="s">
        <v>82</v>
      </c>
      <c r="AH1217" s="40" t="s">
        <v>83</v>
      </c>
      <c r="AI1217" s="42" t="s">
        <v>4608</v>
      </c>
      <c r="AJ1217" s="40" t="s">
        <v>3499</v>
      </c>
      <c r="AK1217" s="51" t="str">
        <f t="shared" ca="1" si="100"/>
        <v>поверен</v>
      </c>
      <c r="AL1217" s="42"/>
      <c r="AM1217" s="42" t="s">
        <v>86</v>
      </c>
      <c r="AN1217" s="42" t="s">
        <v>87</v>
      </c>
      <c r="AO1217" s="42" t="s">
        <v>88</v>
      </c>
      <c r="AP1217" s="48" t="s">
        <v>584</v>
      </c>
      <c r="AQ1217" s="41"/>
      <c r="AR1217" s="51"/>
      <c r="AS1217" s="42" t="s">
        <v>91</v>
      </c>
      <c r="AT1217" s="37" t="s">
        <v>385</v>
      </c>
      <c r="AU1217" s="37"/>
      <c r="AV1217" s="40"/>
      <c r="AW1217" s="40" t="s">
        <v>4609</v>
      </c>
      <c r="AX1217" s="37"/>
      <c r="AY1217" s="37"/>
      <c r="AZ1217" s="37"/>
      <c r="BA1217" s="40" t="s">
        <v>221</v>
      </c>
      <c r="BB1217" s="40" t="s">
        <v>403</v>
      </c>
      <c r="BC1217" s="40" t="s">
        <v>404</v>
      </c>
      <c r="BD1217" s="42">
        <v>3160</v>
      </c>
      <c r="BE1217" s="40"/>
      <c r="BF1217" s="52"/>
      <c r="BG1217" s="53" t="s">
        <v>378</v>
      </c>
      <c r="BH1217" s="54"/>
      <c r="BI1217" s="47" t="s">
        <v>406</v>
      </c>
      <c r="BJ1217" s="38" t="s">
        <v>407</v>
      </c>
      <c r="BK1217" s="47" t="s">
        <v>408</v>
      </c>
      <c r="BL1217" s="55"/>
      <c r="BM1217" s="55"/>
      <c r="BN1217" s="55"/>
      <c r="BO1217" s="55"/>
      <c r="BP1217" s="55"/>
      <c r="BQ1217" s="55"/>
      <c r="BR1217" s="55"/>
      <c r="BS1217" s="55"/>
      <c r="BT1217" s="55"/>
      <c r="BU1217" s="55"/>
      <c r="BV1217" s="55"/>
      <c r="BW1217" s="55"/>
      <c r="BX1217" s="55"/>
      <c r="BY1217" s="55"/>
      <c r="BZ1217" s="55"/>
      <c r="CA1217" s="55"/>
      <c r="CB1217" s="55"/>
      <c r="CC1217" s="55"/>
      <c r="CD1217" s="55"/>
      <c r="CE1217" s="55"/>
      <c r="CF1217" s="55"/>
      <c r="CG1217" s="55"/>
      <c r="CH1217" s="55"/>
      <c r="CI1217" s="55"/>
      <c r="CJ1217" s="55"/>
      <c r="CK1217" s="55"/>
      <c r="CL1217" s="55"/>
      <c r="CM1217" s="55"/>
      <c r="CN1217" s="55"/>
      <c r="CO1217" s="55"/>
      <c r="CP1217" s="55"/>
      <c r="CQ1217" s="55"/>
      <c r="CR1217" s="55"/>
      <c r="CS1217" s="55"/>
      <c r="CT1217" s="55"/>
      <c r="CU1217" s="55"/>
      <c r="CV1217" s="55"/>
      <c r="CW1217" s="55"/>
      <c r="CX1217" s="55"/>
      <c r="CY1217" s="55"/>
      <c r="CZ1217" s="55"/>
      <c r="DA1217" s="55"/>
      <c r="DB1217" s="55"/>
      <c r="DC1217" s="55"/>
      <c r="DD1217" s="55"/>
      <c r="DE1217" s="55"/>
      <c r="DF1217" s="55"/>
      <c r="DG1217" s="55"/>
      <c r="DH1217" s="55"/>
      <c r="DI1217" s="55"/>
      <c r="DJ1217" s="55"/>
      <c r="DK1217" s="55"/>
      <c r="DL1217" s="55"/>
      <c r="DM1217" s="55"/>
      <c r="DN1217" s="55"/>
      <c r="DO1217" s="55"/>
      <c r="DP1217" s="55"/>
      <c r="DQ1217" s="55"/>
      <c r="DR1217" s="55"/>
      <c r="DS1217" s="55"/>
      <c r="DT1217" s="55"/>
      <c r="DU1217" s="55"/>
      <c r="DV1217" s="55"/>
      <c r="DW1217" s="55"/>
      <c r="DX1217" s="55"/>
      <c r="DY1217" s="55"/>
      <c r="DZ1217" s="55"/>
      <c r="EA1217" s="55"/>
      <c r="EB1217" s="55"/>
      <c r="EC1217" s="55"/>
      <c r="ED1217" s="55"/>
      <c r="EE1217" s="55"/>
      <c r="EF1217" s="55"/>
      <c r="EG1217" s="55"/>
      <c r="EH1217" s="55"/>
      <c r="EI1217" s="55"/>
      <c r="EJ1217" s="55"/>
      <c r="EK1217" s="55"/>
      <c r="EL1217" s="55"/>
      <c r="EM1217" s="55"/>
      <c r="EN1217" s="55"/>
      <c r="EO1217" s="55"/>
      <c r="EP1217" s="55"/>
      <c r="EQ1217" s="55"/>
      <c r="ER1217" s="55"/>
      <c r="ES1217" s="55"/>
      <c r="ET1217" s="55"/>
      <c r="EU1217" s="55"/>
      <c r="EV1217" s="55"/>
      <c r="EW1217" s="55"/>
      <c r="EX1217" s="55"/>
      <c r="EY1217" s="55"/>
      <c r="EZ1217" s="55"/>
      <c r="FA1217" s="55"/>
      <c r="FB1217" s="55"/>
      <c r="FC1217" s="55"/>
      <c r="FD1217" s="55"/>
      <c r="FE1217" s="55"/>
      <c r="FF1217" s="55"/>
      <c r="FG1217" s="55"/>
      <c r="FH1217" s="55"/>
      <c r="FI1217" s="55"/>
      <c r="FJ1217" s="55"/>
      <c r="FK1217" s="55"/>
      <c r="FL1217" s="55"/>
      <c r="FM1217" s="55"/>
      <c r="FN1217" s="55"/>
      <c r="FO1217" s="55"/>
      <c r="FP1217" s="55"/>
      <c r="FQ1217" s="55"/>
      <c r="FR1217" s="55"/>
      <c r="FS1217" s="55"/>
      <c r="FT1217" s="55"/>
      <c r="FU1217" s="55"/>
      <c r="FV1217" s="55"/>
      <c r="FW1217" s="55"/>
      <c r="FX1217" s="55"/>
      <c r="FY1217" s="55"/>
      <c r="FZ1217" s="55"/>
      <c r="GA1217" s="55"/>
      <c r="GB1217" s="55"/>
      <c r="GC1217" s="55"/>
      <c r="GD1217" s="55"/>
      <c r="GE1217" s="55"/>
      <c r="GF1217" s="55"/>
      <c r="GG1217" s="55"/>
      <c r="GH1217" s="55"/>
      <c r="GI1217" s="55"/>
      <c r="GJ1217" s="55"/>
      <c r="GK1217" s="55"/>
      <c r="GL1217" s="55"/>
      <c r="GM1217" s="55"/>
      <c r="GN1217" s="55"/>
      <c r="GO1217" s="55"/>
      <c r="GP1217" s="55"/>
      <c r="GQ1217" s="55"/>
      <c r="GR1217" s="55"/>
      <c r="GS1217" s="55"/>
      <c r="GT1217" s="55"/>
      <c r="GU1217" s="55"/>
      <c r="GV1217" s="55"/>
      <c r="GW1217" s="55"/>
      <c r="GX1217" s="55"/>
      <c r="GY1217" s="55"/>
      <c r="GZ1217" s="55"/>
      <c r="HA1217" s="55"/>
      <c r="HB1217" s="55"/>
      <c r="HC1217" s="55"/>
      <c r="HD1217" s="55"/>
      <c r="HE1217" s="55"/>
      <c r="HF1217" s="55"/>
      <c r="HG1217" s="55"/>
      <c r="HH1217" s="55"/>
      <c r="HI1217" s="55"/>
      <c r="HJ1217" s="55"/>
      <c r="HK1217" s="55"/>
      <c r="HL1217" s="55"/>
      <c r="HM1217" s="55"/>
      <c r="HN1217" s="55"/>
      <c r="HO1217" s="55"/>
      <c r="HP1217" s="55"/>
      <c r="HQ1217" s="55"/>
      <c r="HR1217" s="55"/>
      <c r="HS1217" s="55"/>
      <c r="HT1217" s="55"/>
      <c r="HU1217" s="55"/>
      <c r="HV1217" s="55"/>
      <c r="HW1217" s="55"/>
      <c r="HX1217" s="55"/>
      <c r="HY1217" s="55"/>
      <c r="HZ1217" s="55"/>
      <c r="IA1217" s="55"/>
      <c r="IB1217" s="55"/>
      <c r="IC1217" s="55"/>
      <c r="ID1217" s="55"/>
      <c r="IE1217" s="55"/>
    </row>
    <row r="1218" s="152" customFormat="1" ht="60" hidden="1" customHeight="1">
      <c r="A1218" s="33"/>
      <c r="B1218" s="33" t="s">
        <v>62</v>
      </c>
      <c r="C1218" s="33" t="s">
        <v>63</v>
      </c>
      <c r="D1218" s="315" t="s">
        <v>64</v>
      </c>
      <c r="E1218" s="315" t="s">
        <v>4590</v>
      </c>
      <c r="F1218" s="316" t="s">
        <v>4546</v>
      </c>
      <c r="G1218" s="325" t="s">
        <v>857</v>
      </c>
      <c r="H1218" s="387" t="s">
        <v>4610</v>
      </c>
      <c r="I1218" s="388" t="s">
        <v>688</v>
      </c>
      <c r="J1218" s="389" t="s">
        <v>689</v>
      </c>
      <c r="K1218" s="390" t="s">
        <v>579</v>
      </c>
      <c r="L1218" s="391" t="s">
        <v>690</v>
      </c>
      <c r="M1218" s="390" t="s">
        <v>691</v>
      </c>
      <c r="N1218" s="390">
        <v>9521796</v>
      </c>
      <c r="O1218" s="555" t="s">
        <v>692</v>
      </c>
      <c r="P1218" s="392" t="s">
        <v>76</v>
      </c>
      <c r="Q1218" s="393" t="s">
        <v>398</v>
      </c>
      <c r="R1218" s="557">
        <v>45179</v>
      </c>
      <c r="S1218" s="388">
        <v>10</v>
      </c>
      <c r="T1218" s="389">
        <f t="shared" si="101"/>
        <v>48831</v>
      </c>
      <c r="U1218" s="387" t="s">
        <v>100</v>
      </c>
      <c r="V1218" s="395" t="str">
        <f t="shared" si="102"/>
        <v/>
      </c>
      <c r="W1218" s="396" t="str">
        <f t="shared" si="103"/>
        <v>%НКПР</v>
      </c>
      <c r="X1218" s="317">
        <v>100</v>
      </c>
      <c r="Y1218" s="317"/>
      <c r="Z1218" s="320" t="s">
        <v>399</v>
      </c>
      <c r="AA1218" s="315" t="s">
        <v>400</v>
      </c>
      <c r="AB1218" s="317"/>
      <c r="AC1218" s="320" t="s">
        <v>399</v>
      </c>
      <c r="AD1218" s="318">
        <v>36</v>
      </c>
      <c r="AE1218" s="346">
        <v>45202</v>
      </c>
      <c r="AF1218" s="323">
        <f t="shared" si="104"/>
        <v>46297</v>
      </c>
      <c r="AG1218" s="316" t="s">
        <v>82</v>
      </c>
      <c r="AH1218" s="316" t="s">
        <v>83</v>
      </c>
      <c r="AI1218" s="333" t="s">
        <v>4611</v>
      </c>
      <c r="AJ1218" s="316" t="s">
        <v>694</v>
      </c>
      <c r="AK1218" s="323" t="str">
        <f t="shared" ca="1" si="100"/>
        <v>поверен</v>
      </c>
      <c r="AL1218" s="320"/>
      <c r="AM1218" s="320" t="s">
        <v>86</v>
      </c>
      <c r="AN1218" s="397" t="s">
        <v>87</v>
      </c>
      <c r="AO1218" s="393" t="s">
        <v>88</v>
      </c>
      <c r="AP1218" s="388" t="s">
        <v>695</v>
      </c>
      <c r="AQ1218" s="398" t="s">
        <v>4612</v>
      </c>
      <c r="AR1218" s="399"/>
      <c r="AS1218" s="320" t="s">
        <v>91</v>
      </c>
      <c r="AT1218" s="33" t="s">
        <v>385</v>
      </c>
      <c r="AU1218" s="33"/>
      <c r="AV1218" s="316">
        <v>45686</v>
      </c>
      <c r="AW1218" s="316"/>
      <c r="AX1218" s="33"/>
      <c r="AY1218" s="33"/>
      <c r="AZ1218" s="33"/>
      <c r="BA1218" s="316" t="s">
        <v>221</v>
      </c>
      <c r="BB1218" s="316" t="s">
        <v>403</v>
      </c>
      <c r="BC1218" s="316" t="s">
        <v>404</v>
      </c>
      <c r="BD1218" s="320">
        <v>3160</v>
      </c>
      <c r="BE1218" s="316"/>
      <c r="BF1218" s="325"/>
      <c r="BG1218" s="326" t="s">
        <v>4613</v>
      </c>
      <c r="BH1218" s="173"/>
      <c r="BI1218" s="400"/>
      <c r="BJ1218" s="401" t="s">
        <v>1513</v>
      </c>
      <c r="BK1218" s="395" t="s">
        <v>698</v>
      </c>
      <c r="BL1218" s="55"/>
      <c r="BM1218" s="55"/>
      <c r="BN1218" s="55"/>
      <c r="BO1218" s="55"/>
      <c r="BP1218" s="55"/>
      <c r="BQ1218" s="55"/>
      <c r="BR1218" s="55"/>
      <c r="BS1218" s="55"/>
      <c r="BT1218" s="55"/>
      <c r="BU1218" s="55"/>
      <c r="BV1218" s="55"/>
      <c r="BW1218" s="55"/>
      <c r="BX1218" s="55"/>
      <c r="BY1218" s="55"/>
      <c r="BZ1218" s="55"/>
      <c r="CA1218" s="55"/>
      <c r="CB1218" s="55"/>
      <c r="CC1218" s="55"/>
      <c r="CD1218" s="55"/>
      <c r="CE1218" s="55"/>
      <c r="CF1218" s="55"/>
      <c r="CG1218" s="55"/>
      <c r="CH1218" s="55"/>
      <c r="CI1218" s="55"/>
      <c r="CJ1218" s="55"/>
      <c r="CK1218" s="55"/>
      <c r="CL1218" s="55"/>
      <c r="CM1218" s="55"/>
      <c r="CN1218" s="55"/>
      <c r="CO1218" s="55"/>
      <c r="CP1218" s="55"/>
      <c r="CQ1218" s="55"/>
      <c r="CR1218" s="55"/>
      <c r="CS1218" s="55"/>
      <c r="CT1218" s="55"/>
      <c r="CU1218" s="55"/>
      <c r="CV1218" s="55"/>
      <c r="CW1218" s="55"/>
      <c r="CX1218" s="55"/>
      <c r="CY1218" s="55"/>
      <c r="CZ1218" s="55"/>
      <c r="DA1218" s="55"/>
      <c r="DB1218" s="55"/>
      <c r="DC1218" s="55"/>
      <c r="DD1218" s="55"/>
      <c r="DE1218" s="55"/>
      <c r="DF1218" s="55"/>
      <c r="DG1218" s="55"/>
      <c r="DH1218" s="55"/>
      <c r="DI1218" s="55"/>
      <c r="DJ1218" s="55"/>
      <c r="DK1218" s="55"/>
      <c r="DL1218" s="55"/>
      <c r="DM1218" s="55"/>
      <c r="DN1218" s="55"/>
      <c r="DO1218" s="55"/>
      <c r="DP1218" s="55"/>
      <c r="DQ1218" s="55"/>
      <c r="DR1218" s="55"/>
      <c r="DS1218" s="55"/>
      <c r="DT1218" s="55"/>
      <c r="DU1218" s="55"/>
      <c r="DV1218" s="55"/>
      <c r="DW1218" s="55"/>
      <c r="DX1218" s="55"/>
      <c r="DY1218" s="55"/>
      <c r="DZ1218" s="55"/>
      <c r="EA1218" s="55"/>
      <c r="EB1218" s="55"/>
      <c r="EC1218" s="55"/>
      <c r="ED1218" s="55"/>
      <c r="EE1218" s="55"/>
      <c r="EF1218" s="55"/>
      <c r="EG1218" s="55"/>
      <c r="EH1218" s="55"/>
      <c r="EI1218" s="55"/>
      <c r="EJ1218" s="55"/>
      <c r="EK1218" s="55"/>
      <c r="EL1218" s="55"/>
      <c r="EM1218" s="55"/>
      <c r="EN1218" s="55"/>
      <c r="EO1218" s="55"/>
      <c r="EP1218" s="55"/>
      <c r="EQ1218" s="55"/>
      <c r="ER1218" s="55"/>
      <c r="ES1218" s="55"/>
      <c r="ET1218" s="55"/>
      <c r="EU1218" s="55"/>
      <c r="EV1218" s="55"/>
      <c r="EW1218" s="55"/>
      <c r="EX1218" s="55"/>
      <c r="EY1218" s="55"/>
      <c r="EZ1218" s="55"/>
      <c r="FA1218" s="55"/>
      <c r="FB1218" s="55"/>
      <c r="FC1218" s="55"/>
      <c r="FD1218" s="55"/>
      <c r="FE1218" s="55"/>
      <c r="FF1218" s="55"/>
      <c r="FG1218" s="55"/>
      <c r="FH1218" s="55"/>
      <c r="FI1218" s="55"/>
      <c r="FJ1218" s="55"/>
      <c r="FK1218" s="55"/>
      <c r="FL1218" s="55"/>
      <c r="FM1218" s="55"/>
      <c r="FN1218" s="55"/>
      <c r="FO1218" s="55"/>
      <c r="FP1218" s="55"/>
      <c r="FQ1218" s="55"/>
      <c r="FR1218" s="55"/>
      <c r="FS1218" s="55"/>
      <c r="FT1218" s="55"/>
      <c r="FU1218" s="55"/>
      <c r="FV1218" s="55"/>
      <c r="FW1218" s="55"/>
      <c r="FX1218" s="55"/>
      <c r="FY1218" s="55"/>
      <c r="FZ1218" s="55"/>
      <c r="GA1218" s="55"/>
      <c r="GB1218" s="55"/>
      <c r="GC1218" s="55"/>
      <c r="GD1218" s="55"/>
      <c r="GE1218" s="55"/>
      <c r="GF1218" s="55"/>
      <c r="GG1218" s="55"/>
      <c r="GH1218" s="55"/>
      <c r="GI1218" s="55"/>
      <c r="GJ1218" s="55"/>
      <c r="GK1218" s="55"/>
      <c r="GL1218" s="55"/>
      <c r="GM1218" s="55"/>
      <c r="GN1218" s="55"/>
      <c r="GO1218" s="55"/>
      <c r="GP1218" s="55"/>
      <c r="GQ1218" s="55"/>
      <c r="GR1218" s="55"/>
      <c r="GS1218" s="55"/>
      <c r="GT1218" s="55"/>
      <c r="GU1218" s="55"/>
      <c r="GV1218" s="55"/>
      <c r="GW1218" s="55"/>
      <c r="GX1218" s="55"/>
      <c r="GY1218" s="55"/>
      <c r="GZ1218" s="55"/>
      <c r="HA1218" s="55"/>
      <c r="HB1218" s="55"/>
      <c r="HC1218" s="55"/>
      <c r="HD1218" s="55"/>
      <c r="HE1218" s="55"/>
      <c r="HF1218" s="55"/>
      <c r="HG1218" s="55"/>
      <c r="HH1218" s="55"/>
      <c r="HI1218" s="55"/>
      <c r="HJ1218" s="55"/>
      <c r="HK1218" s="55"/>
      <c r="HL1218" s="55"/>
      <c r="HM1218" s="55"/>
      <c r="HN1218" s="55"/>
      <c r="HO1218" s="55"/>
      <c r="HP1218" s="55"/>
      <c r="HQ1218" s="55"/>
      <c r="HR1218" s="55"/>
      <c r="HS1218" s="55"/>
      <c r="HT1218" s="55"/>
      <c r="HU1218" s="55"/>
      <c r="HV1218" s="55"/>
      <c r="HW1218" s="55"/>
      <c r="HX1218" s="55"/>
      <c r="HY1218" s="55"/>
      <c r="HZ1218" s="55"/>
      <c r="IA1218" s="55"/>
      <c r="IB1218" s="55"/>
      <c r="IC1218" s="55"/>
      <c r="ID1218" s="55"/>
      <c r="IE1218" s="55"/>
    </row>
    <row r="1219" s="36" customFormat="1" ht="60" hidden="1" customHeight="1">
      <c r="A1219" s="37"/>
      <c r="B1219" s="37" t="s">
        <v>62</v>
      </c>
      <c r="C1219" s="37" t="s">
        <v>63</v>
      </c>
      <c r="D1219" s="56" t="s">
        <v>64</v>
      </c>
      <c r="E1219" s="56" t="s">
        <v>4614</v>
      </c>
      <c r="F1219" s="40" t="s">
        <v>4615</v>
      </c>
      <c r="G1219" s="40" t="s">
        <v>4616</v>
      </c>
      <c r="H1219" s="56" t="s">
        <v>4617</v>
      </c>
      <c r="I1219" s="48" t="s">
        <v>171</v>
      </c>
      <c r="J1219" s="40" t="s">
        <v>172</v>
      </c>
      <c r="K1219" s="49" t="s">
        <v>131</v>
      </c>
      <c r="L1219" s="57" t="s">
        <v>151</v>
      </c>
      <c r="M1219" s="40" t="s">
        <v>173</v>
      </c>
      <c r="N1219" s="49" t="s">
        <v>4618</v>
      </c>
      <c r="O1219" s="37" t="s">
        <v>75</v>
      </c>
      <c r="P1219" s="37" t="s">
        <v>76</v>
      </c>
      <c r="Q1219" s="42" t="s">
        <v>137</v>
      </c>
      <c r="R1219" s="96">
        <v>42705</v>
      </c>
      <c r="S1219" s="44">
        <v>12</v>
      </c>
      <c r="T1219" s="45">
        <f t="shared" si="101"/>
        <v>47087.400000000001</v>
      </c>
      <c r="U1219" s="56" t="s">
        <v>100</v>
      </c>
      <c r="V1219" s="47" t="str">
        <f t="shared" si="102"/>
        <v>М</v>
      </c>
      <c r="W1219" s="47" t="str">
        <f t="shared" si="103"/>
        <v>Па</v>
      </c>
      <c r="X1219" s="48">
        <v>0.5</v>
      </c>
      <c r="Y1219" s="48" t="s">
        <v>138</v>
      </c>
      <c r="Z1219" s="42" t="s">
        <v>139</v>
      </c>
      <c r="AA1219" s="56" t="s">
        <v>156</v>
      </c>
      <c r="AB1219" s="48"/>
      <c r="AC1219" s="42" t="s">
        <v>141</v>
      </c>
      <c r="AD1219" s="49">
        <v>60</v>
      </c>
      <c r="AE1219" s="50">
        <v>44149</v>
      </c>
      <c r="AF1219" s="51">
        <f t="shared" si="104"/>
        <v>45974</v>
      </c>
      <c r="AG1219" s="40" t="s">
        <v>82</v>
      </c>
      <c r="AH1219" s="40" t="s">
        <v>83</v>
      </c>
      <c r="AI1219" s="42" t="s">
        <v>4619</v>
      </c>
      <c r="AJ1219" s="40" t="s">
        <v>85</v>
      </c>
      <c r="AK1219" s="51" t="str">
        <f t="shared" ca="1" si="100"/>
        <v>поверен</v>
      </c>
      <c r="AL1219" s="42"/>
      <c r="AM1219" s="42" t="s">
        <v>86</v>
      </c>
      <c r="AN1219" s="42" t="s">
        <v>87</v>
      </c>
      <c r="AO1219" s="42" t="s">
        <v>88</v>
      </c>
      <c r="AP1219" s="48" t="s">
        <v>158</v>
      </c>
      <c r="AQ1219" s="41"/>
      <c r="AR1219" s="51"/>
      <c r="AS1219" s="42" t="s">
        <v>91</v>
      </c>
      <c r="AT1219" s="37" t="s">
        <v>385</v>
      </c>
      <c r="AU1219" s="37"/>
      <c r="AV1219" s="40"/>
      <c r="AW1219" s="40"/>
      <c r="AX1219" s="37"/>
      <c r="AY1219" s="37"/>
      <c r="AZ1219" s="37"/>
      <c r="BA1219" s="40" t="s">
        <v>221</v>
      </c>
      <c r="BB1219" s="40" t="s">
        <v>145</v>
      </c>
      <c r="BC1219" s="40" t="s">
        <v>146</v>
      </c>
      <c r="BD1219" s="42">
        <v>3001</v>
      </c>
      <c r="BE1219" s="40"/>
      <c r="BF1219" s="52"/>
      <c r="BG1219" s="53"/>
      <c r="BH1219" s="54"/>
      <c r="BI1219" s="47"/>
      <c r="BJ1219" s="47"/>
      <c r="BK1219" s="47"/>
      <c r="BL1219" s="55"/>
      <c r="BM1219" s="55"/>
      <c r="BN1219" s="55"/>
      <c r="BO1219" s="55"/>
      <c r="BP1219" s="55"/>
      <c r="BQ1219" s="55"/>
      <c r="BR1219" s="55"/>
      <c r="BS1219" s="55"/>
      <c r="BT1219" s="55"/>
      <c r="BU1219" s="55"/>
      <c r="BV1219" s="55"/>
      <c r="BW1219" s="55"/>
      <c r="BX1219" s="55"/>
      <c r="BY1219" s="55"/>
      <c r="BZ1219" s="55"/>
      <c r="CA1219" s="55"/>
      <c r="CB1219" s="55"/>
      <c r="CC1219" s="55"/>
      <c r="CD1219" s="55"/>
      <c r="CE1219" s="55"/>
      <c r="CF1219" s="55"/>
      <c r="CG1219" s="55"/>
      <c r="CH1219" s="55"/>
      <c r="CI1219" s="55"/>
      <c r="CJ1219" s="55"/>
      <c r="CK1219" s="55"/>
      <c r="CL1219" s="55"/>
      <c r="CM1219" s="55"/>
      <c r="CN1219" s="55"/>
      <c r="CO1219" s="55"/>
      <c r="CP1219" s="55"/>
      <c r="CQ1219" s="55"/>
      <c r="CR1219" s="55"/>
      <c r="CS1219" s="55"/>
      <c r="CT1219" s="55"/>
      <c r="CU1219" s="55"/>
      <c r="CV1219" s="55"/>
      <c r="CW1219" s="55"/>
      <c r="CX1219" s="55"/>
      <c r="CY1219" s="55"/>
      <c r="CZ1219" s="55"/>
      <c r="DA1219" s="55"/>
      <c r="DB1219" s="55"/>
      <c r="DC1219" s="55"/>
      <c r="DD1219" s="55"/>
      <c r="DE1219" s="55"/>
      <c r="DF1219" s="55"/>
      <c r="DG1219" s="55"/>
      <c r="DH1219" s="55"/>
      <c r="DI1219" s="55"/>
      <c r="DJ1219" s="55"/>
      <c r="DK1219" s="55"/>
      <c r="DL1219" s="55"/>
      <c r="DM1219" s="55"/>
      <c r="DN1219" s="55"/>
      <c r="DO1219" s="55"/>
      <c r="DP1219" s="55"/>
      <c r="DQ1219" s="55"/>
      <c r="DR1219" s="55"/>
      <c r="DS1219" s="55"/>
      <c r="DT1219" s="55"/>
      <c r="DU1219" s="55"/>
      <c r="DV1219" s="55"/>
      <c r="DW1219" s="55"/>
      <c r="DX1219" s="55"/>
      <c r="DY1219" s="55"/>
      <c r="DZ1219" s="55"/>
      <c r="EA1219" s="55"/>
      <c r="EB1219" s="55"/>
      <c r="EC1219" s="55"/>
      <c r="ED1219" s="55"/>
      <c r="EE1219" s="55"/>
      <c r="EF1219" s="55"/>
      <c r="EG1219" s="55"/>
      <c r="EH1219" s="55"/>
      <c r="EI1219" s="55"/>
      <c r="EJ1219" s="55"/>
      <c r="EK1219" s="55"/>
      <c r="EL1219" s="55"/>
      <c r="EM1219" s="55"/>
      <c r="EN1219" s="55"/>
      <c r="EO1219" s="55"/>
      <c r="EP1219" s="55"/>
      <c r="EQ1219" s="55"/>
      <c r="ER1219" s="55"/>
      <c r="ES1219" s="55"/>
      <c r="ET1219" s="55"/>
      <c r="EU1219" s="55"/>
      <c r="EV1219" s="55"/>
      <c r="EW1219" s="55"/>
      <c r="EX1219" s="55"/>
      <c r="EY1219" s="55"/>
      <c r="EZ1219" s="55"/>
      <c r="FA1219" s="55"/>
      <c r="FB1219" s="55"/>
      <c r="FC1219" s="55"/>
      <c r="FD1219" s="55"/>
      <c r="FE1219" s="55"/>
      <c r="FF1219" s="55"/>
      <c r="FG1219" s="55"/>
      <c r="FH1219" s="55"/>
      <c r="FI1219" s="55"/>
      <c r="FJ1219" s="55"/>
      <c r="FK1219" s="55"/>
      <c r="FL1219" s="55"/>
      <c r="FM1219" s="55"/>
      <c r="FN1219" s="55"/>
      <c r="FO1219" s="55"/>
      <c r="FP1219" s="55"/>
      <c r="FQ1219" s="55"/>
      <c r="FR1219" s="55"/>
      <c r="FS1219" s="55"/>
      <c r="FT1219" s="55"/>
      <c r="FU1219" s="55"/>
      <c r="FV1219" s="55"/>
      <c r="FW1219" s="55"/>
      <c r="FX1219" s="55"/>
      <c r="FY1219" s="55"/>
      <c r="FZ1219" s="55"/>
      <c r="GA1219" s="55"/>
      <c r="GB1219" s="55"/>
      <c r="GC1219" s="55"/>
      <c r="GD1219" s="55"/>
      <c r="GE1219" s="55"/>
      <c r="GF1219" s="55"/>
      <c r="GG1219" s="55"/>
      <c r="GH1219" s="55"/>
      <c r="GI1219" s="55"/>
      <c r="GJ1219" s="55"/>
      <c r="GK1219" s="55"/>
      <c r="GL1219" s="55"/>
      <c r="GM1219" s="55"/>
      <c r="GN1219" s="55"/>
      <c r="GO1219" s="55"/>
      <c r="GP1219" s="55"/>
      <c r="GQ1219" s="55"/>
      <c r="GR1219" s="55"/>
      <c r="GS1219" s="55"/>
      <c r="GT1219" s="55"/>
      <c r="GU1219" s="55"/>
      <c r="GV1219" s="55"/>
      <c r="GW1219" s="55"/>
      <c r="GX1219" s="55"/>
      <c r="GY1219" s="55"/>
      <c r="GZ1219" s="55"/>
      <c r="HA1219" s="55"/>
      <c r="HB1219" s="55"/>
      <c r="HC1219" s="55"/>
      <c r="HD1219" s="55"/>
      <c r="HE1219" s="55"/>
      <c r="HF1219" s="55"/>
      <c r="HG1219" s="55"/>
      <c r="HH1219" s="55"/>
      <c r="HI1219" s="55"/>
      <c r="HJ1219" s="55"/>
      <c r="HK1219" s="55"/>
      <c r="HL1219" s="55"/>
      <c r="HM1219" s="55"/>
      <c r="HN1219" s="55"/>
      <c r="HO1219" s="55"/>
      <c r="HP1219" s="55"/>
      <c r="HQ1219" s="55"/>
      <c r="HR1219" s="55"/>
      <c r="HS1219" s="55"/>
      <c r="HT1219" s="55"/>
      <c r="HU1219" s="55"/>
      <c r="HV1219" s="55"/>
      <c r="HW1219" s="55"/>
      <c r="HX1219" s="55"/>
      <c r="HY1219" s="55"/>
      <c r="HZ1219" s="55"/>
      <c r="IA1219" s="55"/>
      <c r="IB1219" s="55"/>
      <c r="IC1219" s="55"/>
      <c r="ID1219" s="55"/>
      <c r="IE1219" s="55"/>
    </row>
    <row r="1220" s="55" customFormat="1" ht="60" hidden="1" customHeight="1">
      <c r="A1220" s="58"/>
      <c r="B1220" s="58" t="s">
        <v>62</v>
      </c>
      <c r="C1220" s="58" t="s">
        <v>63</v>
      </c>
      <c r="D1220" s="59" t="s">
        <v>64</v>
      </c>
      <c r="E1220" s="59" t="s">
        <v>4614</v>
      </c>
      <c r="F1220" s="62" t="s">
        <v>4620</v>
      </c>
      <c r="G1220" s="62" t="s">
        <v>4621</v>
      </c>
      <c r="H1220" s="59" t="s">
        <v>4622</v>
      </c>
      <c r="I1220" s="63" t="s">
        <v>1782</v>
      </c>
      <c r="J1220" s="62" t="s">
        <v>1783</v>
      </c>
      <c r="K1220" s="64" t="s">
        <v>1784</v>
      </c>
      <c r="L1220" s="64" t="s">
        <v>1785</v>
      </c>
      <c r="M1220" s="64" t="s">
        <v>4623</v>
      </c>
      <c r="N1220" s="64">
        <v>1537</v>
      </c>
      <c r="O1220" s="58" t="s">
        <v>1788</v>
      </c>
      <c r="P1220" s="58" t="s">
        <v>76</v>
      </c>
      <c r="Q1220" s="66" t="s">
        <v>289</v>
      </c>
      <c r="R1220" s="115">
        <v>44151</v>
      </c>
      <c r="S1220" s="63">
        <v>14</v>
      </c>
      <c r="T1220" s="69">
        <f t="shared" si="101"/>
        <v>49263.800000000003</v>
      </c>
      <c r="U1220" s="59" t="s">
        <v>1789</v>
      </c>
      <c r="V1220" s="71" t="str">
        <f t="shared" si="102"/>
        <v/>
      </c>
      <c r="W1220" s="71" t="str">
        <f t="shared" si="103"/>
        <v>м</v>
      </c>
      <c r="X1220" s="63" t="s">
        <v>4624</v>
      </c>
      <c r="Y1220" s="63"/>
      <c r="Z1220" s="66" t="s">
        <v>325</v>
      </c>
      <c r="AA1220" s="59" t="s">
        <v>326</v>
      </c>
      <c r="AB1220" s="63" t="s">
        <v>325</v>
      </c>
      <c r="AC1220" s="66" t="s">
        <v>325</v>
      </c>
      <c r="AD1220" s="64">
        <v>24</v>
      </c>
      <c r="AE1220" s="72">
        <v>45576</v>
      </c>
      <c r="AF1220" s="73">
        <f t="shared" si="104"/>
        <v>46305</v>
      </c>
      <c r="AG1220" s="73" t="s">
        <v>1480</v>
      </c>
      <c r="AH1220" s="73" t="s">
        <v>83</v>
      </c>
      <c r="AI1220" s="66" t="s">
        <v>4625</v>
      </c>
      <c r="AJ1220" s="62" t="s">
        <v>143</v>
      </c>
      <c r="AK1220" s="73" t="str">
        <f t="shared" ca="1" si="100"/>
        <v>поверен</v>
      </c>
      <c r="AL1220" s="66"/>
      <c r="AM1220" s="66" t="s">
        <v>86</v>
      </c>
      <c r="AN1220" s="66" t="s">
        <v>87</v>
      </c>
      <c r="AO1220" s="66" t="s">
        <v>88</v>
      </c>
      <c r="AP1220" s="63" t="s">
        <v>4626</v>
      </c>
      <c r="AQ1220" s="74"/>
      <c r="AR1220" s="73"/>
      <c r="AS1220" s="66" t="s">
        <v>91</v>
      </c>
      <c r="AT1220" s="58" t="s">
        <v>385</v>
      </c>
      <c r="AU1220" s="58"/>
      <c r="AV1220" s="62"/>
      <c r="AW1220" s="62"/>
      <c r="AX1220" s="58"/>
      <c r="AY1220" s="58"/>
      <c r="AZ1220" s="58"/>
      <c r="BA1220" s="62" t="s">
        <v>221</v>
      </c>
      <c r="BB1220" s="62" t="s">
        <v>329</v>
      </c>
      <c r="BC1220" s="62" t="s">
        <v>298</v>
      </c>
      <c r="BD1220" s="66">
        <v>2971</v>
      </c>
      <c r="BE1220" s="62"/>
      <c r="BF1220" s="75"/>
      <c r="BG1220" s="76" t="s">
        <v>587</v>
      </c>
      <c r="BH1220" s="77"/>
      <c r="BI1220" s="74" t="s">
        <v>1792</v>
      </c>
      <c r="BJ1220" s="74" t="s">
        <v>1344</v>
      </c>
      <c r="BK1220" s="74" t="s">
        <v>302</v>
      </c>
    </row>
    <row r="1221" s="36" customFormat="1" ht="60" hidden="1" customHeight="1">
      <c r="A1221" s="37"/>
      <c r="B1221" s="37" t="s">
        <v>62</v>
      </c>
      <c r="C1221" s="37" t="s">
        <v>63</v>
      </c>
      <c r="D1221" s="56" t="s">
        <v>64</v>
      </c>
      <c r="E1221" s="56" t="s">
        <v>4614</v>
      </c>
      <c r="F1221" s="40" t="s">
        <v>4546</v>
      </c>
      <c r="G1221" s="40" t="s">
        <v>857</v>
      </c>
      <c r="H1221" s="56" t="s">
        <v>4627</v>
      </c>
      <c r="I1221" s="48" t="s">
        <v>577</v>
      </c>
      <c r="J1221" s="40" t="s">
        <v>578</v>
      </c>
      <c r="K1221" s="49" t="s">
        <v>579</v>
      </c>
      <c r="L1221" s="57" t="s">
        <v>580</v>
      </c>
      <c r="M1221" s="49" t="s">
        <v>581</v>
      </c>
      <c r="N1221" s="49" t="s">
        <v>4628</v>
      </c>
      <c r="O1221" s="37" t="s">
        <v>611</v>
      </c>
      <c r="P1221" s="37" t="s">
        <v>76</v>
      </c>
      <c r="Q1221" s="42" t="s">
        <v>398</v>
      </c>
      <c r="R1221" s="96">
        <v>42590</v>
      </c>
      <c r="S1221" s="48">
        <v>15</v>
      </c>
      <c r="T1221" s="45">
        <f t="shared" si="101"/>
        <v>48068</v>
      </c>
      <c r="U1221" s="56" t="s">
        <v>100</v>
      </c>
      <c r="V1221" s="47" t="str">
        <f t="shared" si="102"/>
        <v/>
      </c>
      <c r="W1221" s="47" t="str">
        <f t="shared" si="103"/>
        <v>%НКПР</v>
      </c>
      <c r="X1221" s="48">
        <v>100</v>
      </c>
      <c r="Y1221" s="48"/>
      <c r="Z1221" s="42" t="s">
        <v>399</v>
      </c>
      <c r="AA1221" s="56" t="s">
        <v>400</v>
      </c>
      <c r="AB1221" s="48"/>
      <c r="AC1221" s="42" t="s">
        <v>399</v>
      </c>
      <c r="AD1221" s="49">
        <v>24</v>
      </c>
      <c r="AE1221" s="50">
        <v>45332</v>
      </c>
      <c r="AF1221" s="51">
        <f t="shared" si="104"/>
        <v>46062</v>
      </c>
      <c r="AG1221" s="40" t="s">
        <v>82</v>
      </c>
      <c r="AH1221" s="40" t="s">
        <v>83</v>
      </c>
      <c r="AI1221" s="42" t="s">
        <v>4629</v>
      </c>
      <c r="AJ1221" s="40" t="s">
        <v>143</v>
      </c>
      <c r="AK1221" s="51" t="str">
        <f t="shared" ca="1" si="100"/>
        <v>поверен</v>
      </c>
      <c r="AL1221" s="42"/>
      <c r="AM1221" s="42" t="s">
        <v>86</v>
      </c>
      <c r="AN1221" s="42" t="s">
        <v>87</v>
      </c>
      <c r="AO1221" s="42" t="s">
        <v>88</v>
      </c>
      <c r="AP1221" s="48" t="s">
        <v>584</v>
      </c>
      <c r="AQ1221" s="41"/>
      <c r="AR1221" s="51"/>
      <c r="AS1221" s="42" t="s">
        <v>91</v>
      </c>
      <c r="AT1221" s="37" t="s">
        <v>385</v>
      </c>
      <c r="AU1221" s="37"/>
      <c r="AV1221" s="40"/>
      <c r="AW1221" s="40"/>
      <c r="AX1221" s="37"/>
      <c r="AY1221" s="37"/>
      <c r="AZ1221" s="37"/>
      <c r="BA1221" s="40" t="s">
        <v>221</v>
      </c>
      <c r="BB1221" s="40" t="s">
        <v>403</v>
      </c>
      <c r="BC1221" s="40" t="s">
        <v>404</v>
      </c>
      <c r="BD1221" s="42">
        <v>3160</v>
      </c>
      <c r="BE1221" s="40"/>
      <c r="BF1221" s="52"/>
      <c r="BG1221" s="53" t="s">
        <v>362</v>
      </c>
      <c r="BH1221" s="54"/>
      <c r="BI1221" s="47"/>
      <c r="BJ1221" s="38" t="s">
        <v>407</v>
      </c>
      <c r="BK1221" s="47" t="s">
        <v>588</v>
      </c>
      <c r="BL1221" s="55"/>
      <c r="BM1221" s="55"/>
      <c r="BN1221" s="55"/>
      <c r="BO1221" s="55"/>
      <c r="BP1221" s="55"/>
      <c r="BQ1221" s="55"/>
      <c r="BR1221" s="55"/>
      <c r="BS1221" s="55"/>
      <c r="BT1221" s="55"/>
      <c r="BU1221" s="55"/>
      <c r="BV1221" s="55"/>
      <c r="BW1221" s="55"/>
      <c r="BX1221" s="55"/>
      <c r="BY1221" s="55"/>
      <c r="BZ1221" s="55"/>
      <c r="CA1221" s="55"/>
      <c r="CB1221" s="55"/>
      <c r="CC1221" s="55"/>
      <c r="CD1221" s="55"/>
      <c r="CE1221" s="55"/>
      <c r="CF1221" s="55"/>
      <c r="CG1221" s="55"/>
      <c r="CH1221" s="55"/>
      <c r="CI1221" s="55"/>
      <c r="CJ1221" s="55"/>
      <c r="CK1221" s="55"/>
      <c r="CL1221" s="55"/>
      <c r="CM1221" s="55"/>
      <c r="CN1221" s="55"/>
      <c r="CO1221" s="55"/>
      <c r="CP1221" s="55"/>
      <c r="CQ1221" s="55"/>
      <c r="CR1221" s="55"/>
      <c r="CS1221" s="55"/>
      <c r="CT1221" s="55"/>
      <c r="CU1221" s="55"/>
      <c r="CV1221" s="55"/>
      <c r="CW1221" s="55"/>
      <c r="CX1221" s="55"/>
      <c r="CY1221" s="55"/>
      <c r="CZ1221" s="55"/>
      <c r="DA1221" s="55"/>
      <c r="DB1221" s="55"/>
      <c r="DC1221" s="55"/>
      <c r="DD1221" s="55"/>
      <c r="DE1221" s="55"/>
      <c r="DF1221" s="55"/>
      <c r="DG1221" s="55"/>
      <c r="DH1221" s="55"/>
      <c r="DI1221" s="55"/>
      <c r="DJ1221" s="55"/>
      <c r="DK1221" s="55"/>
      <c r="DL1221" s="55"/>
      <c r="DM1221" s="55"/>
      <c r="DN1221" s="55"/>
      <c r="DO1221" s="55"/>
      <c r="DP1221" s="55"/>
      <c r="DQ1221" s="55"/>
      <c r="DR1221" s="55"/>
      <c r="DS1221" s="55"/>
      <c r="DT1221" s="55"/>
      <c r="DU1221" s="55"/>
      <c r="DV1221" s="55"/>
      <c r="DW1221" s="55"/>
      <c r="DX1221" s="55"/>
      <c r="DY1221" s="55"/>
      <c r="DZ1221" s="55"/>
      <c r="EA1221" s="55"/>
      <c r="EB1221" s="55"/>
      <c r="EC1221" s="55"/>
      <c r="ED1221" s="55"/>
      <c r="EE1221" s="55"/>
      <c r="EF1221" s="55"/>
      <c r="EG1221" s="55"/>
      <c r="EH1221" s="55"/>
      <c r="EI1221" s="55"/>
      <c r="EJ1221" s="55"/>
      <c r="EK1221" s="55"/>
      <c r="EL1221" s="55"/>
      <c r="EM1221" s="55"/>
      <c r="EN1221" s="55"/>
      <c r="EO1221" s="55"/>
      <c r="EP1221" s="55"/>
      <c r="EQ1221" s="55"/>
      <c r="ER1221" s="55"/>
      <c r="ES1221" s="55"/>
      <c r="ET1221" s="55"/>
      <c r="EU1221" s="55"/>
      <c r="EV1221" s="55"/>
      <c r="EW1221" s="55"/>
      <c r="EX1221" s="55"/>
      <c r="EY1221" s="55"/>
      <c r="EZ1221" s="55"/>
      <c r="FA1221" s="55"/>
      <c r="FB1221" s="55"/>
      <c r="FC1221" s="55"/>
      <c r="FD1221" s="55"/>
      <c r="FE1221" s="55"/>
      <c r="FF1221" s="55"/>
      <c r="FG1221" s="55"/>
      <c r="FH1221" s="55"/>
      <c r="FI1221" s="55"/>
      <c r="FJ1221" s="55"/>
      <c r="FK1221" s="55"/>
      <c r="FL1221" s="55"/>
      <c r="FM1221" s="55"/>
      <c r="FN1221" s="55"/>
      <c r="FO1221" s="55"/>
      <c r="FP1221" s="55"/>
      <c r="FQ1221" s="55"/>
      <c r="FR1221" s="55"/>
      <c r="FS1221" s="55"/>
      <c r="FT1221" s="55"/>
      <c r="FU1221" s="55"/>
      <c r="FV1221" s="55"/>
      <c r="FW1221" s="55"/>
      <c r="FX1221" s="55"/>
      <c r="FY1221" s="55"/>
      <c r="FZ1221" s="55"/>
      <c r="GA1221" s="55"/>
      <c r="GB1221" s="55"/>
      <c r="GC1221" s="55"/>
      <c r="GD1221" s="55"/>
      <c r="GE1221" s="55"/>
      <c r="GF1221" s="55"/>
      <c r="GG1221" s="55"/>
      <c r="GH1221" s="55"/>
      <c r="GI1221" s="55"/>
      <c r="GJ1221" s="55"/>
      <c r="GK1221" s="55"/>
      <c r="GL1221" s="55"/>
      <c r="GM1221" s="55"/>
      <c r="GN1221" s="55"/>
      <c r="GO1221" s="55"/>
      <c r="GP1221" s="55"/>
      <c r="GQ1221" s="55"/>
      <c r="GR1221" s="55"/>
      <c r="GS1221" s="55"/>
      <c r="GT1221" s="55"/>
      <c r="GU1221" s="55"/>
      <c r="GV1221" s="55"/>
      <c r="GW1221" s="55"/>
      <c r="GX1221" s="55"/>
      <c r="GY1221" s="55"/>
      <c r="GZ1221" s="55"/>
      <c r="HA1221" s="55"/>
      <c r="HB1221" s="55"/>
      <c r="HC1221" s="55"/>
      <c r="HD1221" s="55"/>
      <c r="HE1221" s="55"/>
      <c r="HF1221" s="55"/>
      <c r="HG1221" s="55"/>
      <c r="HH1221" s="55"/>
      <c r="HI1221" s="55"/>
      <c r="HJ1221" s="55"/>
      <c r="HK1221" s="55"/>
      <c r="HL1221" s="55"/>
      <c r="HM1221" s="55"/>
      <c r="HN1221" s="55"/>
      <c r="HO1221" s="55"/>
      <c r="HP1221" s="55"/>
      <c r="HQ1221" s="55"/>
      <c r="HR1221" s="55"/>
      <c r="HS1221" s="55"/>
      <c r="HT1221" s="55"/>
      <c r="HU1221" s="55"/>
      <c r="HV1221" s="55"/>
      <c r="HW1221" s="55"/>
      <c r="HX1221" s="55"/>
      <c r="HY1221" s="55"/>
      <c r="HZ1221" s="55"/>
      <c r="IA1221" s="55"/>
      <c r="IB1221" s="55"/>
      <c r="IC1221" s="55"/>
      <c r="ID1221" s="55"/>
      <c r="IE1221" s="55"/>
    </row>
    <row r="1222" s="36" customFormat="1" ht="60" hidden="1" customHeight="1">
      <c r="A1222" s="37"/>
      <c r="B1222" s="37" t="s">
        <v>62</v>
      </c>
      <c r="C1222" s="37" t="s">
        <v>63</v>
      </c>
      <c r="D1222" s="56" t="s">
        <v>64</v>
      </c>
      <c r="E1222" s="56" t="s">
        <v>4614</v>
      </c>
      <c r="F1222" s="40" t="s">
        <v>4546</v>
      </c>
      <c r="G1222" s="40" t="s">
        <v>857</v>
      </c>
      <c r="H1222" s="56" t="s">
        <v>4630</v>
      </c>
      <c r="I1222" s="48" t="s">
        <v>577</v>
      </c>
      <c r="J1222" s="40" t="s">
        <v>578</v>
      </c>
      <c r="K1222" s="49" t="s">
        <v>579</v>
      </c>
      <c r="L1222" s="57" t="s">
        <v>580</v>
      </c>
      <c r="M1222" s="49" t="s">
        <v>581</v>
      </c>
      <c r="N1222" s="49" t="s">
        <v>4631</v>
      </c>
      <c r="O1222" s="37" t="s">
        <v>611</v>
      </c>
      <c r="P1222" s="37" t="s">
        <v>76</v>
      </c>
      <c r="Q1222" s="42" t="s">
        <v>398</v>
      </c>
      <c r="R1222" s="96">
        <v>42590</v>
      </c>
      <c r="S1222" s="48">
        <v>15</v>
      </c>
      <c r="T1222" s="45">
        <f t="shared" si="101"/>
        <v>48068</v>
      </c>
      <c r="U1222" s="56" t="s">
        <v>100</v>
      </c>
      <c r="V1222" s="47" t="str">
        <f t="shared" si="102"/>
        <v/>
      </c>
      <c r="W1222" s="47" t="str">
        <f t="shared" si="103"/>
        <v>%НКПР</v>
      </c>
      <c r="X1222" s="48">
        <v>100</v>
      </c>
      <c r="Y1222" s="48"/>
      <c r="Z1222" s="42" t="s">
        <v>399</v>
      </c>
      <c r="AA1222" s="56" t="s">
        <v>400</v>
      </c>
      <c r="AB1222" s="48"/>
      <c r="AC1222" s="42" t="s">
        <v>399</v>
      </c>
      <c r="AD1222" s="49">
        <v>24</v>
      </c>
      <c r="AE1222" s="50">
        <v>45332</v>
      </c>
      <c r="AF1222" s="51">
        <f t="shared" si="104"/>
        <v>46062</v>
      </c>
      <c r="AG1222" s="40" t="s">
        <v>82</v>
      </c>
      <c r="AH1222" s="40" t="s">
        <v>83</v>
      </c>
      <c r="AI1222" s="42" t="s">
        <v>4632</v>
      </c>
      <c r="AJ1222" s="40" t="s">
        <v>143</v>
      </c>
      <c r="AK1222" s="51" t="str">
        <f t="shared" ca="1" si="100"/>
        <v>поверен</v>
      </c>
      <c r="AL1222" s="42"/>
      <c r="AM1222" s="42" t="s">
        <v>86</v>
      </c>
      <c r="AN1222" s="42" t="s">
        <v>87</v>
      </c>
      <c r="AO1222" s="42" t="s">
        <v>88</v>
      </c>
      <c r="AP1222" s="48" t="s">
        <v>584</v>
      </c>
      <c r="AQ1222" s="41"/>
      <c r="AR1222" s="51"/>
      <c r="AS1222" s="42" t="s">
        <v>91</v>
      </c>
      <c r="AT1222" s="37" t="s">
        <v>385</v>
      </c>
      <c r="AU1222" s="37"/>
      <c r="AV1222" s="40"/>
      <c r="AW1222" s="40"/>
      <c r="AX1222" s="37"/>
      <c r="AY1222" s="37"/>
      <c r="AZ1222" s="37"/>
      <c r="BA1222" s="40" t="s">
        <v>221</v>
      </c>
      <c r="BB1222" s="40" t="s">
        <v>403</v>
      </c>
      <c r="BC1222" s="40" t="s">
        <v>404</v>
      </c>
      <c r="BD1222" s="42">
        <v>3160</v>
      </c>
      <c r="BE1222" s="40"/>
      <c r="BF1222" s="52"/>
      <c r="BG1222" s="53" t="s">
        <v>362</v>
      </c>
      <c r="BH1222" s="54"/>
      <c r="BI1222" s="47"/>
      <c r="BJ1222" s="38" t="s">
        <v>407</v>
      </c>
      <c r="BK1222" s="47" t="s">
        <v>588</v>
      </c>
      <c r="BL1222" s="55"/>
      <c r="BM1222" s="55"/>
      <c r="BN1222" s="55"/>
      <c r="BO1222" s="55"/>
      <c r="BP1222" s="55"/>
      <c r="BQ1222" s="55"/>
      <c r="BR1222" s="55"/>
      <c r="BS1222" s="55"/>
      <c r="BT1222" s="55"/>
      <c r="BU1222" s="55"/>
      <c r="BV1222" s="55"/>
      <c r="BW1222" s="55"/>
      <c r="BX1222" s="55"/>
      <c r="BY1222" s="55"/>
      <c r="BZ1222" s="55"/>
      <c r="CA1222" s="55"/>
      <c r="CB1222" s="55"/>
      <c r="CC1222" s="55"/>
      <c r="CD1222" s="55"/>
      <c r="CE1222" s="55"/>
      <c r="CF1222" s="55"/>
      <c r="CG1222" s="55"/>
      <c r="CH1222" s="55"/>
      <c r="CI1222" s="55"/>
      <c r="CJ1222" s="55"/>
      <c r="CK1222" s="55"/>
      <c r="CL1222" s="55"/>
      <c r="CM1222" s="55"/>
      <c r="CN1222" s="55"/>
      <c r="CO1222" s="55"/>
      <c r="CP1222" s="55"/>
      <c r="CQ1222" s="55"/>
      <c r="CR1222" s="55"/>
      <c r="CS1222" s="55"/>
      <c r="CT1222" s="55"/>
      <c r="CU1222" s="55"/>
      <c r="CV1222" s="55"/>
      <c r="CW1222" s="55"/>
      <c r="CX1222" s="55"/>
      <c r="CY1222" s="55"/>
      <c r="CZ1222" s="55"/>
      <c r="DA1222" s="55"/>
      <c r="DB1222" s="55"/>
      <c r="DC1222" s="55"/>
      <c r="DD1222" s="55"/>
      <c r="DE1222" s="55"/>
      <c r="DF1222" s="55"/>
      <c r="DG1222" s="55"/>
      <c r="DH1222" s="55"/>
      <c r="DI1222" s="55"/>
      <c r="DJ1222" s="55"/>
      <c r="DK1222" s="55"/>
      <c r="DL1222" s="55"/>
      <c r="DM1222" s="55"/>
      <c r="DN1222" s="55"/>
      <c r="DO1222" s="55"/>
      <c r="DP1222" s="55"/>
      <c r="DQ1222" s="55"/>
      <c r="DR1222" s="55"/>
      <c r="DS1222" s="55"/>
      <c r="DT1222" s="55"/>
      <c r="DU1222" s="55"/>
      <c r="DV1222" s="55"/>
      <c r="DW1222" s="55"/>
      <c r="DX1222" s="55"/>
      <c r="DY1222" s="55"/>
      <c r="DZ1222" s="55"/>
      <c r="EA1222" s="55"/>
      <c r="EB1222" s="55"/>
      <c r="EC1222" s="55"/>
      <c r="ED1222" s="55"/>
      <c r="EE1222" s="55"/>
      <c r="EF1222" s="55"/>
      <c r="EG1222" s="55"/>
      <c r="EH1222" s="55"/>
      <c r="EI1222" s="55"/>
      <c r="EJ1222" s="55"/>
      <c r="EK1222" s="55"/>
      <c r="EL1222" s="55"/>
      <c r="EM1222" s="55"/>
      <c r="EN1222" s="55"/>
      <c r="EO1222" s="55"/>
      <c r="EP1222" s="55"/>
      <c r="EQ1222" s="55"/>
      <c r="ER1222" s="55"/>
      <c r="ES1222" s="55"/>
      <c r="ET1222" s="55"/>
      <c r="EU1222" s="55"/>
      <c r="EV1222" s="55"/>
      <c r="EW1222" s="55"/>
      <c r="EX1222" s="55"/>
      <c r="EY1222" s="55"/>
      <c r="EZ1222" s="55"/>
      <c r="FA1222" s="55"/>
      <c r="FB1222" s="55"/>
      <c r="FC1222" s="55"/>
      <c r="FD1222" s="55"/>
      <c r="FE1222" s="55"/>
      <c r="FF1222" s="55"/>
      <c r="FG1222" s="55"/>
      <c r="FH1222" s="55"/>
      <c r="FI1222" s="55"/>
      <c r="FJ1222" s="55"/>
      <c r="FK1222" s="55"/>
      <c r="FL1222" s="55"/>
      <c r="FM1222" s="55"/>
      <c r="FN1222" s="55"/>
      <c r="FO1222" s="55"/>
      <c r="FP1222" s="55"/>
      <c r="FQ1222" s="55"/>
      <c r="FR1222" s="55"/>
      <c r="FS1222" s="55"/>
      <c r="FT1222" s="55"/>
      <c r="FU1222" s="55"/>
      <c r="FV1222" s="55"/>
      <c r="FW1222" s="55"/>
      <c r="FX1222" s="55"/>
      <c r="FY1222" s="55"/>
      <c r="FZ1222" s="55"/>
      <c r="GA1222" s="55"/>
      <c r="GB1222" s="55"/>
      <c r="GC1222" s="55"/>
      <c r="GD1222" s="55"/>
      <c r="GE1222" s="55"/>
      <c r="GF1222" s="55"/>
      <c r="GG1222" s="55"/>
      <c r="GH1222" s="55"/>
      <c r="GI1222" s="55"/>
      <c r="GJ1222" s="55"/>
      <c r="GK1222" s="55"/>
      <c r="GL1222" s="55"/>
      <c r="GM1222" s="55"/>
      <c r="GN1222" s="55"/>
      <c r="GO1222" s="55"/>
      <c r="GP1222" s="55"/>
      <c r="GQ1222" s="55"/>
      <c r="GR1222" s="55"/>
      <c r="GS1222" s="55"/>
      <c r="GT1222" s="55"/>
      <c r="GU1222" s="55"/>
      <c r="GV1222" s="55"/>
      <c r="GW1222" s="55"/>
      <c r="GX1222" s="55"/>
      <c r="GY1222" s="55"/>
      <c r="GZ1222" s="55"/>
      <c r="HA1222" s="55"/>
      <c r="HB1222" s="55"/>
      <c r="HC1222" s="55"/>
      <c r="HD1222" s="55"/>
      <c r="HE1222" s="55"/>
      <c r="HF1222" s="55"/>
      <c r="HG1222" s="55"/>
      <c r="HH1222" s="55"/>
      <c r="HI1222" s="55"/>
      <c r="HJ1222" s="55"/>
      <c r="HK1222" s="55"/>
      <c r="HL1222" s="55"/>
      <c r="HM1222" s="55"/>
      <c r="HN1222" s="55"/>
      <c r="HO1222" s="55"/>
      <c r="HP1222" s="55"/>
      <c r="HQ1222" s="55"/>
      <c r="HR1222" s="55"/>
      <c r="HS1222" s="55"/>
      <c r="HT1222" s="55"/>
      <c r="HU1222" s="55"/>
      <c r="HV1222" s="55"/>
      <c r="HW1222" s="55"/>
      <c r="HX1222" s="55"/>
      <c r="HY1222" s="55"/>
      <c r="HZ1222" s="55"/>
      <c r="IA1222" s="55"/>
      <c r="IB1222" s="55"/>
      <c r="IC1222" s="55"/>
      <c r="ID1222" s="55"/>
      <c r="IE1222" s="55"/>
    </row>
    <row r="1223" s="36" customFormat="1" ht="60" hidden="1" customHeight="1">
      <c r="A1223" s="37"/>
      <c r="B1223" s="37" t="s">
        <v>62</v>
      </c>
      <c r="C1223" s="37" t="s">
        <v>63</v>
      </c>
      <c r="D1223" s="56" t="s">
        <v>64</v>
      </c>
      <c r="E1223" s="56" t="s">
        <v>4614</v>
      </c>
      <c r="F1223" s="40" t="s">
        <v>4546</v>
      </c>
      <c r="G1223" s="40" t="s">
        <v>857</v>
      </c>
      <c r="H1223" s="56" t="s">
        <v>4633</v>
      </c>
      <c r="I1223" s="48" t="s">
        <v>577</v>
      </c>
      <c r="J1223" s="40" t="s">
        <v>578</v>
      </c>
      <c r="K1223" s="49" t="s">
        <v>579</v>
      </c>
      <c r="L1223" s="57" t="s">
        <v>580</v>
      </c>
      <c r="M1223" s="49" t="s">
        <v>581</v>
      </c>
      <c r="N1223" s="49" t="s">
        <v>4634</v>
      </c>
      <c r="O1223" s="37" t="s">
        <v>397</v>
      </c>
      <c r="P1223" s="37" t="s">
        <v>76</v>
      </c>
      <c r="Q1223" s="42" t="s">
        <v>398</v>
      </c>
      <c r="R1223" s="96">
        <v>42590</v>
      </c>
      <c r="S1223" s="48">
        <v>15</v>
      </c>
      <c r="T1223" s="45">
        <f t="shared" si="101"/>
        <v>48068</v>
      </c>
      <c r="U1223" s="56" t="s">
        <v>100</v>
      </c>
      <c r="V1223" s="47" t="str">
        <f t="shared" si="102"/>
        <v/>
      </c>
      <c r="W1223" s="47" t="str">
        <f t="shared" si="103"/>
        <v>%НКПР</v>
      </c>
      <c r="X1223" s="48">
        <v>100</v>
      </c>
      <c r="Y1223" s="48"/>
      <c r="Z1223" s="42" t="s">
        <v>399</v>
      </c>
      <c r="AA1223" s="56" t="s">
        <v>400</v>
      </c>
      <c r="AB1223" s="48"/>
      <c r="AC1223" s="42" t="s">
        <v>399</v>
      </c>
      <c r="AD1223" s="49">
        <v>24</v>
      </c>
      <c r="AE1223" s="50">
        <v>45332</v>
      </c>
      <c r="AF1223" s="51">
        <f t="shared" si="104"/>
        <v>46062</v>
      </c>
      <c r="AG1223" s="40" t="s">
        <v>82</v>
      </c>
      <c r="AH1223" s="40" t="s">
        <v>83</v>
      </c>
      <c r="AI1223" s="42" t="s">
        <v>4635</v>
      </c>
      <c r="AJ1223" s="40" t="s">
        <v>143</v>
      </c>
      <c r="AK1223" s="51" t="str">
        <f t="shared" ca="1" si="100"/>
        <v>поверен</v>
      </c>
      <c r="AL1223" s="42"/>
      <c r="AM1223" s="42" t="s">
        <v>86</v>
      </c>
      <c r="AN1223" s="42" t="s">
        <v>87</v>
      </c>
      <c r="AO1223" s="42" t="s">
        <v>88</v>
      </c>
      <c r="AP1223" s="48" t="s">
        <v>584</v>
      </c>
      <c r="AQ1223" s="41"/>
      <c r="AR1223" s="51"/>
      <c r="AS1223" s="42" t="s">
        <v>91</v>
      </c>
      <c r="AT1223" s="37" t="s">
        <v>385</v>
      </c>
      <c r="AU1223" s="37"/>
      <c r="AV1223" s="40"/>
      <c r="AW1223" s="40"/>
      <c r="AX1223" s="37"/>
      <c r="AY1223" s="37"/>
      <c r="AZ1223" s="37"/>
      <c r="BA1223" s="40" t="s">
        <v>221</v>
      </c>
      <c r="BB1223" s="40" t="s">
        <v>403</v>
      </c>
      <c r="BC1223" s="40" t="s">
        <v>404</v>
      </c>
      <c r="BD1223" s="42">
        <v>3160</v>
      </c>
      <c r="BE1223" s="40"/>
      <c r="BF1223" s="52"/>
      <c r="BG1223" s="53" t="s">
        <v>362</v>
      </c>
      <c r="BH1223" s="54"/>
      <c r="BI1223" s="47"/>
      <c r="BJ1223" s="38" t="s">
        <v>407</v>
      </c>
      <c r="BK1223" s="47" t="s">
        <v>588</v>
      </c>
      <c r="BL1223" s="55"/>
      <c r="BM1223" s="55"/>
      <c r="BN1223" s="55"/>
      <c r="BO1223" s="55"/>
      <c r="BP1223" s="55"/>
      <c r="BQ1223" s="55"/>
      <c r="BR1223" s="55"/>
      <c r="BS1223" s="55"/>
      <c r="BT1223" s="55"/>
      <c r="BU1223" s="55"/>
      <c r="BV1223" s="55"/>
      <c r="BW1223" s="55"/>
      <c r="BX1223" s="55"/>
      <c r="BY1223" s="55"/>
      <c r="BZ1223" s="55"/>
      <c r="CA1223" s="55"/>
      <c r="CB1223" s="55"/>
      <c r="CC1223" s="55"/>
      <c r="CD1223" s="55"/>
      <c r="CE1223" s="55"/>
      <c r="CF1223" s="55"/>
      <c r="CG1223" s="55"/>
      <c r="CH1223" s="55"/>
      <c r="CI1223" s="55"/>
      <c r="CJ1223" s="55"/>
      <c r="CK1223" s="55"/>
      <c r="CL1223" s="55"/>
      <c r="CM1223" s="55"/>
      <c r="CN1223" s="55"/>
      <c r="CO1223" s="55"/>
      <c r="CP1223" s="55"/>
      <c r="CQ1223" s="55"/>
      <c r="CR1223" s="55"/>
      <c r="CS1223" s="55"/>
      <c r="CT1223" s="55"/>
      <c r="CU1223" s="55"/>
      <c r="CV1223" s="55"/>
      <c r="CW1223" s="55"/>
      <c r="CX1223" s="55"/>
      <c r="CY1223" s="55"/>
      <c r="CZ1223" s="55"/>
      <c r="DA1223" s="55"/>
      <c r="DB1223" s="55"/>
      <c r="DC1223" s="55"/>
      <c r="DD1223" s="55"/>
      <c r="DE1223" s="55"/>
      <c r="DF1223" s="55"/>
      <c r="DG1223" s="55"/>
      <c r="DH1223" s="55"/>
      <c r="DI1223" s="55"/>
      <c r="DJ1223" s="55"/>
      <c r="DK1223" s="55"/>
      <c r="DL1223" s="55"/>
      <c r="DM1223" s="55"/>
      <c r="DN1223" s="55"/>
      <c r="DO1223" s="55"/>
      <c r="DP1223" s="55"/>
      <c r="DQ1223" s="55"/>
      <c r="DR1223" s="55"/>
      <c r="DS1223" s="55"/>
      <c r="DT1223" s="55"/>
      <c r="DU1223" s="55"/>
      <c r="DV1223" s="55"/>
      <c r="DW1223" s="55"/>
      <c r="DX1223" s="55"/>
      <c r="DY1223" s="55"/>
      <c r="DZ1223" s="55"/>
      <c r="EA1223" s="55"/>
      <c r="EB1223" s="55"/>
      <c r="EC1223" s="55"/>
      <c r="ED1223" s="55"/>
      <c r="EE1223" s="55"/>
      <c r="EF1223" s="55"/>
      <c r="EG1223" s="55"/>
      <c r="EH1223" s="55"/>
      <c r="EI1223" s="55"/>
      <c r="EJ1223" s="55"/>
      <c r="EK1223" s="55"/>
      <c r="EL1223" s="55"/>
      <c r="EM1223" s="55"/>
      <c r="EN1223" s="55"/>
      <c r="EO1223" s="55"/>
      <c r="EP1223" s="55"/>
      <c r="EQ1223" s="55"/>
      <c r="ER1223" s="55"/>
      <c r="ES1223" s="55"/>
      <c r="ET1223" s="55"/>
      <c r="EU1223" s="55"/>
      <c r="EV1223" s="55"/>
      <c r="EW1223" s="55"/>
      <c r="EX1223" s="55"/>
      <c r="EY1223" s="55"/>
      <c r="EZ1223" s="55"/>
      <c r="FA1223" s="55"/>
      <c r="FB1223" s="55"/>
      <c r="FC1223" s="55"/>
      <c r="FD1223" s="55"/>
      <c r="FE1223" s="55"/>
      <c r="FF1223" s="55"/>
      <c r="FG1223" s="55"/>
      <c r="FH1223" s="55"/>
      <c r="FI1223" s="55"/>
      <c r="FJ1223" s="55"/>
      <c r="FK1223" s="55"/>
      <c r="FL1223" s="55"/>
      <c r="FM1223" s="55"/>
      <c r="FN1223" s="55"/>
      <c r="FO1223" s="55"/>
      <c r="FP1223" s="55"/>
      <c r="FQ1223" s="55"/>
      <c r="FR1223" s="55"/>
      <c r="FS1223" s="55"/>
      <c r="FT1223" s="55"/>
      <c r="FU1223" s="55"/>
      <c r="FV1223" s="55"/>
      <c r="FW1223" s="55"/>
      <c r="FX1223" s="55"/>
      <c r="FY1223" s="55"/>
      <c r="FZ1223" s="55"/>
      <c r="GA1223" s="55"/>
      <c r="GB1223" s="55"/>
      <c r="GC1223" s="55"/>
      <c r="GD1223" s="55"/>
      <c r="GE1223" s="55"/>
      <c r="GF1223" s="55"/>
      <c r="GG1223" s="55"/>
      <c r="GH1223" s="55"/>
      <c r="GI1223" s="55"/>
      <c r="GJ1223" s="55"/>
      <c r="GK1223" s="55"/>
      <c r="GL1223" s="55"/>
      <c r="GM1223" s="55"/>
      <c r="GN1223" s="55"/>
      <c r="GO1223" s="55"/>
      <c r="GP1223" s="55"/>
      <c r="GQ1223" s="55"/>
      <c r="GR1223" s="55"/>
      <c r="GS1223" s="55"/>
      <c r="GT1223" s="55"/>
      <c r="GU1223" s="55"/>
      <c r="GV1223" s="55"/>
      <c r="GW1223" s="55"/>
      <c r="GX1223" s="55"/>
      <c r="GY1223" s="55"/>
      <c r="GZ1223" s="55"/>
      <c r="HA1223" s="55"/>
      <c r="HB1223" s="55"/>
      <c r="HC1223" s="55"/>
      <c r="HD1223" s="55"/>
      <c r="HE1223" s="55"/>
      <c r="HF1223" s="55"/>
      <c r="HG1223" s="55"/>
      <c r="HH1223" s="55"/>
      <c r="HI1223" s="55"/>
      <c r="HJ1223" s="55"/>
      <c r="HK1223" s="55"/>
      <c r="HL1223" s="55"/>
      <c r="HM1223" s="55"/>
      <c r="HN1223" s="55"/>
      <c r="HO1223" s="55"/>
      <c r="HP1223" s="55"/>
      <c r="HQ1223" s="55"/>
      <c r="HR1223" s="55"/>
      <c r="HS1223" s="55"/>
      <c r="HT1223" s="55"/>
      <c r="HU1223" s="55"/>
      <c r="HV1223" s="55"/>
      <c r="HW1223" s="55"/>
      <c r="HX1223" s="55"/>
      <c r="HY1223" s="55"/>
      <c r="HZ1223" s="55"/>
      <c r="IA1223" s="55"/>
      <c r="IB1223" s="55"/>
      <c r="IC1223" s="55"/>
      <c r="ID1223" s="55"/>
      <c r="IE1223" s="55"/>
    </row>
    <row r="1224" s="36" customFormat="1" ht="60" hidden="1" customHeight="1">
      <c r="A1224" s="37"/>
      <c r="B1224" s="37" t="s">
        <v>62</v>
      </c>
      <c r="C1224" s="37" t="s">
        <v>63</v>
      </c>
      <c r="D1224" s="56" t="s">
        <v>64</v>
      </c>
      <c r="E1224" s="56" t="s">
        <v>4636</v>
      </c>
      <c r="F1224" s="40" t="s">
        <v>4546</v>
      </c>
      <c r="G1224" s="40" t="s">
        <v>4637</v>
      </c>
      <c r="H1224" s="56" t="s">
        <v>4638</v>
      </c>
      <c r="I1224" s="48" t="s">
        <v>171</v>
      </c>
      <c r="J1224" s="40" t="s">
        <v>172</v>
      </c>
      <c r="K1224" s="49" t="s">
        <v>131</v>
      </c>
      <c r="L1224" s="57" t="s">
        <v>151</v>
      </c>
      <c r="M1224" s="40" t="s">
        <v>1776</v>
      </c>
      <c r="N1224" s="49" t="s">
        <v>4639</v>
      </c>
      <c r="O1224" s="37" t="s">
        <v>75</v>
      </c>
      <c r="P1224" s="37" t="s">
        <v>76</v>
      </c>
      <c r="Q1224" s="42" t="s">
        <v>137</v>
      </c>
      <c r="R1224" s="96">
        <v>42430</v>
      </c>
      <c r="S1224" s="44">
        <v>12</v>
      </c>
      <c r="T1224" s="45">
        <f t="shared" si="101"/>
        <v>46812.400000000001</v>
      </c>
      <c r="U1224" s="56" t="s">
        <v>100</v>
      </c>
      <c r="V1224" s="47" t="str">
        <f t="shared" si="102"/>
        <v>М</v>
      </c>
      <c r="W1224" s="47" t="str">
        <f t="shared" si="103"/>
        <v>Па</v>
      </c>
      <c r="X1224" s="48">
        <v>0.5</v>
      </c>
      <c r="Y1224" s="48" t="s">
        <v>138</v>
      </c>
      <c r="Z1224" s="42" t="s">
        <v>139</v>
      </c>
      <c r="AA1224" s="56" t="s">
        <v>156</v>
      </c>
      <c r="AB1224" s="48"/>
      <c r="AC1224" s="42" t="s">
        <v>141</v>
      </c>
      <c r="AD1224" s="49">
        <v>60</v>
      </c>
      <c r="AE1224" s="50">
        <v>44311</v>
      </c>
      <c r="AF1224" s="51">
        <f t="shared" si="104"/>
        <v>46136</v>
      </c>
      <c r="AG1224" s="40" t="s">
        <v>82</v>
      </c>
      <c r="AH1224" s="40" t="s">
        <v>83</v>
      </c>
      <c r="AI1224" s="42" t="s">
        <v>4640</v>
      </c>
      <c r="AJ1224" s="40" t="s">
        <v>85</v>
      </c>
      <c r="AK1224" s="51" t="str">
        <f t="shared" ca="1" si="100"/>
        <v>поверен</v>
      </c>
      <c r="AL1224" s="42"/>
      <c r="AM1224" s="42" t="s">
        <v>86</v>
      </c>
      <c r="AN1224" s="42" t="s">
        <v>87</v>
      </c>
      <c r="AO1224" s="42" t="s">
        <v>88</v>
      </c>
      <c r="AP1224" s="48" t="s">
        <v>158</v>
      </c>
      <c r="AQ1224" s="41"/>
      <c r="AR1224" s="51"/>
      <c r="AS1224" s="42" t="s">
        <v>91</v>
      </c>
      <c r="AT1224" s="37" t="s">
        <v>385</v>
      </c>
      <c r="AU1224" s="37"/>
      <c r="AV1224" s="40"/>
      <c r="AW1224" s="40" t="s">
        <v>4641</v>
      </c>
      <c r="AX1224" s="37"/>
      <c r="AY1224" s="37"/>
      <c r="AZ1224" s="37"/>
      <c r="BA1224" s="40" t="s">
        <v>221</v>
      </c>
      <c r="BB1224" s="40" t="s">
        <v>145</v>
      </c>
      <c r="BC1224" s="40" t="s">
        <v>146</v>
      </c>
      <c r="BD1224" s="42">
        <v>3001</v>
      </c>
      <c r="BE1224" s="40"/>
      <c r="BF1224" s="52"/>
      <c r="BG1224" s="53"/>
      <c r="BH1224" s="54"/>
      <c r="BI1224" s="47"/>
      <c r="BJ1224" s="47"/>
      <c r="BK1224" s="47"/>
      <c r="BL1224" s="55"/>
      <c r="BM1224" s="55"/>
      <c r="BN1224" s="55"/>
      <c r="BO1224" s="55"/>
      <c r="BP1224" s="55"/>
      <c r="BQ1224" s="55"/>
      <c r="BR1224" s="55"/>
      <c r="BS1224" s="55"/>
      <c r="BT1224" s="55"/>
      <c r="BU1224" s="55"/>
      <c r="BV1224" s="55"/>
      <c r="BW1224" s="55"/>
      <c r="BX1224" s="55"/>
      <c r="BY1224" s="55"/>
      <c r="BZ1224" s="55"/>
      <c r="CA1224" s="55"/>
      <c r="CB1224" s="55"/>
      <c r="CC1224" s="55"/>
      <c r="CD1224" s="55"/>
      <c r="CE1224" s="55"/>
      <c r="CF1224" s="55"/>
      <c r="CG1224" s="55"/>
      <c r="CH1224" s="55"/>
      <c r="CI1224" s="55"/>
      <c r="CJ1224" s="55"/>
      <c r="CK1224" s="55"/>
      <c r="CL1224" s="55"/>
      <c r="CM1224" s="55"/>
      <c r="CN1224" s="55"/>
      <c r="CO1224" s="55"/>
      <c r="CP1224" s="55"/>
      <c r="CQ1224" s="55"/>
      <c r="CR1224" s="55"/>
      <c r="CS1224" s="55"/>
      <c r="CT1224" s="55"/>
      <c r="CU1224" s="55"/>
      <c r="CV1224" s="55"/>
      <c r="CW1224" s="55"/>
      <c r="CX1224" s="55"/>
      <c r="CY1224" s="55"/>
      <c r="CZ1224" s="55"/>
      <c r="DA1224" s="55"/>
      <c r="DB1224" s="55"/>
      <c r="DC1224" s="55"/>
      <c r="DD1224" s="55"/>
      <c r="DE1224" s="55"/>
      <c r="DF1224" s="55"/>
      <c r="DG1224" s="55"/>
      <c r="DH1224" s="55"/>
      <c r="DI1224" s="55"/>
      <c r="DJ1224" s="55"/>
      <c r="DK1224" s="55"/>
      <c r="DL1224" s="55"/>
      <c r="DM1224" s="55"/>
      <c r="DN1224" s="55"/>
      <c r="DO1224" s="55"/>
      <c r="DP1224" s="55"/>
      <c r="DQ1224" s="55"/>
      <c r="DR1224" s="55"/>
      <c r="DS1224" s="55"/>
      <c r="DT1224" s="55"/>
      <c r="DU1224" s="55"/>
      <c r="DV1224" s="55"/>
      <c r="DW1224" s="55"/>
      <c r="DX1224" s="55"/>
      <c r="DY1224" s="55"/>
      <c r="DZ1224" s="55"/>
      <c r="EA1224" s="55"/>
      <c r="EB1224" s="55"/>
      <c r="EC1224" s="55"/>
      <c r="ED1224" s="55"/>
      <c r="EE1224" s="55"/>
      <c r="EF1224" s="55"/>
      <c r="EG1224" s="55"/>
      <c r="EH1224" s="55"/>
      <c r="EI1224" s="55"/>
      <c r="EJ1224" s="55"/>
      <c r="EK1224" s="55"/>
      <c r="EL1224" s="55"/>
      <c r="EM1224" s="55"/>
      <c r="EN1224" s="55"/>
      <c r="EO1224" s="55"/>
      <c r="EP1224" s="55"/>
      <c r="EQ1224" s="55"/>
      <c r="ER1224" s="55"/>
      <c r="ES1224" s="55"/>
      <c r="ET1224" s="55"/>
      <c r="EU1224" s="55"/>
      <c r="EV1224" s="55"/>
      <c r="EW1224" s="55"/>
      <c r="EX1224" s="55"/>
      <c r="EY1224" s="55"/>
      <c r="EZ1224" s="55"/>
      <c r="FA1224" s="55"/>
      <c r="FB1224" s="55"/>
      <c r="FC1224" s="55"/>
      <c r="FD1224" s="55"/>
      <c r="FE1224" s="55"/>
      <c r="FF1224" s="55"/>
      <c r="FG1224" s="55"/>
      <c r="FH1224" s="55"/>
      <c r="FI1224" s="55"/>
      <c r="FJ1224" s="55"/>
      <c r="FK1224" s="55"/>
      <c r="FL1224" s="55"/>
      <c r="FM1224" s="55"/>
      <c r="FN1224" s="55"/>
      <c r="FO1224" s="55"/>
      <c r="FP1224" s="55"/>
      <c r="FQ1224" s="55"/>
      <c r="FR1224" s="55"/>
      <c r="FS1224" s="55"/>
      <c r="FT1224" s="55"/>
      <c r="FU1224" s="55"/>
      <c r="FV1224" s="55"/>
      <c r="FW1224" s="55"/>
      <c r="FX1224" s="55"/>
      <c r="FY1224" s="55"/>
      <c r="FZ1224" s="55"/>
      <c r="GA1224" s="55"/>
      <c r="GB1224" s="55"/>
      <c r="GC1224" s="55"/>
      <c r="GD1224" s="55"/>
      <c r="GE1224" s="55"/>
      <c r="GF1224" s="55"/>
      <c r="GG1224" s="55"/>
      <c r="GH1224" s="55"/>
      <c r="GI1224" s="55"/>
      <c r="GJ1224" s="55"/>
      <c r="GK1224" s="55"/>
      <c r="GL1224" s="55"/>
      <c r="GM1224" s="55"/>
      <c r="GN1224" s="55"/>
      <c r="GO1224" s="55"/>
      <c r="GP1224" s="55"/>
      <c r="GQ1224" s="55"/>
      <c r="GR1224" s="55"/>
      <c r="GS1224" s="55"/>
      <c r="GT1224" s="55"/>
      <c r="GU1224" s="55"/>
      <c r="GV1224" s="55"/>
      <c r="GW1224" s="55"/>
      <c r="GX1224" s="55"/>
      <c r="GY1224" s="55"/>
      <c r="GZ1224" s="55"/>
      <c r="HA1224" s="55"/>
      <c r="HB1224" s="55"/>
      <c r="HC1224" s="55"/>
      <c r="HD1224" s="55"/>
      <c r="HE1224" s="55"/>
      <c r="HF1224" s="55"/>
      <c r="HG1224" s="55"/>
      <c r="HH1224" s="55"/>
      <c r="HI1224" s="55"/>
      <c r="HJ1224" s="55"/>
      <c r="HK1224" s="55"/>
      <c r="HL1224" s="55"/>
      <c r="HM1224" s="55"/>
      <c r="HN1224" s="55"/>
      <c r="HO1224" s="55"/>
      <c r="HP1224" s="55"/>
      <c r="HQ1224" s="55"/>
      <c r="HR1224" s="55"/>
      <c r="HS1224" s="55"/>
      <c r="HT1224" s="55"/>
      <c r="HU1224" s="55"/>
      <c r="HV1224" s="55"/>
      <c r="HW1224" s="55"/>
      <c r="HX1224" s="55"/>
      <c r="HY1224" s="55"/>
      <c r="HZ1224" s="55"/>
      <c r="IA1224" s="55"/>
      <c r="IB1224" s="55"/>
      <c r="IC1224" s="55"/>
      <c r="ID1224" s="55"/>
      <c r="IE1224" s="55"/>
    </row>
    <row r="1225" s="92" customFormat="1" ht="60" hidden="1" customHeight="1">
      <c r="A1225" s="37"/>
      <c r="B1225" s="37" t="s">
        <v>62</v>
      </c>
      <c r="C1225" s="37" t="s">
        <v>63</v>
      </c>
      <c r="D1225" s="56" t="s">
        <v>64</v>
      </c>
      <c r="E1225" s="56" t="s">
        <v>4636</v>
      </c>
      <c r="F1225" s="40" t="s">
        <v>4546</v>
      </c>
      <c r="G1225" s="40" t="s">
        <v>4642</v>
      </c>
      <c r="H1225" s="56" t="s">
        <v>4643</v>
      </c>
      <c r="I1225" s="48" t="s">
        <v>1782</v>
      </c>
      <c r="J1225" s="40" t="s">
        <v>1783</v>
      </c>
      <c r="K1225" s="49" t="s">
        <v>1784</v>
      </c>
      <c r="L1225" s="49" t="s">
        <v>1785</v>
      </c>
      <c r="M1225" s="49" t="s">
        <v>1786</v>
      </c>
      <c r="N1225" s="49" t="s">
        <v>4644</v>
      </c>
      <c r="O1225" s="37" t="s">
        <v>1788</v>
      </c>
      <c r="P1225" s="37" t="s">
        <v>76</v>
      </c>
      <c r="Q1225" s="42" t="s">
        <v>289</v>
      </c>
      <c r="R1225" s="91">
        <v>42370</v>
      </c>
      <c r="S1225" s="48">
        <v>14</v>
      </c>
      <c r="T1225" s="45">
        <f t="shared" si="101"/>
        <v>47482.800000000003</v>
      </c>
      <c r="U1225" s="56" t="s">
        <v>1789</v>
      </c>
      <c r="V1225" s="37" t="str">
        <f t="shared" si="102"/>
        <v/>
      </c>
      <c r="W1225" s="37" t="str">
        <f t="shared" si="103"/>
        <v>м</v>
      </c>
      <c r="X1225" s="48" t="s">
        <v>1790</v>
      </c>
      <c r="Y1225" s="48"/>
      <c r="Z1225" s="42" t="s">
        <v>325</v>
      </c>
      <c r="AA1225" s="56" t="s">
        <v>326</v>
      </c>
      <c r="AB1225" s="48" t="s">
        <v>325</v>
      </c>
      <c r="AC1225" s="42" t="s">
        <v>325</v>
      </c>
      <c r="AD1225" s="49">
        <v>24</v>
      </c>
      <c r="AE1225" s="50">
        <v>45768</v>
      </c>
      <c r="AF1225" s="51">
        <f t="shared" si="104"/>
        <v>46497</v>
      </c>
      <c r="AG1225" s="51" t="s">
        <v>1480</v>
      </c>
      <c r="AH1225" s="51" t="s">
        <v>83</v>
      </c>
      <c r="AI1225" s="42" t="s">
        <v>4645</v>
      </c>
      <c r="AJ1225" s="40" t="s">
        <v>109</v>
      </c>
      <c r="AK1225" s="51" t="str">
        <f t="shared" ca="1" si="100"/>
        <v>поверен</v>
      </c>
      <c r="AL1225" s="42"/>
      <c r="AM1225" s="42" t="s">
        <v>86</v>
      </c>
      <c r="AN1225" s="42" t="s">
        <v>87</v>
      </c>
      <c r="AO1225" s="42" t="s">
        <v>88</v>
      </c>
      <c r="AP1225" s="48"/>
      <c r="AQ1225" s="41"/>
      <c r="AR1225" s="51"/>
      <c r="AS1225" s="42" t="s">
        <v>91</v>
      </c>
      <c r="AT1225" s="37" t="s">
        <v>385</v>
      </c>
      <c r="AU1225" s="37"/>
      <c r="AV1225" s="40"/>
      <c r="AW1225" s="40"/>
      <c r="AX1225" s="37"/>
      <c r="AY1225" s="37"/>
      <c r="AZ1225" s="37"/>
      <c r="BA1225" s="40" t="s">
        <v>221</v>
      </c>
      <c r="BB1225" s="40" t="s">
        <v>329</v>
      </c>
      <c r="BC1225" s="40" t="s">
        <v>298</v>
      </c>
      <c r="BD1225" s="42">
        <v>2971</v>
      </c>
      <c r="BE1225" s="40"/>
      <c r="BF1225" s="52"/>
      <c r="BG1225" s="93" t="s">
        <v>1170</v>
      </c>
      <c r="BH1225" s="94"/>
      <c r="BI1225" s="41" t="s">
        <v>1792</v>
      </c>
      <c r="BJ1225" s="41" t="s">
        <v>1344</v>
      </c>
      <c r="BK1225" s="41" t="s">
        <v>302</v>
      </c>
      <c r="BL1225" s="95"/>
      <c r="BM1225" s="95"/>
      <c r="BN1225" s="95"/>
      <c r="BO1225" s="95"/>
      <c r="BP1225" s="95"/>
      <c r="BQ1225" s="95"/>
      <c r="BR1225" s="95"/>
      <c r="BS1225" s="95"/>
      <c r="BT1225" s="95"/>
      <c r="BU1225" s="95"/>
      <c r="BV1225" s="95"/>
      <c r="BW1225" s="95"/>
      <c r="BX1225" s="95"/>
      <c r="BY1225" s="95"/>
      <c r="BZ1225" s="95"/>
      <c r="CA1225" s="95"/>
      <c r="CB1225" s="95"/>
      <c r="CC1225" s="95"/>
      <c r="CD1225" s="95"/>
      <c r="CE1225" s="95"/>
      <c r="CF1225" s="95"/>
      <c r="CG1225" s="95"/>
      <c r="CH1225" s="95"/>
      <c r="CI1225" s="95"/>
      <c r="CJ1225" s="95"/>
      <c r="CK1225" s="95"/>
      <c r="CL1225" s="95"/>
      <c r="CM1225" s="95"/>
      <c r="CN1225" s="95"/>
      <c r="CO1225" s="95"/>
      <c r="CP1225" s="95"/>
      <c r="CQ1225" s="95"/>
      <c r="CR1225" s="95"/>
      <c r="CS1225" s="95"/>
      <c r="CT1225" s="95"/>
      <c r="CU1225" s="95"/>
      <c r="CV1225" s="95"/>
      <c r="CW1225" s="95"/>
      <c r="CX1225" s="95"/>
      <c r="CY1225" s="95"/>
      <c r="CZ1225" s="95"/>
      <c r="DA1225" s="95"/>
      <c r="DB1225" s="95"/>
      <c r="DC1225" s="95"/>
      <c r="DD1225" s="95"/>
      <c r="DE1225" s="95"/>
      <c r="DF1225" s="95"/>
      <c r="DG1225" s="95"/>
      <c r="DH1225" s="95"/>
      <c r="DI1225" s="95"/>
      <c r="DJ1225" s="95"/>
      <c r="DK1225" s="95"/>
      <c r="DL1225" s="95"/>
      <c r="DM1225" s="95"/>
      <c r="DN1225" s="95"/>
      <c r="DO1225" s="95"/>
      <c r="DP1225" s="95"/>
      <c r="DQ1225" s="95"/>
      <c r="DR1225" s="95"/>
      <c r="DS1225" s="95"/>
      <c r="DT1225" s="95"/>
      <c r="DU1225" s="95"/>
      <c r="DV1225" s="95"/>
      <c r="DW1225" s="95"/>
      <c r="DX1225" s="95"/>
      <c r="DY1225" s="95"/>
      <c r="DZ1225" s="95"/>
      <c r="EA1225" s="95"/>
      <c r="EB1225" s="95"/>
      <c r="EC1225" s="95"/>
      <c r="ED1225" s="95"/>
      <c r="EE1225" s="95"/>
      <c r="EF1225" s="95"/>
      <c r="EG1225" s="95"/>
      <c r="EH1225" s="95"/>
      <c r="EI1225" s="95"/>
      <c r="EJ1225" s="95"/>
      <c r="EK1225" s="95"/>
      <c r="EL1225" s="95"/>
      <c r="EM1225" s="95"/>
      <c r="EN1225" s="95"/>
      <c r="EO1225" s="95"/>
      <c r="EP1225" s="95"/>
      <c r="EQ1225" s="95"/>
      <c r="ER1225" s="95"/>
      <c r="ES1225" s="95"/>
      <c r="ET1225" s="95"/>
      <c r="EU1225" s="95"/>
      <c r="EV1225" s="95"/>
      <c r="EW1225" s="95"/>
      <c r="EX1225" s="95"/>
      <c r="EY1225" s="95"/>
      <c r="EZ1225" s="95"/>
      <c r="FA1225" s="95"/>
      <c r="FB1225" s="95"/>
      <c r="FC1225" s="95"/>
      <c r="FD1225" s="95"/>
      <c r="FE1225" s="95"/>
      <c r="FF1225" s="95"/>
      <c r="FG1225" s="95"/>
      <c r="FH1225" s="95"/>
      <c r="FI1225" s="95"/>
      <c r="FJ1225" s="95"/>
      <c r="FK1225" s="95"/>
      <c r="FL1225" s="95"/>
      <c r="FM1225" s="95"/>
      <c r="FN1225" s="95"/>
      <c r="FO1225" s="95"/>
      <c r="FP1225" s="95"/>
      <c r="FQ1225" s="95"/>
      <c r="FR1225" s="95"/>
      <c r="FS1225" s="95"/>
      <c r="FT1225" s="95"/>
      <c r="FU1225" s="95"/>
      <c r="FV1225" s="95"/>
      <c r="FW1225" s="95"/>
      <c r="FX1225" s="95"/>
      <c r="FY1225" s="95"/>
      <c r="FZ1225" s="95"/>
      <c r="GA1225" s="95"/>
      <c r="GB1225" s="95"/>
      <c r="GC1225" s="95"/>
      <c r="GD1225" s="95"/>
      <c r="GE1225" s="95"/>
      <c r="GF1225" s="95"/>
      <c r="GG1225" s="95"/>
      <c r="GH1225" s="95"/>
      <c r="GI1225" s="95"/>
      <c r="GJ1225" s="95"/>
      <c r="GK1225" s="95"/>
      <c r="GL1225" s="95"/>
      <c r="GM1225" s="95"/>
      <c r="GN1225" s="95"/>
      <c r="GO1225" s="95"/>
      <c r="GP1225" s="95"/>
      <c r="GQ1225" s="95"/>
      <c r="GR1225" s="95"/>
      <c r="GS1225" s="95"/>
      <c r="GT1225" s="95"/>
      <c r="GU1225" s="95"/>
      <c r="GV1225" s="95"/>
      <c r="GW1225" s="95"/>
      <c r="GX1225" s="95"/>
      <c r="GY1225" s="95"/>
      <c r="GZ1225" s="95"/>
      <c r="HA1225" s="95"/>
      <c r="HB1225" s="95"/>
      <c r="HC1225" s="95"/>
      <c r="HD1225" s="95"/>
      <c r="HE1225" s="95"/>
      <c r="HF1225" s="95"/>
      <c r="HG1225" s="95"/>
      <c r="HH1225" s="95"/>
      <c r="HI1225" s="95"/>
      <c r="HJ1225" s="95"/>
      <c r="HK1225" s="95"/>
      <c r="HL1225" s="95"/>
      <c r="HM1225" s="95"/>
      <c r="HN1225" s="95"/>
      <c r="HO1225" s="95"/>
      <c r="HP1225" s="95"/>
      <c r="HQ1225" s="95"/>
      <c r="HR1225" s="95"/>
      <c r="HS1225" s="95"/>
      <c r="HT1225" s="95"/>
      <c r="HU1225" s="95"/>
      <c r="HV1225" s="95"/>
      <c r="HW1225" s="95"/>
      <c r="HX1225" s="95"/>
      <c r="HY1225" s="95"/>
      <c r="HZ1225" s="95"/>
      <c r="IA1225" s="95"/>
      <c r="IB1225" s="95"/>
      <c r="IC1225" s="95"/>
      <c r="ID1225" s="95"/>
      <c r="IE1225" s="95"/>
    </row>
    <row r="1226" s="55" customFormat="1" ht="60" hidden="1" customHeight="1">
      <c r="A1226" s="58"/>
      <c r="B1226" s="58" t="s">
        <v>62</v>
      </c>
      <c r="C1226" s="58" t="s">
        <v>63</v>
      </c>
      <c r="D1226" s="59" t="s">
        <v>64</v>
      </c>
      <c r="E1226" s="59" t="s">
        <v>4636</v>
      </c>
      <c r="F1226" s="62" t="s">
        <v>4546</v>
      </c>
      <c r="G1226" s="62" t="s">
        <v>857</v>
      </c>
      <c r="H1226" s="59" t="s">
        <v>4646</v>
      </c>
      <c r="I1226" s="63" t="s">
        <v>577</v>
      </c>
      <c r="J1226" s="62" t="s">
        <v>578</v>
      </c>
      <c r="K1226" s="64" t="s">
        <v>579</v>
      </c>
      <c r="L1226" s="79" t="s">
        <v>580</v>
      </c>
      <c r="M1226" s="64" t="s">
        <v>581</v>
      </c>
      <c r="N1226" s="64" t="s">
        <v>4647</v>
      </c>
      <c r="O1226" s="58" t="s">
        <v>611</v>
      </c>
      <c r="P1226" s="58" t="s">
        <v>76</v>
      </c>
      <c r="Q1226" s="66" t="s">
        <v>398</v>
      </c>
      <c r="R1226" s="115">
        <v>42590</v>
      </c>
      <c r="S1226" s="63">
        <v>15</v>
      </c>
      <c r="T1226" s="69">
        <f t="shared" si="101"/>
        <v>48068</v>
      </c>
      <c r="U1226" s="59" t="s">
        <v>100</v>
      </c>
      <c r="V1226" s="71" t="str">
        <f t="shared" si="102"/>
        <v/>
      </c>
      <c r="W1226" s="71" t="str">
        <f t="shared" si="103"/>
        <v>%НКПР</v>
      </c>
      <c r="X1226" s="63">
        <v>100</v>
      </c>
      <c r="Y1226" s="63"/>
      <c r="Z1226" s="66" t="s">
        <v>399</v>
      </c>
      <c r="AA1226" s="59" t="s">
        <v>400</v>
      </c>
      <c r="AB1226" s="63"/>
      <c r="AC1226" s="66" t="s">
        <v>399</v>
      </c>
      <c r="AD1226" s="64">
        <v>24</v>
      </c>
      <c r="AE1226" s="72">
        <v>45576</v>
      </c>
      <c r="AF1226" s="73">
        <f t="shared" si="104"/>
        <v>46305</v>
      </c>
      <c r="AG1226" s="62" t="s">
        <v>82</v>
      </c>
      <c r="AH1226" s="62" t="s">
        <v>83</v>
      </c>
      <c r="AI1226" s="66" t="s">
        <v>4648</v>
      </c>
      <c r="AJ1226" s="62" t="s">
        <v>143</v>
      </c>
      <c r="AK1226" s="73" t="str">
        <f t="shared" ca="1" si="100"/>
        <v>поверен</v>
      </c>
      <c r="AL1226" s="66"/>
      <c r="AM1226" s="66" t="s">
        <v>86</v>
      </c>
      <c r="AN1226" s="66" t="s">
        <v>87</v>
      </c>
      <c r="AO1226" s="66" t="s">
        <v>88</v>
      </c>
      <c r="AP1226" s="63" t="s">
        <v>584</v>
      </c>
      <c r="AQ1226" s="74"/>
      <c r="AR1226" s="73"/>
      <c r="AS1226" s="66" t="s">
        <v>91</v>
      </c>
      <c r="AT1226" s="58" t="s">
        <v>385</v>
      </c>
      <c r="AU1226" s="58"/>
      <c r="AV1226" s="62">
        <v>44326</v>
      </c>
      <c r="AW1226" s="62"/>
      <c r="AX1226" s="58"/>
      <c r="AY1226" s="58"/>
      <c r="AZ1226" s="58"/>
      <c r="BA1226" s="62" t="s">
        <v>221</v>
      </c>
      <c r="BB1226" s="62" t="s">
        <v>403</v>
      </c>
      <c r="BC1226" s="62" t="s">
        <v>404</v>
      </c>
      <c r="BD1226" s="66">
        <v>3160</v>
      </c>
      <c r="BE1226" s="62"/>
      <c r="BF1226" s="75"/>
      <c r="BG1226" s="76" t="s">
        <v>587</v>
      </c>
      <c r="BH1226" s="77"/>
      <c r="BI1226" s="71"/>
      <c r="BJ1226" s="60" t="s">
        <v>407</v>
      </c>
      <c r="BK1226" s="71" t="s">
        <v>588</v>
      </c>
    </row>
    <row r="1227" s="36" customFormat="1" ht="60" hidden="1" customHeight="1">
      <c r="A1227" s="37"/>
      <c r="B1227" s="37" t="s">
        <v>62</v>
      </c>
      <c r="C1227" s="37" t="s">
        <v>63</v>
      </c>
      <c r="D1227" s="56" t="s">
        <v>64</v>
      </c>
      <c r="E1227" s="56" t="s">
        <v>4636</v>
      </c>
      <c r="F1227" s="40" t="s">
        <v>4546</v>
      </c>
      <c r="G1227" s="40" t="s">
        <v>857</v>
      </c>
      <c r="H1227" s="56" t="s">
        <v>4649</v>
      </c>
      <c r="I1227" s="48" t="s">
        <v>577</v>
      </c>
      <c r="J1227" s="40" t="s">
        <v>578</v>
      </c>
      <c r="K1227" s="49" t="s">
        <v>579</v>
      </c>
      <c r="L1227" s="57" t="s">
        <v>580</v>
      </c>
      <c r="M1227" s="49" t="s">
        <v>581</v>
      </c>
      <c r="N1227" s="49" t="s">
        <v>4650</v>
      </c>
      <c r="O1227" s="37" t="s">
        <v>397</v>
      </c>
      <c r="P1227" s="37" t="s">
        <v>76</v>
      </c>
      <c r="Q1227" s="42" t="s">
        <v>398</v>
      </c>
      <c r="R1227" s="96">
        <v>42590</v>
      </c>
      <c r="S1227" s="48">
        <v>15</v>
      </c>
      <c r="T1227" s="45">
        <f t="shared" si="101"/>
        <v>48068</v>
      </c>
      <c r="U1227" s="56" t="s">
        <v>100</v>
      </c>
      <c r="V1227" s="47" t="str">
        <f t="shared" si="102"/>
        <v/>
      </c>
      <c r="W1227" s="47" t="str">
        <f t="shared" si="103"/>
        <v>%НКПР</v>
      </c>
      <c r="X1227" s="48">
        <v>100</v>
      </c>
      <c r="Y1227" s="48"/>
      <c r="Z1227" s="42" t="s">
        <v>399</v>
      </c>
      <c r="AA1227" s="56" t="s">
        <v>400</v>
      </c>
      <c r="AB1227" s="48"/>
      <c r="AC1227" s="42" t="s">
        <v>399</v>
      </c>
      <c r="AD1227" s="49">
        <v>24</v>
      </c>
      <c r="AE1227" s="50">
        <v>45332</v>
      </c>
      <c r="AF1227" s="51">
        <f t="shared" si="104"/>
        <v>46062</v>
      </c>
      <c r="AG1227" s="40" t="s">
        <v>82</v>
      </c>
      <c r="AH1227" s="40" t="s">
        <v>83</v>
      </c>
      <c r="AI1227" s="42" t="s">
        <v>4651</v>
      </c>
      <c r="AJ1227" s="40" t="s">
        <v>143</v>
      </c>
      <c r="AK1227" s="51" t="str">
        <f t="shared" ca="1" si="100"/>
        <v>поверен</v>
      </c>
      <c r="AL1227" s="42"/>
      <c r="AM1227" s="42" t="s">
        <v>86</v>
      </c>
      <c r="AN1227" s="42" t="s">
        <v>87</v>
      </c>
      <c r="AO1227" s="42" t="s">
        <v>88</v>
      </c>
      <c r="AP1227" s="48" t="s">
        <v>584</v>
      </c>
      <c r="AQ1227" s="41"/>
      <c r="AR1227" s="51"/>
      <c r="AS1227" s="42" t="s">
        <v>91</v>
      </c>
      <c r="AT1227" s="37" t="s">
        <v>385</v>
      </c>
      <c r="AU1227" s="37"/>
      <c r="AV1227" s="40"/>
      <c r="AW1227" s="40"/>
      <c r="AX1227" s="37"/>
      <c r="AY1227" s="37"/>
      <c r="AZ1227" s="37"/>
      <c r="BA1227" s="40" t="s">
        <v>221</v>
      </c>
      <c r="BB1227" s="40" t="s">
        <v>403</v>
      </c>
      <c r="BC1227" s="40" t="s">
        <v>404</v>
      </c>
      <c r="BD1227" s="42">
        <v>3160</v>
      </c>
      <c r="BE1227" s="40"/>
      <c r="BF1227" s="52"/>
      <c r="BG1227" s="53" t="s">
        <v>362</v>
      </c>
      <c r="BH1227" s="54"/>
      <c r="BI1227" s="47"/>
      <c r="BJ1227" s="38" t="s">
        <v>407</v>
      </c>
      <c r="BK1227" s="47" t="s">
        <v>588</v>
      </c>
      <c r="BL1227" s="55"/>
      <c r="BM1227" s="55"/>
      <c r="BN1227" s="55"/>
      <c r="BO1227" s="55"/>
      <c r="BP1227" s="55"/>
      <c r="BQ1227" s="55"/>
      <c r="BR1227" s="55"/>
      <c r="BS1227" s="55"/>
      <c r="BT1227" s="55"/>
      <c r="BU1227" s="55"/>
      <c r="BV1227" s="55"/>
      <c r="BW1227" s="55"/>
      <c r="BX1227" s="55"/>
      <c r="BY1227" s="55"/>
      <c r="BZ1227" s="55"/>
      <c r="CA1227" s="55"/>
      <c r="CB1227" s="55"/>
      <c r="CC1227" s="55"/>
      <c r="CD1227" s="55"/>
      <c r="CE1227" s="55"/>
      <c r="CF1227" s="55"/>
      <c r="CG1227" s="55"/>
      <c r="CH1227" s="55"/>
      <c r="CI1227" s="55"/>
      <c r="CJ1227" s="55"/>
      <c r="CK1227" s="55"/>
      <c r="CL1227" s="55"/>
      <c r="CM1227" s="55"/>
      <c r="CN1227" s="55"/>
      <c r="CO1227" s="55"/>
      <c r="CP1227" s="55"/>
      <c r="CQ1227" s="55"/>
      <c r="CR1227" s="55"/>
      <c r="CS1227" s="55"/>
      <c r="CT1227" s="55"/>
      <c r="CU1227" s="55"/>
      <c r="CV1227" s="55"/>
      <c r="CW1227" s="55"/>
      <c r="CX1227" s="55"/>
      <c r="CY1227" s="55"/>
      <c r="CZ1227" s="55"/>
      <c r="DA1227" s="55"/>
      <c r="DB1227" s="55"/>
      <c r="DC1227" s="55"/>
      <c r="DD1227" s="55"/>
      <c r="DE1227" s="55"/>
      <c r="DF1227" s="55"/>
      <c r="DG1227" s="55"/>
      <c r="DH1227" s="55"/>
      <c r="DI1227" s="55"/>
      <c r="DJ1227" s="55"/>
      <c r="DK1227" s="55"/>
      <c r="DL1227" s="55"/>
      <c r="DM1227" s="55"/>
      <c r="DN1227" s="55"/>
      <c r="DO1227" s="55"/>
      <c r="DP1227" s="55"/>
      <c r="DQ1227" s="55"/>
      <c r="DR1227" s="55"/>
      <c r="DS1227" s="55"/>
      <c r="DT1227" s="55"/>
      <c r="DU1227" s="55"/>
      <c r="DV1227" s="55"/>
      <c r="DW1227" s="55"/>
      <c r="DX1227" s="55"/>
      <c r="DY1227" s="55"/>
      <c r="DZ1227" s="55"/>
      <c r="EA1227" s="55"/>
      <c r="EB1227" s="55"/>
      <c r="EC1227" s="55"/>
      <c r="ED1227" s="55"/>
      <c r="EE1227" s="55"/>
      <c r="EF1227" s="55"/>
      <c r="EG1227" s="55"/>
      <c r="EH1227" s="55"/>
      <c r="EI1227" s="55"/>
      <c r="EJ1227" s="55"/>
      <c r="EK1227" s="55"/>
      <c r="EL1227" s="55"/>
      <c r="EM1227" s="55"/>
      <c r="EN1227" s="55"/>
      <c r="EO1227" s="55"/>
      <c r="EP1227" s="55"/>
      <c r="EQ1227" s="55"/>
      <c r="ER1227" s="55"/>
      <c r="ES1227" s="55"/>
      <c r="ET1227" s="55"/>
      <c r="EU1227" s="55"/>
      <c r="EV1227" s="55"/>
      <c r="EW1227" s="55"/>
      <c r="EX1227" s="55"/>
      <c r="EY1227" s="55"/>
      <c r="EZ1227" s="55"/>
      <c r="FA1227" s="55"/>
      <c r="FB1227" s="55"/>
      <c r="FC1227" s="55"/>
      <c r="FD1227" s="55"/>
      <c r="FE1227" s="55"/>
      <c r="FF1227" s="55"/>
      <c r="FG1227" s="55"/>
      <c r="FH1227" s="55"/>
      <c r="FI1227" s="55"/>
      <c r="FJ1227" s="55"/>
      <c r="FK1227" s="55"/>
      <c r="FL1227" s="55"/>
      <c r="FM1227" s="55"/>
      <c r="FN1227" s="55"/>
      <c r="FO1227" s="55"/>
      <c r="FP1227" s="55"/>
      <c r="FQ1227" s="55"/>
      <c r="FR1227" s="55"/>
      <c r="FS1227" s="55"/>
      <c r="FT1227" s="55"/>
      <c r="FU1227" s="55"/>
      <c r="FV1227" s="55"/>
      <c r="FW1227" s="55"/>
      <c r="FX1227" s="55"/>
      <c r="FY1227" s="55"/>
      <c r="FZ1227" s="55"/>
      <c r="GA1227" s="55"/>
      <c r="GB1227" s="55"/>
      <c r="GC1227" s="55"/>
      <c r="GD1227" s="55"/>
      <c r="GE1227" s="55"/>
      <c r="GF1227" s="55"/>
      <c r="GG1227" s="55"/>
      <c r="GH1227" s="55"/>
      <c r="GI1227" s="55"/>
      <c r="GJ1227" s="55"/>
      <c r="GK1227" s="55"/>
      <c r="GL1227" s="55"/>
      <c r="GM1227" s="55"/>
      <c r="GN1227" s="55"/>
      <c r="GO1227" s="55"/>
      <c r="GP1227" s="55"/>
      <c r="GQ1227" s="55"/>
      <c r="GR1227" s="55"/>
      <c r="GS1227" s="55"/>
      <c r="GT1227" s="55"/>
      <c r="GU1227" s="55"/>
      <c r="GV1227" s="55"/>
      <c r="GW1227" s="55"/>
      <c r="GX1227" s="55"/>
      <c r="GY1227" s="55"/>
      <c r="GZ1227" s="55"/>
      <c r="HA1227" s="55"/>
      <c r="HB1227" s="55"/>
      <c r="HC1227" s="55"/>
      <c r="HD1227" s="55"/>
      <c r="HE1227" s="55"/>
      <c r="HF1227" s="55"/>
      <c r="HG1227" s="55"/>
      <c r="HH1227" s="55"/>
      <c r="HI1227" s="55"/>
      <c r="HJ1227" s="55"/>
      <c r="HK1227" s="55"/>
      <c r="HL1227" s="55"/>
      <c r="HM1227" s="55"/>
      <c r="HN1227" s="55"/>
      <c r="HO1227" s="55"/>
      <c r="HP1227" s="55"/>
      <c r="HQ1227" s="55"/>
      <c r="HR1227" s="55"/>
      <c r="HS1227" s="55"/>
      <c r="HT1227" s="55"/>
      <c r="HU1227" s="55"/>
      <c r="HV1227" s="55"/>
      <c r="HW1227" s="55"/>
      <c r="HX1227" s="55"/>
      <c r="HY1227" s="55"/>
      <c r="HZ1227" s="55"/>
      <c r="IA1227" s="55"/>
      <c r="IB1227" s="55"/>
      <c r="IC1227" s="55"/>
      <c r="ID1227" s="55"/>
      <c r="IE1227" s="55"/>
    </row>
    <row r="1228" s="36" customFormat="1" ht="60" hidden="1" customHeight="1">
      <c r="A1228" s="37"/>
      <c r="B1228" s="37" t="s">
        <v>62</v>
      </c>
      <c r="C1228" s="37" t="s">
        <v>63</v>
      </c>
      <c r="D1228" s="56" t="s">
        <v>64</v>
      </c>
      <c r="E1228" s="56" t="s">
        <v>4636</v>
      </c>
      <c r="F1228" s="40" t="s">
        <v>4546</v>
      </c>
      <c r="G1228" s="40" t="s">
        <v>4652</v>
      </c>
      <c r="H1228" s="56" t="s">
        <v>4653</v>
      </c>
      <c r="I1228" s="48" t="s">
        <v>577</v>
      </c>
      <c r="J1228" s="40" t="s">
        <v>578</v>
      </c>
      <c r="K1228" s="49" t="s">
        <v>579</v>
      </c>
      <c r="L1228" s="57" t="s">
        <v>580</v>
      </c>
      <c r="M1228" s="49" t="s">
        <v>581</v>
      </c>
      <c r="N1228" s="49" t="s">
        <v>4654</v>
      </c>
      <c r="O1228" s="37" t="s">
        <v>397</v>
      </c>
      <c r="P1228" s="37" t="s">
        <v>76</v>
      </c>
      <c r="Q1228" s="42" t="s">
        <v>398</v>
      </c>
      <c r="R1228" s="96">
        <v>42590</v>
      </c>
      <c r="S1228" s="48">
        <v>15</v>
      </c>
      <c r="T1228" s="45">
        <f t="shared" si="101"/>
        <v>48068</v>
      </c>
      <c r="U1228" s="56" t="s">
        <v>100</v>
      </c>
      <c r="V1228" s="47" t="str">
        <f t="shared" si="102"/>
        <v/>
      </c>
      <c r="W1228" s="47" t="str">
        <f t="shared" si="103"/>
        <v>%НКПР</v>
      </c>
      <c r="X1228" s="48">
        <v>100</v>
      </c>
      <c r="Y1228" s="48"/>
      <c r="Z1228" s="42" t="s">
        <v>399</v>
      </c>
      <c r="AA1228" s="56" t="s">
        <v>400</v>
      </c>
      <c r="AB1228" s="48"/>
      <c r="AC1228" s="42" t="s">
        <v>399</v>
      </c>
      <c r="AD1228" s="49">
        <v>24</v>
      </c>
      <c r="AE1228" s="50">
        <v>45332</v>
      </c>
      <c r="AF1228" s="51">
        <f t="shared" si="104"/>
        <v>46062</v>
      </c>
      <c r="AG1228" s="40" t="s">
        <v>82</v>
      </c>
      <c r="AH1228" s="40" t="s">
        <v>83</v>
      </c>
      <c r="AI1228" s="42" t="s">
        <v>4655</v>
      </c>
      <c r="AJ1228" s="40" t="s">
        <v>143</v>
      </c>
      <c r="AK1228" s="51" t="str">
        <f t="shared" ca="1" si="100"/>
        <v>поверен</v>
      </c>
      <c r="AL1228" s="42"/>
      <c r="AM1228" s="42" t="s">
        <v>86</v>
      </c>
      <c r="AN1228" s="42" t="s">
        <v>87</v>
      </c>
      <c r="AO1228" s="42" t="s">
        <v>88</v>
      </c>
      <c r="AP1228" s="48" t="s">
        <v>584</v>
      </c>
      <c r="AQ1228" s="41"/>
      <c r="AR1228" s="51"/>
      <c r="AS1228" s="42" t="s">
        <v>91</v>
      </c>
      <c r="AT1228" s="37" t="s">
        <v>385</v>
      </c>
      <c r="AU1228" s="37"/>
      <c r="AV1228" s="40"/>
      <c r="AW1228" s="40"/>
      <c r="AX1228" s="37"/>
      <c r="AY1228" s="37"/>
      <c r="AZ1228" s="37"/>
      <c r="BA1228" s="40" t="s">
        <v>221</v>
      </c>
      <c r="BB1228" s="40" t="s">
        <v>403</v>
      </c>
      <c r="BC1228" s="40" t="s">
        <v>404</v>
      </c>
      <c r="BD1228" s="42">
        <v>3160</v>
      </c>
      <c r="BE1228" s="40"/>
      <c r="BF1228" s="52"/>
      <c r="BG1228" s="53" t="s">
        <v>362</v>
      </c>
      <c r="BH1228" s="54"/>
      <c r="BI1228" s="47"/>
      <c r="BJ1228" s="38" t="s">
        <v>407</v>
      </c>
      <c r="BK1228" s="47" t="s">
        <v>588</v>
      </c>
      <c r="BL1228" s="55"/>
      <c r="BM1228" s="55"/>
      <c r="BN1228" s="55"/>
      <c r="BO1228" s="55"/>
      <c r="BP1228" s="55"/>
      <c r="BQ1228" s="55"/>
      <c r="BR1228" s="55"/>
      <c r="BS1228" s="55"/>
      <c r="BT1228" s="55"/>
      <c r="BU1228" s="55"/>
      <c r="BV1228" s="55"/>
      <c r="BW1228" s="55"/>
      <c r="BX1228" s="55"/>
      <c r="BY1228" s="55"/>
      <c r="BZ1228" s="55"/>
      <c r="CA1228" s="55"/>
      <c r="CB1228" s="55"/>
      <c r="CC1228" s="55"/>
      <c r="CD1228" s="55"/>
      <c r="CE1228" s="55"/>
      <c r="CF1228" s="55"/>
      <c r="CG1228" s="55"/>
      <c r="CH1228" s="55"/>
      <c r="CI1228" s="55"/>
      <c r="CJ1228" s="55"/>
      <c r="CK1228" s="55"/>
      <c r="CL1228" s="55"/>
      <c r="CM1228" s="55"/>
      <c r="CN1228" s="55"/>
      <c r="CO1228" s="55"/>
      <c r="CP1228" s="55"/>
      <c r="CQ1228" s="55"/>
      <c r="CR1228" s="55"/>
      <c r="CS1228" s="55"/>
      <c r="CT1228" s="55"/>
      <c r="CU1228" s="55"/>
      <c r="CV1228" s="55"/>
      <c r="CW1228" s="55"/>
      <c r="CX1228" s="55"/>
      <c r="CY1228" s="55"/>
      <c r="CZ1228" s="55"/>
      <c r="DA1228" s="55"/>
      <c r="DB1228" s="55"/>
      <c r="DC1228" s="55"/>
      <c r="DD1228" s="55"/>
      <c r="DE1228" s="55"/>
      <c r="DF1228" s="55"/>
      <c r="DG1228" s="55"/>
      <c r="DH1228" s="55"/>
      <c r="DI1228" s="55"/>
      <c r="DJ1228" s="55"/>
      <c r="DK1228" s="55"/>
      <c r="DL1228" s="55"/>
      <c r="DM1228" s="55"/>
      <c r="DN1228" s="55"/>
      <c r="DO1228" s="55"/>
      <c r="DP1228" s="55"/>
      <c r="DQ1228" s="55"/>
      <c r="DR1228" s="55"/>
      <c r="DS1228" s="55"/>
      <c r="DT1228" s="55"/>
      <c r="DU1228" s="55"/>
      <c r="DV1228" s="55"/>
      <c r="DW1228" s="55"/>
      <c r="DX1228" s="55"/>
      <c r="DY1228" s="55"/>
      <c r="DZ1228" s="55"/>
      <c r="EA1228" s="55"/>
      <c r="EB1228" s="55"/>
      <c r="EC1228" s="55"/>
      <c r="ED1228" s="55"/>
      <c r="EE1228" s="55"/>
      <c r="EF1228" s="55"/>
      <c r="EG1228" s="55"/>
      <c r="EH1228" s="55"/>
      <c r="EI1228" s="55"/>
      <c r="EJ1228" s="55"/>
      <c r="EK1228" s="55"/>
      <c r="EL1228" s="55"/>
      <c r="EM1228" s="55"/>
      <c r="EN1228" s="55"/>
      <c r="EO1228" s="55"/>
      <c r="EP1228" s="55"/>
      <c r="EQ1228" s="55"/>
      <c r="ER1228" s="55"/>
      <c r="ES1228" s="55"/>
      <c r="ET1228" s="55"/>
      <c r="EU1228" s="55"/>
      <c r="EV1228" s="55"/>
      <c r="EW1228" s="55"/>
      <c r="EX1228" s="55"/>
      <c r="EY1228" s="55"/>
      <c r="EZ1228" s="55"/>
      <c r="FA1228" s="55"/>
      <c r="FB1228" s="55"/>
      <c r="FC1228" s="55"/>
      <c r="FD1228" s="55"/>
      <c r="FE1228" s="55"/>
      <c r="FF1228" s="55"/>
      <c r="FG1228" s="55"/>
      <c r="FH1228" s="55"/>
      <c r="FI1228" s="55"/>
      <c r="FJ1228" s="55"/>
      <c r="FK1228" s="55"/>
      <c r="FL1228" s="55"/>
      <c r="FM1228" s="55"/>
      <c r="FN1228" s="55"/>
      <c r="FO1228" s="55"/>
      <c r="FP1228" s="55"/>
      <c r="FQ1228" s="55"/>
      <c r="FR1228" s="55"/>
      <c r="FS1228" s="55"/>
      <c r="FT1228" s="55"/>
      <c r="FU1228" s="55"/>
      <c r="FV1228" s="55"/>
      <c r="FW1228" s="55"/>
      <c r="FX1228" s="55"/>
      <c r="FY1228" s="55"/>
      <c r="FZ1228" s="55"/>
      <c r="GA1228" s="55"/>
      <c r="GB1228" s="55"/>
      <c r="GC1228" s="55"/>
      <c r="GD1228" s="55"/>
      <c r="GE1228" s="55"/>
      <c r="GF1228" s="55"/>
      <c r="GG1228" s="55"/>
      <c r="GH1228" s="55"/>
      <c r="GI1228" s="55"/>
      <c r="GJ1228" s="55"/>
      <c r="GK1228" s="55"/>
      <c r="GL1228" s="55"/>
      <c r="GM1228" s="55"/>
      <c r="GN1228" s="55"/>
      <c r="GO1228" s="55"/>
      <c r="GP1228" s="55"/>
      <c r="GQ1228" s="55"/>
      <c r="GR1228" s="55"/>
      <c r="GS1228" s="55"/>
      <c r="GT1228" s="55"/>
      <c r="GU1228" s="55"/>
      <c r="GV1228" s="55"/>
      <c r="GW1228" s="55"/>
      <c r="GX1228" s="55"/>
      <c r="GY1228" s="55"/>
      <c r="GZ1228" s="55"/>
      <c r="HA1228" s="55"/>
      <c r="HB1228" s="55"/>
      <c r="HC1228" s="55"/>
      <c r="HD1228" s="55"/>
      <c r="HE1228" s="55"/>
      <c r="HF1228" s="55"/>
      <c r="HG1228" s="55"/>
      <c r="HH1228" s="55"/>
      <c r="HI1228" s="55"/>
      <c r="HJ1228" s="55"/>
      <c r="HK1228" s="55"/>
      <c r="HL1228" s="55"/>
      <c r="HM1228" s="55"/>
      <c r="HN1228" s="55"/>
      <c r="HO1228" s="55"/>
      <c r="HP1228" s="55"/>
      <c r="HQ1228" s="55"/>
      <c r="HR1228" s="55"/>
      <c r="HS1228" s="55"/>
      <c r="HT1228" s="55"/>
      <c r="HU1228" s="55"/>
      <c r="HV1228" s="55"/>
      <c r="HW1228" s="55"/>
      <c r="HX1228" s="55"/>
      <c r="HY1228" s="55"/>
      <c r="HZ1228" s="55"/>
      <c r="IA1228" s="55"/>
      <c r="IB1228" s="55"/>
      <c r="IC1228" s="55"/>
      <c r="ID1228" s="55"/>
      <c r="IE1228" s="55"/>
    </row>
    <row r="1229" s="55" customFormat="1" ht="60" hidden="1" customHeight="1">
      <c r="A1229" s="58"/>
      <c r="B1229" s="58" t="s">
        <v>62</v>
      </c>
      <c r="C1229" s="58" t="s">
        <v>63</v>
      </c>
      <c r="D1229" s="59" t="s">
        <v>64</v>
      </c>
      <c r="E1229" s="59" t="s">
        <v>4656</v>
      </c>
      <c r="F1229" s="62" t="s">
        <v>4657</v>
      </c>
      <c r="G1229" s="62" t="s">
        <v>4658</v>
      </c>
      <c r="H1229" s="59" t="s">
        <v>4659</v>
      </c>
      <c r="I1229" s="63" t="s">
        <v>171</v>
      </c>
      <c r="J1229" s="62" t="s">
        <v>172</v>
      </c>
      <c r="K1229" s="64" t="s">
        <v>131</v>
      </c>
      <c r="L1229" s="79" t="s">
        <v>151</v>
      </c>
      <c r="M1229" s="62" t="s">
        <v>173</v>
      </c>
      <c r="N1229" s="64" t="s">
        <v>4660</v>
      </c>
      <c r="O1229" s="58" t="s">
        <v>75</v>
      </c>
      <c r="P1229" s="58" t="s">
        <v>76</v>
      </c>
      <c r="Q1229" s="66" t="s">
        <v>137</v>
      </c>
      <c r="R1229" s="115">
        <v>42705</v>
      </c>
      <c r="S1229" s="68">
        <v>12</v>
      </c>
      <c r="T1229" s="69">
        <f t="shared" si="101"/>
        <v>47087.400000000001</v>
      </c>
      <c r="U1229" s="59" t="s">
        <v>100</v>
      </c>
      <c r="V1229" s="71" t="str">
        <f t="shared" si="102"/>
        <v>М</v>
      </c>
      <c r="W1229" s="71" t="str">
        <f t="shared" si="103"/>
        <v>Па</v>
      </c>
      <c r="X1229" s="63">
        <v>0.5</v>
      </c>
      <c r="Y1229" s="63" t="s">
        <v>138</v>
      </c>
      <c r="Z1229" s="66" t="s">
        <v>139</v>
      </c>
      <c r="AA1229" s="59" t="s">
        <v>176</v>
      </c>
      <c r="AB1229" s="63"/>
      <c r="AC1229" s="66" t="s">
        <v>141</v>
      </c>
      <c r="AD1229" s="64">
        <v>60</v>
      </c>
      <c r="AE1229" s="72">
        <v>45831</v>
      </c>
      <c r="AF1229" s="73">
        <f t="shared" si="104"/>
        <v>47656</v>
      </c>
      <c r="AG1229" s="62" t="s">
        <v>82</v>
      </c>
      <c r="AH1229" s="62" t="s">
        <v>83</v>
      </c>
      <c r="AI1229" s="66" t="s">
        <v>4661</v>
      </c>
      <c r="AJ1229" s="62" t="s">
        <v>109</v>
      </c>
      <c r="AK1229" s="73" t="str">
        <f t="shared" ref="AK1229" ca="1" si="105">IF(AE1229=0,"нет данных",IF(TODAY()&lt;AF1229-30,"поверен",IF(TODAY()&gt;AF1229,"ЗАМЕНИТЬ","ПРОСРОЧЕН")))</f>
        <v>поверен</v>
      </c>
      <c r="AL1229" s="66"/>
      <c r="AM1229" s="66" t="s">
        <v>86</v>
      </c>
      <c r="AN1229" s="66" t="s">
        <v>87</v>
      </c>
      <c r="AO1229" s="66" t="s">
        <v>88</v>
      </c>
      <c r="AP1229" s="63" t="s">
        <v>573</v>
      </c>
      <c r="AQ1229" s="74" t="s">
        <v>4662</v>
      </c>
      <c r="AR1229" s="73"/>
      <c r="AS1229" s="66" t="s">
        <v>91</v>
      </c>
      <c r="AT1229" s="58" t="s">
        <v>385</v>
      </c>
      <c r="AU1229" s="58"/>
      <c r="AV1229" s="62">
        <v>43783</v>
      </c>
      <c r="AW1229" s="62"/>
      <c r="AX1229" s="58"/>
      <c r="AY1229" s="58"/>
      <c r="AZ1229" s="58"/>
      <c r="BA1229" s="62" t="s">
        <v>221</v>
      </c>
      <c r="BB1229" s="62" t="s">
        <v>145</v>
      </c>
      <c r="BC1229" s="62" t="s">
        <v>146</v>
      </c>
      <c r="BD1229" s="66">
        <v>3001</v>
      </c>
      <c r="BE1229" s="62"/>
      <c r="BF1229" s="75"/>
      <c r="BG1229" s="76"/>
      <c r="BH1229" s="77"/>
      <c r="BI1229" s="71"/>
      <c r="BJ1229" s="71"/>
      <c r="BK1229" s="71"/>
    </row>
    <row r="1230" s="95" customFormat="1" ht="60" hidden="1" customHeight="1">
      <c r="A1230" s="58"/>
      <c r="B1230" s="58" t="s">
        <v>62</v>
      </c>
      <c r="C1230" s="58" t="s">
        <v>63</v>
      </c>
      <c r="D1230" s="59" t="s">
        <v>64</v>
      </c>
      <c r="E1230" s="59" t="s">
        <v>4656</v>
      </c>
      <c r="F1230" s="62" t="s">
        <v>4657</v>
      </c>
      <c r="G1230" s="62" t="s">
        <v>4663</v>
      </c>
      <c r="H1230" s="59" t="s">
        <v>4664</v>
      </c>
      <c r="I1230" s="63" t="s">
        <v>1782</v>
      </c>
      <c r="J1230" s="62" t="s">
        <v>1783</v>
      </c>
      <c r="K1230" s="64" t="s">
        <v>1784</v>
      </c>
      <c r="L1230" s="64" t="s">
        <v>1785</v>
      </c>
      <c r="M1230" s="64" t="s">
        <v>4551</v>
      </c>
      <c r="N1230" s="64">
        <v>482</v>
      </c>
      <c r="O1230" s="58" t="s">
        <v>3937</v>
      </c>
      <c r="P1230" s="58" t="s">
        <v>76</v>
      </c>
      <c r="Q1230" s="66" t="s">
        <v>289</v>
      </c>
      <c r="R1230" s="116">
        <v>42559</v>
      </c>
      <c r="S1230" s="63">
        <v>14</v>
      </c>
      <c r="T1230" s="69">
        <f t="shared" si="101"/>
        <v>47671.800000000003</v>
      </c>
      <c r="U1230" s="59" t="s">
        <v>1789</v>
      </c>
      <c r="V1230" s="58" t="str">
        <f t="shared" si="102"/>
        <v/>
      </c>
      <c r="W1230" s="58" t="s">
        <v>325</v>
      </c>
      <c r="X1230" s="63" t="s">
        <v>1790</v>
      </c>
      <c r="Y1230" s="63"/>
      <c r="Z1230" s="66" t="s">
        <v>325</v>
      </c>
      <c r="AA1230" s="59" t="s">
        <v>326</v>
      </c>
      <c r="AB1230" s="63" t="s">
        <v>325</v>
      </c>
      <c r="AC1230" s="66" t="s">
        <v>325</v>
      </c>
      <c r="AD1230" s="64">
        <v>24</v>
      </c>
      <c r="AE1230" s="72">
        <v>45265</v>
      </c>
      <c r="AF1230" s="73">
        <f t="shared" si="104"/>
        <v>45995</v>
      </c>
      <c r="AG1230" s="73" t="s">
        <v>1480</v>
      </c>
      <c r="AH1230" s="73" t="s">
        <v>83</v>
      </c>
      <c r="AI1230" s="66" t="s">
        <v>4665</v>
      </c>
      <c r="AJ1230" s="62" t="s">
        <v>143</v>
      </c>
      <c r="AK1230" s="73" t="str">
        <f ca="1">IF(AE1230=0,"нет данных",IF(TODAY()&lt;AF1230-30,"поверен",IF(TODAY()&gt;AF1230,"ПРОСРОЧЕН")))</f>
        <v>поверен</v>
      </c>
      <c r="AL1230" s="66"/>
      <c r="AM1230" s="66" t="s">
        <v>86</v>
      </c>
      <c r="AN1230" s="66" t="s">
        <v>87</v>
      </c>
      <c r="AO1230" s="66" t="s">
        <v>88</v>
      </c>
      <c r="AP1230" s="63" t="s">
        <v>4666</v>
      </c>
      <c r="AQ1230" s="74" t="s">
        <v>4667</v>
      </c>
      <c r="AR1230" s="73"/>
      <c r="AS1230" s="66" t="s">
        <v>91</v>
      </c>
      <c r="AT1230" s="58" t="s">
        <v>385</v>
      </c>
      <c r="AU1230" s="58"/>
      <c r="AV1230" s="62">
        <v>44326</v>
      </c>
      <c r="AW1230" s="62"/>
      <c r="AX1230" s="58"/>
      <c r="AY1230" s="58"/>
      <c r="AZ1230" s="58"/>
      <c r="BA1230" s="62" t="s">
        <v>221</v>
      </c>
      <c r="BB1230" s="62" t="s">
        <v>329</v>
      </c>
      <c r="BC1230" s="62" t="s">
        <v>298</v>
      </c>
      <c r="BD1230" s="66">
        <v>2971</v>
      </c>
      <c r="BE1230" s="62"/>
      <c r="BF1230" s="75"/>
      <c r="BG1230" s="127"/>
      <c r="BH1230" s="128"/>
      <c r="BI1230" s="74" t="s">
        <v>1792</v>
      </c>
      <c r="BJ1230" s="74" t="s">
        <v>1344</v>
      </c>
      <c r="BK1230" s="74" t="s">
        <v>302</v>
      </c>
    </row>
    <row r="1231" s="55" customFormat="1" ht="60" hidden="1" customHeight="1">
      <c r="A1231" s="58"/>
      <c r="B1231" s="58" t="s">
        <v>62</v>
      </c>
      <c r="C1231" s="58" t="s">
        <v>63</v>
      </c>
      <c r="D1231" s="59" t="s">
        <v>64</v>
      </c>
      <c r="E1231" s="59" t="s">
        <v>4656</v>
      </c>
      <c r="F1231" s="62" t="s">
        <v>4657</v>
      </c>
      <c r="G1231" s="62" t="s">
        <v>857</v>
      </c>
      <c r="H1231" s="59" t="s">
        <v>4668</v>
      </c>
      <c r="I1231" s="63" t="s">
        <v>577</v>
      </c>
      <c r="J1231" s="62" t="s">
        <v>578</v>
      </c>
      <c r="K1231" s="64" t="s">
        <v>579</v>
      </c>
      <c r="L1231" s="79" t="s">
        <v>580</v>
      </c>
      <c r="M1231" s="64" t="s">
        <v>581</v>
      </c>
      <c r="N1231" s="64" t="s">
        <v>4669</v>
      </c>
      <c r="O1231" s="58" t="s">
        <v>611</v>
      </c>
      <c r="P1231" s="58" t="s">
        <v>76</v>
      </c>
      <c r="Q1231" s="66" t="s">
        <v>398</v>
      </c>
      <c r="R1231" s="115">
        <v>42882</v>
      </c>
      <c r="S1231" s="63">
        <v>15</v>
      </c>
      <c r="T1231" s="69">
        <f t="shared" si="101"/>
        <v>48360</v>
      </c>
      <c r="U1231" s="59" t="s">
        <v>100</v>
      </c>
      <c r="V1231" s="71" t="str">
        <f t="shared" si="102"/>
        <v/>
      </c>
      <c r="W1231" s="71" t="str">
        <f t="shared" si="103"/>
        <v>%НКПР</v>
      </c>
      <c r="X1231" s="63">
        <v>100</v>
      </c>
      <c r="Y1231" s="63"/>
      <c r="Z1231" s="66" t="s">
        <v>399</v>
      </c>
      <c r="AA1231" s="59" t="s">
        <v>400</v>
      </c>
      <c r="AB1231" s="63"/>
      <c r="AC1231" s="66" t="s">
        <v>399</v>
      </c>
      <c r="AD1231" s="64">
        <v>24</v>
      </c>
      <c r="AE1231" s="72">
        <v>45332</v>
      </c>
      <c r="AF1231" s="73">
        <f t="shared" si="104"/>
        <v>46062</v>
      </c>
      <c r="AG1231" s="62" t="s">
        <v>82</v>
      </c>
      <c r="AH1231" s="62" t="s">
        <v>83</v>
      </c>
      <c r="AI1231" s="66" t="s">
        <v>4670</v>
      </c>
      <c r="AJ1231" s="62" t="s">
        <v>143</v>
      </c>
      <c r="AK1231" s="73" t="str">
        <f t="shared" ref="AK1231:AK1241" ca="1" si="106">IF(AE1231=0,"нет данных",IF(TODAY()&lt;AF1231-30,"поверен",IF(TODAY()&gt;AF1231,"ЗАМЕНИТЬ","ПРОСРОЧЕН")))</f>
        <v>поверен</v>
      </c>
      <c r="AL1231" s="66"/>
      <c r="AM1231" s="66" t="s">
        <v>86</v>
      </c>
      <c r="AN1231" s="66" t="s">
        <v>87</v>
      </c>
      <c r="AO1231" s="66" t="s">
        <v>88</v>
      </c>
      <c r="AP1231" s="63" t="s">
        <v>584</v>
      </c>
      <c r="AQ1231" s="74"/>
      <c r="AR1231" s="73"/>
      <c r="AS1231" s="66" t="s">
        <v>91</v>
      </c>
      <c r="AT1231" s="58" t="s">
        <v>385</v>
      </c>
      <c r="AU1231" s="58"/>
      <c r="AV1231" s="62"/>
      <c r="AW1231" s="62"/>
      <c r="AX1231" s="58"/>
      <c r="AY1231" s="58"/>
      <c r="AZ1231" s="58"/>
      <c r="BA1231" s="62" t="s">
        <v>221</v>
      </c>
      <c r="BB1231" s="62" t="s">
        <v>403</v>
      </c>
      <c r="BC1231" s="62" t="s">
        <v>404</v>
      </c>
      <c r="BD1231" s="66">
        <v>3160</v>
      </c>
      <c r="BE1231" s="62"/>
      <c r="BF1231" s="75"/>
      <c r="BG1231" s="76" t="s">
        <v>362</v>
      </c>
      <c r="BH1231" s="77"/>
      <c r="BI1231" s="71"/>
      <c r="BJ1231" s="60" t="s">
        <v>407</v>
      </c>
      <c r="BK1231" s="71" t="s">
        <v>588</v>
      </c>
    </row>
    <row r="1232" s="55" customFormat="1" ht="60" hidden="1" customHeight="1">
      <c r="A1232" s="58"/>
      <c r="B1232" s="58" t="s">
        <v>62</v>
      </c>
      <c r="C1232" s="58" t="s">
        <v>63</v>
      </c>
      <c r="D1232" s="59" t="s">
        <v>64</v>
      </c>
      <c r="E1232" s="59" t="s">
        <v>4656</v>
      </c>
      <c r="F1232" s="62" t="s">
        <v>4657</v>
      </c>
      <c r="G1232" s="62" t="s">
        <v>4671</v>
      </c>
      <c r="H1232" s="59" t="s">
        <v>4672</v>
      </c>
      <c r="I1232" s="63" t="s">
        <v>577</v>
      </c>
      <c r="J1232" s="62" t="s">
        <v>578</v>
      </c>
      <c r="K1232" s="64" t="s">
        <v>579</v>
      </c>
      <c r="L1232" s="79" t="s">
        <v>580</v>
      </c>
      <c r="M1232" s="64" t="s">
        <v>581</v>
      </c>
      <c r="N1232" s="64" t="s">
        <v>4673</v>
      </c>
      <c r="O1232" s="58" t="s">
        <v>611</v>
      </c>
      <c r="P1232" s="58" t="s">
        <v>76</v>
      </c>
      <c r="Q1232" s="66" t="s">
        <v>398</v>
      </c>
      <c r="R1232" s="115">
        <v>42882</v>
      </c>
      <c r="S1232" s="63">
        <v>15</v>
      </c>
      <c r="T1232" s="69">
        <f t="shared" si="101"/>
        <v>48360</v>
      </c>
      <c r="U1232" s="59" t="s">
        <v>100</v>
      </c>
      <c r="V1232" s="71" t="str">
        <f t="shared" si="102"/>
        <v/>
      </c>
      <c r="W1232" s="71" t="str">
        <f t="shared" si="103"/>
        <v>%НКПР</v>
      </c>
      <c r="X1232" s="63">
        <v>100</v>
      </c>
      <c r="Y1232" s="63"/>
      <c r="Z1232" s="66" t="s">
        <v>399</v>
      </c>
      <c r="AA1232" s="59" t="s">
        <v>400</v>
      </c>
      <c r="AB1232" s="63"/>
      <c r="AC1232" s="66" t="s">
        <v>399</v>
      </c>
      <c r="AD1232" s="64">
        <v>24</v>
      </c>
      <c r="AE1232" s="72">
        <v>45332</v>
      </c>
      <c r="AF1232" s="73">
        <f t="shared" si="104"/>
        <v>46062</v>
      </c>
      <c r="AG1232" s="62" t="s">
        <v>82</v>
      </c>
      <c r="AH1232" s="62" t="s">
        <v>83</v>
      </c>
      <c r="AI1232" s="66" t="s">
        <v>4674</v>
      </c>
      <c r="AJ1232" s="62" t="s">
        <v>143</v>
      </c>
      <c r="AK1232" s="73" t="str">
        <f t="shared" ca="1" si="106"/>
        <v>поверен</v>
      </c>
      <c r="AL1232" s="66"/>
      <c r="AM1232" s="66" t="s">
        <v>86</v>
      </c>
      <c r="AN1232" s="66" t="s">
        <v>87</v>
      </c>
      <c r="AO1232" s="66" t="s">
        <v>88</v>
      </c>
      <c r="AP1232" s="63" t="s">
        <v>584</v>
      </c>
      <c r="AQ1232" s="74"/>
      <c r="AR1232" s="73"/>
      <c r="AS1232" s="66" t="s">
        <v>91</v>
      </c>
      <c r="AT1232" s="58" t="s">
        <v>385</v>
      </c>
      <c r="AU1232" s="58"/>
      <c r="AV1232" s="62"/>
      <c r="AW1232" s="62"/>
      <c r="AX1232" s="58"/>
      <c r="AY1232" s="58"/>
      <c r="AZ1232" s="58"/>
      <c r="BA1232" s="62" t="s">
        <v>221</v>
      </c>
      <c r="BB1232" s="62" t="s">
        <v>403</v>
      </c>
      <c r="BC1232" s="62" t="s">
        <v>404</v>
      </c>
      <c r="BD1232" s="66">
        <v>3160</v>
      </c>
      <c r="BE1232" s="62"/>
      <c r="BF1232" s="75"/>
      <c r="BG1232" s="76" t="s">
        <v>362</v>
      </c>
      <c r="BH1232" s="77"/>
      <c r="BI1232" s="71"/>
      <c r="BJ1232" s="60" t="s">
        <v>407</v>
      </c>
      <c r="BK1232" s="71" t="s">
        <v>588</v>
      </c>
    </row>
    <row r="1233" s="36" customFormat="1" ht="60" hidden="1" customHeight="1">
      <c r="A1233" s="37"/>
      <c r="B1233" s="37" t="s">
        <v>62</v>
      </c>
      <c r="C1233" s="37" t="s">
        <v>63</v>
      </c>
      <c r="D1233" s="56" t="s">
        <v>64</v>
      </c>
      <c r="E1233" s="56" t="s">
        <v>4675</v>
      </c>
      <c r="F1233" s="40" t="s">
        <v>4676</v>
      </c>
      <c r="G1233" s="40" t="s">
        <v>4677</v>
      </c>
      <c r="H1233" s="56" t="s">
        <v>4678</v>
      </c>
      <c r="I1233" s="48" t="s">
        <v>171</v>
      </c>
      <c r="J1233" s="40" t="s">
        <v>172</v>
      </c>
      <c r="K1233" s="49" t="s">
        <v>131</v>
      </c>
      <c r="L1233" s="57" t="s">
        <v>151</v>
      </c>
      <c r="M1233" s="40" t="s">
        <v>173</v>
      </c>
      <c r="N1233" s="49">
        <v>4037105</v>
      </c>
      <c r="O1233" s="37" t="s">
        <v>75</v>
      </c>
      <c r="P1233" s="37" t="s">
        <v>76</v>
      </c>
      <c r="Q1233" s="42" t="s">
        <v>137</v>
      </c>
      <c r="R1233" s="96">
        <v>42718</v>
      </c>
      <c r="S1233" s="44">
        <v>12</v>
      </c>
      <c r="T1233" s="45">
        <f t="shared" si="101"/>
        <v>47100.400000000001</v>
      </c>
      <c r="U1233" s="56" t="s">
        <v>100</v>
      </c>
      <c r="V1233" s="47" t="str">
        <f t="shared" si="102"/>
        <v>М</v>
      </c>
      <c r="W1233" s="47" t="str">
        <f t="shared" si="103"/>
        <v>Па</v>
      </c>
      <c r="X1233" s="48">
        <v>0.5</v>
      </c>
      <c r="Y1233" s="48" t="s">
        <v>138</v>
      </c>
      <c r="Z1233" s="42" t="s">
        <v>139</v>
      </c>
      <c r="AA1233" s="56" t="s">
        <v>156</v>
      </c>
      <c r="AB1233" s="48"/>
      <c r="AC1233" s="42" t="s">
        <v>141</v>
      </c>
      <c r="AD1233" s="49">
        <v>60</v>
      </c>
      <c r="AE1233" s="50">
        <v>44149</v>
      </c>
      <c r="AF1233" s="51">
        <f t="shared" si="104"/>
        <v>45974</v>
      </c>
      <c r="AG1233" s="40" t="s">
        <v>82</v>
      </c>
      <c r="AH1233" s="40" t="s">
        <v>83</v>
      </c>
      <c r="AI1233" s="42" t="s">
        <v>4679</v>
      </c>
      <c r="AJ1233" s="40" t="s">
        <v>85</v>
      </c>
      <c r="AK1233" s="51" t="str">
        <f t="shared" ca="1" si="106"/>
        <v>поверен</v>
      </c>
      <c r="AL1233" s="42"/>
      <c r="AM1233" s="42" t="s">
        <v>86</v>
      </c>
      <c r="AN1233" s="42" t="s">
        <v>87</v>
      </c>
      <c r="AO1233" s="42" t="s">
        <v>88</v>
      </c>
      <c r="AP1233" s="48" t="s">
        <v>158</v>
      </c>
      <c r="AQ1233" s="41"/>
      <c r="AR1233" s="51"/>
      <c r="AS1233" s="42" t="s">
        <v>91</v>
      </c>
      <c r="AT1233" s="37" t="s">
        <v>385</v>
      </c>
      <c r="AU1233" s="37"/>
      <c r="AV1233" s="40"/>
      <c r="AW1233" s="40"/>
      <c r="AX1233" s="37"/>
      <c r="AY1233" s="37"/>
      <c r="AZ1233" s="37"/>
      <c r="BA1233" s="40" t="s">
        <v>221</v>
      </c>
      <c r="BB1233" s="40" t="s">
        <v>145</v>
      </c>
      <c r="BC1233" s="40" t="s">
        <v>146</v>
      </c>
      <c r="BD1233" s="42">
        <v>3001</v>
      </c>
      <c r="BE1233" s="40"/>
      <c r="BF1233" s="52"/>
      <c r="BG1233" s="53"/>
      <c r="BH1233" s="54"/>
      <c r="BI1233" s="47"/>
      <c r="BJ1233" s="47"/>
      <c r="BK1233" s="47"/>
      <c r="BL1233" s="55"/>
      <c r="BM1233" s="55"/>
      <c r="BN1233" s="55"/>
      <c r="BO1233" s="55"/>
      <c r="BP1233" s="55"/>
      <c r="BQ1233" s="55"/>
      <c r="BR1233" s="55"/>
      <c r="BS1233" s="55"/>
      <c r="BT1233" s="55"/>
      <c r="BU1233" s="55"/>
      <c r="BV1233" s="55"/>
      <c r="BW1233" s="55"/>
      <c r="BX1233" s="55"/>
      <c r="BY1233" s="55"/>
      <c r="BZ1233" s="55"/>
      <c r="CA1233" s="55"/>
      <c r="CB1233" s="55"/>
      <c r="CC1233" s="55"/>
      <c r="CD1233" s="55"/>
      <c r="CE1233" s="55"/>
      <c r="CF1233" s="55"/>
      <c r="CG1233" s="55"/>
      <c r="CH1233" s="55"/>
      <c r="CI1233" s="55"/>
      <c r="CJ1233" s="55"/>
      <c r="CK1233" s="55"/>
      <c r="CL1233" s="55"/>
      <c r="CM1233" s="55"/>
      <c r="CN1233" s="55"/>
      <c r="CO1233" s="55"/>
      <c r="CP1233" s="55"/>
      <c r="CQ1233" s="55"/>
      <c r="CR1233" s="55"/>
      <c r="CS1233" s="55"/>
      <c r="CT1233" s="55"/>
      <c r="CU1233" s="55"/>
      <c r="CV1233" s="55"/>
      <c r="CW1233" s="55"/>
      <c r="CX1233" s="55"/>
      <c r="CY1233" s="55"/>
      <c r="CZ1233" s="55"/>
      <c r="DA1233" s="55"/>
      <c r="DB1233" s="55"/>
      <c r="DC1233" s="55"/>
      <c r="DD1233" s="55"/>
      <c r="DE1233" s="55"/>
      <c r="DF1233" s="55"/>
      <c r="DG1233" s="55"/>
      <c r="DH1233" s="55"/>
      <c r="DI1233" s="55"/>
      <c r="DJ1233" s="55"/>
      <c r="DK1233" s="55"/>
      <c r="DL1233" s="55"/>
      <c r="DM1233" s="55"/>
      <c r="DN1233" s="55"/>
      <c r="DO1233" s="55"/>
      <c r="DP1233" s="55"/>
      <c r="DQ1233" s="55"/>
      <c r="DR1233" s="55"/>
      <c r="DS1233" s="55"/>
      <c r="DT1233" s="55"/>
      <c r="DU1233" s="55"/>
      <c r="DV1233" s="55"/>
      <c r="DW1233" s="55"/>
      <c r="DX1233" s="55"/>
      <c r="DY1233" s="55"/>
      <c r="DZ1233" s="55"/>
      <c r="EA1233" s="55"/>
      <c r="EB1233" s="55"/>
      <c r="EC1233" s="55"/>
      <c r="ED1233" s="55"/>
      <c r="EE1233" s="55"/>
      <c r="EF1233" s="55"/>
      <c r="EG1233" s="55"/>
      <c r="EH1233" s="55"/>
      <c r="EI1233" s="55"/>
      <c r="EJ1233" s="55"/>
      <c r="EK1233" s="55"/>
      <c r="EL1233" s="55"/>
      <c r="EM1233" s="55"/>
      <c r="EN1233" s="55"/>
      <c r="EO1233" s="55"/>
      <c r="EP1233" s="55"/>
      <c r="EQ1233" s="55"/>
      <c r="ER1233" s="55"/>
      <c r="ES1233" s="55"/>
      <c r="ET1233" s="55"/>
      <c r="EU1233" s="55"/>
      <c r="EV1233" s="55"/>
      <c r="EW1233" s="55"/>
      <c r="EX1233" s="55"/>
      <c r="EY1233" s="55"/>
      <c r="EZ1233" s="55"/>
      <c r="FA1233" s="55"/>
      <c r="FB1233" s="55"/>
      <c r="FC1233" s="55"/>
      <c r="FD1233" s="55"/>
      <c r="FE1233" s="55"/>
      <c r="FF1233" s="55"/>
      <c r="FG1233" s="55"/>
      <c r="FH1233" s="55"/>
      <c r="FI1233" s="55"/>
      <c r="FJ1233" s="55"/>
      <c r="FK1233" s="55"/>
      <c r="FL1233" s="55"/>
      <c r="FM1233" s="55"/>
      <c r="FN1233" s="55"/>
      <c r="FO1233" s="55"/>
      <c r="FP1233" s="55"/>
      <c r="FQ1233" s="55"/>
      <c r="FR1233" s="55"/>
      <c r="FS1233" s="55"/>
      <c r="FT1233" s="55"/>
      <c r="FU1233" s="55"/>
      <c r="FV1233" s="55"/>
      <c r="FW1233" s="55"/>
      <c r="FX1233" s="55"/>
      <c r="FY1233" s="55"/>
      <c r="FZ1233" s="55"/>
      <c r="GA1233" s="55"/>
      <c r="GB1233" s="55"/>
      <c r="GC1233" s="55"/>
      <c r="GD1233" s="55"/>
      <c r="GE1233" s="55"/>
      <c r="GF1233" s="55"/>
      <c r="GG1233" s="55"/>
      <c r="GH1233" s="55"/>
      <c r="GI1233" s="55"/>
      <c r="GJ1233" s="55"/>
      <c r="GK1233" s="55"/>
      <c r="GL1233" s="55"/>
      <c r="GM1233" s="55"/>
      <c r="GN1233" s="55"/>
      <c r="GO1233" s="55"/>
      <c r="GP1233" s="55"/>
      <c r="GQ1233" s="55"/>
      <c r="GR1233" s="55"/>
      <c r="GS1233" s="55"/>
      <c r="GT1233" s="55"/>
      <c r="GU1233" s="55"/>
      <c r="GV1233" s="55"/>
      <c r="GW1233" s="55"/>
      <c r="GX1233" s="55"/>
      <c r="GY1233" s="55"/>
      <c r="GZ1233" s="55"/>
      <c r="HA1233" s="55"/>
      <c r="HB1233" s="55"/>
      <c r="HC1233" s="55"/>
      <c r="HD1233" s="55"/>
      <c r="HE1233" s="55"/>
      <c r="HF1233" s="55"/>
      <c r="HG1233" s="55"/>
      <c r="HH1233" s="55"/>
      <c r="HI1233" s="55"/>
      <c r="HJ1233" s="55"/>
      <c r="HK1233" s="55"/>
      <c r="HL1233" s="55"/>
      <c r="HM1233" s="55"/>
      <c r="HN1233" s="55"/>
      <c r="HO1233" s="55"/>
      <c r="HP1233" s="55"/>
      <c r="HQ1233" s="55"/>
      <c r="HR1233" s="55"/>
      <c r="HS1233" s="55"/>
      <c r="HT1233" s="55"/>
      <c r="HU1233" s="55"/>
      <c r="HV1233" s="55"/>
      <c r="HW1233" s="55"/>
      <c r="HX1233" s="55"/>
      <c r="HY1233" s="55"/>
      <c r="HZ1233" s="55"/>
      <c r="IA1233" s="55"/>
      <c r="IB1233" s="55"/>
      <c r="IC1233" s="55"/>
      <c r="ID1233" s="55"/>
      <c r="IE1233" s="55"/>
    </row>
    <row r="1234" s="92" customFormat="1" ht="60" hidden="1" customHeight="1">
      <c r="A1234" s="37"/>
      <c r="B1234" s="37" t="s">
        <v>62</v>
      </c>
      <c r="C1234" s="37" t="s">
        <v>63</v>
      </c>
      <c r="D1234" s="56" t="s">
        <v>64</v>
      </c>
      <c r="E1234" s="56" t="s">
        <v>4675</v>
      </c>
      <c r="F1234" s="40" t="s">
        <v>4546</v>
      </c>
      <c r="G1234" s="40" t="s">
        <v>4680</v>
      </c>
      <c r="H1234" s="56" t="s">
        <v>4681</v>
      </c>
      <c r="I1234" s="48" t="s">
        <v>1782</v>
      </c>
      <c r="J1234" s="40" t="s">
        <v>1783</v>
      </c>
      <c r="K1234" s="49" t="s">
        <v>1784</v>
      </c>
      <c r="L1234" s="49" t="s">
        <v>1785</v>
      </c>
      <c r="M1234" s="49" t="s">
        <v>1786</v>
      </c>
      <c r="N1234" s="49">
        <v>474</v>
      </c>
      <c r="O1234" s="37" t="s">
        <v>1788</v>
      </c>
      <c r="P1234" s="37" t="s">
        <v>76</v>
      </c>
      <c r="Q1234" s="42" t="s">
        <v>289</v>
      </c>
      <c r="R1234" s="91">
        <v>42400</v>
      </c>
      <c r="S1234" s="48">
        <v>14</v>
      </c>
      <c r="T1234" s="45">
        <f t="shared" si="101"/>
        <v>47512.800000000003</v>
      </c>
      <c r="U1234" s="56" t="s">
        <v>1789</v>
      </c>
      <c r="V1234" s="37" t="str">
        <f t="shared" si="102"/>
        <v/>
      </c>
      <c r="W1234" s="37" t="str">
        <f t="shared" si="103"/>
        <v>м</v>
      </c>
      <c r="X1234" s="48" t="s">
        <v>1790</v>
      </c>
      <c r="Y1234" s="48"/>
      <c r="Z1234" s="42" t="s">
        <v>325</v>
      </c>
      <c r="AA1234" s="56" t="s">
        <v>326</v>
      </c>
      <c r="AB1234" s="48" t="s">
        <v>325</v>
      </c>
      <c r="AC1234" s="42" t="s">
        <v>325</v>
      </c>
      <c r="AD1234" s="49">
        <v>24</v>
      </c>
      <c r="AE1234" s="50">
        <v>45768</v>
      </c>
      <c r="AF1234" s="51">
        <f t="shared" si="104"/>
        <v>46497</v>
      </c>
      <c r="AG1234" s="51" t="s">
        <v>1480</v>
      </c>
      <c r="AH1234" s="51" t="s">
        <v>83</v>
      </c>
      <c r="AI1234" s="42" t="s">
        <v>4682</v>
      </c>
      <c r="AJ1234" s="40" t="s">
        <v>109</v>
      </c>
      <c r="AK1234" s="51" t="str">
        <f t="shared" ca="1" si="106"/>
        <v>поверен</v>
      </c>
      <c r="AL1234" s="42"/>
      <c r="AM1234" s="42" t="s">
        <v>86</v>
      </c>
      <c r="AN1234" s="42" t="s">
        <v>87</v>
      </c>
      <c r="AO1234" s="42" t="s">
        <v>88</v>
      </c>
      <c r="AP1234" s="48"/>
      <c r="AQ1234" s="41"/>
      <c r="AR1234" s="51"/>
      <c r="AS1234" s="42" t="s">
        <v>91</v>
      </c>
      <c r="AT1234" s="37" t="s">
        <v>385</v>
      </c>
      <c r="AU1234" s="37"/>
      <c r="AV1234" s="40"/>
      <c r="AW1234" s="40"/>
      <c r="AX1234" s="37"/>
      <c r="AY1234" s="37"/>
      <c r="AZ1234" s="37"/>
      <c r="BA1234" s="40" t="s">
        <v>221</v>
      </c>
      <c r="BB1234" s="40" t="s">
        <v>329</v>
      </c>
      <c r="BC1234" s="40" t="s">
        <v>298</v>
      </c>
      <c r="BD1234" s="42">
        <v>2971</v>
      </c>
      <c r="BE1234" s="40"/>
      <c r="BF1234" s="52"/>
      <c r="BG1234" s="93" t="s">
        <v>1170</v>
      </c>
      <c r="BH1234" s="94"/>
      <c r="BI1234" s="41" t="s">
        <v>1792</v>
      </c>
      <c r="BJ1234" s="41" t="s">
        <v>1344</v>
      </c>
      <c r="BK1234" s="41" t="s">
        <v>302</v>
      </c>
      <c r="BL1234" s="95"/>
      <c r="BM1234" s="95"/>
      <c r="BN1234" s="95"/>
      <c r="BO1234" s="95"/>
      <c r="BP1234" s="95"/>
      <c r="BQ1234" s="95"/>
      <c r="BR1234" s="95"/>
      <c r="BS1234" s="95"/>
      <c r="BT1234" s="95"/>
      <c r="BU1234" s="95"/>
      <c r="BV1234" s="95"/>
      <c r="BW1234" s="95"/>
      <c r="BX1234" s="95"/>
      <c r="BY1234" s="95"/>
      <c r="BZ1234" s="95"/>
      <c r="CA1234" s="95"/>
      <c r="CB1234" s="95"/>
      <c r="CC1234" s="95"/>
      <c r="CD1234" s="95"/>
      <c r="CE1234" s="95"/>
      <c r="CF1234" s="95"/>
      <c r="CG1234" s="95"/>
      <c r="CH1234" s="95"/>
      <c r="CI1234" s="95"/>
      <c r="CJ1234" s="95"/>
      <c r="CK1234" s="95"/>
      <c r="CL1234" s="95"/>
      <c r="CM1234" s="95"/>
      <c r="CN1234" s="95"/>
      <c r="CO1234" s="95"/>
      <c r="CP1234" s="95"/>
      <c r="CQ1234" s="95"/>
      <c r="CR1234" s="95"/>
      <c r="CS1234" s="95"/>
      <c r="CT1234" s="95"/>
      <c r="CU1234" s="95"/>
      <c r="CV1234" s="95"/>
      <c r="CW1234" s="95"/>
      <c r="CX1234" s="95"/>
      <c r="CY1234" s="95"/>
      <c r="CZ1234" s="95"/>
      <c r="DA1234" s="95"/>
      <c r="DB1234" s="95"/>
      <c r="DC1234" s="95"/>
      <c r="DD1234" s="95"/>
      <c r="DE1234" s="95"/>
      <c r="DF1234" s="95"/>
      <c r="DG1234" s="95"/>
      <c r="DH1234" s="95"/>
      <c r="DI1234" s="95"/>
      <c r="DJ1234" s="95"/>
      <c r="DK1234" s="95"/>
      <c r="DL1234" s="95"/>
      <c r="DM1234" s="95"/>
      <c r="DN1234" s="95"/>
      <c r="DO1234" s="95"/>
      <c r="DP1234" s="95"/>
      <c r="DQ1234" s="95"/>
      <c r="DR1234" s="95"/>
      <c r="DS1234" s="95"/>
      <c r="DT1234" s="95"/>
      <c r="DU1234" s="95"/>
      <c r="DV1234" s="95"/>
      <c r="DW1234" s="95"/>
      <c r="DX1234" s="95"/>
      <c r="DY1234" s="95"/>
      <c r="DZ1234" s="95"/>
      <c r="EA1234" s="95"/>
      <c r="EB1234" s="95"/>
      <c r="EC1234" s="95"/>
      <c r="ED1234" s="95"/>
      <c r="EE1234" s="95"/>
      <c r="EF1234" s="95"/>
      <c r="EG1234" s="95"/>
      <c r="EH1234" s="95"/>
      <c r="EI1234" s="95"/>
      <c r="EJ1234" s="95"/>
      <c r="EK1234" s="95"/>
      <c r="EL1234" s="95"/>
      <c r="EM1234" s="95"/>
      <c r="EN1234" s="95"/>
      <c r="EO1234" s="95"/>
      <c r="EP1234" s="95"/>
      <c r="EQ1234" s="95"/>
      <c r="ER1234" s="95"/>
      <c r="ES1234" s="95"/>
      <c r="ET1234" s="95"/>
      <c r="EU1234" s="95"/>
      <c r="EV1234" s="95"/>
      <c r="EW1234" s="95"/>
      <c r="EX1234" s="95"/>
      <c r="EY1234" s="95"/>
      <c r="EZ1234" s="95"/>
      <c r="FA1234" s="95"/>
      <c r="FB1234" s="95"/>
      <c r="FC1234" s="95"/>
      <c r="FD1234" s="95"/>
      <c r="FE1234" s="95"/>
      <c r="FF1234" s="95"/>
      <c r="FG1234" s="95"/>
      <c r="FH1234" s="95"/>
      <c r="FI1234" s="95"/>
      <c r="FJ1234" s="95"/>
      <c r="FK1234" s="95"/>
      <c r="FL1234" s="95"/>
      <c r="FM1234" s="95"/>
      <c r="FN1234" s="95"/>
      <c r="FO1234" s="95"/>
      <c r="FP1234" s="95"/>
      <c r="FQ1234" s="95"/>
      <c r="FR1234" s="95"/>
      <c r="FS1234" s="95"/>
      <c r="FT1234" s="95"/>
      <c r="FU1234" s="95"/>
      <c r="FV1234" s="95"/>
      <c r="FW1234" s="95"/>
      <c r="FX1234" s="95"/>
      <c r="FY1234" s="95"/>
      <c r="FZ1234" s="95"/>
      <c r="GA1234" s="95"/>
      <c r="GB1234" s="95"/>
      <c r="GC1234" s="95"/>
      <c r="GD1234" s="95"/>
      <c r="GE1234" s="95"/>
      <c r="GF1234" s="95"/>
      <c r="GG1234" s="95"/>
      <c r="GH1234" s="95"/>
      <c r="GI1234" s="95"/>
      <c r="GJ1234" s="95"/>
      <c r="GK1234" s="95"/>
      <c r="GL1234" s="95"/>
      <c r="GM1234" s="95"/>
      <c r="GN1234" s="95"/>
      <c r="GO1234" s="95"/>
      <c r="GP1234" s="95"/>
      <c r="GQ1234" s="95"/>
      <c r="GR1234" s="95"/>
      <c r="GS1234" s="95"/>
      <c r="GT1234" s="95"/>
      <c r="GU1234" s="95"/>
      <c r="GV1234" s="95"/>
      <c r="GW1234" s="95"/>
      <c r="GX1234" s="95"/>
      <c r="GY1234" s="95"/>
      <c r="GZ1234" s="95"/>
      <c r="HA1234" s="95"/>
      <c r="HB1234" s="95"/>
      <c r="HC1234" s="95"/>
      <c r="HD1234" s="95"/>
      <c r="HE1234" s="95"/>
      <c r="HF1234" s="95"/>
      <c r="HG1234" s="95"/>
      <c r="HH1234" s="95"/>
      <c r="HI1234" s="95"/>
      <c r="HJ1234" s="95"/>
      <c r="HK1234" s="95"/>
      <c r="HL1234" s="95"/>
      <c r="HM1234" s="95"/>
      <c r="HN1234" s="95"/>
      <c r="HO1234" s="95"/>
      <c r="HP1234" s="95"/>
      <c r="HQ1234" s="95"/>
      <c r="HR1234" s="95"/>
      <c r="HS1234" s="95"/>
      <c r="HT1234" s="95"/>
      <c r="HU1234" s="95"/>
      <c r="HV1234" s="95"/>
      <c r="HW1234" s="95"/>
      <c r="HX1234" s="95"/>
      <c r="HY1234" s="95"/>
      <c r="HZ1234" s="95"/>
      <c r="IA1234" s="95"/>
      <c r="IB1234" s="95"/>
      <c r="IC1234" s="95"/>
      <c r="ID1234" s="95"/>
      <c r="IE1234" s="95"/>
    </row>
    <row r="1235" s="235" customFormat="1" ht="60" hidden="1" customHeight="1">
      <c r="A1235" s="236"/>
      <c r="B1235" s="236" t="s">
        <v>62</v>
      </c>
      <c r="C1235" s="236" t="s">
        <v>63</v>
      </c>
      <c r="D1235" s="237" t="s">
        <v>64</v>
      </c>
      <c r="E1235" s="237" t="s">
        <v>4675</v>
      </c>
      <c r="F1235" s="238" t="s">
        <v>4546</v>
      </c>
      <c r="G1235" s="238" t="s">
        <v>4683</v>
      </c>
      <c r="H1235" s="237" t="s">
        <v>4684</v>
      </c>
      <c r="I1235" s="239" t="s">
        <v>577</v>
      </c>
      <c r="J1235" s="238" t="s">
        <v>578</v>
      </c>
      <c r="K1235" s="240" t="s">
        <v>579</v>
      </c>
      <c r="L1235" s="241" t="s">
        <v>580</v>
      </c>
      <c r="M1235" s="240" t="s">
        <v>581</v>
      </c>
      <c r="N1235" s="240" t="s">
        <v>4685</v>
      </c>
      <c r="O1235" s="236" t="s">
        <v>611</v>
      </c>
      <c r="P1235" s="236" t="s">
        <v>76</v>
      </c>
      <c r="Q1235" s="242" t="s">
        <v>398</v>
      </c>
      <c r="R1235" s="273">
        <v>42884</v>
      </c>
      <c r="S1235" s="239">
        <v>15</v>
      </c>
      <c r="T1235" s="244">
        <f t="shared" si="101"/>
        <v>48362</v>
      </c>
      <c r="U1235" s="237" t="s">
        <v>100</v>
      </c>
      <c r="V1235" s="245" t="str">
        <f t="shared" si="102"/>
        <v/>
      </c>
      <c r="W1235" s="245" t="str">
        <f t="shared" si="103"/>
        <v>%НКПР</v>
      </c>
      <c r="X1235" s="239">
        <v>100</v>
      </c>
      <c r="Y1235" s="239"/>
      <c r="Z1235" s="242" t="s">
        <v>399</v>
      </c>
      <c r="AA1235" s="237" t="s">
        <v>400</v>
      </c>
      <c r="AB1235" s="239"/>
      <c r="AC1235" s="242" t="s">
        <v>399</v>
      </c>
      <c r="AD1235" s="374">
        <v>24</v>
      </c>
      <c r="AE1235" s="375">
        <v>45735</v>
      </c>
      <c r="AF1235" s="248">
        <f t="shared" si="104"/>
        <v>46464</v>
      </c>
      <c r="AG1235" s="249" t="s">
        <v>1480</v>
      </c>
      <c r="AH1235" s="238" t="s">
        <v>83</v>
      </c>
      <c r="AI1235" s="238" t="s">
        <v>4686</v>
      </c>
      <c r="AJ1235" s="236" t="s">
        <v>109</v>
      </c>
      <c r="AK1235" s="248" t="str">
        <f t="shared" ca="1" si="106"/>
        <v>поверен</v>
      </c>
      <c r="AL1235" s="242"/>
      <c r="AM1235" s="242" t="s">
        <v>86</v>
      </c>
      <c r="AN1235" s="242" t="s">
        <v>87</v>
      </c>
      <c r="AO1235" s="242" t="s">
        <v>88</v>
      </c>
      <c r="AP1235" s="239" t="s">
        <v>584</v>
      </c>
      <c r="AQ1235" s="250"/>
      <c r="AR1235" s="248"/>
      <c r="AS1235" s="242" t="s">
        <v>91</v>
      </c>
      <c r="AT1235" s="236" t="s">
        <v>385</v>
      </c>
      <c r="AU1235" s="236"/>
      <c r="AV1235" s="238"/>
      <c r="AW1235" s="238"/>
      <c r="AX1235" s="236"/>
      <c r="AY1235" s="236"/>
      <c r="AZ1235" s="236"/>
      <c r="BA1235" s="238" t="s">
        <v>221</v>
      </c>
      <c r="BB1235" s="238" t="s">
        <v>403</v>
      </c>
      <c r="BC1235" s="238" t="s">
        <v>404</v>
      </c>
      <c r="BD1235" s="242">
        <v>3160</v>
      </c>
      <c r="BE1235" s="238"/>
      <c r="BF1235" s="251"/>
      <c r="BG1235" s="238" t="s">
        <v>1027</v>
      </c>
      <c r="BH1235" s="245"/>
      <c r="BI1235" s="245"/>
      <c r="BJ1235" s="252" t="s">
        <v>407</v>
      </c>
      <c r="BK1235" s="245" t="s">
        <v>588</v>
      </c>
      <c r="BL1235" s="125"/>
      <c r="BM1235" s="125"/>
      <c r="BN1235" s="125"/>
      <c r="BO1235" s="125"/>
      <c r="BP1235" s="125"/>
      <c r="BQ1235" s="125"/>
      <c r="BR1235" s="125"/>
      <c r="BS1235" s="125"/>
      <c r="BT1235" s="125"/>
      <c r="BU1235" s="125"/>
      <c r="BV1235" s="125"/>
      <c r="BW1235" s="125"/>
      <c r="BX1235" s="125"/>
      <c r="BY1235" s="125"/>
      <c r="BZ1235" s="125"/>
      <c r="CA1235" s="125"/>
      <c r="CB1235" s="125"/>
      <c r="CC1235" s="125"/>
      <c r="CD1235" s="125"/>
      <c r="CE1235" s="125"/>
      <c r="CF1235" s="125"/>
      <c r="CG1235" s="125"/>
      <c r="CH1235" s="125"/>
      <c r="CI1235" s="125"/>
      <c r="CJ1235" s="125"/>
      <c r="CK1235" s="125"/>
      <c r="CL1235" s="125"/>
      <c r="CM1235" s="125"/>
      <c r="CN1235" s="125"/>
      <c r="CO1235" s="125"/>
      <c r="CP1235" s="125"/>
      <c r="CQ1235" s="125"/>
      <c r="CR1235" s="125"/>
      <c r="CS1235" s="125"/>
      <c r="CT1235" s="125"/>
      <c r="CU1235" s="125"/>
      <c r="CV1235" s="125"/>
      <c r="CW1235" s="125"/>
      <c r="CX1235" s="125"/>
      <c r="CY1235" s="125"/>
      <c r="CZ1235" s="125"/>
      <c r="DA1235" s="125"/>
      <c r="DB1235" s="125"/>
      <c r="DC1235" s="125"/>
      <c r="DD1235" s="125"/>
      <c r="DE1235" s="125"/>
      <c r="DF1235" s="125"/>
      <c r="DG1235" s="125"/>
      <c r="DH1235" s="125"/>
      <c r="DI1235" s="125"/>
      <c r="DJ1235" s="125"/>
      <c r="DK1235" s="125"/>
      <c r="DL1235" s="125"/>
      <c r="DM1235" s="125"/>
      <c r="DN1235" s="125"/>
      <c r="DO1235" s="125"/>
      <c r="DP1235" s="125"/>
      <c r="DQ1235" s="125"/>
      <c r="DR1235" s="125"/>
      <c r="DS1235" s="125"/>
      <c r="DT1235" s="125"/>
      <c r="DU1235" s="125"/>
      <c r="DV1235" s="125"/>
      <c r="DW1235" s="125"/>
      <c r="DX1235" s="125"/>
      <c r="DY1235" s="125"/>
      <c r="DZ1235" s="125"/>
      <c r="EA1235" s="125"/>
      <c r="EB1235" s="125"/>
      <c r="EC1235" s="125"/>
      <c r="ED1235" s="125"/>
      <c r="EE1235" s="125"/>
      <c r="EF1235" s="125"/>
      <c r="EG1235" s="125"/>
      <c r="EH1235" s="125"/>
      <c r="EI1235" s="125"/>
      <c r="EJ1235" s="125"/>
      <c r="EK1235" s="125"/>
      <c r="EL1235" s="125"/>
      <c r="EM1235" s="125"/>
      <c r="EN1235" s="125"/>
      <c r="EO1235" s="125"/>
      <c r="EP1235" s="125"/>
      <c r="EQ1235" s="125"/>
      <c r="ER1235" s="125"/>
      <c r="ES1235" s="125"/>
      <c r="ET1235" s="125"/>
      <c r="EU1235" s="125"/>
      <c r="EV1235" s="125"/>
      <c r="EW1235" s="125"/>
      <c r="EX1235" s="125"/>
      <c r="EY1235" s="125"/>
      <c r="EZ1235" s="125"/>
      <c r="FA1235" s="125"/>
      <c r="FB1235" s="125"/>
      <c r="FC1235" s="125"/>
      <c r="FD1235" s="125"/>
      <c r="FE1235" s="125"/>
      <c r="FF1235" s="125"/>
      <c r="FG1235" s="125"/>
      <c r="FH1235" s="125"/>
      <c r="FI1235" s="125"/>
      <c r="FJ1235" s="125"/>
      <c r="FK1235" s="125"/>
      <c r="FL1235" s="125"/>
      <c r="FM1235" s="125"/>
      <c r="FN1235" s="125"/>
      <c r="FO1235" s="125"/>
      <c r="FP1235" s="125"/>
      <c r="FQ1235" s="125"/>
      <c r="FR1235" s="125"/>
      <c r="FS1235" s="125"/>
      <c r="FT1235" s="125"/>
      <c r="FU1235" s="125"/>
      <c r="FV1235" s="125"/>
      <c r="FW1235" s="125"/>
      <c r="FX1235" s="125"/>
      <c r="FY1235" s="125"/>
      <c r="FZ1235" s="125"/>
      <c r="GA1235" s="125"/>
      <c r="GB1235" s="125"/>
      <c r="GC1235" s="125"/>
      <c r="GD1235" s="125"/>
      <c r="GE1235" s="125"/>
      <c r="GF1235" s="125"/>
      <c r="GG1235" s="125"/>
      <c r="GH1235" s="125"/>
      <c r="GI1235" s="125"/>
      <c r="GJ1235" s="125"/>
      <c r="GK1235" s="125"/>
      <c r="GL1235" s="125"/>
      <c r="GM1235" s="125"/>
      <c r="GN1235" s="125"/>
      <c r="GO1235" s="125"/>
      <c r="GP1235" s="125"/>
      <c r="GQ1235" s="125"/>
      <c r="GR1235" s="125"/>
      <c r="GS1235" s="125"/>
      <c r="GT1235" s="125"/>
      <c r="GU1235" s="125"/>
      <c r="GV1235" s="125"/>
      <c r="GW1235" s="125"/>
      <c r="GX1235" s="125"/>
      <c r="GY1235" s="125"/>
      <c r="GZ1235" s="125"/>
      <c r="HA1235" s="125"/>
      <c r="HB1235" s="125"/>
      <c r="HC1235" s="125"/>
      <c r="HD1235" s="125"/>
      <c r="HE1235" s="125"/>
      <c r="HF1235" s="125"/>
      <c r="HG1235" s="125"/>
      <c r="HH1235" s="125"/>
      <c r="HI1235" s="125"/>
      <c r="HJ1235" s="125"/>
      <c r="HK1235" s="125"/>
      <c r="HL1235" s="125"/>
      <c r="HM1235" s="125"/>
      <c r="HN1235" s="125"/>
      <c r="HO1235" s="125"/>
      <c r="HP1235" s="125"/>
      <c r="HQ1235" s="125"/>
      <c r="HR1235" s="125"/>
      <c r="HS1235" s="125"/>
      <c r="HT1235" s="125"/>
      <c r="HU1235" s="125"/>
      <c r="HV1235" s="125"/>
      <c r="HW1235" s="125"/>
      <c r="HX1235" s="125"/>
      <c r="HY1235" s="125"/>
      <c r="HZ1235" s="125"/>
      <c r="IA1235" s="125"/>
      <c r="IB1235" s="125"/>
      <c r="IC1235" s="125"/>
      <c r="ID1235" s="125"/>
      <c r="IE1235" s="125"/>
    </row>
    <row r="1236" s="235" customFormat="1" ht="60" hidden="1" customHeight="1">
      <c r="A1236" s="236"/>
      <c r="B1236" s="236" t="s">
        <v>62</v>
      </c>
      <c r="C1236" s="236" t="s">
        <v>63</v>
      </c>
      <c r="D1236" s="237" t="s">
        <v>64</v>
      </c>
      <c r="E1236" s="237" t="s">
        <v>4675</v>
      </c>
      <c r="F1236" s="238" t="s">
        <v>4546</v>
      </c>
      <c r="G1236" s="238" t="s">
        <v>4683</v>
      </c>
      <c r="H1236" s="237" t="s">
        <v>4687</v>
      </c>
      <c r="I1236" s="239" t="s">
        <v>577</v>
      </c>
      <c r="J1236" s="238" t="s">
        <v>578</v>
      </c>
      <c r="K1236" s="240" t="s">
        <v>579</v>
      </c>
      <c r="L1236" s="241" t="s">
        <v>580</v>
      </c>
      <c r="M1236" s="240" t="s">
        <v>581</v>
      </c>
      <c r="N1236" s="240" t="s">
        <v>4688</v>
      </c>
      <c r="O1236" s="236" t="s">
        <v>611</v>
      </c>
      <c r="P1236" s="236" t="s">
        <v>76</v>
      </c>
      <c r="Q1236" s="242" t="s">
        <v>398</v>
      </c>
      <c r="R1236" s="273">
        <v>42884</v>
      </c>
      <c r="S1236" s="239">
        <v>15</v>
      </c>
      <c r="T1236" s="244">
        <f t="shared" si="101"/>
        <v>48362</v>
      </c>
      <c r="U1236" s="237" t="s">
        <v>100</v>
      </c>
      <c r="V1236" s="245" t="str">
        <f t="shared" si="102"/>
        <v/>
      </c>
      <c r="W1236" s="245" t="str">
        <f t="shared" si="103"/>
        <v>%НКПР</v>
      </c>
      <c r="X1236" s="239">
        <v>100</v>
      </c>
      <c r="Y1236" s="239"/>
      <c r="Z1236" s="242" t="s">
        <v>399</v>
      </c>
      <c r="AA1236" s="237" t="s">
        <v>400</v>
      </c>
      <c r="AB1236" s="239"/>
      <c r="AC1236" s="242" t="s">
        <v>399</v>
      </c>
      <c r="AD1236" s="374">
        <v>24</v>
      </c>
      <c r="AE1236" s="375">
        <v>45735</v>
      </c>
      <c r="AF1236" s="248">
        <f t="shared" si="104"/>
        <v>46464</v>
      </c>
      <c r="AG1236" s="249" t="s">
        <v>1480</v>
      </c>
      <c r="AH1236" s="238" t="s">
        <v>83</v>
      </c>
      <c r="AI1236" s="238" t="s">
        <v>4689</v>
      </c>
      <c r="AJ1236" s="236" t="s">
        <v>109</v>
      </c>
      <c r="AK1236" s="248" t="str">
        <f t="shared" ca="1" si="106"/>
        <v>поверен</v>
      </c>
      <c r="AL1236" s="242"/>
      <c r="AM1236" s="242" t="s">
        <v>86</v>
      </c>
      <c r="AN1236" s="242" t="s">
        <v>87</v>
      </c>
      <c r="AO1236" s="242" t="s">
        <v>88</v>
      </c>
      <c r="AP1236" s="239" t="s">
        <v>584</v>
      </c>
      <c r="AQ1236" s="250"/>
      <c r="AR1236" s="248"/>
      <c r="AS1236" s="242" t="s">
        <v>91</v>
      </c>
      <c r="AT1236" s="236" t="s">
        <v>385</v>
      </c>
      <c r="AU1236" s="236"/>
      <c r="AV1236" s="238"/>
      <c r="AW1236" s="238"/>
      <c r="AX1236" s="236"/>
      <c r="AY1236" s="236"/>
      <c r="AZ1236" s="236"/>
      <c r="BA1236" s="238" t="s">
        <v>221</v>
      </c>
      <c r="BB1236" s="238" t="s">
        <v>403</v>
      </c>
      <c r="BC1236" s="238" t="s">
        <v>404</v>
      </c>
      <c r="BD1236" s="242">
        <v>3160</v>
      </c>
      <c r="BE1236" s="238"/>
      <c r="BF1236" s="251"/>
      <c r="BG1236" s="238" t="s">
        <v>1027</v>
      </c>
      <c r="BH1236" s="245"/>
      <c r="BI1236" s="245"/>
      <c r="BJ1236" s="252" t="s">
        <v>407</v>
      </c>
      <c r="BK1236" s="245" t="s">
        <v>588</v>
      </c>
      <c r="BL1236" s="125"/>
      <c r="BM1236" s="125"/>
      <c r="BN1236" s="125"/>
      <c r="BO1236" s="125"/>
      <c r="BP1236" s="125"/>
      <c r="BQ1236" s="125"/>
      <c r="BR1236" s="125"/>
      <c r="BS1236" s="125"/>
      <c r="BT1236" s="125"/>
      <c r="BU1236" s="125"/>
      <c r="BV1236" s="125"/>
      <c r="BW1236" s="125"/>
      <c r="BX1236" s="125"/>
      <c r="BY1236" s="125"/>
      <c r="BZ1236" s="125"/>
      <c r="CA1236" s="125"/>
      <c r="CB1236" s="125"/>
      <c r="CC1236" s="125"/>
      <c r="CD1236" s="125"/>
      <c r="CE1236" s="125"/>
      <c r="CF1236" s="125"/>
      <c r="CG1236" s="125"/>
      <c r="CH1236" s="125"/>
      <c r="CI1236" s="125"/>
      <c r="CJ1236" s="125"/>
      <c r="CK1236" s="125"/>
      <c r="CL1236" s="125"/>
      <c r="CM1236" s="125"/>
      <c r="CN1236" s="125"/>
      <c r="CO1236" s="125"/>
      <c r="CP1236" s="125"/>
      <c r="CQ1236" s="125"/>
      <c r="CR1236" s="125"/>
      <c r="CS1236" s="125"/>
      <c r="CT1236" s="125"/>
      <c r="CU1236" s="125"/>
      <c r="CV1236" s="125"/>
      <c r="CW1236" s="125"/>
      <c r="CX1236" s="125"/>
      <c r="CY1236" s="125"/>
      <c r="CZ1236" s="125"/>
      <c r="DA1236" s="125"/>
      <c r="DB1236" s="125"/>
      <c r="DC1236" s="125"/>
      <c r="DD1236" s="125"/>
      <c r="DE1236" s="125"/>
      <c r="DF1236" s="125"/>
      <c r="DG1236" s="125"/>
      <c r="DH1236" s="125"/>
      <c r="DI1236" s="125"/>
      <c r="DJ1236" s="125"/>
      <c r="DK1236" s="125"/>
      <c r="DL1236" s="125"/>
      <c r="DM1236" s="125"/>
      <c r="DN1236" s="125"/>
      <c r="DO1236" s="125"/>
      <c r="DP1236" s="125"/>
      <c r="DQ1236" s="125"/>
      <c r="DR1236" s="125"/>
      <c r="DS1236" s="125"/>
      <c r="DT1236" s="125"/>
      <c r="DU1236" s="125"/>
      <c r="DV1236" s="125"/>
      <c r="DW1236" s="125"/>
      <c r="DX1236" s="125"/>
      <c r="DY1236" s="125"/>
      <c r="DZ1236" s="125"/>
      <c r="EA1236" s="125"/>
      <c r="EB1236" s="125"/>
      <c r="EC1236" s="125"/>
      <c r="ED1236" s="125"/>
      <c r="EE1236" s="125"/>
      <c r="EF1236" s="125"/>
      <c r="EG1236" s="125"/>
      <c r="EH1236" s="125"/>
      <c r="EI1236" s="125"/>
      <c r="EJ1236" s="125"/>
      <c r="EK1236" s="125"/>
      <c r="EL1236" s="125"/>
      <c r="EM1236" s="125"/>
      <c r="EN1236" s="125"/>
      <c r="EO1236" s="125"/>
      <c r="EP1236" s="125"/>
      <c r="EQ1236" s="125"/>
      <c r="ER1236" s="125"/>
      <c r="ES1236" s="125"/>
      <c r="ET1236" s="125"/>
      <c r="EU1236" s="125"/>
      <c r="EV1236" s="125"/>
      <c r="EW1236" s="125"/>
      <c r="EX1236" s="125"/>
      <c r="EY1236" s="125"/>
      <c r="EZ1236" s="125"/>
      <c r="FA1236" s="125"/>
      <c r="FB1236" s="125"/>
      <c r="FC1236" s="125"/>
      <c r="FD1236" s="125"/>
      <c r="FE1236" s="125"/>
      <c r="FF1236" s="125"/>
      <c r="FG1236" s="125"/>
      <c r="FH1236" s="125"/>
      <c r="FI1236" s="125"/>
      <c r="FJ1236" s="125"/>
      <c r="FK1236" s="125"/>
      <c r="FL1236" s="125"/>
      <c r="FM1236" s="125"/>
      <c r="FN1236" s="125"/>
      <c r="FO1236" s="125"/>
      <c r="FP1236" s="125"/>
      <c r="FQ1236" s="125"/>
      <c r="FR1236" s="125"/>
      <c r="FS1236" s="125"/>
      <c r="FT1236" s="125"/>
      <c r="FU1236" s="125"/>
      <c r="FV1236" s="125"/>
      <c r="FW1236" s="125"/>
      <c r="FX1236" s="125"/>
      <c r="FY1236" s="125"/>
      <c r="FZ1236" s="125"/>
      <c r="GA1236" s="125"/>
      <c r="GB1236" s="125"/>
      <c r="GC1236" s="125"/>
      <c r="GD1236" s="125"/>
      <c r="GE1236" s="125"/>
      <c r="GF1236" s="125"/>
      <c r="GG1236" s="125"/>
      <c r="GH1236" s="125"/>
      <c r="GI1236" s="125"/>
      <c r="GJ1236" s="125"/>
      <c r="GK1236" s="125"/>
      <c r="GL1236" s="125"/>
      <c r="GM1236" s="125"/>
      <c r="GN1236" s="125"/>
      <c r="GO1236" s="125"/>
      <c r="GP1236" s="125"/>
      <c r="GQ1236" s="125"/>
      <c r="GR1236" s="125"/>
      <c r="GS1236" s="125"/>
      <c r="GT1236" s="125"/>
      <c r="GU1236" s="125"/>
      <c r="GV1236" s="125"/>
      <c r="GW1236" s="125"/>
      <c r="GX1236" s="125"/>
      <c r="GY1236" s="125"/>
      <c r="GZ1236" s="125"/>
      <c r="HA1236" s="125"/>
      <c r="HB1236" s="125"/>
      <c r="HC1236" s="125"/>
      <c r="HD1236" s="125"/>
      <c r="HE1236" s="125"/>
      <c r="HF1236" s="125"/>
      <c r="HG1236" s="125"/>
      <c r="HH1236" s="125"/>
      <c r="HI1236" s="125"/>
      <c r="HJ1236" s="125"/>
      <c r="HK1236" s="125"/>
      <c r="HL1236" s="125"/>
      <c r="HM1236" s="125"/>
      <c r="HN1236" s="125"/>
      <c r="HO1236" s="125"/>
      <c r="HP1236" s="125"/>
      <c r="HQ1236" s="125"/>
      <c r="HR1236" s="125"/>
      <c r="HS1236" s="125"/>
      <c r="HT1236" s="125"/>
      <c r="HU1236" s="125"/>
      <c r="HV1236" s="125"/>
      <c r="HW1236" s="125"/>
      <c r="HX1236" s="125"/>
      <c r="HY1236" s="125"/>
      <c r="HZ1236" s="125"/>
      <c r="IA1236" s="125"/>
      <c r="IB1236" s="125"/>
      <c r="IC1236" s="125"/>
      <c r="ID1236" s="125"/>
      <c r="IE1236" s="125"/>
    </row>
    <row r="1237" s="235" customFormat="1" ht="60" hidden="1" customHeight="1">
      <c r="A1237" s="236"/>
      <c r="B1237" s="236" t="s">
        <v>62</v>
      </c>
      <c r="C1237" s="236" t="s">
        <v>63</v>
      </c>
      <c r="D1237" s="237" t="s">
        <v>64</v>
      </c>
      <c r="E1237" s="237" t="s">
        <v>4675</v>
      </c>
      <c r="F1237" s="238" t="s">
        <v>4546</v>
      </c>
      <c r="G1237" s="238" t="s">
        <v>4683</v>
      </c>
      <c r="H1237" s="237" t="s">
        <v>4690</v>
      </c>
      <c r="I1237" s="239" t="s">
        <v>577</v>
      </c>
      <c r="J1237" s="238" t="s">
        <v>578</v>
      </c>
      <c r="K1237" s="240" t="s">
        <v>579</v>
      </c>
      <c r="L1237" s="241" t="s">
        <v>580</v>
      </c>
      <c r="M1237" s="240" t="s">
        <v>581</v>
      </c>
      <c r="N1237" s="240" t="s">
        <v>4691</v>
      </c>
      <c r="O1237" s="236" t="s">
        <v>397</v>
      </c>
      <c r="P1237" s="236" t="s">
        <v>76</v>
      </c>
      <c r="Q1237" s="242" t="s">
        <v>398</v>
      </c>
      <c r="R1237" s="273">
        <v>42884</v>
      </c>
      <c r="S1237" s="239">
        <v>15</v>
      </c>
      <c r="T1237" s="244">
        <f t="shared" si="101"/>
        <v>48362</v>
      </c>
      <c r="U1237" s="237" t="s">
        <v>100</v>
      </c>
      <c r="V1237" s="245" t="str">
        <f t="shared" si="102"/>
        <v/>
      </c>
      <c r="W1237" s="245" t="str">
        <f t="shared" si="103"/>
        <v>%НКПР</v>
      </c>
      <c r="X1237" s="239">
        <v>100</v>
      </c>
      <c r="Y1237" s="239"/>
      <c r="Z1237" s="242" t="s">
        <v>399</v>
      </c>
      <c r="AA1237" s="237" t="s">
        <v>400</v>
      </c>
      <c r="AB1237" s="239"/>
      <c r="AC1237" s="242" t="s">
        <v>399</v>
      </c>
      <c r="AD1237" s="374">
        <v>24</v>
      </c>
      <c r="AE1237" s="375">
        <v>45735</v>
      </c>
      <c r="AF1237" s="248">
        <f t="shared" si="104"/>
        <v>46464</v>
      </c>
      <c r="AG1237" s="249" t="s">
        <v>1480</v>
      </c>
      <c r="AH1237" s="238" t="s">
        <v>83</v>
      </c>
      <c r="AI1237" s="238" t="s">
        <v>4692</v>
      </c>
      <c r="AJ1237" s="236" t="s">
        <v>109</v>
      </c>
      <c r="AK1237" s="248" t="str">
        <f t="shared" ca="1" si="106"/>
        <v>поверен</v>
      </c>
      <c r="AL1237" s="242"/>
      <c r="AM1237" s="242" t="s">
        <v>86</v>
      </c>
      <c r="AN1237" s="242" t="s">
        <v>87</v>
      </c>
      <c r="AO1237" s="242" t="s">
        <v>88</v>
      </c>
      <c r="AP1237" s="239" t="s">
        <v>584</v>
      </c>
      <c r="AQ1237" s="250"/>
      <c r="AR1237" s="248"/>
      <c r="AS1237" s="242" t="s">
        <v>91</v>
      </c>
      <c r="AT1237" s="236" t="s">
        <v>385</v>
      </c>
      <c r="AU1237" s="236"/>
      <c r="AV1237" s="238"/>
      <c r="AW1237" s="238"/>
      <c r="AX1237" s="236"/>
      <c r="AY1237" s="236"/>
      <c r="AZ1237" s="236"/>
      <c r="BA1237" s="238" t="s">
        <v>221</v>
      </c>
      <c r="BB1237" s="238" t="s">
        <v>403</v>
      </c>
      <c r="BC1237" s="238" t="s">
        <v>404</v>
      </c>
      <c r="BD1237" s="242">
        <v>3160</v>
      </c>
      <c r="BE1237" s="238"/>
      <c r="BF1237" s="251"/>
      <c r="BG1237" s="238" t="s">
        <v>1027</v>
      </c>
      <c r="BH1237" s="245"/>
      <c r="BI1237" s="245"/>
      <c r="BJ1237" s="252" t="s">
        <v>407</v>
      </c>
      <c r="BK1237" s="245" t="s">
        <v>588</v>
      </c>
      <c r="BL1237" s="125"/>
      <c r="BM1237" s="125"/>
      <c r="BN1237" s="125"/>
      <c r="BO1237" s="125"/>
      <c r="BP1237" s="125"/>
      <c r="BQ1237" s="125"/>
      <c r="BR1237" s="125"/>
      <c r="BS1237" s="125"/>
      <c r="BT1237" s="125"/>
      <c r="BU1237" s="125"/>
      <c r="BV1237" s="125"/>
      <c r="BW1237" s="125"/>
      <c r="BX1237" s="125"/>
      <c r="BY1237" s="125"/>
      <c r="BZ1237" s="125"/>
      <c r="CA1237" s="125"/>
      <c r="CB1237" s="125"/>
      <c r="CC1237" s="125"/>
      <c r="CD1237" s="125"/>
      <c r="CE1237" s="125"/>
      <c r="CF1237" s="125"/>
      <c r="CG1237" s="125"/>
      <c r="CH1237" s="125"/>
      <c r="CI1237" s="125"/>
      <c r="CJ1237" s="125"/>
      <c r="CK1237" s="125"/>
      <c r="CL1237" s="125"/>
      <c r="CM1237" s="125"/>
      <c r="CN1237" s="125"/>
      <c r="CO1237" s="125"/>
      <c r="CP1237" s="125"/>
      <c r="CQ1237" s="125"/>
      <c r="CR1237" s="125"/>
      <c r="CS1237" s="125"/>
      <c r="CT1237" s="125"/>
      <c r="CU1237" s="125"/>
      <c r="CV1237" s="125"/>
      <c r="CW1237" s="125"/>
      <c r="CX1237" s="125"/>
      <c r="CY1237" s="125"/>
      <c r="CZ1237" s="125"/>
      <c r="DA1237" s="125"/>
      <c r="DB1237" s="125"/>
      <c r="DC1237" s="125"/>
      <c r="DD1237" s="125"/>
      <c r="DE1237" s="125"/>
      <c r="DF1237" s="125"/>
      <c r="DG1237" s="125"/>
      <c r="DH1237" s="125"/>
      <c r="DI1237" s="125"/>
      <c r="DJ1237" s="125"/>
      <c r="DK1237" s="125"/>
      <c r="DL1237" s="125"/>
      <c r="DM1237" s="125"/>
      <c r="DN1237" s="125"/>
      <c r="DO1237" s="125"/>
      <c r="DP1237" s="125"/>
      <c r="DQ1237" s="125"/>
      <c r="DR1237" s="125"/>
      <c r="DS1237" s="125"/>
      <c r="DT1237" s="125"/>
      <c r="DU1237" s="125"/>
      <c r="DV1237" s="125"/>
      <c r="DW1237" s="125"/>
      <c r="DX1237" s="125"/>
      <c r="DY1237" s="125"/>
      <c r="DZ1237" s="125"/>
      <c r="EA1237" s="125"/>
      <c r="EB1237" s="125"/>
      <c r="EC1237" s="125"/>
      <c r="ED1237" s="125"/>
      <c r="EE1237" s="125"/>
      <c r="EF1237" s="125"/>
      <c r="EG1237" s="125"/>
      <c r="EH1237" s="125"/>
      <c r="EI1237" s="125"/>
      <c r="EJ1237" s="125"/>
      <c r="EK1237" s="125"/>
      <c r="EL1237" s="125"/>
      <c r="EM1237" s="125"/>
      <c r="EN1237" s="125"/>
      <c r="EO1237" s="125"/>
      <c r="EP1237" s="125"/>
      <c r="EQ1237" s="125"/>
      <c r="ER1237" s="125"/>
      <c r="ES1237" s="125"/>
      <c r="ET1237" s="125"/>
      <c r="EU1237" s="125"/>
      <c r="EV1237" s="125"/>
      <c r="EW1237" s="125"/>
      <c r="EX1237" s="125"/>
      <c r="EY1237" s="125"/>
      <c r="EZ1237" s="125"/>
      <c r="FA1237" s="125"/>
      <c r="FB1237" s="125"/>
      <c r="FC1237" s="125"/>
      <c r="FD1237" s="125"/>
      <c r="FE1237" s="125"/>
      <c r="FF1237" s="125"/>
      <c r="FG1237" s="125"/>
      <c r="FH1237" s="125"/>
      <c r="FI1237" s="125"/>
      <c r="FJ1237" s="125"/>
      <c r="FK1237" s="125"/>
      <c r="FL1237" s="125"/>
      <c r="FM1237" s="125"/>
      <c r="FN1237" s="125"/>
      <c r="FO1237" s="125"/>
      <c r="FP1237" s="125"/>
      <c r="FQ1237" s="125"/>
      <c r="FR1237" s="125"/>
      <c r="FS1237" s="125"/>
      <c r="FT1237" s="125"/>
      <c r="FU1237" s="125"/>
      <c r="FV1237" s="125"/>
      <c r="FW1237" s="125"/>
      <c r="FX1237" s="125"/>
      <c r="FY1237" s="125"/>
      <c r="FZ1237" s="125"/>
      <c r="GA1237" s="125"/>
      <c r="GB1237" s="125"/>
      <c r="GC1237" s="125"/>
      <c r="GD1237" s="125"/>
      <c r="GE1237" s="125"/>
      <c r="GF1237" s="125"/>
      <c r="GG1237" s="125"/>
      <c r="GH1237" s="125"/>
      <c r="GI1237" s="125"/>
      <c r="GJ1237" s="125"/>
      <c r="GK1237" s="125"/>
      <c r="GL1237" s="125"/>
      <c r="GM1237" s="125"/>
      <c r="GN1237" s="125"/>
      <c r="GO1237" s="125"/>
      <c r="GP1237" s="125"/>
      <c r="GQ1237" s="125"/>
      <c r="GR1237" s="125"/>
      <c r="GS1237" s="125"/>
      <c r="GT1237" s="125"/>
      <c r="GU1237" s="125"/>
      <c r="GV1237" s="125"/>
      <c r="GW1237" s="125"/>
      <c r="GX1237" s="125"/>
      <c r="GY1237" s="125"/>
      <c r="GZ1237" s="125"/>
      <c r="HA1237" s="125"/>
      <c r="HB1237" s="125"/>
      <c r="HC1237" s="125"/>
      <c r="HD1237" s="125"/>
      <c r="HE1237" s="125"/>
      <c r="HF1237" s="125"/>
      <c r="HG1237" s="125"/>
      <c r="HH1237" s="125"/>
      <c r="HI1237" s="125"/>
      <c r="HJ1237" s="125"/>
      <c r="HK1237" s="125"/>
      <c r="HL1237" s="125"/>
      <c r="HM1237" s="125"/>
      <c r="HN1237" s="125"/>
      <c r="HO1237" s="125"/>
      <c r="HP1237" s="125"/>
      <c r="HQ1237" s="125"/>
      <c r="HR1237" s="125"/>
      <c r="HS1237" s="125"/>
      <c r="HT1237" s="125"/>
      <c r="HU1237" s="125"/>
      <c r="HV1237" s="125"/>
      <c r="HW1237" s="125"/>
      <c r="HX1237" s="125"/>
      <c r="HY1237" s="125"/>
      <c r="HZ1237" s="125"/>
      <c r="IA1237" s="125"/>
      <c r="IB1237" s="125"/>
      <c r="IC1237" s="125"/>
      <c r="ID1237" s="125"/>
      <c r="IE1237" s="125"/>
    </row>
    <row r="1238" s="55" customFormat="1" ht="60" hidden="1" customHeight="1">
      <c r="A1238" s="58"/>
      <c r="B1238" s="58" t="s">
        <v>62</v>
      </c>
      <c r="C1238" s="58" t="s">
        <v>63</v>
      </c>
      <c r="D1238" s="59" t="s">
        <v>64</v>
      </c>
      <c r="E1238" s="59" t="s">
        <v>4693</v>
      </c>
      <c r="F1238" s="62" t="s">
        <v>4694</v>
      </c>
      <c r="G1238" s="62" t="s">
        <v>1332</v>
      </c>
      <c r="H1238" s="59" t="s">
        <v>4695</v>
      </c>
      <c r="I1238" s="63" t="s">
        <v>171</v>
      </c>
      <c r="J1238" s="62" t="s">
        <v>172</v>
      </c>
      <c r="K1238" s="64" t="s">
        <v>131</v>
      </c>
      <c r="L1238" s="79" t="s">
        <v>151</v>
      </c>
      <c r="M1238" s="62" t="s">
        <v>173</v>
      </c>
      <c r="N1238" s="64">
        <v>4037104</v>
      </c>
      <c r="O1238" s="58" t="s">
        <v>75</v>
      </c>
      <c r="P1238" s="58" t="s">
        <v>76</v>
      </c>
      <c r="Q1238" s="66" t="s">
        <v>137</v>
      </c>
      <c r="R1238" s="115">
        <v>42705</v>
      </c>
      <c r="S1238" s="68">
        <v>12</v>
      </c>
      <c r="T1238" s="69">
        <f t="shared" si="101"/>
        <v>47087.400000000001</v>
      </c>
      <c r="U1238" s="59" t="s">
        <v>100</v>
      </c>
      <c r="V1238" s="71" t="str">
        <f t="shared" si="102"/>
        <v>М</v>
      </c>
      <c r="W1238" s="71" t="str">
        <f t="shared" si="103"/>
        <v>Па</v>
      </c>
      <c r="X1238" s="63">
        <v>0.5</v>
      </c>
      <c r="Y1238" s="63" t="s">
        <v>138</v>
      </c>
      <c r="Z1238" s="66" t="s">
        <v>139</v>
      </c>
      <c r="AA1238" s="59" t="s">
        <v>156</v>
      </c>
      <c r="AB1238" s="63"/>
      <c r="AC1238" s="66" t="s">
        <v>141</v>
      </c>
      <c r="AD1238" s="64">
        <v>60</v>
      </c>
      <c r="AE1238" s="72">
        <v>45495</v>
      </c>
      <c r="AF1238" s="73">
        <f t="shared" si="104"/>
        <v>47320</v>
      </c>
      <c r="AG1238" s="62" t="s">
        <v>82</v>
      </c>
      <c r="AH1238" s="62" t="s">
        <v>83</v>
      </c>
      <c r="AI1238" s="66" t="s">
        <v>4696</v>
      </c>
      <c r="AJ1238" s="62" t="s">
        <v>143</v>
      </c>
      <c r="AK1238" s="73" t="str">
        <f t="shared" ca="1" si="106"/>
        <v>поверен</v>
      </c>
      <c r="AL1238" s="66"/>
      <c r="AM1238" s="66" t="s">
        <v>86</v>
      </c>
      <c r="AN1238" s="66" t="s">
        <v>87</v>
      </c>
      <c r="AO1238" s="66" t="s">
        <v>88</v>
      </c>
      <c r="AP1238" s="63" t="s">
        <v>158</v>
      </c>
      <c r="AQ1238" s="74"/>
      <c r="AR1238" s="73"/>
      <c r="AS1238" s="66" t="s">
        <v>91</v>
      </c>
      <c r="AT1238" s="58" t="s">
        <v>385</v>
      </c>
      <c r="AU1238" s="58"/>
      <c r="AV1238" s="62">
        <v>44326</v>
      </c>
      <c r="AW1238" s="62"/>
      <c r="AX1238" s="58"/>
      <c r="AY1238" s="58"/>
      <c r="AZ1238" s="58"/>
      <c r="BA1238" s="62"/>
      <c r="BB1238" s="62" t="s">
        <v>145</v>
      </c>
      <c r="BC1238" s="62" t="s">
        <v>146</v>
      </c>
      <c r="BD1238" s="66">
        <v>3001</v>
      </c>
      <c r="BE1238" s="62"/>
      <c r="BF1238" s="75"/>
      <c r="BG1238" s="76"/>
      <c r="BH1238" s="77"/>
      <c r="BI1238" s="71"/>
      <c r="BJ1238" s="71"/>
      <c r="BK1238" s="71"/>
    </row>
    <row r="1239" s="95" customFormat="1" ht="60" hidden="1" customHeight="1">
      <c r="A1239" s="58"/>
      <c r="B1239" s="58" t="s">
        <v>62</v>
      </c>
      <c r="C1239" s="58" t="s">
        <v>63</v>
      </c>
      <c r="D1239" s="59" t="s">
        <v>64</v>
      </c>
      <c r="E1239" s="59" t="s">
        <v>4693</v>
      </c>
      <c r="F1239" s="62" t="s">
        <v>4546</v>
      </c>
      <c r="G1239" s="62" t="s">
        <v>4697</v>
      </c>
      <c r="H1239" s="59" t="s">
        <v>4698</v>
      </c>
      <c r="I1239" s="63" t="s">
        <v>1782</v>
      </c>
      <c r="J1239" s="62" t="s">
        <v>1783</v>
      </c>
      <c r="K1239" s="64" t="s">
        <v>1784</v>
      </c>
      <c r="L1239" s="64" t="s">
        <v>1785</v>
      </c>
      <c r="M1239" s="64" t="s">
        <v>3968</v>
      </c>
      <c r="N1239" s="64" t="s">
        <v>4699</v>
      </c>
      <c r="O1239" s="58" t="s">
        <v>1788</v>
      </c>
      <c r="P1239" s="58" t="s">
        <v>76</v>
      </c>
      <c r="Q1239" s="66" t="s">
        <v>289</v>
      </c>
      <c r="R1239" s="116">
        <v>42736</v>
      </c>
      <c r="S1239" s="63">
        <v>14</v>
      </c>
      <c r="T1239" s="69">
        <f t="shared" si="101"/>
        <v>47848.800000000003</v>
      </c>
      <c r="U1239" s="59" t="s">
        <v>1789</v>
      </c>
      <c r="V1239" s="58" t="str">
        <f t="shared" si="102"/>
        <v/>
      </c>
      <c r="W1239" s="58" t="str">
        <f t="shared" si="103"/>
        <v>м</v>
      </c>
      <c r="X1239" s="63" t="s">
        <v>3970</v>
      </c>
      <c r="Y1239" s="63"/>
      <c r="Z1239" s="66" t="s">
        <v>325</v>
      </c>
      <c r="AA1239" s="59" t="s">
        <v>326</v>
      </c>
      <c r="AB1239" s="63" t="s">
        <v>325</v>
      </c>
      <c r="AC1239" s="66" t="s">
        <v>325</v>
      </c>
      <c r="AD1239" s="498">
        <v>24</v>
      </c>
      <c r="AE1239" s="72">
        <v>45699</v>
      </c>
      <c r="AF1239" s="73">
        <f t="shared" si="104"/>
        <v>46428</v>
      </c>
      <c r="AG1239" s="62" t="s">
        <v>82</v>
      </c>
      <c r="AH1239" s="73" t="s">
        <v>83</v>
      </c>
      <c r="AI1239" s="73" t="s">
        <v>4700</v>
      </c>
      <c r="AJ1239" s="66" t="s">
        <v>109</v>
      </c>
      <c r="AK1239" s="73" t="str">
        <f t="shared" ca="1" si="106"/>
        <v>поверен</v>
      </c>
      <c r="AL1239" s="66"/>
      <c r="AM1239" s="66" t="s">
        <v>86</v>
      </c>
      <c r="AN1239" s="66" t="s">
        <v>87</v>
      </c>
      <c r="AO1239" s="66" t="s">
        <v>88</v>
      </c>
      <c r="AP1239" s="63"/>
      <c r="AQ1239" s="74"/>
      <c r="AR1239" s="73"/>
      <c r="AS1239" s="66" t="s">
        <v>91</v>
      </c>
      <c r="AT1239" s="58" t="s">
        <v>385</v>
      </c>
      <c r="AU1239" s="58"/>
      <c r="AV1239" s="62">
        <v>44326</v>
      </c>
      <c r="AW1239" s="62"/>
      <c r="AX1239" s="58"/>
      <c r="AY1239" s="58"/>
      <c r="AZ1239" s="58"/>
      <c r="BA1239" s="62" t="s">
        <v>221</v>
      </c>
      <c r="BB1239" s="62" t="s">
        <v>329</v>
      </c>
      <c r="BC1239" s="62" t="s">
        <v>298</v>
      </c>
      <c r="BD1239" s="66">
        <v>2971</v>
      </c>
      <c r="BE1239" s="62"/>
      <c r="BF1239" s="75"/>
      <c r="BG1239" s="127" t="s">
        <v>1170</v>
      </c>
      <c r="BH1239" s="128"/>
      <c r="BI1239" s="74" t="s">
        <v>1792</v>
      </c>
      <c r="BJ1239" s="74" t="s">
        <v>1344</v>
      </c>
      <c r="BK1239" s="74" t="s">
        <v>302</v>
      </c>
    </row>
    <row r="1240" s="36" customFormat="1" ht="60" hidden="1" customHeight="1">
      <c r="A1240" s="37"/>
      <c r="B1240" s="37" t="s">
        <v>62</v>
      </c>
      <c r="C1240" s="37" t="s">
        <v>63</v>
      </c>
      <c r="D1240" s="56" t="s">
        <v>64</v>
      </c>
      <c r="E1240" s="56" t="s">
        <v>4693</v>
      </c>
      <c r="F1240" s="40" t="s">
        <v>4546</v>
      </c>
      <c r="G1240" s="40" t="s">
        <v>857</v>
      </c>
      <c r="H1240" s="56" t="s">
        <v>4701</v>
      </c>
      <c r="I1240" s="48" t="s">
        <v>577</v>
      </c>
      <c r="J1240" s="40" t="s">
        <v>578</v>
      </c>
      <c r="K1240" s="49" t="s">
        <v>579</v>
      </c>
      <c r="L1240" s="57" t="s">
        <v>580</v>
      </c>
      <c r="M1240" s="49" t="s">
        <v>581</v>
      </c>
      <c r="N1240" s="49" t="s">
        <v>4702</v>
      </c>
      <c r="O1240" s="37" t="s">
        <v>611</v>
      </c>
      <c r="P1240" s="37" t="s">
        <v>76</v>
      </c>
      <c r="Q1240" s="42" t="s">
        <v>398</v>
      </c>
      <c r="R1240" s="96">
        <v>41821</v>
      </c>
      <c r="S1240" s="48">
        <v>15</v>
      </c>
      <c r="T1240" s="45">
        <f t="shared" si="101"/>
        <v>47299</v>
      </c>
      <c r="U1240" s="56" t="s">
        <v>100</v>
      </c>
      <c r="V1240" s="47" t="str">
        <f t="shared" si="102"/>
        <v/>
      </c>
      <c r="W1240" s="42" t="s">
        <v>399</v>
      </c>
      <c r="X1240" s="48">
        <v>50</v>
      </c>
      <c r="Y1240" s="48"/>
      <c r="Z1240" s="42" t="s">
        <v>399</v>
      </c>
      <c r="AA1240" s="56" t="s">
        <v>400</v>
      </c>
      <c r="AB1240" s="48"/>
      <c r="AC1240" s="42" t="s">
        <v>399</v>
      </c>
      <c r="AD1240" s="49">
        <v>24</v>
      </c>
      <c r="AE1240" s="50">
        <v>45230</v>
      </c>
      <c r="AF1240" s="51">
        <f t="shared" si="104"/>
        <v>45960</v>
      </c>
      <c r="AG1240" s="40" t="s">
        <v>82</v>
      </c>
      <c r="AH1240" s="40" t="s">
        <v>83</v>
      </c>
      <c r="AI1240" s="42" t="s">
        <v>4703</v>
      </c>
      <c r="AJ1240" s="40" t="s">
        <v>611</v>
      </c>
      <c r="AK1240" s="51" t="str">
        <f t="shared" ca="1" si="106"/>
        <v>поверен</v>
      </c>
      <c r="AL1240" s="42"/>
      <c r="AM1240" s="42" t="s">
        <v>86</v>
      </c>
      <c r="AN1240" s="42" t="s">
        <v>87</v>
      </c>
      <c r="AO1240" s="42" t="s">
        <v>88</v>
      </c>
      <c r="AP1240" s="48" t="s">
        <v>584</v>
      </c>
      <c r="AQ1240" s="41" t="s">
        <v>4704</v>
      </c>
      <c r="AR1240" s="51"/>
      <c r="AS1240" s="42" t="s">
        <v>91</v>
      </c>
      <c r="AT1240" s="37" t="s">
        <v>385</v>
      </c>
      <c r="AU1240" s="37"/>
      <c r="AV1240" s="40">
        <v>45342</v>
      </c>
      <c r="AW1240" s="40"/>
      <c r="AX1240" s="37"/>
      <c r="AY1240" s="37"/>
      <c r="AZ1240" s="37"/>
      <c r="BA1240" s="40" t="s">
        <v>221</v>
      </c>
      <c r="BB1240" s="40" t="s">
        <v>403</v>
      </c>
      <c r="BC1240" s="40" t="s">
        <v>404</v>
      </c>
      <c r="BD1240" s="42"/>
      <c r="BE1240" s="40"/>
      <c r="BF1240" s="52"/>
      <c r="BG1240" s="53"/>
      <c r="BH1240" s="54"/>
      <c r="BI1240" s="47"/>
      <c r="BJ1240" s="38" t="s">
        <v>407</v>
      </c>
      <c r="BK1240" s="47" t="s">
        <v>588</v>
      </c>
      <c r="BL1240" s="55"/>
      <c r="BM1240" s="55"/>
      <c r="BN1240" s="55"/>
      <c r="BO1240" s="55"/>
      <c r="BP1240" s="55"/>
      <c r="BQ1240" s="55"/>
      <c r="BR1240" s="55"/>
      <c r="BS1240" s="55"/>
      <c r="BT1240" s="55"/>
      <c r="BU1240" s="55"/>
      <c r="BV1240" s="55"/>
      <c r="BW1240" s="55"/>
      <c r="BX1240" s="55"/>
      <c r="BY1240" s="55"/>
      <c r="BZ1240" s="55"/>
      <c r="CA1240" s="55"/>
      <c r="CB1240" s="55"/>
      <c r="CC1240" s="55"/>
      <c r="CD1240" s="55"/>
      <c r="CE1240" s="55"/>
      <c r="CF1240" s="55"/>
      <c r="CG1240" s="55"/>
      <c r="CH1240" s="55"/>
      <c r="CI1240" s="55"/>
      <c r="CJ1240" s="55"/>
      <c r="CK1240" s="55"/>
      <c r="CL1240" s="55"/>
      <c r="CM1240" s="55"/>
      <c r="CN1240" s="55"/>
      <c r="CO1240" s="55"/>
      <c r="CP1240" s="55"/>
      <c r="CQ1240" s="55"/>
      <c r="CR1240" s="55"/>
      <c r="CS1240" s="55"/>
      <c r="CT1240" s="55"/>
      <c r="CU1240" s="55"/>
      <c r="CV1240" s="55"/>
      <c r="CW1240" s="55"/>
      <c r="CX1240" s="55"/>
      <c r="CY1240" s="55"/>
      <c r="CZ1240" s="55"/>
      <c r="DA1240" s="55"/>
      <c r="DB1240" s="55"/>
      <c r="DC1240" s="55"/>
      <c r="DD1240" s="55"/>
      <c r="DE1240" s="55"/>
      <c r="DF1240" s="55"/>
      <c r="DG1240" s="55"/>
      <c r="DH1240" s="55"/>
      <c r="DI1240" s="55"/>
      <c r="DJ1240" s="55"/>
      <c r="DK1240" s="55"/>
      <c r="DL1240" s="55"/>
      <c r="DM1240" s="55"/>
      <c r="DN1240" s="55"/>
      <c r="DO1240" s="55"/>
      <c r="DP1240" s="55"/>
      <c r="DQ1240" s="55"/>
      <c r="DR1240" s="55"/>
      <c r="DS1240" s="55"/>
      <c r="DT1240" s="55"/>
      <c r="DU1240" s="55"/>
      <c r="DV1240" s="55"/>
      <c r="DW1240" s="55"/>
      <c r="DX1240" s="55"/>
      <c r="DY1240" s="55"/>
      <c r="DZ1240" s="55"/>
      <c r="EA1240" s="55"/>
      <c r="EB1240" s="55"/>
      <c r="EC1240" s="55"/>
      <c r="ED1240" s="55"/>
      <c r="EE1240" s="55"/>
      <c r="EF1240" s="55"/>
      <c r="EG1240" s="55"/>
      <c r="EH1240" s="55"/>
      <c r="EI1240" s="55"/>
      <c r="EJ1240" s="55"/>
      <c r="EK1240" s="55"/>
      <c r="EL1240" s="55"/>
      <c r="EM1240" s="55"/>
      <c r="EN1240" s="55"/>
      <c r="EO1240" s="55"/>
      <c r="EP1240" s="55"/>
      <c r="EQ1240" s="55"/>
      <c r="ER1240" s="55"/>
      <c r="ES1240" s="55"/>
      <c r="ET1240" s="55"/>
      <c r="EU1240" s="55"/>
      <c r="EV1240" s="55"/>
      <c r="EW1240" s="55"/>
      <c r="EX1240" s="55"/>
      <c r="EY1240" s="55"/>
      <c r="EZ1240" s="55"/>
      <c r="FA1240" s="55"/>
      <c r="FB1240" s="55"/>
      <c r="FC1240" s="55"/>
      <c r="FD1240" s="55"/>
      <c r="FE1240" s="55"/>
      <c r="FF1240" s="55"/>
      <c r="FG1240" s="55"/>
      <c r="FH1240" s="55"/>
      <c r="FI1240" s="55"/>
      <c r="FJ1240" s="55"/>
      <c r="FK1240" s="55"/>
      <c r="FL1240" s="55"/>
      <c r="FM1240" s="55"/>
      <c r="FN1240" s="55"/>
      <c r="FO1240" s="55"/>
      <c r="FP1240" s="55"/>
      <c r="FQ1240" s="55"/>
      <c r="FR1240" s="55"/>
      <c r="FS1240" s="55"/>
      <c r="FT1240" s="55"/>
      <c r="FU1240" s="55"/>
      <c r="FV1240" s="55"/>
      <c r="FW1240" s="55"/>
      <c r="FX1240" s="55"/>
      <c r="FY1240" s="55"/>
      <c r="FZ1240" s="55"/>
      <c r="GA1240" s="55"/>
      <c r="GB1240" s="55"/>
      <c r="GC1240" s="55"/>
      <c r="GD1240" s="55"/>
      <c r="GE1240" s="55"/>
      <c r="GF1240" s="55"/>
      <c r="GG1240" s="55"/>
      <c r="GH1240" s="55"/>
      <c r="GI1240" s="55"/>
      <c r="GJ1240" s="55"/>
      <c r="GK1240" s="55"/>
      <c r="GL1240" s="55"/>
      <c r="GM1240" s="55"/>
      <c r="GN1240" s="55"/>
      <c r="GO1240" s="55"/>
      <c r="GP1240" s="55"/>
      <c r="GQ1240" s="55"/>
      <c r="GR1240" s="55"/>
      <c r="GS1240" s="55"/>
      <c r="GT1240" s="55"/>
      <c r="GU1240" s="55"/>
      <c r="GV1240" s="55"/>
      <c r="GW1240" s="55"/>
      <c r="GX1240" s="55"/>
      <c r="GY1240" s="55"/>
      <c r="GZ1240" s="55"/>
      <c r="HA1240" s="55"/>
      <c r="HB1240" s="55"/>
      <c r="HC1240" s="55"/>
      <c r="HD1240" s="55"/>
      <c r="HE1240" s="55"/>
      <c r="HF1240" s="55"/>
      <c r="HG1240" s="55"/>
      <c r="HH1240" s="55"/>
      <c r="HI1240" s="55"/>
      <c r="HJ1240" s="55"/>
      <c r="HK1240" s="55"/>
      <c r="HL1240" s="55"/>
      <c r="HM1240" s="55"/>
      <c r="HN1240" s="55"/>
      <c r="HO1240" s="55"/>
      <c r="HP1240" s="55"/>
      <c r="HQ1240" s="55"/>
      <c r="HR1240" s="55"/>
      <c r="HS1240" s="55"/>
      <c r="HT1240" s="55"/>
      <c r="HU1240" s="55"/>
      <c r="HV1240" s="55"/>
      <c r="HW1240" s="55"/>
      <c r="HX1240" s="55"/>
      <c r="HY1240" s="55"/>
      <c r="HZ1240" s="55"/>
      <c r="IA1240" s="55"/>
      <c r="IB1240" s="55"/>
      <c r="IC1240" s="55"/>
      <c r="ID1240" s="55"/>
      <c r="IE1240" s="55"/>
    </row>
    <row r="1241" s="36" customFormat="1" ht="60" hidden="1" customHeight="1">
      <c r="A1241" s="37"/>
      <c r="B1241" s="37" t="s">
        <v>62</v>
      </c>
      <c r="C1241" s="37" t="s">
        <v>63</v>
      </c>
      <c r="D1241" s="56" t="s">
        <v>64</v>
      </c>
      <c r="E1241" s="56" t="s">
        <v>4693</v>
      </c>
      <c r="F1241" s="40" t="s">
        <v>4546</v>
      </c>
      <c r="G1241" s="40" t="s">
        <v>857</v>
      </c>
      <c r="H1241" s="56" t="s">
        <v>4705</v>
      </c>
      <c r="I1241" s="48" t="s">
        <v>688</v>
      </c>
      <c r="J1241" s="40" t="s">
        <v>689</v>
      </c>
      <c r="K1241" s="49" t="s">
        <v>579</v>
      </c>
      <c r="L1241" s="57" t="s">
        <v>690</v>
      </c>
      <c r="M1241" s="49" t="s">
        <v>691</v>
      </c>
      <c r="N1241" s="56" t="s">
        <v>4706</v>
      </c>
      <c r="O1241" s="37" t="s">
        <v>692</v>
      </c>
      <c r="P1241" s="37" t="s">
        <v>76</v>
      </c>
      <c r="Q1241" s="42" t="s">
        <v>398</v>
      </c>
      <c r="R1241" s="96">
        <v>44805</v>
      </c>
      <c r="S1241" s="48">
        <v>15</v>
      </c>
      <c r="T1241" s="45">
        <f t="shared" si="101"/>
        <v>50283</v>
      </c>
      <c r="U1241" s="56" t="s">
        <v>100</v>
      </c>
      <c r="V1241" s="47" t="str">
        <f t="shared" si="102"/>
        <v/>
      </c>
      <c r="W1241" s="47" t="str">
        <f t="shared" si="103"/>
        <v>%НКПР</v>
      </c>
      <c r="X1241" s="48">
        <v>50</v>
      </c>
      <c r="Y1241" s="48"/>
      <c r="Z1241" s="42" t="s">
        <v>399</v>
      </c>
      <c r="AA1241" s="56" t="s">
        <v>400</v>
      </c>
      <c r="AB1241" s="48"/>
      <c r="AC1241" s="42" t="s">
        <v>399</v>
      </c>
      <c r="AD1241" s="49">
        <v>36</v>
      </c>
      <c r="AE1241" s="50">
        <v>45889</v>
      </c>
      <c r="AF1241" s="51">
        <f t="shared" si="104"/>
        <v>46984</v>
      </c>
      <c r="AG1241" s="40" t="s">
        <v>82</v>
      </c>
      <c r="AH1241" s="40" t="s">
        <v>83</v>
      </c>
      <c r="AI1241" s="42" t="s">
        <v>4707</v>
      </c>
      <c r="AJ1241" s="37" t="s">
        <v>109</v>
      </c>
      <c r="AK1241" s="51" t="str">
        <f t="shared" ca="1" si="106"/>
        <v>поверен</v>
      </c>
      <c r="AL1241" s="42"/>
      <c r="AM1241" s="42" t="s">
        <v>86</v>
      </c>
      <c r="AN1241" s="42" t="s">
        <v>87</v>
      </c>
      <c r="AO1241" s="42" t="s">
        <v>88</v>
      </c>
      <c r="AP1241" s="48" t="s">
        <v>695</v>
      </c>
      <c r="AQ1241" s="41" t="s">
        <v>1908</v>
      </c>
      <c r="AR1241" s="51"/>
      <c r="AS1241" s="42" t="s">
        <v>91</v>
      </c>
      <c r="AT1241" s="37" t="s">
        <v>385</v>
      </c>
      <c r="AU1241" s="37"/>
      <c r="AV1241" s="41" t="s">
        <v>1908</v>
      </c>
      <c r="AW1241" s="40"/>
      <c r="AX1241" s="37"/>
      <c r="AY1241" s="37"/>
      <c r="AZ1241" s="37"/>
      <c r="BA1241" s="40"/>
      <c r="BB1241" s="40"/>
      <c r="BC1241" s="40"/>
      <c r="BD1241" s="42"/>
      <c r="BE1241" s="40"/>
      <c r="BF1241" s="52"/>
      <c r="BG1241" s="53"/>
      <c r="BH1241" s="54"/>
      <c r="BI1241" s="38" t="s">
        <v>406</v>
      </c>
      <c r="BJ1241" s="38" t="s">
        <v>1066</v>
      </c>
      <c r="BK1241" s="38" t="s">
        <v>698</v>
      </c>
      <c r="BL1241" s="55"/>
      <c r="BM1241" s="55"/>
      <c r="BN1241" s="55"/>
      <c r="BO1241" s="55"/>
      <c r="BP1241" s="55"/>
      <c r="BQ1241" s="55"/>
      <c r="BR1241" s="55"/>
      <c r="BS1241" s="55"/>
      <c r="BT1241" s="55"/>
      <c r="BU1241" s="55"/>
      <c r="BV1241" s="55"/>
      <c r="BW1241" s="55"/>
      <c r="BX1241" s="55"/>
      <c r="BY1241" s="55"/>
      <c r="BZ1241" s="55"/>
      <c r="CA1241" s="55"/>
      <c r="CB1241" s="55"/>
      <c r="CC1241" s="55"/>
      <c r="CD1241" s="55"/>
      <c r="CE1241" s="55"/>
      <c r="CF1241" s="55"/>
      <c r="CG1241" s="55"/>
      <c r="CH1241" s="55"/>
      <c r="CI1241" s="55"/>
      <c r="CJ1241" s="55"/>
      <c r="CK1241" s="55"/>
      <c r="CL1241" s="55"/>
      <c r="CM1241" s="55"/>
      <c r="CN1241" s="55"/>
      <c r="CO1241" s="55"/>
      <c r="CP1241" s="55"/>
      <c r="CQ1241" s="55"/>
      <c r="CR1241" s="55"/>
      <c r="CS1241" s="55"/>
      <c r="CT1241" s="55"/>
      <c r="CU1241" s="55"/>
      <c r="CV1241" s="55"/>
      <c r="CW1241" s="55"/>
      <c r="CX1241" s="55"/>
      <c r="CY1241" s="55"/>
      <c r="CZ1241" s="55"/>
      <c r="DA1241" s="55"/>
      <c r="DB1241" s="55"/>
      <c r="DC1241" s="55"/>
      <c r="DD1241" s="55"/>
      <c r="DE1241" s="55"/>
      <c r="DF1241" s="55"/>
      <c r="DG1241" s="55"/>
      <c r="DH1241" s="55"/>
      <c r="DI1241" s="55"/>
      <c r="DJ1241" s="55"/>
      <c r="DK1241" s="55"/>
      <c r="DL1241" s="55"/>
      <c r="DM1241" s="55"/>
      <c r="DN1241" s="55"/>
      <c r="DO1241" s="55"/>
      <c r="DP1241" s="55"/>
      <c r="DQ1241" s="55"/>
      <c r="DR1241" s="55"/>
      <c r="DS1241" s="55"/>
      <c r="DT1241" s="55"/>
      <c r="DU1241" s="55"/>
      <c r="DV1241" s="55"/>
      <c r="DW1241" s="55"/>
      <c r="DX1241" s="55"/>
      <c r="DY1241" s="55"/>
      <c r="DZ1241" s="55"/>
      <c r="EA1241" s="55"/>
      <c r="EB1241" s="55"/>
      <c r="EC1241" s="55"/>
      <c r="ED1241" s="55"/>
      <c r="EE1241" s="55"/>
      <c r="EF1241" s="55"/>
      <c r="EG1241" s="55"/>
      <c r="EH1241" s="55"/>
      <c r="EI1241" s="55"/>
      <c r="EJ1241" s="55"/>
      <c r="EK1241" s="55"/>
      <c r="EL1241" s="55"/>
      <c r="EM1241" s="55"/>
      <c r="EN1241" s="55"/>
      <c r="EO1241" s="55"/>
      <c r="EP1241" s="55"/>
      <c r="EQ1241" s="55"/>
      <c r="ER1241" s="55"/>
      <c r="ES1241" s="55"/>
      <c r="ET1241" s="55"/>
      <c r="EU1241" s="55"/>
      <c r="EV1241" s="55"/>
      <c r="EW1241" s="55"/>
      <c r="EX1241" s="55"/>
      <c r="EY1241" s="55"/>
      <c r="EZ1241" s="55"/>
      <c r="FA1241" s="55"/>
      <c r="FB1241" s="55"/>
      <c r="FC1241" s="55"/>
      <c r="FD1241" s="55"/>
      <c r="FE1241" s="55"/>
      <c r="FF1241" s="55"/>
      <c r="FG1241" s="55"/>
      <c r="FH1241" s="55"/>
      <c r="FI1241" s="55"/>
      <c r="FJ1241" s="55"/>
      <c r="FK1241" s="55"/>
      <c r="FL1241" s="55"/>
      <c r="FM1241" s="55"/>
      <c r="FN1241" s="55"/>
      <c r="FO1241" s="55"/>
      <c r="FP1241" s="55"/>
      <c r="FQ1241" s="55"/>
      <c r="FR1241" s="55"/>
      <c r="FS1241" s="55"/>
      <c r="FT1241" s="55"/>
      <c r="FU1241" s="55"/>
      <c r="FV1241" s="55"/>
      <c r="FW1241" s="55"/>
      <c r="FX1241" s="55"/>
      <c r="FY1241" s="55"/>
      <c r="FZ1241" s="55"/>
      <c r="GA1241" s="55"/>
      <c r="GB1241" s="55"/>
      <c r="GC1241" s="55"/>
      <c r="GD1241" s="55"/>
      <c r="GE1241" s="55"/>
      <c r="GF1241" s="55"/>
      <c r="GG1241" s="55"/>
      <c r="GH1241" s="55"/>
      <c r="GI1241" s="55"/>
      <c r="GJ1241" s="55"/>
      <c r="GK1241" s="55"/>
      <c r="GL1241" s="55"/>
      <c r="GM1241" s="55"/>
      <c r="GN1241" s="55"/>
      <c r="GO1241" s="55"/>
      <c r="GP1241" s="55"/>
      <c r="GQ1241" s="55"/>
      <c r="GR1241" s="55"/>
      <c r="GS1241" s="55"/>
      <c r="GT1241" s="55"/>
      <c r="GU1241" s="55"/>
      <c r="GV1241" s="55"/>
      <c r="GW1241" s="55"/>
      <c r="GX1241" s="55"/>
      <c r="GY1241" s="55"/>
      <c r="GZ1241" s="55"/>
      <c r="HA1241" s="55"/>
      <c r="HB1241" s="55"/>
      <c r="HC1241" s="55"/>
      <c r="HD1241" s="55"/>
      <c r="HE1241" s="55"/>
      <c r="HF1241" s="55"/>
      <c r="HG1241" s="55"/>
      <c r="HH1241" s="55"/>
      <c r="HI1241" s="55"/>
      <c r="HJ1241" s="55"/>
      <c r="HK1241" s="55"/>
      <c r="HL1241" s="55"/>
      <c r="HM1241" s="55"/>
      <c r="HN1241" s="55"/>
      <c r="HO1241" s="55"/>
      <c r="HP1241" s="55"/>
      <c r="HQ1241" s="55"/>
      <c r="HR1241" s="55"/>
      <c r="HS1241" s="55"/>
      <c r="HT1241" s="55"/>
      <c r="HU1241" s="55"/>
      <c r="HV1241" s="55"/>
      <c r="HW1241" s="55"/>
      <c r="HX1241" s="55"/>
      <c r="HY1241" s="55"/>
      <c r="HZ1241" s="55"/>
      <c r="IA1241" s="55"/>
      <c r="IB1241" s="55"/>
      <c r="IC1241" s="55"/>
      <c r="ID1241" s="55"/>
      <c r="IE1241" s="55"/>
    </row>
    <row r="1242" s="718" customFormat="1" ht="60" hidden="1" customHeight="1">
      <c r="A1242" s="204"/>
      <c r="B1242" s="204" t="s">
        <v>62</v>
      </c>
      <c r="C1242" s="204" t="s">
        <v>63</v>
      </c>
      <c r="D1242" s="205" t="s">
        <v>64</v>
      </c>
      <c r="E1242" s="205" t="s">
        <v>4693</v>
      </c>
      <c r="F1242" s="206" t="s">
        <v>4708</v>
      </c>
      <c r="G1242" s="206" t="s">
        <v>4709</v>
      </c>
      <c r="H1242" s="205" t="s">
        <v>4710</v>
      </c>
      <c r="I1242" s="214" t="s">
        <v>577</v>
      </c>
      <c r="J1242" s="206" t="s">
        <v>578</v>
      </c>
      <c r="K1242" s="209" t="s">
        <v>3134</v>
      </c>
      <c r="L1242" s="204" t="s">
        <v>580</v>
      </c>
      <c r="M1242" s="204" t="s">
        <v>581</v>
      </c>
      <c r="N1242" s="209" t="s">
        <v>4711</v>
      </c>
      <c r="O1242" s="204" t="s">
        <v>397</v>
      </c>
      <c r="P1242" s="204" t="s">
        <v>76</v>
      </c>
      <c r="Q1242" s="212" t="s">
        <v>398</v>
      </c>
      <c r="R1242" s="719">
        <v>41613</v>
      </c>
      <c r="S1242" s="720">
        <v>15</v>
      </c>
      <c r="T1242" s="575">
        <f t="shared" si="101"/>
        <v>47091</v>
      </c>
      <c r="U1242" s="721" t="s">
        <v>100</v>
      </c>
      <c r="V1242" s="722" t="str">
        <f t="shared" si="102"/>
        <v/>
      </c>
      <c r="W1242" s="722" t="str">
        <f t="shared" si="103"/>
        <v xml:space="preserve">% НКПР</v>
      </c>
      <c r="X1242" s="214">
        <v>100</v>
      </c>
      <c r="Y1242" s="214"/>
      <c r="Z1242" s="212" t="s">
        <v>3829</v>
      </c>
      <c r="AA1242" s="204" t="s">
        <v>400</v>
      </c>
      <c r="AB1242" s="214"/>
      <c r="AC1242" s="212" t="s">
        <v>141</v>
      </c>
      <c r="AD1242" s="209">
        <v>24</v>
      </c>
      <c r="AE1242" s="213">
        <v>45133</v>
      </c>
      <c r="AF1242" s="219">
        <f t="shared" si="104"/>
        <v>45863</v>
      </c>
      <c r="AG1242" s="206" t="s">
        <v>82</v>
      </c>
      <c r="AH1242" s="206" t="s">
        <v>83</v>
      </c>
      <c r="AI1242" s="206" t="s">
        <v>4712</v>
      </c>
      <c r="AJ1242" s="206" t="s">
        <v>611</v>
      </c>
      <c r="AK1242" s="219" t="str">
        <f ca="1">IF(AE1242=0,"нет данных",IF(TODAY()&lt;AF1242-30,"поверен",IF(TODAY()&gt;AF1242,"ПРОСРОЧЕН","ЗАМЕНИТЬ")))</f>
        <v>ПРОСРОЧЕН</v>
      </c>
      <c r="AL1242" s="212"/>
      <c r="AM1242" s="212" t="s">
        <v>86</v>
      </c>
      <c r="AN1242" s="212" t="s">
        <v>87</v>
      </c>
      <c r="AO1242" s="212" t="s">
        <v>88</v>
      </c>
      <c r="AP1242" s="230" t="s">
        <v>454</v>
      </c>
      <c r="AQ1242" s="230" t="s">
        <v>4713</v>
      </c>
      <c r="AR1242" s="219"/>
      <c r="AS1242" s="212" t="s">
        <v>91</v>
      </c>
      <c r="AT1242" s="204" t="s">
        <v>92</v>
      </c>
      <c r="AU1242" s="204"/>
      <c r="AV1242" s="230" t="s">
        <v>4714</v>
      </c>
      <c r="AW1242" s="204"/>
      <c r="AX1242" s="204"/>
      <c r="AY1242" s="204"/>
      <c r="AZ1242" s="204"/>
      <c r="BA1242" s="204"/>
      <c r="BB1242" s="206" t="s">
        <v>403</v>
      </c>
      <c r="BC1242" s="206" t="s">
        <v>4715</v>
      </c>
      <c r="BD1242" s="212">
        <v>3160</v>
      </c>
      <c r="BE1242" s="206"/>
      <c r="BF1242" s="569"/>
      <c r="BG1242" s="204" t="s">
        <v>4716</v>
      </c>
      <c r="BH1242" s="216"/>
      <c r="BI1242" s="222" t="s">
        <v>406</v>
      </c>
      <c r="BJ1242" s="222" t="s">
        <v>407</v>
      </c>
      <c r="BK1242" s="216" t="s">
        <v>588</v>
      </c>
      <c r="BL1242" s="723"/>
      <c r="BM1242" s="723"/>
      <c r="BN1242" s="723"/>
      <c r="BO1242" s="723"/>
      <c r="BP1242" s="723"/>
      <c r="BQ1242" s="723"/>
      <c r="BR1242" s="723"/>
      <c r="BS1242" s="723"/>
      <c r="BT1242" s="723"/>
      <c r="BU1242" s="723"/>
      <c r="BV1242" s="723"/>
      <c r="BW1242" s="723"/>
      <c r="BX1242" s="723"/>
      <c r="BY1242" s="723"/>
      <c r="BZ1242" s="723"/>
      <c r="CA1242" s="723"/>
      <c r="CB1242" s="723"/>
      <c r="CC1242" s="723"/>
      <c r="CD1242" s="723"/>
      <c r="CE1242" s="723"/>
      <c r="CF1242" s="723"/>
      <c r="CG1242" s="723"/>
      <c r="CH1242" s="723"/>
      <c r="CI1242" s="723"/>
      <c r="CJ1242" s="723"/>
      <c r="CK1242" s="723"/>
      <c r="CL1242" s="723"/>
      <c r="CM1242" s="723"/>
      <c r="CN1242" s="723"/>
      <c r="CO1242" s="723"/>
      <c r="CP1242" s="723"/>
      <c r="CQ1242" s="723"/>
      <c r="CR1242" s="723"/>
      <c r="CS1242" s="723"/>
      <c r="CT1242" s="723"/>
      <c r="CU1242" s="723"/>
      <c r="CV1242" s="723"/>
      <c r="CW1242" s="723"/>
      <c r="CX1242" s="723"/>
      <c r="CY1242" s="723"/>
      <c r="CZ1242" s="723"/>
      <c r="DA1242" s="723"/>
      <c r="DB1242" s="723"/>
      <c r="DC1242" s="723"/>
      <c r="DD1242" s="723"/>
      <c r="DE1242" s="723"/>
      <c r="DF1242" s="723"/>
      <c r="DG1242" s="723"/>
      <c r="DH1242" s="723"/>
      <c r="DI1242" s="723"/>
      <c r="DJ1242" s="723"/>
      <c r="DK1242" s="723"/>
      <c r="DL1242" s="723"/>
      <c r="DM1242" s="723"/>
      <c r="DN1242" s="723"/>
      <c r="DO1242" s="723"/>
      <c r="DP1242" s="723"/>
      <c r="DQ1242" s="723"/>
      <c r="DR1242" s="723"/>
      <c r="DS1242" s="723"/>
      <c r="DT1242" s="723"/>
      <c r="DU1242" s="723"/>
      <c r="DV1242" s="723"/>
      <c r="DW1242" s="723"/>
      <c r="DX1242" s="723"/>
      <c r="DY1242" s="723"/>
      <c r="DZ1242" s="723"/>
      <c r="EA1242" s="723"/>
      <c r="EB1242" s="723"/>
      <c r="EC1242" s="723"/>
      <c r="ED1242" s="723"/>
      <c r="EE1242" s="723"/>
      <c r="EF1242" s="723"/>
      <c r="EG1242" s="723"/>
      <c r="EH1242" s="723"/>
      <c r="EI1242" s="723"/>
      <c r="EJ1242" s="723"/>
      <c r="EK1242" s="723"/>
      <c r="EL1242" s="723"/>
      <c r="EM1242" s="723"/>
      <c r="EN1242" s="723"/>
      <c r="EO1242" s="723"/>
      <c r="EP1242" s="723"/>
      <c r="EQ1242" s="723"/>
      <c r="ER1242" s="723"/>
      <c r="ES1242" s="723"/>
      <c r="ET1242" s="723"/>
      <c r="EU1242" s="723"/>
      <c r="EV1242" s="723"/>
      <c r="EW1242" s="723"/>
      <c r="EX1242" s="723"/>
      <c r="EY1242" s="723"/>
      <c r="EZ1242" s="723"/>
      <c r="FA1242" s="723"/>
      <c r="FB1242" s="723"/>
      <c r="FC1242" s="723"/>
      <c r="FD1242" s="723"/>
      <c r="FE1242" s="723"/>
      <c r="FF1242" s="723"/>
      <c r="FG1242" s="723"/>
      <c r="FH1242" s="723"/>
      <c r="FI1242" s="723"/>
      <c r="FJ1242" s="723"/>
      <c r="FK1242" s="723"/>
      <c r="FL1242" s="723"/>
      <c r="FM1242" s="723"/>
      <c r="FN1242" s="723"/>
      <c r="FO1242" s="723"/>
      <c r="FP1242" s="723"/>
      <c r="FQ1242" s="723"/>
      <c r="FR1242" s="723"/>
      <c r="FS1242" s="723"/>
      <c r="FT1242" s="723"/>
      <c r="FU1242" s="723"/>
      <c r="FV1242" s="723"/>
      <c r="FW1242" s="723"/>
      <c r="FX1242" s="723"/>
      <c r="FY1242" s="723"/>
      <c r="FZ1242" s="723"/>
      <c r="GA1242" s="723"/>
      <c r="GB1242" s="723"/>
      <c r="GC1242" s="723"/>
      <c r="GD1242" s="723"/>
      <c r="GE1242" s="723"/>
      <c r="GF1242" s="723"/>
      <c r="GG1242" s="723"/>
      <c r="GH1242" s="723"/>
      <c r="GI1242" s="723"/>
      <c r="GJ1242" s="723"/>
      <c r="GK1242" s="723"/>
      <c r="GL1242" s="723"/>
      <c r="GM1242" s="723"/>
      <c r="GN1242" s="723"/>
      <c r="GO1242" s="723"/>
      <c r="GP1242" s="723"/>
      <c r="GQ1242" s="723"/>
      <c r="GR1242" s="723"/>
      <c r="GS1242" s="723"/>
      <c r="GT1242" s="723"/>
      <c r="GU1242" s="723"/>
      <c r="GV1242" s="723"/>
      <c r="GW1242" s="723"/>
      <c r="GX1242" s="723"/>
      <c r="GY1242" s="723"/>
      <c r="GZ1242" s="723"/>
      <c r="HA1242" s="723"/>
      <c r="HB1242" s="723"/>
      <c r="HC1242" s="723"/>
      <c r="HD1242" s="723"/>
      <c r="HE1242" s="723"/>
      <c r="HF1242" s="723"/>
      <c r="HG1242" s="723"/>
      <c r="HH1242" s="723"/>
      <c r="HI1242" s="723"/>
      <c r="HJ1242" s="723"/>
      <c r="HK1242" s="723"/>
      <c r="HL1242" s="723"/>
      <c r="HM1242" s="723"/>
      <c r="HN1242" s="723"/>
      <c r="HO1242" s="723"/>
      <c r="HP1242" s="723"/>
      <c r="HQ1242" s="723"/>
      <c r="HR1242" s="723"/>
      <c r="HS1242" s="723"/>
      <c r="HT1242" s="723"/>
      <c r="HU1242" s="723"/>
      <c r="HV1242" s="723"/>
      <c r="HW1242" s="723"/>
      <c r="HX1242" s="723"/>
      <c r="HY1242" s="723"/>
      <c r="HZ1242" s="723"/>
      <c r="IA1242" s="723"/>
      <c r="IB1242" s="723"/>
      <c r="IC1242" s="723"/>
      <c r="ID1242" s="723"/>
      <c r="IE1242" s="723"/>
    </row>
    <row r="1243" s="55" customFormat="1" ht="60" hidden="1" customHeight="1">
      <c r="A1243" s="58"/>
      <c r="B1243" s="58" t="s">
        <v>62</v>
      </c>
      <c r="C1243" s="58" t="s">
        <v>63</v>
      </c>
      <c r="D1243" s="59" t="s">
        <v>64</v>
      </c>
      <c r="E1243" s="59" t="s">
        <v>4717</v>
      </c>
      <c r="F1243" s="62" t="s">
        <v>4546</v>
      </c>
      <c r="G1243" s="62" t="s">
        <v>4718</v>
      </c>
      <c r="H1243" s="59" t="s">
        <v>4719</v>
      </c>
      <c r="I1243" s="63" t="s">
        <v>171</v>
      </c>
      <c r="J1243" s="62" t="s">
        <v>172</v>
      </c>
      <c r="K1243" s="64" t="s">
        <v>131</v>
      </c>
      <c r="L1243" s="79" t="s">
        <v>151</v>
      </c>
      <c r="M1243" s="62" t="s">
        <v>173</v>
      </c>
      <c r="N1243" s="64">
        <v>4040239</v>
      </c>
      <c r="O1243" s="58" t="s">
        <v>75</v>
      </c>
      <c r="P1243" s="58" t="s">
        <v>76</v>
      </c>
      <c r="Q1243" s="66" t="s">
        <v>137</v>
      </c>
      <c r="R1243" s="115">
        <v>42826</v>
      </c>
      <c r="S1243" s="68">
        <v>12</v>
      </c>
      <c r="T1243" s="69">
        <f t="shared" si="101"/>
        <v>47208.400000000001</v>
      </c>
      <c r="U1243" s="59" t="s">
        <v>100</v>
      </c>
      <c r="V1243" s="71" t="str">
        <f t="shared" si="102"/>
        <v>М</v>
      </c>
      <c r="W1243" s="71" t="str">
        <f t="shared" si="103"/>
        <v>Па</v>
      </c>
      <c r="X1243" s="63">
        <v>0.5</v>
      </c>
      <c r="Y1243" s="63" t="s">
        <v>138</v>
      </c>
      <c r="Z1243" s="66" t="s">
        <v>139</v>
      </c>
      <c r="AA1243" s="59" t="s">
        <v>176</v>
      </c>
      <c r="AB1243" s="63"/>
      <c r="AC1243" s="66" t="s">
        <v>141</v>
      </c>
      <c r="AD1243" s="64">
        <v>60</v>
      </c>
      <c r="AE1243" s="72">
        <v>45831</v>
      </c>
      <c r="AF1243" s="73">
        <f t="shared" si="104"/>
        <v>47656</v>
      </c>
      <c r="AG1243" s="62" t="s">
        <v>82</v>
      </c>
      <c r="AH1243" s="62" t="s">
        <v>83</v>
      </c>
      <c r="AI1243" s="66" t="s">
        <v>4720</v>
      </c>
      <c r="AJ1243" s="62" t="s">
        <v>109</v>
      </c>
      <c r="AK1243" s="73" t="str">
        <f ca="1">IF(AE1243=0,"нет данных",IF(TODAY()&lt;AF1243-30,"поверен",IF(TODAY()&gt;AF1243,"ЗАМЕНИТЬ","ПРОСРОЧЕН")))</f>
        <v>поверен</v>
      </c>
      <c r="AL1243" s="66"/>
      <c r="AM1243" s="66" t="s">
        <v>86</v>
      </c>
      <c r="AN1243" s="66" t="s">
        <v>87</v>
      </c>
      <c r="AO1243" s="66" t="s">
        <v>88</v>
      </c>
      <c r="AP1243" s="63" t="s">
        <v>158</v>
      </c>
      <c r="AQ1243" s="74"/>
      <c r="AR1243" s="73"/>
      <c r="AS1243" s="66" t="s">
        <v>91</v>
      </c>
      <c r="AT1243" s="58" t="s">
        <v>385</v>
      </c>
      <c r="AU1243" s="58"/>
      <c r="AV1243" s="62"/>
      <c r="AW1243" s="62"/>
      <c r="AX1243" s="58"/>
      <c r="AY1243" s="58"/>
      <c r="AZ1243" s="58"/>
      <c r="BA1243" s="62" t="s">
        <v>221</v>
      </c>
      <c r="BB1243" s="62" t="s">
        <v>145</v>
      </c>
      <c r="BC1243" s="62" t="s">
        <v>146</v>
      </c>
      <c r="BD1243" s="66">
        <v>3001</v>
      </c>
      <c r="BE1243" s="62"/>
      <c r="BF1243" s="75"/>
      <c r="BG1243" s="76"/>
      <c r="BH1243" s="77"/>
      <c r="BI1243" s="71"/>
      <c r="BJ1243" s="71"/>
      <c r="BK1243" s="71"/>
    </row>
    <row r="1244" s="95" customFormat="1" ht="60" hidden="1" customHeight="1">
      <c r="A1244" s="58"/>
      <c r="B1244" s="58" t="s">
        <v>62</v>
      </c>
      <c r="C1244" s="58" t="s">
        <v>63</v>
      </c>
      <c r="D1244" s="59" t="s">
        <v>64</v>
      </c>
      <c r="E1244" s="59" t="s">
        <v>4717</v>
      </c>
      <c r="F1244" s="62" t="s">
        <v>4546</v>
      </c>
      <c r="G1244" s="62" t="s">
        <v>4721</v>
      </c>
      <c r="H1244" s="59" t="s">
        <v>4722</v>
      </c>
      <c r="I1244" s="63" t="s">
        <v>1782</v>
      </c>
      <c r="J1244" s="62" t="s">
        <v>1783</v>
      </c>
      <c r="K1244" s="64" t="s">
        <v>1784</v>
      </c>
      <c r="L1244" s="64" t="s">
        <v>1785</v>
      </c>
      <c r="M1244" s="64" t="s">
        <v>4551</v>
      </c>
      <c r="N1244" s="64" t="s">
        <v>4723</v>
      </c>
      <c r="O1244" s="58" t="s">
        <v>1788</v>
      </c>
      <c r="P1244" s="58" t="s">
        <v>76</v>
      </c>
      <c r="Q1244" s="66" t="s">
        <v>289</v>
      </c>
      <c r="R1244" s="116">
        <v>42736</v>
      </c>
      <c r="S1244" s="63">
        <v>14</v>
      </c>
      <c r="T1244" s="69">
        <f t="shared" si="101"/>
        <v>47848.800000000003</v>
      </c>
      <c r="U1244" s="59">
        <v>0</v>
      </c>
      <c r="V1244" s="58" t="str">
        <f t="shared" si="102"/>
        <v/>
      </c>
      <c r="W1244" s="58" t="str">
        <f t="shared" si="103"/>
        <v>м</v>
      </c>
      <c r="X1244" s="63">
        <v>4.0199999999999996</v>
      </c>
      <c r="Y1244" s="63"/>
      <c r="Z1244" s="66" t="s">
        <v>325</v>
      </c>
      <c r="AA1244" s="59" t="s">
        <v>326</v>
      </c>
      <c r="AB1244" s="63" t="s">
        <v>325</v>
      </c>
      <c r="AC1244" s="66" t="s">
        <v>325</v>
      </c>
      <c r="AD1244" s="64">
        <v>24</v>
      </c>
      <c r="AE1244" s="72">
        <v>45265</v>
      </c>
      <c r="AF1244" s="73">
        <f t="shared" si="104"/>
        <v>45995</v>
      </c>
      <c r="AG1244" s="73" t="s">
        <v>1480</v>
      </c>
      <c r="AH1244" s="73" t="s">
        <v>83</v>
      </c>
      <c r="AI1244" s="66" t="s">
        <v>4724</v>
      </c>
      <c r="AJ1244" s="62" t="s">
        <v>143</v>
      </c>
      <c r="AK1244" s="73" t="str">
        <f ca="1">IF(AE1244=0,"нет данных",IF(TODAY()&lt;AF1244-30,"поверен",IF(TODAY()&gt;AF1244,"ПРОСРОЧЕН")))</f>
        <v>поверен</v>
      </c>
      <c r="AL1244" s="66"/>
      <c r="AM1244" s="66" t="s">
        <v>86</v>
      </c>
      <c r="AN1244" s="66" t="s">
        <v>87</v>
      </c>
      <c r="AO1244" s="66" t="s">
        <v>88</v>
      </c>
      <c r="AP1244" s="63"/>
      <c r="AQ1244" s="74"/>
      <c r="AR1244" s="73"/>
      <c r="AS1244" s="66" t="s">
        <v>91</v>
      </c>
      <c r="AT1244" s="58" t="s">
        <v>385</v>
      </c>
      <c r="AU1244" s="58"/>
      <c r="AV1244" s="62"/>
      <c r="AW1244" s="62"/>
      <c r="AX1244" s="58"/>
      <c r="AY1244" s="58"/>
      <c r="AZ1244" s="58"/>
      <c r="BA1244" s="62" t="s">
        <v>221</v>
      </c>
      <c r="BB1244" s="62" t="s">
        <v>329</v>
      </c>
      <c r="BC1244" s="62" t="s">
        <v>298</v>
      </c>
      <c r="BD1244" s="66">
        <v>2971</v>
      </c>
      <c r="BE1244" s="62"/>
      <c r="BF1244" s="75"/>
      <c r="BG1244" s="127"/>
      <c r="BH1244" s="128"/>
      <c r="BI1244" s="74" t="s">
        <v>1792</v>
      </c>
      <c r="BJ1244" s="74" t="s">
        <v>1344</v>
      </c>
      <c r="BK1244" s="74" t="s">
        <v>302</v>
      </c>
    </row>
    <row r="1245" s="55" customFormat="1" ht="60" hidden="1" customHeight="1">
      <c r="A1245" s="521"/>
      <c r="B1245" s="521" t="s">
        <v>62</v>
      </c>
      <c r="C1245" s="521" t="s">
        <v>63</v>
      </c>
      <c r="D1245" s="525" t="s">
        <v>64</v>
      </c>
      <c r="E1245" s="525" t="s">
        <v>4717</v>
      </c>
      <c r="F1245" s="288" t="s">
        <v>4546</v>
      </c>
      <c r="G1245" s="288" t="s">
        <v>4725</v>
      </c>
      <c r="H1245" s="525" t="s">
        <v>4726</v>
      </c>
      <c r="I1245" s="287" t="s">
        <v>577</v>
      </c>
      <c r="J1245" s="288" t="s">
        <v>578</v>
      </c>
      <c r="K1245" s="530" t="s">
        <v>579</v>
      </c>
      <c r="L1245" s="289" t="s">
        <v>580</v>
      </c>
      <c r="M1245" s="530" t="s">
        <v>581</v>
      </c>
      <c r="N1245" s="530" t="s">
        <v>4727</v>
      </c>
      <c r="O1245" s="521" t="s">
        <v>611</v>
      </c>
      <c r="P1245" s="521" t="s">
        <v>76</v>
      </c>
      <c r="Q1245" s="527" t="s">
        <v>398</v>
      </c>
      <c r="R1245" s="647">
        <v>42736</v>
      </c>
      <c r="S1245" s="63">
        <v>15</v>
      </c>
      <c r="T1245" s="649">
        <f t="shared" si="101"/>
        <v>48214</v>
      </c>
      <c r="U1245" s="525" t="s">
        <v>100</v>
      </c>
      <c r="V1245" s="650" t="str">
        <f t="shared" si="102"/>
        <v/>
      </c>
      <c r="W1245" s="527" t="s">
        <v>399</v>
      </c>
      <c r="X1245" s="287">
        <v>100</v>
      </c>
      <c r="Y1245" s="287"/>
      <c r="Z1245" s="527" t="s">
        <v>399</v>
      </c>
      <c r="AA1245" s="525" t="s">
        <v>400</v>
      </c>
      <c r="AB1245" s="287"/>
      <c r="AC1245" s="527" t="s">
        <v>399</v>
      </c>
      <c r="AD1245" s="530">
        <v>24</v>
      </c>
      <c r="AE1245" s="651">
        <v>45332</v>
      </c>
      <c r="AF1245" s="531">
        <f t="shared" si="104"/>
        <v>46062</v>
      </c>
      <c r="AG1245" s="288" t="s">
        <v>82</v>
      </c>
      <c r="AH1245" s="288" t="s">
        <v>83</v>
      </c>
      <c r="AI1245" s="527" t="s">
        <v>4728</v>
      </c>
      <c r="AJ1245" s="288" t="s">
        <v>143</v>
      </c>
      <c r="AK1245" s="531" t="str">
        <f t="shared" ref="AK1245:AK1308" ca="1" si="107">IF(AE1245=0,"нет данных",IF(TODAY()&lt;AF1245-30,"поверен",IF(TODAY()&gt;AF1245,"ЗАМЕНИТЬ","ПРОСРОЧЕН")))</f>
        <v>поверен</v>
      </c>
      <c r="AL1245" s="527"/>
      <c r="AM1245" s="527" t="s">
        <v>86</v>
      </c>
      <c r="AN1245" s="527" t="s">
        <v>87</v>
      </c>
      <c r="AO1245" s="527" t="s">
        <v>88</v>
      </c>
      <c r="AP1245" s="287" t="s">
        <v>584</v>
      </c>
      <c r="AQ1245" s="528"/>
      <c r="AR1245" s="531"/>
      <c r="AS1245" s="527" t="s">
        <v>91</v>
      </c>
      <c r="AT1245" s="521" t="s">
        <v>385</v>
      </c>
      <c r="AU1245" s="521"/>
      <c r="AV1245" s="288"/>
      <c r="AW1245" s="288"/>
      <c r="AX1245" s="521"/>
      <c r="AY1245" s="521"/>
      <c r="AZ1245" s="521"/>
      <c r="BA1245" s="288" t="s">
        <v>221</v>
      </c>
      <c r="BB1245" s="288" t="s">
        <v>403</v>
      </c>
      <c r="BC1245" s="288" t="s">
        <v>404</v>
      </c>
      <c r="BD1245" s="527">
        <v>3160</v>
      </c>
      <c r="BE1245" s="288"/>
      <c r="BF1245" s="652"/>
      <c r="BG1245" s="653" t="s">
        <v>362</v>
      </c>
      <c r="BH1245" s="654"/>
      <c r="BI1245" s="650"/>
      <c r="BJ1245" s="724" t="s">
        <v>407</v>
      </c>
      <c r="BK1245" s="650" t="s">
        <v>588</v>
      </c>
    </row>
    <row r="1246" s="223" customFormat="1" ht="60" hidden="1" customHeight="1">
      <c r="A1246" s="725"/>
      <c r="B1246" s="726" t="s">
        <v>62</v>
      </c>
      <c r="C1246" s="726" t="s">
        <v>63</v>
      </c>
      <c r="D1246" s="727" t="s">
        <v>64</v>
      </c>
      <c r="E1246" s="727" t="s">
        <v>4717</v>
      </c>
      <c r="F1246" s="728" t="s">
        <v>4546</v>
      </c>
      <c r="G1246" s="728" t="s">
        <v>4725</v>
      </c>
      <c r="H1246" s="727" t="s">
        <v>4729</v>
      </c>
      <c r="I1246" s="729" t="s">
        <v>688</v>
      </c>
      <c r="J1246" s="728" t="s">
        <v>689</v>
      </c>
      <c r="K1246" s="730" t="s">
        <v>579</v>
      </c>
      <c r="L1246" s="731" t="s">
        <v>690</v>
      </c>
      <c r="M1246" s="730" t="s">
        <v>691</v>
      </c>
      <c r="N1246" s="730">
        <v>9521874</v>
      </c>
      <c r="O1246" s="726" t="s">
        <v>692</v>
      </c>
      <c r="P1246" s="726" t="s">
        <v>76</v>
      </c>
      <c r="Q1246" s="732" t="s">
        <v>398</v>
      </c>
      <c r="R1246" s="733">
        <v>45201</v>
      </c>
      <c r="S1246" s="214">
        <v>15</v>
      </c>
      <c r="T1246" s="728">
        <f t="shared" si="101"/>
        <v>50679</v>
      </c>
      <c r="U1246" s="727" t="s">
        <v>100</v>
      </c>
      <c r="V1246" s="734"/>
      <c r="W1246" s="732" t="s">
        <v>399</v>
      </c>
      <c r="X1246" s="729">
        <v>100</v>
      </c>
      <c r="Z1246" s="732" t="s">
        <v>399</v>
      </c>
      <c r="AA1246" s="735" t="s">
        <v>400</v>
      </c>
      <c r="AC1246" s="732" t="s">
        <v>399</v>
      </c>
      <c r="AD1246" s="736">
        <v>36</v>
      </c>
      <c r="AE1246" s="737">
        <v>45201</v>
      </c>
      <c r="AF1246" s="738">
        <f t="shared" si="104"/>
        <v>46296</v>
      </c>
      <c r="AG1246" s="728" t="s">
        <v>82</v>
      </c>
      <c r="AH1246" s="728" t="s">
        <v>83</v>
      </c>
      <c r="AI1246" s="732" t="s">
        <v>4730</v>
      </c>
      <c r="AJ1246" s="728" t="s">
        <v>898</v>
      </c>
      <c r="AK1246" s="739" t="str">
        <f t="shared" ca="1" si="107"/>
        <v>поверен</v>
      </c>
      <c r="AL1246" s="739"/>
      <c r="AM1246" s="732" t="s">
        <v>86</v>
      </c>
      <c r="AN1246" s="732" t="s">
        <v>87</v>
      </c>
      <c r="AO1246" s="732" t="s">
        <v>88</v>
      </c>
      <c r="AP1246" s="729" t="s">
        <v>695</v>
      </c>
      <c r="AQ1246" s="732" t="s">
        <v>4731</v>
      </c>
      <c r="AS1246" s="732" t="s">
        <v>91</v>
      </c>
      <c r="AT1246" s="726" t="s">
        <v>385</v>
      </c>
      <c r="AU1246" s="729"/>
      <c r="AV1246" s="732" t="s">
        <v>4731</v>
      </c>
      <c r="AW1246" s="729"/>
      <c r="AX1246" s="726"/>
      <c r="BA1246" s="728" t="s">
        <v>343</v>
      </c>
      <c r="BB1246" s="728" t="s">
        <v>403</v>
      </c>
      <c r="BC1246" s="728" t="s">
        <v>404</v>
      </c>
      <c r="BD1246" s="732">
        <v>3160</v>
      </c>
      <c r="BE1246" s="740"/>
      <c r="BF1246" s="741"/>
      <c r="BG1246" s="734"/>
      <c r="BJ1246" s="742" t="s">
        <v>1513</v>
      </c>
      <c r="BK1246" s="734" t="s">
        <v>1529</v>
      </c>
      <c r="BL1246" s="55"/>
      <c r="BM1246" s="55"/>
      <c r="BN1246" s="55"/>
      <c r="BO1246" s="55"/>
      <c r="BP1246" s="55"/>
      <c r="BQ1246" s="55"/>
      <c r="BR1246" s="55"/>
      <c r="BS1246" s="55"/>
      <c r="BT1246" s="55"/>
      <c r="BU1246" s="55"/>
      <c r="BV1246" s="55"/>
      <c r="BW1246" s="55"/>
      <c r="BX1246" s="55"/>
      <c r="BY1246" s="55"/>
      <c r="BZ1246" s="55"/>
      <c r="CA1246" s="55"/>
      <c r="CB1246" s="55"/>
      <c r="CC1246" s="55"/>
      <c r="CD1246" s="55"/>
      <c r="CE1246" s="55"/>
      <c r="CF1246" s="55"/>
      <c r="CG1246" s="55"/>
      <c r="CH1246" s="55"/>
      <c r="CI1246" s="55"/>
      <c r="CJ1246" s="55"/>
      <c r="CK1246" s="55"/>
      <c r="CL1246" s="55"/>
      <c r="CM1246" s="55"/>
      <c r="CN1246" s="55"/>
      <c r="CO1246" s="55"/>
      <c r="CP1246" s="55"/>
      <c r="CQ1246" s="55"/>
      <c r="CR1246" s="55"/>
      <c r="CS1246" s="55"/>
      <c r="CT1246" s="55"/>
      <c r="CU1246" s="55"/>
      <c r="CV1246" s="55"/>
      <c r="CW1246" s="55"/>
      <c r="CX1246" s="55"/>
      <c r="CY1246" s="55"/>
      <c r="CZ1246" s="55"/>
      <c r="DA1246" s="55"/>
      <c r="DB1246" s="55"/>
      <c r="DC1246" s="55"/>
      <c r="DD1246" s="55"/>
      <c r="DE1246" s="55"/>
      <c r="DF1246" s="55"/>
      <c r="DG1246" s="55"/>
      <c r="DH1246" s="55"/>
      <c r="DI1246" s="55"/>
      <c r="DJ1246" s="55"/>
      <c r="DK1246" s="55"/>
      <c r="DL1246" s="55"/>
      <c r="DM1246" s="55"/>
      <c r="DN1246" s="55"/>
      <c r="DO1246" s="55"/>
      <c r="DP1246" s="55"/>
      <c r="DQ1246" s="55"/>
      <c r="DR1246" s="55"/>
      <c r="DS1246" s="55"/>
      <c r="DT1246" s="55"/>
      <c r="DU1246" s="55"/>
      <c r="DV1246" s="55"/>
      <c r="DW1246" s="55"/>
      <c r="DX1246" s="55"/>
      <c r="DY1246" s="55"/>
      <c r="DZ1246" s="55"/>
      <c r="EA1246" s="55"/>
      <c r="EB1246" s="55"/>
      <c r="EC1246" s="55"/>
      <c r="ED1246" s="55"/>
      <c r="EE1246" s="55"/>
      <c r="EF1246" s="55"/>
      <c r="EG1246" s="55"/>
      <c r="EH1246" s="55"/>
      <c r="EI1246" s="55"/>
      <c r="EJ1246" s="55"/>
      <c r="EK1246" s="55"/>
      <c r="EL1246" s="55"/>
      <c r="EM1246" s="55"/>
      <c r="EN1246" s="55"/>
      <c r="EO1246" s="55"/>
      <c r="EP1246" s="55"/>
      <c r="EQ1246" s="55"/>
      <c r="ER1246" s="55"/>
      <c r="ES1246" s="55"/>
      <c r="ET1246" s="55"/>
      <c r="EU1246" s="55"/>
      <c r="EV1246" s="55"/>
      <c r="EW1246" s="55"/>
      <c r="EX1246" s="55"/>
      <c r="EY1246" s="55"/>
      <c r="EZ1246" s="55"/>
      <c r="FA1246" s="55"/>
      <c r="FB1246" s="55"/>
      <c r="FC1246" s="55"/>
      <c r="FD1246" s="55"/>
      <c r="FE1246" s="55"/>
      <c r="FF1246" s="55"/>
      <c r="FG1246" s="55"/>
      <c r="FH1246" s="55"/>
      <c r="FI1246" s="55"/>
      <c r="FJ1246" s="55"/>
      <c r="FK1246" s="55"/>
      <c r="FL1246" s="55"/>
      <c r="FM1246" s="55"/>
      <c r="FN1246" s="55"/>
      <c r="FO1246" s="55"/>
      <c r="FP1246" s="55"/>
      <c r="FQ1246" s="55"/>
      <c r="FR1246" s="55"/>
      <c r="FS1246" s="55"/>
      <c r="FT1246" s="55"/>
      <c r="FU1246" s="55"/>
      <c r="FV1246" s="55"/>
      <c r="FW1246" s="55"/>
      <c r="FX1246" s="55"/>
      <c r="FY1246" s="55"/>
      <c r="FZ1246" s="55"/>
      <c r="GA1246" s="55"/>
      <c r="GB1246" s="55"/>
      <c r="GC1246" s="55"/>
      <c r="GD1246" s="55"/>
      <c r="GE1246" s="55"/>
      <c r="GF1246" s="55"/>
      <c r="GG1246" s="55"/>
      <c r="GH1246" s="55"/>
      <c r="GI1246" s="55"/>
      <c r="GJ1246" s="55"/>
      <c r="GK1246" s="55"/>
      <c r="GL1246" s="55"/>
      <c r="GM1246" s="55"/>
      <c r="GN1246" s="55"/>
      <c r="GO1246" s="55"/>
      <c r="GP1246" s="55"/>
      <c r="GQ1246" s="55"/>
      <c r="GR1246" s="55"/>
      <c r="GS1246" s="55"/>
      <c r="GT1246" s="55"/>
      <c r="GU1246" s="55"/>
      <c r="GV1246" s="55"/>
      <c r="GW1246" s="55"/>
      <c r="GX1246" s="55"/>
      <c r="GY1246" s="55"/>
      <c r="GZ1246" s="55"/>
      <c r="HA1246" s="55"/>
      <c r="HB1246" s="55"/>
      <c r="HC1246" s="55"/>
      <c r="HD1246" s="55"/>
      <c r="HE1246" s="55"/>
      <c r="HF1246" s="55"/>
      <c r="HG1246" s="55"/>
      <c r="HH1246" s="55"/>
      <c r="HI1246" s="55"/>
      <c r="HJ1246" s="55"/>
      <c r="HK1246" s="55"/>
      <c r="HL1246" s="55"/>
      <c r="HM1246" s="55"/>
      <c r="HN1246" s="55"/>
      <c r="HO1246" s="55"/>
      <c r="HP1246" s="55"/>
      <c r="HQ1246" s="55"/>
      <c r="HR1246" s="55"/>
      <c r="HS1246" s="55"/>
      <c r="HT1246" s="55"/>
      <c r="HU1246" s="55"/>
      <c r="HV1246" s="55"/>
      <c r="HW1246" s="55"/>
      <c r="HX1246" s="55"/>
      <c r="HY1246" s="55"/>
      <c r="HZ1246" s="55"/>
      <c r="IA1246" s="55"/>
      <c r="IB1246" s="55"/>
      <c r="IC1246" s="55"/>
      <c r="ID1246" s="55"/>
      <c r="IE1246" s="55"/>
    </row>
    <row r="1247" s="36" customFormat="1" ht="60" hidden="1" customHeight="1">
      <c r="A1247" s="503"/>
      <c r="B1247" s="503" t="s">
        <v>62</v>
      </c>
      <c r="C1247" s="80" t="s">
        <v>63</v>
      </c>
      <c r="D1247" s="433" t="s">
        <v>64</v>
      </c>
      <c r="E1247" s="81" t="s">
        <v>4717</v>
      </c>
      <c r="F1247" s="435" t="s">
        <v>4546</v>
      </c>
      <c r="G1247" s="82" t="s">
        <v>4725</v>
      </c>
      <c r="H1247" s="433" t="s">
        <v>4732</v>
      </c>
      <c r="I1247" s="381" t="s">
        <v>688</v>
      </c>
      <c r="J1247" s="443" t="s">
        <v>689</v>
      </c>
      <c r="K1247" s="84" t="s">
        <v>579</v>
      </c>
      <c r="L1247" s="743" t="s">
        <v>690</v>
      </c>
      <c r="M1247" s="482" t="s">
        <v>691</v>
      </c>
      <c r="N1247" s="84">
        <v>9521876</v>
      </c>
      <c r="O1247" s="382" t="s">
        <v>692</v>
      </c>
      <c r="P1247" s="80" t="s">
        <v>76</v>
      </c>
      <c r="Q1247" s="438" t="s">
        <v>398</v>
      </c>
      <c r="R1247" s="744">
        <v>45201</v>
      </c>
      <c r="S1247" s="48">
        <v>10</v>
      </c>
      <c r="T1247" s="82">
        <f t="shared" si="101"/>
        <v>48853</v>
      </c>
      <c r="U1247" s="433" t="s">
        <v>100</v>
      </c>
      <c r="V1247" s="88" t="str">
        <f t="shared" si="102"/>
        <v/>
      </c>
      <c r="W1247" s="438" t="s">
        <v>399</v>
      </c>
      <c r="X1247" s="83">
        <v>100</v>
      </c>
      <c r="Y1247" s="434"/>
      <c r="Z1247" s="87" t="s">
        <v>399</v>
      </c>
      <c r="AA1247" s="433" t="s">
        <v>400</v>
      </c>
      <c r="AB1247" s="83"/>
      <c r="AC1247" s="438" t="s">
        <v>399</v>
      </c>
      <c r="AD1247" s="482">
        <v>36</v>
      </c>
      <c r="AE1247" s="89">
        <v>45201</v>
      </c>
      <c r="AF1247" s="745">
        <f t="shared" si="104"/>
        <v>46296</v>
      </c>
      <c r="AG1247" s="82" t="s">
        <v>82</v>
      </c>
      <c r="AH1247" s="435" t="s">
        <v>83</v>
      </c>
      <c r="AI1247" s="87" t="s">
        <v>4733</v>
      </c>
      <c r="AJ1247" s="435" t="s">
        <v>4734</v>
      </c>
      <c r="AK1247" s="745" t="str">
        <f t="shared" ca="1" si="107"/>
        <v>поверен</v>
      </c>
      <c r="AL1247" s="87"/>
      <c r="AM1247" s="438" t="s">
        <v>86</v>
      </c>
      <c r="AN1247" s="87" t="s">
        <v>87</v>
      </c>
      <c r="AO1247" s="438" t="s">
        <v>88</v>
      </c>
      <c r="AP1247" s="381" t="s">
        <v>695</v>
      </c>
      <c r="AQ1247" s="202" t="s">
        <v>4735</v>
      </c>
      <c r="AR1247" s="745"/>
      <c r="AS1247" s="87" t="s">
        <v>91</v>
      </c>
      <c r="AT1247" s="503" t="s">
        <v>385</v>
      </c>
      <c r="AU1247" s="80"/>
      <c r="AV1247" s="444" t="s">
        <v>4735</v>
      </c>
      <c r="AW1247" s="82"/>
      <c r="AX1247" s="503"/>
      <c r="AY1247" s="80"/>
      <c r="AZ1247" s="503"/>
      <c r="BA1247" s="443" t="s">
        <v>343</v>
      </c>
      <c r="BB1247" s="82" t="s">
        <v>403</v>
      </c>
      <c r="BC1247" s="435" t="s">
        <v>404</v>
      </c>
      <c r="BD1247" s="87">
        <v>3160</v>
      </c>
      <c r="BE1247" s="435"/>
      <c r="BF1247" s="82"/>
      <c r="BG1247" s="746" t="s">
        <v>362</v>
      </c>
      <c r="BI1247" s="440"/>
      <c r="BJ1247" s="385" t="s">
        <v>1513</v>
      </c>
      <c r="BK1247" s="440" t="s">
        <v>1529</v>
      </c>
      <c r="BL1247" s="55"/>
      <c r="BM1247" s="55"/>
      <c r="BN1247" s="55"/>
      <c r="BO1247" s="55"/>
      <c r="BP1247" s="55"/>
      <c r="BQ1247" s="55"/>
      <c r="BR1247" s="55"/>
      <c r="BS1247" s="55"/>
      <c r="BT1247" s="55"/>
      <c r="BU1247" s="55"/>
      <c r="BV1247" s="55"/>
      <c r="BW1247" s="55"/>
      <c r="BX1247" s="55"/>
      <c r="BY1247" s="55"/>
      <c r="BZ1247" s="55"/>
      <c r="CA1247" s="55"/>
      <c r="CB1247" s="55"/>
      <c r="CC1247" s="55"/>
      <c r="CD1247" s="55"/>
      <c r="CE1247" s="55"/>
      <c r="CF1247" s="55"/>
      <c r="CG1247" s="55"/>
      <c r="CH1247" s="55"/>
      <c r="CI1247" s="55"/>
      <c r="CJ1247" s="55"/>
      <c r="CK1247" s="55"/>
      <c r="CL1247" s="55"/>
      <c r="CM1247" s="55"/>
      <c r="CN1247" s="55"/>
      <c r="CO1247" s="55"/>
      <c r="CP1247" s="55"/>
      <c r="CQ1247" s="55"/>
      <c r="CR1247" s="55"/>
      <c r="CS1247" s="55"/>
      <c r="CT1247" s="55"/>
      <c r="CU1247" s="55"/>
      <c r="CV1247" s="55"/>
      <c r="CW1247" s="55"/>
      <c r="CX1247" s="55"/>
      <c r="CY1247" s="55"/>
      <c r="CZ1247" s="55"/>
      <c r="DA1247" s="55"/>
      <c r="DB1247" s="55"/>
      <c r="DC1247" s="55"/>
      <c r="DD1247" s="55"/>
      <c r="DE1247" s="55"/>
      <c r="DF1247" s="55"/>
      <c r="DG1247" s="55"/>
      <c r="DH1247" s="55"/>
      <c r="DI1247" s="55"/>
      <c r="DJ1247" s="55"/>
      <c r="DK1247" s="55"/>
      <c r="DL1247" s="55"/>
      <c r="DM1247" s="55"/>
      <c r="DN1247" s="55"/>
      <c r="DO1247" s="55"/>
      <c r="DP1247" s="55"/>
      <c r="DQ1247" s="55"/>
      <c r="DR1247" s="55"/>
      <c r="DS1247" s="55"/>
      <c r="DT1247" s="55"/>
      <c r="DU1247" s="55"/>
      <c r="DV1247" s="55"/>
      <c r="DW1247" s="55"/>
      <c r="DX1247" s="55"/>
      <c r="DY1247" s="55"/>
      <c r="DZ1247" s="55"/>
      <c r="EA1247" s="55"/>
      <c r="EB1247" s="55"/>
      <c r="EC1247" s="55"/>
      <c r="ED1247" s="55"/>
      <c r="EE1247" s="55"/>
      <c r="EF1247" s="55"/>
      <c r="EG1247" s="55"/>
      <c r="EH1247" s="55"/>
      <c r="EI1247" s="55"/>
      <c r="EJ1247" s="55"/>
      <c r="EK1247" s="55"/>
      <c r="EL1247" s="55"/>
      <c r="EM1247" s="55"/>
      <c r="EN1247" s="55"/>
      <c r="EO1247" s="55"/>
      <c r="EP1247" s="55"/>
      <c r="EQ1247" s="55"/>
      <c r="ER1247" s="55"/>
      <c r="ES1247" s="55"/>
      <c r="ET1247" s="55"/>
      <c r="EU1247" s="55"/>
      <c r="EV1247" s="55"/>
      <c r="EW1247" s="55"/>
      <c r="EX1247" s="55"/>
      <c r="EY1247" s="55"/>
      <c r="EZ1247" s="55"/>
      <c r="FA1247" s="55"/>
      <c r="FB1247" s="55"/>
      <c r="FC1247" s="55"/>
      <c r="FD1247" s="55"/>
      <c r="FE1247" s="55"/>
      <c r="FF1247" s="55"/>
      <c r="FG1247" s="55"/>
      <c r="FH1247" s="55"/>
      <c r="FI1247" s="55"/>
      <c r="FJ1247" s="55"/>
      <c r="FK1247" s="55"/>
      <c r="FL1247" s="55"/>
      <c r="FM1247" s="55"/>
      <c r="FN1247" s="55"/>
      <c r="FO1247" s="55"/>
      <c r="FP1247" s="55"/>
      <c r="FQ1247" s="55"/>
      <c r="FR1247" s="55"/>
      <c r="FS1247" s="55"/>
      <c r="FT1247" s="55"/>
      <c r="FU1247" s="55"/>
      <c r="FV1247" s="55"/>
      <c r="FW1247" s="55"/>
      <c r="FX1247" s="55"/>
      <c r="FY1247" s="55"/>
      <c r="FZ1247" s="55"/>
      <c r="GA1247" s="55"/>
      <c r="GB1247" s="55"/>
      <c r="GC1247" s="55"/>
      <c r="GD1247" s="55"/>
      <c r="GE1247" s="55"/>
      <c r="GF1247" s="55"/>
      <c r="GG1247" s="55"/>
      <c r="GH1247" s="55"/>
      <c r="GI1247" s="55"/>
      <c r="GJ1247" s="55"/>
      <c r="GK1247" s="55"/>
      <c r="GL1247" s="55"/>
      <c r="GM1247" s="55"/>
      <c r="GN1247" s="55"/>
      <c r="GO1247" s="55"/>
      <c r="GP1247" s="55"/>
      <c r="GQ1247" s="55"/>
      <c r="GR1247" s="55"/>
      <c r="GS1247" s="55"/>
      <c r="GT1247" s="55"/>
      <c r="GU1247" s="55"/>
      <c r="GV1247" s="55"/>
      <c r="GW1247" s="55"/>
      <c r="GX1247" s="55"/>
      <c r="GY1247" s="55"/>
      <c r="GZ1247" s="55"/>
      <c r="HA1247" s="55"/>
      <c r="HB1247" s="55"/>
      <c r="HC1247" s="55"/>
      <c r="HD1247" s="55"/>
      <c r="HE1247" s="55"/>
      <c r="HF1247" s="55"/>
      <c r="HG1247" s="55"/>
      <c r="HH1247" s="55"/>
      <c r="HI1247" s="55"/>
      <c r="HJ1247" s="55"/>
      <c r="HK1247" s="55"/>
      <c r="HL1247" s="55"/>
      <c r="HM1247" s="55"/>
      <c r="HN1247" s="55"/>
      <c r="HO1247" s="55"/>
      <c r="HP1247" s="55"/>
      <c r="HQ1247" s="55"/>
      <c r="HR1247" s="55"/>
      <c r="HS1247" s="55"/>
      <c r="HT1247" s="55"/>
      <c r="HU1247" s="55"/>
      <c r="HV1247" s="55"/>
      <c r="HW1247" s="55"/>
      <c r="HX1247" s="55"/>
      <c r="HY1247" s="55"/>
      <c r="HZ1247" s="55"/>
      <c r="IA1247" s="55"/>
      <c r="IB1247" s="55"/>
      <c r="IC1247" s="55"/>
      <c r="ID1247" s="55"/>
      <c r="IE1247" s="55"/>
    </row>
    <row r="1248" s="55" customFormat="1" ht="60" hidden="1" customHeight="1">
      <c r="A1248" s="58"/>
      <c r="B1248" s="58" t="s">
        <v>62</v>
      </c>
      <c r="C1248" s="58" t="s">
        <v>63</v>
      </c>
      <c r="D1248" s="59" t="s">
        <v>64</v>
      </c>
      <c r="E1248" s="59" t="s">
        <v>4736</v>
      </c>
      <c r="F1248" s="62" t="s">
        <v>4737</v>
      </c>
      <c r="G1248" s="62" t="s">
        <v>4738</v>
      </c>
      <c r="H1248" s="59" t="s">
        <v>4739</v>
      </c>
      <c r="I1248" s="63" t="s">
        <v>171</v>
      </c>
      <c r="J1248" s="62" t="s">
        <v>172</v>
      </c>
      <c r="K1248" s="64" t="s">
        <v>131</v>
      </c>
      <c r="L1248" s="79" t="s">
        <v>151</v>
      </c>
      <c r="M1248" s="62" t="s">
        <v>173</v>
      </c>
      <c r="N1248" s="64" t="s">
        <v>4740</v>
      </c>
      <c r="O1248" s="58" t="s">
        <v>75</v>
      </c>
      <c r="P1248" s="58" t="s">
        <v>76</v>
      </c>
      <c r="Q1248" s="66" t="s">
        <v>137</v>
      </c>
      <c r="R1248" s="115">
        <v>42705</v>
      </c>
      <c r="S1248" s="68">
        <v>12</v>
      </c>
      <c r="T1248" s="69">
        <f t="shared" si="101"/>
        <v>47087.400000000001</v>
      </c>
      <c r="U1248" s="59" t="s">
        <v>100</v>
      </c>
      <c r="V1248" s="71" t="str">
        <f t="shared" si="102"/>
        <v>М</v>
      </c>
      <c r="W1248" s="71" t="str">
        <f t="shared" si="103"/>
        <v>Па</v>
      </c>
      <c r="X1248" s="63">
        <v>0.5</v>
      </c>
      <c r="Y1248" s="63" t="s">
        <v>138</v>
      </c>
      <c r="Z1248" s="66" t="s">
        <v>139</v>
      </c>
      <c r="AA1248" s="59" t="s">
        <v>156</v>
      </c>
      <c r="AB1248" s="63"/>
      <c r="AC1248" s="66" t="s">
        <v>141</v>
      </c>
      <c r="AD1248" s="64">
        <v>60</v>
      </c>
      <c r="AE1248" s="72">
        <v>44149</v>
      </c>
      <c r="AF1248" s="73">
        <f t="shared" si="104"/>
        <v>45974</v>
      </c>
      <c r="AG1248" s="62" t="s">
        <v>82</v>
      </c>
      <c r="AH1248" s="62" t="s">
        <v>83</v>
      </c>
      <c r="AI1248" s="66" t="s">
        <v>4741</v>
      </c>
      <c r="AJ1248" s="62" t="s">
        <v>85</v>
      </c>
      <c r="AK1248" s="73" t="str">
        <f t="shared" ca="1" si="107"/>
        <v>поверен</v>
      </c>
      <c r="AL1248" s="66"/>
      <c r="AM1248" s="66" t="s">
        <v>86</v>
      </c>
      <c r="AN1248" s="66" t="s">
        <v>87</v>
      </c>
      <c r="AO1248" s="66" t="s">
        <v>88</v>
      </c>
      <c r="AP1248" s="63" t="s">
        <v>158</v>
      </c>
      <c r="AQ1248" s="74"/>
      <c r="AR1248" s="73"/>
      <c r="AS1248" s="66" t="s">
        <v>91</v>
      </c>
      <c r="AT1248" s="58" t="s">
        <v>385</v>
      </c>
      <c r="AU1248" s="58"/>
      <c r="AV1248" s="62"/>
      <c r="AW1248" s="62"/>
      <c r="AX1248" s="58"/>
      <c r="AY1248" s="58"/>
      <c r="AZ1248" s="58"/>
      <c r="BA1248" s="62" t="s">
        <v>221</v>
      </c>
      <c r="BB1248" s="62" t="s">
        <v>145</v>
      </c>
      <c r="BC1248" s="62" t="s">
        <v>146</v>
      </c>
      <c r="BD1248" s="66">
        <v>3001</v>
      </c>
      <c r="BE1248" s="62"/>
      <c r="BF1248" s="75"/>
      <c r="BG1248" s="76"/>
      <c r="BH1248" s="77"/>
      <c r="BI1248" s="71"/>
      <c r="BJ1248" s="71"/>
      <c r="BK1248" s="71"/>
    </row>
    <row r="1249" s="95" customFormat="1" ht="60" hidden="1" customHeight="1">
      <c r="A1249" s="521"/>
      <c r="B1249" s="521" t="s">
        <v>62</v>
      </c>
      <c r="C1249" s="521" t="s">
        <v>63</v>
      </c>
      <c r="D1249" s="525" t="s">
        <v>64</v>
      </c>
      <c r="E1249" s="525" t="s">
        <v>4736</v>
      </c>
      <c r="F1249" s="288" t="s">
        <v>4742</v>
      </c>
      <c r="G1249" s="288" t="s">
        <v>4743</v>
      </c>
      <c r="H1249" s="525" t="s">
        <v>4744</v>
      </c>
      <c r="I1249" s="287" t="s">
        <v>1782</v>
      </c>
      <c r="J1249" s="288" t="s">
        <v>1783</v>
      </c>
      <c r="K1249" s="530" t="s">
        <v>1784</v>
      </c>
      <c r="L1249" s="530" t="s">
        <v>1785</v>
      </c>
      <c r="M1249" s="530" t="s">
        <v>1786</v>
      </c>
      <c r="N1249" s="530" t="s">
        <v>4745</v>
      </c>
      <c r="O1249" s="521" t="s">
        <v>1788</v>
      </c>
      <c r="P1249" s="521" t="s">
        <v>76</v>
      </c>
      <c r="Q1249" s="527" t="s">
        <v>289</v>
      </c>
      <c r="R1249" s="523">
        <v>42736</v>
      </c>
      <c r="S1249" s="287">
        <v>14</v>
      </c>
      <c r="T1249" s="649">
        <f t="shared" si="101"/>
        <v>47848.800000000003</v>
      </c>
      <c r="U1249" s="525" t="s">
        <v>1789</v>
      </c>
      <c r="V1249" s="521" t="str">
        <f t="shared" si="102"/>
        <v/>
      </c>
      <c r="W1249" s="521" t="str">
        <f t="shared" si="103"/>
        <v>м</v>
      </c>
      <c r="X1249" s="287" t="s">
        <v>1790</v>
      </c>
      <c r="Y1249" s="287"/>
      <c r="Z1249" s="527" t="s">
        <v>325</v>
      </c>
      <c r="AA1249" s="525" t="s">
        <v>326</v>
      </c>
      <c r="AB1249" s="287" t="s">
        <v>325</v>
      </c>
      <c r="AC1249" s="527" t="s">
        <v>325</v>
      </c>
      <c r="AD1249" s="747">
        <v>24</v>
      </c>
      <c r="AE1249" s="651">
        <v>45725</v>
      </c>
      <c r="AF1249" s="531">
        <f t="shared" si="104"/>
        <v>46454</v>
      </c>
      <c r="AG1249" s="288" t="s">
        <v>82</v>
      </c>
      <c r="AH1249" s="531" t="s">
        <v>83</v>
      </c>
      <c r="AI1249" s="531" t="s">
        <v>4746</v>
      </c>
      <c r="AJ1249" s="527" t="s">
        <v>109</v>
      </c>
      <c r="AK1249" s="531" t="str">
        <f t="shared" ca="1" si="107"/>
        <v>поверен</v>
      </c>
      <c r="AL1249" s="527"/>
      <c r="AM1249" s="527" t="s">
        <v>86</v>
      </c>
      <c r="AN1249" s="527" t="s">
        <v>87</v>
      </c>
      <c r="AO1249" s="527" t="s">
        <v>88</v>
      </c>
      <c r="AP1249" s="287"/>
      <c r="AQ1249" s="528"/>
      <c r="AR1249" s="531"/>
      <c r="AS1249" s="527" t="s">
        <v>91</v>
      </c>
      <c r="AT1249" s="521" t="s">
        <v>385</v>
      </c>
      <c r="AU1249" s="521"/>
      <c r="AV1249" s="288"/>
      <c r="AW1249" s="288"/>
      <c r="AX1249" s="521"/>
      <c r="AY1249" s="521"/>
      <c r="AZ1249" s="521"/>
      <c r="BA1249" s="288" t="s">
        <v>221</v>
      </c>
      <c r="BB1249" s="288" t="s">
        <v>329</v>
      </c>
      <c r="BC1249" s="288" t="s">
        <v>298</v>
      </c>
      <c r="BD1249" s="527">
        <v>2971</v>
      </c>
      <c r="BE1249" s="288"/>
      <c r="BF1249" s="652"/>
      <c r="BG1249" s="748"/>
      <c r="BH1249" s="749"/>
      <c r="BI1249" s="528" t="s">
        <v>1792</v>
      </c>
      <c r="BJ1249" s="528" t="s">
        <v>1344</v>
      </c>
      <c r="BK1249" s="528" t="s">
        <v>302</v>
      </c>
    </row>
    <row r="1250" s="235" customFormat="1" ht="60" hidden="1" customHeight="1">
      <c r="A1250" s="254"/>
      <c r="B1250" s="254" t="s">
        <v>62</v>
      </c>
      <c r="C1250" s="254" t="s">
        <v>63</v>
      </c>
      <c r="D1250" s="193" t="s">
        <v>64</v>
      </c>
      <c r="E1250" s="193" t="s">
        <v>4736</v>
      </c>
      <c r="F1250" s="750" t="s">
        <v>4747</v>
      </c>
      <c r="G1250" s="750" t="s">
        <v>4748</v>
      </c>
      <c r="H1250" s="193" t="s">
        <v>4749</v>
      </c>
      <c r="I1250" s="189" t="s">
        <v>688</v>
      </c>
      <c r="J1250" s="750" t="s">
        <v>689</v>
      </c>
      <c r="K1250" s="191" t="s">
        <v>579</v>
      </c>
      <c r="L1250" s="292" t="s">
        <v>690</v>
      </c>
      <c r="M1250" s="192" t="s">
        <v>691</v>
      </c>
      <c r="N1250" s="193" t="s">
        <v>4750</v>
      </c>
      <c r="O1250" s="254" t="s">
        <v>692</v>
      </c>
      <c r="P1250" s="254" t="s">
        <v>76</v>
      </c>
      <c r="Q1250" s="417" t="s">
        <v>398</v>
      </c>
      <c r="R1250" s="751">
        <v>45221</v>
      </c>
      <c r="S1250" s="189">
        <v>15</v>
      </c>
      <c r="T1250" s="750">
        <f t="shared" si="101"/>
        <v>50699</v>
      </c>
      <c r="U1250" s="193" t="s">
        <v>100</v>
      </c>
      <c r="V1250" s="253"/>
      <c r="W1250" s="258" t="str">
        <f t="shared" si="103"/>
        <v>%НКПР</v>
      </c>
      <c r="X1250" s="189">
        <v>100</v>
      </c>
      <c r="Y1250" s="752"/>
      <c r="Z1250" s="417" t="s">
        <v>399</v>
      </c>
      <c r="AA1250" s="753" t="s">
        <v>400</v>
      </c>
      <c r="AB1250" s="752"/>
      <c r="AC1250" s="417" t="s">
        <v>399</v>
      </c>
      <c r="AD1250" s="192">
        <v>36</v>
      </c>
      <c r="AE1250" s="754">
        <v>45201</v>
      </c>
      <c r="AF1250" s="755">
        <f t="shared" si="104"/>
        <v>46296</v>
      </c>
      <c r="AG1250" s="750" t="s">
        <v>82</v>
      </c>
      <c r="AH1250" s="750" t="s">
        <v>83</v>
      </c>
      <c r="AI1250" s="258" t="s">
        <v>4751</v>
      </c>
      <c r="AJ1250" s="189" t="s">
        <v>694</v>
      </c>
      <c r="AK1250" s="756" t="str">
        <f t="shared" ca="1" si="107"/>
        <v>поверен</v>
      </c>
      <c r="AL1250" s="756"/>
      <c r="AM1250" s="417" t="s">
        <v>86</v>
      </c>
      <c r="AN1250" s="417" t="s">
        <v>87</v>
      </c>
      <c r="AO1250" s="417" t="s">
        <v>88</v>
      </c>
      <c r="AP1250" s="189" t="s">
        <v>695</v>
      </c>
      <c r="AQ1250" s="417" t="s">
        <v>1920</v>
      </c>
      <c r="AR1250" s="757"/>
      <c r="AS1250" s="417" t="s">
        <v>91</v>
      </c>
      <c r="AT1250" s="254" t="s">
        <v>92</v>
      </c>
      <c r="AU1250" s="189"/>
      <c r="AV1250" s="750">
        <v>45925</v>
      </c>
      <c r="AW1250" s="189"/>
      <c r="AX1250" s="254"/>
      <c r="AY1250" s="757"/>
      <c r="AZ1250" s="757"/>
      <c r="BA1250" s="750" t="s">
        <v>221</v>
      </c>
      <c r="BB1250" s="750" t="s">
        <v>403</v>
      </c>
      <c r="BC1250" s="750" t="s">
        <v>404</v>
      </c>
      <c r="BD1250" s="417">
        <v>3160</v>
      </c>
      <c r="BE1250" s="758"/>
      <c r="BF1250" s="759"/>
      <c r="BG1250" s="261"/>
      <c r="BH1250" s="757"/>
      <c r="BI1250" s="757"/>
      <c r="BJ1250" s="265" t="s">
        <v>1066</v>
      </c>
      <c r="BK1250" s="265" t="s">
        <v>698</v>
      </c>
      <c r="BL1250" s="125"/>
      <c r="BM1250" s="125"/>
      <c r="BN1250" s="125"/>
      <c r="BO1250" s="125"/>
      <c r="BP1250" s="125"/>
      <c r="BQ1250" s="125"/>
      <c r="BR1250" s="125"/>
      <c r="BS1250" s="125"/>
      <c r="BT1250" s="125"/>
      <c r="BU1250" s="125"/>
      <c r="BV1250" s="125"/>
      <c r="BW1250" s="125"/>
      <c r="BX1250" s="125"/>
      <c r="BY1250" s="125"/>
      <c r="BZ1250" s="125"/>
      <c r="CA1250" s="125"/>
      <c r="CB1250" s="125"/>
      <c r="CC1250" s="125"/>
      <c r="CD1250" s="125"/>
      <c r="CE1250" s="125"/>
      <c r="CF1250" s="125"/>
      <c r="CG1250" s="125"/>
      <c r="CH1250" s="125"/>
      <c r="CI1250" s="125"/>
      <c r="CJ1250" s="125"/>
      <c r="CK1250" s="125"/>
      <c r="CL1250" s="125"/>
      <c r="CM1250" s="125"/>
      <c r="CN1250" s="125"/>
      <c r="CO1250" s="125"/>
      <c r="CP1250" s="125"/>
      <c r="CQ1250" s="125"/>
      <c r="CR1250" s="125"/>
      <c r="CS1250" s="125"/>
      <c r="CT1250" s="125"/>
      <c r="CU1250" s="125"/>
      <c r="CV1250" s="125"/>
      <c r="CW1250" s="125"/>
      <c r="CX1250" s="125"/>
      <c r="CY1250" s="125"/>
      <c r="CZ1250" s="125"/>
      <c r="DA1250" s="125"/>
      <c r="DB1250" s="125"/>
      <c r="DC1250" s="125"/>
      <c r="DD1250" s="125"/>
      <c r="DE1250" s="125"/>
      <c r="DF1250" s="125"/>
      <c r="DG1250" s="125"/>
      <c r="DH1250" s="125"/>
      <c r="DI1250" s="125"/>
      <c r="DJ1250" s="125"/>
      <c r="DK1250" s="125"/>
      <c r="DL1250" s="125"/>
      <c r="DM1250" s="125"/>
      <c r="DN1250" s="125"/>
      <c r="DO1250" s="125"/>
      <c r="DP1250" s="125"/>
      <c r="DQ1250" s="125"/>
      <c r="DR1250" s="125"/>
      <c r="DS1250" s="125"/>
      <c r="DT1250" s="125"/>
      <c r="DU1250" s="125"/>
      <c r="DV1250" s="125"/>
      <c r="DW1250" s="125"/>
      <c r="DX1250" s="125"/>
      <c r="DY1250" s="125"/>
      <c r="DZ1250" s="125"/>
      <c r="EA1250" s="125"/>
      <c r="EB1250" s="125"/>
      <c r="EC1250" s="125"/>
      <c r="ED1250" s="125"/>
      <c r="EE1250" s="125"/>
      <c r="EF1250" s="125"/>
      <c r="EG1250" s="125"/>
      <c r="EH1250" s="125"/>
      <c r="EI1250" s="125"/>
      <c r="EJ1250" s="125"/>
      <c r="EK1250" s="125"/>
      <c r="EL1250" s="125"/>
      <c r="EM1250" s="125"/>
      <c r="EN1250" s="125"/>
      <c r="EO1250" s="125"/>
      <c r="EP1250" s="125"/>
      <c r="EQ1250" s="125"/>
      <c r="ER1250" s="125"/>
      <c r="ES1250" s="125"/>
      <c r="ET1250" s="125"/>
      <c r="EU1250" s="125"/>
      <c r="EV1250" s="125"/>
      <c r="EW1250" s="125"/>
      <c r="EX1250" s="125"/>
      <c r="EY1250" s="125"/>
      <c r="EZ1250" s="125"/>
      <c r="FA1250" s="125"/>
      <c r="FB1250" s="125"/>
      <c r="FC1250" s="125"/>
      <c r="FD1250" s="125"/>
      <c r="FE1250" s="125"/>
      <c r="FF1250" s="125"/>
      <c r="FG1250" s="125"/>
      <c r="FH1250" s="125"/>
      <c r="FI1250" s="125"/>
      <c r="FJ1250" s="125"/>
      <c r="FK1250" s="125"/>
      <c r="FL1250" s="125"/>
      <c r="FM1250" s="125"/>
      <c r="FN1250" s="125"/>
      <c r="FO1250" s="125"/>
      <c r="FP1250" s="125"/>
      <c r="FQ1250" s="125"/>
      <c r="FR1250" s="125"/>
      <c r="FS1250" s="125"/>
      <c r="FT1250" s="125"/>
      <c r="FU1250" s="125"/>
      <c r="FV1250" s="125"/>
      <c r="FW1250" s="125"/>
      <c r="FX1250" s="125"/>
      <c r="FY1250" s="125"/>
      <c r="FZ1250" s="125"/>
      <c r="GA1250" s="125"/>
      <c r="GB1250" s="125"/>
      <c r="GC1250" s="125"/>
      <c r="GD1250" s="125"/>
      <c r="GE1250" s="125"/>
      <c r="GF1250" s="125"/>
      <c r="GG1250" s="125"/>
      <c r="GH1250" s="125"/>
      <c r="GI1250" s="125"/>
      <c r="GJ1250" s="125"/>
      <c r="GK1250" s="125"/>
      <c r="GL1250" s="125"/>
      <c r="GM1250" s="125"/>
      <c r="GN1250" s="125"/>
      <c r="GO1250" s="125"/>
      <c r="GP1250" s="125"/>
      <c r="GQ1250" s="125"/>
      <c r="GR1250" s="125"/>
      <c r="GS1250" s="125"/>
      <c r="GT1250" s="125"/>
      <c r="GU1250" s="125"/>
      <c r="GV1250" s="125"/>
      <c r="GW1250" s="125"/>
      <c r="GX1250" s="125"/>
      <c r="GY1250" s="125"/>
      <c r="GZ1250" s="125"/>
      <c r="HA1250" s="125"/>
      <c r="HB1250" s="125"/>
      <c r="HC1250" s="125"/>
      <c r="HD1250" s="125"/>
      <c r="HE1250" s="125"/>
      <c r="HF1250" s="125"/>
      <c r="HG1250" s="125"/>
      <c r="HH1250" s="125"/>
      <c r="HI1250" s="125"/>
      <c r="HJ1250" s="125"/>
      <c r="HK1250" s="125"/>
      <c r="HL1250" s="125"/>
      <c r="HM1250" s="125"/>
      <c r="HN1250" s="125"/>
      <c r="HO1250" s="125"/>
      <c r="HP1250" s="125"/>
      <c r="HQ1250" s="125"/>
      <c r="HR1250" s="125"/>
      <c r="HS1250" s="125"/>
      <c r="HT1250" s="125"/>
      <c r="HU1250" s="125"/>
      <c r="HV1250" s="125"/>
      <c r="HW1250" s="125"/>
      <c r="HX1250" s="125"/>
      <c r="HY1250" s="125"/>
      <c r="HZ1250" s="125"/>
      <c r="IA1250" s="125"/>
      <c r="IB1250" s="125"/>
      <c r="IC1250" s="125"/>
      <c r="ID1250" s="125"/>
      <c r="IE1250" s="125"/>
    </row>
    <row r="1251" s="88" customFormat="1" ht="60" hidden="1" customHeight="1">
      <c r="A1251" s="503"/>
      <c r="B1251" s="503" t="s">
        <v>62</v>
      </c>
      <c r="C1251" s="503" t="s">
        <v>63</v>
      </c>
      <c r="D1251" s="433" t="s">
        <v>64</v>
      </c>
      <c r="E1251" s="433" t="s">
        <v>4736</v>
      </c>
      <c r="F1251" s="435" t="s">
        <v>4747</v>
      </c>
      <c r="G1251" s="435" t="s">
        <v>4752</v>
      </c>
      <c r="H1251" s="433" t="s">
        <v>4753</v>
      </c>
      <c r="I1251" s="434" t="s">
        <v>590</v>
      </c>
      <c r="J1251" s="760" t="s">
        <v>908</v>
      </c>
      <c r="K1251" s="296" t="s">
        <v>592</v>
      </c>
      <c r="L1251" s="296" t="s">
        <v>593</v>
      </c>
      <c r="M1251" s="616" t="s">
        <v>909</v>
      </c>
      <c r="N1251" s="296">
        <v>222085</v>
      </c>
      <c r="O1251" s="503" t="s">
        <v>910</v>
      </c>
      <c r="P1251" s="503" t="s">
        <v>76</v>
      </c>
      <c r="Q1251" s="438" t="s">
        <v>398</v>
      </c>
      <c r="R1251" s="761">
        <v>44890</v>
      </c>
      <c r="S1251" s="434">
        <v>20</v>
      </c>
      <c r="T1251" s="439">
        <v>52194</v>
      </c>
      <c r="U1251" s="433" t="s">
        <v>100</v>
      </c>
      <c r="V1251" s="440" t="str">
        <f t="shared" si="102"/>
        <v/>
      </c>
      <c r="W1251" s="438" t="s">
        <v>399</v>
      </c>
      <c r="X1251" s="434">
        <v>100</v>
      </c>
      <c r="Y1251" s="434"/>
      <c r="Z1251" s="438" t="s">
        <v>399</v>
      </c>
      <c r="AA1251" s="433" t="s">
        <v>596</v>
      </c>
      <c r="AB1251" s="434"/>
      <c r="AC1251" s="438" t="s">
        <v>399</v>
      </c>
      <c r="AD1251" s="762">
        <v>36</v>
      </c>
      <c r="AE1251" s="560">
        <v>45255</v>
      </c>
      <c r="AF1251" s="745">
        <f t="shared" si="104"/>
        <v>46350</v>
      </c>
      <c r="AG1251" s="435" t="s">
        <v>82</v>
      </c>
      <c r="AH1251" s="435" t="s">
        <v>83</v>
      </c>
      <c r="AI1251" s="503" t="s">
        <v>4754</v>
      </c>
      <c r="AJ1251" s="435" t="s">
        <v>598</v>
      </c>
      <c r="AK1251" s="745" t="str">
        <f t="shared" ca="1" si="107"/>
        <v>поверен</v>
      </c>
      <c r="AL1251" s="438"/>
      <c r="AM1251" s="438"/>
      <c r="AN1251" s="438" t="s">
        <v>87</v>
      </c>
      <c r="AO1251" s="438" t="s">
        <v>88</v>
      </c>
      <c r="AP1251" s="434" t="s">
        <v>912</v>
      </c>
      <c r="AQ1251" s="441" t="s">
        <v>4755</v>
      </c>
      <c r="AR1251" s="745"/>
      <c r="AS1251" s="438" t="s">
        <v>91</v>
      </c>
      <c r="AT1251" s="503" t="s">
        <v>385</v>
      </c>
      <c r="AU1251" s="503"/>
      <c r="AV1251" s="435">
        <v>45261</v>
      </c>
      <c r="AW1251" s="435"/>
      <c r="AX1251" s="503"/>
      <c r="AY1251" s="503"/>
      <c r="AZ1251" s="503"/>
      <c r="BA1251" s="435" t="s">
        <v>221</v>
      </c>
      <c r="BB1251" s="435" t="s">
        <v>403</v>
      </c>
      <c r="BC1251" s="435" t="s">
        <v>404</v>
      </c>
      <c r="BD1251" s="438">
        <v>3160</v>
      </c>
      <c r="BE1251" s="435"/>
      <c r="BF1251" s="504"/>
      <c r="BG1251" s="435"/>
      <c r="BH1251" s="440"/>
      <c r="BI1251" s="440" t="s">
        <v>406</v>
      </c>
      <c r="BJ1251" s="561" t="s">
        <v>914</v>
      </c>
      <c r="BK1251" s="440" t="s">
        <v>915</v>
      </c>
      <c r="BL1251" s="125"/>
      <c r="BM1251" s="125"/>
      <c r="BN1251" s="125"/>
      <c r="BO1251" s="125"/>
      <c r="BP1251" s="125"/>
      <c r="BQ1251" s="125"/>
      <c r="BR1251" s="125"/>
      <c r="BS1251" s="125"/>
      <c r="BT1251" s="125"/>
      <c r="BU1251" s="125"/>
      <c r="BV1251" s="125"/>
      <c r="BW1251" s="125"/>
      <c r="BX1251" s="125"/>
      <c r="BY1251" s="125"/>
      <c r="BZ1251" s="125"/>
      <c r="CA1251" s="125"/>
      <c r="CB1251" s="125"/>
      <c r="CC1251" s="125"/>
      <c r="CD1251" s="125"/>
      <c r="CE1251" s="125"/>
      <c r="CF1251" s="125"/>
      <c r="CG1251" s="125"/>
      <c r="CH1251" s="125"/>
      <c r="CI1251" s="125"/>
      <c r="CJ1251" s="125"/>
      <c r="CK1251" s="125"/>
      <c r="CL1251" s="125"/>
      <c r="CM1251" s="125"/>
      <c r="CN1251" s="125"/>
      <c r="CO1251" s="125"/>
      <c r="CP1251" s="125"/>
      <c r="CQ1251" s="125"/>
      <c r="CR1251" s="125"/>
      <c r="CS1251" s="125"/>
      <c r="CT1251" s="125"/>
      <c r="CU1251" s="125"/>
      <c r="CV1251" s="125"/>
      <c r="CW1251" s="125"/>
      <c r="CX1251" s="125"/>
      <c r="CY1251" s="125"/>
      <c r="CZ1251" s="125"/>
      <c r="DA1251" s="125"/>
      <c r="DB1251" s="125"/>
      <c r="DC1251" s="125"/>
      <c r="DD1251" s="125"/>
      <c r="DE1251" s="125"/>
      <c r="DF1251" s="125"/>
      <c r="DG1251" s="125"/>
      <c r="DH1251" s="125"/>
      <c r="DI1251" s="125"/>
      <c r="DJ1251" s="125"/>
      <c r="DK1251" s="125"/>
      <c r="DL1251" s="125"/>
      <c r="DM1251" s="125"/>
      <c r="DN1251" s="125"/>
      <c r="DO1251" s="125"/>
      <c r="DP1251" s="125"/>
      <c r="DQ1251" s="125"/>
      <c r="DR1251" s="125"/>
      <c r="DS1251" s="125"/>
      <c r="DT1251" s="125"/>
      <c r="DU1251" s="125"/>
      <c r="DV1251" s="125"/>
      <c r="DW1251" s="125"/>
      <c r="DX1251" s="125"/>
      <c r="DY1251" s="125"/>
      <c r="DZ1251" s="125"/>
      <c r="EA1251" s="125"/>
      <c r="EB1251" s="125"/>
      <c r="EC1251" s="125"/>
      <c r="ED1251" s="125"/>
      <c r="EE1251" s="125"/>
      <c r="EF1251" s="125"/>
      <c r="EG1251" s="125"/>
      <c r="EH1251" s="125"/>
      <c r="EI1251" s="125"/>
      <c r="EJ1251" s="125"/>
      <c r="EK1251" s="125"/>
      <c r="EL1251" s="125"/>
      <c r="EM1251" s="125"/>
      <c r="EN1251" s="125"/>
      <c r="EO1251" s="125"/>
      <c r="EP1251" s="125"/>
      <c r="EQ1251" s="125"/>
      <c r="ER1251" s="125"/>
      <c r="ES1251" s="125"/>
      <c r="ET1251" s="125"/>
      <c r="EU1251" s="125"/>
      <c r="EV1251" s="125"/>
      <c r="EW1251" s="125"/>
      <c r="EX1251" s="125"/>
      <c r="EY1251" s="125"/>
      <c r="EZ1251" s="125"/>
      <c r="FA1251" s="125"/>
      <c r="FB1251" s="125"/>
      <c r="FC1251" s="125"/>
      <c r="FD1251" s="125"/>
      <c r="FE1251" s="125"/>
      <c r="FF1251" s="125"/>
      <c r="FG1251" s="125"/>
      <c r="FH1251" s="125"/>
      <c r="FI1251" s="125"/>
      <c r="FJ1251" s="125"/>
      <c r="FK1251" s="125"/>
      <c r="FL1251" s="125"/>
      <c r="FM1251" s="125"/>
      <c r="FN1251" s="125"/>
      <c r="FO1251" s="125"/>
      <c r="FP1251" s="125"/>
      <c r="FQ1251" s="125"/>
      <c r="FR1251" s="125"/>
      <c r="FS1251" s="125"/>
      <c r="FT1251" s="125"/>
      <c r="FU1251" s="125"/>
      <c r="FV1251" s="125"/>
      <c r="FW1251" s="125"/>
      <c r="FX1251" s="125"/>
      <c r="FY1251" s="125"/>
      <c r="FZ1251" s="125"/>
      <c r="GA1251" s="125"/>
      <c r="GB1251" s="125"/>
      <c r="GC1251" s="125"/>
      <c r="GD1251" s="125"/>
      <c r="GE1251" s="125"/>
      <c r="GF1251" s="125"/>
      <c r="GG1251" s="125"/>
      <c r="GH1251" s="125"/>
      <c r="GI1251" s="125"/>
      <c r="GJ1251" s="125"/>
      <c r="GK1251" s="125"/>
      <c r="GL1251" s="125"/>
      <c r="GM1251" s="125"/>
      <c r="GN1251" s="125"/>
      <c r="GO1251" s="125"/>
      <c r="GP1251" s="125"/>
      <c r="GQ1251" s="125"/>
      <c r="GR1251" s="125"/>
      <c r="GS1251" s="125"/>
      <c r="GT1251" s="125"/>
      <c r="GU1251" s="125"/>
      <c r="GV1251" s="125"/>
      <c r="GW1251" s="125"/>
      <c r="GX1251" s="125"/>
      <c r="GY1251" s="125"/>
      <c r="GZ1251" s="125"/>
      <c r="HA1251" s="125"/>
      <c r="HB1251" s="125"/>
      <c r="HC1251" s="125"/>
      <c r="HD1251" s="125"/>
      <c r="HE1251" s="125"/>
      <c r="HF1251" s="125"/>
      <c r="HG1251" s="125"/>
      <c r="HH1251" s="125"/>
      <c r="HI1251" s="125"/>
      <c r="HJ1251" s="125"/>
      <c r="HK1251" s="125"/>
      <c r="HL1251" s="125"/>
      <c r="HM1251" s="125"/>
      <c r="HN1251" s="125"/>
      <c r="HO1251" s="125"/>
      <c r="HP1251" s="125"/>
      <c r="HQ1251" s="125"/>
      <c r="HR1251" s="125"/>
      <c r="HS1251" s="125"/>
      <c r="HT1251" s="125"/>
      <c r="HU1251" s="125"/>
      <c r="HV1251" s="125"/>
      <c r="HW1251" s="125"/>
      <c r="HX1251" s="125"/>
      <c r="HY1251" s="125"/>
      <c r="HZ1251" s="125"/>
      <c r="IA1251" s="125"/>
      <c r="IB1251" s="125"/>
      <c r="IC1251" s="125"/>
      <c r="ID1251" s="125"/>
      <c r="IE1251" s="125"/>
    </row>
    <row r="1252" s="235" customFormat="1" ht="60" hidden="1" customHeight="1">
      <c r="A1252" s="236"/>
      <c r="B1252" s="236" t="s">
        <v>62</v>
      </c>
      <c r="C1252" s="236" t="s">
        <v>63</v>
      </c>
      <c r="D1252" s="237" t="s">
        <v>64</v>
      </c>
      <c r="E1252" s="237" t="s">
        <v>4736</v>
      </c>
      <c r="F1252" s="238" t="s">
        <v>4546</v>
      </c>
      <c r="G1252" s="238" t="s">
        <v>4748</v>
      </c>
      <c r="H1252" s="237" t="s">
        <v>4756</v>
      </c>
      <c r="I1252" s="239" t="s">
        <v>577</v>
      </c>
      <c r="J1252" s="238" t="s">
        <v>578</v>
      </c>
      <c r="K1252" s="240" t="s">
        <v>579</v>
      </c>
      <c r="L1252" s="241" t="s">
        <v>580</v>
      </c>
      <c r="M1252" s="240" t="s">
        <v>581</v>
      </c>
      <c r="N1252" s="240" t="s">
        <v>4757</v>
      </c>
      <c r="O1252" s="236" t="s">
        <v>397</v>
      </c>
      <c r="P1252" s="236" t="s">
        <v>76</v>
      </c>
      <c r="Q1252" s="242" t="s">
        <v>398</v>
      </c>
      <c r="R1252" s="243">
        <v>42559</v>
      </c>
      <c r="S1252" s="239">
        <v>15</v>
      </c>
      <c r="T1252" s="244">
        <f t="shared" si="101"/>
        <v>48037</v>
      </c>
      <c r="U1252" s="237" t="s">
        <v>100</v>
      </c>
      <c r="V1252" s="245" t="str">
        <f t="shared" si="102"/>
        <v/>
      </c>
      <c r="W1252" s="242" t="s">
        <v>399</v>
      </c>
      <c r="X1252" s="239">
        <v>100</v>
      </c>
      <c r="Y1252" s="239"/>
      <c r="Z1252" s="242" t="s">
        <v>399</v>
      </c>
      <c r="AA1252" s="237" t="s">
        <v>400</v>
      </c>
      <c r="AB1252" s="239"/>
      <c r="AC1252" s="242" t="s">
        <v>399</v>
      </c>
      <c r="AD1252" s="374">
        <v>24</v>
      </c>
      <c r="AE1252" s="375">
        <v>45735</v>
      </c>
      <c r="AF1252" s="248">
        <f t="shared" si="104"/>
        <v>46464</v>
      </c>
      <c r="AG1252" s="386" t="s">
        <v>82</v>
      </c>
      <c r="AH1252" s="238" t="s">
        <v>83</v>
      </c>
      <c r="AI1252" s="238" t="s">
        <v>4758</v>
      </c>
      <c r="AJ1252" s="236" t="s">
        <v>109</v>
      </c>
      <c r="AK1252" s="248" t="str">
        <f t="shared" ca="1" si="107"/>
        <v>поверен</v>
      </c>
      <c r="AL1252" s="242"/>
      <c r="AM1252" s="242" t="s">
        <v>86</v>
      </c>
      <c r="AN1252" s="242" t="s">
        <v>87</v>
      </c>
      <c r="AO1252" s="242" t="s">
        <v>88</v>
      </c>
      <c r="AP1252" s="239" t="s">
        <v>584</v>
      </c>
      <c r="AQ1252" s="250"/>
      <c r="AR1252" s="248"/>
      <c r="AS1252" s="242" t="s">
        <v>91</v>
      </c>
      <c r="AT1252" s="236" t="s">
        <v>385</v>
      </c>
      <c r="AU1252" s="236"/>
      <c r="AV1252" s="238">
        <v>44326</v>
      </c>
      <c r="AW1252" s="238"/>
      <c r="AX1252" s="236"/>
      <c r="AY1252" s="236"/>
      <c r="AZ1252" s="236"/>
      <c r="BA1252" s="238" t="s">
        <v>221</v>
      </c>
      <c r="BB1252" s="238" t="s">
        <v>403</v>
      </c>
      <c r="BC1252" s="238" t="s">
        <v>404</v>
      </c>
      <c r="BD1252" s="242">
        <v>3160</v>
      </c>
      <c r="BE1252" s="238"/>
      <c r="BF1252" s="251"/>
      <c r="BG1252" s="238" t="s">
        <v>1027</v>
      </c>
      <c r="BH1252" s="245"/>
      <c r="BI1252" s="245"/>
      <c r="BJ1252" s="252" t="s">
        <v>407</v>
      </c>
      <c r="BK1252" s="245" t="s">
        <v>588</v>
      </c>
      <c r="BL1252" s="125"/>
      <c r="BM1252" s="125"/>
      <c r="BN1252" s="125"/>
      <c r="BO1252" s="125"/>
      <c r="BP1252" s="125"/>
      <c r="BQ1252" s="125"/>
      <c r="BR1252" s="125"/>
      <c r="BS1252" s="125"/>
      <c r="BT1252" s="125"/>
      <c r="BU1252" s="125"/>
      <c r="BV1252" s="125"/>
      <c r="BW1252" s="125"/>
      <c r="BX1252" s="125"/>
      <c r="BY1252" s="125"/>
      <c r="BZ1252" s="125"/>
      <c r="CA1252" s="125"/>
      <c r="CB1252" s="125"/>
      <c r="CC1252" s="125"/>
      <c r="CD1252" s="125"/>
      <c r="CE1252" s="125"/>
      <c r="CF1252" s="125"/>
      <c r="CG1252" s="125"/>
      <c r="CH1252" s="125"/>
      <c r="CI1252" s="125"/>
      <c r="CJ1252" s="125"/>
      <c r="CK1252" s="125"/>
      <c r="CL1252" s="125"/>
      <c r="CM1252" s="125"/>
      <c r="CN1252" s="125"/>
      <c r="CO1252" s="125"/>
      <c r="CP1252" s="125"/>
      <c r="CQ1252" s="125"/>
      <c r="CR1252" s="125"/>
      <c r="CS1252" s="125"/>
      <c r="CT1252" s="125"/>
      <c r="CU1252" s="125"/>
      <c r="CV1252" s="125"/>
      <c r="CW1252" s="125"/>
      <c r="CX1252" s="125"/>
      <c r="CY1252" s="125"/>
      <c r="CZ1252" s="125"/>
      <c r="DA1252" s="125"/>
      <c r="DB1252" s="125"/>
      <c r="DC1252" s="125"/>
      <c r="DD1252" s="125"/>
      <c r="DE1252" s="125"/>
      <c r="DF1252" s="125"/>
      <c r="DG1252" s="125"/>
      <c r="DH1252" s="125"/>
      <c r="DI1252" s="125"/>
      <c r="DJ1252" s="125"/>
      <c r="DK1252" s="125"/>
      <c r="DL1252" s="125"/>
      <c r="DM1252" s="125"/>
      <c r="DN1252" s="125"/>
      <c r="DO1252" s="125"/>
      <c r="DP1252" s="125"/>
      <c r="DQ1252" s="125"/>
      <c r="DR1252" s="125"/>
      <c r="DS1252" s="125"/>
      <c r="DT1252" s="125"/>
      <c r="DU1252" s="125"/>
      <c r="DV1252" s="125"/>
      <c r="DW1252" s="125"/>
      <c r="DX1252" s="125"/>
      <c r="DY1252" s="125"/>
      <c r="DZ1252" s="125"/>
      <c r="EA1252" s="125"/>
      <c r="EB1252" s="125"/>
      <c r="EC1252" s="125"/>
      <c r="ED1252" s="125"/>
      <c r="EE1252" s="125"/>
      <c r="EF1252" s="125"/>
      <c r="EG1252" s="125"/>
      <c r="EH1252" s="125"/>
      <c r="EI1252" s="125"/>
      <c r="EJ1252" s="125"/>
      <c r="EK1252" s="125"/>
      <c r="EL1252" s="125"/>
      <c r="EM1252" s="125"/>
      <c r="EN1252" s="125"/>
      <c r="EO1252" s="125"/>
      <c r="EP1252" s="125"/>
      <c r="EQ1252" s="125"/>
      <c r="ER1252" s="125"/>
      <c r="ES1252" s="125"/>
      <c r="ET1252" s="125"/>
      <c r="EU1252" s="125"/>
      <c r="EV1252" s="125"/>
      <c r="EW1252" s="125"/>
      <c r="EX1252" s="125"/>
      <c r="EY1252" s="125"/>
      <c r="EZ1252" s="125"/>
      <c r="FA1252" s="125"/>
      <c r="FB1252" s="125"/>
      <c r="FC1252" s="125"/>
      <c r="FD1252" s="125"/>
      <c r="FE1252" s="125"/>
      <c r="FF1252" s="125"/>
      <c r="FG1252" s="125"/>
      <c r="FH1252" s="125"/>
      <c r="FI1252" s="125"/>
      <c r="FJ1252" s="125"/>
      <c r="FK1252" s="125"/>
      <c r="FL1252" s="125"/>
      <c r="FM1252" s="125"/>
      <c r="FN1252" s="125"/>
      <c r="FO1252" s="125"/>
      <c r="FP1252" s="125"/>
      <c r="FQ1252" s="125"/>
      <c r="FR1252" s="125"/>
      <c r="FS1252" s="125"/>
      <c r="FT1252" s="125"/>
      <c r="FU1252" s="125"/>
      <c r="FV1252" s="125"/>
      <c r="FW1252" s="125"/>
      <c r="FX1252" s="125"/>
      <c r="FY1252" s="125"/>
      <c r="FZ1252" s="125"/>
      <c r="GA1252" s="125"/>
      <c r="GB1252" s="125"/>
      <c r="GC1252" s="125"/>
      <c r="GD1252" s="125"/>
      <c r="GE1252" s="125"/>
      <c r="GF1252" s="125"/>
      <c r="GG1252" s="125"/>
      <c r="GH1252" s="125"/>
      <c r="GI1252" s="125"/>
      <c r="GJ1252" s="125"/>
      <c r="GK1252" s="125"/>
      <c r="GL1252" s="125"/>
      <c r="GM1252" s="125"/>
      <c r="GN1252" s="125"/>
      <c r="GO1252" s="125"/>
      <c r="GP1252" s="125"/>
      <c r="GQ1252" s="125"/>
      <c r="GR1252" s="125"/>
      <c r="GS1252" s="125"/>
      <c r="GT1252" s="125"/>
      <c r="GU1252" s="125"/>
      <c r="GV1252" s="125"/>
      <c r="GW1252" s="125"/>
      <c r="GX1252" s="125"/>
      <c r="GY1252" s="125"/>
      <c r="GZ1252" s="125"/>
      <c r="HA1252" s="125"/>
      <c r="HB1252" s="125"/>
      <c r="HC1252" s="125"/>
      <c r="HD1252" s="125"/>
      <c r="HE1252" s="125"/>
      <c r="HF1252" s="125"/>
      <c r="HG1252" s="125"/>
      <c r="HH1252" s="125"/>
      <c r="HI1252" s="125"/>
      <c r="HJ1252" s="125"/>
      <c r="HK1252" s="125"/>
      <c r="HL1252" s="125"/>
      <c r="HM1252" s="125"/>
      <c r="HN1252" s="125"/>
      <c r="HO1252" s="125"/>
      <c r="HP1252" s="125"/>
      <c r="HQ1252" s="125"/>
      <c r="HR1252" s="125"/>
      <c r="HS1252" s="125"/>
      <c r="HT1252" s="125"/>
      <c r="HU1252" s="125"/>
      <c r="HV1252" s="125"/>
      <c r="HW1252" s="125"/>
      <c r="HX1252" s="125"/>
      <c r="HY1252" s="125"/>
      <c r="HZ1252" s="125"/>
      <c r="IA1252" s="125"/>
      <c r="IB1252" s="125"/>
      <c r="IC1252" s="125"/>
      <c r="ID1252" s="125"/>
      <c r="IE1252" s="125"/>
    </row>
    <row r="1253" s="55" customFormat="1" ht="60" hidden="1" customHeight="1">
      <c r="A1253" s="58"/>
      <c r="B1253" s="58" t="s">
        <v>62</v>
      </c>
      <c r="C1253" s="58" t="s">
        <v>63</v>
      </c>
      <c r="D1253" s="59" t="s">
        <v>64</v>
      </c>
      <c r="E1253" s="59" t="s">
        <v>4759</v>
      </c>
      <c r="F1253" s="62" t="s">
        <v>4760</v>
      </c>
      <c r="G1253" s="62" t="s">
        <v>3963</v>
      </c>
      <c r="H1253" s="59" t="s">
        <v>4761</v>
      </c>
      <c r="I1253" s="63" t="s">
        <v>171</v>
      </c>
      <c r="J1253" s="62" t="s">
        <v>172</v>
      </c>
      <c r="K1253" s="64" t="s">
        <v>131</v>
      </c>
      <c r="L1253" s="79" t="s">
        <v>151</v>
      </c>
      <c r="M1253" s="62" t="s">
        <v>173</v>
      </c>
      <c r="N1253" s="64" t="s">
        <v>4762</v>
      </c>
      <c r="O1253" s="58" t="s">
        <v>75</v>
      </c>
      <c r="P1253" s="58" t="s">
        <v>76</v>
      </c>
      <c r="Q1253" s="66" t="s">
        <v>137</v>
      </c>
      <c r="R1253" s="115">
        <v>42705</v>
      </c>
      <c r="S1253" s="68">
        <v>12</v>
      </c>
      <c r="T1253" s="69">
        <f t="shared" si="101"/>
        <v>47087.400000000001</v>
      </c>
      <c r="U1253" s="59" t="s">
        <v>100</v>
      </c>
      <c r="V1253" s="71" t="str">
        <f t="shared" si="102"/>
        <v>М</v>
      </c>
      <c r="W1253" s="71" t="str">
        <f t="shared" si="103"/>
        <v>Па</v>
      </c>
      <c r="X1253" s="63">
        <v>0.5</v>
      </c>
      <c r="Y1253" s="63" t="s">
        <v>138</v>
      </c>
      <c r="Z1253" s="66" t="s">
        <v>139</v>
      </c>
      <c r="AA1253" s="59" t="s">
        <v>156</v>
      </c>
      <c r="AB1253" s="63"/>
      <c r="AC1253" s="66" t="s">
        <v>141</v>
      </c>
      <c r="AD1253" s="64">
        <v>60</v>
      </c>
      <c r="AE1253" s="72">
        <v>44149</v>
      </c>
      <c r="AF1253" s="73">
        <f t="shared" si="104"/>
        <v>45974</v>
      </c>
      <c r="AG1253" s="62" t="s">
        <v>82</v>
      </c>
      <c r="AH1253" s="62" t="s">
        <v>83</v>
      </c>
      <c r="AI1253" s="66" t="s">
        <v>4763</v>
      </c>
      <c r="AJ1253" s="62" t="s">
        <v>85</v>
      </c>
      <c r="AK1253" s="73" t="str">
        <f t="shared" ca="1" si="107"/>
        <v>поверен</v>
      </c>
      <c r="AL1253" s="66"/>
      <c r="AM1253" s="66" t="s">
        <v>86</v>
      </c>
      <c r="AN1253" s="66" t="s">
        <v>87</v>
      </c>
      <c r="AO1253" s="66" t="s">
        <v>88</v>
      </c>
      <c r="AP1253" s="63" t="s">
        <v>158</v>
      </c>
      <c r="AQ1253" s="74"/>
      <c r="AR1253" s="73"/>
      <c r="AS1253" s="66" t="s">
        <v>91</v>
      </c>
      <c r="AT1253" s="58" t="s">
        <v>385</v>
      </c>
      <c r="AU1253" s="58"/>
      <c r="AV1253" s="62"/>
      <c r="AW1253" s="62"/>
      <c r="AX1253" s="58"/>
      <c r="AY1253" s="58"/>
      <c r="AZ1253" s="58"/>
      <c r="BA1253" s="62" t="s">
        <v>221</v>
      </c>
      <c r="BB1253" s="62" t="s">
        <v>145</v>
      </c>
      <c r="BC1253" s="62" t="s">
        <v>146</v>
      </c>
      <c r="BD1253" s="66" t="s">
        <v>647</v>
      </c>
      <c r="BE1253" s="62"/>
      <c r="BF1253" s="75"/>
      <c r="BG1253" s="76"/>
      <c r="BH1253" s="77"/>
      <c r="BI1253" s="71"/>
      <c r="BJ1253" s="71"/>
      <c r="BK1253" s="71"/>
    </row>
    <row r="1254" s="203" customFormat="1" ht="60" hidden="1" customHeight="1">
      <c r="A1254" s="204"/>
      <c r="B1254" s="204" t="s">
        <v>62</v>
      </c>
      <c r="C1254" s="204" t="s">
        <v>63</v>
      </c>
      <c r="D1254" s="205" t="s">
        <v>64</v>
      </c>
      <c r="E1254" s="205" t="s">
        <v>4759</v>
      </c>
      <c r="F1254" s="206" t="s">
        <v>4760</v>
      </c>
      <c r="G1254" s="206" t="s">
        <v>4764</v>
      </c>
      <c r="H1254" s="205" t="s">
        <v>4765</v>
      </c>
      <c r="I1254" s="214" t="s">
        <v>1782</v>
      </c>
      <c r="J1254" s="206" t="s">
        <v>1783</v>
      </c>
      <c r="K1254" s="209" t="s">
        <v>1784</v>
      </c>
      <c r="L1254" s="209" t="s">
        <v>1785</v>
      </c>
      <c r="M1254" s="209" t="s">
        <v>4766</v>
      </c>
      <c r="N1254" s="209">
        <v>1644</v>
      </c>
      <c r="O1254" s="204" t="s">
        <v>1788</v>
      </c>
      <c r="P1254" s="204" t="s">
        <v>76</v>
      </c>
      <c r="Q1254" s="212" t="s">
        <v>289</v>
      </c>
      <c r="R1254" s="375">
        <v>44441</v>
      </c>
      <c r="S1254" s="214">
        <v>14</v>
      </c>
      <c r="T1254" s="575">
        <f t="shared" si="101"/>
        <v>49553.800000000003</v>
      </c>
      <c r="U1254" s="205" t="s">
        <v>1789</v>
      </c>
      <c r="V1254" s="204" t="str">
        <f t="shared" si="102"/>
        <v/>
      </c>
      <c r="W1254" s="204" t="str">
        <f t="shared" si="103"/>
        <v>м</v>
      </c>
      <c r="X1254" s="214" t="s">
        <v>1790</v>
      </c>
      <c r="Y1254" s="214"/>
      <c r="Z1254" s="212" t="s">
        <v>325</v>
      </c>
      <c r="AA1254" s="205" t="s">
        <v>326</v>
      </c>
      <c r="AB1254" s="214" t="s">
        <v>325</v>
      </c>
      <c r="AC1254" s="212" t="s">
        <v>325</v>
      </c>
      <c r="AD1254" s="209">
        <v>24</v>
      </c>
      <c r="AE1254" s="213">
        <v>45831</v>
      </c>
      <c r="AF1254" s="219">
        <f t="shared" si="104"/>
        <v>46560</v>
      </c>
      <c r="AG1254" s="219" t="s">
        <v>1480</v>
      </c>
      <c r="AH1254" s="219" t="s">
        <v>83</v>
      </c>
      <c r="AI1254" s="212" t="s">
        <v>4767</v>
      </c>
      <c r="AJ1254" s="206" t="s">
        <v>109</v>
      </c>
      <c r="AK1254" s="219" t="str">
        <f t="shared" ca="1" si="107"/>
        <v>поверен</v>
      </c>
      <c r="AL1254" s="212"/>
      <c r="AM1254" s="212" t="s">
        <v>86</v>
      </c>
      <c r="AN1254" s="212" t="s">
        <v>87</v>
      </c>
      <c r="AO1254" s="212" t="s">
        <v>88</v>
      </c>
      <c r="AP1254" s="214" t="s">
        <v>4768</v>
      </c>
      <c r="AQ1254" s="230" t="s">
        <v>4769</v>
      </c>
      <c r="AR1254" s="219"/>
      <c r="AS1254" s="212" t="s">
        <v>91</v>
      </c>
      <c r="AT1254" s="204" t="s">
        <v>385</v>
      </c>
      <c r="AU1254" s="204"/>
      <c r="AV1254" s="230" t="s">
        <v>4769</v>
      </c>
      <c r="AW1254" s="206"/>
      <c r="AX1254" s="204"/>
      <c r="AY1254" s="204"/>
      <c r="AZ1254" s="204"/>
      <c r="BA1254" s="206" t="s">
        <v>221</v>
      </c>
      <c r="BB1254" s="206" t="s">
        <v>329</v>
      </c>
      <c r="BC1254" s="206" t="s">
        <v>298</v>
      </c>
      <c r="BD1254" s="212">
        <v>2971</v>
      </c>
      <c r="BE1254" s="206"/>
      <c r="BF1254" s="569"/>
      <c r="BG1254" s="570"/>
      <c r="BH1254" s="571"/>
      <c r="BI1254" s="230" t="s">
        <v>1792</v>
      </c>
      <c r="BJ1254" s="230" t="s">
        <v>1344</v>
      </c>
      <c r="BK1254" s="230" t="s">
        <v>302</v>
      </c>
      <c r="BL1254" s="95"/>
      <c r="BM1254" s="95"/>
      <c r="BN1254" s="95"/>
      <c r="BO1254" s="95"/>
      <c r="BP1254" s="95"/>
      <c r="BQ1254" s="95"/>
      <c r="BR1254" s="95"/>
      <c r="BS1254" s="95"/>
      <c r="BT1254" s="95"/>
      <c r="BU1254" s="95"/>
      <c r="BV1254" s="95"/>
      <c r="BW1254" s="95"/>
      <c r="BX1254" s="95"/>
      <c r="BY1254" s="95"/>
      <c r="BZ1254" s="95"/>
      <c r="CA1254" s="95"/>
      <c r="CB1254" s="95"/>
      <c r="CC1254" s="95"/>
      <c r="CD1254" s="95"/>
      <c r="CE1254" s="95"/>
      <c r="CF1254" s="95"/>
      <c r="CG1254" s="95"/>
      <c r="CH1254" s="95"/>
      <c r="CI1254" s="95"/>
      <c r="CJ1254" s="95"/>
      <c r="CK1254" s="95"/>
      <c r="CL1254" s="95"/>
      <c r="CM1254" s="95"/>
      <c r="CN1254" s="95"/>
      <c r="CO1254" s="95"/>
      <c r="CP1254" s="95"/>
      <c r="CQ1254" s="95"/>
      <c r="CR1254" s="95"/>
      <c r="CS1254" s="95"/>
      <c r="CT1254" s="95"/>
      <c r="CU1254" s="95"/>
      <c r="CV1254" s="95"/>
      <c r="CW1254" s="95"/>
      <c r="CX1254" s="95"/>
      <c r="CY1254" s="95"/>
      <c r="CZ1254" s="95"/>
      <c r="DA1254" s="95"/>
      <c r="DB1254" s="95"/>
      <c r="DC1254" s="95"/>
      <c r="DD1254" s="95"/>
      <c r="DE1254" s="95"/>
      <c r="DF1254" s="95"/>
      <c r="DG1254" s="95"/>
      <c r="DH1254" s="95"/>
      <c r="DI1254" s="95"/>
      <c r="DJ1254" s="95"/>
      <c r="DK1254" s="95"/>
      <c r="DL1254" s="95"/>
      <c r="DM1254" s="95"/>
      <c r="DN1254" s="95"/>
      <c r="DO1254" s="95"/>
      <c r="DP1254" s="95"/>
      <c r="DQ1254" s="95"/>
      <c r="DR1254" s="95"/>
      <c r="DS1254" s="95"/>
      <c r="DT1254" s="95"/>
      <c r="DU1254" s="95"/>
      <c r="DV1254" s="95"/>
      <c r="DW1254" s="95"/>
      <c r="DX1254" s="95"/>
      <c r="DY1254" s="95"/>
      <c r="DZ1254" s="95"/>
      <c r="EA1254" s="95"/>
      <c r="EB1254" s="95"/>
      <c r="EC1254" s="95"/>
      <c r="ED1254" s="95"/>
      <c r="EE1254" s="95"/>
      <c r="EF1254" s="95"/>
      <c r="EG1254" s="95"/>
      <c r="EH1254" s="95"/>
      <c r="EI1254" s="95"/>
      <c r="EJ1254" s="95"/>
      <c r="EK1254" s="95"/>
      <c r="EL1254" s="95"/>
      <c r="EM1254" s="95"/>
      <c r="EN1254" s="95"/>
      <c r="EO1254" s="95"/>
      <c r="EP1254" s="95"/>
      <c r="EQ1254" s="95"/>
      <c r="ER1254" s="95"/>
      <c r="ES1254" s="95"/>
      <c r="ET1254" s="95"/>
      <c r="EU1254" s="95"/>
      <c r="EV1254" s="95"/>
      <c r="EW1254" s="95"/>
      <c r="EX1254" s="95"/>
      <c r="EY1254" s="95"/>
      <c r="EZ1254" s="95"/>
      <c r="FA1254" s="95"/>
      <c r="FB1254" s="95"/>
      <c r="FC1254" s="95"/>
      <c r="FD1254" s="95"/>
      <c r="FE1254" s="95"/>
      <c r="FF1254" s="95"/>
      <c r="FG1254" s="95"/>
      <c r="FH1254" s="95"/>
      <c r="FI1254" s="95"/>
      <c r="FJ1254" s="95"/>
      <c r="FK1254" s="95"/>
      <c r="FL1254" s="95"/>
      <c r="FM1254" s="95"/>
      <c r="FN1254" s="95"/>
      <c r="FO1254" s="95"/>
      <c r="FP1254" s="95"/>
      <c r="FQ1254" s="95"/>
      <c r="FR1254" s="95"/>
      <c r="FS1254" s="95"/>
      <c r="FT1254" s="95"/>
      <c r="FU1254" s="95"/>
      <c r="FV1254" s="95"/>
      <c r="FW1254" s="95"/>
      <c r="FX1254" s="95"/>
      <c r="FY1254" s="95"/>
      <c r="FZ1254" s="95"/>
      <c r="GA1254" s="95"/>
      <c r="GB1254" s="95"/>
      <c r="GC1254" s="95"/>
      <c r="GD1254" s="95"/>
      <c r="GE1254" s="95"/>
      <c r="GF1254" s="95"/>
      <c r="GG1254" s="95"/>
      <c r="GH1254" s="95"/>
      <c r="GI1254" s="95"/>
      <c r="GJ1254" s="95"/>
      <c r="GK1254" s="95"/>
      <c r="GL1254" s="95"/>
      <c r="GM1254" s="95"/>
      <c r="GN1254" s="95"/>
      <c r="GO1254" s="95"/>
      <c r="GP1254" s="95"/>
      <c r="GQ1254" s="95"/>
      <c r="GR1254" s="95"/>
      <c r="GS1254" s="95"/>
      <c r="GT1254" s="95"/>
      <c r="GU1254" s="95"/>
      <c r="GV1254" s="95"/>
      <c r="GW1254" s="95"/>
      <c r="GX1254" s="95"/>
      <c r="GY1254" s="95"/>
      <c r="GZ1254" s="95"/>
      <c r="HA1254" s="95"/>
      <c r="HB1254" s="95"/>
      <c r="HC1254" s="95"/>
      <c r="HD1254" s="95"/>
      <c r="HE1254" s="95"/>
      <c r="HF1254" s="95"/>
      <c r="HG1254" s="95"/>
      <c r="HH1254" s="95"/>
      <c r="HI1254" s="95"/>
      <c r="HJ1254" s="95"/>
      <c r="HK1254" s="95"/>
      <c r="HL1254" s="95"/>
      <c r="HM1254" s="95"/>
      <c r="HN1254" s="95"/>
      <c r="HO1254" s="95"/>
      <c r="HP1254" s="95"/>
      <c r="HQ1254" s="95"/>
      <c r="HR1254" s="95"/>
      <c r="HS1254" s="95"/>
      <c r="HT1254" s="95"/>
      <c r="HU1254" s="95"/>
      <c r="HV1254" s="95"/>
      <c r="HW1254" s="95"/>
      <c r="HX1254" s="95"/>
      <c r="HY1254" s="95"/>
      <c r="HZ1254" s="95"/>
      <c r="IA1254" s="95"/>
      <c r="IB1254" s="95"/>
      <c r="IC1254" s="95"/>
      <c r="ID1254" s="95"/>
      <c r="IE1254" s="95"/>
    </row>
    <row r="1255" s="55" customFormat="1" ht="60" hidden="1" customHeight="1">
      <c r="A1255" s="37"/>
      <c r="B1255" s="37" t="s">
        <v>62</v>
      </c>
      <c r="C1255" s="382" t="s">
        <v>63</v>
      </c>
      <c r="D1255" s="81" t="s">
        <v>64</v>
      </c>
      <c r="E1255" s="481" t="s">
        <v>4545</v>
      </c>
      <c r="F1255" s="763" t="s">
        <v>4558</v>
      </c>
      <c r="G1255" s="764" t="s">
        <v>4770</v>
      </c>
      <c r="H1255" s="81" t="s">
        <v>4771</v>
      </c>
      <c r="I1255" s="381" t="s">
        <v>688</v>
      </c>
      <c r="J1255" s="763" t="s">
        <v>689</v>
      </c>
      <c r="K1255" s="482" t="s">
        <v>579</v>
      </c>
      <c r="L1255" s="85" t="s">
        <v>690</v>
      </c>
      <c r="M1255" s="482" t="s">
        <v>691</v>
      </c>
      <c r="N1255" s="81" t="s">
        <v>4772</v>
      </c>
      <c r="O1255" s="382" t="s">
        <v>692</v>
      </c>
      <c r="P1255" s="80" t="s">
        <v>76</v>
      </c>
      <c r="Q1255" s="444" t="s">
        <v>398</v>
      </c>
      <c r="R1255" s="765">
        <v>45404</v>
      </c>
      <c r="S1255" s="48">
        <v>15</v>
      </c>
      <c r="T1255" s="764">
        <f t="shared" si="101"/>
        <v>50882</v>
      </c>
      <c r="U1255" s="81" t="s">
        <v>100</v>
      </c>
      <c r="V1255" s="445"/>
      <c r="W1255" s="199" t="str">
        <f t="shared" si="103"/>
        <v>%НКПР</v>
      </c>
      <c r="X1255" s="381">
        <v>100</v>
      </c>
      <c r="Z1255" s="444" t="s">
        <v>399</v>
      </c>
      <c r="AA1255" s="766" t="s">
        <v>400</v>
      </c>
      <c r="AC1255" s="87" t="s">
        <v>399</v>
      </c>
      <c r="AD1255" s="767">
        <v>36</v>
      </c>
      <c r="AE1255" s="768">
        <v>45409</v>
      </c>
      <c r="AF1255" s="769">
        <f t="shared" si="104"/>
        <v>46503</v>
      </c>
      <c r="AG1255" s="764" t="s">
        <v>82</v>
      </c>
      <c r="AH1255" s="763" t="s">
        <v>83</v>
      </c>
      <c r="AI1255" s="619" t="s">
        <v>4773</v>
      </c>
      <c r="AJ1255" s="381" t="s">
        <v>694</v>
      </c>
      <c r="AK1255" s="770" t="str">
        <f t="shared" ca="1" si="107"/>
        <v>поверен</v>
      </c>
      <c r="AL1255" s="770"/>
      <c r="AM1255" s="87" t="s">
        <v>86</v>
      </c>
      <c r="AN1255" s="444" t="s">
        <v>87</v>
      </c>
      <c r="AO1255" s="87" t="s">
        <v>88</v>
      </c>
      <c r="AP1255" s="381" t="s">
        <v>695</v>
      </c>
      <c r="AQ1255" s="87" t="s">
        <v>4774</v>
      </c>
      <c r="AS1255" s="444" t="s">
        <v>91</v>
      </c>
      <c r="AT1255" s="80" t="s">
        <v>92</v>
      </c>
      <c r="AU1255" s="381"/>
      <c r="AV1255" s="763">
        <v>45884</v>
      </c>
      <c r="AW1255" s="381"/>
      <c r="AX1255" s="80"/>
      <c r="BA1255" s="764" t="s">
        <v>221</v>
      </c>
      <c r="BB1255" s="763" t="s">
        <v>403</v>
      </c>
      <c r="BC1255" s="764" t="s">
        <v>404</v>
      </c>
      <c r="BD1255" s="87">
        <v>3160</v>
      </c>
      <c r="BE1255" s="771"/>
      <c r="BF1255" s="772"/>
      <c r="BG1255" s="385" t="s">
        <v>406</v>
      </c>
      <c r="BJ1255" s="294" t="s">
        <v>1066</v>
      </c>
      <c r="BK1255" s="38" t="s">
        <v>698</v>
      </c>
    </row>
    <row r="1256" s="36" customFormat="1" ht="60" hidden="1" customHeight="1">
      <c r="A1256" s="37"/>
      <c r="B1256" s="37" t="s">
        <v>62</v>
      </c>
      <c r="C1256" s="37" t="s">
        <v>63</v>
      </c>
      <c r="D1256" s="56" t="s">
        <v>64</v>
      </c>
      <c r="E1256" s="56" t="s">
        <v>4759</v>
      </c>
      <c r="F1256" s="40" t="s">
        <v>4760</v>
      </c>
      <c r="G1256" s="40" t="s">
        <v>4775</v>
      </c>
      <c r="H1256" s="56" t="s">
        <v>4776</v>
      </c>
      <c r="I1256" s="48" t="s">
        <v>577</v>
      </c>
      <c r="J1256" s="40" t="s">
        <v>4777</v>
      </c>
      <c r="K1256" s="49" t="s">
        <v>579</v>
      </c>
      <c r="L1256" s="57" t="s">
        <v>1419</v>
      </c>
      <c r="M1256" s="49" t="s">
        <v>581</v>
      </c>
      <c r="N1256" s="49" t="s">
        <v>4778</v>
      </c>
      <c r="O1256" s="37" t="s">
        <v>397</v>
      </c>
      <c r="P1256" s="37" t="s">
        <v>76</v>
      </c>
      <c r="Q1256" s="42" t="s">
        <v>398</v>
      </c>
      <c r="R1256" s="91">
        <v>42590</v>
      </c>
      <c r="S1256" s="48">
        <v>15</v>
      </c>
      <c r="T1256" s="45">
        <f t="shared" ref="T1256:T1319" si="108">R1256+S1256*365.2</f>
        <v>48068</v>
      </c>
      <c r="U1256" s="56" t="s">
        <v>100</v>
      </c>
      <c r="V1256" s="37" t="str">
        <f t="shared" si="102"/>
        <v/>
      </c>
      <c r="W1256" s="37" t="str">
        <f t="shared" si="103"/>
        <v>%НКПР</v>
      </c>
      <c r="X1256" s="48">
        <v>100</v>
      </c>
      <c r="Y1256" s="48"/>
      <c r="Z1256" s="42" t="s">
        <v>399</v>
      </c>
      <c r="AA1256" s="56" t="s">
        <v>400</v>
      </c>
      <c r="AB1256" s="48"/>
      <c r="AC1256" s="42" t="s">
        <v>399</v>
      </c>
      <c r="AD1256" s="49">
        <v>24</v>
      </c>
      <c r="AE1256" s="50">
        <v>45001</v>
      </c>
      <c r="AF1256" s="51">
        <f t="shared" si="104"/>
        <v>45731</v>
      </c>
      <c r="AG1256" s="40" t="s">
        <v>82</v>
      </c>
      <c r="AH1256" s="40" t="s">
        <v>83</v>
      </c>
      <c r="AI1256" s="37" t="s">
        <v>4779</v>
      </c>
      <c r="AJ1256" s="40" t="s">
        <v>4780</v>
      </c>
      <c r="AK1256" s="51" t="str">
        <f t="shared" ca="1" si="107"/>
        <v>ЗАМЕНИТЬ</v>
      </c>
      <c r="AL1256" s="42"/>
      <c r="AM1256" s="42" t="s">
        <v>86</v>
      </c>
      <c r="AN1256" s="42" t="s">
        <v>87</v>
      </c>
      <c r="AO1256" s="42" t="s">
        <v>88</v>
      </c>
      <c r="AP1256" s="48" t="s">
        <v>4781</v>
      </c>
      <c r="AQ1256" s="41" t="s">
        <v>4782</v>
      </c>
      <c r="AR1256" s="51"/>
      <c r="AS1256" s="42" t="s">
        <v>91</v>
      </c>
      <c r="AT1256" s="37" t="s">
        <v>385</v>
      </c>
      <c r="AU1256" s="37"/>
      <c r="AV1256" s="41" t="s">
        <v>4782</v>
      </c>
      <c r="AW1256" s="40"/>
      <c r="AX1256" s="37"/>
      <c r="AY1256" s="37"/>
      <c r="AZ1256" s="37"/>
      <c r="BA1256" s="40" t="s">
        <v>221</v>
      </c>
      <c r="BB1256" s="40" t="s">
        <v>403</v>
      </c>
      <c r="BC1256" s="40" t="s">
        <v>404</v>
      </c>
      <c r="BD1256" s="42">
        <v>3160</v>
      </c>
      <c r="BE1256" s="40"/>
      <c r="BF1256" s="52"/>
      <c r="BG1256" s="53"/>
      <c r="BH1256" s="54"/>
      <c r="BI1256" s="38" t="s">
        <v>406</v>
      </c>
      <c r="BJ1256" s="38" t="s">
        <v>407</v>
      </c>
      <c r="BK1256" s="47" t="s">
        <v>588</v>
      </c>
      <c r="BL1256" s="55"/>
      <c r="BM1256" s="55"/>
      <c r="BN1256" s="55"/>
      <c r="BO1256" s="55"/>
      <c r="BP1256" s="55"/>
      <c r="BQ1256" s="55"/>
      <c r="BR1256" s="55"/>
      <c r="BS1256" s="55"/>
      <c r="BT1256" s="55"/>
      <c r="BU1256" s="55"/>
      <c r="BV1256" s="55"/>
      <c r="BW1256" s="55"/>
      <c r="BX1256" s="55"/>
      <c r="BY1256" s="55"/>
      <c r="BZ1256" s="55"/>
      <c r="CA1256" s="55"/>
      <c r="CB1256" s="55"/>
      <c r="CC1256" s="55"/>
      <c r="CD1256" s="55"/>
      <c r="CE1256" s="55"/>
      <c r="CF1256" s="55"/>
      <c r="CG1256" s="55"/>
      <c r="CH1256" s="55"/>
      <c r="CI1256" s="55"/>
      <c r="CJ1256" s="55"/>
      <c r="CK1256" s="55"/>
      <c r="CL1256" s="55"/>
      <c r="CM1256" s="55"/>
      <c r="CN1256" s="55"/>
      <c r="CO1256" s="55"/>
      <c r="CP1256" s="55"/>
      <c r="CQ1256" s="55"/>
      <c r="CR1256" s="55"/>
      <c r="CS1256" s="55"/>
      <c r="CT1256" s="55"/>
      <c r="CU1256" s="55"/>
      <c r="CV1256" s="55"/>
      <c r="CW1256" s="55"/>
      <c r="CX1256" s="55"/>
      <c r="CY1256" s="55"/>
      <c r="CZ1256" s="55"/>
      <c r="DA1256" s="55"/>
      <c r="DB1256" s="55"/>
      <c r="DC1256" s="55"/>
      <c r="DD1256" s="55"/>
      <c r="DE1256" s="55"/>
      <c r="DF1256" s="55"/>
      <c r="DG1256" s="55"/>
      <c r="DH1256" s="55"/>
      <c r="DI1256" s="55"/>
      <c r="DJ1256" s="55"/>
      <c r="DK1256" s="55"/>
      <c r="DL1256" s="55"/>
      <c r="DM1256" s="55"/>
      <c r="DN1256" s="55"/>
      <c r="DO1256" s="55"/>
      <c r="DP1256" s="55"/>
      <c r="DQ1256" s="55"/>
      <c r="DR1256" s="55"/>
      <c r="DS1256" s="55"/>
      <c r="DT1256" s="55"/>
      <c r="DU1256" s="55"/>
      <c r="DV1256" s="55"/>
      <c r="DW1256" s="55"/>
      <c r="DX1256" s="55"/>
      <c r="DY1256" s="55"/>
      <c r="DZ1256" s="55"/>
      <c r="EA1256" s="55"/>
      <c r="EB1256" s="55"/>
      <c r="EC1256" s="55"/>
      <c r="ED1256" s="55"/>
      <c r="EE1256" s="55"/>
      <c r="EF1256" s="55"/>
      <c r="EG1256" s="55"/>
      <c r="EH1256" s="55"/>
      <c r="EI1256" s="55"/>
      <c r="EJ1256" s="55"/>
      <c r="EK1256" s="55"/>
      <c r="EL1256" s="55"/>
      <c r="EM1256" s="55"/>
      <c r="EN1256" s="55"/>
      <c r="EO1256" s="55"/>
      <c r="EP1256" s="55"/>
      <c r="EQ1256" s="55"/>
      <c r="ER1256" s="55"/>
      <c r="ES1256" s="55"/>
      <c r="ET1256" s="55"/>
      <c r="EU1256" s="55"/>
      <c r="EV1256" s="55"/>
      <c r="EW1256" s="55"/>
      <c r="EX1256" s="55"/>
      <c r="EY1256" s="55"/>
      <c r="EZ1256" s="55"/>
      <c r="FA1256" s="55"/>
      <c r="FB1256" s="55"/>
      <c r="FC1256" s="55"/>
      <c r="FD1256" s="55"/>
      <c r="FE1256" s="55"/>
      <c r="FF1256" s="55"/>
      <c r="FG1256" s="55"/>
      <c r="FH1256" s="55"/>
      <c r="FI1256" s="55"/>
      <c r="FJ1256" s="55"/>
      <c r="FK1256" s="55"/>
      <c r="FL1256" s="55"/>
      <c r="FM1256" s="55"/>
      <c r="FN1256" s="55"/>
      <c r="FO1256" s="55"/>
      <c r="FP1256" s="55"/>
      <c r="FQ1256" s="55"/>
      <c r="FR1256" s="55"/>
      <c r="FS1256" s="55"/>
      <c r="FT1256" s="55"/>
      <c r="FU1256" s="55"/>
      <c r="FV1256" s="55"/>
      <c r="FW1256" s="55"/>
      <c r="FX1256" s="55"/>
      <c r="FY1256" s="55"/>
      <c r="FZ1256" s="55"/>
      <c r="GA1256" s="55"/>
      <c r="GB1256" s="55"/>
      <c r="GC1256" s="55"/>
      <c r="GD1256" s="55"/>
      <c r="GE1256" s="55"/>
      <c r="GF1256" s="55"/>
      <c r="GG1256" s="55"/>
      <c r="GH1256" s="55"/>
      <c r="GI1256" s="55"/>
      <c r="GJ1256" s="55"/>
      <c r="GK1256" s="55"/>
      <c r="GL1256" s="55"/>
      <c r="GM1256" s="55"/>
      <c r="GN1256" s="55"/>
      <c r="GO1256" s="55"/>
      <c r="GP1256" s="55"/>
      <c r="GQ1256" s="55"/>
      <c r="GR1256" s="55"/>
      <c r="GS1256" s="55"/>
      <c r="GT1256" s="55"/>
      <c r="GU1256" s="55"/>
      <c r="GV1256" s="55"/>
      <c r="GW1256" s="55"/>
      <c r="GX1256" s="55"/>
      <c r="GY1256" s="55"/>
      <c r="GZ1256" s="55"/>
      <c r="HA1256" s="55"/>
      <c r="HB1256" s="55"/>
      <c r="HC1256" s="55"/>
      <c r="HD1256" s="55"/>
      <c r="HE1256" s="55"/>
      <c r="HF1256" s="55"/>
      <c r="HG1256" s="55"/>
      <c r="HH1256" s="55"/>
      <c r="HI1256" s="55"/>
      <c r="HJ1256" s="55"/>
      <c r="HK1256" s="55"/>
      <c r="HL1256" s="55"/>
      <c r="HM1256" s="55"/>
      <c r="HN1256" s="55"/>
      <c r="HO1256" s="55"/>
      <c r="HP1256" s="55"/>
      <c r="HQ1256" s="55"/>
      <c r="HR1256" s="55"/>
      <c r="HS1256" s="55"/>
      <c r="HT1256" s="55"/>
      <c r="HU1256" s="55"/>
      <c r="HV1256" s="55"/>
      <c r="HW1256" s="55"/>
      <c r="HX1256" s="55"/>
      <c r="HY1256" s="55"/>
      <c r="HZ1256" s="55"/>
      <c r="IA1256" s="55"/>
      <c r="IB1256" s="55"/>
      <c r="IC1256" s="55"/>
      <c r="ID1256" s="55"/>
      <c r="IE1256" s="55"/>
    </row>
    <row r="1257" s="55" customFormat="1" ht="60" hidden="1" customHeight="1">
      <c r="A1257" s="58"/>
      <c r="B1257" s="58" t="s">
        <v>62</v>
      </c>
      <c r="C1257" s="58" t="s">
        <v>63</v>
      </c>
      <c r="D1257" s="59" t="s">
        <v>64</v>
      </c>
      <c r="E1257" s="59">
        <v>294</v>
      </c>
      <c r="F1257" s="62" t="s">
        <v>4783</v>
      </c>
      <c r="G1257" s="62" t="s">
        <v>4784</v>
      </c>
      <c r="H1257" s="59" t="s">
        <v>4785</v>
      </c>
      <c r="I1257" s="63" t="s">
        <v>753</v>
      </c>
      <c r="J1257" s="62" t="s">
        <v>754</v>
      </c>
      <c r="K1257" s="64" t="s">
        <v>523</v>
      </c>
      <c r="L1257" s="64" t="s">
        <v>1352</v>
      </c>
      <c r="M1257" s="62" t="s">
        <v>2707</v>
      </c>
      <c r="N1257" s="64" t="s">
        <v>4786</v>
      </c>
      <c r="O1257" s="58" t="s">
        <v>1098</v>
      </c>
      <c r="P1257" s="58" t="s">
        <v>76</v>
      </c>
      <c r="Q1257" s="66" t="s">
        <v>77</v>
      </c>
      <c r="R1257" s="115">
        <v>41944</v>
      </c>
      <c r="S1257" s="63">
        <v>10</v>
      </c>
      <c r="T1257" s="69">
        <f t="shared" si="108"/>
        <v>45596</v>
      </c>
      <c r="U1257" s="59">
        <v>-50</v>
      </c>
      <c r="V1257" s="71" t="str">
        <f t="shared" si="102"/>
        <v/>
      </c>
      <c r="W1257" s="71" t="str">
        <f t="shared" si="103"/>
        <v>°С</v>
      </c>
      <c r="X1257" s="63">
        <v>50</v>
      </c>
      <c r="Y1257" s="63"/>
      <c r="Z1257" s="66" t="s">
        <v>79</v>
      </c>
      <c r="AA1257" s="59" t="s">
        <v>542</v>
      </c>
      <c r="AB1257" s="63"/>
      <c r="AC1257" s="66" t="s">
        <v>141</v>
      </c>
      <c r="AD1257" s="64">
        <v>48</v>
      </c>
      <c r="AE1257" s="72">
        <v>45154</v>
      </c>
      <c r="AF1257" s="73">
        <f t="shared" si="104"/>
        <v>46614</v>
      </c>
      <c r="AG1257" s="62" t="s">
        <v>82</v>
      </c>
      <c r="AH1257" s="62" t="s">
        <v>83</v>
      </c>
      <c r="AI1257" s="66" t="s">
        <v>4787</v>
      </c>
      <c r="AJ1257" s="62" t="s">
        <v>143</v>
      </c>
      <c r="AK1257" s="73" t="str">
        <f t="shared" ca="1" si="107"/>
        <v>поверен</v>
      </c>
      <c r="AL1257" s="66"/>
      <c r="AM1257" s="66" t="s">
        <v>86</v>
      </c>
      <c r="AN1257" s="66" t="s">
        <v>87</v>
      </c>
      <c r="AO1257" s="66" t="s">
        <v>88</v>
      </c>
      <c r="AP1257" s="63" t="s">
        <v>4788</v>
      </c>
      <c r="AQ1257" s="74" t="s">
        <v>799</v>
      </c>
      <c r="AR1257" s="73"/>
      <c r="AS1257" s="66" t="s">
        <v>91</v>
      </c>
      <c r="AT1257" s="58" t="s">
        <v>385</v>
      </c>
      <c r="AU1257" s="58"/>
      <c r="AV1257" s="62">
        <v>44955</v>
      </c>
      <c r="AW1257" s="62"/>
      <c r="AX1257" s="58"/>
      <c r="AY1257" s="58"/>
      <c r="AZ1257" s="58"/>
      <c r="BA1257" s="62"/>
      <c r="BB1257" s="62" t="s">
        <v>93</v>
      </c>
      <c r="BC1257" s="62" t="s">
        <v>94</v>
      </c>
      <c r="BD1257" s="66">
        <v>3201</v>
      </c>
      <c r="BE1257" s="62"/>
      <c r="BF1257" s="75"/>
      <c r="BG1257" s="76" t="s">
        <v>455</v>
      </c>
      <c r="BH1257" s="77"/>
      <c r="BI1257" s="71"/>
      <c r="BJ1257" s="71"/>
      <c r="BK1257" s="71"/>
    </row>
    <row r="1258" s="95" customFormat="1" ht="60" hidden="1" customHeight="1">
      <c r="A1258" s="58"/>
      <c r="B1258" s="58" t="s">
        <v>62</v>
      </c>
      <c r="C1258" s="58" t="s">
        <v>63</v>
      </c>
      <c r="D1258" s="59" t="s">
        <v>64</v>
      </c>
      <c r="E1258" s="59">
        <v>294</v>
      </c>
      <c r="F1258" s="62" t="s">
        <v>4783</v>
      </c>
      <c r="G1258" s="62" t="s">
        <v>4789</v>
      </c>
      <c r="H1258" s="59" t="s">
        <v>4790</v>
      </c>
      <c r="I1258" s="63" t="s">
        <v>753</v>
      </c>
      <c r="J1258" s="62" t="s">
        <v>754</v>
      </c>
      <c r="K1258" s="64" t="s">
        <v>523</v>
      </c>
      <c r="L1258" s="64" t="s">
        <v>1352</v>
      </c>
      <c r="M1258" s="62" t="s">
        <v>4791</v>
      </c>
      <c r="N1258" s="64" t="s">
        <v>4792</v>
      </c>
      <c r="O1258" s="58" t="s">
        <v>1098</v>
      </c>
      <c r="P1258" s="58" t="s">
        <v>76</v>
      </c>
      <c r="Q1258" s="66" t="s">
        <v>77</v>
      </c>
      <c r="R1258" s="116">
        <v>41944</v>
      </c>
      <c r="S1258" s="63">
        <v>10</v>
      </c>
      <c r="T1258" s="69">
        <f t="shared" si="108"/>
        <v>45596</v>
      </c>
      <c r="U1258" s="59">
        <v>-50</v>
      </c>
      <c r="V1258" s="58" t="str">
        <f t="shared" si="102"/>
        <v/>
      </c>
      <c r="W1258" s="58" t="str">
        <f t="shared" si="103"/>
        <v>°С</v>
      </c>
      <c r="X1258" s="63">
        <v>50</v>
      </c>
      <c r="Y1258" s="63"/>
      <c r="Z1258" s="66" t="s">
        <v>79</v>
      </c>
      <c r="AA1258" s="59" t="s">
        <v>542</v>
      </c>
      <c r="AB1258" s="63"/>
      <c r="AC1258" s="66" t="s">
        <v>141</v>
      </c>
      <c r="AD1258" s="64">
        <v>48</v>
      </c>
      <c r="AE1258" s="72">
        <v>45034</v>
      </c>
      <c r="AF1258" s="73">
        <f t="shared" si="104"/>
        <v>46494</v>
      </c>
      <c r="AG1258" s="62" t="s">
        <v>82</v>
      </c>
      <c r="AH1258" s="62" t="s">
        <v>83</v>
      </c>
      <c r="AI1258" s="66" t="s">
        <v>4793</v>
      </c>
      <c r="AJ1258" s="62" t="s">
        <v>143</v>
      </c>
      <c r="AK1258" s="73" t="str">
        <f t="shared" ca="1" si="107"/>
        <v>поверен</v>
      </c>
      <c r="AL1258" s="66"/>
      <c r="AM1258" s="66" t="s">
        <v>86</v>
      </c>
      <c r="AN1258" s="66" t="s">
        <v>87</v>
      </c>
      <c r="AO1258" s="66" t="s">
        <v>88</v>
      </c>
      <c r="AP1258" s="63" t="s">
        <v>4788</v>
      </c>
      <c r="AQ1258" s="74" t="s">
        <v>799</v>
      </c>
      <c r="AR1258" s="73"/>
      <c r="AS1258" s="66" t="s">
        <v>91</v>
      </c>
      <c r="AT1258" s="58" t="s">
        <v>385</v>
      </c>
      <c r="AU1258" s="58"/>
      <c r="AV1258" s="62">
        <v>44955</v>
      </c>
      <c r="AW1258" s="62"/>
      <c r="AX1258" s="58"/>
      <c r="AY1258" s="58"/>
      <c r="AZ1258" s="58"/>
      <c r="BA1258" s="62"/>
      <c r="BB1258" s="62" t="s">
        <v>93</v>
      </c>
      <c r="BC1258" s="62" t="s">
        <v>94</v>
      </c>
      <c r="BD1258" s="66">
        <v>3201</v>
      </c>
      <c r="BE1258" s="62"/>
      <c r="BF1258" s="75"/>
      <c r="BG1258" s="127" t="s">
        <v>1170</v>
      </c>
      <c r="BH1258" s="128"/>
      <c r="BI1258" s="58"/>
      <c r="BJ1258" s="58"/>
      <c r="BK1258" s="58"/>
    </row>
    <row r="1259" s="55" customFormat="1" ht="60" hidden="1" customHeight="1">
      <c r="A1259" s="58"/>
      <c r="B1259" s="58" t="s">
        <v>62</v>
      </c>
      <c r="C1259" s="58" t="s">
        <v>63</v>
      </c>
      <c r="D1259" s="59" t="s">
        <v>64</v>
      </c>
      <c r="E1259" s="59">
        <v>294</v>
      </c>
      <c r="F1259" s="62" t="s">
        <v>4783</v>
      </c>
      <c r="G1259" s="62" t="s">
        <v>4794</v>
      </c>
      <c r="H1259" s="59" t="s">
        <v>4795</v>
      </c>
      <c r="I1259" s="63" t="s">
        <v>149</v>
      </c>
      <c r="J1259" s="62" t="s">
        <v>150</v>
      </c>
      <c r="K1259" s="64" t="s">
        <v>131</v>
      </c>
      <c r="L1259" s="79" t="s">
        <v>151</v>
      </c>
      <c r="M1259" s="79" t="s">
        <v>4796</v>
      </c>
      <c r="N1259" s="64" t="s">
        <v>4797</v>
      </c>
      <c r="O1259" s="58" t="s">
        <v>4798</v>
      </c>
      <c r="P1259" s="58" t="s">
        <v>136</v>
      </c>
      <c r="Q1259" s="66" t="s">
        <v>137</v>
      </c>
      <c r="R1259" s="115" t="s">
        <v>4799</v>
      </c>
      <c r="S1259" s="68">
        <v>12</v>
      </c>
      <c r="T1259" s="69">
        <f t="shared" si="108"/>
        <v>4393.6013999999996</v>
      </c>
      <c r="U1259" s="59" t="s">
        <v>100</v>
      </c>
      <c r="V1259" s="71" t="str">
        <f t="shared" si="102"/>
        <v>М</v>
      </c>
      <c r="W1259" s="71" t="str">
        <f t="shared" si="103"/>
        <v>Па</v>
      </c>
      <c r="X1259" s="63">
        <v>1.6000000000000001</v>
      </c>
      <c r="Y1259" s="63" t="s">
        <v>138</v>
      </c>
      <c r="Z1259" s="66" t="s">
        <v>139</v>
      </c>
      <c r="AA1259" s="59" t="s">
        <v>1138</v>
      </c>
      <c r="AB1259" s="63"/>
      <c r="AC1259" s="66" t="s">
        <v>141</v>
      </c>
      <c r="AD1259" s="64">
        <v>60</v>
      </c>
      <c r="AE1259" s="72">
        <v>44722</v>
      </c>
      <c r="AF1259" s="73">
        <f t="shared" si="104"/>
        <v>46547</v>
      </c>
      <c r="AG1259" s="62" t="s">
        <v>82</v>
      </c>
      <c r="AH1259" s="62" t="s">
        <v>83</v>
      </c>
      <c r="AI1259" s="66" t="s">
        <v>4800</v>
      </c>
      <c r="AJ1259" s="62" t="s">
        <v>143</v>
      </c>
      <c r="AK1259" s="73" t="str">
        <f t="shared" ca="1" si="107"/>
        <v>поверен</v>
      </c>
      <c r="AL1259" s="66"/>
      <c r="AM1259" s="66" t="s">
        <v>86</v>
      </c>
      <c r="AN1259" s="66" t="s">
        <v>87</v>
      </c>
      <c r="AO1259" s="66" t="s">
        <v>88</v>
      </c>
      <c r="AP1259" s="63" t="s">
        <v>4788</v>
      </c>
      <c r="AQ1259" s="74" t="s">
        <v>799</v>
      </c>
      <c r="AR1259" s="73"/>
      <c r="AS1259" s="66" t="s">
        <v>91</v>
      </c>
      <c r="AT1259" s="58" t="s">
        <v>385</v>
      </c>
      <c r="AU1259" s="58"/>
      <c r="AV1259" s="62">
        <v>44955</v>
      </c>
      <c r="AW1259" s="62"/>
      <c r="AX1259" s="58"/>
      <c r="AY1259" s="58"/>
      <c r="AZ1259" s="58"/>
      <c r="BA1259" s="62"/>
      <c r="BB1259" s="62" t="s">
        <v>145</v>
      </c>
      <c r="BC1259" s="62" t="s">
        <v>146</v>
      </c>
      <c r="BD1259" s="66" t="s">
        <v>647</v>
      </c>
      <c r="BE1259" s="62"/>
      <c r="BF1259" s="75"/>
      <c r="BG1259" s="62" t="s">
        <v>3355</v>
      </c>
      <c r="BH1259" s="77"/>
      <c r="BI1259" s="71"/>
      <c r="BJ1259" s="71"/>
      <c r="BK1259" s="71"/>
    </row>
    <row r="1260" s="55" customFormat="1" ht="60" hidden="1" customHeight="1">
      <c r="A1260" s="58"/>
      <c r="B1260" s="58" t="s">
        <v>62</v>
      </c>
      <c r="C1260" s="58" t="s">
        <v>63</v>
      </c>
      <c r="D1260" s="59" t="s">
        <v>64</v>
      </c>
      <c r="E1260" s="59">
        <v>294</v>
      </c>
      <c r="F1260" s="62" t="s">
        <v>4783</v>
      </c>
      <c r="G1260" s="62" t="s">
        <v>4801</v>
      </c>
      <c r="H1260" s="59" t="s">
        <v>4802</v>
      </c>
      <c r="I1260" s="63" t="s">
        <v>149</v>
      </c>
      <c r="J1260" s="62" t="s">
        <v>150</v>
      </c>
      <c r="K1260" s="64" t="s">
        <v>131</v>
      </c>
      <c r="L1260" s="79" t="s">
        <v>151</v>
      </c>
      <c r="M1260" s="79" t="s">
        <v>4796</v>
      </c>
      <c r="N1260" s="64" t="s">
        <v>4803</v>
      </c>
      <c r="O1260" s="58" t="s">
        <v>4798</v>
      </c>
      <c r="P1260" s="58" t="s">
        <v>136</v>
      </c>
      <c r="Q1260" s="66" t="s">
        <v>137</v>
      </c>
      <c r="R1260" s="115" t="s">
        <v>4799</v>
      </c>
      <c r="S1260" s="68">
        <v>12</v>
      </c>
      <c r="T1260" s="69">
        <f t="shared" si="108"/>
        <v>4393.6013999999996</v>
      </c>
      <c r="U1260" s="59" t="s">
        <v>100</v>
      </c>
      <c r="V1260" s="71" t="str">
        <f t="shared" si="102"/>
        <v>М</v>
      </c>
      <c r="W1260" s="71" t="str">
        <f t="shared" si="103"/>
        <v>Па</v>
      </c>
      <c r="X1260" s="63">
        <v>1.6000000000000001</v>
      </c>
      <c r="Y1260" s="63" t="s">
        <v>138</v>
      </c>
      <c r="Z1260" s="66" t="s">
        <v>139</v>
      </c>
      <c r="AA1260" s="59" t="s">
        <v>1138</v>
      </c>
      <c r="AB1260" s="63"/>
      <c r="AC1260" s="66" t="s">
        <v>141</v>
      </c>
      <c r="AD1260" s="64">
        <v>60</v>
      </c>
      <c r="AE1260" s="72">
        <v>44722</v>
      </c>
      <c r="AF1260" s="73">
        <f t="shared" si="104"/>
        <v>46547</v>
      </c>
      <c r="AG1260" s="62" t="s">
        <v>82</v>
      </c>
      <c r="AH1260" s="62" t="s">
        <v>83</v>
      </c>
      <c r="AI1260" s="66" t="s">
        <v>4804</v>
      </c>
      <c r="AJ1260" s="62" t="s">
        <v>143</v>
      </c>
      <c r="AK1260" s="73" t="str">
        <f t="shared" ca="1" si="107"/>
        <v>поверен</v>
      </c>
      <c r="AL1260" s="66"/>
      <c r="AM1260" s="66" t="s">
        <v>86</v>
      </c>
      <c r="AN1260" s="66" t="s">
        <v>87</v>
      </c>
      <c r="AO1260" s="66" t="s">
        <v>88</v>
      </c>
      <c r="AP1260" s="63" t="s">
        <v>4788</v>
      </c>
      <c r="AQ1260" s="74" t="s">
        <v>799</v>
      </c>
      <c r="AR1260" s="73"/>
      <c r="AS1260" s="66" t="s">
        <v>91</v>
      </c>
      <c r="AT1260" s="58" t="s">
        <v>385</v>
      </c>
      <c r="AU1260" s="58"/>
      <c r="AV1260" s="62">
        <v>44955</v>
      </c>
      <c r="AW1260" s="62"/>
      <c r="AX1260" s="58"/>
      <c r="AY1260" s="58"/>
      <c r="AZ1260" s="58"/>
      <c r="BA1260" s="62"/>
      <c r="BB1260" s="62" t="s">
        <v>145</v>
      </c>
      <c r="BC1260" s="62" t="s">
        <v>146</v>
      </c>
      <c r="BD1260" s="66" t="s">
        <v>647</v>
      </c>
      <c r="BE1260" s="62"/>
      <c r="BF1260" s="75"/>
      <c r="BG1260" s="62" t="s">
        <v>3355</v>
      </c>
      <c r="BH1260" s="77"/>
      <c r="BI1260" s="71"/>
      <c r="BJ1260" s="71"/>
      <c r="BK1260" s="71"/>
    </row>
    <row r="1261" s="55" customFormat="1" ht="60" hidden="1" customHeight="1">
      <c r="A1261" s="58"/>
      <c r="B1261" s="58" t="s">
        <v>62</v>
      </c>
      <c r="C1261" s="58" t="s">
        <v>63</v>
      </c>
      <c r="D1261" s="59" t="s">
        <v>64</v>
      </c>
      <c r="E1261" s="59">
        <v>294</v>
      </c>
      <c r="F1261" s="62" t="s">
        <v>4783</v>
      </c>
      <c r="G1261" s="62" t="s">
        <v>4805</v>
      </c>
      <c r="H1261" s="59" t="s">
        <v>4806</v>
      </c>
      <c r="I1261" s="63" t="s">
        <v>149</v>
      </c>
      <c r="J1261" s="62" t="s">
        <v>150</v>
      </c>
      <c r="K1261" s="64" t="s">
        <v>131</v>
      </c>
      <c r="L1261" s="79" t="s">
        <v>151</v>
      </c>
      <c r="M1261" s="79" t="s">
        <v>4796</v>
      </c>
      <c r="N1261" s="64" t="s">
        <v>4807</v>
      </c>
      <c r="O1261" s="58" t="s">
        <v>4798</v>
      </c>
      <c r="P1261" s="58" t="s">
        <v>136</v>
      </c>
      <c r="Q1261" s="66" t="s">
        <v>137</v>
      </c>
      <c r="R1261" s="115" t="s">
        <v>4799</v>
      </c>
      <c r="S1261" s="68">
        <v>12</v>
      </c>
      <c r="T1261" s="69">
        <f t="shared" si="108"/>
        <v>4393.6013999999996</v>
      </c>
      <c r="U1261" s="59" t="s">
        <v>100</v>
      </c>
      <c r="V1261" s="71" t="str">
        <f t="shared" si="102"/>
        <v>М</v>
      </c>
      <c r="W1261" s="71" t="str">
        <f t="shared" si="103"/>
        <v>Па</v>
      </c>
      <c r="X1261" s="63">
        <v>1.6000000000000001</v>
      </c>
      <c r="Y1261" s="63" t="s">
        <v>138</v>
      </c>
      <c r="Z1261" s="66" t="s">
        <v>139</v>
      </c>
      <c r="AA1261" s="59" t="s">
        <v>1138</v>
      </c>
      <c r="AB1261" s="63"/>
      <c r="AC1261" s="66" t="s">
        <v>141</v>
      </c>
      <c r="AD1261" s="64">
        <v>60</v>
      </c>
      <c r="AE1261" s="72">
        <v>44722</v>
      </c>
      <c r="AF1261" s="73">
        <f t="shared" si="104"/>
        <v>46547</v>
      </c>
      <c r="AG1261" s="62" t="s">
        <v>82</v>
      </c>
      <c r="AH1261" s="62" t="s">
        <v>83</v>
      </c>
      <c r="AI1261" s="66" t="s">
        <v>4808</v>
      </c>
      <c r="AJ1261" s="62" t="s">
        <v>143</v>
      </c>
      <c r="AK1261" s="73" t="str">
        <f t="shared" ca="1" si="107"/>
        <v>поверен</v>
      </c>
      <c r="AL1261" s="66"/>
      <c r="AM1261" s="66" t="s">
        <v>86</v>
      </c>
      <c r="AN1261" s="66" t="s">
        <v>87</v>
      </c>
      <c r="AO1261" s="66" t="s">
        <v>88</v>
      </c>
      <c r="AP1261" s="63" t="s">
        <v>4788</v>
      </c>
      <c r="AQ1261" s="74" t="s">
        <v>799</v>
      </c>
      <c r="AR1261" s="73"/>
      <c r="AS1261" s="66" t="s">
        <v>91</v>
      </c>
      <c r="AT1261" s="58" t="s">
        <v>385</v>
      </c>
      <c r="AU1261" s="58"/>
      <c r="AV1261" s="62">
        <v>44955</v>
      </c>
      <c r="AW1261" s="62"/>
      <c r="AX1261" s="58"/>
      <c r="AY1261" s="58"/>
      <c r="AZ1261" s="58"/>
      <c r="BA1261" s="62"/>
      <c r="BB1261" s="62" t="s">
        <v>145</v>
      </c>
      <c r="BC1261" s="62" t="s">
        <v>146</v>
      </c>
      <c r="BD1261" s="66" t="s">
        <v>647</v>
      </c>
      <c r="BE1261" s="62"/>
      <c r="BF1261" s="75"/>
      <c r="BG1261" s="62" t="s">
        <v>3355</v>
      </c>
      <c r="BH1261" s="77"/>
      <c r="BI1261" s="71"/>
      <c r="BJ1261" s="71"/>
      <c r="BK1261" s="71"/>
    </row>
    <row r="1262" s="55" customFormat="1" ht="60" hidden="1" customHeight="1">
      <c r="A1262" s="58"/>
      <c r="B1262" s="58" t="s">
        <v>62</v>
      </c>
      <c r="C1262" s="58" t="s">
        <v>63</v>
      </c>
      <c r="D1262" s="59" t="s">
        <v>64</v>
      </c>
      <c r="E1262" s="59">
        <v>294</v>
      </c>
      <c r="F1262" s="62" t="s">
        <v>4783</v>
      </c>
      <c r="G1262" s="62" t="s">
        <v>4809</v>
      </c>
      <c r="H1262" s="59" t="s">
        <v>4810</v>
      </c>
      <c r="I1262" s="63" t="s">
        <v>149</v>
      </c>
      <c r="J1262" s="62" t="s">
        <v>150</v>
      </c>
      <c r="K1262" s="64" t="s">
        <v>131</v>
      </c>
      <c r="L1262" s="79" t="s">
        <v>151</v>
      </c>
      <c r="M1262" s="79" t="s">
        <v>4796</v>
      </c>
      <c r="N1262" s="64" t="s">
        <v>4811</v>
      </c>
      <c r="O1262" s="58" t="s">
        <v>4798</v>
      </c>
      <c r="P1262" s="58" t="s">
        <v>136</v>
      </c>
      <c r="Q1262" s="66" t="s">
        <v>137</v>
      </c>
      <c r="R1262" s="115" t="s">
        <v>4812</v>
      </c>
      <c r="S1262" s="68">
        <v>12</v>
      </c>
      <c r="T1262" s="69">
        <f t="shared" si="108"/>
        <v>4392.6013999999996</v>
      </c>
      <c r="U1262" s="59" t="s">
        <v>100</v>
      </c>
      <c r="V1262" s="71" t="str">
        <f t="shared" si="102"/>
        <v>М</v>
      </c>
      <c r="W1262" s="71" t="str">
        <f t="shared" si="103"/>
        <v>Па</v>
      </c>
      <c r="X1262" s="63">
        <v>1.6000000000000001</v>
      </c>
      <c r="Y1262" s="63" t="s">
        <v>138</v>
      </c>
      <c r="Z1262" s="66" t="s">
        <v>139</v>
      </c>
      <c r="AA1262" s="59" t="s">
        <v>1138</v>
      </c>
      <c r="AB1262" s="63"/>
      <c r="AC1262" s="66" t="s">
        <v>141</v>
      </c>
      <c r="AD1262" s="64">
        <v>60</v>
      </c>
      <c r="AE1262" s="72">
        <v>44722</v>
      </c>
      <c r="AF1262" s="73">
        <f t="shared" si="104"/>
        <v>46547</v>
      </c>
      <c r="AG1262" s="62" t="s">
        <v>82</v>
      </c>
      <c r="AH1262" s="62" t="s">
        <v>83</v>
      </c>
      <c r="AI1262" s="66" t="s">
        <v>4813</v>
      </c>
      <c r="AJ1262" s="62" t="s">
        <v>143</v>
      </c>
      <c r="AK1262" s="73" t="str">
        <f t="shared" ca="1" si="107"/>
        <v>поверен</v>
      </c>
      <c r="AL1262" s="66"/>
      <c r="AM1262" s="66" t="s">
        <v>86</v>
      </c>
      <c r="AN1262" s="66" t="s">
        <v>87</v>
      </c>
      <c r="AO1262" s="66" t="s">
        <v>88</v>
      </c>
      <c r="AP1262" s="63" t="s">
        <v>4788</v>
      </c>
      <c r="AQ1262" s="74" t="s">
        <v>799</v>
      </c>
      <c r="AR1262" s="73"/>
      <c r="AS1262" s="66" t="s">
        <v>91</v>
      </c>
      <c r="AT1262" s="58" t="s">
        <v>385</v>
      </c>
      <c r="AU1262" s="58"/>
      <c r="AV1262" s="62">
        <v>44955</v>
      </c>
      <c r="AW1262" s="62"/>
      <c r="AX1262" s="58"/>
      <c r="AY1262" s="58"/>
      <c r="AZ1262" s="58"/>
      <c r="BA1262" s="62"/>
      <c r="BB1262" s="62" t="s">
        <v>145</v>
      </c>
      <c r="BC1262" s="62" t="s">
        <v>146</v>
      </c>
      <c r="BD1262" s="66" t="s">
        <v>647</v>
      </c>
      <c r="BE1262" s="62"/>
      <c r="BF1262" s="75"/>
      <c r="BG1262" s="62" t="s">
        <v>3355</v>
      </c>
      <c r="BH1262" s="77"/>
      <c r="BI1262" s="71"/>
      <c r="BJ1262" s="71"/>
      <c r="BK1262" s="71"/>
    </row>
    <row r="1263" s="55" customFormat="1" ht="60" hidden="1" customHeight="1">
      <c r="A1263" s="58"/>
      <c r="B1263" s="58" t="s">
        <v>62</v>
      </c>
      <c r="C1263" s="58" t="s">
        <v>63</v>
      </c>
      <c r="D1263" s="59" t="s">
        <v>64</v>
      </c>
      <c r="E1263" s="59">
        <v>294</v>
      </c>
      <c r="F1263" s="62" t="s">
        <v>4783</v>
      </c>
      <c r="G1263" s="62" t="s">
        <v>4814</v>
      </c>
      <c r="H1263" s="59" t="s">
        <v>4815</v>
      </c>
      <c r="I1263" s="63" t="s">
        <v>149</v>
      </c>
      <c r="J1263" s="62" t="s">
        <v>150</v>
      </c>
      <c r="K1263" s="64" t="s">
        <v>131</v>
      </c>
      <c r="L1263" s="79" t="s">
        <v>151</v>
      </c>
      <c r="M1263" s="79" t="s">
        <v>4796</v>
      </c>
      <c r="N1263" s="64" t="s">
        <v>4816</v>
      </c>
      <c r="O1263" s="58" t="s">
        <v>4798</v>
      </c>
      <c r="P1263" s="58" t="s">
        <v>136</v>
      </c>
      <c r="Q1263" s="66" t="s">
        <v>137</v>
      </c>
      <c r="R1263" s="115" t="s">
        <v>4799</v>
      </c>
      <c r="S1263" s="68">
        <v>12</v>
      </c>
      <c r="T1263" s="69">
        <f t="shared" si="108"/>
        <v>4393.6013999999996</v>
      </c>
      <c r="U1263" s="59" t="s">
        <v>100</v>
      </c>
      <c r="V1263" s="71" t="str">
        <f t="shared" si="102"/>
        <v>М</v>
      </c>
      <c r="W1263" s="71" t="str">
        <f t="shared" si="103"/>
        <v>Па</v>
      </c>
      <c r="X1263" s="63">
        <v>1.6000000000000001</v>
      </c>
      <c r="Y1263" s="63" t="s">
        <v>138</v>
      </c>
      <c r="Z1263" s="66" t="s">
        <v>139</v>
      </c>
      <c r="AA1263" s="59" t="s">
        <v>1138</v>
      </c>
      <c r="AB1263" s="63"/>
      <c r="AC1263" s="66" t="s">
        <v>141</v>
      </c>
      <c r="AD1263" s="64">
        <v>60</v>
      </c>
      <c r="AE1263" s="72">
        <v>44722</v>
      </c>
      <c r="AF1263" s="73">
        <f t="shared" si="104"/>
        <v>46547</v>
      </c>
      <c r="AG1263" s="62" t="s">
        <v>82</v>
      </c>
      <c r="AH1263" s="62" t="s">
        <v>83</v>
      </c>
      <c r="AI1263" s="66" t="s">
        <v>4817</v>
      </c>
      <c r="AJ1263" s="62" t="s">
        <v>143</v>
      </c>
      <c r="AK1263" s="73" t="str">
        <f t="shared" ca="1" si="107"/>
        <v>поверен</v>
      </c>
      <c r="AL1263" s="66"/>
      <c r="AM1263" s="66" t="s">
        <v>86</v>
      </c>
      <c r="AN1263" s="66" t="s">
        <v>87</v>
      </c>
      <c r="AO1263" s="66" t="s">
        <v>88</v>
      </c>
      <c r="AP1263" s="63" t="s">
        <v>4788</v>
      </c>
      <c r="AQ1263" s="74" t="s">
        <v>799</v>
      </c>
      <c r="AR1263" s="73"/>
      <c r="AS1263" s="66" t="s">
        <v>91</v>
      </c>
      <c r="AT1263" s="58" t="s">
        <v>385</v>
      </c>
      <c r="AU1263" s="58"/>
      <c r="AV1263" s="62">
        <v>44955</v>
      </c>
      <c r="AW1263" s="62"/>
      <c r="AX1263" s="58"/>
      <c r="AY1263" s="58"/>
      <c r="AZ1263" s="58"/>
      <c r="BA1263" s="62"/>
      <c r="BB1263" s="62" t="s">
        <v>145</v>
      </c>
      <c r="BC1263" s="62" t="s">
        <v>146</v>
      </c>
      <c r="BD1263" s="66" t="s">
        <v>647</v>
      </c>
      <c r="BE1263" s="62"/>
      <c r="BF1263" s="75"/>
      <c r="BG1263" s="62" t="s">
        <v>3355</v>
      </c>
      <c r="BH1263" s="77"/>
      <c r="BI1263" s="71"/>
      <c r="BJ1263" s="71"/>
      <c r="BK1263" s="71"/>
    </row>
    <row r="1264" s="55" customFormat="1" ht="60" hidden="1" customHeight="1">
      <c r="A1264" s="58"/>
      <c r="B1264" s="58" t="s">
        <v>62</v>
      </c>
      <c r="C1264" s="58" t="s">
        <v>63</v>
      </c>
      <c r="D1264" s="59" t="s">
        <v>64</v>
      </c>
      <c r="E1264" s="59">
        <v>294</v>
      </c>
      <c r="F1264" s="62" t="s">
        <v>4783</v>
      </c>
      <c r="G1264" s="62" t="s">
        <v>4818</v>
      </c>
      <c r="H1264" s="59" t="s">
        <v>4819</v>
      </c>
      <c r="I1264" s="63" t="s">
        <v>149</v>
      </c>
      <c r="J1264" s="62" t="s">
        <v>150</v>
      </c>
      <c r="K1264" s="64" t="s">
        <v>131</v>
      </c>
      <c r="L1264" s="79" t="s">
        <v>151</v>
      </c>
      <c r="M1264" s="79" t="s">
        <v>4796</v>
      </c>
      <c r="N1264" s="64" t="s">
        <v>4820</v>
      </c>
      <c r="O1264" s="58" t="s">
        <v>4798</v>
      </c>
      <c r="P1264" s="58" t="s">
        <v>136</v>
      </c>
      <c r="Q1264" s="66" t="s">
        <v>137</v>
      </c>
      <c r="R1264" s="115" t="s">
        <v>4799</v>
      </c>
      <c r="S1264" s="68">
        <v>12</v>
      </c>
      <c r="T1264" s="69">
        <f t="shared" si="108"/>
        <v>4393.6013999999996</v>
      </c>
      <c r="U1264" s="59" t="s">
        <v>100</v>
      </c>
      <c r="V1264" s="71" t="str">
        <f t="shared" si="102"/>
        <v>М</v>
      </c>
      <c r="W1264" s="71" t="str">
        <f t="shared" si="103"/>
        <v>Па</v>
      </c>
      <c r="X1264" s="63">
        <v>1.6000000000000001</v>
      </c>
      <c r="Y1264" s="63" t="s">
        <v>138</v>
      </c>
      <c r="Z1264" s="66" t="s">
        <v>139</v>
      </c>
      <c r="AA1264" s="59" t="s">
        <v>1138</v>
      </c>
      <c r="AB1264" s="63"/>
      <c r="AC1264" s="66" t="s">
        <v>141</v>
      </c>
      <c r="AD1264" s="64">
        <v>60</v>
      </c>
      <c r="AE1264" s="72">
        <v>44722</v>
      </c>
      <c r="AF1264" s="73">
        <f t="shared" si="104"/>
        <v>46547</v>
      </c>
      <c r="AG1264" s="62" t="s">
        <v>82</v>
      </c>
      <c r="AH1264" s="62" t="s">
        <v>83</v>
      </c>
      <c r="AI1264" s="66" t="s">
        <v>4821</v>
      </c>
      <c r="AJ1264" s="62" t="s">
        <v>143</v>
      </c>
      <c r="AK1264" s="73" t="str">
        <f t="shared" ca="1" si="107"/>
        <v>поверен</v>
      </c>
      <c r="AL1264" s="66"/>
      <c r="AM1264" s="66" t="s">
        <v>86</v>
      </c>
      <c r="AN1264" s="66" t="s">
        <v>87</v>
      </c>
      <c r="AO1264" s="66" t="s">
        <v>88</v>
      </c>
      <c r="AP1264" s="63" t="s">
        <v>4788</v>
      </c>
      <c r="AQ1264" s="74" t="s">
        <v>799</v>
      </c>
      <c r="AR1264" s="73"/>
      <c r="AS1264" s="66" t="s">
        <v>91</v>
      </c>
      <c r="AT1264" s="58" t="s">
        <v>385</v>
      </c>
      <c r="AU1264" s="58"/>
      <c r="AV1264" s="62">
        <v>44955</v>
      </c>
      <c r="AW1264" s="62"/>
      <c r="AX1264" s="58"/>
      <c r="AY1264" s="58"/>
      <c r="AZ1264" s="58"/>
      <c r="BA1264" s="62"/>
      <c r="BB1264" s="62" t="s">
        <v>145</v>
      </c>
      <c r="BC1264" s="62" t="s">
        <v>146</v>
      </c>
      <c r="BD1264" s="66" t="s">
        <v>647</v>
      </c>
      <c r="BE1264" s="62"/>
      <c r="BF1264" s="75"/>
      <c r="BG1264" s="62" t="s">
        <v>3355</v>
      </c>
      <c r="BH1264" s="77"/>
      <c r="BI1264" s="71"/>
      <c r="BJ1264" s="71"/>
      <c r="BK1264" s="71"/>
    </row>
    <row r="1265" s="55" customFormat="1" ht="60" hidden="1" customHeight="1">
      <c r="A1265" s="58"/>
      <c r="B1265" s="58" t="s">
        <v>62</v>
      </c>
      <c r="C1265" s="58" t="s">
        <v>63</v>
      </c>
      <c r="D1265" s="59" t="s">
        <v>64</v>
      </c>
      <c r="E1265" s="59">
        <v>294</v>
      </c>
      <c r="F1265" s="62" t="s">
        <v>4783</v>
      </c>
      <c r="G1265" s="62" t="s">
        <v>4822</v>
      </c>
      <c r="H1265" s="59" t="s">
        <v>4823</v>
      </c>
      <c r="I1265" s="63" t="s">
        <v>149</v>
      </c>
      <c r="J1265" s="62" t="s">
        <v>150</v>
      </c>
      <c r="K1265" s="64" t="s">
        <v>131</v>
      </c>
      <c r="L1265" s="79" t="s">
        <v>151</v>
      </c>
      <c r="M1265" s="79" t="s">
        <v>4796</v>
      </c>
      <c r="N1265" s="64" t="s">
        <v>4824</v>
      </c>
      <c r="O1265" s="58" t="s">
        <v>4798</v>
      </c>
      <c r="P1265" s="58" t="s">
        <v>136</v>
      </c>
      <c r="Q1265" s="66" t="s">
        <v>137</v>
      </c>
      <c r="R1265" s="115" t="s">
        <v>4812</v>
      </c>
      <c r="S1265" s="68">
        <v>12</v>
      </c>
      <c r="T1265" s="69">
        <f t="shared" si="108"/>
        <v>4392.6013999999996</v>
      </c>
      <c r="U1265" s="59" t="s">
        <v>100</v>
      </c>
      <c r="V1265" s="71" t="str">
        <f t="shared" si="102"/>
        <v>М</v>
      </c>
      <c r="W1265" s="71" t="str">
        <f t="shared" si="103"/>
        <v>Па</v>
      </c>
      <c r="X1265" s="63">
        <v>1.6000000000000001</v>
      </c>
      <c r="Y1265" s="63" t="s">
        <v>138</v>
      </c>
      <c r="Z1265" s="66" t="s">
        <v>139</v>
      </c>
      <c r="AA1265" s="59" t="s">
        <v>1138</v>
      </c>
      <c r="AB1265" s="63"/>
      <c r="AC1265" s="66" t="s">
        <v>141</v>
      </c>
      <c r="AD1265" s="64">
        <v>60</v>
      </c>
      <c r="AE1265" s="72">
        <v>44722</v>
      </c>
      <c r="AF1265" s="73">
        <f t="shared" si="104"/>
        <v>46547</v>
      </c>
      <c r="AG1265" s="62" t="s">
        <v>82</v>
      </c>
      <c r="AH1265" s="62" t="s">
        <v>83</v>
      </c>
      <c r="AI1265" s="66" t="s">
        <v>4825</v>
      </c>
      <c r="AJ1265" s="62" t="s">
        <v>143</v>
      </c>
      <c r="AK1265" s="73" t="str">
        <f t="shared" ca="1" si="107"/>
        <v>поверен</v>
      </c>
      <c r="AL1265" s="66"/>
      <c r="AM1265" s="66" t="s">
        <v>86</v>
      </c>
      <c r="AN1265" s="66" t="s">
        <v>87</v>
      </c>
      <c r="AO1265" s="66" t="s">
        <v>88</v>
      </c>
      <c r="AP1265" s="63" t="s">
        <v>4788</v>
      </c>
      <c r="AQ1265" s="74" t="s">
        <v>799</v>
      </c>
      <c r="AR1265" s="73"/>
      <c r="AS1265" s="66" t="s">
        <v>91</v>
      </c>
      <c r="AT1265" s="58" t="s">
        <v>385</v>
      </c>
      <c r="AU1265" s="58"/>
      <c r="AV1265" s="62">
        <v>44955</v>
      </c>
      <c r="AW1265" s="62"/>
      <c r="AX1265" s="58"/>
      <c r="AY1265" s="58"/>
      <c r="AZ1265" s="58"/>
      <c r="BA1265" s="62"/>
      <c r="BB1265" s="62" t="s">
        <v>145</v>
      </c>
      <c r="BC1265" s="62" t="s">
        <v>146</v>
      </c>
      <c r="BD1265" s="66" t="s">
        <v>647</v>
      </c>
      <c r="BE1265" s="62"/>
      <c r="BF1265" s="75"/>
      <c r="BG1265" s="62" t="s">
        <v>3355</v>
      </c>
      <c r="BH1265" s="77"/>
      <c r="BI1265" s="71"/>
      <c r="BJ1265" s="71"/>
      <c r="BK1265" s="71"/>
    </row>
    <row r="1266" s="55" customFormat="1" ht="60" hidden="1" customHeight="1">
      <c r="A1266" s="58"/>
      <c r="B1266" s="58" t="s">
        <v>62</v>
      </c>
      <c r="C1266" s="58" t="s">
        <v>63</v>
      </c>
      <c r="D1266" s="59" t="s">
        <v>64</v>
      </c>
      <c r="E1266" s="59">
        <v>294</v>
      </c>
      <c r="F1266" s="62" t="s">
        <v>4783</v>
      </c>
      <c r="G1266" s="62" t="s">
        <v>4826</v>
      </c>
      <c r="H1266" s="59" t="s">
        <v>4827</v>
      </c>
      <c r="I1266" s="63" t="s">
        <v>149</v>
      </c>
      <c r="J1266" s="62" t="s">
        <v>150</v>
      </c>
      <c r="K1266" s="64" t="s">
        <v>131</v>
      </c>
      <c r="L1266" s="79" t="s">
        <v>151</v>
      </c>
      <c r="M1266" s="79" t="s">
        <v>4796</v>
      </c>
      <c r="N1266" s="64">
        <v>9664721</v>
      </c>
      <c r="O1266" s="58" t="s">
        <v>4798</v>
      </c>
      <c r="P1266" s="58" t="s">
        <v>136</v>
      </c>
      <c r="Q1266" s="66" t="s">
        <v>137</v>
      </c>
      <c r="R1266" s="115" t="s">
        <v>4799</v>
      </c>
      <c r="S1266" s="68">
        <v>12</v>
      </c>
      <c r="T1266" s="69">
        <f t="shared" si="108"/>
        <v>4393.6013999999996</v>
      </c>
      <c r="U1266" s="59" t="s">
        <v>100</v>
      </c>
      <c r="V1266" s="71" t="str">
        <f t="shared" si="102"/>
        <v>М</v>
      </c>
      <c r="W1266" s="71" t="str">
        <f t="shared" si="103"/>
        <v>Па</v>
      </c>
      <c r="X1266" s="63">
        <v>1.6000000000000001</v>
      </c>
      <c r="Y1266" s="63" t="s">
        <v>138</v>
      </c>
      <c r="Z1266" s="66" t="s">
        <v>139</v>
      </c>
      <c r="AA1266" s="59" t="s">
        <v>1138</v>
      </c>
      <c r="AB1266" s="63"/>
      <c r="AC1266" s="66" t="s">
        <v>141</v>
      </c>
      <c r="AD1266" s="64">
        <v>60</v>
      </c>
      <c r="AE1266" s="72">
        <v>44722</v>
      </c>
      <c r="AF1266" s="73">
        <f t="shared" si="104"/>
        <v>46547</v>
      </c>
      <c r="AG1266" s="62" t="s">
        <v>82</v>
      </c>
      <c r="AH1266" s="62" t="s">
        <v>83</v>
      </c>
      <c r="AI1266" s="66" t="s">
        <v>4828</v>
      </c>
      <c r="AJ1266" s="62" t="s">
        <v>143</v>
      </c>
      <c r="AK1266" s="73" t="str">
        <f t="shared" ca="1" si="107"/>
        <v>поверен</v>
      </c>
      <c r="AL1266" s="66"/>
      <c r="AM1266" s="66" t="s">
        <v>86</v>
      </c>
      <c r="AN1266" s="66" t="s">
        <v>87</v>
      </c>
      <c r="AO1266" s="66" t="s">
        <v>88</v>
      </c>
      <c r="AP1266" s="63" t="s">
        <v>573</v>
      </c>
      <c r="AQ1266" s="74" t="s">
        <v>799</v>
      </c>
      <c r="AR1266" s="73"/>
      <c r="AS1266" s="66" t="s">
        <v>91</v>
      </c>
      <c r="AT1266" s="58" t="s">
        <v>385</v>
      </c>
      <c r="AU1266" s="58"/>
      <c r="AV1266" s="62">
        <v>44955</v>
      </c>
      <c r="AW1266" s="62"/>
      <c r="AX1266" s="58"/>
      <c r="AY1266" s="58"/>
      <c r="AZ1266" s="58"/>
      <c r="BA1266" s="62"/>
      <c r="BB1266" s="62" t="s">
        <v>145</v>
      </c>
      <c r="BC1266" s="62" t="s">
        <v>146</v>
      </c>
      <c r="BD1266" s="66" t="s">
        <v>647</v>
      </c>
      <c r="BE1266" s="62"/>
      <c r="BF1266" s="75"/>
      <c r="BG1266" s="62" t="s">
        <v>3355</v>
      </c>
      <c r="BH1266" s="77"/>
      <c r="BI1266" s="71"/>
      <c r="BJ1266" s="71"/>
      <c r="BK1266" s="71"/>
    </row>
    <row r="1267" s="55" customFormat="1" ht="60" hidden="1" customHeight="1">
      <c r="A1267" s="58"/>
      <c r="B1267" s="58" t="s">
        <v>62</v>
      </c>
      <c r="C1267" s="58" t="s">
        <v>63</v>
      </c>
      <c r="D1267" s="59" t="s">
        <v>64</v>
      </c>
      <c r="E1267" s="59">
        <v>294</v>
      </c>
      <c r="F1267" s="62" t="s">
        <v>4783</v>
      </c>
      <c r="G1267" s="62" t="s">
        <v>4829</v>
      </c>
      <c r="H1267" s="59" t="s">
        <v>4830</v>
      </c>
      <c r="I1267" s="63" t="s">
        <v>149</v>
      </c>
      <c r="J1267" s="62" t="s">
        <v>150</v>
      </c>
      <c r="K1267" s="64" t="s">
        <v>131</v>
      </c>
      <c r="L1267" s="79" t="s">
        <v>151</v>
      </c>
      <c r="M1267" s="79" t="s">
        <v>4796</v>
      </c>
      <c r="N1267" s="64" t="s">
        <v>4831</v>
      </c>
      <c r="O1267" s="58" t="s">
        <v>4798</v>
      </c>
      <c r="P1267" s="58" t="s">
        <v>136</v>
      </c>
      <c r="Q1267" s="66" t="s">
        <v>137</v>
      </c>
      <c r="R1267" s="115" t="s">
        <v>4799</v>
      </c>
      <c r="S1267" s="68">
        <v>12</v>
      </c>
      <c r="T1267" s="69">
        <f t="shared" si="108"/>
        <v>4393.6013999999996</v>
      </c>
      <c r="U1267" s="59" t="s">
        <v>100</v>
      </c>
      <c r="V1267" s="71" t="str">
        <f t="shared" si="102"/>
        <v>М</v>
      </c>
      <c r="W1267" s="71" t="str">
        <f t="shared" si="103"/>
        <v>Па</v>
      </c>
      <c r="X1267" s="63">
        <v>1.6000000000000001</v>
      </c>
      <c r="Y1267" s="63" t="s">
        <v>138</v>
      </c>
      <c r="Z1267" s="66" t="s">
        <v>139</v>
      </c>
      <c r="AA1267" s="59" t="s">
        <v>1138</v>
      </c>
      <c r="AB1267" s="63"/>
      <c r="AC1267" s="66" t="s">
        <v>141</v>
      </c>
      <c r="AD1267" s="64">
        <v>60</v>
      </c>
      <c r="AE1267" s="72">
        <v>44722</v>
      </c>
      <c r="AF1267" s="73">
        <f t="shared" si="104"/>
        <v>46547</v>
      </c>
      <c r="AG1267" s="62" t="s">
        <v>82</v>
      </c>
      <c r="AH1267" s="62" t="s">
        <v>83</v>
      </c>
      <c r="AI1267" s="66" t="s">
        <v>4832</v>
      </c>
      <c r="AJ1267" s="62" t="s">
        <v>143</v>
      </c>
      <c r="AK1267" s="73" t="str">
        <f t="shared" ca="1" si="107"/>
        <v>поверен</v>
      </c>
      <c r="AL1267" s="66"/>
      <c r="AM1267" s="66" t="s">
        <v>86</v>
      </c>
      <c r="AN1267" s="66" t="s">
        <v>87</v>
      </c>
      <c r="AO1267" s="66" t="s">
        <v>88</v>
      </c>
      <c r="AP1267" s="63" t="s">
        <v>573</v>
      </c>
      <c r="AQ1267" s="74" t="s">
        <v>799</v>
      </c>
      <c r="AR1267" s="73"/>
      <c r="AS1267" s="66" t="s">
        <v>91</v>
      </c>
      <c r="AT1267" s="58" t="s">
        <v>385</v>
      </c>
      <c r="AU1267" s="58"/>
      <c r="AV1267" s="62">
        <v>44955</v>
      </c>
      <c r="AW1267" s="62"/>
      <c r="AX1267" s="58"/>
      <c r="AY1267" s="58"/>
      <c r="AZ1267" s="58"/>
      <c r="BA1267" s="62"/>
      <c r="BB1267" s="62" t="s">
        <v>145</v>
      </c>
      <c r="BC1267" s="62" t="s">
        <v>146</v>
      </c>
      <c r="BD1267" s="66" t="s">
        <v>647</v>
      </c>
      <c r="BE1267" s="62"/>
      <c r="BF1267" s="75"/>
      <c r="BG1267" s="62" t="s">
        <v>3355</v>
      </c>
      <c r="BH1267" s="77"/>
      <c r="BI1267" s="71"/>
      <c r="BJ1267" s="71"/>
      <c r="BK1267" s="71"/>
    </row>
    <row r="1268" s="55" customFormat="1" ht="60" hidden="1" customHeight="1">
      <c r="A1268" s="58"/>
      <c r="B1268" s="58" t="s">
        <v>62</v>
      </c>
      <c r="C1268" s="58" t="s">
        <v>63</v>
      </c>
      <c r="D1268" s="59" t="s">
        <v>64</v>
      </c>
      <c r="E1268" s="59">
        <v>294</v>
      </c>
      <c r="F1268" s="62" t="s">
        <v>4783</v>
      </c>
      <c r="G1268" s="62" t="s">
        <v>4833</v>
      </c>
      <c r="H1268" s="59" t="s">
        <v>4834</v>
      </c>
      <c r="I1268" s="63" t="s">
        <v>149</v>
      </c>
      <c r="J1268" s="62" t="s">
        <v>150</v>
      </c>
      <c r="K1268" s="64" t="s">
        <v>131</v>
      </c>
      <c r="L1268" s="79" t="s">
        <v>151</v>
      </c>
      <c r="M1268" s="79" t="s">
        <v>4796</v>
      </c>
      <c r="N1268" s="64" t="s">
        <v>4835</v>
      </c>
      <c r="O1268" s="58" t="s">
        <v>4798</v>
      </c>
      <c r="P1268" s="58" t="s">
        <v>136</v>
      </c>
      <c r="Q1268" s="66" t="s">
        <v>137</v>
      </c>
      <c r="R1268" s="115" t="s">
        <v>4799</v>
      </c>
      <c r="S1268" s="68">
        <v>12</v>
      </c>
      <c r="T1268" s="69">
        <f t="shared" si="108"/>
        <v>4393.6013999999996</v>
      </c>
      <c r="U1268" s="59" t="s">
        <v>100</v>
      </c>
      <c r="V1268" s="71" t="str">
        <f t="shared" si="102"/>
        <v>М</v>
      </c>
      <c r="W1268" s="71" t="str">
        <f t="shared" si="103"/>
        <v>Па</v>
      </c>
      <c r="X1268" s="63">
        <v>1.6000000000000001</v>
      </c>
      <c r="Y1268" s="63" t="s">
        <v>138</v>
      </c>
      <c r="Z1268" s="66" t="s">
        <v>139</v>
      </c>
      <c r="AA1268" s="59" t="s">
        <v>1138</v>
      </c>
      <c r="AB1268" s="63"/>
      <c r="AC1268" s="66" t="s">
        <v>141</v>
      </c>
      <c r="AD1268" s="64">
        <v>60</v>
      </c>
      <c r="AE1268" s="72">
        <v>44722</v>
      </c>
      <c r="AF1268" s="73">
        <f t="shared" si="104"/>
        <v>46547</v>
      </c>
      <c r="AG1268" s="62" t="s">
        <v>82</v>
      </c>
      <c r="AH1268" s="62" t="s">
        <v>83</v>
      </c>
      <c r="AI1268" s="66" t="s">
        <v>4836</v>
      </c>
      <c r="AJ1268" s="62" t="s">
        <v>143</v>
      </c>
      <c r="AK1268" s="73" t="str">
        <f t="shared" ca="1" si="107"/>
        <v>поверен</v>
      </c>
      <c r="AL1268" s="66"/>
      <c r="AM1268" s="66" t="s">
        <v>86</v>
      </c>
      <c r="AN1268" s="66" t="s">
        <v>87</v>
      </c>
      <c r="AO1268" s="66" t="s">
        <v>88</v>
      </c>
      <c r="AP1268" s="63" t="s">
        <v>573</v>
      </c>
      <c r="AQ1268" s="74" t="s">
        <v>799</v>
      </c>
      <c r="AR1268" s="73"/>
      <c r="AS1268" s="66" t="s">
        <v>91</v>
      </c>
      <c r="AT1268" s="58" t="s">
        <v>385</v>
      </c>
      <c r="AU1268" s="58"/>
      <c r="AV1268" s="62">
        <v>44955</v>
      </c>
      <c r="AW1268" s="62"/>
      <c r="AX1268" s="58"/>
      <c r="AY1268" s="58"/>
      <c r="AZ1268" s="58"/>
      <c r="BA1268" s="62"/>
      <c r="BB1268" s="62" t="s">
        <v>145</v>
      </c>
      <c r="BC1268" s="62" t="s">
        <v>146</v>
      </c>
      <c r="BD1268" s="66" t="s">
        <v>647</v>
      </c>
      <c r="BE1268" s="62"/>
      <c r="BF1268" s="75"/>
      <c r="BG1268" s="62" t="s">
        <v>3355</v>
      </c>
      <c r="BH1268" s="77"/>
      <c r="BI1268" s="71"/>
      <c r="BJ1268" s="71"/>
      <c r="BK1268" s="71"/>
    </row>
    <row r="1269" s="95" customFormat="1" ht="60" hidden="1" customHeight="1">
      <c r="A1269" s="58"/>
      <c r="B1269" s="58" t="s">
        <v>62</v>
      </c>
      <c r="C1269" s="58" t="s">
        <v>63</v>
      </c>
      <c r="D1269" s="59" t="s">
        <v>64</v>
      </c>
      <c r="E1269" s="59">
        <v>295</v>
      </c>
      <c r="F1269" s="62" t="s">
        <v>4783</v>
      </c>
      <c r="G1269" s="62" t="s">
        <v>4784</v>
      </c>
      <c r="H1269" s="59" t="s">
        <v>4785</v>
      </c>
      <c r="I1269" s="63" t="s">
        <v>753</v>
      </c>
      <c r="J1269" s="62" t="s">
        <v>754</v>
      </c>
      <c r="K1269" s="64" t="s">
        <v>523</v>
      </c>
      <c r="L1269" s="64" t="s">
        <v>1352</v>
      </c>
      <c r="M1269" s="62" t="s">
        <v>4837</v>
      </c>
      <c r="N1269" s="64">
        <v>2277575</v>
      </c>
      <c r="O1269" s="58" t="s">
        <v>1098</v>
      </c>
      <c r="P1269" s="58" t="s">
        <v>76</v>
      </c>
      <c r="Q1269" s="66" t="s">
        <v>77</v>
      </c>
      <c r="R1269" s="116">
        <v>42248</v>
      </c>
      <c r="S1269" s="63">
        <v>10</v>
      </c>
      <c r="T1269" s="69">
        <f t="shared" si="108"/>
        <v>45900</v>
      </c>
      <c r="U1269" s="59">
        <v>-50</v>
      </c>
      <c r="V1269" s="58" t="str">
        <f t="shared" si="102"/>
        <v/>
      </c>
      <c r="W1269" s="58" t="str">
        <f t="shared" si="103"/>
        <v>°С</v>
      </c>
      <c r="X1269" s="63">
        <v>100</v>
      </c>
      <c r="Y1269" s="63"/>
      <c r="Z1269" s="66" t="s">
        <v>79</v>
      </c>
      <c r="AA1269" s="59" t="s">
        <v>542</v>
      </c>
      <c r="AB1269" s="63"/>
      <c r="AC1269" s="66" t="s">
        <v>141</v>
      </c>
      <c r="AD1269" s="64">
        <v>48</v>
      </c>
      <c r="AE1269" s="72">
        <v>45034</v>
      </c>
      <c r="AF1269" s="73">
        <f t="shared" si="104"/>
        <v>46494</v>
      </c>
      <c r="AG1269" s="62" t="s">
        <v>82</v>
      </c>
      <c r="AH1269" s="62" t="s">
        <v>83</v>
      </c>
      <c r="AI1269" s="66" t="s">
        <v>4838</v>
      </c>
      <c r="AJ1269" s="62" t="s">
        <v>143</v>
      </c>
      <c r="AK1269" s="73" t="str">
        <f t="shared" ca="1" si="107"/>
        <v>поверен</v>
      </c>
      <c r="AL1269" s="66"/>
      <c r="AM1269" s="66" t="s">
        <v>86</v>
      </c>
      <c r="AN1269" s="66" t="s">
        <v>87</v>
      </c>
      <c r="AO1269" s="66" t="s">
        <v>88</v>
      </c>
      <c r="AP1269" s="63"/>
      <c r="AQ1269" s="74"/>
      <c r="AR1269" s="73"/>
      <c r="AS1269" s="66" t="s">
        <v>91</v>
      </c>
      <c r="AT1269" s="58" t="s">
        <v>385</v>
      </c>
      <c r="AU1269" s="58"/>
      <c r="AV1269" s="62"/>
      <c r="AW1269" s="62"/>
      <c r="AX1269" s="58"/>
      <c r="AY1269" s="58"/>
      <c r="AZ1269" s="58"/>
      <c r="BA1269" s="62"/>
      <c r="BB1269" s="62" t="s">
        <v>93</v>
      </c>
      <c r="BC1269" s="62" t="s">
        <v>94</v>
      </c>
      <c r="BD1269" s="66">
        <v>3201</v>
      </c>
      <c r="BE1269" s="62"/>
      <c r="BF1269" s="75"/>
      <c r="BG1269" s="127" t="s">
        <v>1170</v>
      </c>
      <c r="BH1269" s="128"/>
      <c r="BI1269" s="58"/>
      <c r="BJ1269" s="58"/>
      <c r="BK1269" s="58"/>
    </row>
    <row r="1270" s="95" customFormat="1" ht="60" hidden="1" customHeight="1">
      <c r="A1270" s="58"/>
      <c r="B1270" s="58" t="s">
        <v>62</v>
      </c>
      <c r="C1270" s="58" t="s">
        <v>63</v>
      </c>
      <c r="D1270" s="59" t="s">
        <v>64</v>
      </c>
      <c r="E1270" s="59">
        <v>295</v>
      </c>
      <c r="F1270" s="62" t="s">
        <v>4783</v>
      </c>
      <c r="G1270" s="62" t="s">
        <v>4789</v>
      </c>
      <c r="H1270" s="59" t="s">
        <v>4790</v>
      </c>
      <c r="I1270" s="63" t="s">
        <v>753</v>
      </c>
      <c r="J1270" s="62" t="s">
        <v>754</v>
      </c>
      <c r="K1270" s="64" t="s">
        <v>523</v>
      </c>
      <c r="L1270" s="64" t="s">
        <v>1352</v>
      </c>
      <c r="M1270" s="62" t="s">
        <v>4837</v>
      </c>
      <c r="N1270" s="64" t="s">
        <v>4839</v>
      </c>
      <c r="O1270" s="58" t="s">
        <v>1098</v>
      </c>
      <c r="P1270" s="58" t="s">
        <v>76</v>
      </c>
      <c r="Q1270" s="66" t="s">
        <v>77</v>
      </c>
      <c r="R1270" s="116">
        <v>42248</v>
      </c>
      <c r="S1270" s="63">
        <v>10</v>
      </c>
      <c r="T1270" s="69">
        <f t="shared" si="108"/>
        <v>45900</v>
      </c>
      <c r="U1270" s="59">
        <v>-50</v>
      </c>
      <c r="V1270" s="58" t="str">
        <f t="shared" si="102"/>
        <v/>
      </c>
      <c r="W1270" s="58" t="str">
        <f t="shared" si="103"/>
        <v>°С</v>
      </c>
      <c r="X1270" s="63">
        <v>100</v>
      </c>
      <c r="Y1270" s="63"/>
      <c r="Z1270" s="66" t="s">
        <v>79</v>
      </c>
      <c r="AA1270" s="59" t="s">
        <v>542</v>
      </c>
      <c r="AB1270" s="63"/>
      <c r="AC1270" s="66" t="s">
        <v>141</v>
      </c>
      <c r="AD1270" s="64">
        <v>48</v>
      </c>
      <c r="AE1270" s="72">
        <v>45034</v>
      </c>
      <c r="AF1270" s="73">
        <f t="shared" si="104"/>
        <v>46494</v>
      </c>
      <c r="AG1270" s="62" t="s">
        <v>82</v>
      </c>
      <c r="AH1270" s="62" t="s">
        <v>83</v>
      </c>
      <c r="AI1270" s="66" t="s">
        <v>4840</v>
      </c>
      <c r="AJ1270" s="62" t="s">
        <v>143</v>
      </c>
      <c r="AK1270" s="73" t="str">
        <f t="shared" ca="1" si="107"/>
        <v>поверен</v>
      </c>
      <c r="AL1270" s="66"/>
      <c r="AM1270" s="66" t="s">
        <v>86</v>
      </c>
      <c r="AN1270" s="66" t="s">
        <v>87</v>
      </c>
      <c r="AO1270" s="66" t="s">
        <v>88</v>
      </c>
      <c r="AP1270" s="63"/>
      <c r="AQ1270" s="74"/>
      <c r="AR1270" s="73"/>
      <c r="AS1270" s="66" t="s">
        <v>91</v>
      </c>
      <c r="AT1270" s="58" t="s">
        <v>385</v>
      </c>
      <c r="AU1270" s="58"/>
      <c r="AV1270" s="62"/>
      <c r="AW1270" s="62"/>
      <c r="AX1270" s="58"/>
      <c r="AY1270" s="58"/>
      <c r="AZ1270" s="58"/>
      <c r="BA1270" s="62"/>
      <c r="BB1270" s="62" t="s">
        <v>93</v>
      </c>
      <c r="BC1270" s="62" t="s">
        <v>94</v>
      </c>
      <c r="BD1270" s="66">
        <v>3201</v>
      </c>
      <c r="BE1270" s="62"/>
      <c r="BF1270" s="75"/>
      <c r="BG1270" s="127" t="s">
        <v>1170</v>
      </c>
      <c r="BH1270" s="128"/>
      <c r="BI1270" s="58"/>
      <c r="BJ1270" s="58"/>
      <c r="BK1270" s="58"/>
    </row>
    <row r="1271" s="55" customFormat="1" ht="60" hidden="1" customHeight="1">
      <c r="A1271" s="58"/>
      <c r="B1271" s="58" t="s">
        <v>62</v>
      </c>
      <c r="C1271" s="58" t="s">
        <v>63</v>
      </c>
      <c r="D1271" s="59" t="s">
        <v>64</v>
      </c>
      <c r="E1271" s="59">
        <v>295</v>
      </c>
      <c r="F1271" s="62" t="s">
        <v>4783</v>
      </c>
      <c r="G1271" s="62" t="s">
        <v>4794</v>
      </c>
      <c r="H1271" s="59" t="s">
        <v>4795</v>
      </c>
      <c r="I1271" s="63" t="s">
        <v>149</v>
      </c>
      <c r="J1271" s="62" t="s">
        <v>150</v>
      </c>
      <c r="K1271" s="64" t="s">
        <v>131</v>
      </c>
      <c r="L1271" s="79" t="s">
        <v>151</v>
      </c>
      <c r="M1271" s="62" t="s">
        <v>4841</v>
      </c>
      <c r="N1271" s="64" t="s">
        <v>4842</v>
      </c>
      <c r="O1271" s="58" t="s">
        <v>153</v>
      </c>
      <c r="P1271" s="58" t="s">
        <v>154</v>
      </c>
      <c r="Q1271" s="66" t="s">
        <v>137</v>
      </c>
      <c r="R1271" s="115" t="s">
        <v>4843</v>
      </c>
      <c r="S1271" s="68">
        <v>12</v>
      </c>
      <c r="T1271" s="69">
        <f t="shared" si="108"/>
        <v>4394.6013999999996</v>
      </c>
      <c r="U1271" s="59" t="s">
        <v>100</v>
      </c>
      <c r="V1271" s="71" t="str">
        <f t="shared" si="102"/>
        <v>М</v>
      </c>
      <c r="W1271" s="71" t="str">
        <f t="shared" si="103"/>
        <v>Па</v>
      </c>
      <c r="X1271" s="63">
        <v>1.6000000000000001</v>
      </c>
      <c r="Y1271" s="63" t="s">
        <v>138</v>
      </c>
      <c r="Z1271" s="66" t="s">
        <v>139</v>
      </c>
      <c r="AA1271" s="59" t="s">
        <v>4844</v>
      </c>
      <c r="AB1271" s="63"/>
      <c r="AC1271" s="66" t="s">
        <v>141</v>
      </c>
      <c r="AD1271" s="64">
        <v>60</v>
      </c>
      <c r="AE1271" s="72">
        <v>44722</v>
      </c>
      <c r="AF1271" s="73">
        <f t="shared" si="104"/>
        <v>46547</v>
      </c>
      <c r="AG1271" s="62" t="s">
        <v>82</v>
      </c>
      <c r="AH1271" s="62" t="s">
        <v>83</v>
      </c>
      <c r="AI1271" s="66" t="s">
        <v>4845</v>
      </c>
      <c r="AJ1271" s="62" t="s">
        <v>143</v>
      </c>
      <c r="AK1271" s="73" t="str">
        <f t="shared" ca="1" si="107"/>
        <v>поверен</v>
      </c>
      <c r="AL1271" s="66"/>
      <c r="AM1271" s="66" t="s">
        <v>86</v>
      </c>
      <c r="AN1271" s="66" t="s">
        <v>87</v>
      </c>
      <c r="AO1271" s="66" t="s">
        <v>88</v>
      </c>
      <c r="AP1271" s="63"/>
      <c r="AQ1271" s="74"/>
      <c r="AR1271" s="73"/>
      <c r="AS1271" s="66" t="s">
        <v>91</v>
      </c>
      <c r="AT1271" s="58" t="s">
        <v>385</v>
      </c>
      <c r="AU1271" s="58"/>
      <c r="AV1271" s="62"/>
      <c r="AW1271" s="62"/>
      <c r="AX1271" s="58"/>
      <c r="AY1271" s="58"/>
      <c r="AZ1271" s="58"/>
      <c r="BA1271" s="62"/>
      <c r="BB1271" s="62" t="s">
        <v>145</v>
      </c>
      <c r="BC1271" s="62" t="s">
        <v>146</v>
      </c>
      <c r="BD1271" s="66" t="s">
        <v>647</v>
      </c>
      <c r="BE1271" s="62"/>
      <c r="BF1271" s="75"/>
      <c r="BG1271" s="62" t="s">
        <v>3355</v>
      </c>
      <c r="BH1271" s="77"/>
      <c r="BI1271" s="71"/>
      <c r="BJ1271" s="71"/>
      <c r="BK1271" s="71"/>
    </row>
    <row r="1272" s="55" customFormat="1" ht="60" hidden="1" customHeight="1">
      <c r="A1272" s="58"/>
      <c r="B1272" s="58" t="s">
        <v>62</v>
      </c>
      <c r="C1272" s="58" t="s">
        <v>63</v>
      </c>
      <c r="D1272" s="59" t="s">
        <v>64</v>
      </c>
      <c r="E1272" s="59">
        <v>295</v>
      </c>
      <c r="F1272" s="62" t="s">
        <v>4783</v>
      </c>
      <c r="G1272" s="62" t="s">
        <v>4801</v>
      </c>
      <c r="H1272" s="59" t="s">
        <v>4802</v>
      </c>
      <c r="I1272" s="63" t="s">
        <v>149</v>
      </c>
      <c r="J1272" s="62" t="s">
        <v>150</v>
      </c>
      <c r="K1272" s="64" t="s">
        <v>131</v>
      </c>
      <c r="L1272" s="79" t="s">
        <v>151</v>
      </c>
      <c r="M1272" s="62" t="s">
        <v>4841</v>
      </c>
      <c r="N1272" s="64" t="s">
        <v>4846</v>
      </c>
      <c r="O1272" s="58" t="s">
        <v>153</v>
      </c>
      <c r="P1272" s="58" t="s">
        <v>154</v>
      </c>
      <c r="Q1272" s="66" t="s">
        <v>137</v>
      </c>
      <c r="R1272" s="115" t="s">
        <v>750</v>
      </c>
      <c r="S1272" s="68">
        <v>12</v>
      </c>
      <c r="T1272" s="69">
        <f t="shared" si="108"/>
        <v>4386.6014999999998</v>
      </c>
      <c r="U1272" s="59" t="s">
        <v>100</v>
      </c>
      <c r="V1272" s="71" t="str">
        <f t="shared" si="102"/>
        <v>М</v>
      </c>
      <c r="W1272" s="71" t="str">
        <f t="shared" si="103"/>
        <v>Па</v>
      </c>
      <c r="X1272" s="63">
        <v>1.6000000000000001</v>
      </c>
      <c r="Y1272" s="63" t="s">
        <v>138</v>
      </c>
      <c r="Z1272" s="66" t="s">
        <v>139</v>
      </c>
      <c r="AA1272" s="59" t="s">
        <v>4844</v>
      </c>
      <c r="AB1272" s="63"/>
      <c r="AC1272" s="66" t="s">
        <v>141</v>
      </c>
      <c r="AD1272" s="64">
        <v>60</v>
      </c>
      <c r="AE1272" s="72">
        <v>44722</v>
      </c>
      <c r="AF1272" s="73">
        <f t="shared" si="104"/>
        <v>46547</v>
      </c>
      <c r="AG1272" s="62" t="s">
        <v>82</v>
      </c>
      <c r="AH1272" s="62" t="s">
        <v>83</v>
      </c>
      <c r="AI1272" s="66" t="s">
        <v>4847</v>
      </c>
      <c r="AJ1272" s="62" t="s">
        <v>143</v>
      </c>
      <c r="AK1272" s="73" t="str">
        <f t="shared" ca="1" si="107"/>
        <v>поверен</v>
      </c>
      <c r="AL1272" s="66"/>
      <c r="AM1272" s="66" t="s">
        <v>86</v>
      </c>
      <c r="AN1272" s="66" t="s">
        <v>87</v>
      </c>
      <c r="AO1272" s="66" t="s">
        <v>88</v>
      </c>
      <c r="AP1272" s="63"/>
      <c r="AQ1272" s="74"/>
      <c r="AR1272" s="73"/>
      <c r="AS1272" s="66" t="s">
        <v>91</v>
      </c>
      <c r="AT1272" s="58" t="s">
        <v>385</v>
      </c>
      <c r="AU1272" s="58"/>
      <c r="AV1272" s="62"/>
      <c r="AW1272" s="62"/>
      <c r="AX1272" s="58"/>
      <c r="AY1272" s="58"/>
      <c r="AZ1272" s="58"/>
      <c r="BA1272" s="62"/>
      <c r="BB1272" s="62" t="s">
        <v>145</v>
      </c>
      <c r="BC1272" s="62" t="s">
        <v>146</v>
      </c>
      <c r="BD1272" s="66" t="s">
        <v>647</v>
      </c>
      <c r="BE1272" s="62"/>
      <c r="BF1272" s="75"/>
      <c r="BG1272" s="62" t="s">
        <v>3355</v>
      </c>
      <c r="BH1272" s="77"/>
      <c r="BI1272" s="71"/>
      <c r="BJ1272" s="71"/>
      <c r="BK1272" s="71"/>
    </row>
    <row r="1273" s="55" customFormat="1" ht="60" hidden="1" customHeight="1">
      <c r="A1273" s="58"/>
      <c r="B1273" s="58" t="s">
        <v>62</v>
      </c>
      <c r="C1273" s="58" t="s">
        <v>63</v>
      </c>
      <c r="D1273" s="59" t="s">
        <v>64</v>
      </c>
      <c r="E1273" s="59">
        <v>295</v>
      </c>
      <c r="F1273" s="62" t="s">
        <v>4783</v>
      </c>
      <c r="G1273" s="62" t="s">
        <v>4805</v>
      </c>
      <c r="H1273" s="59" t="s">
        <v>4806</v>
      </c>
      <c r="I1273" s="63" t="s">
        <v>149</v>
      </c>
      <c r="J1273" s="62" t="s">
        <v>150</v>
      </c>
      <c r="K1273" s="64" t="s">
        <v>131</v>
      </c>
      <c r="L1273" s="79" t="s">
        <v>151</v>
      </c>
      <c r="M1273" s="62" t="s">
        <v>4841</v>
      </c>
      <c r="N1273" s="64" t="s">
        <v>4848</v>
      </c>
      <c r="O1273" s="58" t="s">
        <v>992</v>
      </c>
      <c r="P1273" s="58" t="s">
        <v>154</v>
      </c>
      <c r="Q1273" s="66" t="s">
        <v>137</v>
      </c>
      <c r="R1273" s="115" t="s">
        <v>750</v>
      </c>
      <c r="S1273" s="68">
        <v>12</v>
      </c>
      <c r="T1273" s="69">
        <f t="shared" si="108"/>
        <v>4386.6014999999998</v>
      </c>
      <c r="U1273" s="59" t="s">
        <v>100</v>
      </c>
      <c r="V1273" s="71" t="str">
        <f t="shared" si="102"/>
        <v>М</v>
      </c>
      <c r="W1273" s="71" t="str">
        <f t="shared" si="103"/>
        <v>Па</v>
      </c>
      <c r="X1273" s="63">
        <v>1.6000000000000001</v>
      </c>
      <c r="Y1273" s="63" t="s">
        <v>138</v>
      </c>
      <c r="Z1273" s="66" t="s">
        <v>139</v>
      </c>
      <c r="AA1273" s="59" t="s">
        <v>4844</v>
      </c>
      <c r="AB1273" s="63"/>
      <c r="AC1273" s="66" t="s">
        <v>141</v>
      </c>
      <c r="AD1273" s="64">
        <v>60</v>
      </c>
      <c r="AE1273" s="72">
        <v>44722</v>
      </c>
      <c r="AF1273" s="73">
        <f t="shared" si="104"/>
        <v>46547</v>
      </c>
      <c r="AG1273" s="62" t="s">
        <v>82</v>
      </c>
      <c r="AH1273" s="62" t="s">
        <v>83</v>
      </c>
      <c r="AI1273" s="66" t="s">
        <v>4849</v>
      </c>
      <c r="AJ1273" s="62" t="s">
        <v>143</v>
      </c>
      <c r="AK1273" s="73" t="str">
        <f t="shared" ca="1" si="107"/>
        <v>поверен</v>
      </c>
      <c r="AL1273" s="66"/>
      <c r="AM1273" s="66" t="s">
        <v>86</v>
      </c>
      <c r="AN1273" s="66" t="s">
        <v>87</v>
      </c>
      <c r="AO1273" s="66" t="s">
        <v>88</v>
      </c>
      <c r="AP1273" s="63"/>
      <c r="AQ1273" s="74"/>
      <c r="AR1273" s="73"/>
      <c r="AS1273" s="66" t="s">
        <v>91</v>
      </c>
      <c r="AT1273" s="58" t="s">
        <v>385</v>
      </c>
      <c r="AU1273" s="58"/>
      <c r="AV1273" s="62"/>
      <c r="AW1273" s="62"/>
      <c r="AX1273" s="58"/>
      <c r="AY1273" s="58"/>
      <c r="AZ1273" s="58"/>
      <c r="BA1273" s="62"/>
      <c r="BB1273" s="62" t="s">
        <v>145</v>
      </c>
      <c r="BC1273" s="62" t="s">
        <v>146</v>
      </c>
      <c r="BD1273" s="66" t="s">
        <v>647</v>
      </c>
      <c r="BE1273" s="62"/>
      <c r="BF1273" s="75"/>
      <c r="BG1273" s="62" t="s">
        <v>3355</v>
      </c>
      <c r="BH1273" s="77"/>
      <c r="BI1273" s="71"/>
      <c r="BJ1273" s="71"/>
      <c r="BK1273" s="71"/>
    </row>
    <row r="1274" s="55" customFormat="1" ht="60" hidden="1" customHeight="1">
      <c r="A1274" s="58"/>
      <c r="B1274" s="58" t="s">
        <v>62</v>
      </c>
      <c r="C1274" s="58" t="s">
        <v>63</v>
      </c>
      <c r="D1274" s="59" t="s">
        <v>64</v>
      </c>
      <c r="E1274" s="59">
        <v>295</v>
      </c>
      <c r="F1274" s="62" t="s">
        <v>4783</v>
      </c>
      <c r="G1274" s="62" t="s">
        <v>4809</v>
      </c>
      <c r="H1274" s="59" t="s">
        <v>4810</v>
      </c>
      <c r="I1274" s="63" t="s">
        <v>149</v>
      </c>
      <c r="J1274" s="62" t="s">
        <v>150</v>
      </c>
      <c r="K1274" s="64" t="s">
        <v>131</v>
      </c>
      <c r="L1274" s="79" t="s">
        <v>151</v>
      </c>
      <c r="M1274" s="62" t="s">
        <v>4841</v>
      </c>
      <c r="N1274" s="64" t="s">
        <v>4850</v>
      </c>
      <c r="O1274" s="58" t="s">
        <v>992</v>
      </c>
      <c r="P1274" s="58" t="s">
        <v>154</v>
      </c>
      <c r="Q1274" s="66" t="s">
        <v>137</v>
      </c>
      <c r="R1274" s="115" t="s">
        <v>4843</v>
      </c>
      <c r="S1274" s="68">
        <v>12</v>
      </c>
      <c r="T1274" s="69">
        <f t="shared" si="108"/>
        <v>4394.6013999999996</v>
      </c>
      <c r="U1274" s="59" t="s">
        <v>100</v>
      </c>
      <c r="V1274" s="71" t="str">
        <f t="shared" si="102"/>
        <v>М</v>
      </c>
      <c r="W1274" s="71" t="str">
        <f t="shared" si="103"/>
        <v>Па</v>
      </c>
      <c r="X1274" s="63">
        <v>1.6000000000000001</v>
      </c>
      <c r="Y1274" s="63" t="s">
        <v>138</v>
      </c>
      <c r="Z1274" s="66" t="s">
        <v>139</v>
      </c>
      <c r="AA1274" s="59" t="s">
        <v>4844</v>
      </c>
      <c r="AB1274" s="63"/>
      <c r="AC1274" s="66" t="s">
        <v>141</v>
      </c>
      <c r="AD1274" s="64">
        <v>60</v>
      </c>
      <c r="AE1274" s="72">
        <v>44722</v>
      </c>
      <c r="AF1274" s="73">
        <f t="shared" si="104"/>
        <v>46547</v>
      </c>
      <c r="AG1274" s="62" t="s">
        <v>82</v>
      </c>
      <c r="AH1274" s="62" t="s">
        <v>83</v>
      </c>
      <c r="AI1274" s="66" t="s">
        <v>4851</v>
      </c>
      <c r="AJ1274" s="62" t="s">
        <v>143</v>
      </c>
      <c r="AK1274" s="73" t="str">
        <f t="shared" ca="1" si="107"/>
        <v>поверен</v>
      </c>
      <c r="AL1274" s="66"/>
      <c r="AM1274" s="66" t="s">
        <v>86</v>
      </c>
      <c r="AN1274" s="66" t="s">
        <v>87</v>
      </c>
      <c r="AO1274" s="66" t="s">
        <v>88</v>
      </c>
      <c r="AP1274" s="63"/>
      <c r="AQ1274" s="74"/>
      <c r="AR1274" s="73"/>
      <c r="AS1274" s="66" t="s">
        <v>91</v>
      </c>
      <c r="AT1274" s="58" t="s">
        <v>385</v>
      </c>
      <c r="AU1274" s="58"/>
      <c r="AV1274" s="62"/>
      <c r="AW1274" s="62"/>
      <c r="AX1274" s="58"/>
      <c r="AY1274" s="58"/>
      <c r="AZ1274" s="58"/>
      <c r="BA1274" s="62"/>
      <c r="BB1274" s="62" t="s">
        <v>145</v>
      </c>
      <c r="BC1274" s="62" t="s">
        <v>146</v>
      </c>
      <c r="BD1274" s="66" t="s">
        <v>647</v>
      </c>
      <c r="BE1274" s="62"/>
      <c r="BF1274" s="75"/>
      <c r="BG1274" s="62" t="s">
        <v>3355</v>
      </c>
      <c r="BH1274" s="77"/>
      <c r="BI1274" s="71"/>
      <c r="BJ1274" s="71"/>
      <c r="BK1274" s="71"/>
    </row>
    <row r="1275" s="55" customFormat="1" ht="60" hidden="1" customHeight="1">
      <c r="A1275" s="58"/>
      <c r="B1275" s="58" t="s">
        <v>62</v>
      </c>
      <c r="C1275" s="58" t="s">
        <v>63</v>
      </c>
      <c r="D1275" s="59" t="s">
        <v>64</v>
      </c>
      <c r="E1275" s="59">
        <v>295</v>
      </c>
      <c r="F1275" s="62" t="s">
        <v>4783</v>
      </c>
      <c r="G1275" s="62" t="s">
        <v>4814</v>
      </c>
      <c r="H1275" s="59" t="s">
        <v>4815</v>
      </c>
      <c r="I1275" s="63" t="s">
        <v>149</v>
      </c>
      <c r="J1275" s="62" t="s">
        <v>150</v>
      </c>
      <c r="K1275" s="64" t="s">
        <v>131</v>
      </c>
      <c r="L1275" s="79" t="s">
        <v>151</v>
      </c>
      <c r="M1275" s="62" t="s">
        <v>4841</v>
      </c>
      <c r="N1275" s="64" t="s">
        <v>4852</v>
      </c>
      <c r="O1275" s="58" t="s">
        <v>992</v>
      </c>
      <c r="P1275" s="58" t="s">
        <v>154</v>
      </c>
      <c r="Q1275" s="66" t="s">
        <v>137</v>
      </c>
      <c r="R1275" s="115" t="s">
        <v>4843</v>
      </c>
      <c r="S1275" s="68">
        <v>12</v>
      </c>
      <c r="T1275" s="69">
        <f t="shared" si="108"/>
        <v>4394.6013999999996</v>
      </c>
      <c r="U1275" s="59" t="s">
        <v>100</v>
      </c>
      <c r="V1275" s="71" t="str">
        <f t="shared" si="102"/>
        <v>М</v>
      </c>
      <c r="W1275" s="71" t="str">
        <f t="shared" si="103"/>
        <v>Па</v>
      </c>
      <c r="X1275" s="63">
        <v>1.6000000000000001</v>
      </c>
      <c r="Y1275" s="63" t="s">
        <v>138</v>
      </c>
      <c r="Z1275" s="66" t="s">
        <v>139</v>
      </c>
      <c r="AA1275" s="59" t="s">
        <v>4844</v>
      </c>
      <c r="AB1275" s="63"/>
      <c r="AC1275" s="66" t="s">
        <v>141</v>
      </c>
      <c r="AD1275" s="64">
        <v>60</v>
      </c>
      <c r="AE1275" s="72">
        <v>44722</v>
      </c>
      <c r="AF1275" s="73">
        <f t="shared" si="104"/>
        <v>46547</v>
      </c>
      <c r="AG1275" s="62" t="s">
        <v>82</v>
      </c>
      <c r="AH1275" s="62" t="s">
        <v>83</v>
      </c>
      <c r="AI1275" s="66" t="s">
        <v>4853</v>
      </c>
      <c r="AJ1275" s="62" t="s">
        <v>143</v>
      </c>
      <c r="AK1275" s="73" t="str">
        <f t="shared" ca="1" si="107"/>
        <v>поверен</v>
      </c>
      <c r="AL1275" s="66"/>
      <c r="AM1275" s="66" t="s">
        <v>86</v>
      </c>
      <c r="AN1275" s="66" t="s">
        <v>87</v>
      </c>
      <c r="AO1275" s="66" t="s">
        <v>88</v>
      </c>
      <c r="AP1275" s="63"/>
      <c r="AQ1275" s="74"/>
      <c r="AR1275" s="73"/>
      <c r="AS1275" s="66" t="s">
        <v>91</v>
      </c>
      <c r="AT1275" s="58" t="s">
        <v>385</v>
      </c>
      <c r="AU1275" s="58"/>
      <c r="AV1275" s="62"/>
      <c r="AW1275" s="62"/>
      <c r="AX1275" s="58"/>
      <c r="AY1275" s="58"/>
      <c r="AZ1275" s="58"/>
      <c r="BA1275" s="62"/>
      <c r="BB1275" s="62" t="s">
        <v>145</v>
      </c>
      <c r="BC1275" s="62" t="s">
        <v>146</v>
      </c>
      <c r="BD1275" s="66" t="s">
        <v>647</v>
      </c>
      <c r="BE1275" s="62"/>
      <c r="BF1275" s="75"/>
      <c r="BG1275" s="62" t="s">
        <v>3355</v>
      </c>
      <c r="BH1275" s="77"/>
      <c r="BI1275" s="71"/>
      <c r="BJ1275" s="71"/>
      <c r="BK1275" s="71"/>
    </row>
    <row r="1276" s="55" customFormat="1" ht="60" hidden="1" customHeight="1">
      <c r="A1276" s="58"/>
      <c r="B1276" s="58" t="s">
        <v>62</v>
      </c>
      <c r="C1276" s="58" t="s">
        <v>63</v>
      </c>
      <c r="D1276" s="59" t="s">
        <v>64</v>
      </c>
      <c r="E1276" s="59">
        <v>295</v>
      </c>
      <c r="F1276" s="62" t="s">
        <v>4783</v>
      </c>
      <c r="G1276" s="62" t="s">
        <v>4818</v>
      </c>
      <c r="H1276" s="59" t="s">
        <v>4819</v>
      </c>
      <c r="I1276" s="63" t="s">
        <v>149</v>
      </c>
      <c r="J1276" s="62" t="s">
        <v>150</v>
      </c>
      <c r="K1276" s="64" t="s">
        <v>131</v>
      </c>
      <c r="L1276" s="79" t="s">
        <v>151</v>
      </c>
      <c r="M1276" s="62" t="s">
        <v>4841</v>
      </c>
      <c r="N1276" s="64" t="s">
        <v>4854</v>
      </c>
      <c r="O1276" s="58" t="s">
        <v>992</v>
      </c>
      <c r="P1276" s="58" t="s">
        <v>154</v>
      </c>
      <c r="Q1276" s="66" t="s">
        <v>137</v>
      </c>
      <c r="R1276" s="115" t="s">
        <v>4843</v>
      </c>
      <c r="S1276" s="68">
        <v>12</v>
      </c>
      <c r="T1276" s="69">
        <f t="shared" si="108"/>
        <v>4394.6013999999996</v>
      </c>
      <c r="U1276" s="59" t="s">
        <v>100</v>
      </c>
      <c r="V1276" s="71" t="str">
        <f t="shared" si="102"/>
        <v>М</v>
      </c>
      <c r="W1276" s="71" t="str">
        <f t="shared" si="103"/>
        <v>Па</v>
      </c>
      <c r="X1276" s="63">
        <v>1.6000000000000001</v>
      </c>
      <c r="Y1276" s="63" t="s">
        <v>138</v>
      </c>
      <c r="Z1276" s="66" t="s">
        <v>139</v>
      </c>
      <c r="AA1276" s="59" t="s">
        <v>4844</v>
      </c>
      <c r="AB1276" s="63"/>
      <c r="AC1276" s="66" t="s">
        <v>141</v>
      </c>
      <c r="AD1276" s="64">
        <v>60</v>
      </c>
      <c r="AE1276" s="72">
        <v>44722</v>
      </c>
      <c r="AF1276" s="73">
        <f t="shared" si="104"/>
        <v>46547</v>
      </c>
      <c r="AG1276" s="62" t="s">
        <v>82</v>
      </c>
      <c r="AH1276" s="62" t="s">
        <v>83</v>
      </c>
      <c r="AI1276" s="66" t="s">
        <v>4855</v>
      </c>
      <c r="AJ1276" s="62" t="s">
        <v>143</v>
      </c>
      <c r="AK1276" s="73" t="str">
        <f t="shared" ca="1" si="107"/>
        <v>поверен</v>
      </c>
      <c r="AL1276" s="66"/>
      <c r="AM1276" s="66" t="s">
        <v>86</v>
      </c>
      <c r="AN1276" s="66" t="s">
        <v>87</v>
      </c>
      <c r="AO1276" s="66" t="s">
        <v>88</v>
      </c>
      <c r="AP1276" s="63"/>
      <c r="AQ1276" s="74"/>
      <c r="AR1276" s="73"/>
      <c r="AS1276" s="66" t="s">
        <v>91</v>
      </c>
      <c r="AT1276" s="58" t="s">
        <v>385</v>
      </c>
      <c r="AU1276" s="58"/>
      <c r="AV1276" s="62"/>
      <c r="AW1276" s="62"/>
      <c r="AX1276" s="58"/>
      <c r="AY1276" s="58"/>
      <c r="AZ1276" s="58"/>
      <c r="BA1276" s="62"/>
      <c r="BB1276" s="62" t="s">
        <v>145</v>
      </c>
      <c r="BC1276" s="62" t="s">
        <v>146</v>
      </c>
      <c r="BD1276" s="66" t="s">
        <v>647</v>
      </c>
      <c r="BE1276" s="62"/>
      <c r="BF1276" s="75"/>
      <c r="BG1276" s="62" t="s">
        <v>3355</v>
      </c>
      <c r="BH1276" s="77"/>
      <c r="BI1276" s="71"/>
      <c r="BJ1276" s="71"/>
      <c r="BK1276" s="71"/>
    </row>
    <row r="1277" s="55" customFormat="1" ht="60" hidden="1" customHeight="1">
      <c r="A1277" s="58"/>
      <c r="B1277" s="58" t="s">
        <v>62</v>
      </c>
      <c r="C1277" s="58" t="s">
        <v>63</v>
      </c>
      <c r="D1277" s="59" t="s">
        <v>64</v>
      </c>
      <c r="E1277" s="59">
        <v>295</v>
      </c>
      <c r="F1277" s="62" t="s">
        <v>4783</v>
      </c>
      <c r="G1277" s="62" t="s">
        <v>4822</v>
      </c>
      <c r="H1277" s="59" t="s">
        <v>4823</v>
      </c>
      <c r="I1277" s="63" t="s">
        <v>149</v>
      </c>
      <c r="J1277" s="62" t="s">
        <v>150</v>
      </c>
      <c r="K1277" s="64" t="s">
        <v>131</v>
      </c>
      <c r="L1277" s="79" t="s">
        <v>151</v>
      </c>
      <c r="M1277" s="62" t="s">
        <v>4841</v>
      </c>
      <c r="N1277" s="64" t="s">
        <v>4856</v>
      </c>
      <c r="O1277" s="58" t="s">
        <v>992</v>
      </c>
      <c r="P1277" s="58" t="s">
        <v>154</v>
      </c>
      <c r="Q1277" s="66" t="s">
        <v>137</v>
      </c>
      <c r="R1277" s="115" t="s">
        <v>750</v>
      </c>
      <c r="S1277" s="68">
        <v>12</v>
      </c>
      <c r="T1277" s="69">
        <f t="shared" si="108"/>
        <v>4386.6014999999998</v>
      </c>
      <c r="U1277" s="59" t="s">
        <v>100</v>
      </c>
      <c r="V1277" s="71" t="str">
        <f t="shared" ref="V1277:V1340" si="109">IF(Y1277="","",Y1277)</f>
        <v>М</v>
      </c>
      <c r="W1277" s="71" t="str">
        <f t="shared" ref="W1277:W1340" si="110">IF(Z1277="","",Z1277)</f>
        <v>Па</v>
      </c>
      <c r="X1277" s="63">
        <v>1.6000000000000001</v>
      </c>
      <c r="Y1277" s="63" t="s">
        <v>138</v>
      </c>
      <c r="Z1277" s="66" t="s">
        <v>139</v>
      </c>
      <c r="AA1277" s="59" t="s">
        <v>4844</v>
      </c>
      <c r="AB1277" s="63"/>
      <c r="AC1277" s="66" t="s">
        <v>141</v>
      </c>
      <c r="AD1277" s="64">
        <v>60</v>
      </c>
      <c r="AE1277" s="72">
        <v>44722</v>
      </c>
      <c r="AF1277" s="73">
        <f t="shared" ref="AF1277:AF1340" si="111">IF(AD1277=0,0,IF(AE1277="","",EDATE(AE1277,AD1277)-DAY(1)))</f>
        <v>46547</v>
      </c>
      <c r="AG1277" s="62" t="s">
        <v>82</v>
      </c>
      <c r="AH1277" s="62" t="s">
        <v>83</v>
      </c>
      <c r="AI1277" s="66" t="s">
        <v>4857</v>
      </c>
      <c r="AJ1277" s="62" t="s">
        <v>143</v>
      </c>
      <c r="AK1277" s="73" t="str">
        <f t="shared" ca="1" si="107"/>
        <v>поверен</v>
      </c>
      <c r="AL1277" s="66"/>
      <c r="AM1277" s="66" t="s">
        <v>86</v>
      </c>
      <c r="AN1277" s="66" t="s">
        <v>87</v>
      </c>
      <c r="AO1277" s="66" t="s">
        <v>88</v>
      </c>
      <c r="AP1277" s="63"/>
      <c r="AQ1277" s="74"/>
      <c r="AR1277" s="73"/>
      <c r="AS1277" s="66" t="s">
        <v>91</v>
      </c>
      <c r="AT1277" s="58" t="s">
        <v>385</v>
      </c>
      <c r="AU1277" s="58"/>
      <c r="AV1277" s="62"/>
      <c r="AW1277" s="62"/>
      <c r="AX1277" s="58"/>
      <c r="AY1277" s="58"/>
      <c r="AZ1277" s="58"/>
      <c r="BA1277" s="62"/>
      <c r="BB1277" s="62" t="s">
        <v>145</v>
      </c>
      <c r="BC1277" s="62" t="s">
        <v>146</v>
      </c>
      <c r="BD1277" s="66" t="s">
        <v>647</v>
      </c>
      <c r="BE1277" s="62"/>
      <c r="BF1277" s="75"/>
      <c r="BG1277" s="62" t="s">
        <v>3355</v>
      </c>
      <c r="BH1277" s="77"/>
      <c r="BI1277" s="71"/>
      <c r="BJ1277" s="71"/>
      <c r="BK1277" s="71"/>
    </row>
    <row r="1278" s="55" customFormat="1" ht="60" hidden="1" customHeight="1">
      <c r="A1278" s="58"/>
      <c r="B1278" s="58" t="s">
        <v>62</v>
      </c>
      <c r="C1278" s="58" t="s">
        <v>63</v>
      </c>
      <c r="D1278" s="59" t="s">
        <v>64</v>
      </c>
      <c r="E1278" s="59">
        <v>295</v>
      </c>
      <c r="F1278" s="62" t="s">
        <v>4783</v>
      </c>
      <c r="G1278" s="62" t="s">
        <v>4826</v>
      </c>
      <c r="H1278" s="59" t="s">
        <v>4827</v>
      </c>
      <c r="I1278" s="63" t="s">
        <v>149</v>
      </c>
      <c r="J1278" s="62" t="s">
        <v>150</v>
      </c>
      <c r="K1278" s="64" t="s">
        <v>131</v>
      </c>
      <c r="L1278" s="79" t="s">
        <v>151</v>
      </c>
      <c r="M1278" s="62" t="s">
        <v>4841</v>
      </c>
      <c r="N1278" s="64" t="s">
        <v>4858</v>
      </c>
      <c r="O1278" s="58" t="s">
        <v>992</v>
      </c>
      <c r="P1278" s="58" t="s">
        <v>154</v>
      </c>
      <c r="Q1278" s="66" t="s">
        <v>137</v>
      </c>
      <c r="R1278" s="115" t="s">
        <v>750</v>
      </c>
      <c r="S1278" s="68">
        <v>12</v>
      </c>
      <c r="T1278" s="69">
        <f t="shared" si="108"/>
        <v>4386.6014999999998</v>
      </c>
      <c r="U1278" s="59" t="s">
        <v>100</v>
      </c>
      <c r="V1278" s="71" t="str">
        <f t="shared" si="109"/>
        <v>М</v>
      </c>
      <c r="W1278" s="71" t="str">
        <f t="shared" si="110"/>
        <v>Па</v>
      </c>
      <c r="X1278" s="63">
        <v>1.6000000000000001</v>
      </c>
      <c r="Y1278" s="63" t="s">
        <v>138</v>
      </c>
      <c r="Z1278" s="66" t="s">
        <v>139</v>
      </c>
      <c r="AA1278" s="59" t="s">
        <v>4844</v>
      </c>
      <c r="AB1278" s="63"/>
      <c r="AC1278" s="66" t="s">
        <v>141</v>
      </c>
      <c r="AD1278" s="64">
        <v>60</v>
      </c>
      <c r="AE1278" s="72">
        <v>44722</v>
      </c>
      <c r="AF1278" s="73">
        <f t="shared" si="111"/>
        <v>46547</v>
      </c>
      <c r="AG1278" s="62" t="s">
        <v>82</v>
      </c>
      <c r="AH1278" s="62" t="s">
        <v>83</v>
      </c>
      <c r="AI1278" s="66" t="s">
        <v>4859</v>
      </c>
      <c r="AJ1278" s="62" t="s">
        <v>143</v>
      </c>
      <c r="AK1278" s="73" t="str">
        <f t="shared" ca="1" si="107"/>
        <v>поверен</v>
      </c>
      <c r="AL1278" s="66"/>
      <c r="AM1278" s="66" t="s">
        <v>86</v>
      </c>
      <c r="AN1278" s="66" t="s">
        <v>87</v>
      </c>
      <c r="AO1278" s="66" t="s">
        <v>88</v>
      </c>
      <c r="AP1278" s="63"/>
      <c r="AQ1278" s="74"/>
      <c r="AR1278" s="73"/>
      <c r="AS1278" s="66" t="s">
        <v>91</v>
      </c>
      <c r="AT1278" s="58" t="s">
        <v>385</v>
      </c>
      <c r="AU1278" s="58"/>
      <c r="AV1278" s="62"/>
      <c r="AW1278" s="62"/>
      <c r="AX1278" s="58"/>
      <c r="AY1278" s="58"/>
      <c r="AZ1278" s="58"/>
      <c r="BA1278" s="62"/>
      <c r="BB1278" s="62" t="s">
        <v>145</v>
      </c>
      <c r="BC1278" s="62" t="s">
        <v>146</v>
      </c>
      <c r="BD1278" s="66" t="s">
        <v>647</v>
      </c>
      <c r="BE1278" s="62"/>
      <c r="BF1278" s="75"/>
      <c r="BG1278" s="62" t="s">
        <v>3355</v>
      </c>
      <c r="BH1278" s="77"/>
      <c r="BI1278" s="71"/>
      <c r="BJ1278" s="71"/>
      <c r="BK1278" s="71"/>
    </row>
    <row r="1279" s="55" customFormat="1" ht="60" hidden="1" customHeight="1">
      <c r="A1279" s="58"/>
      <c r="B1279" s="58" t="s">
        <v>62</v>
      </c>
      <c r="C1279" s="58" t="s">
        <v>63</v>
      </c>
      <c r="D1279" s="59" t="s">
        <v>64</v>
      </c>
      <c r="E1279" s="59">
        <v>295</v>
      </c>
      <c r="F1279" s="62" t="s">
        <v>4783</v>
      </c>
      <c r="G1279" s="62" t="s">
        <v>4829</v>
      </c>
      <c r="H1279" s="59" t="s">
        <v>4830</v>
      </c>
      <c r="I1279" s="63" t="s">
        <v>149</v>
      </c>
      <c r="J1279" s="62" t="s">
        <v>150</v>
      </c>
      <c r="K1279" s="64" t="s">
        <v>131</v>
      </c>
      <c r="L1279" s="79" t="s">
        <v>151</v>
      </c>
      <c r="M1279" s="62" t="s">
        <v>4841</v>
      </c>
      <c r="N1279" s="64" t="s">
        <v>4860</v>
      </c>
      <c r="O1279" s="58" t="s">
        <v>992</v>
      </c>
      <c r="P1279" s="58" t="s">
        <v>154</v>
      </c>
      <c r="Q1279" s="66" t="s">
        <v>137</v>
      </c>
      <c r="R1279" s="115" t="s">
        <v>4843</v>
      </c>
      <c r="S1279" s="68">
        <v>12</v>
      </c>
      <c r="T1279" s="69">
        <f t="shared" si="108"/>
        <v>4394.6013999999996</v>
      </c>
      <c r="U1279" s="59" t="s">
        <v>100</v>
      </c>
      <c r="V1279" s="71" t="str">
        <f t="shared" si="109"/>
        <v>М</v>
      </c>
      <c r="W1279" s="71" t="str">
        <f t="shared" si="110"/>
        <v>Па</v>
      </c>
      <c r="X1279" s="63">
        <v>1.6000000000000001</v>
      </c>
      <c r="Y1279" s="63" t="s">
        <v>138</v>
      </c>
      <c r="Z1279" s="66" t="s">
        <v>139</v>
      </c>
      <c r="AA1279" s="59" t="s">
        <v>4844</v>
      </c>
      <c r="AB1279" s="63"/>
      <c r="AC1279" s="66" t="s">
        <v>141</v>
      </c>
      <c r="AD1279" s="64">
        <v>60</v>
      </c>
      <c r="AE1279" s="72">
        <v>44722</v>
      </c>
      <c r="AF1279" s="73">
        <f t="shared" si="111"/>
        <v>46547</v>
      </c>
      <c r="AG1279" s="62" t="s">
        <v>82</v>
      </c>
      <c r="AH1279" s="62" t="s">
        <v>83</v>
      </c>
      <c r="AI1279" s="66" t="s">
        <v>4861</v>
      </c>
      <c r="AJ1279" s="62" t="s">
        <v>143</v>
      </c>
      <c r="AK1279" s="73" t="str">
        <f t="shared" ca="1" si="107"/>
        <v>поверен</v>
      </c>
      <c r="AL1279" s="66"/>
      <c r="AM1279" s="66" t="s">
        <v>86</v>
      </c>
      <c r="AN1279" s="66" t="s">
        <v>87</v>
      </c>
      <c r="AO1279" s="66" t="s">
        <v>88</v>
      </c>
      <c r="AP1279" s="63"/>
      <c r="AQ1279" s="74"/>
      <c r="AR1279" s="73"/>
      <c r="AS1279" s="66" t="s">
        <v>91</v>
      </c>
      <c r="AT1279" s="58" t="s">
        <v>385</v>
      </c>
      <c r="AU1279" s="58"/>
      <c r="AV1279" s="62"/>
      <c r="AW1279" s="62"/>
      <c r="AX1279" s="58"/>
      <c r="AY1279" s="58"/>
      <c r="AZ1279" s="58"/>
      <c r="BA1279" s="62"/>
      <c r="BB1279" s="62" t="s">
        <v>145</v>
      </c>
      <c r="BC1279" s="62" t="s">
        <v>146</v>
      </c>
      <c r="BD1279" s="66" t="s">
        <v>647</v>
      </c>
      <c r="BE1279" s="62"/>
      <c r="BF1279" s="75"/>
      <c r="BG1279" s="62" t="s">
        <v>3355</v>
      </c>
      <c r="BH1279" s="77"/>
      <c r="BI1279" s="71"/>
      <c r="BJ1279" s="71"/>
      <c r="BK1279" s="71"/>
    </row>
    <row r="1280" s="55" customFormat="1" ht="60" hidden="1" customHeight="1">
      <c r="A1280" s="58"/>
      <c r="B1280" s="58" t="s">
        <v>62</v>
      </c>
      <c r="C1280" s="58" t="s">
        <v>63</v>
      </c>
      <c r="D1280" s="59" t="s">
        <v>64</v>
      </c>
      <c r="E1280" s="59">
        <v>295</v>
      </c>
      <c r="F1280" s="62" t="s">
        <v>4783</v>
      </c>
      <c r="G1280" s="62" t="s">
        <v>4833</v>
      </c>
      <c r="H1280" s="59" t="s">
        <v>4834</v>
      </c>
      <c r="I1280" s="63" t="s">
        <v>149</v>
      </c>
      <c r="J1280" s="62" t="s">
        <v>150</v>
      </c>
      <c r="K1280" s="64" t="s">
        <v>131</v>
      </c>
      <c r="L1280" s="79" t="s">
        <v>151</v>
      </c>
      <c r="M1280" s="62" t="s">
        <v>4841</v>
      </c>
      <c r="N1280" s="64" t="s">
        <v>4862</v>
      </c>
      <c r="O1280" s="58" t="s">
        <v>992</v>
      </c>
      <c r="P1280" s="58" t="s">
        <v>154</v>
      </c>
      <c r="Q1280" s="66" t="s">
        <v>137</v>
      </c>
      <c r="R1280" s="115" t="s">
        <v>4799</v>
      </c>
      <c r="S1280" s="68">
        <v>12</v>
      </c>
      <c r="T1280" s="69">
        <f t="shared" si="108"/>
        <v>4393.6013999999996</v>
      </c>
      <c r="U1280" s="59" t="s">
        <v>100</v>
      </c>
      <c r="V1280" s="71" t="str">
        <f t="shared" si="109"/>
        <v>М</v>
      </c>
      <c r="W1280" s="71" t="str">
        <f t="shared" si="110"/>
        <v>Па</v>
      </c>
      <c r="X1280" s="63">
        <v>1.6000000000000001</v>
      </c>
      <c r="Y1280" s="63" t="s">
        <v>138</v>
      </c>
      <c r="Z1280" s="66" t="s">
        <v>139</v>
      </c>
      <c r="AA1280" s="59" t="s">
        <v>4844</v>
      </c>
      <c r="AB1280" s="63"/>
      <c r="AC1280" s="66" t="s">
        <v>141</v>
      </c>
      <c r="AD1280" s="64">
        <v>60</v>
      </c>
      <c r="AE1280" s="72">
        <v>44722</v>
      </c>
      <c r="AF1280" s="73">
        <f t="shared" si="111"/>
        <v>46547</v>
      </c>
      <c r="AG1280" s="62" t="s">
        <v>82</v>
      </c>
      <c r="AH1280" s="62" t="s">
        <v>83</v>
      </c>
      <c r="AI1280" s="66" t="s">
        <v>4863</v>
      </c>
      <c r="AJ1280" s="62" t="s">
        <v>143</v>
      </c>
      <c r="AK1280" s="73" t="str">
        <f t="shared" ca="1" si="107"/>
        <v>поверен</v>
      </c>
      <c r="AL1280" s="66"/>
      <c r="AM1280" s="66" t="s">
        <v>86</v>
      </c>
      <c r="AN1280" s="66" t="s">
        <v>87</v>
      </c>
      <c r="AO1280" s="66" t="s">
        <v>88</v>
      </c>
      <c r="AP1280" s="63"/>
      <c r="AQ1280" s="74"/>
      <c r="AR1280" s="73"/>
      <c r="AS1280" s="66" t="s">
        <v>91</v>
      </c>
      <c r="AT1280" s="58" t="s">
        <v>385</v>
      </c>
      <c r="AU1280" s="58"/>
      <c r="AV1280" s="62"/>
      <c r="AW1280" s="62"/>
      <c r="AX1280" s="58"/>
      <c r="AY1280" s="58"/>
      <c r="AZ1280" s="58"/>
      <c r="BA1280" s="62"/>
      <c r="BB1280" s="62" t="s">
        <v>145</v>
      </c>
      <c r="BC1280" s="62" t="s">
        <v>146</v>
      </c>
      <c r="BD1280" s="66" t="s">
        <v>647</v>
      </c>
      <c r="BE1280" s="62"/>
      <c r="BF1280" s="75"/>
      <c r="BG1280" s="62" t="s">
        <v>3355</v>
      </c>
      <c r="BH1280" s="77"/>
      <c r="BI1280" s="71"/>
      <c r="BJ1280" s="71"/>
      <c r="BK1280" s="71"/>
    </row>
    <row r="1281" s="36" customFormat="1" ht="60" hidden="1" customHeight="1">
      <c r="A1281" s="37"/>
      <c r="B1281" s="37" t="s">
        <v>62</v>
      </c>
      <c r="C1281" s="37" t="s">
        <v>63</v>
      </c>
      <c r="D1281" s="56" t="s">
        <v>64</v>
      </c>
      <c r="E1281" s="56">
        <v>296</v>
      </c>
      <c r="F1281" s="40" t="s">
        <v>4864</v>
      </c>
      <c r="G1281" s="40" t="s">
        <v>566</v>
      </c>
      <c r="H1281" s="56" t="s">
        <v>4785</v>
      </c>
      <c r="I1281" s="48" t="s">
        <v>753</v>
      </c>
      <c r="J1281" s="40" t="s">
        <v>754</v>
      </c>
      <c r="K1281" s="49" t="s">
        <v>523</v>
      </c>
      <c r="L1281" s="49" t="s">
        <v>1352</v>
      </c>
      <c r="M1281" s="40" t="s">
        <v>4865</v>
      </c>
      <c r="N1281" s="49">
        <v>2235851</v>
      </c>
      <c r="O1281" s="37" t="s">
        <v>1098</v>
      </c>
      <c r="P1281" s="37" t="s">
        <v>76</v>
      </c>
      <c r="Q1281" s="42" t="s">
        <v>77</v>
      </c>
      <c r="R1281" s="96">
        <v>41974</v>
      </c>
      <c r="S1281" s="48">
        <v>10</v>
      </c>
      <c r="T1281" s="45">
        <f t="shared" si="108"/>
        <v>45626</v>
      </c>
      <c r="U1281" s="56">
        <v>-50</v>
      </c>
      <c r="V1281" s="47" t="str">
        <f t="shared" si="109"/>
        <v/>
      </c>
      <c r="W1281" s="47" t="str">
        <f t="shared" si="110"/>
        <v>°С</v>
      </c>
      <c r="X1281" s="48">
        <v>50</v>
      </c>
      <c r="Y1281" s="48"/>
      <c r="Z1281" s="42" t="s">
        <v>79</v>
      </c>
      <c r="AA1281" s="56" t="s">
        <v>542</v>
      </c>
      <c r="AB1281" s="48"/>
      <c r="AC1281" s="42" t="s">
        <v>141</v>
      </c>
      <c r="AD1281" s="49">
        <v>48</v>
      </c>
      <c r="AE1281" s="50">
        <v>45034</v>
      </c>
      <c r="AF1281" s="51">
        <f t="shared" si="111"/>
        <v>46494</v>
      </c>
      <c r="AG1281" s="40" t="s">
        <v>82</v>
      </c>
      <c r="AH1281" s="40" t="s">
        <v>83</v>
      </c>
      <c r="AI1281" s="42" t="s">
        <v>4866</v>
      </c>
      <c r="AJ1281" s="40" t="s">
        <v>143</v>
      </c>
      <c r="AK1281" s="51" t="str">
        <f t="shared" ca="1" si="107"/>
        <v>поверен</v>
      </c>
      <c r="AL1281" s="42"/>
      <c r="AM1281" s="42" t="s">
        <v>86</v>
      </c>
      <c r="AN1281" s="42" t="s">
        <v>87</v>
      </c>
      <c r="AO1281" s="42" t="s">
        <v>88</v>
      </c>
      <c r="AP1281" s="48"/>
      <c r="AQ1281" s="41"/>
      <c r="AR1281" s="51"/>
      <c r="AS1281" s="42" t="s">
        <v>91</v>
      </c>
      <c r="AT1281" s="37" t="s">
        <v>385</v>
      </c>
      <c r="AU1281" s="37"/>
      <c r="AV1281" s="40"/>
      <c r="AW1281" s="40"/>
      <c r="AX1281" s="37"/>
      <c r="AY1281" s="37"/>
      <c r="AZ1281" s="37"/>
      <c r="BA1281" s="40"/>
      <c r="BB1281" s="40" t="s">
        <v>93</v>
      </c>
      <c r="BC1281" s="40" t="s">
        <v>94</v>
      </c>
      <c r="BD1281" s="42">
        <v>3201</v>
      </c>
      <c r="BE1281" s="40"/>
      <c r="BF1281" s="52"/>
      <c r="BG1281" s="40" t="s">
        <v>1170</v>
      </c>
      <c r="BH1281" s="54"/>
      <c r="BI1281" s="47"/>
      <c r="BJ1281" s="47"/>
      <c r="BK1281" s="47"/>
      <c r="BL1281" s="55"/>
      <c r="BM1281" s="55"/>
      <c r="BN1281" s="55"/>
      <c r="BO1281" s="55"/>
      <c r="BP1281" s="55"/>
      <c r="BQ1281" s="55"/>
      <c r="BR1281" s="55"/>
      <c r="BS1281" s="55"/>
      <c r="BT1281" s="55"/>
      <c r="BU1281" s="55"/>
      <c r="BV1281" s="55"/>
      <c r="BW1281" s="55"/>
      <c r="BX1281" s="55"/>
      <c r="BY1281" s="55"/>
      <c r="BZ1281" s="55"/>
      <c r="CA1281" s="55"/>
      <c r="CB1281" s="55"/>
      <c r="CC1281" s="55"/>
      <c r="CD1281" s="55"/>
      <c r="CE1281" s="55"/>
      <c r="CF1281" s="55"/>
      <c r="CG1281" s="55"/>
      <c r="CH1281" s="55"/>
      <c r="CI1281" s="55"/>
      <c r="CJ1281" s="55"/>
      <c r="CK1281" s="55"/>
      <c r="CL1281" s="55"/>
      <c r="CM1281" s="55"/>
      <c r="CN1281" s="55"/>
      <c r="CO1281" s="55"/>
      <c r="CP1281" s="55"/>
      <c r="CQ1281" s="55"/>
      <c r="CR1281" s="55"/>
      <c r="CS1281" s="55"/>
      <c r="CT1281" s="55"/>
      <c r="CU1281" s="55"/>
      <c r="CV1281" s="55"/>
      <c r="CW1281" s="55"/>
      <c r="CX1281" s="55"/>
      <c r="CY1281" s="55"/>
      <c r="CZ1281" s="55"/>
      <c r="DA1281" s="55"/>
      <c r="DB1281" s="55"/>
      <c r="DC1281" s="55"/>
      <c r="DD1281" s="55"/>
      <c r="DE1281" s="55"/>
      <c r="DF1281" s="55"/>
      <c r="DG1281" s="55"/>
      <c r="DH1281" s="55"/>
      <c r="DI1281" s="55"/>
      <c r="DJ1281" s="55"/>
      <c r="DK1281" s="55"/>
      <c r="DL1281" s="55"/>
      <c r="DM1281" s="55"/>
      <c r="DN1281" s="55"/>
      <c r="DO1281" s="55"/>
      <c r="DP1281" s="55"/>
      <c r="DQ1281" s="55"/>
      <c r="DR1281" s="55"/>
      <c r="DS1281" s="55"/>
      <c r="DT1281" s="55"/>
      <c r="DU1281" s="55"/>
      <c r="DV1281" s="55"/>
      <c r="DW1281" s="55"/>
      <c r="DX1281" s="55"/>
      <c r="DY1281" s="55"/>
      <c r="DZ1281" s="55"/>
      <c r="EA1281" s="55"/>
      <c r="EB1281" s="55"/>
      <c r="EC1281" s="55"/>
      <c r="ED1281" s="55"/>
      <c r="EE1281" s="55"/>
      <c r="EF1281" s="55"/>
      <c r="EG1281" s="55"/>
      <c r="EH1281" s="55"/>
      <c r="EI1281" s="55"/>
      <c r="EJ1281" s="55"/>
      <c r="EK1281" s="55"/>
      <c r="EL1281" s="55"/>
      <c r="EM1281" s="55"/>
      <c r="EN1281" s="55"/>
      <c r="EO1281" s="55"/>
      <c r="EP1281" s="55"/>
      <c r="EQ1281" s="55"/>
      <c r="ER1281" s="55"/>
      <c r="ES1281" s="55"/>
      <c r="ET1281" s="55"/>
      <c r="EU1281" s="55"/>
      <c r="EV1281" s="55"/>
      <c r="EW1281" s="55"/>
      <c r="EX1281" s="55"/>
      <c r="EY1281" s="55"/>
      <c r="EZ1281" s="55"/>
      <c r="FA1281" s="55"/>
      <c r="FB1281" s="55"/>
      <c r="FC1281" s="55"/>
      <c r="FD1281" s="55"/>
      <c r="FE1281" s="55"/>
      <c r="FF1281" s="55"/>
      <c r="FG1281" s="55"/>
      <c r="FH1281" s="55"/>
      <c r="FI1281" s="55"/>
      <c r="FJ1281" s="55"/>
      <c r="FK1281" s="55"/>
      <c r="FL1281" s="55"/>
      <c r="FM1281" s="55"/>
      <c r="FN1281" s="55"/>
      <c r="FO1281" s="55"/>
      <c r="FP1281" s="55"/>
      <c r="FQ1281" s="55"/>
      <c r="FR1281" s="55"/>
      <c r="FS1281" s="55"/>
      <c r="FT1281" s="55"/>
      <c r="FU1281" s="55"/>
      <c r="FV1281" s="55"/>
      <c r="FW1281" s="55"/>
      <c r="FX1281" s="55"/>
      <c r="FY1281" s="55"/>
      <c r="FZ1281" s="55"/>
      <c r="GA1281" s="55"/>
      <c r="GB1281" s="55"/>
      <c r="GC1281" s="55"/>
      <c r="GD1281" s="55"/>
      <c r="GE1281" s="55"/>
      <c r="GF1281" s="55"/>
      <c r="GG1281" s="55"/>
      <c r="GH1281" s="55"/>
      <c r="GI1281" s="55"/>
      <c r="GJ1281" s="55"/>
      <c r="GK1281" s="55"/>
      <c r="GL1281" s="55"/>
      <c r="GM1281" s="55"/>
      <c r="GN1281" s="55"/>
      <c r="GO1281" s="55"/>
      <c r="GP1281" s="55"/>
      <c r="GQ1281" s="55"/>
      <c r="GR1281" s="55"/>
      <c r="GS1281" s="55"/>
      <c r="GT1281" s="55"/>
      <c r="GU1281" s="55"/>
      <c r="GV1281" s="55"/>
      <c r="GW1281" s="55"/>
      <c r="GX1281" s="55"/>
      <c r="GY1281" s="55"/>
      <c r="GZ1281" s="55"/>
      <c r="HA1281" s="55"/>
      <c r="HB1281" s="55"/>
      <c r="HC1281" s="55"/>
      <c r="HD1281" s="55"/>
      <c r="HE1281" s="55"/>
      <c r="HF1281" s="55"/>
      <c r="HG1281" s="55"/>
      <c r="HH1281" s="55"/>
      <c r="HI1281" s="55"/>
      <c r="HJ1281" s="55"/>
      <c r="HK1281" s="55"/>
      <c r="HL1281" s="55"/>
      <c r="HM1281" s="55"/>
      <c r="HN1281" s="55"/>
      <c r="HO1281" s="55"/>
      <c r="HP1281" s="55"/>
      <c r="HQ1281" s="55"/>
      <c r="HR1281" s="55"/>
      <c r="HS1281" s="55"/>
      <c r="HT1281" s="55"/>
      <c r="HU1281" s="55"/>
      <c r="HV1281" s="55"/>
      <c r="HW1281" s="55"/>
      <c r="HX1281" s="55"/>
      <c r="HY1281" s="55"/>
      <c r="HZ1281" s="55"/>
      <c r="IA1281" s="55"/>
      <c r="IB1281" s="55"/>
      <c r="IC1281" s="55"/>
      <c r="ID1281" s="55"/>
      <c r="IE1281" s="55"/>
    </row>
    <row r="1282" s="95" customFormat="1" ht="60" hidden="1" customHeight="1">
      <c r="A1282" s="58"/>
      <c r="B1282" s="58" t="s">
        <v>62</v>
      </c>
      <c r="C1282" s="58" t="s">
        <v>63</v>
      </c>
      <c r="D1282" s="59" t="s">
        <v>64</v>
      </c>
      <c r="E1282" s="59">
        <v>296</v>
      </c>
      <c r="F1282" s="62" t="s">
        <v>4864</v>
      </c>
      <c r="G1282" s="62" t="s">
        <v>566</v>
      </c>
      <c r="H1282" s="59" t="s">
        <v>4790</v>
      </c>
      <c r="I1282" s="63" t="s">
        <v>753</v>
      </c>
      <c r="J1282" s="62" t="s">
        <v>754</v>
      </c>
      <c r="K1282" s="64" t="s">
        <v>523</v>
      </c>
      <c r="L1282" s="64" t="s">
        <v>1352</v>
      </c>
      <c r="M1282" s="62" t="s">
        <v>2707</v>
      </c>
      <c r="N1282" s="64">
        <v>22335847</v>
      </c>
      <c r="O1282" s="58" t="s">
        <v>1098</v>
      </c>
      <c r="P1282" s="58" t="s">
        <v>76</v>
      </c>
      <c r="Q1282" s="66" t="s">
        <v>77</v>
      </c>
      <c r="R1282" s="116">
        <v>41974</v>
      </c>
      <c r="S1282" s="63">
        <v>10</v>
      </c>
      <c r="T1282" s="69">
        <f t="shared" si="108"/>
        <v>45626</v>
      </c>
      <c r="U1282" s="59">
        <v>-50</v>
      </c>
      <c r="V1282" s="58" t="str">
        <f t="shared" si="109"/>
        <v/>
      </c>
      <c r="W1282" s="58" t="str">
        <f t="shared" si="110"/>
        <v>°С</v>
      </c>
      <c r="X1282" s="63">
        <v>50</v>
      </c>
      <c r="Y1282" s="63"/>
      <c r="Z1282" s="66" t="s">
        <v>79</v>
      </c>
      <c r="AA1282" s="59" t="s">
        <v>542</v>
      </c>
      <c r="AB1282" s="63"/>
      <c r="AC1282" s="66" t="s">
        <v>141</v>
      </c>
      <c r="AD1282" s="64">
        <v>48</v>
      </c>
      <c r="AE1282" s="72">
        <v>45444</v>
      </c>
      <c r="AF1282" s="73">
        <f t="shared" si="111"/>
        <v>46904</v>
      </c>
      <c r="AG1282" s="62" t="s">
        <v>82</v>
      </c>
      <c r="AH1282" s="62" t="s">
        <v>83</v>
      </c>
      <c r="AI1282" s="66" t="s">
        <v>4867</v>
      </c>
      <c r="AJ1282" s="62" t="s">
        <v>143</v>
      </c>
      <c r="AK1282" s="73" t="str">
        <f t="shared" ca="1" si="107"/>
        <v>поверен</v>
      </c>
      <c r="AL1282" s="66"/>
      <c r="AM1282" s="66" t="s">
        <v>86</v>
      </c>
      <c r="AN1282" s="66" t="s">
        <v>87</v>
      </c>
      <c r="AO1282" s="66" t="s">
        <v>88</v>
      </c>
      <c r="AP1282" s="63"/>
      <c r="AQ1282" s="74"/>
      <c r="AR1282" s="73"/>
      <c r="AS1282" s="66" t="s">
        <v>91</v>
      </c>
      <c r="AT1282" s="58" t="s">
        <v>385</v>
      </c>
      <c r="AU1282" s="58"/>
      <c r="AV1282" s="62"/>
      <c r="AW1282" s="62"/>
      <c r="AX1282" s="58"/>
      <c r="AY1282" s="58"/>
      <c r="AZ1282" s="58"/>
      <c r="BA1282" s="62"/>
      <c r="BB1282" s="62" t="s">
        <v>93</v>
      </c>
      <c r="BC1282" s="62" t="s">
        <v>94</v>
      </c>
      <c r="BD1282" s="66">
        <v>3201</v>
      </c>
      <c r="BE1282" s="62"/>
      <c r="BF1282" s="75"/>
      <c r="BG1282" s="127"/>
      <c r="BH1282" s="128"/>
      <c r="BI1282" s="58"/>
      <c r="BJ1282" s="58"/>
      <c r="BK1282" s="58"/>
    </row>
    <row r="1283" s="36" customFormat="1" ht="60" hidden="1" customHeight="1">
      <c r="A1283" s="37"/>
      <c r="B1283" s="37" t="s">
        <v>62</v>
      </c>
      <c r="C1283" s="37" t="s">
        <v>63</v>
      </c>
      <c r="D1283" s="56" t="s">
        <v>64</v>
      </c>
      <c r="E1283" s="56">
        <v>296</v>
      </c>
      <c r="F1283" s="40" t="s">
        <v>4864</v>
      </c>
      <c r="G1283" s="40" t="s">
        <v>1332</v>
      </c>
      <c r="H1283" s="56" t="s">
        <v>4795</v>
      </c>
      <c r="I1283" s="48" t="s">
        <v>149</v>
      </c>
      <c r="J1283" s="40" t="s">
        <v>150</v>
      </c>
      <c r="K1283" s="49" t="s">
        <v>131</v>
      </c>
      <c r="L1283" s="57" t="s">
        <v>151</v>
      </c>
      <c r="M1283" s="40" t="s">
        <v>4868</v>
      </c>
      <c r="N1283" s="49">
        <v>9664725</v>
      </c>
      <c r="O1283" s="37" t="s">
        <v>992</v>
      </c>
      <c r="P1283" s="37" t="s">
        <v>154</v>
      </c>
      <c r="Q1283" s="42" t="s">
        <v>137</v>
      </c>
      <c r="R1283" s="96" t="s">
        <v>4812</v>
      </c>
      <c r="S1283" s="44">
        <v>12</v>
      </c>
      <c r="T1283" s="45">
        <f t="shared" si="108"/>
        <v>4392.6013999999996</v>
      </c>
      <c r="U1283" s="56" t="s">
        <v>100</v>
      </c>
      <c r="V1283" s="47" t="str">
        <f t="shared" si="109"/>
        <v>М</v>
      </c>
      <c r="W1283" s="47" t="str">
        <f t="shared" si="110"/>
        <v>Па</v>
      </c>
      <c r="X1283" s="48">
        <v>1.6000000000000001</v>
      </c>
      <c r="Y1283" s="48" t="s">
        <v>138</v>
      </c>
      <c r="Z1283" s="42" t="s">
        <v>139</v>
      </c>
      <c r="AA1283" s="56" t="s">
        <v>4844</v>
      </c>
      <c r="AB1283" s="48"/>
      <c r="AC1283" s="42" t="s">
        <v>141</v>
      </c>
      <c r="AD1283" s="49">
        <v>60</v>
      </c>
      <c r="AE1283" s="50">
        <v>44722</v>
      </c>
      <c r="AF1283" s="51">
        <f t="shared" si="111"/>
        <v>46547</v>
      </c>
      <c r="AG1283" s="40" t="s">
        <v>82</v>
      </c>
      <c r="AH1283" s="40" t="s">
        <v>83</v>
      </c>
      <c r="AI1283" s="42" t="s">
        <v>4869</v>
      </c>
      <c r="AJ1283" s="40" t="s">
        <v>143</v>
      </c>
      <c r="AK1283" s="51" t="str">
        <f t="shared" ca="1" si="107"/>
        <v>поверен</v>
      </c>
      <c r="AL1283" s="42"/>
      <c r="AM1283" s="42" t="s">
        <v>86</v>
      </c>
      <c r="AN1283" s="42" t="s">
        <v>87</v>
      </c>
      <c r="AO1283" s="42" t="s">
        <v>88</v>
      </c>
      <c r="AP1283" s="48"/>
      <c r="AQ1283" s="41"/>
      <c r="AR1283" s="51"/>
      <c r="AS1283" s="42" t="s">
        <v>91</v>
      </c>
      <c r="AT1283" s="37" t="s">
        <v>385</v>
      </c>
      <c r="AU1283" s="37"/>
      <c r="AV1283" s="40"/>
      <c r="AW1283" s="40"/>
      <c r="AX1283" s="37"/>
      <c r="AY1283" s="37"/>
      <c r="AZ1283" s="37"/>
      <c r="BA1283" s="40"/>
      <c r="BB1283" s="40" t="s">
        <v>145</v>
      </c>
      <c r="BC1283" s="40" t="s">
        <v>146</v>
      </c>
      <c r="BD1283" s="42" t="s">
        <v>647</v>
      </c>
      <c r="BE1283" s="40"/>
      <c r="BF1283" s="52"/>
      <c r="BG1283" s="47" t="s">
        <v>3355</v>
      </c>
      <c r="BH1283" s="54"/>
      <c r="BI1283" s="47"/>
      <c r="BJ1283" s="47"/>
      <c r="BK1283" s="47"/>
      <c r="BL1283" s="55"/>
      <c r="BM1283" s="55"/>
      <c r="BN1283" s="55"/>
      <c r="BO1283" s="55"/>
      <c r="BP1283" s="55"/>
      <c r="BQ1283" s="55"/>
      <c r="BR1283" s="55"/>
      <c r="BS1283" s="55"/>
      <c r="BT1283" s="55"/>
      <c r="BU1283" s="55"/>
      <c r="BV1283" s="55"/>
      <c r="BW1283" s="55"/>
      <c r="BX1283" s="55"/>
      <c r="BY1283" s="55"/>
      <c r="BZ1283" s="55"/>
      <c r="CA1283" s="55"/>
      <c r="CB1283" s="55"/>
      <c r="CC1283" s="55"/>
      <c r="CD1283" s="55"/>
      <c r="CE1283" s="55"/>
      <c r="CF1283" s="55"/>
      <c r="CG1283" s="55"/>
      <c r="CH1283" s="55"/>
      <c r="CI1283" s="55"/>
      <c r="CJ1283" s="55"/>
      <c r="CK1283" s="55"/>
      <c r="CL1283" s="55"/>
      <c r="CM1283" s="55"/>
      <c r="CN1283" s="55"/>
      <c r="CO1283" s="55"/>
      <c r="CP1283" s="55"/>
      <c r="CQ1283" s="55"/>
      <c r="CR1283" s="55"/>
      <c r="CS1283" s="55"/>
      <c r="CT1283" s="55"/>
      <c r="CU1283" s="55"/>
      <c r="CV1283" s="55"/>
      <c r="CW1283" s="55"/>
      <c r="CX1283" s="55"/>
      <c r="CY1283" s="55"/>
      <c r="CZ1283" s="55"/>
      <c r="DA1283" s="55"/>
      <c r="DB1283" s="55"/>
      <c r="DC1283" s="55"/>
      <c r="DD1283" s="55"/>
      <c r="DE1283" s="55"/>
      <c r="DF1283" s="55"/>
      <c r="DG1283" s="55"/>
      <c r="DH1283" s="55"/>
      <c r="DI1283" s="55"/>
      <c r="DJ1283" s="55"/>
      <c r="DK1283" s="55"/>
      <c r="DL1283" s="55"/>
      <c r="DM1283" s="55"/>
      <c r="DN1283" s="55"/>
      <c r="DO1283" s="55"/>
      <c r="DP1283" s="55"/>
      <c r="DQ1283" s="55"/>
      <c r="DR1283" s="55"/>
      <c r="DS1283" s="55"/>
      <c r="DT1283" s="55"/>
      <c r="DU1283" s="55"/>
      <c r="DV1283" s="55"/>
      <c r="DW1283" s="55"/>
      <c r="DX1283" s="55"/>
      <c r="DY1283" s="55"/>
      <c r="DZ1283" s="55"/>
      <c r="EA1283" s="55"/>
      <c r="EB1283" s="55"/>
      <c r="EC1283" s="55"/>
      <c r="ED1283" s="55"/>
      <c r="EE1283" s="55"/>
      <c r="EF1283" s="55"/>
      <c r="EG1283" s="55"/>
      <c r="EH1283" s="55"/>
      <c r="EI1283" s="55"/>
      <c r="EJ1283" s="55"/>
      <c r="EK1283" s="55"/>
      <c r="EL1283" s="55"/>
      <c r="EM1283" s="55"/>
      <c r="EN1283" s="55"/>
      <c r="EO1283" s="55"/>
      <c r="EP1283" s="55"/>
      <c r="EQ1283" s="55"/>
      <c r="ER1283" s="55"/>
      <c r="ES1283" s="55"/>
      <c r="ET1283" s="55"/>
      <c r="EU1283" s="55"/>
      <c r="EV1283" s="55"/>
      <c r="EW1283" s="55"/>
      <c r="EX1283" s="55"/>
      <c r="EY1283" s="55"/>
      <c r="EZ1283" s="55"/>
      <c r="FA1283" s="55"/>
      <c r="FB1283" s="55"/>
      <c r="FC1283" s="55"/>
      <c r="FD1283" s="55"/>
      <c r="FE1283" s="55"/>
      <c r="FF1283" s="55"/>
      <c r="FG1283" s="55"/>
      <c r="FH1283" s="55"/>
      <c r="FI1283" s="55"/>
      <c r="FJ1283" s="55"/>
      <c r="FK1283" s="55"/>
      <c r="FL1283" s="55"/>
      <c r="FM1283" s="55"/>
      <c r="FN1283" s="55"/>
      <c r="FO1283" s="55"/>
      <c r="FP1283" s="55"/>
      <c r="FQ1283" s="55"/>
      <c r="FR1283" s="55"/>
      <c r="FS1283" s="55"/>
      <c r="FT1283" s="55"/>
      <c r="FU1283" s="55"/>
      <c r="FV1283" s="55"/>
      <c r="FW1283" s="55"/>
      <c r="FX1283" s="55"/>
      <c r="FY1283" s="55"/>
      <c r="FZ1283" s="55"/>
      <c r="GA1283" s="55"/>
      <c r="GB1283" s="55"/>
      <c r="GC1283" s="55"/>
      <c r="GD1283" s="55"/>
      <c r="GE1283" s="55"/>
      <c r="GF1283" s="55"/>
      <c r="GG1283" s="55"/>
      <c r="GH1283" s="55"/>
      <c r="GI1283" s="55"/>
      <c r="GJ1283" s="55"/>
      <c r="GK1283" s="55"/>
      <c r="GL1283" s="55"/>
      <c r="GM1283" s="55"/>
      <c r="GN1283" s="55"/>
      <c r="GO1283" s="55"/>
      <c r="GP1283" s="55"/>
      <c r="GQ1283" s="55"/>
      <c r="GR1283" s="55"/>
      <c r="GS1283" s="55"/>
      <c r="GT1283" s="55"/>
      <c r="GU1283" s="55"/>
      <c r="GV1283" s="55"/>
      <c r="GW1283" s="55"/>
      <c r="GX1283" s="55"/>
      <c r="GY1283" s="55"/>
      <c r="GZ1283" s="55"/>
      <c r="HA1283" s="55"/>
      <c r="HB1283" s="55"/>
      <c r="HC1283" s="55"/>
      <c r="HD1283" s="55"/>
      <c r="HE1283" s="55"/>
      <c r="HF1283" s="55"/>
      <c r="HG1283" s="55"/>
      <c r="HH1283" s="55"/>
      <c r="HI1283" s="55"/>
      <c r="HJ1283" s="55"/>
      <c r="HK1283" s="55"/>
      <c r="HL1283" s="55"/>
      <c r="HM1283" s="55"/>
      <c r="HN1283" s="55"/>
      <c r="HO1283" s="55"/>
      <c r="HP1283" s="55"/>
      <c r="HQ1283" s="55"/>
      <c r="HR1283" s="55"/>
      <c r="HS1283" s="55"/>
      <c r="HT1283" s="55"/>
      <c r="HU1283" s="55"/>
      <c r="HV1283" s="55"/>
      <c r="HW1283" s="55"/>
      <c r="HX1283" s="55"/>
      <c r="HY1283" s="55"/>
      <c r="HZ1283" s="55"/>
      <c r="IA1283" s="55"/>
      <c r="IB1283" s="55"/>
      <c r="IC1283" s="55"/>
      <c r="ID1283" s="55"/>
      <c r="IE1283" s="55"/>
    </row>
    <row r="1284" s="36" customFormat="1" ht="60" hidden="1" customHeight="1">
      <c r="A1284" s="37"/>
      <c r="B1284" s="37" t="s">
        <v>62</v>
      </c>
      <c r="C1284" s="37" t="s">
        <v>63</v>
      </c>
      <c r="D1284" s="56" t="s">
        <v>64</v>
      </c>
      <c r="E1284" s="56">
        <v>296</v>
      </c>
      <c r="F1284" s="40" t="s">
        <v>4864</v>
      </c>
      <c r="G1284" s="40" t="s">
        <v>1332</v>
      </c>
      <c r="H1284" s="56" t="s">
        <v>4802</v>
      </c>
      <c r="I1284" s="48" t="s">
        <v>149</v>
      </c>
      <c r="J1284" s="40" t="s">
        <v>150</v>
      </c>
      <c r="K1284" s="49" t="s">
        <v>131</v>
      </c>
      <c r="L1284" s="57" t="s">
        <v>151</v>
      </c>
      <c r="M1284" s="40" t="s">
        <v>4868</v>
      </c>
      <c r="N1284" s="49">
        <v>9664728</v>
      </c>
      <c r="O1284" s="37" t="s">
        <v>153</v>
      </c>
      <c r="P1284" s="37" t="s">
        <v>154</v>
      </c>
      <c r="Q1284" s="42" t="s">
        <v>137</v>
      </c>
      <c r="R1284" s="96" t="s">
        <v>4799</v>
      </c>
      <c r="S1284" s="44">
        <v>12</v>
      </c>
      <c r="T1284" s="45">
        <f t="shared" si="108"/>
        <v>4393.6013999999996</v>
      </c>
      <c r="U1284" s="56" t="s">
        <v>100</v>
      </c>
      <c r="V1284" s="47" t="str">
        <f t="shared" si="109"/>
        <v>М</v>
      </c>
      <c r="W1284" s="47" t="str">
        <f t="shared" si="110"/>
        <v>Па</v>
      </c>
      <c r="X1284" s="48">
        <v>1.6000000000000001</v>
      </c>
      <c r="Y1284" s="48" t="s">
        <v>138</v>
      </c>
      <c r="Z1284" s="42" t="s">
        <v>139</v>
      </c>
      <c r="AA1284" s="56" t="s">
        <v>4844</v>
      </c>
      <c r="AB1284" s="48"/>
      <c r="AC1284" s="42" t="s">
        <v>141</v>
      </c>
      <c r="AD1284" s="49">
        <v>60</v>
      </c>
      <c r="AE1284" s="50">
        <v>44722</v>
      </c>
      <c r="AF1284" s="51">
        <f t="shared" si="111"/>
        <v>46547</v>
      </c>
      <c r="AG1284" s="40" t="s">
        <v>82</v>
      </c>
      <c r="AH1284" s="40" t="s">
        <v>83</v>
      </c>
      <c r="AI1284" s="42" t="s">
        <v>4870</v>
      </c>
      <c r="AJ1284" s="40" t="s">
        <v>143</v>
      </c>
      <c r="AK1284" s="51" t="str">
        <f t="shared" ca="1" si="107"/>
        <v>поверен</v>
      </c>
      <c r="AL1284" s="42"/>
      <c r="AM1284" s="42" t="s">
        <v>86</v>
      </c>
      <c r="AN1284" s="42" t="s">
        <v>87</v>
      </c>
      <c r="AO1284" s="42" t="s">
        <v>88</v>
      </c>
      <c r="AP1284" s="48"/>
      <c r="AQ1284" s="41"/>
      <c r="AR1284" s="51"/>
      <c r="AS1284" s="42" t="s">
        <v>91</v>
      </c>
      <c r="AT1284" s="37" t="s">
        <v>385</v>
      </c>
      <c r="AU1284" s="37"/>
      <c r="AV1284" s="40"/>
      <c r="AW1284" s="40"/>
      <c r="AX1284" s="37"/>
      <c r="AY1284" s="37"/>
      <c r="AZ1284" s="37"/>
      <c r="BA1284" s="40"/>
      <c r="BB1284" s="40" t="s">
        <v>145</v>
      </c>
      <c r="BC1284" s="40" t="s">
        <v>146</v>
      </c>
      <c r="BD1284" s="42" t="s">
        <v>647</v>
      </c>
      <c r="BE1284" s="40"/>
      <c r="BF1284" s="52"/>
      <c r="BG1284" s="47" t="s">
        <v>3355</v>
      </c>
      <c r="BH1284" s="54"/>
      <c r="BI1284" s="47"/>
      <c r="BJ1284" s="47"/>
      <c r="BK1284" s="47"/>
      <c r="BL1284" s="55"/>
      <c r="BM1284" s="55"/>
      <c r="BN1284" s="55"/>
      <c r="BO1284" s="55"/>
      <c r="BP1284" s="55"/>
      <c r="BQ1284" s="55"/>
      <c r="BR1284" s="55"/>
      <c r="BS1284" s="55"/>
      <c r="BT1284" s="55"/>
      <c r="BU1284" s="55"/>
      <c r="BV1284" s="55"/>
      <c r="BW1284" s="55"/>
      <c r="BX1284" s="55"/>
      <c r="BY1284" s="55"/>
      <c r="BZ1284" s="55"/>
      <c r="CA1284" s="55"/>
      <c r="CB1284" s="55"/>
      <c r="CC1284" s="55"/>
      <c r="CD1284" s="55"/>
      <c r="CE1284" s="55"/>
      <c r="CF1284" s="55"/>
      <c r="CG1284" s="55"/>
      <c r="CH1284" s="55"/>
      <c r="CI1284" s="55"/>
      <c r="CJ1284" s="55"/>
      <c r="CK1284" s="55"/>
      <c r="CL1284" s="55"/>
      <c r="CM1284" s="55"/>
      <c r="CN1284" s="55"/>
      <c r="CO1284" s="55"/>
      <c r="CP1284" s="55"/>
      <c r="CQ1284" s="55"/>
      <c r="CR1284" s="55"/>
      <c r="CS1284" s="55"/>
      <c r="CT1284" s="55"/>
      <c r="CU1284" s="55"/>
      <c r="CV1284" s="55"/>
      <c r="CW1284" s="55"/>
      <c r="CX1284" s="55"/>
      <c r="CY1284" s="55"/>
      <c r="CZ1284" s="55"/>
      <c r="DA1284" s="55"/>
      <c r="DB1284" s="55"/>
      <c r="DC1284" s="55"/>
      <c r="DD1284" s="55"/>
      <c r="DE1284" s="55"/>
      <c r="DF1284" s="55"/>
      <c r="DG1284" s="55"/>
      <c r="DH1284" s="55"/>
      <c r="DI1284" s="55"/>
      <c r="DJ1284" s="55"/>
      <c r="DK1284" s="55"/>
      <c r="DL1284" s="55"/>
      <c r="DM1284" s="55"/>
      <c r="DN1284" s="55"/>
      <c r="DO1284" s="55"/>
      <c r="DP1284" s="55"/>
      <c r="DQ1284" s="55"/>
      <c r="DR1284" s="55"/>
      <c r="DS1284" s="55"/>
      <c r="DT1284" s="55"/>
      <c r="DU1284" s="55"/>
      <c r="DV1284" s="55"/>
      <c r="DW1284" s="55"/>
      <c r="DX1284" s="55"/>
      <c r="DY1284" s="55"/>
      <c r="DZ1284" s="55"/>
      <c r="EA1284" s="55"/>
      <c r="EB1284" s="55"/>
      <c r="EC1284" s="55"/>
      <c r="ED1284" s="55"/>
      <c r="EE1284" s="55"/>
      <c r="EF1284" s="55"/>
      <c r="EG1284" s="55"/>
      <c r="EH1284" s="55"/>
      <c r="EI1284" s="55"/>
      <c r="EJ1284" s="55"/>
      <c r="EK1284" s="55"/>
      <c r="EL1284" s="55"/>
      <c r="EM1284" s="55"/>
      <c r="EN1284" s="55"/>
      <c r="EO1284" s="55"/>
      <c r="EP1284" s="55"/>
      <c r="EQ1284" s="55"/>
      <c r="ER1284" s="55"/>
      <c r="ES1284" s="55"/>
      <c r="ET1284" s="55"/>
      <c r="EU1284" s="55"/>
      <c r="EV1284" s="55"/>
      <c r="EW1284" s="55"/>
      <c r="EX1284" s="55"/>
      <c r="EY1284" s="55"/>
      <c r="EZ1284" s="55"/>
      <c r="FA1284" s="55"/>
      <c r="FB1284" s="55"/>
      <c r="FC1284" s="55"/>
      <c r="FD1284" s="55"/>
      <c r="FE1284" s="55"/>
      <c r="FF1284" s="55"/>
      <c r="FG1284" s="55"/>
      <c r="FH1284" s="55"/>
      <c r="FI1284" s="55"/>
      <c r="FJ1284" s="55"/>
      <c r="FK1284" s="55"/>
      <c r="FL1284" s="55"/>
      <c r="FM1284" s="55"/>
      <c r="FN1284" s="55"/>
      <c r="FO1284" s="55"/>
      <c r="FP1284" s="55"/>
      <c r="FQ1284" s="55"/>
      <c r="FR1284" s="55"/>
      <c r="FS1284" s="55"/>
      <c r="FT1284" s="55"/>
      <c r="FU1284" s="55"/>
      <c r="FV1284" s="55"/>
      <c r="FW1284" s="55"/>
      <c r="FX1284" s="55"/>
      <c r="FY1284" s="55"/>
      <c r="FZ1284" s="55"/>
      <c r="GA1284" s="55"/>
      <c r="GB1284" s="55"/>
      <c r="GC1284" s="55"/>
      <c r="GD1284" s="55"/>
      <c r="GE1284" s="55"/>
      <c r="GF1284" s="55"/>
      <c r="GG1284" s="55"/>
      <c r="GH1284" s="55"/>
      <c r="GI1284" s="55"/>
      <c r="GJ1284" s="55"/>
      <c r="GK1284" s="55"/>
      <c r="GL1284" s="55"/>
      <c r="GM1284" s="55"/>
      <c r="GN1284" s="55"/>
      <c r="GO1284" s="55"/>
      <c r="GP1284" s="55"/>
      <c r="GQ1284" s="55"/>
      <c r="GR1284" s="55"/>
      <c r="GS1284" s="55"/>
      <c r="GT1284" s="55"/>
      <c r="GU1284" s="55"/>
      <c r="GV1284" s="55"/>
      <c r="GW1284" s="55"/>
      <c r="GX1284" s="55"/>
      <c r="GY1284" s="55"/>
      <c r="GZ1284" s="55"/>
      <c r="HA1284" s="55"/>
      <c r="HB1284" s="55"/>
      <c r="HC1284" s="55"/>
      <c r="HD1284" s="55"/>
      <c r="HE1284" s="55"/>
      <c r="HF1284" s="55"/>
      <c r="HG1284" s="55"/>
      <c r="HH1284" s="55"/>
      <c r="HI1284" s="55"/>
      <c r="HJ1284" s="55"/>
      <c r="HK1284" s="55"/>
      <c r="HL1284" s="55"/>
      <c r="HM1284" s="55"/>
      <c r="HN1284" s="55"/>
      <c r="HO1284" s="55"/>
      <c r="HP1284" s="55"/>
      <c r="HQ1284" s="55"/>
      <c r="HR1284" s="55"/>
      <c r="HS1284" s="55"/>
      <c r="HT1284" s="55"/>
      <c r="HU1284" s="55"/>
      <c r="HV1284" s="55"/>
      <c r="HW1284" s="55"/>
      <c r="HX1284" s="55"/>
      <c r="HY1284" s="55"/>
      <c r="HZ1284" s="55"/>
      <c r="IA1284" s="55"/>
      <c r="IB1284" s="55"/>
      <c r="IC1284" s="55"/>
      <c r="ID1284" s="55"/>
      <c r="IE1284" s="55"/>
    </row>
    <row r="1285" s="36" customFormat="1" ht="60" hidden="1" customHeight="1">
      <c r="A1285" s="37"/>
      <c r="B1285" s="37" t="s">
        <v>62</v>
      </c>
      <c r="C1285" s="37" t="s">
        <v>63</v>
      </c>
      <c r="D1285" s="56" t="s">
        <v>64</v>
      </c>
      <c r="E1285" s="56">
        <v>296</v>
      </c>
      <c r="F1285" s="40" t="s">
        <v>4864</v>
      </c>
      <c r="G1285" s="40" t="s">
        <v>1332</v>
      </c>
      <c r="H1285" s="56" t="s">
        <v>4806</v>
      </c>
      <c r="I1285" s="48" t="s">
        <v>149</v>
      </c>
      <c r="J1285" s="40" t="s">
        <v>150</v>
      </c>
      <c r="K1285" s="49" t="s">
        <v>131</v>
      </c>
      <c r="L1285" s="57" t="s">
        <v>151</v>
      </c>
      <c r="M1285" s="40" t="s">
        <v>4868</v>
      </c>
      <c r="N1285" s="49">
        <v>9664729</v>
      </c>
      <c r="O1285" s="37" t="s">
        <v>992</v>
      </c>
      <c r="P1285" s="37" t="s">
        <v>154</v>
      </c>
      <c r="Q1285" s="42" t="s">
        <v>137</v>
      </c>
      <c r="R1285" s="96" t="s">
        <v>4799</v>
      </c>
      <c r="S1285" s="44">
        <v>12</v>
      </c>
      <c r="T1285" s="45">
        <f t="shared" si="108"/>
        <v>4393.6013999999996</v>
      </c>
      <c r="U1285" s="56" t="s">
        <v>100</v>
      </c>
      <c r="V1285" s="47" t="str">
        <f t="shared" si="109"/>
        <v>М</v>
      </c>
      <c r="W1285" s="47" t="str">
        <f t="shared" si="110"/>
        <v>Па</v>
      </c>
      <c r="X1285" s="48">
        <v>1.6000000000000001</v>
      </c>
      <c r="Y1285" s="48" t="s">
        <v>138</v>
      </c>
      <c r="Z1285" s="42" t="s">
        <v>139</v>
      </c>
      <c r="AA1285" s="56" t="s">
        <v>4844</v>
      </c>
      <c r="AB1285" s="48"/>
      <c r="AC1285" s="42" t="s">
        <v>141</v>
      </c>
      <c r="AD1285" s="49">
        <v>60</v>
      </c>
      <c r="AE1285" s="50">
        <v>44722</v>
      </c>
      <c r="AF1285" s="51">
        <f t="shared" si="111"/>
        <v>46547</v>
      </c>
      <c r="AG1285" s="40" t="s">
        <v>82</v>
      </c>
      <c r="AH1285" s="40" t="s">
        <v>83</v>
      </c>
      <c r="AI1285" s="42" t="s">
        <v>4871</v>
      </c>
      <c r="AJ1285" s="40" t="s">
        <v>143</v>
      </c>
      <c r="AK1285" s="51" t="str">
        <f t="shared" ca="1" si="107"/>
        <v>поверен</v>
      </c>
      <c r="AL1285" s="42"/>
      <c r="AM1285" s="42" t="s">
        <v>86</v>
      </c>
      <c r="AN1285" s="42" t="s">
        <v>87</v>
      </c>
      <c r="AO1285" s="42" t="s">
        <v>88</v>
      </c>
      <c r="AP1285" s="48"/>
      <c r="AQ1285" s="41"/>
      <c r="AR1285" s="51"/>
      <c r="AS1285" s="42" t="s">
        <v>91</v>
      </c>
      <c r="AT1285" s="37" t="s">
        <v>385</v>
      </c>
      <c r="AU1285" s="37"/>
      <c r="AV1285" s="40"/>
      <c r="AW1285" s="40"/>
      <c r="AX1285" s="37"/>
      <c r="AY1285" s="37"/>
      <c r="AZ1285" s="37"/>
      <c r="BA1285" s="40"/>
      <c r="BB1285" s="40" t="s">
        <v>145</v>
      </c>
      <c r="BC1285" s="40" t="s">
        <v>146</v>
      </c>
      <c r="BD1285" s="42" t="s">
        <v>647</v>
      </c>
      <c r="BE1285" s="40"/>
      <c r="BF1285" s="52"/>
      <c r="BG1285" s="47" t="s">
        <v>3355</v>
      </c>
      <c r="BH1285" s="54"/>
      <c r="BI1285" s="47"/>
      <c r="BJ1285" s="47"/>
      <c r="BK1285" s="47"/>
      <c r="BL1285" s="55"/>
      <c r="BM1285" s="55"/>
      <c r="BN1285" s="55"/>
      <c r="BO1285" s="55"/>
      <c r="BP1285" s="55"/>
      <c r="BQ1285" s="55"/>
      <c r="BR1285" s="55"/>
      <c r="BS1285" s="55"/>
      <c r="BT1285" s="55"/>
      <c r="BU1285" s="55"/>
      <c r="BV1285" s="55"/>
      <c r="BW1285" s="55"/>
      <c r="BX1285" s="55"/>
      <c r="BY1285" s="55"/>
      <c r="BZ1285" s="55"/>
      <c r="CA1285" s="55"/>
      <c r="CB1285" s="55"/>
      <c r="CC1285" s="55"/>
      <c r="CD1285" s="55"/>
      <c r="CE1285" s="55"/>
      <c r="CF1285" s="55"/>
      <c r="CG1285" s="55"/>
      <c r="CH1285" s="55"/>
      <c r="CI1285" s="55"/>
      <c r="CJ1285" s="55"/>
      <c r="CK1285" s="55"/>
      <c r="CL1285" s="55"/>
      <c r="CM1285" s="55"/>
      <c r="CN1285" s="55"/>
      <c r="CO1285" s="55"/>
      <c r="CP1285" s="55"/>
      <c r="CQ1285" s="55"/>
      <c r="CR1285" s="55"/>
      <c r="CS1285" s="55"/>
      <c r="CT1285" s="55"/>
      <c r="CU1285" s="55"/>
      <c r="CV1285" s="55"/>
      <c r="CW1285" s="55"/>
      <c r="CX1285" s="55"/>
      <c r="CY1285" s="55"/>
      <c r="CZ1285" s="55"/>
      <c r="DA1285" s="55"/>
      <c r="DB1285" s="55"/>
      <c r="DC1285" s="55"/>
      <c r="DD1285" s="55"/>
      <c r="DE1285" s="55"/>
      <c r="DF1285" s="55"/>
      <c r="DG1285" s="55"/>
      <c r="DH1285" s="55"/>
      <c r="DI1285" s="55"/>
      <c r="DJ1285" s="55"/>
      <c r="DK1285" s="55"/>
      <c r="DL1285" s="55"/>
      <c r="DM1285" s="55"/>
      <c r="DN1285" s="55"/>
      <c r="DO1285" s="55"/>
      <c r="DP1285" s="55"/>
      <c r="DQ1285" s="55"/>
      <c r="DR1285" s="55"/>
      <c r="DS1285" s="55"/>
      <c r="DT1285" s="55"/>
      <c r="DU1285" s="55"/>
      <c r="DV1285" s="55"/>
      <c r="DW1285" s="55"/>
      <c r="DX1285" s="55"/>
      <c r="DY1285" s="55"/>
      <c r="DZ1285" s="55"/>
      <c r="EA1285" s="55"/>
      <c r="EB1285" s="55"/>
      <c r="EC1285" s="55"/>
      <c r="ED1285" s="55"/>
      <c r="EE1285" s="55"/>
      <c r="EF1285" s="55"/>
      <c r="EG1285" s="55"/>
      <c r="EH1285" s="55"/>
      <c r="EI1285" s="55"/>
      <c r="EJ1285" s="55"/>
      <c r="EK1285" s="55"/>
      <c r="EL1285" s="55"/>
      <c r="EM1285" s="55"/>
      <c r="EN1285" s="55"/>
      <c r="EO1285" s="55"/>
      <c r="EP1285" s="55"/>
      <c r="EQ1285" s="55"/>
      <c r="ER1285" s="55"/>
      <c r="ES1285" s="55"/>
      <c r="ET1285" s="55"/>
      <c r="EU1285" s="55"/>
      <c r="EV1285" s="55"/>
      <c r="EW1285" s="55"/>
      <c r="EX1285" s="55"/>
      <c r="EY1285" s="55"/>
      <c r="EZ1285" s="55"/>
      <c r="FA1285" s="55"/>
      <c r="FB1285" s="55"/>
      <c r="FC1285" s="55"/>
      <c r="FD1285" s="55"/>
      <c r="FE1285" s="55"/>
      <c r="FF1285" s="55"/>
      <c r="FG1285" s="55"/>
      <c r="FH1285" s="55"/>
      <c r="FI1285" s="55"/>
      <c r="FJ1285" s="55"/>
      <c r="FK1285" s="55"/>
      <c r="FL1285" s="55"/>
      <c r="FM1285" s="55"/>
      <c r="FN1285" s="55"/>
      <c r="FO1285" s="55"/>
      <c r="FP1285" s="55"/>
      <c r="FQ1285" s="55"/>
      <c r="FR1285" s="55"/>
      <c r="FS1285" s="55"/>
      <c r="FT1285" s="55"/>
      <c r="FU1285" s="55"/>
      <c r="FV1285" s="55"/>
      <c r="FW1285" s="55"/>
      <c r="FX1285" s="55"/>
      <c r="FY1285" s="55"/>
      <c r="FZ1285" s="55"/>
      <c r="GA1285" s="55"/>
      <c r="GB1285" s="55"/>
      <c r="GC1285" s="55"/>
      <c r="GD1285" s="55"/>
      <c r="GE1285" s="55"/>
      <c r="GF1285" s="55"/>
      <c r="GG1285" s="55"/>
      <c r="GH1285" s="55"/>
      <c r="GI1285" s="55"/>
      <c r="GJ1285" s="55"/>
      <c r="GK1285" s="55"/>
      <c r="GL1285" s="55"/>
      <c r="GM1285" s="55"/>
      <c r="GN1285" s="55"/>
      <c r="GO1285" s="55"/>
      <c r="GP1285" s="55"/>
      <c r="GQ1285" s="55"/>
      <c r="GR1285" s="55"/>
      <c r="GS1285" s="55"/>
      <c r="GT1285" s="55"/>
      <c r="GU1285" s="55"/>
      <c r="GV1285" s="55"/>
      <c r="GW1285" s="55"/>
      <c r="GX1285" s="55"/>
      <c r="GY1285" s="55"/>
      <c r="GZ1285" s="55"/>
      <c r="HA1285" s="55"/>
      <c r="HB1285" s="55"/>
      <c r="HC1285" s="55"/>
      <c r="HD1285" s="55"/>
      <c r="HE1285" s="55"/>
      <c r="HF1285" s="55"/>
      <c r="HG1285" s="55"/>
      <c r="HH1285" s="55"/>
      <c r="HI1285" s="55"/>
      <c r="HJ1285" s="55"/>
      <c r="HK1285" s="55"/>
      <c r="HL1285" s="55"/>
      <c r="HM1285" s="55"/>
      <c r="HN1285" s="55"/>
      <c r="HO1285" s="55"/>
      <c r="HP1285" s="55"/>
      <c r="HQ1285" s="55"/>
      <c r="HR1285" s="55"/>
      <c r="HS1285" s="55"/>
      <c r="HT1285" s="55"/>
      <c r="HU1285" s="55"/>
      <c r="HV1285" s="55"/>
      <c r="HW1285" s="55"/>
      <c r="HX1285" s="55"/>
      <c r="HY1285" s="55"/>
      <c r="HZ1285" s="55"/>
      <c r="IA1285" s="55"/>
      <c r="IB1285" s="55"/>
      <c r="IC1285" s="55"/>
      <c r="ID1285" s="55"/>
      <c r="IE1285" s="55"/>
    </row>
    <row r="1286" s="36" customFormat="1" ht="60" hidden="1" customHeight="1">
      <c r="A1286" s="37"/>
      <c r="B1286" s="37" t="s">
        <v>62</v>
      </c>
      <c r="C1286" s="37" t="s">
        <v>63</v>
      </c>
      <c r="D1286" s="56" t="s">
        <v>64</v>
      </c>
      <c r="E1286" s="56">
        <v>296</v>
      </c>
      <c r="F1286" s="40" t="s">
        <v>4864</v>
      </c>
      <c r="G1286" s="40" t="s">
        <v>1332</v>
      </c>
      <c r="H1286" s="56" t="s">
        <v>4810</v>
      </c>
      <c r="I1286" s="48" t="s">
        <v>149</v>
      </c>
      <c r="J1286" s="40" t="s">
        <v>150</v>
      </c>
      <c r="K1286" s="49" t="s">
        <v>131</v>
      </c>
      <c r="L1286" s="57" t="s">
        <v>151</v>
      </c>
      <c r="M1286" s="40" t="s">
        <v>4868</v>
      </c>
      <c r="N1286" s="49">
        <v>9664731</v>
      </c>
      <c r="O1286" s="37" t="s">
        <v>992</v>
      </c>
      <c r="P1286" s="37" t="s">
        <v>154</v>
      </c>
      <c r="Q1286" s="42" t="s">
        <v>137</v>
      </c>
      <c r="R1286" s="96" t="s">
        <v>4799</v>
      </c>
      <c r="S1286" s="44">
        <v>12</v>
      </c>
      <c r="T1286" s="45">
        <f t="shared" si="108"/>
        <v>4393.6013999999996</v>
      </c>
      <c r="U1286" s="56" t="s">
        <v>100</v>
      </c>
      <c r="V1286" s="47" t="str">
        <f t="shared" si="109"/>
        <v>М</v>
      </c>
      <c r="W1286" s="47" t="str">
        <f t="shared" si="110"/>
        <v>Па</v>
      </c>
      <c r="X1286" s="48">
        <v>1.6000000000000001</v>
      </c>
      <c r="Y1286" s="48" t="s">
        <v>138</v>
      </c>
      <c r="Z1286" s="42" t="s">
        <v>139</v>
      </c>
      <c r="AA1286" s="56" t="s">
        <v>4844</v>
      </c>
      <c r="AB1286" s="48"/>
      <c r="AC1286" s="42" t="s">
        <v>141</v>
      </c>
      <c r="AD1286" s="49">
        <v>60</v>
      </c>
      <c r="AE1286" s="50">
        <v>44722</v>
      </c>
      <c r="AF1286" s="51">
        <f t="shared" si="111"/>
        <v>46547</v>
      </c>
      <c r="AG1286" s="40" t="s">
        <v>82</v>
      </c>
      <c r="AH1286" s="40" t="s">
        <v>83</v>
      </c>
      <c r="AI1286" s="42" t="s">
        <v>4872</v>
      </c>
      <c r="AJ1286" s="40" t="s">
        <v>143</v>
      </c>
      <c r="AK1286" s="51" t="str">
        <f t="shared" ca="1" si="107"/>
        <v>поверен</v>
      </c>
      <c r="AL1286" s="42"/>
      <c r="AM1286" s="42" t="s">
        <v>86</v>
      </c>
      <c r="AN1286" s="42" t="s">
        <v>87</v>
      </c>
      <c r="AO1286" s="42" t="s">
        <v>88</v>
      </c>
      <c r="AP1286" s="48"/>
      <c r="AQ1286" s="41"/>
      <c r="AR1286" s="51"/>
      <c r="AS1286" s="42" t="s">
        <v>91</v>
      </c>
      <c r="AT1286" s="37" t="s">
        <v>385</v>
      </c>
      <c r="AU1286" s="37"/>
      <c r="AV1286" s="40"/>
      <c r="AW1286" s="40"/>
      <c r="AX1286" s="37"/>
      <c r="AY1286" s="37"/>
      <c r="AZ1286" s="37"/>
      <c r="BA1286" s="40"/>
      <c r="BB1286" s="40" t="s">
        <v>145</v>
      </c>
      <c r="BC1286" s="40" t="s">
        <v>146</v>
      </c>
      <c r="BD1286" s="42" t="s">
        <v>647</v>
      </c>
      <c r="BE1286" s="40"/>
      <c r="BF1286" s="52"/>
      <c r="BG1286" s="47" t="s">
        <v>3355</v>
      </c>
      <c r="BH1286" s="54"/>
      <c r="BI1286" s="47"/>
      <c r="BJ1286" s="47"/>
      <c r="BK1286" s="47"/>
      <c r="BL1286" s="55"/>
      <c r="BM1286" s="55"/>
      <c r="BN1286" s="55"/>
      <c r="BO1286" s="55"/>
      <c r="BP1286" s="55"/>
      <c r="BQ1286" s="55"/>
      <c r="BR1286" s="55"/>
      <c r="BS1286" s="55"/>
      <c r="BT1286" s="55"/>
      <c r="BU1286" s="55"/>
      <c r="BV1286" s="55"/>
      <c r="BW1286" s="55"/>
      <c r="BX1286" s="55"/>
      <c r="BY1286" s="55"/>
      <c r="BZ1286" s="55"/>
      <c r="CA1286" s="55"/>
      <c r="CB1286" s="55"/>
      <c r="CC1286" s="55"/>
      <c r="CD1286" s="55"/>
      <c r="CE1286" s="55"/>
      <c r="CF1286" s="55"/>
      <c r="CG1286" s="55"/>
      <c r="CH1286" s="55"/>
      <c r="CI1286" s="55"/>
      <c r="CJ1286" s="55"/>
      <c r="CK1286" s="55"/>
      <c r="CL1286" s="55"/>
      <c r="CM1286" s="55"/>
      <c r="CN1286" s="55"/>
      <c r="CO1286" s="55"/>
      <c r="CP1286" s="55"/>
      <c r="CQ1286" s="55"/>
      <c r="CR1286" s="55"/>
      <c r="CS1286" s="55"/>
      <c r="CT1286" s="55"/>
      <c r="CU1286" s="55"/>
      <c r="CV1286" s="55"/>
      <c r="CW1286" s="55"/>
      <c r="CX1286" s="55"/>
      <c r="CY1286" s="55"/>
      <c r="CZ1286" s="55"/>
      <c r="DA1286" s="55"/>
      <c r="DB1286" s="55"/>
      <c r="DC1286" s="55"/>
      <c r="DD1286" s="55"/>
      <c r="DE1286" s="55"/>
      <c r="DF1286" s="55"/>
      <c r="DG1286" s="55"/>
      <c r="DH1286" s="55"/>
      <c r="DI1286" s="55"/>
      <c r="DJ1286" s="55"/>
      <c r="DK1286" s="55"/>
      <c r="DL1286" s="55"/>
      <c r="DM1286" s="55"/>
      <c r="DN1286" s="55"/>
      <c r="DO1286" s="55"/>
      <c r="DP1286" s="55"/>
      <c r="DQ1286" s="55"/>
      <c r="DR1286" s="55"/>
      <c r="DS1286" s="55"/>
      <c r="DT1286" s="55"/>
      <c r="DU1286" s="55"/>
      <c r="DV1286" s="55"/>
      <c r="DW1286" s="55"/>
      <c r="DX1286" s="55"/>
      <c r="DY1286" s="55"/>
      <c r="DZ1286" s="55"/>
      <c r="EA1286" s="55"/>
      <c r="EB1286" s="55"/>
      <c r="EC1286" s="55"/>
      <c r="ED1286" s="55"/>
      <c r="EE1286" s="55"/>
      <c r="EF1286" s="55"/>
      <c r="EG1286" s="55"/>
      <c r="EH1286" s="55"/>
      <c r="EI1286" s="55"/>
      <c r="EJ1286" s="55"/>
      <c r="EK1286" s="55"/>
      <c r="EL1286" s="55"/>
      <c r="EM1286" s="55"/>
      <c r="EN1286" s="55"/>
      <c r="EO1286" s="55"/>
      <c r="EP1286" s="55"/>
      <c r="EQ1286" s="55"/>
      <c r="ER1286" s="55"/>
      <c r="ES1286" s="55"/>
      <c r="ET1286" s="55"/>
      <c r="EU1286" s="55"/>
      <c r="EV1286" s="55"/>
      <c r="EW1286" s="55"/>
      <c r="EX1286" s="55"/>
      <c r="EY1286" s="55"/>
      <c r="EZ1286" s="55"/>
      <c r="FA1286" s="55"/>
      <c r="FB1286" s="55"/>
      <c r="FC1286" s="55"/>
      <c r="FD1286" s="55"/>
      <c r="FE1286" s="55"/>
      <c r="FF1286" s="55"/>
      <c r="FG1286" s="55"/>
      <c r="FH1286" s="55"/>
      <c r="FI1286" s="55"/>
      <c r="FJ1286" s="55"/>
      <c r="FK1286" s="55"/>
      <c r="FL1286" s="55"/>
      <c r="FM1286" s="55"/>
      <c r="FN1286" s="55"/>
      <c r="FO1286" s="55"/>
      <c r="FP1286" s="55"/>
      <c r="FQ1286" s="55"/>
      <c r="FR1286" s="55"/>
      <c r="FS1286" s="55"/>
      <c r="FT1286" s="55"/>
      <c r="FU1286" s="55"/>
      <c r="FV1286" s="55"/>
      <c r="FW1286" s="55"/>
      <c r="FX1286" s="55"/>
      <c r="FY1286" s="55"/>
      <c r="FZ1286" s="55"/>
      <c r="GA1286" s="55"/>
      <c r="GB1286" s="55"/>
      <c r="GC1286" s="55"/>
      <c r="GD1286" s="55"/>
      <c r="GE1286" s="55"/>
      <c r="GF1286" s="55"/>
      <c r="GG1286" s="55"/>
      <c r="GH1286" s="55"/>
      <c r="GI1286" s="55"/>
      <c r="GJ1286" s="55"/>
      <c r="GK1286" s="55"/>
      <c r="GL1286" s="55"/>
      <c r="GM1286" s="55"/>
      <c r="GN1286" s="55"/>
      <c r="GO1286" s="55"/>
      <c r="GP1286" s="55"/>
      <c r="GQ1286" s="55"/>
      <c r="GR1286" s="55"/>
      <c r="GS1286" s="55"/>
      <c r="GT1286" s="55"/>
      <c r="GU1286" s="55"/>
      <c r="GV1286" s="55"/>
      <c r="GW1286" s="55"/>
      <c r="GX1286" s="55"/>
      <c r="GY1286" s="55"/>
      <c r="GZ1286" s="55"/>
      <c r="HA1286" s="55"/>
      <c r="HB1286" s="55"/>
      <c r="HC1286" s="55"/>
      <c r="HD1286" s="55"/>
      <c r="HE1286" s="55"/>
      <c r="HF1286" s="55"/>
      <c r="HG1286" s="55"/>
      <c r="HH1286" s="55"/>
      <c r="HI1286" s="55"/>
      <c r="HJ1286" s="55"/>
      <c r="HK1286" s="55"/>
      <c r="HL1286" s="55"/>
      <c r="HM1286" s="55"/>
      <c r="HN1286" s="55"/>
      <c r="HO1286" s="55"/>
      <c r="HP1286" s="55"/>
      <c r="HQ1286" s="55"/>
      <c r="HR1286" s="55"/>
      <c r="HS1286" s="55"/>
      <c r="HT1286" s="55"/>
      <c r="HU1286" s="55"/>
      <c r="HV1286" s="55"/>
      <c r="HW1286" s="55"/>
      <c r="HX1286" s="55"/>
      <c r="HY1286" s="55"/>
      <c r="HZ1286" s="55"/>
      <c r="IA1286" s="55"/>
      <c r="IB1286" s="55"/>
      <c r="IC1286" s="55"/>
      <c r="ID1286" s="55"/>
      <c r="IE1286" s="55"/>
    </row>
    <row r="1287" s="36" customFormat="1" ht="60" hidden="1" customHeight="1">
      <c r="A1287" s="37"/>
      <c r="B1287" s="37" t="s">
        <v>62</v>
      </c>
      <c r="C1287" s="37" t="s">
        <v>63</v>
      </c>
      <c r="D1287" s="56" t="s">
        <v>64</v>
      </c>
      <c r="E1287" s="56">
        <v>296</v>
      </c>
      <c r="F1287" s="40" t="s">
        <v>4864</v>
      </c>
      <c r="G1287" s="40" t="s">
        <v>1332</v>
      </c>
      <c r="H1287" s="56" t="s">
        <v>4815</v>
      </c>
      <c r="I1287" s="48" t="s">
        <v>149</v>
      </c>
      <c r="J1287" s="40" t="s">
        <v>150</v>
      </c>
      <c r="K1287" s="49" t="s">
        <v>131</v>
      </c>
      <c r="L1287" s="57" t="s">
        <v>151</v>
      </c>
      <c r="M1287" s="40" t="s">
        <v>4868</v>
      </c>
      <c r="N1287" s="49">
        <v>9664730</v>
      </c>
      <c r="O1287" s="37" t="s">
        <v>992</v>
      </c>
      <c r="P1287" s="37" t="s">
        <v>154</v>
      </c>
      <c r="Q1287" s="42" t="s">
        <v>137</v>
      </c>
      <c r="R1287" s="96" t="s">
        <v>4799</v>
      </c>
      <c r="S1287" s="44">
        <v>12</v>
      </c>
      <c r="T1287" s="45">
        <f t="shared" si="108"/>
        <v>4393.6013999999996</v>
      </c>
      <c r="U1287" s="56" t="s">
        <v>100</v>
      </c>
      <c r="V1287" s="47" t="str">
        <f t="shared" si="109"/>
        <v>М</v>
      </c>
      <c r="W1287" s="47" t="str">
        <f t="shared" si="110"/>
        <v>Па</v>
      </c>
      <c r="X1287" s="48">
        <v>1.6000000000000001</v>
      </c>
      <c r="Y1287" s="48" t="s">
        <v>138</v>
      </c>
      <c r="Z1287" s="42" t="s">
        <v>139</v>
      </c>
      <c r="AA1287" s="56" t="s">
        <v>4844</v>
      </c>
      <c r="AB1287" s="48"/>
      <c r="AC1287" s="42" t="s">
        <v>141</v>
      </c>
      <c r="AD1287" s="49">
        <v>60</v>
      </c>
      <c r="AE1287" s="50">
        <v>44722</v>
      </c>
      <c r="AF1287" s="51">
        <f t="shared" si="111"/>
        <v>46547</v>
      </c>
      <c r="AG1287" s="40" t="s">
        <v>82</v>
      </c>
      <c r="AH1287" s="40" t="s">
        <v>83</v>
      </c>
      <c r="AI1287" s="42" t="s">
        <v>4873</v>
      </c>
      <c r="AJ1287" s="40" t="s">
        <v>143</v>
      </c>
      <c r="AK1287" s="51" t="str">
        <f t="shared" ca="1" si="107"/>
        <v>поверен</v>
      </c>
      <c r="AL1287" s="42"/>
      <c r="AM1287" s="42" t="s">
        <v>86</v>
      </c>
      <c r="AN1287" s="42" t="s">
        <v>87</v>
      </c>
      <c r="AO1287" s="42" t="s">
        <v>88</v>
      </c>
      <c r="AP1287" s="48"/>
      <c r="AQ1287" s="41"/>
      <c r="AR1287" s="51"/>
      <c r="AS1287" s="42" t="s">
        <v>91</v>
      </c>
      <c r="AT1287" s="37" t="s">
        <v>385</v>
      </c>
      <c r="AU1287" s="37"/>
      <c r="AV1287" s="40"/>
      <c r="AW1287" s="40"/>
      <c r="AX1287" s="37"/>
      <c r="AY1287" s="37"/>
      <c r="AZ1287" s="37"/>
      <c r="BA1287" s="40"/>
      <c r="BB1287" s="40" t="s">
        <v>145</v>
      </c>
      <c r="BC1287" s="40" t="s">
        <v>146</v>
      </c>
      <c r="BD1287" s="42" t="s">
        <v>647</v>
      </c>
      <c r="BE1287" s="40"/>
      <c r="BF1287" s="52"/>
      <c r="BG1287" s="47" t="s">
        <v>3355</v>
      </c>
      <c r="BH1287" s="54"/>
      <c r="BI1287" s="47"/>
      <c r="BJ1287" s="47"/>
      <c r="BK1287" s="47"/>
      <c r="BL1287" s="55"/>
      <c r="BM1287" s="55"/>
      <c r="BN1287" s="55"/>
      <c r="BO1287" s="55"/>
      <c r="BP1287" s="55"/>
      <c r="BQ1287" s="55"/>
      <c r="BR1287" s="55"/>
      <c r="BS1287" s="55"/>
      <c r="BT1287" s="55"/>
      <c r="BU1287" s="55"/>
      <c r="BV1287" s="55"/>
      <c r="BW1287" s="55"/>
      <c r="BX1287" s="55"/>
      <c r="BY1287" s="55"/>
      <c r="BZ1287" s="55"/>
      <c r="CA1287" s="55"/>
      <c r="CB1287" s="55"/>
      <c r="CC1287" s="55"/>
      <c r="CD1287" s="55"/>
      <c r="CE1287" s="55"/>
      <c r="CF1287" s="55"/>
      <c r="CG1287" s="55"/>
      <c r="CH1287" s="55"/>
      <c r="CI1287" s="55"/>
      <c r="CJ1287" s="55"/>
      <c r="CK1287" s="55"/>
      <c r="CL1287" s="55"/>
      <c r="CM1287" s="55"/>
      <c r="CN1287" s="55"/>
      <c r="CO1287" s="55"/>
      <c r="CP1287" s="55"/>
      <c r="CQ1287" s="55"/>
      <c r="CR1287" s="55"/>
      <c r="CS1287" s="55"/>
      <c r="CT1287" s="55"/>
      <c r="CU1287" s="55"/>
      <c r="CV1287" s="55"/>
      <c r="CW1287" s="55"/>
      <c r="CX1287" s="55"/>
      <c r="CY1287" s="55"/>
      <c r="CZ1287" s="55"/>
      <c r="DA1287" s="55"/>
      <c r="DB1287" s="55"/>
      <c r="DC1287" s="55"/>
      <c r="DD1287" s="55"/>
      <c r="DE1287" s="55"/>
      <c r="DF1287" s="55"/>
      <c r="DG1287" s="55"/>
      <c r="DH1287" s="55"/>
      <c r="DI1287" s="55"/>
      <c r="DJ1287" s="55"/>
      <c r="DK1287" s="55"/>
      <c r="DL1287" s="55"/>
      <c r="DM1287" s="55"/>
      <c r="DN1287" s="55"/>
      <c r="DO1287" s="55"/>
      <c r="DP1287" s="55"/>
      <c r="DQ1287" s="55"/>
      <c r="DR1287" s="55"/>
      <c r="DS1287" s="55"/>
      <c r="DT1287" s="55"/>
      <c r="DU1287" s="55"/>
      <c r="DV1287" s="55"/>
      <c r="DW1287" s="55"/>
      <c r="DX1287" s="55"/>
      <c r="DY1287" s="55"/>
      <c r="DZ1287" s="55"/>
      <c r="EA1287" s="55"/>
      <c r="EB1287" s="55"/>
      <c r="EC1287" s="55"/>
      <c r="ED1287" s="55"/>
      <c r="EE1287" s="55"/>
      <c r="EF1287" s="55"/>
      <c r="EG1287" s="55"/>
      <c r="EH1287" s="55"/>
      <c r="EI1287" s="55"/>
      <c r="EJ1287" s="55"/>
      <c r="EK1287" s="55"/>
      <c r="EL1287" s="55"/>
      <c r="EM1287" s="55"/>
      <c r="EN1287" s="55"/>
      <c r="EO1287" s="55"/>
      <c r="EP1287" s="55"/>
      <c r="EQ1287" s="55"/>
      <c r="ER1287" s="55"/>
      <c r="ES1287" s="55"/>
      <c r="ET1287" s="55"/>
      <c r="EU1287" s="55"/>
      <c r="EV1287" s="55"/>
      <c r="EW1287" s="55"/>
      <c r="EX1287" s="55"/>
      <c r="EY1287" s="55"/>
      <c r="EZ1287" s="55"/>
      <c r="FA1287" s="55"/>
      <c r="FB1287" s="55"/>
      <c r="FC1287" s="55"/>
      <c r="FD1287" s="55"/>
      <c r="FE1287" s="55"/>
      <c r="FF1287" s="55"/>
      <c r="FG1287" s="55"/>
      <c r="FH1287" s="55"/>
      <c r="FI1287" s="55"/>
      <c r="FJ1287" s="55"/>
      <c r="FK1287" s="55"/>
      <c r="FL1287" s="55"/>
      <c r="FM1287" s="55"/>
      <c r="FN1287" s="55"/>
      <c r="FO1287" s="55"/>
      <c r="FP1287" s="55"/>
      <c r="FQ1287" s="55"/>
      <c r="FR1287" s="55"/>
      <c r="FS1287" s="55"/>
      <c r="FT1287" s="55"/>
      <c r="FU1287" s="55"/>
      <c r="FV1287" s="55"/>
      <c r="FW1287" s="55"/>
      <c r="FX1287" s="55"/>
      <c r="FY1287" s="55"/>
      <c r="FZ1287" s="55"/>
      <c r="GA1287" s="55"/>
      <c r="GB1287" s="55"/>
      <c r="GC1287" s="55"/>
      <c r="GD1287" s="55"/>
      <c r="GE1287" s="55"/>
      <c r="GF1287" s="55"/>
      <c r="GG1287" s="55"/>
      <c r="GH1287" s="55"/>
      <c r="GI1287" s="55"/>
      <c r="GJ1287" s="55"/>
      <c r="GK1287" s="55"/>
      <c r="GL1287" s="55"/>
      <c r="GM1287" s="55"/>
      <c r="GN1287" s="55"/>
      <c r="GO1287" s="55"/>
      <c r="GP1287" s="55"/>
      <c r="GQ1287" s="55"/>
      <c r="GR1287" s="55"/>
      <c r="GS1287" s="55"/>
      <c r="GT1287" s="55"/>
      <c r="GU1287" s="55"/>
      <c r="GV1287" s="55"/>
      <c r="GW1287" s="55"/>
      <c r="GX1287" s="55"/>
      <c r="GY1287" s="55"/>
      <c r="GZ1287" s="55"/>
      <c r="HA1287" s="55"/>
      <c r="HB1287" s="55"/>
      <c r="HC1287" s="55"/>
      <c r="HD1287" s="55"/>
      <c r="HE1287" s="55"/>
      <c r="HF1287" s="55"/>
      <c r="HG1287" s="55"/>
      <c r="HH1287" s="55"/>
      <c r="HI1287" s="55"/>
      <c r="HJ1287" s="55"/>
      <c r="HK1287" s="55"/>
      <c r="HL1287" s="55"/>
      <c r="HM1287" s="55"/>
      <c r="HN1287" s="55"/>
      <c r="HO1287" s="55"/>
      <c r="HP1287" s="55"/>
      <c r="HQ1287" s="55"/>
      <c r="HR1287" s="55"/>
      <c r="HS1287" s="55"/>
      <c r="HT1287" s="55"/>
      <c r="HU1287" s="55"/>
      <c r="HV1287" s="55"/>
      <c r="HW1287" s="55"/>
      <c r="HX1287" s="55"/>
      <c r="HY1287" s="55"/>
      <c r="HZ1287" s="55"/>
      <c r="IA1287" s="55"/>
      <c r="IB1287" s="55"/>
      <c r="IC1287" s="55"/>
      <c r="ID1287" s="55"/>
      <c r="IE1287" s="55"/>
    </row>
    <row r="1288" s="36" customFormat="1" ht="60" hidden="1" customHeight="1">
      <c r="A1288" s="37"/>
      <c r="B1288" s="37" t="s">
        <v>62</v>
      </c>
      <c r="C1288" s="37" t="s">
        <v>63</v>
      </c>
      <c r="D1288" s="56" t="s">
        <v>64</v>
      </c>
      <c r="E1288" s="56">
        <v>296</v>
      </c>
      <c r="F1288" s="40" t="s">
        <v>4864</v>
      </c>
      <c r="G1288" s="40" t="s">
        <v>1332</v>
      </c>
      <c r="H1288" s="56" t="s">
        <v>4819</v>
      </c>
      <c r="I1288" s="48" t="s">
        <v>149</v>
      </c>
      <c r="J1288" s="40" t="s">
        <v>150</v>
      </c>
      <c r="K1288" s="49" t="s">
        <v>131</v>
      </c>
      <c r="L1288" s="57" t="s">
        <v>151</v>
      </c>
      <c r="M1288" s="40" t="s">
        <v>4868</v>
      </c>
      <c r="N1288" s="49">
        <v>9664733</v>
      </c>
      <c r="O1288" s="37" t="s">
        <v>992</v>
      </c>
      <c r="P1288" s="37" t="s">
        <v>154</v>
      </c>
      <c r="Q1288" s="42" t="s">
        <v>137</v>
      </c>
      <c r="R1288" s="96" t="s">
        <v>4799</v>
      </c>
      <c r="S1288" s="44">
        <v>12</v>
      </c>
      <c r="T1288" s="45">
        <f t="shared" si="108"/>
        <v>4393.6013999999996</v>
      </c>
      <c r="U1288" s="56" t="s">
        <v>100</v>
      </c>
      <c r="V1288" s="47" t="str">
        <f t="shared" si="109"/>
        <v>М</v>
      </c>
      <c r="W1288" s="47" t="str">
        <f t="shared" si="110"/>
        <v>Па</v>
      </c>
      <c r="X1288" s="48">
        <v>1.6000000000000001</v>
      </c>
      <c r="Y1288" s="48" t="s">
        <v>138</v>
      </c>
      <c r="Z1288" s="42" t="s">
        <v>139</v>
      </c>
      <c r="AA1288" s="56" t="s">
        <v>4844</v>
      </c>
      <c r="AB1288" s="48"/>
      <c r="AC1288" s="42" t="s">
        <v>141</v>
      </c>
      <c r="AD1288" s="49">
        <v>60</v>
      </c>
      <c r="AE1288" s="50">
        <v>44722</v>
      </c>
      <c r="AF1288" s="51">
        <f t="shared" si="111"/>
        <v>46547</v>
      </c>
      <c r="AG1288" s="40" t="s">
        <v>82</v>
      </c>
      <c r="AH1288" s="40" t="s">
        <v>83</v>
      </c>
      <c r="AI1288" s="42" t="s">
        <v>4874</v>
      </c>
      <c r="AJ1288" s="40" t="s">
        <v>143</v>
      </c>
      <c r="AK1288" s="51" t="str">
        <f t="shared" ca="1" si="107"/>
        <v>поверен</v>
      </c>
      <c r="AL1288" s="42"/>
      <c r="AM1288" s="42" t="s">
        <v>86</v>
      </c>
      <c r="AN1288" s="42" t="s">
        <v>87</v>
      </c>
      <c r="AO1288" s="42" t="s">
        <v>88</v>
      </c>
      <c r="AP1288" s="48"/>
      <c r="AQ1288" s="41"/>
      <c r="AR1288" s="51"/>
      <c r="AS1288" s="42" t="s">
        <v>91</v>
      </c>
      <c r="AT1288" s="37" t="s">
        <v>385</v>
      </c>
      <c r="AU1288" s="37"/>
      <c r="AV1288" s="40"/>
      <c r="AW1288" s="40"/>
      <c r="AX1288" s="37"/>
      <c r="AY1288" s="37"/>
      <c r="AZ1288" s="37"/>
      <c r="BA1288" s="40"/>
      <c r="BB1288" s="40" t="s">
        <v>145</v>
      </c>
      <c r="BC1288" s="40" t="s">
        <v>146</v>
      </c>
      <c r="BD1288" s="42" t="s">
        <v>647</v>
      </c>
      <c r="BE1288" s="40"/>
      <c r="BF1288" s="52"/>
      <c r="BG1288" s="47" t="s">
        <v>3355</v>
      </c>
      <c r="BH1288" s="54"/>
      <c r="BI1288" s="47"/>
      <c r="BJ1288" s="47"/>
      <c r="BK1288" s="47"/>
      <c r="BL1288" s="55"/>
      <c r="BM1288" s="55"/>
      <c r="BN1288" s="55"/>
      <c r="BO1288" s="55"/>
      <c r="BP1288" s="55"/>
      <c r="BQ1288" s="55"/>
      <c r="BR1288" s="55"/>
      <c r="BS1288" s="55"/>
      <c r="BT1288" s="55"/>
      <c r="BU1288" s="55"/>
      <c r="BV1288" s="55"/>
      <c r="BW1288" s="55"/>
      <c r="BX1288" s="55"/>
      <c r="BY1288" s="55"/>
      <c r="BZ1288" s="55"/>
      <c r="CA1288" s="55"/>
      <c r="CB1288" s="55"/>
      <c r="CC1288" s="55"/>
      <c r="CD1288" s="55"/>
      <c r="CE1288" s="55"/>
      <c r="CF1288" s="55"/>
      <c r="CG1288" s="55"/>
      <c r="CH1288" s="55"/>
      <c r="CI1288" s="55"/>
      <c r="CJ1288" s="55"/>
      <c r="CK1288" s="55"/>
      <c r="CL1288" s="55"/>
      <c r="CM1288" s="55"/>
      <c r="CN1288" s="55"/>
      <c r="CO1288" s="55"/>
      <c r="CP1288" s="55"/>
      <c r="CQ1288" s="55"/>
      <c r="CR1288" s="55"/>
      <c r="CS1288" s="55"/>
      <c r="CT1288" s="55"/>
      <c r="CU1288" s="55"/>
      <c r="CV1288" s="55"/>
      <c r="CW1288" s="55"/>
      <c r="CX1288" s="55"/>
      <c r="CY1288" s="55"/>
      <c r="CZ1288" s="55"/>
      <c r="DA1288" s="55"/>
      <c r="DB1288" s="55"/>
      <c r="DC1288" s="55"/>
      <c r="DD1288" s="55"/>
      <c r="DE1288" s="55"/>
      <c r="DF1288" s="55"/>
      <c r="DG1288" s="55"/>
      <c r="DH1288" s="55"/>
      <c r="DI1288" s="55"/>
      <c r="DJ1288" s="55"/>
      <c r="DK1288" s="55"/>
      <c r="DL1288" s="55"/>
      <c r="DM1288" s="55"/>
      <c r="DN1288" s="55"/>
      <c r="DO1288" s="55"/>
      <c r="DP1288" s="55"/>
      <c r="DQ1288" s="55"/>
      <c r="DR1288" s="55"/>
      <c r="DS1288" s="55"/>
      <c r="DT1288" s="55"/>
      <c r="DU1288" s="55"/>
      <c r="DV1288" s="55"/>
      <c r="DW1288" s="55"/>
      <c r="DX1288" s="55"/>
      <c r="DY1288" s="55"/>
      <c r="DZ1288" s="55"/>
      <c r="EA1288" s="55"/>
      <c r="EB1288" s="55"/>
      <c r="EC1288" s="55"/>
      <c r="ED1288" s="55"/>
      <c r="EE1288" s="55"/>
      <c r="EF1288" s="55"/>
      <c r="EG1288" s="55"/>
      <c r="EH1288" s="55"/>
      <c r="EI1288" s="55"/>
      <c r="EJ1288" s="55"/>
      <c r="EK1288" s="55"/>
      <c r="EL1288" s="55"/>
      <c r="EM1288" s="55"/>
      <c r="EN1288" s="55"/>
      <c r="EO1288" s="55"/>
      <c r="EP1288" s="55"/>
      <c r="EQ1288" s="55"/>
      <c r="ER1288" s="55"/>
      <c r="ES1288" s="55"/>
      <c r="ET1288" s="55"/>
      <c r="EU1288" s="55"/>
      <c r="EV1288" s="55"/>
      <c r="EW1288" s="55"/>
      <c r="EX1288" s="55"/>
      <c r="EY1288" s="55"/>
      <c r="EZ1288" s="55"/>
      <c r="FA1288" s="55"/>
      <c r="FB1288" s="55"/>
      <c r="FC1288" s="55"/>
      <c r="FD1288" s="55"/>
      <c r="FE1288" s="55"/>
      <c r="FF1288" s="55"/>
      <c r="FG1288" s="55"/>
      <c r="FH1288" s="55"/>
      <c r="FI1288" s="55"/>
      <c r="FJ1288" s="55"/>
      <c r="FK1288" s="55"/>
      <c r="FL1288" s="55"/>
      <c r="FM1288" s="55"/>
      <c r="FN1288" s="55"/>
      <c r="FO1288" s="55"/>
      <c r="FP1288" s="55"/>
      <c r="FQ1288" s="55"/>
      <c r="FR1288" s="55"/>
      <c r="FS1288" s="55"/>
      <c r="FT1288" s="55"/>
      <c r="FU1288" s="55"/>
      <c r="FV1288" s="55"/>
      <c r="FW1288" s="55"/>
      <c r="FX1288" s="55"/>
      <c r="FY1288" s="55"/>
      <c r="FZ1288" s="55"/>
      <c r="GA1288" s="55"/>
      <c r="GB1288" s="55"/>
      <c r="GC1288" s="55"/>
      <c r="GD1288" s="55"/>
      <c r="GE1288" s="55"/>
      <c r="GF1288" s="55"/>
      <c r="GG1288" s="55"/>
      <c r="GH1288" s="55"/>
      <c r="GI1288" s="55"/>
      <c r="GJ1288" s="55"/>
      <c r="GK1288" s="55"/>
      <c r="GL1288" s="55"/>
      <c r="GM1288" s="55"/>
      <c r="GN1288" s="55"/>
      <c r="GO1288" s="55"/>
      <c r="GP1288" s="55"/>
      <c r="GQ1288" s="55"/>
      <c r="GR1288" s="55"/>
      <c r="GS1288" s="55"/>
      <c r="GT1288" s="55"/>
      <c r="GU1288" s="55"/>
      <c r="GV1288" s="55"/>
      <c r="GW1288" s="55"/>
      <c r="GX1288" s="55"/>
      <c r="GY1288" s="55"/>
      <c r="GZ1288" s="55"/>
      <c r="HA1288" s="55"/>
      <c r="HB1288" s="55"/>
      <c r="HC1288" s="55"/>
      <c r="HD1288" s="55"/>
      <c r="HE1288" s="55"/>
      <c r="HF1288" s="55"/>
      <c r="HG1288" s="55"/>
      <c r="HH1288" s="55"/>
      <c r="HI1288" s="55"/>
      <c r="HJ1288" s="55"/>
      <c r="HK1288" s="55"/>
      <c r="HL1288" s="55"/>
      <c r="HM1288" s="55"/>
      <c r="HN1288" s="55"/>
      <c r="HO1288" s="55"/>
      <c r="HP1288" s="55"/>
      <c r="HQ1288" s="55"/>
      <c r="HR1288" s="55"/>
      <c r="HS1288" s="55"/>
      <c r="HT1288" s="55"/>
      <c r="HU1288" s="55"/>
      <c r="HV1288" s="55"/>
      <c r="HW1288" s="55"/>
      <c r="HX1288" s="55"/>
      <c r="HY1288" s="55"/>
      <c r="HZ1288" s="55"/>
      <c r="IA1288" s="55"/>
      <c r="IB1288" s="55"/>
      <c r="IC1288" s="55"/>
      <c r="ID1288" s="55"/>
      <c r="IE1288" s="55"/>
    </row>
    <row r="1289" s="36" customFormat="1" ht="60" hidden="1" customHeight="1">
      <c r="A1289" s="37"/>
      <c r="B1289" s="37" t="s">
        <v>62</v>
      </c>
      <c r="C1289" s="37" t="s">
        <v>63</v>
      </c>
      <c r="D1289" s="56" t="s">
        <v>64</v>
      </c>
      <c r="E1289" s="56">
        <v>296</v>
      </c>
      <c r="F1289" s="40" t="s">
        <v>4864</v>
      </c>
      <c r="G1289" s="40" t="s">
        <v>1332</v>
      </c>
      <c r="H1289" s="56" t="s">
        <v>4823</v>
      </c>
      <c r="I1289" s="48" t="s">
        <v>149</v>
      </c>
      <c r="J1289" s="40" t="s">
        <v>150</v>
      </c>
      <c r="K1289" s="49" t="s">
        <v>131</v>
      </c>
      <c r="L1289" s="57" t="s">
        <v>151</v>
      </c>
      <c r="M1289" s="40" t="s">
        <v>4868</v>
      </c>
      <c r="N1289" s="49">
        <v>9664726</v>
      </c>
      <c r="O1289" s="37" t="s">
        <v>992</v>
      </c>
      <c r="P1289" s="37" t="s">
        <v>154</v>
      </c>
      <c r="Q1289" s="42" t="s">
        <v>137</v>
      </c>
      <c r="R1289" s="96" t="s">
        <v>4812</v>
      </c>
      <c r="S1289" s="44">
        <v>12</v>
      </c>
      <c r="T1289" s="45">
        <f t="shared" si="108"/>
        <v>4392.6013999999996</v>
      </c>
      <c r="U1289" s="56" t="s">
        <v>100</v>
      </c>
      <c r="V1289" s="47" t="str">
        <f t="shared" si="109"/>
        <v>М</v>
      </c>
      <c r="W1289" s="47" t="str">
        <f t="shared" si="110"/>
        <v>Па</v>
      </c>
      <c r="X1289" s="48">
        <v>1.6000000000000001</v>
      </c>
      <c r="Y1289" s="48" t="s">
        <v>138</v>
      </c>
      <c r="Z1289" s="42" t="s">
        <v>139</v>
      </c>
      <c r="AA1289" s="56" t="s">
        <v>4844</v>
      </c>
      <c r="AB1289" s="48"/>
      <c r="AC1289" s="42" t="s">
        <v>141</v>
      </c>
      <c r="AD1289" s="49">
        <v>60</v>
      </c>
      <c r="AE1289" s="50">
        <v>44722</v>
      </c>
      <c r="AF1289" s="51">
        <f t="shared" si="111"/>
        <v>46547</v>
      </c>
      <c r="AG1289" s="40" t="s">
        <v>82</v>
      </c>
      <c r="AH1289" s="40" t="s">
        <v>83</v>
      </c>
      <c r="AI1289" s="42" t="s">
        <v>4875</v>
      </c>
      <c r="AJ1289" s="40" t="s">
        <v>143</v>
      </c>
      <c r="AK1289" s="51" t="str">
        <f t="shared" ca="1" si="107"/>
        <v>поверен</v>
      </c>
      <c r="AL1289" s="42"/>
      <c r="AM1289" s="42" t="s">
        <v>86</v>
      </c>
      <c r="AN1289" s="42" t="s">
        <v>87</v>
      </c>
      <c r="AO1289" s="42" t="s">
        <v>88</v>
      </c>
      <c r="AP1289" s="48"/>
      <c r="AQ1289" s="41"/>
      <c r="AR1289" s="51"/>
      <c r="AS1289" s="42" t="s">
        <v>91</v>
      </c>
      <c r="AT1289" s="37" t="s">
        <v>385</v>
      </c>
      <c r="AU1289" s="37"/>
      <c r="AV1289" s="40"/>
      <c r="AW1289" s="40"/>
      <c r="AX1289" s="37"/>
      <c r="AY1289" s="37"/>
      <c r="AZ1289" s="37"/>
      <c r="BA1289" s="40"/>
      <c r="BB1289" s="40" t="s">
        <v>145</v>
      </c>
      <c r="BC1289" s="40" t="s">
        <v>146</v>
      </c>
      <c r="BD1289" s="42" t="s">
        <v>647</v>
      </c>
      <c r="BE1289" s="40"/>
      <c r="BF1289" s="52"/>
      <c r="BG1289" s="47" t="s">
        <v>3355</v>
      </c>
      <c r="BH1289" s="54"/>
      <c r="BI1289" s="47"/>
      <c r="BJ1289" s="47"/>
      <c r="BK1289" s="47"/>
      <c r="BL1289" s="55"/>
      <c r="BM1289" s="55"/>
      <c r="BN1289" s="55"/>
      <c r="BO1289" s="55"/>
      <c r="BP1289" s="55"/>
      <c r="BQ1289" s="55"/>
      <c r="BR1289" s="55"/>
      <c r="BS1289" s="55"/>
      <c r="BT1289" s="55"/>
      <c r="BU1289" s="55"/>
      <c r="BV1289" s="55"/>
      <c r="BW1289" s="55"/>
      <c r="BX1289" s="55"/>
      <c r="BY1289" s="55"/>
      <c r="BZ1289" s="55"/>
      <c r="CA1289" s="55"/>
      <c r="CB1289" s="55"/>
      <c r="CC1289" s="55"/>
      <c r="CD1289" s="55"/>
      <c r="CE1289" s="55"/>
      <c r="CF1289" s="55"/>
      <c r="CG1289" s="55"/>
      <c r="CH1289" s="55"/>
      <c r="CI1289" s="55"/>
      <c r="CJ1289" s="55"/>
      <c r="CK1289" s="55"/>
      <c r="CL1289" s="55"/>
      <c r="CM1289" s="55"/>
      <c r="CN1289" s="55"/>
      <c r="CO1289" s="55"/>
      <c r="CP1289" s="55"/>
      <c r="CQ1289" s="55"/>
      <c r="CR1289" s="55"/>
      <c r="CS1289" s="55"/>
      <c r="CT1289" s="55"/>
      <c r="CU1289" s="55"/>
      <c r="CV1289" s="55"/>
      <c r="CW1289" s="55"/>
      <c r="CX1289" s="55"/>
      <c r="CY1289" s="55"/>
      <c r="CZ1289" s="55"/>
      <c r="DA1289" s="55"/>
      <c r="DB1289" s="55"/>
      <c r="DC1289" s="55"/>
      <c r="DD1289" s="55"/>
      <c r="DE1289" s="55"/>
      <c r="DF1289" s="55"/>
      <c r="DG1289" s="55"/>
      <c r="DH1289" s="55"/>
      <c r="DI1289" s="55"/>
      <c r="DJ1289" s="55"/>
      <c r="DK1289" s="55"/>
      <c r="DL1289" s="55"/>
      <c r="DM1289" s="55"/>
      <c r="DN1289" s="55"/>
      <c r="DO1289" s="55"/>
      <c r="DP1289" s="55"/>
      <c r="DQ1289" s="55"/>
      <c r="DR1289" s="55"/>
      <c r="DS1289" s="55"/>
      <c r="DT1289" s="55"/>
      <c r="DU1289" s="55"/>
      <c r="DV1289" s="55"/>
      <c r="DW1289" s="55"/>
      <c r="DX1289" s="55"/>
      <c r="DY1289" s="55"/>
      <c r="DZ1289" s="55"/>
      <c r="EA1289" s="55"/>
      <c r="EB1289" s="55"/>
      <c r="EC1289" s="55"/>
      <c r="ED1289" s="55"/>
      <c r="EE1289" s="55"/>
      <c r="EF1289" s="55"/>
      <c r="EG1289" s="55"/>
      <c r="EH1289" s="55"/>
      <c r="EI1289" s="55"/>
      <c r="EJ1289" s="55"/>
      <c r="EK1289" s="55"/>
      <c r="EL1289" s="55"/>
      <c r="EM1289" s="55"/>
      <c r="EN1289" s="55"/>
      <c r="EO1289" s="55"/>
      <c r="EP1289" s="55"/>
      <c r="EQ1289" s="55"/>
      <c r="ER1289" s="55"/>
      <c r="ES1289" s="55"/>
      <c r="ET1289" s="55"/>
      <c r="EU1289" s="55"/>
      <c r="EV1289" s="55"/>
      <c r="EW1289" s="55"/>
      <c r="EX1289" s="55"/>
      <c r="EY1289" s="55"/>
      <c r="EZ1289" s="55"/>
      <c r="FA1289" s="55"/>
      <c r="FB1289" s="55"/>
      <c r="FC1289" s="55"/>
      <c r="FD1289" s="55"/>
      <c r="FE1289" s="55"/>
      <c r="FF1289" s="55"/>
      <c r="FG1289" s="55"/>
      <c r="FH1289" s="55"/>
      <c r="FI1289" s="55"/>
      <c r="FJ1289" s="55"/>
      <c r="FK1289" s="55"/>
      <c r="FL1289" s="55"/>
      <c r="FM1289" s="55"/>
      <c r="FN1289" s="55"/>
      <c r="FO1289" s="55"/>
      <c r="FP1289" s="55"/>
      <c r="FQ1289" s="55"/>
      <c r="FR1289" s="55"/>
      <c r="FS1289" s="55"/>
      <c r="FT1289" s="55"/>
      <c r="FU1289" s="55"/>
      <c r="FV1289" s="55"/>
      <c r="FW1289" s="55"/>
      <c r="FX1289" s="55"/>
      <c r="FY1289" s="55"/>
      <c r="FZ1289" s="55"/>
      <c r="GA1289" s="55"/>
      <c r="GB1289" s="55"/>
      <c r="GC1289" s="55"/>
      <c r="GD1289" s="55"/>
      <c r="GE1289" s="55"/>
      <c r="GF1289" s="55"/>
      <c r="GG1289" s="55"/>
      <c r="GH1289" s="55"/>
      <c r="GI1289" s="55"/>
      <c r="GJ1289" s="55"/>
      <c r="GK1289" s="55"/>
      <c r="GL1289" s="55"/>
      <c r="GM1289" s="55"/>
      <c r="GN1289" s="55"/>
      <c r="GO1289" s="55"/>
      <c r="GP1289" s="55"/>
      <c r="GQ1289" s="55"/>
      <c r="GR1289" s="55"/>
      <c r="GS1289" s="55"/>
      <c r="GT1289" s="55"/>
      <c r="GU1289" s="55"/>
      <c r="GV1289" s="55"/>
      <c r="GW1289" s="55"/>
      <c r="GX1289" s="55"/>
      <c r="GY1289" s="55"/>
      <c r="GZ1289" s="55"/>
      <c r="HA1289" s="55"/>
      <c r="HB1289" s="55"/>
      <c r="HC1289" s="55"/>
      <c r="HD1289" s="55"/>
      <c r="HE1289" s="55"/>
      <c r="HF1289" s="55"/>
      <c r="HG1289" s="55"/>
      <c r="HH1289" s="55"/>
      <c r="HI1289" s="55"/>
      <c r="HJ1289" s="55"/>
      <c r="HK1289" s="55"/>
      <c r="HL1289" s="55"/>
      <c r="HM1289" s="55"/>
      <c r="HN1289" s="55"/>
      <c r="HO1289" s="55"/>
      <c r="HP1289" s="55"/>
      <c r="HQ1289" s="55"/>
      <c r="HR1289" s="55"/>
      <c r="HS1289" s="55"/>
      <c r="HT1289" s="55"/>
      <c r="HU1289" s="55"/>
      <c r="HV1289" s="55"/>
      <c r="HW1289" s="55"/>
      <c r="HX1289" s="55"/>
      <c r="HY1289" s="55"/>
      <c r="HZ1289" s="55"/>
      <c r="IA1289" s="55"/>
      <c r="IB1289" s="55"/>
      <c r="IC1289" s="55"/>
      <c r="ID1289" s="55"/>
      <c r="IE1289" s="55"/>
    </row>
    <row r="1290" s="36" customFormat="1" ht="60" hidden="1" customHeight="1">
      <c r="A1290" s="37"/>
      <c r="B1290" s="37" t="s">
        <v>62</v>
      </c>
      <c r="C1290" s="37" t="s">
        <v>63</v>
      </c>
      <c r="D1290" s="56" t="s">
        <v>64</v>
      </c>
      <c r="E1290" s="56">
        <v>296</v>
      </c>
      <c r="F1290" s="40" t="s">
        <v>4864</v>
      </c>
      <c r="G1290" s="40" t="s">
        <v>1332</v>
      </c>
      <c r="H1290" s="56" t="s">
        <v>4827</v>
      </c>
      <c r="I1290" s="48" t="s">
        <v>149</v>
      </c>
      <c r="J1290" s="40" t="s">
        <v>150</v>
      </c>
      <c r="K1290" s="49" t="s">
        <v>131</v>
      </c>
      <c r="L1290" s="57" t="s">
        <v>151</v>
      </c>
      <c r="M1290" s="40" t="s">
        <v>4868</v>
      </c>
      <c r="N1290" s="49">
        <v>9664724</v>
      </c>
      <c r="O1290" s="37" t="s">
        <v>992</v>
      </c>
      <c r="P1290" s="37" t="s">
        <v>154</v>
      </c>
      <c r="Q1290" s="42" t="s">
        <v>137</v>
      </c>
      <c r="R1290" s="96" t="s">
        <v>4812</v>
      </c>
      <c r="S1290" s="44">
        <v>12</v>
      </c>
      <c r="T1290" s="45">
        <f t="shared" si="108"/>
        <v>4392.6013999999996</v>
      </c>
      <c r="U1290" s="56" t="s">
        <v>100</v>
      </c>
      <c r="V1290" s="47" t="str">
        <f t="shared" si="109"/>
        <v>М</v>
      </c>
      <c r="W1290" s="47" t="str">
        <f t="shared" si="110"/>
        <v>Па</v>
      </c>
      <c r="X1290" s="48">
        <v>1.6000000000000001</v>
      </c>
      <c r="Y1290" s="48" t="s">
        <v>138</v>
      </c>
      <c r="Z1290" s="42" t="s">
        <v>139</v>
      </c>
      <c r="AA1290" s="56" t="s">
        <v>4844</v>
      </c>
      <c r="AB1290" s="48"/>
      <c r="AC1290" s="42" t="s">
        <v>141</v>
      </c>
      <c r="AD1290" s="49">
        <v>60</v>
      </c>
      <c r="AE1290" s="50">
        <v>44722</v>
      </c>
      <c r="AF1290" s="51">
        <f t="shared" si="111"/>
        <v>46547</v>
      </c>
      <c r="AG1290" s="40" t="s">
        <v>82</v>
      </c>
      <c r="AH1290" s="40" t="s">
        <v>83</v>
      </c>
      <c r="AI1290" s="42" t="s">
        <v>4876</v>
      </c>
      <c r="AJ1290" s="40" t="s">
        <v>143</v>
      </c>
      <c r="AK1290" s="51" t="str">
        <f t="shared" ca="1" si="107"/>
        <v>поверен</v>
      </c>
      <c r="AL1290" s="42"/>
      <c r="AM1290" s="42" t="s">
        <v>86</v>
      </c>
      <c r="AN1290" s="42" t="s">
        <v>87</v>
      </c>
      <c r="AO1290" s="42" t="s">
        <v>88</v>
      </c>
      <c r="AP1290" s="48"/>
      <c r="AQ1290" s="41"/>
      <c r="AR1290" s="51"/>
      <c r="AS1290" s="42" t="s">
        <v>91</v>
      </c>
      <c r="AT1290" s="37" t="s">
        <v>385</v>
      </c>
      <c r="AU1290" s="37"/>
      <c r="AV1290" s="40"/>
      <c r="AW1290" s="40"/>
      <c r="AX1290" s="37"/>
      <c r="AY1290" s="37"/>
      <c r="AZ1290" s="37"/>
      <c r="BA1290" s="40"/>
      <c r="BB1290" s="40" t="s">
        <v>145</v>
      </c>
      <c r="BC1290" s="40" t="s">
        <v>146</v>
      </c>
      <c r="BD1290" s="42" t="s">
        <v>647</v>
      </c>
      <c r="BE1290" s="40"/>
      <c r="BF1290" s="52"/>
      <c r="BG1290" s="47" t="s">
        <v>3355</v>
      </c>
      <c r="BH1290" s="54"/>
      <c r="BI1290" s="47"/>
      <c r="BJ1290" s="47"/>
      <c r="BK1290" s="47"/>
      <c r="BL1290" s="55"/>
      <c r="BM1290" s="55"/>
      <c r="BN1290" s="55"/>
      <c r="BO1290" s="55"/>
      <c r="BP1290" s="55"/>
      <c r="BQ1290" s="55"/>
      <c r="BR1290" s="55"/>
      <c r="BS1290" s="55"/>
      <c r="BT1290" s="55"/>
      <c r="BU1290" s="55"/>
      <c r="BV1290" s="55"/>
      <c r="BW1290" s="55"/>
      <c r="BX1290" s="55"/>
      <c r="BY1290" s="55"/>
      <c r="BZ1290" s="55"/>
      <c r="CA1290" s="55"/>
      <c r="CB1290" s="55"/>
      <c r="CC1290" s="55"/>
      <c r="CD1290" s="55"/>
      <c r="CE1290" s="55"/>
      <c r="CF1290" s="55"/>
      <c r="CG1290" s="55"/>
      <c r="CH1290" s="55"/>
      <c r="CI1290" s="55"/>
      <c r="CJ1290" s="55"/>
      <c r="CK1290" s="55"/>
      <c r="CL1290" s="55"/>
      <c r="CM1290" s="55"/>
      <c r="CN1290" s="55"/>
      <c r="CO1290" s="55"/>
      <c r="CP1290" s="55"/>
      <c r="CQ1290" s="55"/>
      <c r="CR1290" s="55"/>
      <c r="CS1290" s="55"/>
      <c r="CT1290" s="55"/>
      <c r="CU1290" s="55"/>
      <c r="CV1290" s="55"/>
      <c r="CW1290" s="55"/>
      <c r="CX1290" s="55"/>
      <c r="CY1290" s="55"/>
      <c r="CZ1290" s="55"/>
      <c r="DA1290" s="55"/>
      <c r="DB1290" s="55"/>
      <c r="DC1290" s="55"/>
      <c r="DD1290" s="55"/>
      <c r="DE1290" s="55"/>
      <c r="DF1290" s="55"/>
      <c r="DG1290" s="55"/>
      <c r="DH1290" s="55"/>
      <c r="DI1290" s="55"/>
      <c r="DJ1290" s="55"/>
      <c r="DK1290" s="55"/>
      <c r="DL1290" s="55"/>
      <c r="DM1290" s="55"/>
      <c r="DN1290" s="55"/>
      <c r="DO1290" s="55"/>
      <c r="DP1290" s="55"/>
      <c r="DQ1290" s="55"/>
      <c r="DR1290" s="55"/>
      <c r="DS1290" s="55"/>
      <c r="DT1290" s="55"/>
      <c r="DU1290" s="55"/>
      <c r="DV1290" s="55"/>
      <c r="DW1290" s="55"/>
      <c r="DX1290" s="55"/>
      <c r="DY1290" s="55"/>
      <c r="DZ1290" s="55"/>
      <c r="EA1290" s="55"/>
      <c r="EB1290" s="55"/>
      <c r="EC1290" s="55"/>
      <c r="ED1290" s="55"/>
      <c r="EE1290" s="55"/>
      <c r="EF1290" s="55"/>
      <c r="EG1290" s="55"/>
      <c r="EH1290" s="55"/>
      <c r="EI1290" s="55"/>
      <c r="EJ1290" s="55"/>
      <c r="EK1290" s="55"/>
      <c r="EL1290" s="55"/>
      <c r="EM1290" s="55"/>
      <c r="EN1290" s="55"/>
      <c r="EO1290" s="55"/>
      <c r="EP1290" s="55"/>
      <c r="EQ1290" s="55"/>
      <c r="ER1290" s="55"/>
      <c r="ES1290" s="55"/>
      <c r="ET1290" s="55"/>
      <c r="EU1290" s="55"/>
      <c r="EV1290" s="55"/>
      <c r="EW1290" s="55"/>
      <c r="EX1290" s="55"/>
      <c r="EY1290" s="55"/>
      <c r="EZ1290" s="55"/>
      <c r="FA1290" s="55"/>
      <c r="FB1290" s="55"/>
      <c r="FC1290" s="55"/>
      <c r="FD1290" s="55"/>
      <c r="FE1290" s="55"/>
      <c r="FF1290" s="55"/>
      <c r="FG1290" s="55"/>
      <c r="FH1290" s="55"/>
      <c r="FI1290" s="55"/>
      <c r="FJ1290" s="55"/>
      <c r="FK1290" s="55"/>
      <c r="FL1290" s="55"/>
      <c r="FM1290" s="55"/>
      <c r="FN1290" s="55"/>
      <c r="FO1290" s="55"/>
      <c r="FP1290" s="55"/>
      <c r="FQ1290" s="55"/>
      <c r="FR1290" s="55"/>
      <c r="FS1290" s="55"/>
      <c r="FT1290" s="55"/>
      <c r="FU1290" s="55"/>
      <c r="FV1290" s="55"/>
      <c r="FW1290" s="55"/>
      <c r="FX1290" s="55"/>
      <c r="FY1290" s="55"/>
      <c r="FZ1290" s="55"/>
      <c r="GA1290" s="55"/>
      <c r="GB1290" s="55"/>
      <c r="GC1290" s="55"/>
      <c r="GD1290" s="55"/>
      <c r="GE1290" s="55"/>
      <c r="GF1290" s="55"/>
      <c r="GG1290" s="55"/>
      <c r="GH1290" s="55"/>
      <c r="GI1290" s="55"/>
      <c r="GJ1290" s="55"/>
      <c r="GK1290" s="55"/>
      <c r="GL1290" s="55"/>
      <c r="GM1290" s="55"/>
      <c r="GN1290" s="55"/>
      <c r="GO1290" s="55"/>
      <c r="GP1290" s="55"/>
      <c r="GQ1290" s="55"/>
      <c r="GR1290" s="55"/>
      <c r="GS1290" s="55"/>
      <c r="GT1290" s="55"/>
      <c r="GU1290" s="55"/>
      <c r="GV1290" s="55"/>
      <c r="GW1290" s="55"/>
      <c r="GX1290" s="55"/>
      <c r="GY1290" s="55"/>
      <c r="GZ1290" s="55"/>
      <c r="HA1290" s="55"/>
      <c r="HB1290" s="55"/>
      <c r="HC1290" s="55"/>
      <c r="HD1290" s="55"/>
      <c r="HE1290" s="55"/>
      <c r="HF1290" s="55"/>
      <c r="HG1290" s="55"/>
      <c r="HH1290" s="55"/>
      <c r="HI1290" s="55"/>
      <c r="HJ1290" s="55"/>
      <c r="HK1290" s="55"/>
      <c r="HL1290" s="55"/>
      <c r="HM1290" s="55"/>
      <c r="HN1290" s="55"/>
      <c r="HO1290" s="55"/>
      <c r="HP1290" s="55"/>
      <c r="HQ1290" s="55"/>
      <c r="HR1290" s="55"/>
      <c r="HS1290" s="55"/>
      <c r="HT1290" s="55"/>
      <c r="HU1290" s="55"/>
      <c r="HV1290" s="55"/>
      <c r="HW1290" s="55"/>
      <c r="HX1290" s="55"/>
      <c r="HY1290" s="55"/>
      <c r="HZ1290" s="55"/>
      <c r="IA1290" s="55"/>
      <c r="IB1290" s="55"/>
      <c r="IC1290" s="55"/>
      <c r="ID1290" s="55"/>
      <c r="IE1290" s="55"/>
    </row>
    <row r="1291" s="36" customFormat="1" ht="60" hidden="1" customHeight="1">
      <c r="A1291" s="37"/>
      <c r="B1291" s="37" t="s">
        <v>62</v>
      </c>
      <c r="C1291" s="37" t="s">
        <v>63</v>
      </c>
      <c r="D1291" s="56" t="s">
        <v>64</v>
      </c>
      <c r="E1291" s="56" t="s">
        <v>4877</v>
      </c>
      <c r="F1291" s="40" t="s">
        <v>4878</v>
      </c>
      <c r="G1291" s="40" t="s">
        <v>3334</v>
      </c>
      <c r="H1291" s="56" t="s">
        <v>4879</v>
      </c>
      <c r="I1291" s="48" t="s">
        <v>4880</v>
      </c>
      <c r="J1291" s="40" t="s">
        <v>4881</v>
      </c>
      <c r="K1291" s="49" t="s">
        <v>4882</v>
      </c>
      <c r="L1291" s="57" t="s">
        <v>4883</v>
      </c>
      <c r="M1291" s="40" t="s">
        <v>4884</v>
      </c>
      <c r="N1291" s="49" t="s">
        <v>4885</v>
      </c>
      <c r="O1291" s="37" t="s">
        <v>4886</v>
      </c>
      <c r="P1291" s="37" t="s">
        <v>76</v>
      </c>
      <c r="Q1291" s="42" t="s">
        <v>289</v>
      </c>
      <c r="R1291" s="38" t="s">
        <v>4887</v>
      </c>
      <c r="S1291" s="773">
        <v>14</v>
      </c>
      <c r="T1291" s="45" t="e">
        <f t="shared" si="108"/>
        <v>#VALUE!</v>
      </c>
      <c r="U1291" s="56" t="s">
        <v>4888</v>
      </c>
      <c r="V1291" s="47" t="s">
        <v>325</v>
      </c>
      <c r="W1291" s="47" t="s">
        <v>325</v>
      </c>
      <c r="X1291" s="48">
        <v>12310</v>
      </c>
      <c r="Y1291" s="48" t="s">
        <v>325</v>
      </c>
      <c r="Z1291" s="42" t="s">
        <v>325</v>
      </c>
      <c r="AA1291" s="56" t="s">
        <v>1127</v>
      </c>
      <c r="AB1291" s="48" t="s">
        <v>325</v>
      </c>
      <c r="AC1291" s="42" t="s">
        <v>325</v>
      </c>
      <c r="AD1291" s="49">
        <v>24</v>
      </c>
      <c r="AE1291" s="50">
        <v>45541</v>
      </c>
      <c r="AF1291" s="51">
        <f t="shared" si="111"/>
        <v>46270</v>
      </c>
      <c r="AG1291" s="40" t="s">
        <v>82</v>
      </c>
      <c r="AH1291" s="40" t="s">
        <v>83</v>
      </c>
      <c r="AI1291" s="42" t="s">
        <v>4889</v>
      </c>
      <c r="AJ1291" s="40" t="s">
        <v>143</v>
      </c>
      <c r="AK1291" s="51" t="str">
        <f t="shared" ca="1" si="107"/>
        <v>поверен</v>
      </c>
      <c r="AL1291" s="42"/>
      <c r="AM1291" s="42" t="s">
        <v>86</v>
      </c>
      <c r="AN1291" s="42" t="s">
        <v>87</v>
      </c>
      <c r="AO1291" s="42" t="s">
        <v>88</v>
      </c>
      <c r="AP1291" s="48" t="s">
        <v>4890</v>
      </c>
      <c r="AQ1291" s="41" t="s">
        <v>4891</v>
      </c>
      <c r="AR1291" s="51"/>
      <c r="AS1291" s="42" t="s">
        <v>91</v>
      </c>
      <c r="AT1291" s="37" t="s">
        <v>385</v>
      </c>
      <c r="AU1291" s="37"/>
      <c r="AV1291" s="40">
        <v>45117</v>
      </c>
      <c r="AW1291" s="40"/>
      <c r="AX1291" s="37"/>
      <c r="AY1291" s="37"/>
      <c r="AZ1291" s="37"/>
      <c r="BA1291" s="40"/>
      <c r="BB1291" s="40"/>
      <c r="BC1291" s="40"/>
      <c r="BD1291" s="42"/>
      <c r="BE1291" s="40"/>
      <c r="BF1291" s="52"/>
      <c r="BG1291" s="47" t="s">
        <v>4892</v>
      </c>
      <c r="BH1291" s="54"/>
      <c r="BI1291" s="47"/>
      <c r="BJ1291" s="47"/>
      <c r="BK1291" s="47"/>
      <c r="BL1291" s="55"/>
      <c r="BM1291" s="55"/>
      <c r="BN1291" s="55"/>
      <c r="BO1291" s="55"/>
      <c r="BP1291" s="55"/>
      <c r="BQ1291" s="55"/>
      <c r="BR1291" s="55"/>
      <c r="BS1291" s="55"/>
      <c r="BT1291" s="55"/>
      <c r="BU1291" s="55"/>
      <c r="BV1291" s="55"/>
      <c r="BW1291" s="55"/>
      <c r="BX1291" s="55"/>
      <c r="BY1291" s="55"/>
      <c r="BZ1291" s="55"/>
      <c r="CA1291" s="55"/>
      <c r="CB1291" s="55"/>
      <c r="CC1291" s="55"/>
      <c r="CD1291" s="55"/>
      <c r="CE1291" s="55"/>
      <c r="CF1291" s="55"/>
      <c r="CG1291" s="55"/>
      <c r="CH1291" s="55"/>
      <c r="CI1291" s="55"/>
      <c r="CJ1291" s="55"/>
      <c r="CK1291" s="55"/>
      <c r="CL1291" s="55"/>
      <c r="CM1291" s="55"/>
      <c r="CN1291" s="55"/>
      <c r="CO1291" s="55"/>
      <c r="CP1291" s="55"/>
      <c r="CQ1291" s="55"/>
      <c r="CR1291" s="55"/>
      <c r="CS1291" s="55"/>
      <c r="CT1291" s="55"/>
      <c r="CU1291" s="55"/>
      <c r="CV1291" s="55"/>
      <c r="CW1291" s="55"/>
      <c r="CX1291" s="55"/>
      <c r="CY1291" s="55"/>
      <c r="CZ1291" s="55"/>
      <c r="DA1291" s="55"/>
      <c r="DB1291" s="55"/>
      <c r="DC1291" s="55"/>
      <c r="DD1291" s="55"/>
      <c r="DE1291" s="55"/>
      <c r="DF1291" s="55"/>
      <c r="DG1291" s="55"/>
      <c r="DH1291" s="55"/>
      <c r="DI1291" s="55"/>
      <c r="DJ1291" s="55"/>
      <c r="DK1291" s="55"/>
      <c r="DL1291" s="55"/>
      <c r="DM1291" s="55"/>
      <c r="DN1291" s="55"/>
      <c r="DO1291" s="55"/>
      <c r="DP1291" s="55"/>
      <c r="DQ1291" s="55"/>
      <c r="DR1291" s="55"/>
      <c r="DS1291" s="55"/>
      <c r="DT1291" s="55"/>
      <c r="DU1291" s="55"/>
      <c r="DV1291" s="55"/>
      <c r="DW1291" s="55"/>
      <c r="DX1291" s="55"/>
      <c r="DY1291" s="55"/>
      <c r="DZ1291" s="55"/>
      <c r="EA1291" s="55"/>
      <c r="EB1291" s="55"/>
      <c r="EC1291" s="55"/>
      <c r="ED1291" s="55"/>
      <c r="EE1291" s="55"/>
      <c r="EF1291" s="55"/>
      <c r="EG1291" s="55"/>
      <c r="EH1291" s="55"/>
      <c r="EI1291" s="55"/>
      <c r="EJ1291" s="55"/>
      <c r="EK1291" s="55"/>
      <c r="EL1291" s="55"/>
      <c r="EM1291" s="55"/>
      <c r="EN1291" s="55"/>
      <c r="EO1291" s="55"/>
      <c r="EP1291" s="55"/>
      <c r="EQ1291" s="55"/>
      <c r="ER1291" s="55"/>
      <c r="ES1291" s="55"/>
      <c r="ET1291" s="55"/>
      <c r="EU1291" s="55"/>
      <c r="EV1291" s="55"/>
      <c r="EW1291" s="55"/>
      <c r="EX1291" s="55"/>
      <c r="EY1291" s="55"/>
      <c r="EZ1291" s="55"/>
      <c r="FA1291" s="55"/>
      <c r="FB1291" s="55"/>
      <c r="FC1291" s="55"/>
      <c r="FD1291" s="55"/>
      <c r="FE1291" s="55"/>
      <c r="FF1291" s="55"/>
      <c r="FG1291" s="55"/>
      <c r="FH1291" s="55"/>
      <c r="FI1291" s="55"/>
      <c r="FJ1291" s="55"/>
      <c r="FK1291" s="55"/>
      <c r="FL1291" s="55"/>
      <c r="FM1291" s="55"/>
      <c r="FN1291" s="55"/>
      <c r="FO1291" s="55"/>
      <c r="FP1291" s="55"/>
      <c r="FQ1291" s="55"/>
      <c r="FR1291" s="55"/>
      <c r="FS1291" s="55"/>
      <c r="FT1291" s="55"/>
      <c r="FU1291" s="55"/>
      <c r="FV1291" s="55"/>
      <c r="FW1291" s="55"/>
      <c r="FX1291" s="55"/>
      <c r="FY1291" s="55"/>
      <c r="FZ1291" s="55"/>
      <c r="GA1291" s="55"/>
      <c r="GB1291" s="55"/>
      <c r="GC1291" s="55"/>
      <c r="GD1291" s="55"/>
      <c r="GE1291" s="55"/>
      <c r="GF1291" s="55"/>
      <c r="GG1291" s="55"/>
      <c r="GH1291" s="55"/>
      <c r="GI1291" s="55"/>
      <c r="GJ1291" s="55"/>
      <c r="GK1291" s="55"/>
      <c r="GL1291" s="55"/>
      <c r="GM1291" s="55"/>
      <c r="GN1291" s="55"/>
      <c r="GO1291" s="55"/>
      <c r="GP1291" s="55"/>
      <c r="GQ1291" s="55"/>
      <c r="GR1291" s="55"/>
      <c r="GS1291" s="55"/>
      <c r="GT1291" s="55"/>
      <c r="GU1291" s="55"/>
      <c r="GV1291" s="55"/>
      <c r="GW1291" s="55"/>
      <c r="GX1291" s="55"/>
      <c r="GY1291" s="55"/>
      <c r="GZ1291" s="55"/>
      <c r="HA1291" s="55"/>
      <c r="HB1291" s="55"/>
      <c r="HC1291" s="55"/>
      <c r="HD1291" s="55"/>
      <c r="HE1291" s="55"/>
      <c r="HF1291" s="55"/>
      <c r="HG1291" s="55"/>
      <c r="HH1291" s="55"/>
      <c r="HI1291" s="55"/>
      <c r="HJ1291" s="55"/>
      <c r="HK1291" s="55"/>
      <c r="HL1291" s="55"/>
      <c r="HM1291" s="55"/>
      <c r="HN1291" s="55"/>
      <c r="HO1291" s="55"/>
      <c r="HP1291" s="55"/>
      <c r="HQ1291" s="55"/>
      <c r="HR1291" s="55"/>
      <c r="HS1291" s="55"/>
      <c r="HT1291" s="55"/>
      <c r="HU1291" s="55"/>
      <c r="HV1291" s="55"/>
      <c r="HW1291" s="55"/>
      <c r="HX1291" s="55"/>
      <c r="HY1291" s="55"/>
      <c r="HZ1291" s="55"/>
      <c r="IA1291" s="55"/>
      <c r="IB1291" s="55"/>
      <c r="IC1291" s="55"/>
      <c r="ID1291" s="55"/>
      <c r="IE1291" s="55"/>
    </row>
    <row r="1292" s="223" customFormat="1" ht="60" hidden="1" customHeight="1">
      <c r="A1292" s="204"/>
      <c r="B1292" s="204" t="s">
        <v>62</v>
      </c>
      <c r="C1292" s="211" t="s">
        <v>63</v>
      </c>
      <c r="D1292" s="205" t="s">
        <v>64</v>
      </c>
      <c r="E1292" s="227" t="s">
        <v>4877</v>
      </c>
      <c r="F1292" s="278" t="s">
        <v>4893</v>
      </c>
      <c r="G1292" s="279" t="s">
        <v>3334</v>
      </c>
      <c r="H1292" s="205" t="s">
        <v>4894</v>
      </c>
      <c r="I1292" s="208" t="s">
        <v>4880</v>
      </c>
      <c r="J1292" s="279" t="s">
        <v>4881</v>
      </c>
      <c r="K1292" s="209" t="s">
        <v>4882</v>
      </c>
      <c r="L1292" s="491" t="s">
        <v>4883</v>
      </c>
      <c r="M1292" s="279" t="s">
        <v>4884</v>
      </c>
      <c r="N1292" s="350" t="s">
        <v>4895</v>
      </c>
      <c r="O1292" s="211" t="s">
        <v>4886</v>
      </c>
      <c r="P1292" s="210" t="s">
        <v>76</v>
      </c>
      <c r="Q1292" s="218" t="s">
        <v>289</v>
      </c>
      <c r="R1292" s="222" t="s">
        <v>4887</v>
      </c>
      <c r="S1292" s="774">
        <v>14</v>
      </c>
      <c r="T1292" s="279" t="e">
        <f t="shared" si="108"/>
        <v>#VALUE!</v>
      </c>
      <c r="U1292" s="205" t="s">
        <v>4896</v>
      </c>
      <c r="V1292" s="215" t="s">
        <v>325</v>
      </c>
      <c r="W1292" s="216" t="s">
        <v>325</v>
      </c>
      <c r="X1292" s="217" t="s">
        <v>4897</v>
      </c>
      <c r="Z1292" s="218" t="s">
        <v>325</v>
      </c>
      <c r="AA1292" s="282" t="s">
        <v>4898</v>
      </c>
      <c r="AC1292" s="212" t="s">
        <v>325</v>
      </c>
      <c r="AD1292" s="283">
        <v>24</v>
      </c>
      <c r="AE1292" s="284">
        <v>44848</v>
      </c>
      <c r="AF1292" s="353">
        <f t="shared" si="111"/>
        <v>45578</v>
      </c>
      <c r="AG1292" s="278" t="s">
        <v>82</v>
      </c>
      <c r="AH1292" s="279" t="s">
        <v>83</v>
      </c>
      <c r="AI1292" s="212" t="s">
        <v>4899</v>
      </c>
      <c r="AJ1292" s="279" t="s">
        <v>4900</v>
      </c>
      <c r="AK1292" s="775" t="str">
        <f t="shared" ca="1" si="107"/>
        <v>ЗАМЕНИТЬ</v>
      </c>
      <c r="AL1292" s="775" t="e">
        <f ca="1">IF(AF1292=0,"нет данных",IF(TODAY()&lt;AG1292-30,"поверен",IF(TODAY()&gt;AG1292,"ЗАМЕНИТЬ","ПРОСРОЧЕН")))</f>
        <v>#VALUE!</v>
      </c>
      <c r="AM1292" s="212" t="s">
        <v>86</v>
      </c>
      <c r="AN1292" s="218" t="s">
        <v>87</v>
      </c>
      <c r="AO1292" s="212" t="s">
        <v>88</v>
      </c>
      <c r="AP1292" s="208" t="s">
        <v>4890</v>
      </c>
      <c r="AQ1292" s="218" t="s">
        <v>3941</v>
      </c>
      <c r="AS1292" s="218" t="s">
        <v>91</v>
      </c>
      <c r="AT1292" s="204" t="s">
        <v>385</v>
      </c>
      <c r="AU1292" s="217"/>
      <c r="AV1292" s="485" t="s">
        <v>3941</v>
      </c>
      <c r="AW1292" s="217"/>
      <c r="AX1292" s="204"/>
      <c r="AY1292" s="279"/>
      <c r="AZ1292" s="278"/>
      <c r="BA1292" s="279"/>
      <c r="BB1292" s="212"/>
      <c r="BC1292" s="279"/>
      <c r="BD1292" s="278"/>
      <c r="BG1292" s="279" t="s">
        <v>4901</v>
      </c>
      <c r="BH1292" s="776"/>
      <c r="BI1292" s="220" t="s">
        <v>4902</v>
      </c>
      <c r="BJ1292" s="230" t="s">
        <v>4903</v>
      </c>
      <c r="BK1292" s="220" t="s">
        <v>588</v>
      </c>
      <c r="BL1292" s="55"/>
      <c r="BM1292" s="55"/>
      <c r="BN1292" s="55"/>
      <c r="BO1292" s="55"/>
      <c r="BP1292" s="55"/>
      <c r="BQ1292" s="55"/>
      <c r="BR1292" s="55"/>
      <c r="BS1292" s="55"/>
      <c r="BT1292" s="55"/>
      <c r="BU1292" s="55"/>
      <c r="BV1292" s="55"/>
      <c r="BW1292" s="55"/>
      <c r="BX1292" s="55"/>
      <c r="BY1292" s="55"/>
      <c r="BZ1292" s="55"/>
      <c r="CA1292" s="55"/>
      <c r="CB1292" s="55"/>
      <c r="CC1292" s="55"/>
      <c r="CD1292" s="55"/>
      <c r="CE1292" s="55"/>
      <c r="CF1292" s="55"/>
      <c r="CG1292" s="55"/>
      <c r="CH1292" s="55"/>
      <c r="CI1292" s="55"/>
      <c r="CJ1292" s="55"/>
      <c r="CK1292" s="55"/>
      <c r="CL1292" s="55"/>
      <c r="CM1292" s="55"/>
      <c r="CN1292" s="55"/>
      <c r="CO1292" s="55"/>
      <c r="CP1292" s="55"/>
      <c r="CQ1292" s="55"/>
      <c r="CR1292" s="55"/>
      <c r="CS1292" s="55"/>
      <c r="CT1292" s="55"/>
      <c r="CU1292" s="55"/>
      <c r="CV1292" s="55"/>
      <c r="CW1292" s="55"/>
      <c r="CX1292" s="55"/>
      <c r="CY1292" s="55"/>
      <c r="CZ1292" s="55"/>
      <c r="DA1292" s="55"/>
      <c r="DB1292" s="55"/>
      <c r="DC1292" s="55"/>
      <c r="DD1292" s="55"/>
      <c r="DE1292" s="55"/>
      <c r="DF1292" s="55"/>
      <c r="DG1292" s="55"/>
      <c r="DH1292" s="55"/>
      <c r="DI1292" s="55"/>
      <c r="DJ1292" s="55"/>
      <c r="DK1292" s="55"/>
      <c r="DL1292" s="55"/>
      <c r="DM1292" s="55"/>
      <c r="DN1292" s="55"/>
      <c r="DO1292" s="55"/>
      <c r="DP1292" s="55"/>
      <c r="DQ1292" s="55"/>
      <c r="DR1292" s="55"/>
      <c r="DS1292" s="55"/>
      <c r="DT1292" s="55"/>
      <c r="DU1292" s="55"/>
      <c r="DV1292" s="55"/>
      <c r="DW1292" s="55"/>
      <c r="DX1292" s="55"/>
      <c r="DY1292" s="55"/>
      <c r="DZ1292" s="55"/>
      <c r="EA1292" s="55"/>
      <c r="EB1292" s="55"/>
      <c r="EC1292" s="55"/>
      <c r="ED1292" s="55"/>
      <c r="EE1292" s="55"/>
      <c r="EF1292" s="55"/>
      <c r="EG1292" s="55"/>
      <c r="EH1292" s="55"/>
      <c r="EI1292" s="55"/>
      <c r="EJ1292" s="55"/>
      <c r="EK1292" s="55"/>
      <c r="EL1292" s="55"/>
      <c r="EM1292" s="55"/>
      <c r="EN1292" s="55"/>
      <c r="EO1292" s="55"/>
      <c r="EP1292" s="55"/>
      <c r="EQ1292" s="55"/>
      <c r="ER1292" s="55"/>
      <c r="ES1292" s="55"/>
      <c r="ET1292" s="55"/>
      <c r="EU1292" s="55"/>
      <c r="EV1292" s="55"/>
      <c r="EW1292" s="55"/>
      <c r="EX1292" s="55"/>
      <c r="EY1292" s="55"/>
      <c r="EZ1292" s="55"/>
      <c r="FA1292" s="55"/>
      <c r="FB1292" s="55"/>
      <c r="FC1292" s="55"/>
      <c r="FD1292" s="55"/>
      <c r="FE1292" s="55"/>
      <c r="FF1292" s="55"/>
      <c r="FG1292" s="55"/>
      <c r="FH1292" s="55"/>
      <c r="FI1292" s="55"/>
      <c r="FJ1292" s="55"/>
      <c r="FK1292" s="55"/>
      <c r="FL1292" s="55"/>
      <c r="FM1292" s="55"/>
      <c r="FN1292" s="55"/>
      <c r="FO1292" s="55"/>
      <c r="FP1292" s="55"/>
      <c r="FQ1292" s="55"/>
      <c r="FR1292" s="55"/>
      <c r="FS1292" s="55"/>
      <c r="FT1292" s="55"/>
      <c r="FU1292" s="55"/>
      <c r="FV1292" s="55"/>
      <c r="FW1292" s="55"/>
      <c r="FX1292" s="55"/>
      <c r="FY1292" s="55"/>
      <c r="FZ1292" s="55"/>
      <c r="GA1292" s="55"/>
      <c r="GB1292" s="55"/>
      <c r="GC1292" s="55"/>
      <c r="GD1292" s="55"/>
      <c r="GE1292" s="55"/>
      <c r="GF1292" s="55"/>
      <c r="GG1292" s="55"/>
      <c r="GH1292" s="55"/>
      <c r="GI1292" s="55"/>
      <c r="GJ1292" s="55"/>
      <c r="GK1292" s="55"/>
      <c r="GL1292" s="55"/>
      <c r="GM1292" s="55"/>
      <c r="GN1292" s="55"/>
      <c r="GO1292" s="55"/>
      <c r="GP1292" s="55"/>
      <c r="GQ1292" s="55"/>
      <c r="GR1292" s="55"/>
      <c r="GS1292" s="55"/>
      <c r="GT1292" s="55"/>
      <c r="GU1292" s="55"/>
      <c r="GV1292" s="55"/>
      <c r="GW1292" s="55"/>
      <c r="GX1292" s="55"/>
      <c r="GY1292" s="55"/>
      <c r="GZ1292" s="55"/>
      <c r="HA1292" s="55"/>
      <c r="HB1292" s="55"/>
      <c r="HC1292" s="55"/>
      <c r="HD1292" s="55"/>
      <c r="HE1292" s="55"/>
      <c r="HF1292" s="55"/>
      <c r="HG1292" s="55"/>
      <c r="HH1292" s="55"/>
      <c r="HI1292" s="55"/>
      <c r="HJ1292" s="55"/>
      <c r="HK1292" s="55"/>
      <c r="HL1292" s="55"/>
      <c r="HM1292" s="55"/>
      <c r="HN1292" s="55"/>
      <c r="HO1292" s="55"/>
      <c r="HP1292" s="55"/>
      <c r="HQ1292" s="55"/>
      <c r="HR1292" s="55"/>
      <c r="HS1292" s="55"/>
      <c r="HT1292" s="55"/>
      <c r="HU1292" s="55"/>
      <c r="HV1292" s="55"/>
      <c r="HW1292" s="55"/>
      <c r="HX1292" s="55"/>
      <c r="HY1292" s="55"/>
      <c r="HZ1292" s="55"/>
      <c r="IA1292" s="55"/>
      <c r="IB1292" s="55"/>
      <c r="IC1292" s="55"/>
      <c r="ID1292" s="55"/>
      <c r="IE1292" s="55"/>
    </row>
    <row r="1293" s="92" customFormat="1" ht="60" hidden="1" customHeight="1">
      <c r="A1293" s="37"/>
      <c r="B1293" s="37" t="s">
        <v>62</v>
      </c>
      <c r="C1293" s="37" t="s">
        <v>63</v>
      </c>
      <c r="D1293" s="56" t="s">
        <v>64</v>
      </c>
      <c r="E1293" s="56">
        <v>299</v>
      </c>
      <c r="F1293" s="40" t="s">
        <v>4904</v>
      </c>
      <c r="G1293" s="40" t="s">
        <v>4784</v>
      </c>
      <c r="H1293" s="56" t="s">
        <v>4785</v>
      </c>
      <c r="I1293" s="48" t="s">
        <v>753</v>
      </c>
      <c r="J1293" s="40" t="s">
        <v>754</v>
      </c>
      <c r="K1293" s="49" t="s">
        <v>523</v>
      </c>
      <c r="L1293" s="49" t="s">
        <v>1352</v>
      </c>
      <c r="M1293" s="40" t="s">
        <v>4791</v>
      </c>
      <c r="N1293" s="49" t="s">
        <v>4905</v>
      </c>
      <c r="O1293" s="37" t="s">
        <v>1098</v>
      </c>
      <c r="P1293" s="37" t="s">
        <v>76</v>
      </c>
      <c r="Q1293" s="42" t="s">
        <v>77</v>
      </c>
      <c r="R1293" s="91">
        <v>41944</v>
      </c>
      <c r="S1293" s="48">
        <v>10</v>
      </c>
      <c r="T1293" s="45">
        <f t="shared" si="108"/>
        <v>45596</v>
      </c>
      <c r="U1293" s="56">
        <v>-50</v>
      </c>
      <c r="V1293" s="37" t="str">
        <f t="shared" si="109"/>
        <v/>
      </c>
      <c r="W1293" s="37" t="str">
        <f t="shared" si="110"/>
        <v>°С</v>
      </c>
      <c r="X1293" s="48">
        <v>50</v>
      </c>
      <c r="Y1293" s="48"/>
      <c r="Z1293" s="42" t="s">
        <v>79</v>
      </c>
      <c r="AA1293" s="56" t="s">
        <v>542</v>
      </c>
      <c r="AB1293" s="48"/>
      <c r="AC1293" s="42" t="s">
        <v>141</v>
      </c>
      <c r="AD1293" s="49">
        <v>48</v>
      </c>
      <c r="AE1293" s="50">
        <v>45034</v>
      </c>
      <c r="AF1293" s="51">
        <f t="shared" si="111"/>
        <v>46494</v>
      </c>
      <c r="AG1293" s="40" t="s">
        <v>82</v>
      </c>
      <c r="AH1293" s="40" t="s">
        <v>83</v>
      </c>
      <c r="AI1293" s="42" t="s">
        <v>4906</v>
      </c>
      <c r="AJ1293" s="40" t="s">
        <v>143</v>
      </c>
      <c r="AK1293" s="51" t="str">
        <f t="shared" ca="1" si="107"/>
        <v>поверен</v>
      </c>
      <c r="AL1293" s="42"/>
      <c r="AM1293" s="42" t="s">
        <v>86</v>
      </c>
      <c r="AN1293" s="42" t="s">
        <v>87</v>
      </c>
      <c r="AO1293" s="42" t="s">
        <v>88</v>
      </c>
      <c r="AP1293" s="48" t="s">
        <v>573</v>
      </c>
      <c r="AQ1293" s="41" t="s">
        <v>1846</v>
      </c>
      <c r="AR1293" s="51"/>
      <c r="AS1293" s="42" t="s">
        <v>91</v>
      </c>
      <c r="AT1293" s="37" t="s">
        <v>385</v>
      </c>
      <c r="AU1293" s="37"/>
      <c r="AV1293" s="40">
        <v>43191</v>
      </c>
      <c r="AW1293" s="40"/>
      <c r="AX1293" s="37"/>
      <c r="AY1293" s="37"/>
      <c r="AZ1293" s="37"/>
      <c r="BA1293" s="40"/>
      <c r="BB1293" s="40" t="s">
        <v>93</v>
      </c>
      <c r="BC1293" s="40" t="s">
        <v>94</v>
      </c>
      <c r="BD1293" s="42">
        <v>3201</v>
      </c>
      <c r="BE1293" s="40"/>
      <c r="BF1293" s="52"/>
      <c r="BG1293" s="93" t="s">
        <v>1170</v>
      </c>
      <c r="BH1293" s="94"/>
      <c r="BI1293" s="37"/>
      <c r="BJ1293" s="37"/>
      <c r="BK1293" s="37"/>
      <c r="BL1293" s="95"/>
      <c r="BM1293" s="95"/>
      <c r="BN1293" s="95"/>
      <c r="BO1293" s="95"/>
      <c r="BP1293" s="95"/>
      <c r="BQ1293" s="95"/>
      <c r="BR1293" s="95"/>
      <c r="BS1293" s="95"/>
      <c r="BT1293" s="95"/>
      <c r="BU1293" s="95"/>
      <c r="BV1293" s="95"/>
      <c r="BW1293" s="95"/>
      <c r="BX1293" s="95"/>
      <c r="BY1293" s="95"/>
      <c r="BZ1293" s="95"/>
      <c r="CA1293" s="95"/>
      <c r="CB1293" s="95"/>
      <c r="CC1293" s="95"/>
      <c r="CD1293" s="95"/>
      <c r="CE1293" s="95"/>
      <c r="CF1293" s="95"/>
      <c r="CG1293" s="95"/>
      <c r="CH1293" s="95"/>
      <c r="CI1293" s="95"/>
      <c r="CJ1293" s="95"/>
      <c r="CK1293" s="95"/>
      <c r="CL1293" s="95"/>
      <c r="CM1293" s="95"/>
      <c r="CN1293" s="95"/>
      <c r="CO1293" s="95"/>
      <c r="CP1293" s="95"/>
      <c r="CQ1293" s="95"/>
      <c r="CR1293" s="95"/>
      <c r="CS1293" s="95"/>
      <c r="CT1293" s="95"/>
      <c r="CU1293" s="95"/>
      <c r="CV1293" s="95"/>
      <c r="CW1293" s="95"/>
      <c r="CX1293" s="95"/>
      <c r="CY1293" s="95"/>
      <c r="CZ1293" s="95"/>
      <c r="DA1293" s="95"/>
      <c r="DB1293" s="95"/>
      <c r="DC1293" s="95"/>
      <c r="DD1293" s="95"/>
      <c r="DE1293" s="95"/>
      <c r="DF1293" s="95"/>
      <c r="DG1293" s="95"/>
      <c r="DH1293" s="95"/>
      <c r="DI1293" s="95"/>
      <c r="DJ1293" s="95"/>
      <c r="DK1293" s="95"/>
      <c r="DL1293" s="95"/>
      <c r="DM1293" s="95"/>
      <c r="DN1293" s="95"/>
      <c r="DO1293" s="95"/>
      <c r="DP1293" s="95"/>
      <c r="DQ1293" s="95"/>
      <c r="DR1293" s="95"/>
      <c r="DS1293" s="95"/>
      <c r="DT1293" s="95"/>
      <c r="DU1293" s="95"/>
      <c r="DV1293" s="95"/>
      <c r="DW1293" s="95"/>
      <c r="DX1293" s="95"/>
      <c r="DY1293" s="95"/>
      <c r="DZ1293" s="95"/>
      <c r="EA1293" s="95"/>
      <c r="EB1293" s="95"/>
      <c r="EC1293" s="95"/>
      <c r="ED1293" s="95"/>
      <c r="EE1293" s="95"/>
      <c r="EF1293" s="95"/>
      <c r="EG1293" s="95"/>
      <c r="EH1293" s="95"/>
      <c r="EI1293" s="95"/>
      <c r="EJ1293" s="95"/>
      <c r="EK1293" s="95"/>
      <c r="EL1293" s="95"/>
      <c r="EM1293" s="95"/>
      <c r="EN1293" s="95"/>
      <c r="EO1293" s="95"/>
      <c r="EP1293" s="95"/>
      <c r="EQ1293" s="95"/>
      <c r="ER1293" s="95"/>
      <c r="ES1293" s="95"/>
      <c r="ET1293" s="95"/>
      <c r="EU1293" s="95"/>
      <c r="EV1293" s="95"/>
      <c r="EW1293" s="95"/>
      <c r="EX1293" s="95"/>
      <c r="EY1293" s="95"/>
      <c r="EZ1293" s="95"/>
      <c r="FA1293" s="95"/>
      <c r="FB1293" s="95"/>
      <c r="FC1293" s="95"/>
      <c r="FD1293" s="95"/>
      <c r="FE1293" s="95"/>
      <c r="FF1293" s="95"/>
      <c r="FG1293" s="95"/>
      <c r="FH1293" s="95"/>
      <c r="FI1293" s="95"/>
      <c r="FJ1293" s="95"/>
      <c r="FK1293" s="95"/>
      <c r="FL1293" s="95"/>
      <c r="FM1293" s="95"/>
      <c r="FN1293" s="95"/>
      <c r="FO1293" s="95"/>
      <c r="FP1293" s="95"/>
      <c r="FQ1293" s="95"/>
      <c r="FR1293" s="95"/>
      <c r="FS1293" s="95"/>
      <c r="FT1293" s="95"/>
      <c r="FU1293" s="95"/>
      <c r="FV1293" s="95"/>
      <c r="FW1293" s="95"/>
      <c r="FX1293" s="95"/>
      <c r="FY1293" s="95"/>
      <c r="FZ1293" s="95"/>
      <c r="GA1293" s="95"/>
      <c r="GB1293" s="95"/>
      <c r="GC1293" s="95"/>
      <c r="GD1293" s="95"/>
      <c r="GE1293" s="95"/>
      <c r="GF1293" s="95"/>
      <c r="GG1293" s="95"/>
      <c r="GH1293" s="95"/>
      <c r="GI1293" s="95"/>
      <c r="GJ1293" s="95"/>
      <c r="GK1293" s="95"/>
      <c r="GL1293" s="95"/>
      <c r="GM1293" s="95"/>
      <c r="GN1293" s="95"/>
      <c r="GO1293" s="95"/>
      <c r="GP1293" s="95"/>
      <c r="GQ1293" s="95"/>
      <c r="GR1293" s="95"/>
      <c r="GS1293" s="95"/>
      <c r="GT1293" s="95"/>
      <c r="GU1293" s="95"/>
      <c r="GV1293" s="95"/>
      <c r="GW1293" s="95"/>
      <c r="GX1293" s="95"/>
      <c r="GY1293" s="95"/>
      <c r="GZ1293" s="95"/>
      <c r="HA1293" s="95"/>
      <c r="HB1293" s="95"/>
      <c r="HC1293" s="95"/>
      <c r="HD1293" s="95"/>
      <c r="HE1293" s="95"/>
      <c r="HF1293" s="95"/>
      <c r="HG1293" s="95"/>
      <c r="HH1293" s="95"/>
      <c r="HI1293" s="95"/>
      <c r="HJ1293" s="95"/>
      <c r="HK1293" s="95"/>
      <c r="HL1293" s="95"/>
      <c r="HM1293" s="95"/>
      <c r="HN1293" s="95"/>
      <c r="HO1293" s="95"/>
      <c r="HP1293" s="95"/>
      <c r="HQ1293" s="95"/>
      <c r="HR1293" s="95"/>
      <c r="HS1293" s="95"/>
      <c r="HT1293" s="95"/>
      <c r="HU1293" s="95"/>
      <c r="HV1293" s="95"/>
      <c r="HW1293" s="95"/>
      <c r="HX1293" s="95"/>
      <c r="HY1293" s="95"/>
      <c r="HZ1293" s="95"/>
      <c r="IA1293" s="95"/>
      <c r="IB1293" s="95"/>
      <c r="IC1293" s="95"/>
      <c r="ID1293" s="95"/>
      <c r="IE1293" s="95"/>
    </row>
    <row r="1294" s="92" customFormat="1" ht="60" hidden="1" customHeight="1">
      <c r="A1294" s="37"/>
      <c r="B1294" s="37" t="s">
        <v>62</v>
      </c>
      <c r="C1294" s="37" t="s">
        <v>63</v>
      </c>
      <c r="D1294" s="56" t="s">
        <v>64</v>
      </c>
      <c r="E1294" s="56">
        <v>299</v>
      </c>
      <c r="F1294" s="40" t="s">
        <v>4904</v>
      </c>
      <c r="G1294" s="40" t="s">
        <v>4789</v>
      </c>
      <c r="H1294" s="56" t="s">
        <v>4790</v>
      </c>
      <c r="I1294" s="48" t="s">
        <v>753</v>
      </c>
      <c r="J1294" s="40" t="s">
        <v>754</v>
      </c>
      <c r="K1294" s="49" t="s">
        <v>523</v>
      </c>
      <c r="L1294" s="49" t="s">
        <v>1352</v>
      </c>
      <c r="M1294" s="40" t="s">
        <v>4865</v>
      </c>
      <c r="N1294" s="49">
        <v>2269688</v>
      </c>
      <c r="O1294" s="37" t="s">
        <v>1098</v>
      </c>
      <c r="P1294" s="37" t="s">
        <v>76</v>
      </c>
      <c r="Q1294" s="42" t="s">
        <v>77</v>
      </c>
      <c r="R1294" s="91">
        <v>42217</v>
      </c>
      <c r="S1294" s="48">
        <v>10</v>
      </c>
      <c r="T1294" s="45">
        <f t="shared" si="108"/>
        <v>45869</v>
      </c>
      <c r="U1294" s="56">
        <v>-50</v>
      </c>
      <c r="V1294" s="37" t="str">
        <f t="shared" si="109"/>
        <v/>
      </c>
      <c r="W1294" s="37" t="str">
        <f t="shared" si="110"/>
        <v>°С</v>
      </c>
      <c r="X1294" s="48">
        <v>100</v>
      </c>
      <c r="Y1294" s="48"/>
      <c r="Z1294" s="42" t="s">
        <v>79</v>
      </c>
      <c r="AA1294" s="56" t="s">
        <v>542</v>
      </c>
      <c r="AB1294" s="48"/>
      <c r="AC1294" s="42" t="s">
        <v>141</v>
      </c>
      <c r="AD1294" s="49">
        <v>48</v>
      </c>
      <c r="AE1294" s="50">
        <v>45034</v>
      </c>
      <c r="AF1294" s="51">
        <f t="shared" si="111"/>
        <v>46494</v>
      </c>
      <c r="AG1294" s="40" t="s">
        <v>82</v>
      </c>
      <c r="AH1294" s="40" t="s">
        <v>83</v>
      </c>
      <c r="AI1294" s="42" t="s">
        <v>4907</v>
      </c>
      <c r="AJ1294" s="40" t="s">
        <v>143</v>
      </c>
      <c r="AK1294" s="51" t="str">
        <f t="shared" ca="1" si="107"/>
        <v>поверен</v>
      </c>
      <c r="AL1294" s="42"/>
      <c r="AM1294" s="42" t="s">
        <v>86</v>
      </c>
      <c r="AN1294" s="42" t="s">
        <v>87</v>
      </c>
      <c r="AO1294" s="42" t="s">
        <v>88</v>
      </c>
      <c r="AP1294" s="48" t="s">
        <v>4908</v>
      </c>
      <c r="AQ1294" s="41" t="s">
        <v>655</v>
      </c>
      <c r="AR1294" s="51"/>
      <c r="AS1294" s="42" t="s">
        <v>91</v>
      </c>
      <c r="AT1294" s="37" t="s">
        <v>385</v>
      </c>
      <c r="AU1294" s="37"/>
      <c r="AV1294" s="40">
        <v>43745</v>
      </c>
      <c r="AW1294" s="40"/>
      <c r="AX1294" s="37"/>
      <c r="AY1294" s="37"/>
      <c r="AZ1294" s="37"/>
      <c r="BA1294" s="40"/>
      <c r="BB1294" s="40" t="s">
        <v>93</v>
      </c>
      <c r="BC1294" s="40" t="s">
        <v>94</v>
      </c>
      <c r="BD1294" s="42">
        <v>3201</v>
      </c>
      <c r="BE1294" s="40"/>
      <c r="BF1294" s="52"/>
      <c r="BG1294" s="93" t="s">
        <v>1170</v>
      </c>
      <c r="BH1294" s="94"/>
      <c r="BI1294" s="37"/>
      <c r="BJ1294" s="37"/>
      <c r="BK1294" s="37"/>
      <c r="BL1294" s="95"/>
      <c r="BM1294" s="95"/>
      <c r="BN1294" s="95"/>
      <c r="BO1294" s="95"/>
      <c r="BP1294" s="95"/>
      <c r="BQ1294" s="95"/>
      <c r="BR1294" s="95"/>
      <c r="BS1294" s="95"/>
      <c r="BT1294" s="95"/>
      <c r="BU1294" s="95"/>
      <c r="BV1294" s="95"/>
      <c r="BW1294" s="95"/>
      <c r="BX1294" s="95"/>
      <c r="BY1294" s="95"/>
      <c r="BZ1294" s="95"/>
      <c r="CA1294" s="95"/>
      <c r="CB1294" s="95"/>
      <c r="CC1294" s="95"/>
      <c r="CD1294" s="95"/>
      <c r="CE1294" s="95"/>
      <c r="CF1294" s="95"/>
      <c r="CG1294" s="95"/>
      <c r="CH1294" s="95"/>
      <c r="CI1294" s="95"/>
      <c r="CJ1294" s="95"/>
      <c r="CK1294" s="95"/>
      <c r="CL1294" s="95"/>
      <c r="CM1294" s="95"/>
      <c r="CN1294" s="95"/>
      <c r="CO1294" s="95"/>
      <c r="CP1294" s="95"/>
      <c r="CQ1294" s="95"/>
      <c r="CR1294" s="95"/>
      <c r="CS1294" s="95"/>
      <c r="CT1294" s="95"/>
      <c r="CU1294" s="95"/>
      <c r="CV1294" s="95"/>
      <c r="CW1294" s="95"/>
      <c r="CX1294" s="95"/>
      <c r="CY1294" s="95"/>
      <c r="CZ1294" s="95"/>
      <c r="DA1294" s="95"/>
      <c r="DB1294" s="95"/>
      <c r="DC1294" s="95"/>
      <c r="DD1294" s="95"/>
      <c r="DE1294" s="95"/>
      <c r="DF1294" s="95"/>
      <c r="DG1294" s="95"/>
      <c r="DH1294" s="95"/>
      <c r="DI1294" s="95"/>
      <c r="DJ1294" s="95"/>
      <c r="DK1294" s="95"/>
      <c r="DL1294" s="95"/>
      <c r="DM1294" s="95"/>
      <c r="DN1294" s="95"/>
      <c r="DO1294" s="95"/>
      <c r="DP1294" s="95"/>
      <c r="DQ1294" s="95"/>
      <c r="DR1294" s="95"/>
      <c r="DS1294" s="95"/>
      <c r="DT1294" s="95"/>
      <c r="DU1294" s="95"/>
      <c r="DV1294" s="95"/>
      <c r="DW1294" s="95"/>
      <c r="DX1294" s="95"/>
      <c r="DY1294" s="95"/>
      <c r="DZ1294" s="95"/>
      <c r="EA1294" s="95"/>
      <c r="EB1294" s="95"/>
      <c r="EC1294" s="95"/>
      <c r="ED1294" s="95"/>
      <c r="EE1294" s="95"/>
      <c r="EF1294" s="95"/>
      <c r="EG1294" s="95"/>
      <c r="EH1294" s="95"/>
      <c r="EI1294" s="95"/>
      <c r="EJ1294" s="95"/>
      <c r="EK1294" s="95"/>
      <c r="EL1294" s="95"/>
      <c r="EM1294" s="95"/>
      <c r="EN1294" s="95"/>
      <c r="EO1294" s="95"/>
      <c r="EP1294" s="95"/>
      <c r="EQ1294" s="95"/>
      <c r="ER1294" s="95"/>
      <c r="ES1294" s="95"/>
      <c r="ET1294" s="95"/>
      <c r="EU1294" s="95"/>
      <c r="EV1294" s="95"/>
      <c r="EW1294" s="95"/>
      <c r="EX1294" s="95"/>
      <c r="EY1294" s="95"/>
      <c r="EZ1294" s="95"/>
      <c r="FA1294" s="95"/>
      <c r="FB1294" s="95"/>
      <c r="FC1294" s="95"/>
      <c r="FD1294" s="95"/>
      <c r="FE1294" s="95"/>
      <c r="FF1294" s="95"/>
      <c r="FG1294" s="95"/>
      <c r="FH1294" s="95"/>
      <c r="FI1294" s="95"/>
      <c r="FJ1294" s="95"/>
      <c r="FK1294" s="95"/>
      <c r="FL1294" s="95"/>
      <c r="FM1294" s="95"/>
      <c r="FN1294" s="95"/>
      <c r="FO1294" s="95"/>
      <c r="FP1294" s="95"/>
      <c r="FQ1294" s="95"/>
      <c r="FR1294" s="95"/>
      <c r="FS1294" s="95"/>
      <c r="FT1294" s="95"/>
      <c r="FU1294" s="95"/>
      <c r="FV1294" s="95"/>
      <c r="FW1294" s="95"/>
      <c r="FX1294" s="95"/>
      <c r="FY1294" s="95"/>
      <c r="FZ1294" s="95"/>
      <c r="GA1294" s="95"/>
      <c r="GB1294" s="95"/>
      <c r="GC1294" s="95"/>
      <c r="GD1294" s="95"/>
      <c r="GE1294" s="95"/>
      <c r="GF1294" s="95"/>
      <c r="GG1294" s="95"/>
      <c r="GH1294" s="95"/>
      <c r="GI1294" s="95"/>
      <c r="GJ1294" s="95"/>
      <c r="GK1294" s="95"/>
      <c r="GL1294" s="95"/>
      <c r="GM1294" s="95"/>
      <c r="GN1294" s="95"/>
      <c r="GO1294" s="95"/>
      <c r="GP1294" s="95"/>
      <c r="GQ1294" s="95"/>
      <c r="GR1294" s="95"/>
      <c r="GS1294" s="95"/>
      <c r="GT1294" s="95"/>
      <c r="GU1294" s="95"/>
      <c r="GV1294" s="95"/>
      <c r="GW1294" s="95"/>
      <c r="GX1294" s="95"/>
      <c r="GY1294" s="95"/>
      <c r="GZ1294" s="95"/>
      <c r="HA1294" s="95"/>
      <c r="HB1294" s="95"/>
      <c r="HC1294" s="95"/>
      <c r="HD1294" s="95"/>
      <c r="HE1294" s="95"/>
      <c r="HF1294" s="95"/>
      <c r="HG1294" s="95"/>
      <c r="HH1294" s="95"/>
      <c r="HI1294" s="95"/>
      <c r="HJ1294" s="95"/>
      <c r="HK1294" s="95"/>
      <c r="HL1294" s="95"/>
      <c r="HM1294" s="95"/>
      <c r="HN1294" s="95"/>
      <c r="HO1294" s="95"/>
      <c r="HP1294" s="95"/>
      <c r="HQ1294" s="95"/>
      <c r="HR1294" s="95"/>
      <c r="HS1294" s="95"/>
      <c r="HT1294" s="95"/>
      <c r="HU1294" s="95"/>
      <c r="HV1294" s="95"/>
      <c r="HW1294" s="95"/>
      <c r="HX1294" s="95"/>
      <c r="HY1294" s="95"/>
      <c r="HZ1294" s="95"/>
      <c r="IA1294" s="95"/>
      <c r="IB1294" s="95"/>
      <c r="IC1294" s="95"/>
      <c r="ID1294" s="95"/>
      <c r="IE1294" s="95"/>
    </row>
    <row r="1295" s="36" customFormat="1" ht="60" hidden="1" customHeight="1">
      <c r="A1295" s="37"/>
      <c r="B1295" s="37" t="s">
        <v>62</v>
      </c>
      <c r="C1295" s="37" t="s">
        <v>63</v>
      </c>
      <c r="D1295" s="56" t="s">
        <v>64</v>
      </c>
      <c r="E1295" s="56">
        <v>299</v>
      </c>
      <c r="F1295" s="40" t="s">
        <v>4904</v>
      </c>
      <c r="G1295" s="40" t="s">
        <v>4794</v>
      </c>
      <c r="H1295" s="56" t="s">
        <v>4795</v>
      </c>
      <c r="I1295" s="48" t="s">
        <v>149</v>
      </c>
      <c r="J1295" s="40" t="s">
        <v>150</v>
      </c>
      <c r="K1295" s="49" t="s">
        <v>131</v>
      </c>
      <c r="L1295" s="57" t="s">
        <v>151</v>
      </c>
      <c r="M1295" s="40" t="s">
        <v>4868</v>
      </c>
      <c r="N1295" s="49" t="s">
        <v>4909</v>
      </c>
      <c r="O1295" s="37" t="s">
        <v>153</v>
      </c>
      <c r="P1295" s="37" t="s">
        <v>154</v>
      </c>
      <c r="Q1295" s="42" t="s">
        <v>137</v>
      </c>
      <c r="R1295" s="96" t="s">
        <v>4812</v>
      </c>
      <c r="S1295" s="44">
        <v>12</v>
      </c>
      <c r="T1295" s="45">
        <f t="shared" si="108"/>
        <v>4392.6013999999996</v>
      </c>
      <c r="U1295" s="56" t="s">
        <v>100</v>
      </c>
      <c r="V1295" s="47" t="str">
        <f t="shared" si="109"/>
        <v>М</v>
      </c>
      <c r="W1295" s="47" t="str">
        <f t="shared" si="110"/>
        <v>Па</v>
      </c>
      <c r="X1295" s="48">
        <v>1.6000000000000001</v>
      </c>
      <c r="Y1295" s="48" t="s">
        <v>138</v>
      </c>
      <c r="Z1295" s="42" t="s">
        <v>139</v>
      </c>
      <c r="AA1295" s="56" t="s">
        <v>4844</v>
      </c>
      <c r="AB1295" s="48"/>
      <c r="AC1295" s="42" t="s">
        <v>141</v>
      </c>
      <c r="AD1295" s="49">
        <v>60</v>
      </c>
      <c r="AE1295" s="50">
        <v>44722</v>
      </c>
      <c r="AF1295" s="51">
        <f t="shared" si="111"/>
        <v>46547</v>
      </c>
      <c r="AG1295" s="40" t="s">
        <v>82</v>
      </c>
      <c r="AH1295" s="40" t="s">
        <v>83</v>
      </c>
      <c r="AI1295" s="42" t="s">
        <v>4910</v>
      </c>
      <c r="AJ1295" s="40" t="s">
        <v>143</v>
      </c>
      <c r="AK1295" s="51" t="str">
        <f t="shared" ca="1" si="107"/>
        <v>поверен</v>
      </c>
      <c r="AL1295" s="42"/>
      <c r="AM1295" s="42" t="s">
        <v>86</v>
      </c>
      <c r="AN1295" s="42" t="s">
        <v>87</v>
      </c>
      <c r="AO1295" s="42" t="s">
        <v>88</v>
      </c>
      <c r="AP1295" s="48" t="s">
        <v>4911</v>
      </c>
      <c r="AQ1295" s="41" t="s">
        <v>4912</v>
      </c>
      <c r="AR1295" s="51"/>
      <c r="AS1295" s="42" t="s">
        <v>91</v>
      </c>
      <c r="AT1295" s="37" t="s">
        <v>385</v>
      </c>
      <c r="AU1295" s="37"/>
      <c r="AV1295" s="40">
        <v>43101</v>
      </c>
      <c r="AW1295" s="40"/>
      <c r="AX1295" s="37"/>
      <c r="AY1295" s="37"/>
      <c r="AZ1295" s="37"/>
      <c r="BA1295" s="40"/>
      <c r="BB1295" s="40" t="s">
        <v>145</v>
      </c>
      <c r="BC1295" s="40" t="s">
        <v>146</v>
      </c>
      <c r="BD1295" s="42" t="s">
        <v>647</v>
      </c>
      <c r="BE1295" s="40"/>
      <c r="BF1295" s="52"/>
      <c r="BG1295" s="47" t="s">
        <v>3355</v>
      </c>
      <c r="BH1295" s="54"/>
      <c r="BI1295" s="47"/>
      <c r="BJ1295" s="47"/>
      <c r="BK1295" s="47"/>
      <c r="BL1295" s="55"/>
      <c r="BM1295" s="55"/>
      <c r="BN1295" s="55"/>
      <c r="BO1295" s="55"/>
      <c r="BP1295" s="55"/>
      <c r="BQ1295" s="55"/>
      <c r="BR1295" s="55"/>
      <c r="BS1295" s="55"/>
      <c r="BT1295" s="55"/>
      <c r="BU1295" s="55"/>
      <c r="BV1295" s="55"/>
      <c r="BW1295" s="55"/>
      <c r="BX1295" s="55"/>
      <c r="BY1295" s="55"/>
      <c r="BZ1295" s="55"/>
      <c r="CA1295" s="55"/>
      <c r="CB1295" s="55"/>
      <c r="CC1295" s="55"/>
      <c r="CD1295" s="55"/>
      <c r="CE1295" s="55"/>
      <c r="CF1295" s="55"/>
      <c r="CG1295" s="55"/>
      <c r="CH1295" s="55"/>
      <c r="CI1295" s="55"/>
      <c r="CJ1295" s="55"/>
      <c r="CK1295" s="55"/>
      <c r="CL1295" s="55"/>
      <c r="CM1295" s="55"/>
      <c r="CN1295" s="55"/>
      <c r="CO1295" s="55"/>
      <c r="CP1295" s="55"/>
      <c r="CQ1295" s="55"/>
      <c r="CR1295" s="55"/>
      <c r="CS1295" s="55"/>
      <c r="CT1295" s="55"/>
      <c r="CU1295" s="55"/>
      <c r="CV1295" s="55"/>
      <c r="CW1295" s="55"/>
      <c r="CX1295" s="55"/>
      <c r="CY1295" s="55"/>
      <c r="CZ1295" s="55"/>
      <c r="DA1295" s="55"/>
      <c r="DB1295" s="55"/>
      <c r="DC1295" s="55"/>
      <c r="DD1295" s="55"/>
      <c r="DE1295" s="55"/>
      <c r="DF1295" s="55"/>
      <c r="DG1295" s="55"/>
      <c r="DH1295" s="55"/>
      <c r="DI1295" s="55"/>
      <c r="DJ1295" s="55"/>
      <c r="DK1295" s="55"/>
      <c r="DL1295" s="55"/>
      <c r="DM1295" s="55"/>
      <c r="DN1295" s="55"/>
      <c r="DO1295" s="55"/>
      <c r="DP1295" s="55"/>
      <c r="DQ1295" s="55"/>
      <c r="DR1295" s="55"/>
      <c r="DS1295" s="55"/>
      <c r="DT1295" s="55"/>
      <c r="DU1295" s="55"/>
      <c r="DV1295" s="55"/>
      <c r="DW1295" s="55"/>
      <c r="DX1295" s="55"/>
      <c r="DY1295" s="55"/>
      <c r="DZ1295" s="55"/>
      <c r="EA1295" s="55"/>
      <c r="EB1295" s="55"/>
      <c r="EC1295" s="55"/>
      <c r="ED1295" s="55"/>
      <c r="EE1295" s="55"/>
      <c r="EF1295" s="55"/>
      <c r="EG1295" s="55"/>
      <c r="EH1295" s="55"/>
      <c r="EI1295" s="55"/>
      <c r="EJ1295" s="55"/>
      <c r="EK1295" s="55"/>
      <c r="EL1295" s="55"/>
      <c r="EM1295" s="55"/>
      <c r="EN1295" s="55"/>
      <c r="EO1295" s="55"/>
      <c r="EP1295" s="55"/>
      <c r="EQ1295" s="55"/>
      <c r="ER1295" s="55"/>
      <c r="ES1295" s="55"/>
      <c r="ET1295" s="55"/>
      <c r="EU1295" s="55"/>
      <c r="EV1295" s="55"/>
      <c r="EW1295" s="55"/>
      <c r="EX1295" s="55"/>
      <c r="EY1295" s="55"/>
      <c r="EZ1295" s="55"/>
      <c r="FA1295" s="55"/>
      <c r="FB1295" s="55"/>
      <c r="FC1295" s="55"/>
      <c r="FD1295" s="55"/>
      <c r="FE1295" s="55"/>
      <c r="FF1295" s="55"/>
      <c r="FG1295" s="55"/>
      <c r="FH1295" s="55"/>
      <c r="FI1295" s="55"/>
      <c r="FJ1295" s="55"/>
      <c r="FK1295" s="55"/>
      <c r="FL1295" s="55"/>
      <c r="FM1295" s="55"/>
      <c r="FN1295" s="55"/>
      <c r="FO1295" s="55"/>
      <c r="FP1295" s="55"/>
      <c r="FQ1295" s="55"/>
      <c r="FR1295" s="55"/>
      <c r="FS1295" s="55"/>
      <c r="FT1295" s="55"/>
      <c r="FU1295" s="55"/>
      <c r="FV1295" s="55"/>
      <c r="FW1295" s="55"/>
      <c r="FX1295" s="55"/>
      <c r="FY1295" s="55"/>
      <c r="FZ1295" s="55"/>
      <c r="GA1295" s="55"/>
      <c r="GB1295" s="55"/>
      <c r="GC1295" s="55"/>
      <c r="GD1295" s="55"/>
      <c r="GE1295" s="55"/>
      <c r="GF1295" s="55"/>
      <c r="GG1295" s="55"/>
      <c r="GH1295" s="55"/>
      <c r="GI1295" s="55"/>
      <c r="GJ1295" s="55"/>
      <c r="GK1295" s="55"/>
      <c r="GL1295" s="55"/>
      <c r="GM1295" s="55"/>
      <c r="GN1295" s="55"/>
      <c r="GO1295" s="55"/>
      <c r="GP1295" s="55"/>
      <c r="GQ1295" s="55"/>
      <c r="GR1295" s="55"/>
      <c r="GS1295" s="55"/>
      <c r="GT1295" s="55"/>
      <c r="GU1295" s="55"/>
      <c r="GV1295" s="55"/>
      <c r="GW1295" s="55"/>
      <c r="GX1295" s="55"/>
      <c r="GY1295" s="55"/>
      <c r="GZ1295" s="55"/>
      <c r="HA1295" s="55"/>
      <c r="HB1295" s="55"/>
      <c r="HC1295" s="55"/>
      <c r="HD1295" s="55"/>
      <c r="HE1295" s="55"/>
      <c r="HF1295" s="55"/>
      <c r="HG1295" s="55"/>
      <c r="HH1295" s="55"/>
      <c r="HI1295" s="55"/>
      <c r="HJ1295" s="55"/>
      <c r="HK1295" s="55"/>
      <c r="HL1295" s="55"/>
      <c r="HM1295" s="55"/>
      <c r="HN1295" s="55"/>
      <c r="HO1295" s="55"/>
      <c r="HP1295" s="55"/>
      <c r="HQ1295" s="55"/>
      <c r="HR1295" s="55"/>
      <c r="HS1295" s="55"/>
      <c r="HT1295" s="55"/>
      <c r="HU1295" s="55"/>
      <c r="HV1295" s="55"/>
      <c r="HW1295" s="55"/>
      <c r="HX1295" s="55"/>
      <c r="HY1295" s="55"/>
      <c r="HZ1295" s="55"/>
      <c r="IA1295" s="55"/>
      <c r="IB1295" s="55"/>
      <c r="IC1295" s="55"/>
      <c r="ID1295" s="55"/>
      <c r="IE1295" s="55"/>
    </row>
    <row r="1296" s="36" customFormat="1" ht="60" hidden="1" customHeight="1">
      <c r="A1296" s="37"/>
      <c r="B1296" s="37" t="s">
        <v>62</v>
      </c>
      <c r="C1296" s="37" t="s">
        <v>63</v>
      </c>
      <c r="D1296" s="56" t="s">
        <v>64</v>
      </c>
      <c r="E1296" s="56">
        <v>299</v>
      </c>
      <c r="F1296" s="40" t="s">
        <v>4904</v>
      </c>
      <c r="G1296" s="40" t="s">
        <v>4801</v>
      </c>
      <c r="H1296" s="56" t="s">
        <v>4802</v>
      </c>
      <c r="I1296" s="48" t="s">
        <v>149</v>
      </c>
      <c r="J1296" s="40" t="s">
        <v>150</v>
      </c>
      <c r="K1296" s="49" t="s">
        <v>131</v>
      </c>
      <c r="L1296" s="57" t="s">
        <v>151</v>
      </c>
      <c r="M1296" s="40" t="s">
        <v>4868</v>
      </c>
      <c r="N1296" s="49" t="s">
        <v>4913</v>
      </c>
      <c r="O1296" s="37" t="s">
        <v>153</v>
      </c>
      <c r="P1296" s="37" t="s">
        <v>154</v>
      </c>
      <c r="Q1296" s="42" t="s">
        <v>137</v>
      </c>
      <c r="R1296" s="96" t="s">
        <v>4812</v>
      </c>
      <c r="S1296" s="44">
        <v>12</v>
      </c>
      <c r="T1296" s="45">
        <f t="shared" si="108"/>
        <v>4392.6013999999996</v>
      </c>
      <c r="U1296" s="56" t="s">
        <v>100</v>
      </c>
      <c r="V1296" s="47" t="str">
        <f t="shared" si="109"/>
        <v>М</v>
      </c>
      <c r="W1296" s="47" t="str">
        <f t="shared" si="110"/>
        <v>Па</v>
      </c>
      <c r="X1296" s="48">
        <v>1.6000000000000001</v>
      </c>
      <c r="Y1296" s="48" t="s">
        <v>138</v>
      </c>
      <c r="Z1296" s="42" t="s">
        <v>139</v>
      </c>
      <c r="AA1296" s="56" t="s">
        <v>4844</v>
      </c>
      <c r="AB1296" s="48"/>
      <c r="AC1296" s="42" t="s">
        <v>141</v>
      </c>
      <c r="AD1296" s="49">
        <v>60</v>
      </c>
      <c r="AE1296" s="50">
        <v>44722</v>
      </c>
      <c r="AF1296" s="51">
        <f t="shared" si="111"/>
        <v>46547</v>
      </c>
      <c r="AG1296" s="40" t="s">
        <v>82</v>
      </c>
      <c r="AH1296" s="40" t="s">
        <v>83</v>
      </c>
      <c r="AI1296" s="42" t="s">
        <v>4914</v>
      </c>
      <c r="AJ1296" s="40" t="s">
        <v>143</v>
      </c>
      <c r="AK1296" s="51" t="str">
        <f t="shared" ca="1" si="107"/>
        <v>поверен</v>
      </c>
      <c r="AL1296" s="42"/>
      <c r="AM1296" s="42" t="s">
        <v>86</v>
      </c>
      <c r="AN1296" s="42" t="s">
        <v>87</v>
      </c>
      <c r="AO1296" s="42" t="s">
        <v>88</v>
      </c>
      <c r="AP1296" s="48" t="s">
        <v>4911</v>
      </c>
      <c r="AQ1296" s="41" t="s">
        <v>2949</v>
      </c>
      <c r="AR1296" s="51"/>
      <c r="AS1296" s="42" t="s">
        <v>91</v>
      </c>
      <c r="AT1296" s="37" t="s">
        <v>385</v>
      </c>
      <c r="AU1296" s="37"/>
      <c r="AV1296" s="40">
        <v>43101</v>
      </c>
      <c r="AW1296" s="40"/>
      <c r="AX1296" s="37"/>
      <c r="AY1296" s="37"/>
      <c r="AZ1296" s="37"/>
      <c r="BA1296" s="40"/>
      <c r="BB1296" s="40" t="s">
        <v>145</v>
      </c>
      <c r="BC1296" s="40" t="s">
        <v>146</v>
      </c>
      <c r="BD1296" s="42" t="s">
        <v>647</v>
      </c>
      <c r="BE1296" s="40"/>
      <c r="BF1296" s="52"/>
      <c r="BG1296" s="47" t="s">
        <v>3355</v>
      </c>
      <c r="BH1296" s="54"/>
      <c r="BI1296" s="47"/>
      <c r="BJ1296" s="47"/>
      <c r="BK1296" s="47"/>
      <c r="BL1296" s="55"/>
      <c r="BM1296" s="55"/>
      <c r="BN1296" s="55"/>
      <c r="BO1296" s="55"/>
      <c r="BP1296" s="55"/>
      <c r="BQ1296" s="55"/>
      <c r="BR1296" s="55"/>
      <c r="BS1296" s="55"/>
      <c r="BT1296" s="55"/>
      <c r="BU1296" s="55"/>
      <c r="BV1296" s="55"/>
      <c r="BW1296" s="55"/>
      <c r="BX1296" s="55"/>
      <c r="BY1296" s="55"/>
      <c r="BZ1296" s="55"/>
      <c r="CA1296" s="55"/>
      <c r="CB1296" s="55"/>
      <c r="CC1296" s="55"/>
      <c r="CD1296" s="55"/>
      <c r="CE1296" s="55"/>
      <c r="CF1296" s="55"/>
      <c r="CG1296" s="55"/>
      <c r="CH1296" s="55"/>
      <c r="CI1296" s="55"/>
      <c r="CJ1296" s="55"/>
      <c r="CK1296" s="55"/>
      <c r="CL1296" s="55"/>
      <c r="CM1296" s="55"/>
      <c r="CN1296" s="55"/>
      <c r="CO1296" s="55"/>
      <c r="CP1296" s="55"/>
      <c r="CQ1296" s="55"/>
      <c r="CR1296" s="55"/>
      <c r="CS1296" s="55"/>
      <c r="CT1296" s="55"/>
      <c r="CU1296" s="55"/>
      <c r="CV1296" s="55"/>
      <c r="CW1296" s="55"/>
      <c r="CX1296" s="55"/>
      <c r="CY1296" s="55"/>
      <c r="CZ1296" s="55"/>
      <c r="DA1296" s="55"/>
      <c r="DB1296" s="55"/>
      <c r="DC1296" s="55"/>
      <c r="DD1296" s="55"/>
      <c r="DE1296" s="55"/>
      <c r="DF1296" s="55"/>
      <c r="DG1296" s="55"/>
      <c r="DH1296" s="55"/>
      <c r="DI1296" s="55"/>
      <c r="DJ1296" s="55"/>
      <c r="DK1296" s="55"/>
      <c r="DL1296" s="55"/>
      <c r="DM1296" s="55"/>
      <c r="DN1296" s="55"/>
      <c r="DO1296" s="55"/>
      <c r="DP1296" s="55"/>
      <c r="DQ1296" s="55"/>
      <c r="DR1296" s="55"/>
      <c r="DS1296" s="55"/>
      <c r="DT1296" s="55"/>
      <c r="DU1296" s="55"/>
      <c r="DV1296" s="55"/>
      <c r="DW1296" s="55"/>
      <c r="DX1296" s="55"/>
      <c r="DY1296" s="55"/>
      <c r="DZ1296" s="55"/>
      <c r="EA1296" s="55"/>
      <c r="EB1296" s="55"/>
      <c r="EC1296" s="55"/>
      <c r="ED1296" s="55"/>
      <c r="EE1296" s="55"/>
      <c r="EF1296" s="55"/>
      <c r="EG1296" s="55"/>
      <c r="EH1296" s="55"/>
      <c r="EI1296" s="55"/>
      <c r="EJ1296" s="55"/>
      <c r="EK1296" s="55"/>
      <c r="EL1296" s="55"/>
      <c r="EM1296" s="55"/>
      <c r="EN1296" s="55"/>
      <c r="EO1296" s="55"/>
      <c r="EP1296" s="55"/>
      <c r="EQ1296" s="55"/>
      <c r="ER1296" s="55"/>
      <c r="ES1296" s="55"/>
      <c r="ET1296" s="55"/>
      <c r="EU1296" s="55"/>
      <c r="EV1296" s="55"/>
      <c r="EW1296" s="55"/>
      <c r="EX1296" s="55"/>
      <c r="EY1296" s="55"/>
      <c r="EZ1296" s="55"/>
      <c r="FA1296" s="55"/>
      <c r="FB1296" s="55"/>
      <c r="FC1296" s="55"/>
      <c r="FD1296" s="55"/>
      <c r="FE1296" s="55"/>
      <c r="FF1296" s="55"/>
      <c r="FG1296" s="55"/>
      <c r="FH1296" s="55"/>
      <c r="FI1296" s="55"/>
      <c r="FJ1296" s="55"/>
      <c r="FK1296" s="55"/>
      <c r="FL1296" s="55"/>
      <c r="FM1296" s="55"/>
      <c r="FN1296" s="55"/>
      <c r="FO1296" s="55"/>
      <c r="FP1296" s="55"/>
      <c r="FQ1296" s="55"/>
      <c r="FR1296" s="55"/>
      <c r="FS1296" s="55"/>
      <c r="FT1296" s="55"/>
      <c r="FU1296" s="55"/>
      <c r="FV1296" s="55"/>
      <c r="FW1296" s="55"/>
      <c r="FX1296" s="55"/>
      <c r="FY1296" s="55"/>
      <c r="FZ1296" s="55"/>
      <c r="GA1296" s="55"/>
      <c r="GB1296" s="55"/>
      <c r="GC1296" s="55"/>
      <c r="GD1296" s="55"/>
      <c r="GE1296" s="55"/>
      <c r="GF1296" s="55"/>
      <c r="GG1296" s="55"/>
      <c r="GH1296" s="55"/>
      <c r="GI1296" s="55"/>
      <c r="GJ1296" s="55"/>
      <c r="GK1296" s="55"/>
      <c r="GL1296" s="55"/>
      <c r="GM1296" s="55"/>
      <c r="GN1296" s="55"/>
      <c r="GO1296" s="55"/>
      <c r="GP1296" s="55"/>
      <c r="GQ1296" s="55"/>
      <c r="GR1296" s="55"/>
      <c r="GS1296" s="55"/>
      <c r="GT1296" s="55"/>
      <c r="GU1296" s="55"/>
      <c r="GV1296" s="55"/>
      <c r="GW1296" s="55"/>
      <c r="GX1296" s="55"/>
      <c r="GY1296" s="55"/>
      <c r="GZ1296" s="55"/>
      <c r="HA1296" s="55"/>
      <c r="HB1296" s="55"/>
      <c r="HC1296" s="55"/>
      <c r="HD1296" s="55"/>
      <c r="HE1296" s="55"/>
      <c r="HF1296" s="55"/>
      <c r="HG1296" s="55"/>
      <c r="HH1296" s="55"/>
      <c r="HI1296" s="55"/>
      <c r="HJ1296" s="55"/>
      <c r="HK1296" s="55"/>
      <c r="HL1296" s="55"/>
      <c r="HM1296" s="55"/>
      <c r="HN1296" s="55"/>
      <c r="HO1296" s="55"/>
      <c r="HP1296" s="55"/>
      <c r="HQ1296" s="55"/>
      <c r="HR1296" s="55"/>
      <c r="HS1296" s="55"/>
      <c r="HT1296" s="55"/>
      <c r="HU1296" s="55"/>
      <c r="HV1296" s="55"/>
      <c r="HW1296" s="55"/>
      <c r="HX1296" s="55"/>
      <c r="HY1296" s="55"/>
      <c r="HZ1296" s="55"/>
      <c r="IA1296" s="55"/>
      <c r="IB1296" s="55"/>
      <c r="IC1296" s="55"/>
      <c r="ID1296" s="55"/>
      <c r="IE1296" s="55"/>
    </row>
    <row r="1297" s="36" customFormat="1" ht="60" hidden="1" customHeight="1">
      <c r="A1297" s="37"/>
      <c r="B1297" s="37" t="s">
        <v>62</v>
      </c>
      <c r="C1297" s="37" t="s">
        <v>63</v>
      </c>
      <c r="D1297" s="56" t="s">
        <v>64</v>
      </c>
      <c r="E1297" s="56">
        <v>299</v>
      </c>
      <c r="F1297" s="40" t="s">
        <v>4904</v>
      </c>
      <c r="G1297" s="40" t="s">
        <v>4829</v>
      </c>
      <c r="H1297" s="56" t="s">
        <v>4806</v>
      </c>
      <c r="I1297" s="48" t="s">
        <v>149</v>
      </c>
      <c r="J1297" s="40" t="s">
        <v>150</v>
      </c>
      <c r="K1297" s="49" t="s">
        <v>131</v>
      </c>
      <c r="L1297" s="57" t="s">
        <v>151</v>
      </c>
      <c r="M1297" s="40" t="s">
        <v>4868</v>
      </c>
      <c r="N1297" s="49" t="s">
        <v>4915</v>
      </c>
      <c r="O1297" s="37" t="s">
        <v>992</v>
      </c>
      <c r="P1297" s="37" t="s">
        <v>154</v>
      </c>
      <c r="Q1297" s="42" t="s">
        <v>137</v>
      </c>
      <c r="R1297" s="96" t="s">
        <v>4799</v>
      </c>
      <c r="S1297" s="44">
        <v>12</v>
      </c>
      <c r="T1297" s="45">
        <f t="shared" si="108"/>
        <v>4393.6013999999996</v>
      </c>
      <c r="U1297" s="56" t="s">
        <v>100</v>
      </c>
      <c r="V1297" s="47" t="str">
        <f t="shared" si="109"/>
        <v>М</v>
      </c>
      <c r="W1297" s="47" t="str">
        <f t="shared" si="110"/>
        <v>Па</v>
      </c>
      <c r="X1297" s="48">
        <v>1.6000000000000001</v>
      </c>
      <c r="Y1297" s="48" t="s">
        <v>138</v>
      </c>
      <c r="Z1297" s="42" t="s">
        <v>139</v>
      </c>
      <c r="AA1297" s="56" t="s">
        <v>4844</v>
      </c>
      <c r="AB1297" s="48"/>
      <c r="AC1297" s="42" t="s">
        <v>141</v>
      </c>
      <c r="AD1297" s="49">
        <v>60</v>
      </c>
      <c r="AE1297" s="50">
        <v>44722</v>
      </c>
      <c r="AF1297" s="51">
        <f t="shared" si="111"/>
        <v>46547</v>
      </c>
      <c r="AG1297" s="40" t="s">
        <v>82</v>
      </c>
      <c r="AH1297" s="40" t="s">
        <v>83</v>
      </c>
      <c r="AI1297" s="42" t="s">
        <v>4916</v>
      </c>
      <c r="AJ1297" s="40" t="s">
        <v>143</v>
      </c>
      <c r="AK1297" s="51" t="str">
        <f t="shared" ca="1" si="107"/>
        <v>поверен</v>
      </c>
      <c r="AL1297" s="42"/>
      <c r="AM1297" s="42" t="s">
        <v>86</v>
      </c>
      <c r="AN1297" s="42" t="s">
        <v>87</v>
      </c>
      <c r="AO1297" s="42" t="s">
        <v>88</v>
      </c>
      <c r="AP1297" s="48" t="s">
        <v>4911</v>
      </c>
      <c r="AQ1297" s="41" t="s">
        <v>2949</v>
      </c>
      <c r="AR1297" s="51"/>
      <c r="AS1297" s="42" t="s">
        <v>91</v>
      </c>
      <c r="AT1297" s="37" t="s">
        <v>385</v>
      </c>
      <c r="AU1297" s="37"/>
      <c r="AV1297" s="40">
        <v>43101</v>
      </c>
      <c r="AW1297" s="40"/>
      <c r="AX1297" s="37"/>
      <c r="AY1297" s="37"/>
      <c r="AZ1297" s="37"/>
      <c r="BA1297" s="40"/>
      <c r="BB1297" s="40" t="s">
        <v>145</v>
      </c>
      <c r="BC1297" s="40" t="s">
        <v>146</v>
      </c>
      <c r="BD1297" s="42" t="s">
        <v>647</v>
      </c>
      <c r="BE1297" s="40"/>
      <c r="BF1297" s="52"/>
      <c r="BG1297" s="47" t="s">
        <v>3355</v>
      </c>
      <c r="BH1297" s="54"/>
      <c r="BI1297" s="47"/>
      <c r="BJ1297" s="47"/>
      <c r="BK1297" s="47"/>
      <c r="BL1297" s="55"/>
      <c r="BM1297" s="55"/>
      <c r="BN1297" s="55"/>
      <c r="BO1297" s="55"/>
      <c r="BP1297" s="55"/>
      <c r="BQ1297" s="55"/>
      <c r="BR1297" s="55"/>
      <c r="BS1297" s="55"/>
      <c r="BT1297" s="55"/>
      <c r="BU1297" s="55"/>
      <c r="BV1297" s="55"/>
      <c r="BW1297" s="55"/>
      <c r="BX1297" s="55"/>
      <c r="BY1297" s="55"/>
      <c r="BZ1297" s="55"/>
      <c r="CA1297" s="55"/>
      <c r="CB1297" s="55"/>
      <c r="CC1297" s="55"/>
      <c r="CD1297" s="55"/>
      <c r="CE1297" s="55"/>
      <c r="CF1297" s="55"/>
      <c r="CG1297" s="55"/>
      <c r="CH1297" s="55"/>
      <c r="CI1297" s="55"/>
      <c r="CJ1297" s="55"/>
      <c r="CK1297" s="55"/>
      <c r="CL1297" s="55"/>
      <c r="CM1297" s="55"/>
      <c r="CN1297" s="55"/>
      <c r="CO1297" s="55"/>
      <c r="CP1297" s="55"/>
      <c r="CQ1297" s="55"/>
      <c r="CR1297" s="55"/>
      <c r="CS1297" s="55"/>
      <c r="CT1297" s="55"/>
      <c r="CU1297" s="55"/>
      <c r="CV1297" s="55"/>
      <c r="CW1297" s="55"/>
      <c r="CX1297" s="55"/>
      <c r="CY1297" s="55"/>
      <c r="CZ1297" s="55"/>
      <c r="DA1297" s="55"/>
      <c r="DB1297" s="55"/>
      <c r="DC1297" s="55"/>
      <c r="DD1297" s="55"/>
      <c r="DE1297" s="55"/>
      <c r="DF1297" s="55"/>
      <c r="DG1297" s="55"/>
      <c r="DH1297" s="55"/>
      <c r="DI1297" s="55"/>
      <c r="DJ1297" s="55"/>
      <c r="DK1297" s="55"/>
      <c r="DL1297" s="55"/>
      <c r="DM1297" s="55"/>
      <c r="DN1297" s="55"/>
      <c r="DO1297" s="55"/>
      <c r="DP1297" s="55"/>
      <c r="DQ1297" s="55"/>
      <c r="DR1297" s="55"/>
      <c r="DS1297" s="55"/>
      <c r="DT1297" s="55"/>
      <c r="DU1297" s="55"/>
      <c r="DV1297" s="55"/>
      <c r="DW1297" s="55"/>
      <c r="DX1297" s="55"/>
      <c r="DY1297" s="55"/>
      <c r="DZ1297" s="55"/>
      <c r="EA1297" s="55"/>
      <c r="EB1297" s="55"/>
      <c r="EC1297" s="55"/>
      <c r="ED1297" s="55"/>
      <c r="EE1297" s="55"/>
      <c r="EF1297" s="55"/>
      <c r="EG1297" s="55"/>
      <c r="EH1297" s="55"/>
      <c r="EI1297" s="55"/>
      <c r="EJ1297" s="55"/>
      <c r="EK1297" s="55"/>
      <c r="EL1297" s="55"/>
      <c r="EM1297" s="55"/>
      <c r="EN1297" s="55"/>
      <c r="EO1297" s="55"/>
      <c r="EP1297" s="55"/>
      <c r="EQ1297" s="55"/>
      <c r="ER1297" s="55"/>
      <c r="ES1297" s="55"/>
      <c r="ET1297" s="55"/>
      <c r="EU1297" s="55"/>
      <c r="EV1297" s="55"/>
      <c r="EW1297" s="55"/>
      <c r="EX1297" s="55"/>
      <c r="EY1297" s="55"/>
      <c r="EZ1297" s="55"/>
      <c r="FA1297" s="55"/>
      <c r="FB1297" s="55"/>
      <c r="FC1297" s="55"/>
      <c r="FD1297" s="55"/>
      <c r="FE1297" s="55"/>
      <c r="FF1297" s="55"/>
      <c r="FG1297" s="55"/>
      <c r="FH1297" s="55"/>
      <c r="FI1297" s="55"/>
      <c r="FJ1297" s="55"/>
      <c r="FK1297" s="55"/>
      <c r="FL1297" s="55"/>
      <c r="FM1297" s="55"/>
      <c r="FN1297" s="55"/>
      <c r="FO1297" s="55"/>
      <c r="FP1297" s="55"/>
      <c r="FQ1297" s="55"/>
      <c r="FR1297" s="55"/>
      <c r="FS1297" s="55"/>
      <c r="FT1297" s="55"/>
      <c r="FU1297" s="55"/>
      <c r="FV1297" s="55"/>
      <c r="FW1297" s="55"/>
      <c r="FX1297" s="55"/>
      <c r="FY1297" s="55"/>
      <c r="FZ1297" s="55"/>
      <c r="GA1297" s="55"/>
      <c r="GB1297" s="55"/>
      <c r="GC1297" s="55"/>
      <c r="GD1297" s="55"/>
      <c r="GE1297" s="55"/>
      <c r="GF1297" s="55"/>
      <c r="GG1297" s="55"/>
      <c r="GH1297" s="55"/>
      <c r="GI1297" s="55"/>
      <c r="GJ1297" s="55"/>
      <c r="GK1297" s="55"/>
      <c r="GL1297" s="55"/>
      <c r="GM1297" s="55"/>
      <c r="GN1297" s="55"/>
      <c r="GO1297" s="55"/>
      <c r="GP1297" s="55"/>
      <c r="GQ1297" s="55"/>
      <c r="GR1297" s="55"/>
      <c r="GS1297" s="55"/>
      <c r="GT1297" s="55"/>
      <c r="GU1297" s="55"/>
      <c r="GV1297" s="55"/>
      <c r="GW1297" s="55"/>
      <c r="GX1297" s="55"/>
      <c r="GY1297" s="55"/>
      <c r="GZ1297" s="55"/>
      <c r="HA1297" s="55"/>
      <c r="HB1297" s="55"/>
      <c r="HC1297" s="55"/>
      <c r="HD1297" s="55"/>
      <c r="HE1297" s="55"/>
      <c r="HF1297" s="55"/>
      <c r="HG1297" s="55"/>
      <c r="HH1297" s="55"/>
      <c r="HI1297" s="55"/>
      <c r="HJ1297" s="55"/>
      <c r="HK1297" s="55"/>
      <c r="HL1297" s="55"/>
      <c r="HM1297" s="55"/>
      <c r="HN1297" s="55"/>
      <c r="HO1297" s="55"/>
      <c r="HP1297" s="55"/>
      <c r="HQ1297" s="55"/>
      <c r="HR1297" s="55"/>
      <c r="HS1297" s="55"/>
      <c r="HT1297" s="55"/>
      <c r="HU1297" s="55"/>
      <c r="HV1297" s="55"/>
      <c r="HW1297" s="55"/>
      <c r="HX1297" s="55"/>
      <c r="HY1297" s="55"/>
      <c r="HZ1297" s="55"/>
      <c r="IA1297" s="55"/>
      <c r="IB1297" s="55"/>
      <c r="IC1297" s="55"/>
      <c r="ID1297" s="55"/>
      <c r="IE1297" s="55"/>
    </row>
    <row r="1298" s="36" customFormat="1" ht="60" hidden="1" customHeight="1">
      <c r="A1298" s="37"/>
      <c r="B1298" s="37" t="s">
        <v>62</v>
      </c>
      <c r="C1298" s="37" t="s">
        <v>63</v>
      </c>
      <c r="D1298" s="56" t="s">
        <v>64</v>
      </c>
      <c r="E1298" s="56">
        <v>299</v>
      </c>
      <c r="F1298" s="40" t="s">
        <v>4904</v>
      </c>
      <c r="G1298" s="40" t="s">
        <v>4833</v>
      </c>
      <c r="H1298" s="56" t="s">
        <v>4810</v>
      </c>
      <c r="I1298" s="48" t="s">
        <v>149</v>
      </c>
      <c r="J1298" s="40" t="s">
        <v>150</v>
      </c>
      <c r="K1298" s="49" t="s">
        <v>131</v>
      </c>
      <c r="L1298" s="57" t="s">
        <v>151</v>
      </c>
      <c r="M1298" s="40" t="s">
        <v>4868</v>
      </c>
      <c r="N1298" s="49" t="s">
        <v>4917</v>
      </c>
      <c r="O1298" s="37" t="s">
        <v>992</v>
      </c>
      <c r="P1298" s="37" t="s">
        <v>154</v>
      </c>
      <c r="Q1298" s="42" t="s">
        <v>137</v>
      </c>
      <c r="R1298" s="96" t="s">
        <v>4799</v>
      </c>
      <c r="S1298" s="44">
        <v>12</v>
      </c>
      <c r="T1298" s="45">
        <f t="shared" si="108"/>
        <v>4393.6013999999996</v>
      </c>
      <c r="U1298" s="56" t="s">
        <v>100</v>
      </c>
      <c r="V1298" s="47" t="str">
        <f t="shared" si="109"/>
        <v>М</v>
      </c>
      <c r="W1298" s="47" t="str">
        <f t="shared" si="110"/>
        <v>Па</v>
      </c>
      <c r="X1298" s="48">
        <v>1.6000000000000001</v>
      </c>
      <c r="Y1298" s="48" t="s">
        <v>138</v>
      </c>
      <c r="Z1298" s="42" t="s">
        <v>139</v>
      </c>
      <c r="AA1298" s="56" t="s">
        <v>4844</v>
      </c>
      <c r="AB1298" s="48"/>
      <c r="AC1298" s="42" t="s">
        <v>141</v>
      </c>
      <c r="AD1298" s="49">
        <v>60</v>
      </c>
      <c r="AE1298" s="50">
        <v>44722</v>
      </c>
      <c r="AF1298" s="51">
        <f t="shared" si="111"/>
        <v>46547</v>
      </c>
      <c r="AG1298" s="40" t="s">
        <v>82</v>
      </c>
      <c r="AH1298" s="40" t="s">
        <v>83</v>
      </c>
      <c r="AI1298" s="42" t="s">
        <v>4918</v>
      </c>
      <c r="AJ1298" s="40" t="s">
        <v>143</v>
      </c>
      <c r="AK1298" s="51" t="str">
        <f t="shared" ca="1" si="107"/>
        <v>поверен</v>
      </c>
      <c r="AL1298" s="42"/>
      <c r="AM1298" s="42" t="s">
        <v>86</v>
      </c>
      <c r="AN1298" s="42" t="s">
        <v>87</v>
      </c>
      <c r="AO1298" s="42" t="s">
        <v>88</v>
      </c>
      <c r="AP1298" s="48" t="s">
        <v>4911</v>
      </c>
      <c r="AQ1298" s="41" t="s">
        <v>2949</v>
      </c>
      <c r="AR1298" s="51"/>
      <c r="AS1298" s="42" t="s">
        <v>91</v>
      </c>
      <c r="AT1298" s="37" t="s">
        <v>385</v>
      </c>
      <c r="AU1298" s="37"/>
      <c r="AV1298" s="40">
        <v>43101</v>
      </c>
      <c r="AW1298" s="40"/>
      <c r="AX1298" s="37"/>
      <c r="AY1298" s="37"/>
      <c r="AZ1298" s="37"/>
      <c r="BA1298" s="40"/>
      <c r="BB1298" s="40" t="s">
        <v>145</v>
      </c>
      <c r="BC1298" s="40" t="s">
        <v>146</v>
      </c>
      <c r="BD1298" s="42" t="s">
        <v>647</v>
      </c>
      <c r="BE1298" s="40"/>
      <c r="BF1298" s="52"/>
      <c r="BG1298" s="47" t="s">
        <v>3355</v>
      </c>
      <c r="BH1298" s="54"/>
      <c r="BI1298" s="47"/>
      <c r="BJ1298" s="47"/>
      <c r="BK1298" s="47"/>
      <c r="BL1298" s="55"/>
      <c r="BM1298" s="55"/>
      <c r="BN1298" s="55"/>
      <c r="BO1298" s="55"/>
      <c r="BP1298" s="55"/>
      <c r="BQ1298" s="55"/>
      <c r="BR1298" s="55"/>
      <c r="BS1298" s="55"/>
      <c r="BT1298" s="55"/>
      <c r="BU1298" s="55"/>
      <c r="BV1298" s="55"/>
      <c r="BW1298" s="55"/>
      <c r="BX1298" s="55"/>
      <c r="BY1298" s="55"/>
      <c r="BZ1298" s="55"/>
      <c r="CA1298" s="55"/>
      <c r="CB1298" s="55"/>
      <c r="CC1298" s="55"/>
      <c r="CD1298" s="55"/>
      <c r="CE1298" s="55"/>
      <c r="CF1298" s="55"/>
      <c r="CG1298" s="55"/>
      <c r="CH1298" s="55"/>
      <c r="CI1298" s="55"/>
      <c r="CJ1298" s="55"/>
      <c r="CK1298" s="55"/>
      <c r="CL1298" s="55"/>
      <c r="CM1298" s="55"/>
      <c r="CN1298" s="55"/>
      <c r="CO1298" s="55"/>
      <c r="CP1298" s="55"/>
      <c r="CQ1298" s="55"/>
      <c r="CR1298" s="55"/>
      <c r="CS1298" s="55"/>
      <c r="CT1298" s="55"/>
      <c r="CU1298" s="55"/>
      <c r="CV1298" s="55"/>
      <c r="CW1298" s="55"/>
      <c r="CX1298" s="55"/>
      <c r="CY1298" s="55"/>
      <c r="CZ1298" s="55"/>
      <c r="DA1298" s="55"/>
      <c r="DB1298" s="55"/>
      <c r="DC1298" s="55"/>
      <c r="DD1298" s="55"/>
      <c r="DE1298" s="55"/>
      <c r="DF1298" s="55"/>
      <c r="DG1298" s="55"/>
      <c r="DH1298" s="55"/>
      <c r="DI1298" s="55"/>
      <c r="DJ1298" s="55"/>
      <c r="DK1298" s="55"/>
      <c r="DL1298" s="55"/>
      <c r="DM1298" s="55"/>
      <c r="DN1298" s="55"/>
      <c r="DO1298" s="55"/>
      <c r="DP1298" s="55"/>
      <c r="DQ1298" s="55"/>
      <c r="DR1298" s="55"/>
      <c r="DS1298" s="55"/>
      <c r="DT1298" s="55"/>
      <c r="DU1298" s="55"/>
      <c r="DV1298" s="55"/>
      <c r="DW1298" s="55"/>
      <c r="DX1298" s="55"/>
      <c r="DY1298" s="55"/>
      <c r="DZ1298" s="55"/>
      <c r="EA1298" s="55"/>
      <c r="EB1298" s="55"/>
      <c r="EC1298" s="55"/>
      <c r="ED1298" s="55"/>
      <c r="EE1298" s="55"/>
      <c r="EF1298" s="55"/>
      <c r="EG1298" s="55"/>
      <c r="EH1298" s="55"/>
      <c r="EI1298" s="55"/>
      <c r="EJ1298" s="55"/>
      <c r="EK1298" s="55"/>
      <c r="EL1298" s="55"/>
      <c r="EM1298" s="55"/>
      <c r="EN1298" s="55"/>
      <c r="EO1298" s="55"/>
      <c r="EP1298" s="55"/>
      <c r="EQ1298" s="55"/>
      <c r="ER1298" s="55"/>
      <c r="ES1298" s="55"/>
      <c r="ET1298" s="55"/>
      <c r="EU1298" s="55"/>
      <c r="EV1298" s="55"/>
      <c r="EW1298" s="55"/>
      <c r="EX1298" s="55"/>
      <c r="EY1298" s="55"/>
      <c r="EZ1298" s="55"/>
      <c r="FA1298" s="55"/>
      <c r="FB1298" s="55"/>
      <c r="FC1298" s="55"/>
      <c r="FD1298" s="55"/>
      <c r="FE1298" s="55"/>
      <c r="FF1298" s="55"/>
      <c r="FG1298" s="55"/>
      <c r="FH1298" s="55"/>
      <c r="FI1298" s="55"/>
      <c r="FJ1298" s="55"/>
      <c r="FK1298" s="55"/>
      <c r="FL1298" s="55"/>
      <c r="FM1298" s="55"/>
      <c r="FN1298" s="55"/>
      <c r="FO1298" s="55"/>
      <c r="FP1298" s="55"/>
      <c r="FQ1298" s="55"/>
      <c r="FR1298" s="55"/>
      <c r="FS1298" s="55"/>
      <c r="FT1298" s="55"/>
      <c r="FU1298" s="55"/>
      <c r="FV1298" s="55"/>
      <c r="FW1298" s="55"/>
      <c r="FX1298" s="55"/>
      <c r="FY1298" s="55"/>
      <c r="FZ1298" s="55"/>
      <c r="GA1298" s="55"/>
      <c r="GB1298" s="55"/>
      <c r="GC1298" s="55"/>
      <c r="GD1298" s="55"/>
      <c r="GE1298" s="55"/>
      <c r="GF1298" s="55"/>
      <c r="GG1298" s="55"/>
      <c r="GH1298" s="55"/>
      <c r="GI1298" s="55"/>
      <c r="GJ1298" s="55"/>
      <c r="GK1298" s="55"/>
      <c r="GL1298" s="55"/>
      <c r="GM1298" s="55"/>
      <c r="GN1298" s="55"/>
      <c r="GO1298" s="55"/>
      <c r="GP1298" s="55"/>
      <c r="GQ1298" s="55"/>
      <c r="GR1298" s="55"/>
      <c r="GS1298" s="55"/>
      <c r="GT1298" s="55"/>
      <c r="GU1298" s="55"/>
      <c r="GV1298" s="55"/>
      <c r="GW1298" s="55"/>
      <c r="GX1298" s="55"/>
      <c r="GY1298" s="55"/>
      <c r="GZ1298" s="55"/>
      <c r="HA1298" s="55"/>
      <c r="HB1298" s="55"/>
      <c r="HC1298" s="55"/>
      <c r="HD1298" s="55"/>
      <c r="HE1298" s="55"/>
      <c r="HF1298" s="55"/>
      <c r="HG1298" s="55"/>
      <c r="HH1298" s="55"/>
      <c r="HI1298" s="55"/>
      <c r="HJ1298" s="55"/>
      <c r="HK1298" s="55"/>
      <c r="HL1298" s="55"/>
      <c r="HM1298" s="55"/>
      <c r="HN1298" s="55"/>
      <c r="HO1298" s="55"/>
      <c r="HP1298" s="55"/>
      <c r="HQ1298" s="55"/>
      <c r="HR1298" s="55"/>
      <c r="HS1298" s="55"/>
      <c r="HT1298" s="55"/>
      <c r="HU1298" s="55"/>
      <c r="HV1298" s="55"/>
      <c r="HW1298" s="55"/>
      <c r="HX1298" s="55"/>
      <c r="HY1298" s="55"/>
      <c r="HZ1298" s="55"/>
      <c r="IA1298" s="55"/>
      <c r="IB1298" s="55"/>
      <c r="IC1298" s="55"/>
      <c r="ID1298" s="55"/>
      <c r="IE1298" s="55"/>
    </row>
    <row r="1299" s="36" customFormat="1" ht="60" hidden="1" customHeight="1">
      <c r="A1299" s="37"/>
      <c r="B1299" s="37" t="s">
        <v>62</v>
      </c>
      <c r="C1299" s="37" t="s">
        <v>63</v>
      </c>
      <c r="D1299" s="56" t="s">
        <v>64</v>
      </c>
      <c r="E1299" s="56">
        <v>299</v>
      </c>
      <c r="F1299" s="40" t="s">
        <v>4904</v>
      </c>
      <c r="G1299" s="40" t="s">
        <v>4919</v>
      </c>
      <c r="H1299" s="56" t="s">
        <v>4815</v>
      </c>
      <c r="I1299" s="48" t="s">
        <v>149</v>
      </c>
      <c r="J1299" s="40" t="s">
        <v>150</v>
      </c>
      <c r="K1299" s="49" t="s">
        <v>131</v>
      </c>
      <c r="L1299" s="57" t="s">
        <v>151</v>
      </c>
      <c r="M1299" s="40" t="s">
        <v>4868</v>
      </c>
      <c r="N1299" s="49" t="s">
        <v>4920</v>
      </c>
      <c r="O1299" s="37" t="s">
        <v>992</v>
      </c>
      <c r="P1299" s="37" t="s">
        <v>154</v>
      </c>
      <c r="Q1299" s="42" t="s">
        <v>137</v>
      </c>
      <c r="R1299" s="96" t="s">
        <v>4799</v>
      </c>
      <c r="S1299" s="44">
        <v>12</v>
      </c>
      <c r="T1299" s="45">
        <f t="shared" si="108"/>
        <v>4393.6013999999996</v>
      </c>
      <c r="U1299" s="56" t="s">
        <v>100</v>
      </c>
      <c r="V1299" s="47" t="str">
        <f t="shared" si="109"/>
        <v>М</v>
      </c>
      <c r="W1299" s="47" t="str">
        <f t="shared" si="110"/>
        <v>Па</v>
      </c>
      <c r="X1299" s="48">
        <v>1.6000000000000001</v>
      </c>
      <c r="Y1299" s="48" t="s">
        <v>138</v>
      </c>
      <c r="Z1299" s="42" t="s">
        <v>139</v>
      </c>
      <c r="AA1299" s="56" t="s">
        <v>4844</v>
      </c>
      <c r="AB1299" s="48"/>
      <c r="AC1299" s="42" t="s">
        <v>141</v>
      </c>
      <c r="AD1299" s="49">
        <v>60</v>
      </c>
      <c r="AE1299" s="50">
        <v>44722</v>
      </c>
      <c r="AF1299" s="51">
        <f t="shared" si="111"/>
        <v>46547</v>
      </c>
      <c r="AG1299" s="40" t="s">
        <v>82</v>
      </c>
      <c r="AH1299" s="40" t="s">
        <v>83</v>
      </c>
      <c r="AI1299" s="42" t="s">
        <v>4921</v>
      </c>
      <c r="AJ1299" s="40" t="s">
        <v>143</v>
      </c>
      <c r="AK1299" s="51" t="str">
        <f t="shared" ca="1" si="107"/>
        <v>поверен</v>
      </c>
      <c r="AL1299" s="42"/>
      <c r="AM1299" s="42" t="s">
        <v>86</v>
      </c>
      <c r="AN1299" s="42" t="s">
        <v>87</v>
      </c>
      <c r="AO1299" s="42" t="s">
        <v>88</v>
      </c>
      <c r="AP1299" s="48" t="s">
        <v>4911</v>
      </c>
      <c r="AQ1299" s="41" t="s">
        <v>2949</v>
      </c>
      <c r="AR1299" s="51"/>
      <c r="AS1299" s="42" t="s">
        <v>91</v>
      </c>
      <c r="AT1299" s="37" t="s">
        <v>385</v>
      </c>
      <c r="AU1299" s="37"/>
      <c r="AV1299" s="40">
        <v>43101</v>
      </c>
      <c r="AW1299" s="40"/>
      <c r="AX1299" s="37"/>
      <c r="AY1299" s="37"/>
      <c r="AZ1299" s="37"/>
      <c r="BA1299" s="40"/>
      <c r="BB1299" s="40" t="s">
        <v>145</v>
      </c>
      <c r="BC1299" s="40" t="s">
        <v>146</v>
      </c>
      <c r="BD1299" s="42" t="s">
        <v>647</v>
      </c>
      <c r="BE1299" s="40"/>
      <c r="BF1299" s="52"/>
      <c r="BG1299" s="47" t="s">
        <v>3355</v>
      </c>
      <c r="BH1299" s="54"/>
      <c r="BI1299" s="47"/>
      <c r="BJ1299" s="47"/>
      <c r="BK1299" s="47"/>
      <c r="BL1299" s="55"/>
      <c r="BM1299" s="55"/>
      <c r="BN1299" s="55"/>
      <c r="BO1299" s="55"/>
      <c r="BP1299" s="55"/>
      <c r="BQ1299" s="55"/>
      <c r="BR1299" s="55"/>
      <c r="BS1299" s="55"/>
      <c r="BT1299" s="55"/>
      <c r="BU1299" s="55"/>
      <c r="BV1299" s="55"/>
      <c r="BW1299" s="55"/>
      <c r="BX1299" s="55"/>
      <c r="BY1299" s="55"/>
      <c r="BZ1299" s="55"/>
      <c r="CA1299" s="55"/>
      <c r="CB1299" s="55"/>
      <c r="CC1299" s="55"/>
      <c r="CD1299" s="55"/>
      <c r="CE1299" s="55"/>
      <c r="CF1299" s="55"/>
      <c r="CG1299" s="55"/>
      <c r="CH1299" s="55"/>
      <c r="CI1299" s="55"/>
      <c r="CJ1299" s="55"/>
      <c r="CK1299" s="55"/>
      <c r="CL1299" s="55"/>
      <c r="CM1299" s="55"/>
      <c r="CN1299" s="55"/>
      <c r="CO1299" s="55"/>
      <c r="CP1299" s="55"/>
      <c r="CQ1299" s="55"/>
      <c r="CR1299" s="55"/>
      <c r="CS1299" s="55"/>
      <c r="CT1299" s="55"/>
      <c r="CU1299" s="55"/>
      <c r="CV1299" s="55"/>
      <c r="CW1299" s="55"/>
      <c r="CX1299" s="55"/>
      <c r="CY1299" s="55"/>
      <c r="CZ1299" s="55"/>
      <c r="DA1299" s="55"/>
      <c r="DB1299" s="55"/>
      <c r="DC1299" s="55"/>
      <c r="DD1299" s="55"/>
      <c r="DE1299" s="55"/>
      <c r="DF1299" s="55"/>
      <c r="DG1299" s="55"/>
      <c r="DH1299" s="55"/>
      <c r="DI1299" s="55"/>
      <c r="DJ1299" s="55"/>
      <c r="DK1299" s="55"/>
      <c r="DL1299" s="55"/>
      <c r="DM1299" s="55"/>
      <c r="DN1299" s="55"/>
      <c r="DO1299" s="55"/>
      <c r="DP1299" s="55"/>
      <c r="DQ1299" s="55"/>
      <c r="DR1299" s="55"/>
      <c r="DS1299" s="55"/>
      <c r="DT1299" s="55"/>
      <c r="DU1299" s="55"/>
      <c r="DV1299" s="55"/>
      <c r="DW1299" s="55"/>
      <c r="DX1299" s="55"/>
      <c r="DY1299" s="55"/>
      <c r="DZ1299" s="55"/>
      <c r="EA1299" s="55"/>
      <c r="EB1299" s="55"/>
      <c r="EC1299" s="55"/>
      <c r="ED1299" s="55"/>
      <c r="EE1299" s="55"/>
      <c r="EF1299" s="55"/>
      <c r="EG1299" s="55"/>
      <c r="EH1299" s="55"/>
      <c r="EI1299" s="55"/>
      <c r="EJ1299" s="55"/>
      <c r="EK1299" s="55"/>
      <c r="EL1299" s="55"/>
      <c r="EM1299" s="55"/>
      <c r="EN1299" s="55"/>
      <c r="EO1299" s="55"/>
      <c r="EP1299" s="55"/>
      <c r="EQ1299" s="55"/>
      <c r="ER1299" s="55"/>
      <c r="ES1299" s="55"/>
      <c r="ET1299" s="55"/>
      <c r="EU1299" s="55"/>
      <c r="EV1299" s="55"/>
      <c r="EW1299" s="55"/>
      <c r="EX1299" s="55"/>
      <c r="EY1299" s="55"/>
      <c r="EZ1299" s="55"/>
      <c r="FA1299" s="55"/>
      <c r="FB1299" s="55"/>
      <c r="FC1299" s="55"/>
      <c r="FD1299" s="55"/>
      <c r="FE1299" s="55"/>
      <c r="FF1299" s="55"/>
      <c r="FG1299" s="55"/>
      <c r="FH1299" s="55"/>
      <c r="FI1299" s="55"/>
      <c r="FJ1299" s="55"/>
      <c r="FK1299" s="55"/>
      <c r="FL1299" s="55"/>
      <c r="FM1299" s="55"/>
      <c r="FN1299" s="55"/>
      <c r="FO1299" s="55"/>
      <c r="FP1299" s="55"/>
      <c r="FQ1299" s="55"/>
      <c r="FR1299" s="55"/>
      <c r="FS1299" s="55"/>
      <c r="FT1299" s="55"/>
      <c r="FU1299" s="55"/>
      <c r="FV1299" s="55"/>
      <c r="FW1299" s="55"/>
      <c r="FX1299" s="55"/>
      <c r="FY1299" s="55"/>
      <c r="FZ1299" s="55"/>
      <c r="GA1299" s="55"/>
      <c r="GB1299" s="55"/>
      <c r="GC1299" s="55"/>
      <c r="GD1299" s="55"/>
      <c r="GE1299" s="55"/>
      <c r="GF1299" s="55"/>
      <c r="GG1299" s="55"/>
      <c r="GH1299" s="55"/>
      <c r="GI1299" s="55"/>
      <c r="GJ1299" s="55"/>
      <c r="GK1299" s="55"/>
      <c r="GL1299" s="55"/>
      <c r="GM1299" s="55"/>
      <c r="GN1299" s="55"/>
      <c r="GO1299" s="55"/>
      <c r="GP1299" s="55"/>
      <c r="GQ1299" s="55"/>
      <c r="GR1299" s="55"/>
      <c r="GS1299" s="55"/>
      <c r="GT1299" s="55"/>
      <c r="GU1299" s="55"/>
      <c r="GV1299" s="55"/>
      <c r="GW1299" s="55"/>
      <c r="GX1299" s="55"/>
      <c r="GY1299" s="55"/>
      <c r="GZ1299" s="55"/>
      <c r="HA1299" s="55"/>
      <c r="HB1299" s="55"/>
      <c r="HC1299" s="55"/>
      <c r="HD1299" s="55"/>
      <c r="HE1299" s="55"/>
      <c r="HF1299" s="55"/>
      <c r="HG1299" s="55"/>
      <c r="HH1299" s="55"/>
      <c r="HI1299" s="55"/>
      <c r="HJ1299" s="55"/>
      <c r="HK1299" s="55"/>
      <c r="HL1299" s="55"/>
      <c r="HM1299" s="55"/>
      <c r="HN1299" s="55"/>
      <c r="HO1299" s="55"/>
      <c r="HP1299" s="55"/>
      <c r="HQ1299" s="55"/>
      <c r="HR1299" s="55"/>
      <c r="HS1299" s="55"/>
      <c r="HT1299" s="55"/>
      <c r="HU1299" s="55"/>
      <c r="HV1299" s="55"/>
      <c r="HW1299" s="55"/>
      <c r="HX1299" s="55"/>
      <c r="HY1299" s="55"/>
      <c r="HZ1299" s="55"/>
      <c r="IA1299" s="55"/>
      <c r="IB1299" s="55"/>
      <c r="IC1299" s="55"/>
      <c r="ID1299" s="55"/>
      <c r="IE1299" s="55"/>
    </row>
    <row r="1300" s="36" customFormat="1" ht="60" hidden="1" customHeight="1">
      <c r="A1300" s="37"/>
      <c r="B1300" s="37" t="s">
        <v>62</v>
      </c>
      <c r="C1300" s="37" t="s">
        <v>63</v>
      </c>
      <c r="D1300" s="56" t="s">
        <v>64</v>
      </c>
      <c r="E1300" s="56">
        <v>299</v>
      </c>
      <c r="F1300" s="40" t="s">
        <v>4904</v>
      </c>
      <c r="G1300" s="40" t="s">
        <v>4922</v>
      </c>
      <c r="H1300" s="56" t="s">
        <v>4819</v>
      </c>
      <c r="I1300" s="48" t="s">
        <v>149</v>
      </c>
      <c r="J1300" s="40" t="s">
        <v>150</v>
      </c>
      <c r="K1300" s="49" t="s">
        <v>131</v>
      </c>
      <c r="L1300" s="57" t="s">
        <v>151</v>
      </c>
      <c r="M1300" s="40" t="s">
        <v>4868</v>
      </c>
      <c r="N1300" s="49">
        <v>9664705</v>
      </c>
      <c r="O1300" s="37" t="s">
        <v>992</v>
      </c>
      <c r="P1300" s="37" t="s">
        <v>154</v>
      </c>
      <c r="Q1300" s="42" t="s">
        <v>137</v>
      </c>
      <c r="R1300" s="96" t="s">
        <v>4812</v>
      </c>
      <c r="S1300" s="44">
        <v>12</v>
      </c>
      <c r="T1300" s="45">
        <f t="shared" si="108"/>
        <v>4392.6013999999996</v>
      </c>
      <c r="U1300" s="56" t="s">
        <v>100</v>
      </c>
      <c r="V1300" s="47" t="str">
        <f t="shared" si="109"/>
        <v>М</v>
      </c>
      <c r="W1300" s="47" t="str">
        <f t="shared" si="110"/>
        <v>Па</v>
      </c>
      <c r="X1300" s="48">
        <v>1.6000000000000001</v>
      </c>
      <c r="Y1300" s="48" t="s">
        <v>138</v>
      </c>
      <c r="Z1300" s="42" t="s">
        <v>139</v>
      </c>
      <c r="AA1300" s="56" t="s">
        <v>4844</v>
      </c>
      <c r="AB1300" s="48"/>
      <c r="AC1300" s="42" t="s">
        <v>141</v>
      </c>
      <c r="AD1300" s="49">
        <v>60</v>
      </c>
      <c r="AE1300" s="50">
        <v>44722</v>
      </c>
      <c r="AF1300" s="51">
        <f t="shared" si="111"/>
        <v>46547</v>
      </c>
      <c r="AG1300" s="40" t="s">
        <v>82</v>
      </c>
      <c r="AH1300" s="40" t="s">
        <v>83</v>
      </c>
      <c r="AI1300" s="42" t="s">
        <v>4825</v>
      </c>
      <c r="AJ1300" s="40" t="s">
        <v>143</v>
      </c>
      <c r="AK1300" s="51" t="str">
        <f t="shared" ca="1" si="107"/>
        <v>поверен</v>
      </c>
      <c r="AL1300" s="42"/>
      <c r="AM1300" s="42" t="s">
        <v>86</v>
      </c>
      <c r="AN1300" s="42" t="s">
        <v>87</v>
      </c>
      <c r="AO1300" s="42" t="s">
        <v>88</v>
      </c>
      <c r="AP1300" s="48" t="s">
        <v>4911</v>
      </c>
      <c r="AQ1300" s="41" t="s">
        <v>4923</v>
      </c>
      <c r="AR1300" s="51"/>
      <c r="AS1300" s="42" t="s">
        <v>91</v>
      </c>
      <c r="AT1300" s="37" t="s">
        <v>385</v>
      </c>
      <c r="AU1300" s="37"/>
      <c r="AV1300" s="40">
        <v>44690</v>
      </c>
      <c r="AW1300" s="40"/>
      <c r="AX1300" s="37"/>
      <c r="AY1300" s="37"/>
      <c r="AZ1300" s="37"/>
      <c r="BA1300" s="40"/>
      <c r="BB1300" s="40" t="s">
        <v>145</v>
      </c>
      <c r="BC1300" s="40" t="s">
        <v>146</v>
      </c>
      <c r="BD1300" s="42" t="s">
        <v>647</v>
      </c>
      <c r="BE1300" s="40"/>
      <c r="BF1300" s="52"/>
      <c r="BG1300" s="47" t="s">
        <v>3355</v>
      </c>
      <c r="BH1300" s="54"/>
      <c r="BI1300" s="47"/>
      <c r="BJ1300" s="47"/>
      <c r="BK1300" s="47"/>
      <c r="BL1300" s="55"/>
      <c r="BM1300" s="55"/>
      <c r="BN1300" s="55"/>
      <c r="BO1300" s="55"/>
      <c r="BP1300" s="55"/>
      <c r="BQ1300" s="55"/>
      <c r="BR1300" s="55"/>
      <c r="BS1300" s="55"/>
      <c r="BT1300" s="55"/>
      <c r="BU1300" s="55"/>
      <c r="BV1300" s="55"/>
      <c r="BW1300" s="55"/>
      <c r="BX1300" s="55"/>
      <c r="BY1300" s="55"/>
      <c r="BZ1300" s="55"/>
      <c r="CA1300" s="55"/>
      <c r="CB1300" s="55"/>
      <c r="CC1300" s="55"/>
      <c r="CD1300" s="55"/>
      <c r="CE1300" s="55"/>
      <c r="CF1300" s="55"/>
      <c r="CG1300" s="55"/>
      <c r="CH1300" s="55"/>
      <c r="CI1300" s="55"/>
      <c r="CJ1300" s="55"/>
      <c r="CK1300" s="55"/>
      <c r="CL1300" s="55"/>
      <c r="CM1300" s="55"/>
      <c r="CN1300" s="55"/>
      <c r="CO1300" s="55"/>
      <c r="CP1300" s="55"/>
      <c r="CQ1300" s="55"/>
      <c r="CR1300" s="55"/>
      <c r="CS1300" s="55"/>
      <c r="CT1300" s="55"/>
      <c r="CU1300" s="55"/>
      <c r="CV1300" s="55"/>
      <c r="CW1300" s="55"/>
      <c r="CX1300" s="55"/>
      <c r="CY1300" s="55"/>
      <c r="CZ1300" s="55"/>
      <c r="DA1300" s="55"/>
      <c r="DB1300" s="55"/>
      <c r="DC1300" s="55"/>
      <c r="DD1300" s="55"/>
      <c r="DE1300" s="55"/>
      <c r="DF1300" s="55"/>
      <c r="DG1300" s="55"/>
      <c r="DH1300" s="55"/>
      <c r="DI1300" s="55"/>
      <c r="DJ1300" s="55"/>
      <c r="DK1300" s="55"/>
      <c r="DL1300" s="55"/>
      <c r="DM1300" s="55"/>
      <c r="DN1300" s="55"/>
      <c r="DO1300" s="55"/>
      <c r="DP1300" s="55"/>
      <c r="DQ1300" s="55"/>
      <c r="DR1300" s="55"/>
      <c r="DS1300" s="55"/>
      <c r="DT1300" s="55"/>
      <c r="DU1300" s="55"/>
      <c r="DV1300" s="55"/>
      <c r="DW1300" s="55"/>
      <c r="DX1300" s="55"/>
      <c r="DY1300" s="55"/>
      <c r="DZ1300" s="55"/>
      <c r="EA1300" s="55"/>
      <c r="EB1300" s="55"/>
      <c r="EC1300" s="55"/>
      <c r="ED1300" s="55"/>
      <c r="EE1300" s="55"/>
      <c r="EF1300" s="55"/>
      <c r="EG1300" s="55"/>
      <c r="EH1300" s="55"/>
      <c r="EI1300" s="55"/>
      <c r="EJ1300" s="55"/>
      <c r="EK1300" s="55"/>
      <c r="EL1300" s="55"/>
      <c r="EM1300" s="55"/>
      <c r="EN1300" s="55"/>
      <c r="EO1300" s="55"/>
      <c r="EP1300" s="55"/>
      <c r="EQ1300" s="55"/>
      <c r="ER1300" s="55"/>
      <c r="ES1300" s="55"/>
      <c r="ET1300" s="55"/>
      <c r="EU1300" s="55"/>
      <c r="EV1300" s="55"/>
      <c r="EW1300" s="55"/>
      <c r="EX1300" s="55"/>
      <c r="EY1300" s="55"/>
      <c r="EZ1300" s="55"/>
      <c r="FA1300" s="55"/>
      <c r="FB1300" s="55"/>
      <c r="FC1300" s="55"/>
      <c r="FD1300" s="55"/>
      <c r="FE1300" s="55"/>
      <c r="FF1300" s="55"/>
      <c r="FG1300" s="55"/>
      <c r="FH1300" s="55"/>
      <c r="FI1300" s="55"/>
      <c r="FJ1300" s="55"/>
      <c r="FK1300" s="55"/>
      <c r="FL1300" s="55"/>
      <c r="FM1300" s="55"/>
      <c r="FN1300" s="55"/>
      <c r="FO1300" s="55"/>
      <c r="FP1300" s="55"/>
      <c r="FQ1300" s="55"/>
      <c r="FR1300" s="55"/>
      <c r="FS1300" s="55"/>
      <c r="FT1300" s="55"/>
      <c r="FU1300" s="55"/>
      <c r="FV1300" s="55"/>
      <c r="FW1300" s="55"/>
      <c r="FX1300" s="55"/>
      <c r="FY1300" s="55"/>
      <c r="FZ1300" s="55"/>
      <c r="GA1300" s="55"/>
      <c r="GB1300" s="55"/>
      <c r="GC1300" s="55"/>
      <c r="GD1300" s="55"/>
      <c r="GE1300" s="55"/>
      <c r="GF1300" s="55"/>
      <c r="GG1300" s="55"/>
      <c r="GH1300" s="55"/>
      <c r="GI1300" s="55"/>
      <c r="GJ1300" s="55"/>
      <c r="GK1300" s="55"/>
      <c r="GL1300" s="55"/>
      <c r="GM1300" s="55"/>
      <c r="GN1300" s="55"/>
      <c r="GO1300" s="55"/>
      <c r="GP1300" s="55"/>
      <c r="GQ1300" s="55"/>
      <c r="GR1300" s="55"/>
      <c r="GS1300" s="55"/>
      <c r="GT1300" s="55"/>
      <c r="GU1300" s="55"/>
      <c r="GV1300" s="55"/>
      <c r="GW1300" s="55"/>
      <c r="GX1300" s="55"/>
      <c r="GY1300" s="55"/>
      <c r="GZ1300" s="55"/>
      <c r="HA1300" s="55"/>
      <c r="HB1300" s="55"/>
      <c r="HC1300" s="55"/>
      <c r="HD1300" s="55"/>
      <c r="HE1300" s="55"/>
      <c r="HF1300" s="55"/>
      <c r="HG1300" s="55"/>
      <c r="HH1300" s="55"/>
      <c r="HI1300" s="55"/>
      <c r="HJ1300" s="55"/>
      <c r="HK1300" s="55"/>
      <c r="HL1300" s="55"/>
      <c r="HM1300" s="55"/>
      <c r="HN1300" s="55"/>
      <c r="HO1300" s="55"/>
      <c r="HP1300" s="55"/>
      <c r="HQ1300" s="55"/>
      <c r="HR1300" s="55"/>
      <c r="HS1300" s="55"/>
      <c r="HT1300" s="55"/>
      <c r="HU1300" s="55"/>
      <c r="HV1300" s="55"/>
      <c r="HW1300" s="55"/>
      <c r="HX1300" s="55"/>
      <c r="HY1300" s="55"/>
      <c r="HZ1300" s="55"/>
      <c r="IA1300" s="55"/>
      <c r="IB1300" s="55"/>
      <c r="IC1300" s="55"/>
      <c r="ID1300" s="55"/>
      <c r="IE1300" s="55"/>
    </row>
    <row r="1301" s="55" customFormat="1" ht="60" hidden="1" customHeight="1">
      <c r="A1301" s="58"/>
      <c r="B1301" s="58" t="s">
        <v>62</v>
      </c>
      <c r="C1301" s="58" t="s">
        <v>63</v>
      </c>
      <c r="D1301" s="59" t="s">
        <v>64</v>
      </c>
      <c r="E1301" s="59">
        <v>301</v>
      </c>
      <c r="F1301" s="62" t="s">
        <v>4924</v>
      </c>
      <c r="G1301" s="62" t="s">
        <v>4925</v>
      </c>
      <c r="H1301" s="59" t="s">
        <v>4926</v>
      </c>
      <c r="I1301" s="63" t="s">
        <v>171</v>
      </c>
      <c r="J1301" s="62" t="s">
        <v>172</v>
      </c>
      <c r="K1301" s="64" t="s">
        <v>131</v>
      </c>
      <c r="L1301" s="79" t="s">
        <v>151</v>
      </c>
      <c r="M1301" s="62" t="s">
        <v>4927</v>
      </c>
      <c r="N1301" s="64" t="s">
        <v>4928</v>
      </c>
      <c r="O1301" s="58" t="s">
        <v>992</v>
      </c>
      <c r="P1301" s="58" t="s">
        <v>3928</v>
      </c>
      <c r="Q1301" s="66" t="s">
        <v>137</v>
      </c>
      <c r="R1301" s="115">
        <v>42705</v>
      </c>
      <c r="S1301" s="68">
        <v>12</v>
      </c>
      <c r="T1301" s="69">
        <f t="shared" si="108"/>
        <v>47087.400000000001</v>
      </c>
      <c r="U1301" s="59" t="s">
        <v>100</v>
      </c>
      <c r="V1301" s="71" t="str">
        <f t="shared" si="109"/>
        <v>М</v>
      </c>
      <c r="W1301" s="71" t="str">
        <f t="shared" si="110"/>
        <v>Па</v>
      </c>
      <c r="X1301" s="63">
        <v>1.1499999999999999</v>
      </c>
      <c r="Y1301" s="63" t="s">
        <v>138</v>
      </c>
      <c r="Z1301" s="66" t="s">
        <v>139</v>
      </c>
      <c r="AA1301" s="59" t="s">
        <v>156</v>
      </c>
      <c r="AB1301" s="63"/>
      <c r="AC1301" s="66" t="s">
        <v>141</v>
      </c>
      <c r="AD1301" s="64">
        <v>60</v>
      </c>
      <c r="AE1301" s="72">
        <v>45495</v>
      </c>
      <c r="AF1301" s="73">
        <f t="shared" si="111"/>
        <v>47320</v>
      </c>
      <c r="AG1301" s="62" t="s">
        <v>82</v>
      </c>
      <c r="AH1301" s="62" t="s">
        <v>83</v>
      </c>
      <c r="AI1301" s="66" t="s">
        <v>4929</v>
      </c>
      <c r="AJ1301" s="62" t="s">
        <v>143</v>
      </c>
      <c r="AK1301" s="73" t="str">
        <f t="shared" ca="1" si="107"/>
        <v>поверен</v>
      </c>
      <c r="AL1301" s="66"/>
      <c r="AM1301" s="66" t="s">
        <v>86</v>
      </c>
      <c r="AN1301" s="66" t="s">
        <v>87</v>
      </c>
      <c r="AO1301" s="66" t="s">
        <v>88</v>
      </c>
      <c r="AP1301" s="63" t="s">
        <v>4930</v>
      </c>
      <c r="AQ1301" s="74" t="s">
        <v>4931</v>
      </c>
      <c r="AR1301" s="73"/>
      <c r="AS1301" s="66" t="s">
        <v>91</v>
      </c>
      <c r="AT1301" s="58" t="s">
        <v>385</v>
      </c>
      <c r="AU1301" s="58"/>
      <c r="AV1301" s="62">
        <v>45047</v>
      </c>
      <c r="AW1301" s="62"/>
      <c r="AX1301" s="58"/>
      <c r="AY1301" s="58"/>
      <c r="AZ1301" s="58"/>
      <c r="BA1301" s="62"/>
      <c r="BB1301" s="62" t="s">
        <v>145</v>
      </c>
      <c r="BC1301" s="62" t="s">
        <v>146</v>
      </c>
      <c r="BD1301" s="66">
        <v>3001</v>
      </c>
      <c r="BE1301" s="62"/>
      <c r="BF1301" s="75"/>
      <c r="BG1301" s="76"/>
      <c r="BH1301" s="77"/>
      <c r="BI1301" s="71" t="s">
        <v>2102</v>
      </c>
      <c r="BJ1301" s="60" t="s">
        <v>2103</v>
      </c>
      <c r="BK1301" s="71" t="s">
        <v>1529</v>
      </c>
    </row>
    <row r="1302" s="55" customFormat="1" ht="60" hidden="1" customHeight="1">
      <c r="A1302" s="58"/>
      <c r="B1302" s="58" t="s">
        <v>62</v>
      </c>
      <c r="C1302" s="58" t="s">
        <v>63</v>
      </c>
      <c r="D1302" s="59" t="s">
        <v>64</v>
      </c>
      <c r="E1302" s="59">
        <v>301</v>
      </c>
      <c r="F1302" s="62" t="s">
        <v>4924</v>
      </c>
      <c r="G1302" s="62" t="s">
        <v>4932</v>
      </c>
      <c r="H1302" s="59" t="s">
        <v>4933</v>
      </c>
      <c r="I1302" s="63" t="s">
        <v>171</v>
      </c>
      <c r="J1302" s="62" t="s">
        <v>172</v>
      </c>
      <c r="K1302" s="64" t="s">
        <v>131</v>
      </c>
      <c r="L1302" s="79" t="s">
        <v>151</v>
      </c>
      <c r="M1302" s="62" t="s">
        <v>4927</v>
      </c>
      <c r="N1302" s="64" t="s">
        <v>4934</v>
      </c>
      <c r="O1302" s="58" t="s">
        <v>992</v>
      </c>
      <c r="P1302" s="58" t="s">
        <v>3928</v>
      </c>
      <c r="Q1302" s="66" t="s">
        <v>137</v>
      </c>
      <c r="R1302" s="115">
        <v>42705</v>
      </c>
      <c r="S1302" s="68">
        <v>12</v>
      </c>
      <c r="T1302" s="69">
        <f t="shared" si="108"/>
        <v>47087.400000000001</v>
      </c>
      <c r="U1302" s="59" t="s">
        <v>100</v>
      </c>
      <c r="V1302" s="71" t="str">
        <f t="shared" si="109"/>
        <v>М</v>
      </c>
      <c r="W1302" s="71" t="str">
        <f t="shared" si="110"/>
        <v>Па</v>
      </c>
      <c r="X1302" s="63">
        <v>1.1499999999999999</v>
      </c>
      <c r="Y1302" s="63" t="s">
        <v>138</v>
      </c>
      <c r="Z1302" s="66" t="s">
        <v>139</v>
      </c>
      <c r="AA1302" s="59" t="s">
        <v>156</v>
      </c>
      <c r="AB1302" s="63"/>
      <c r="AC1302" s="66" t="s">
        <v>141</v>
      </c>
      <c r="AD1302" s="64">
        <v>60</v>
      </c>
      <c r="AE1302" s="72">
        <v>45495</v>
      </c>
      <c r="AF1302" s="73">
        <f t="shared" si="111"/>
        <v>47320</v>
      </c>
      <c r="AG1302" s="62" t="s">
        <v>82</v>
      </c>
      <c r="AH1302" s="62" t="s">
        <v>83</v>
      </c>
      <c r="AI1302" s="66" t="s">
        <v>4935</v>
      </c>
      <c r="AJ1302" s="62" t="s">
        <v>143</v>
      </c>
      <c r="AK1302" s="73" t="str">
        <f t="shared" ca="1" si="107"/>
        <v>поверен</v>
      </c>
      <c r="AL1302" s="66"/>
      <c r="AM1302" s="66" t="s">
        <v>86</v>
      </c>
      <c r="AN1302" s="66" t="s">
        <v>87</v>
      </c>
      <c r="AO1302" s="66" t="s">
        <v>88</v>
      </c>
      <c r="AP1302" s="63" t="s">
        <v>4930</v>
      </c>
      <c r="AQ1302" s="74" t="s">
        <v>4931</v>
      </c>
      <c r="AR1302" s="73"/>
      <c r="AS1302" s="66" t="s">
        <v>91</v>
      </c>
      <c r="AT1302" s="58" t="s">
        <v>385</v>
      </c>
      <c r="AU1302" s="58"/>
      <c r="AV1302" s="62">
        <v>45047</v>
      </c>
      <c r="AW1302" s="62"/>
      <c r="AX1302" s="58"/>
      <c r="AY1302" s="58"/>
      <c r="AZ1302" s="58"/>
      <c r="BA1302" s="62"/>
      <c r="BB1302" s="62" t="s">
        <v>145</v>
      </c>
      <c r="BC1302" s="62" t="s">
        <v>146</v>
      </c>
      <c r="BD1302" s="66">
        <v>3001</v>
      </c>
      <c r="BE1302" s="62"/>
      <c r="BF1302" s="75"/>
      <c r="BG1302" s="76"/>
      <c r="BH1302" s="77"/>
      <c r="BI1302" s="71" t="s">
        <v>2102</v>
      </c>
      <c r="BJ1302" s="60" t="s">
        <v>2103</v>
      </c>
      <c r="BK1302" s="71" t="s">
        <v>1529</v>
      </c>
    </row>
    <row r="1303" s="55" customFormat="1" ht="60" hidden="1" customHeight="1">
      <c r="A1303" s="58"/>
      <c r="B1303" s="58" t="s">
        <v>62</v>
      </c>
      <c r="C1303" s="58" t="s">
        <v>63</v>
      </c>
      <c r="D1303" s="59" t="s">
        <v>64</v>
      </c>
      <c r="E1303" s="59">
        <v>301</v>
      </c>
      <c r="F1303" s="62" t="s">
        <v>4924</v>
      </c>
      <c r="G1303" s="62" t="s">
        <v>4936</v>
      </c>
      <c r="H1303" s="59" t="s">
        <v>4937</v>
      </c>
      <c r="I1303" s="63" t="s">
        <v>171</v>
      </c>
      <c r="J1303" s="62" t="s">
        <v>172</v>
      </c>
      <c r="K1303" s="64" t="s">
        <v>131</v>
      </c>
      <c r="L1303" s="79" t="s">
        <v>151</v>
      </c>
      <c r="M1303" s="62" t="s">
        <v>4927</v>
      </c>
      <c r="N1303" s="64" t="s">
        <v>4938</v>
      </c>
      <c r="O1303" s="58" t="s">
        <v>75</v>
      </c>
      <c r="P1303" s="58" t="s">
        <v>76</v>
      </c>
      <c r="Q1303" s="66" t="s">
        <v>137</v>
      </c>
      <c r="R1303" s="115">
        <v>42705</v>
      </c>
      <c r="S1303" s="68">
        <v>12</v>
      </c>
      <c r="T1303" s="69">
        <f t="shared" si="108"/>
        <v>47087.400000000001</v>
      </c>
      <c r="U1303" s="59" t="s">
        <v>100</v>
      </c>
      <c r="V1303" s="71" t="str">
        <f t="shared" si="109"/>
        <v>М</v>
      </c>
      <c r="W1303" s="71" t="str">
        <f t="shared" si="110"/>
        <v>Па</v>
      </c>
      <c r="X1303" s="63">
        <v>1.1499999999999999</v>
      </c>
      <c r="Y1303" s="63" t="s">
        <v>138</v>
      </c>
      <c r="Z1303" s="66" t="s">
        <v>139</v>
      </c>
      <c r="AA1303" s="59" t="s">
        <v>156</v>
      </c>
      <c r="AB1303" s="63"/>
      <c r="AC1303" s="66" t="s">
        <v>141</v>
      </c>
      <c r="AD1303" s="64">
        <v>60</v>
      </c>
      <c r="AE1303" s="72">
        <v>45495</v>
      </c>
      <c r="AF1303" s="73">
        <f t="shared" si="111"/>
        <v>47320</v>
      </c>
      <c r="AG1303" s="62" t="s">
        <v>82</v>
      </c>
      <c r="AH1303" s="62" t="s">
        <v>83</v>
      </c>
      <c r="AI1303" s="66" t="s">
        <v>4939</v>
      </c>
      <c r="AJ1303" s="62" t="s">
        <v>143</v>
      </c>
      <c r="AK1303" s="73" t="str">
        <f t="shared" ca="1" si="107"/>
        <v>поверен</v>
      </c>
      <c r="AL1303" s="66"/>
      <c r="AM1303" s="66" t="s">
        <v>86</v>
      </c>
      <c r="AN1303" s="66" t="s">
        <v>87</v>
      </c>
      <c r="AO1303" s="66" t="s">
        <v>88</v>
      </c>
      <c r="AP1303" s="63" t="s">
        <v>4930</v>
      </c>
      <c r="AQ1303" s="74" t="s">
        <v>4931</v>
      </c>
      <c r="AR1303" s="73"/>
      <c r="AS1303" s="66" t="s">
        <v>91</v>
      </c>
      <c r="AT1303" s="58" t="s">
        <v>385</v>
      </c>
      <c r="AU1303" s="58"/>
      <c r="AV1303" s="62">
        <v>45047</v>
      </c>
      <c r="AW1303" s="62"/>
      <c r="AX1303" s="58"/>
      <c r="AY1303" s="58"/>
      <c r="AZ1303" s="58"/>
      <c r="BA1303" s="62"/>
      <c r="BB1303" s="62" t="s">
        <v>145</v>
      </c>
      <c r="BC1303" s="62" t="s">
        <v>146</v>
      </c>
      <c r="BD1303" s="66">
        <v>3001</v>
      </c>
      <c r="BE1303" s="62"/>
      <c r="BF1303" s="75"/>
      <c r="BG1303" s="76"/>
      <c r="BH1303" s="77"/>
      <c r="BI1303" s="71" t="s">
        <v>2102</v>
      </c>
      <c r="BJ1303" s="60" t="s">
        <v>2103</v>
      </c>
      <c r="BK1303" s="71" t="s">
        <v>1529</v>
      </c>
    </row>
    <row r="1304" s="55" customFormat="1" ht="60" hidden="1" customHeight="1">
      <c r="A1304" s="58"/>
      <c r="B1304" s="58" t="s">
        <v>62</v>
      </c>
      <c r="C1304" s="58" t="s">
        <v>63</v>
      </c>
      <c r="D1304" s="59" t="s">
        <v>64</v>
      </c>
      <c r="E1304" s="59">
        <v>301</v>
      </c>
      <c r="F1304" s="62" t="s">
        <v>4924</v>
      </c>
      <c r="G1304" s="62" t="s">
        <v>4940</v>
      </c>
      <c r="H1304" s="59" t="s">
        <v>4941</v>
      </c>
      <c r="I1304" s="63" t="s">
        <v>171</v>
      </c>
      <c r="J1304" s="62" t="s">
        <v>172</v>
      </c>
      <c r="K1304" s="64" t="s">
        <v>131</v>
      </c>
      <c r="L1304" s="79" t="s">
        <v>151</v>
      </c>
      <c r="M1304" s="62" t="s">
        <v>4927</v>
      </c>
      <c r="N1304" s="64" t="s">
        <v>4942</v>
      </c>
      <c r="O1304" s="58" t="s">
        <v>75</v>
      </c>
      <c r="P1304" s="58" t="s">
        <v>76</v>
      </c>
      <c r="Q1304" s="66" t="s">
        <v>137</v>
      </c>
      <c r="R1304" s="115">
        <v>42705</v>
      </c>
      <c r="S1304" s="68">
        <v>12</v>
      </c>
      <c r="T1304" s="69">
        <f t="shared" si="108"/>
        <v>47087.400000000001</v>
      </c>
      <c r="U1304" s="59" t="s">
        <v>100</v>
      </c>
      <c r="V1304" s="71" t="str">
        <f t="shared" si="109"/>
        <v>М</v>
      </c>
      <c r="W1304" s="71" t="str">
        <f t="shared" si="110"/>
        <v>Па</v>
      </c>
      <c r="X1304" s="63">
        <v>1.1499999999999999</v>
      </c>
      <c r="Y1304" s="63" t="s">
        <v>138</v>
      </c>
      <c r="Z1304" s="66" t="s">
        <v>139</v>
      </c>
      <c r="AA1304" s="59" t="s">
        <v>156</v>
      </c>
      <c r="AB1304" s="63"/>
      <c r="AC1304" s="66" t="s">
        <v>141</v>
      </c>
      <c r="AD1304" s="64">
        <v>60</v>
      </c>
      <c r="AE1304" s="72">
        <v>45495</v>
      </c>
      <c r="AF1304" s="73">
        <f t="shared" si="111"/>
        <v>47320</v>
      </c>
      <c r="AG1304" s="62" t="s">
        <v>82</v>
      </c>
      <c r="AH1304" s="62" t="s">
        <v>83</v>
      </c>
      <c r="AI1304" s="66" t="s">
        <v>4943</v>
      </c>
      <c r="AJ1304" s="62" t="s">
        <v>143</v>
      </c>
      <c r="AK1304" s="73" t="str">
        <f t="shared" ca="1" si="107"/>
        <v>поверен</v>
      </c>
      <c r="AL1304" s="66"/>
      <c r="AM1304" s="66" t="s">
        <v>86</v>
      </c>
      <c r="AN1304" s="66" t="s">
        <v>87</v>
      </c>
      <c r="AO1304" s="66" t="s">
        <v>88</v>
      </c>
      <c r="AP1304" s="63" t="s">
        <v>4930</v>
      </c>
      <c r="AQ1304" s="74" t="s">
        <v>4931</v>
      </c>
      <c r="AR1304" s="73"/>
      <c r="AS1304" s="66" t="s">
        <v>91</v>
      </c>
      <c r="AT1304" s="58" t="s">
        <v>385</v>
      </c>
      <c r="AU1304" s="58"/>
      <c r="AV1304" s="62">
        <v>45047</v>
      </c>
      <c r="AW1304" s="62"/>
      <c r="AX1304" s="58"/>
      <c r="AY1304" s="58"/>
      <c r="AZ1304" s="58"/>
      <c r="BA1304" s="62"/>
      <c r="BB1304" s="62" t="s">
        <v>145</v>
      </c>
      <c r="BC1304" s="62" t="s">
        <v>146</v>
      </c>
      <c r="BD1304" s="66">
        <v>3001</v>
      </c>
      <c r="BE1304" s="62"/>
      <c r="BF1304" s="75"/>
      <c r="BG1304" s="76"/>
      <c r="BH1304" s="77"/>
      <c r="BI1304" s="71" t="s">
        <v>2102</v>
      </c>
      <c r="BJ1304" s="60" t="s">
        <v>2103</v>
      </c>
      <c r="BK1304" s="71" t="s">
        <v>1529</v>
      </c>
    </row>
    <row r="1305" s="55" customFormat="1" ht="60" hidden="1" customHeight="1">
      <c r="A1305" s="58"/>
      <c r="B1305" s="58" t="s">
        <v>62</v>
      </c>
      <c r="C1305" s="58" t="s">
        <v>63</v>
      </c>
      <c r="D1305" s="59" t="s">
        <v>64</v>
      </c>
      <c r="E1305" s="59">
        <v>310</v>
      </c>
      <c r="F1305" s="62" t="s">
        <v>4944</v>
      </c>
      <c r="G1305" s="62"/>
      <c r="H1305" s="59" t="s">
        <v>4945</v>
      </c>
      <c r="I1305" s="63" t="s">
        <v>171</v>
      </c>
      <c r="J1305" s="62" t="s">
        <v>172</v>
      </c>
      <c r="K1305" s="64" t="s">
        <v>131</v>
      </c>
      <c r="L1305" s="79" t="s">
        <v>151</v>
      </c>
      <c r="M1305" s="62" t="s">
        <v>4927</v>
      </c>
      <c r="N1305" s="64">
        <v>4028546</v>
      </c>
      <c r="O1305" s="58" t="s">
        <v>75</v>
      </c>
      <c r="P1305" s="58" t="s">
        <v>76</v>
      </c>
      <c r="Q1305" s="66" t="s">
        <v>137</v>
      </c>
      <c r="R1305" s="116">
        <v>42401</v>
      </c>
      <c r="S1305" s="68">
        <v>12</v>
      </c>
      <c r="T1305" s="69">
        <f t="shared" si="108"/>
        <v>46783.400000000001</v>
      </c>
      <c r="U1305" s="59" t="s">
        <v>100</v>
      </c>
      <c r="V1305" s="71" t="s">
        <v>138</v>
      </c>
      <c r="W1305" s="71"/>
      <c r="X1305" s="66" t="s">
        <v>4946</v>
      </c>
      <c r="Y1305" s="63" t="s">
        <v>138</v>
      </c>
      <c r="Z1305" s="66" t="s">
        <v>139</v>
      </c>
      <c r="AA1305" s="59" t="s">
        <v>156</v>
      </c>
      <c r="AB1305" s="63"/>
      <c r="AC1305" s="66" t="s">
        <v>141</v>
      </c>
      <c r="AD1305" s="64">
        <v>60</v>
      </c>
      <c r="AE1305" s="72">
        <v>44641</v>
      </c>
      <c r="AF1305" s="73">
        <f t="shared" si="111"/>
        <v>46466</v>
      </c>
      <c r="AG1305" s="73" t="s">
        <v>1480</v>
      </c>
      <c r="AH1305" s="73" t="s">
        <v>83</v>
      </c>
      <c r="AI1305" s="66" t="s">
        <v>4947</v>
      </c>
      <c r="AJ1305" s="62" t="s">
        <v>1338</v>
      </c>
      <c r="AK1305" s="73" t="str">
        <f t="shared" ca="1" si="107"/>
        <v>поверен</v>
      </c>
      <c r="AL1305" s="66"/>
      <c r="AM1305" s="66" t="s">
        <v>86</v>
      </c>
      <c r="AN1305" s="66" t="s">
        <v>87</v>
      </c>
      <c r="AO1305" s="66" t="s">
        <v>88</v>
      </c>
      <c r="AP1305" s="63"/>
      <c r="AQ1305" s="74"/>
      <c r="AR1305" s="73"/>
      <c r="AS1305" s="66" t="s">
        <v>91</v>
      </c>
      <c r="AT1305" s="58" t="s">
        <v>385</v>
      </c>
      <c r="AU1305" s="58"/>
      <c r="AV1305" s="62"/>
      <c r="AW1305" s="62"/>
      <c r="AX1305" s="58"/>
      <c r="AY1305" s="58"/>
      <c r="AZ1305" s="58"/>
      <c r="BA1305" s="62"/>
      <c r="BB1305" s="62" t="s">
        <v>145</v>
      </c>
      <c r="BC1305" s="62" t="s">
        <v>146</v>
      </c>
      <c r="BD1305" s="66" t="s">
        <v>647</v>
      </c>
      <c r="BE1305" s="62"/>
      <c r="BF1305" s="75"/>
      <c r="BG1305" s="76" t="s">
        <v>159</v>
      </c>
      <c r="BH1305" s="77"/>
      <c r="BI1305" s="71"/>
      <c r="BJ1305" s="71"/>
      <c r="BK1305" s="71"/>
    </row>
    <row r="1306" s="55" customFormat="1" ht="60" hidden="1" customHeight="1">
      <c r="A1306" s="58"/>
      <c r="B1306" s="58" t="s">
        <v>62</v>
      </c>
      <c r="C1306" s="58" t="s">
        <v>63</v>
      </c>
      <c r="D1306" s="59" t="s">
        <v>64</v>
      </c>
      <c r="E1306" s="59">
        <v>310</v>
      </c>
      <c r="F1306" s="62" t="s">
        <v>4944</v>
      </c>
      <c r="G1306" s="62"/>
      <c r="H1306" s="59" t="s">
        <v>4948</v>
      </c>
      <c r="I1306" s="63" t="s">
        <v>171</v>
      </c>
      <c r="J1306" s="62" t="s">
        <v>172</v>
      </c>
      <c r="K1306" s="64" t="s">
        <v>131</v>
      </c>
      <c r="L1306" s="79" t="s">
        <v>151</v>
      </c>
      <c r="M1306" s="62" t="s">
        <v>4927</v>
      </c>
      <c r="N1306" s="64">
        <v>4028545</v>
      </c>
      <c r="O1306" s="58" t="s">
        <v>75</v>
      </c>
      <c r="P1306" s="58" t="s">
        <v>76</v>
      </c>
      <c r="Q1306" s="66" t="s">
        <v>137</v>
      </c>
      <c r="R1306" s="116">
        <v>42401</v>
      </c>
      <c r="S1306" s="68">
        <v>12</v>
      </c>
      <c r="T1306" s="69">
        <f t="shared" si="108"/>
        <v>46783.400000000001</v>
      </c>
      <c r="U1306" s="59" t="s">
        <v>100</v>
      </c>
      <c r="V1306" s="71" t="s">
        <v>138</v>
      </c>
      <c r="W1306" s="71"/>
      <c r="X1306" s="66" t="s">
        <v>4946</v>
      </c>
      <c r="Y1306" s="63" t="s">
        <v>138</v>
      </c>
      <c r="Z1306" s="66" t="s">
        <v>139</v>
      </c>
      <c r="AA1306" s="59" t="s">
        <v>156</v>
      </c>
      <c r="AB1306" s="63"/>
      <c r="AC1306" s="66" t="s">
        <v>141</v>
      </c>
      <c r="AD1306" s="64">
        <v>60</v>
      </c>
      <c r="AE1306" s="72">
        <v>44641</v>
      </c>
      <c r="AF1306" s="73">
        <f t="shared" si="111"/>
        <v>46466</v>
      </c>
      <c r="AG1306" s="73" t="s">
        <v>1480</v>
      </c>
      <c r="AH1306" s="73" t="s">
        <v>83</v>
      </c>
      <c r="AI1306" s="66" t="s">
        <v>4949</v>
      </c>
      <c r="AJ1306" s="62" t="s">
        <v>1338</v>
      </c>
      <c r="AK1306" s="73" t="str">
        <f t="shared" ca="1" si="107"/>
        <v>поверен</v>
      </c>
      <c r="AL1306" s="66"/>
      <c r="AM1306" s="66" t="s">
        <v>86</v>
      </c>
      <c r="AN1306" s="66" t="s">
        <v>87</v>
      </c>
      <c r="AO1306" s="66" t="s">
        <v>88</v>
      </c>
      <c r="AP1306" s="63"/>
      <c r="AQ1306" s="74"/>
      <c r="AR1306" s="73"/>
      <c r="AS1306" s="66" t="s">
        <v>91</v>
      </c>
      <c r="AT1306" s="58" t="s">
        <v>385</v>
      </c>
      <c r="AU1306" s="58"/>
      <c r="AV1306" s="62"/>
      <c r="AW1306" s="62"/>
      <c r="AX1306" s="58"/>
      <c r="AY1306" s="58"/>
      <c r="AZ1306" s="58"/>
      <c r="BA1306" s="62"/>
      <c r="BB1306" s="62" t="s">
        <v>145</v>
      </c>
      <c r="BC1306" s="62" t="s">
        <v>146</v>
      </c>
      <c r="BD1306" s="66" t="s">
        <v>647</v>
      </c>
      <c r="BE1306" s="62"/>
      <c r="BF1306" s="75"/>
      <c r="BG1306" s="76" t="s">
        <v>159</v>
      </c>
      <c r="BH1306" s="77"/>
      <c r="BI1306" s="71"/>
      <c r="BJ1306" s="71"/>
      <c r="BK1306" s="71"/>
    </row>
    <row r="1307" s="55" customFormat="1" ht="60" hidden="1" customHeight="1">
      <c r="A1307" s="58"/>
      <c r="B1307" s="58" t="s">
        <v>62</v>
      </c>
      <c r="C1307" s="58" t="s">
        <v>63</v>
      </c>
      <c r="D1307" s="59" t="s">
        <v>64</v>
      </c>
      <c r="E1307" s="59">
        <v>310</v>
      </c>
      <c r="F1307" s="62" t="s">
        <v>4944</v>
      </c>
      <c r="G1307" s="62"/>
      <c r="H1307" s="59" t="s">
        <v>4950</v>
      </c>
      <c r="I1307" s="63" t="s">
        <v>69</v>
      </c>
      <c r="J1307" s="62" t="s">
        <v>1100</v>
      </c>
      <c r="K1307" s="58" t="s">
        <v>71</v>
      </c>
      <c r="L1307" s="58" t="s">
        <v>72</v>
      </c>
      <c r="M1307" s="64" t="s">
        <v>4951</v>
      </c>
      <c r="N1307" s="64">
        <v>2349149</v>
      </c>
      <c r="O1307" s="58" t="s">
        <v>75</v>
      </c>
      <c r="P1307" s="58" t="s">
        <v>76</v>
      </c>
      <c r="Q1307" s="66" t="s">
        <v>77</v>
      </c>
      <c r="R1307" s="116">
        <v>42705</v>
      </c>
      <c r="S1307" s="63">
        <v>15</v>
      </c>
      <c r="T1307" s="69">
        <f t="shared" si="108"/>
        <v>48183</v>
      </c>
      <c r="U1307" s="59" t="s">
        <v>100</v>
      </c>
      <c r="V1307" s="71"/>
      <c r="W1307" s="71" t="s">
        <v>79</v>
      </c>
      <c r="X1307" s="66" t="s">
        <v>291</v>
      </c>
      <c r="Y1307" s="63"/>
      <c r="Z1307" s="66" t="s">
        <v>79</v>
      </c>
      <c r="AA1307" s="59" t="s">
        <v>101</v>
      </c>
      <c r="AB1307" s="63"/>
      <c r="AC1307" s="66"/>
      <c r="AD1307" s="64">
        <v>60</v>
      </c>
      <c r="AE1307" s="72">
        <v>44641</v>
      </c>
      <c r="AF1307" s="73">
        <f t="shared" si="111"/>
        <v>46466</v>
      </c>
      <c r="AG1307" s="73" t="s">
        <v>1480</v>
      </c>
      <c r="AH1307" s="73" t="s">
        <v>83</v>
      </c>
      <c r="AI1307" s="66" t="s">
        <v>4952</v>
      </c>
      <c r="AJ1307" s="62" t="s">
        <v>1338</v>
      </c>
      <c r="AK1307" s="73" t="str">
        <f t="shared" ca="1" si="107"/>
        <v>поверен</v>
      </c>
      <c r="AL1307" s="66"/>
      <c r="AM1307" s="66" t="s">
        <v>86</v>
      </c>
      <c r="AN1307" s="66" t="s">
        <v>87</v>
      </c>
      <c r="AO1307" s="66" t="s">
        <v>88</v>
      </c>
      <c r="AP1307" s="63"/>
      <c r="AQ1307" s="74"/>
      <c r="AR1307" s="73"/>
      <c r="AS1307" s="66" t="s">
        <v>91</v>
      </c>
      <c r="AT1307" s="58" t="s">
        <v>385</v>
      </c>
      <c r="AU1307" s="58"/>
      <c r="AV1307" s="62"/>
      <c r="AW1307" s="62"/>
      <c r="AX1307" s="58"/>
      <c r="AY1307" s="58"/>
      <c r="AZ1307" s="58"/>
      <c r="BA1307" s="62"/>
      <c r="BB1307" s="62" t="s">
        <v>93</v>
      </c>
      <c r="BC1307" s="62" t="s">
        <v>94</v>
      </c>
      <c r="BD1307" s="66"/>
      <c r="BE1307" s="62"/>
      <c r="BF1307" s="75"/>
      <c r="BG1307" s="76" t="s">
        <v>159</v>
      </c>
      <c r="BH1307" s="77"/>
      <c r="BI1307" s="71"/>
      <c r="BJ1307" s="71"/>
      <c r="BK1307" s="71"/>
    </row>
    <row r="1308" s="55" customFormat="1" ht="60" hidden="1" customHeight="1">
      <c r="A1308" s="58"/>
      <c r="B1308" s="58" t="s">
        <v>62</v>
      </c>
      <c r="C1308" s="58" t="s">
        <v>63</v>
      </c>
      <c r="D1308" s="59" t="s">
        <v>64</v>
      </c>
      <c r="E1308" s="59">
        <v>310</v>
      </c>
      <c r="F1308" s="62" t="s">
        <v>4944</v>
      </c>
      <c r="G1308" s="62"/>
      <c r="H1308" s="59" t="s">
        <v>4950</v>
      </c>
      <c r="I1308" s="63" t="s">
        <v>930</v>
      </c>
      <c r="J1308" s="62" t="s">
        <v>931</v>
      </c>
      <c r="K1308" s="64" t="s">
        <v>932</v>
      </c>
      <c r="L1308" s="64" t="s">
        <v>933</v>
      </c>
      <c r="M1308" s="64" t="s">
        <v>933</v>
      </c>
      <c r="N1308" s="64" t="s">
        <v>4953</v>
      </c>
      <c r="O1308" s="58" t="s">
        <v>1098</v>
      </c>
      <c r="P1308" s="58" t="s">
        <v>76</v>
      </c>
      <c r="Q1308" s="66" t="s">
        <v>77</v>
      </c>
      <c r="R1308" s="116">
        <v>42705</v>
      </c>
      <c r="S1308" s="68">
        <v>15</v>
      </c>
      <c r="T1308" s="69"/>
      <c r="U1308" s="59" t="s">
        <v>78</v>
      </c>
      <c r="V1308" s="71"/>
      <c r="W1308" s="71" t="s">
        <v>79</v>
      </c>
      <c r="X1308" s="66" t="s">
        <v>4954</v>
      </c>
      <c r="Y1308" s="63"/>
      <c r="Z1308" s="66" t="s">
        <v>79</v>
      </c>
      <c r="AA1308" s="59" t="s">
        <v>101</v>
      </c>
      <c r="AB1308" s="63"/>
      <c r="AC1308" s="66"/>
      <c r="AD1308" s="64">
        <v>48</v>
      </c>
      <c r="AE1308" s="72">
        <v>44641</v>
      </c>
      <c r="AF1308" s="73">
        <f t="shared" si="111"/>
        <v>46101</v>
      </c>
      <c r="AG1308" s="73" t="s">
        <v>1480</v>
      </c>
      <c r="AH1308" s="73" t="s">
        <v>83</v>
      </c>
      <c r="AI1308" s="66" t="s">
        <v>4955</v>
      </c>
      <c r="AJ1308" s="62" t="s">
        <v>1338</v>
      </c>
      <c r="AK1308" s="73" t="str">
        <f t="shared" ca="1" si="107"/>
        <v>поверен</v>
      </c>
      <c r="AL1308" s="66"/>
      <c r="AM1308" s="66" t="s">
        <v>86</v>
      </c>
      <c r="AN1308" s="66" t="s">
        <v>87</v>
      </c>
      <c r="AO1308" s="66" t="s">
        <v>88</v>
      </c>
      <c r="AP1308" s="63"/>
      <c r="AQ1308" s="74"/>
      <c r="AR1308" s="73"/>
      <c r="AS1308" s="66"/>
      <c r="AT1308" s="58"/>
      <c r="AU1308" s="58"/>
      <c r="AV1308" s="62"/>
      <c r="AW1308" s="62"/>
      <c r="AX1308" s="58"/>
      <c r="AY1308" s="58"/>
      <c r="AZ1308" s="58"/>
      <c r="BA1308" s="62"/>
      <c r="BB1308" s="62" t="s">
        <v>93</v>
      </c>
      <c r="BC1308" s="62" t="s">
        <v>94</v>
      </c>
      <c r="BD1308" s="66"/>
      <c r="BE1308" s="62"/>
      <c r="BF1308" s="75" t="s">
        <v>4956</v>
      </c>
      <c r="BG1308" s="76" t="s">
        <v>159</v>
      </c>
      <c r="BH1308" s="77"/>
      <c r="BI1308" s="71"/>
      <c r="BJ1308" s="71"/>
      <c r="BK1308" s="71"/>
    </row>
    <row r="1309" s="55" customFormat="1" ht="60" hidden="1" customHeight="1">
      <c r="A1309" s="58"/>
      <c r="B1309" s="58" t="s">
        <v>62</v>
      </c>
      <c r="C1309" s="58" t="s">
        <v>63</v>
      </c>
      <c r="D1309" s="59" t="s">
        <v>64</v>
      </c>
      <c r="E1309" s="59">
        <v>310</v>
      </c>
      <c r="F1309" s="62" t="s">
        <v>4944</v>
      </c>
      <c r="G1309" s="62"/>
      <c r="H1309" s="59" t="s">
        <v>4957</v>
      </c>
      <c r="I1309" s="63" t="s">
        <v>69</v>
      </c>
      <c r="J1309" s="62" t="s">
        <v>1100</v>
      </c>
      <c r="K1309" s="58" t="s">
        <v>71</v>
      </c>
      <c r="L1309" s="58" t="s">
        <v>72</v>
      </c>
      <c r="M1309" s="64" t="s">
        <v>4951</v>
      </c>
      <c r="N1309" s="64">
        <v>2349148</v>
      </c>
      <c r="O1309" s="58" t="s">
        <v>75</v>
      </c>
      <c r="P1309" s="58" t="s">
        <v>76</v>
      </c>
      <c r="Q1309" s="66" t="s">
        <v>77</v>
      </c>
      <c r="R1309" s="116">
        <v>42705</v>
      </c>
      <c r="S1309" s="63">
        <v>15</v>
      </c>
      <c r="T1309" s="69">
        <f t="shared" si="108"/>
        <v>48183</v>
      </c>
      <c r="U1309" s="59" t="s">
        <v>100</v>
      </c>
      <c r="V1309" s="71"/>
      <c r="W1309" s="71" t="s">
        <v>79</v>
      </c>
      <c r="X1309" s="66" t="s">
        <v>291</v>
      </c>
      <c r="Y1309" s="63"/>
      <c r="Z1309" s="66" t="s">
        <v>79</v>
      </c>
      <c r="AA1309" s="59" t="s">
        <v>101</v>
      </c>
      <c r="AB1309" s="63"/>
      <c r="AC1309" s="66"/>
      <c r="AD1309" s="64">
        <v>60</v>
      </c>
      <c r="AE1309" s="72">
        <v>44641</v>
      </c>
      <c r="AF1309" s="73">
        <f t="shared" si="111"/>
        <v>46466</v>
      </c>
      <c r="AG1309" s="73" t="s">
        <v>1480</v>
      </c>
      <c r="AH1309" s="73" t="s">
        <v>83</v>
      </c>
      <c r="AI1309" s="66" t="s">
        <v>4958</v>
      </c>
      <c r="AJ1309" s="62" t="s">
        <v>1338</v>
      </c>
      <c r="AK1309" s="73" t="str">
        <f t="shared" ref="AK1309:AK1372" ca="1" si="112">IF(AE1309=0,"нет данных",IF(TODAY()&lt;AF1309-30,"поверен",IF(TODAY()&gt;AF1309,"ЗАМЕНИТЬ","ПРОСРОЧЕН")))</f>
        <v>поверен</v>
      </c>
      <c r="AL1309" s="66"/>
      <c r="AM1309" s="66" t="s">
        <v>86</v>
      </c>
      <c r="AN1309" s="66" t="s">
        <v>87</v>
      </c>
      <c r="AO1309" s="66" t="s">
        <v>88</v>
      </c>
      <c r="AP1309" s="63"/>
      <c r="AQ1309" s="74"/>
      <c r="AR1309" s="73"/>
      <c r="AS1309" s="66" t="s">
        <v>91</v>
      </c>
      <c r="AT1309" s="58" t="s">
        <v>385</v>
      </c>
      <c r="AU1309" s="58"/>
      <c r="AV1309" s="62"/>
      <c r="AW1309" s="62"/>
      <c r="AX1309" s="58"/>
      <c r="AY1309" s="58"/>
      <c r="AZ1309" s="58"/>
      <c r="BA1309" s="62"/>
      <c r="BB1309" s="62" t="s">
        <v>93</v>
      </c>
      <c r="BC1309" s="62" t="s">
        <v>94</v>
      </c>
      <c r="BD1309" s="66"/>
      <c r="BE1309" s="62"/>
      <c r="BF1309" s="75"/>
      <c r="BG1309" s="76" t="s">
        <v>159</v>
      </c>
      <c r="BH1309" s="77"/>
      <c r="BI1309" s="71"/>
      <c r="BJ1309" s="71"/>
      <c r="BK1309" s="71"/>
    </row>
    <row r="1310" s="55" customFormat="1" ht="60" hidden="1" customHeight="1">
      <c r="A1310" s="58"/>
      <c r="B1310" s="58" t="s">
        <v>62</v>
      </c>
      <c r="C1310" s="58" t="s">
        <v>63</v>
      </c>
      <c r="D1310" s="59" t="s">
        <v>64</v>
      </c>
      <c r="E1310" s="59">
        <v>310</v>
      </c>
      <c r="F1310" s="62" t="s">
        <v>4944</v>
      </c>
      <c r="G1310" s="62"/>
      <c r="H1310" s="59" t="s">
        <v>4957</v>
      </c>
      <c r="I1310" s="63" t="s">
        <v>930</v>
      </c>
      <c r="J1310" s="62" t="s">
        <v>931</v>
      </c>
      <c r="K1310" s="64" t="s">
        <v>932</v>
      </c>
      <c r="L1310" s="64" t="s">
        <v>933</v>
      </c>
      <c r="M1310" s="64" t="s">
        <v>933</v>
      </c>
      <c r="N1310" s="60" t="s">
        <v>4959</v>
      </c>
      <c r="O1310" s="58" t="s">
        <v>1098</v>
      </c>
      <c r="P1310" s="58" t="s">
        <v>76</v>
      </c>
      <c r="Q1310" s="66" t="s">
        <v>77</v>
      </c>
      <c r="R1310" s="116">
        <v>42705</v>
      </c>
      <c r="S1310" s="68">
        <v>15</v>
      </c>
      <c r="T1310" s="69"/>
      <c r="U1310" s="59" t="s">
        <v>78</v>
      </c>
      <c r="V1310" s="71"/>
      <c r="W1310" s="71" t="s">
        <v>79</v>
      </c>
      <c r="X1310" s="66" t="s">
        <v>4954</v>
      </c>
      <c r="Y1310" s="63"/>
      <c r="Z1310" s="66" t="s">
        <v>79</v>
      </c>
      <c r="AA1310" s="59" t="s">
        <v>101</v>
      </c>
      <c r="AB1310" s="63"/>
      <c r="AC1310" s="66"/>
      <c r="AD1310" s="64">
        <v>48</v>
      </c>
      <c r="AE1310" s="72">
        <v>44641</v>
      </c>
      <c r="AF1310" s="73">
        <f t="shared" si="111"/>
        <v>46101</v>
      </c>
      <c r="AG1310" s="73" t="s">
        <v>1480</v>
      </c>
      <c r="AH1310" s="73" t="s">
        <v>83</v>
      </c>
      <c r="AI1310" s="66" t="s">
        <v>4960</v>
      </c>
      <c r="AJ1310" s="62" t="s">
        <v>1338</v>
      </c>
      <c r="AK1310" s="73" t="str">
        <f t="shared" ca="1" si="112"/>
        <v>поверен</v>
      </c>
      <c r="AL1310" s="66"/>
      <c r="AM1310" s="66" t="s">
        <v>86</v>
      </c>
      <c r="AN1310" s="66" t="s">
        <v>87</v>
      </c>
      <c r="AO1310" s="66" t="s">
        <v>88</v>
      </c>
      <c r="AP1310" s="63"/>
      <c r="AQ1310" s="74"/>
      <c r="AR1310" s="73"/>
      <c r="AS1310" s="66"/>
      <c r="AT1310" s="58"/>
      <c r="AU1310" s="58"/>
      <c r="AV1310" s="62"/>
      <c r="AW1310" s="62"/>
      <c r="AX1310" s="58"/>
      <c r="AY1310" s="58"/>
      <c r="AZ1310" s="58"/>
      <c r="BA1310" s="62"/>
      <c r="BB1310" s="62" t="s">
        <v>93</v>
      </c>
      <c r="BC1310" s="62" t="s">
        <v>94</v>
      </c>
      <c r="BD1310" s="66"/>
      <c r="BE1310" s="62"/>
      <c r="BF1310" s="75" t="s">
        <v>4956</v>
      </c>
      <c r="BG1310" s="76" t="s">
        <v>159</v>
      </c>
      <c r="BH1310" s="77"/>
      <c r="BI1310" s="71"/>
      <c r="BJ1310" s="71"/>
      <c r="BK1310" s="71"/>
    </row>
    <row r="1311" s="697" customFormat="1" ht="60" hidden="1" customHeight="1">
      <c r="A1311" s="236"/>
      <c r="B1311" s="236" t="s">
        <v>62</v>
      </c>
      <c r="C1311" s="236" t="s">
        <v>63</v>
      </c>
      <c r="D1311" s="237" t="s">
        <v>64</v>
      </c>
      <c r="E1311" s="237">
        <v>310</v>
      </c>
      <c r="F1311" s="238" t="s">
        <v>4944</v>
      </c>
      <c r="G1311" s="238" t="s">
        <v>857</v>
      </c>
      <c r="H1311" s="237" t="s">
        <v>4961</v>
      </c>
      <c r="I1311" s="239" t="s">
        <v>391</v>
      </c>
      <c r="J1311" s="238" t="s">
        <v>4962</v>
      </c>
      <c r="K1311" s="240" t="s">
        <v>393</v>
      </c>
      <c r="L1311" s="240" t="s">
        <v>394</v>
      </c>
      <c r="M1311" s="240" t="s">
        <v>395</v>
      </c>
      <c r="N1311" s="240" t="s">
        <v>4963</v>
      </c>
      <c r="O1311" s="236" t="s">
        <v>397</v>
      </c>
      <c r="P1311" s="236" t="s">
        <v>76</v>
      </c>
      <c r="Q1311" s="242" t="s">
        <v>398</v>
      </c>
      <c r="R1311" s="273">
        <v>43544</v>
      </c>
      <c r="S1311" s="239">
        <v>12</v>
      </c>
      <c r="T1311" s="244">
        <v>47926</v>
      </c>
      <c r="U1311" s="237" t="s">
        <v>100</v>
      </c>
      <c r="V1311" s="245" t="str">
        <f t="shared" si="109"/>
        <v/>
      </c>
      <c r="W1311" s="242" t="s">
        <v>399</v>
      </c>
      <c r="X1311" s="239">
        <v>100</v>
      </c>
      <c r="Y1311" s="239"/>
      <c r="Z1311" s="242" t="s">
        <v>399</v>
      </c>
      <c r="AA1311" s="237" t="s">
        <v>400</v>
      </c>
      <c r="AB1311" s="239"/>
      <c r="AC1311" s="242" t="s">
        <v>399</v>
      </c>
      <c r="AD1311" s="777">
        <v>36</v>
      </c>
      <c r="AE1311" s="699">
        <v>45735</v>
      </c>
      <c r="AF1311" s="248">
        <f t="shared" si="111"/>
        <v>46830</v>
      </c>
      <c r="AG1311" s="219" t="s">
        <v>1480</v>
      </c>
      <c r="AH1311" s="238" t="s">
        <v>83</v>
      </c>
      <c r="AI1311" s="238" t="s">
        <v>4964</v>
      </c>
      <c r="AJ1311" s="242" t="s">
        <v>109</v>
      </c>
      <c r="AK1311" s="248" t="str">
        <f t="shared" ca="1" si="112"/>
        <v>поверен</v>
      </c>
      <c r="AL1311" s="242"/>
      <c r="AM1311" s="242" t="s">
        <v>86</v>
      </c>
      <c r="AN1311" s="242" t="s">
        <v>87</v>
      </c>
      <c r="AO1311" s="242" t="s">
        <v>88</v>
      </c>
      <c r="AP1311" s="239" t="s">
        <v>402</v>
      </c>
      <c r="AQ1311" s="250" t="s">
        <v>4965</v>
      </c>
      <c r="AR1311" s="248"/>
      <c r="AS1311" s="248" t="s">
        <v>91</v>
      </c>
      <c r="AT1311" s="236" t="s">
        <v>385</v>
      </c>
      <c r="AU1311" s="236"/>
      <c r="AV1311" s="238">
        <v>44862</v>
      </c>
      <c r="AW1311" s="238"/>
      <c r="AX1311" s="236"/>
      <c r="AY1311" s="236"/>
      <c r="AZ1311" s="236"/>
      <c r="BA1311" s="238"/>
      <c r="BB1311" s="238"/>
      <c r="BC1311" s="238"/>
      <c r="BD1311" s="242"/>
      <c r="BE1311" s="238"/>
      <c r="BF1311" s="251"/>
      <c r="BG1311" s="700"/>
      <c r="BH1311" s="701"/>
      <c r="BI1311" s="245" t="s">
        <v>406</v>
      </c>
      <c r="BJ1311" s="252" t="s">
        <v>407</v>
      </c>
      <c r="BK1311" s="245" t="s">
        <v>408</v>
      </c>
      <c r="BL1311" s="55"/>
      <c r="BM1311" s="55"/>
      <c r="BN1311" s="55"/>
      <c r="BO1311" s="55"/>
      <c r="BP1311" s="55"/>
      <c r="BQ1311" s="55"/>
      <c r="BR1311" s="55"/>
      <c r="BS1311" s="55"/>
      <c r="BT1311" s="55"/>
      <c r="BU1311" s="55"/>
      <c r="BV1311" s="55"/>
      <c r="BW1311" s="55"/>
      <c r="BX1311" s="55"/>
      <c r="BY1311" s="55"/>
      <c r="BZ1311" s="55"/>
      <c r="CA1311" s="55"/>
      <c r="CB1311" s="55"/>
      <c r="CC1311" s="55"/>
      <c r="CD1311" s="55"/>
      <c r="CE1311" s="55"/>
      <c r="CF1311" s="55"/>
      <c r="CG1311" s="55"/>
      <c r="CH1311" s="55"/>
      <c r="CI1311" s="55"/>
      <c r="CJ1311" s="55"/>
      <c r="CK1311" s="55"/>
      <c r="CL1311" s="55"/>
      <c r="CM1311" s="55"/>
      <c r="CN1311" s="55"/>
      <c r="CO1311" s="55"/>
      <c r="CP1311" s="55"/>
      <c r="CQ1311" s="55"/>
      <c r="CR1311" s="55"/>
      <c r="CS1311" s="55"/>
      <c r="CT1311" s="55"/>
      <c r="CU1311" s="55"/>
      <c r="CV1311" s="55"/>
      <c r="CW1311" s="55"/>
      <c r="CX1311" s="55"/>
      <c r="CY1311" s="55"/>
      <c r="CZ1311" s="55"/>
      <c r="DA1311" s="55"/>
      <c r="DB1311" s="55"/>
      <c r="DC1311" s="55"/>
      <c r="DD1311" s="55"/>
      <c r="DE1311" s="55"/>
      <c r="DF1311" s="55"/>
      <c r="DG1311" s="55"/>
      <c r="DH1311" s="55"/>
      <c r="DI1311" s="55"/>
      <c r="DJ1311" s="55"/>
      <c r="DK1311" s="55"/>
      <c r="DL1311" s="55"/>
      <c r="DM1311" s="55"/>
      <c r="DN1311" s="55"/>
      <c r="DO1311" s="55"/>
      <c r="DP1311" s="55"/>
      <c r="DQ1311" s="55"/>
      <c r="DR1311" s="55"/>
      <c r="DS1311" s="55"/>
      <c r="DT1311" s="55"/>
      <c r="DU1311" s="55"/>
      <c r="DV1311" s="55"/>
      <c r="DW1311" s="55"/>
      <c r="DX1311" s="55"/>
      <c r="DY1311" s="55"/>
      <c r="DZ1311" s="55"/>
      <c r="EA1311" s="55"/>
      <c r="EB1311" s="55"/>
      <c r="EC1311" s="55"/>
      <c r="ED1311" s="55"/>
      <c r="EE1311" s="55"/>
      <c r="EF1311" s="55"/>
      <c r="EG1311" s="55"/>
      <c r="EH1311" s="55"/>
      <c r="EI1311" s="55"/>
      <c r="EJ1311" s="55"/>
      <c r="EK1311" s="55"/>
      <c r="EL1311" s="55"/>
      <c r="EM1311" s="55"/>
      <c r="EN1311" s="55"/>
      <c r="EO1311" s="55"/>
      <c r="EP1311" s="55"/>
      <c r="EQ1311" s="55"/>
      <c r="ER1311" s="55"/>
      <c r="ES1311" s="55"/>
      <c r="ET1311" s="55"/>
      <c r="EU1311" s="55"/>
      <c r="EV1311" s="55"/>
      <c r="EW1311" s="55"/>
      <c r="EX1311" s="55"/>
      <c r="EY1311" s="55"/>
      <c r="EZ1311" s="55"/>
      <c r="FA1311" s="55"/>
      <c r="FB1311" s="55"/>
      <c r="FC1311" s="55"/>
      <c r="FD1311" s="55"/>
      <c r="FE1311" s="55"/>
      <c r="FF1311" s="55"/>
      <c r="FG1311" s="55"/>
      <c r="FH1311" s="55"/>
      <c r="FI1311" s="55"/>
      <c r="FJ1311" s="55"/>
      <c r="FK1311" s="55"/>
      <c r="FL1311" s="55"/>
      <c r="FM1311" s="55"/>
      <c r="FN1311" s="55"/>
      <c r="FO1311" s="55"/>
      <c r="FP1311" s="55"/>
      <c r="FQ1311" s="55"/>
      <c r="FR1311" s="55"/>
      <c r="FS1311" s="55"/>
      <c r="FT1311" s="55"/>
      <c r="FU1311" s="55"/>
      <c r="FV1311" s="55"/>
      <c r="FW1311" s="55"/>
      <c r="FX1311" s="55"/>
      <c r="FY1311" s="55"/>
      <c r="FZ1311" s="55"/>
      <c r="GA1311" s="55"/>
      <c r="GB1311" s="55"/>
      <c r="GC1311" s="55"/>
      <c r="GD1311" s="55"/>
      <c r="GE1311" s="55"/>
      <c r="GF1311" s="55"/>
      <c r="GG1311" s="55"/>
      <c r="GH1311" s="55"/>
      <c r="GI1311" s="55"/>
      <c r="GJ1311" s="55"/>
      <c r="GK1311" s="55"/>
      <c r="GL1311" s="55"/>
      <c r="GM1311" s="55"/>
      <c r="GN1311" s="55"/>
      <c r="GO1311" s="55"/>
      <c r="GP1311" s="55"/>
      <c r="GQ1311" s="55"/>
      <c r="GR1311" s="55"/>
      <c r="GS1311" s="55"/>
      <c r="GT1311" s="55"/>
      <c r="GU1311" s="55"/>
      <c r="GV1311" s="55"/>
      <c r="GW1311" s="55"/>
      <c r="GX1311" s="55"/>
      <c r="GY1311" s="55"/>
      <c r="GZ1311" s="55"/>
      <c r="HA1311" s="55"/>
      <c r="HB1311" s="55"/>
      <c r="HC1311" s="55"/>
      <c r="HD1311" s="55"/>
      <c r="HE1311" s="55"/>
      <c r="HF1311" s="55"/>
      <c r="HG1311" s="55"/>
      <c r="HH1311" s="55"/>
      <c r="HI1311" s="55"/>
      <c r="HJ1311" s="55"/>
      <c r="HK1311" s="55"/>
      <c r="HL1311" s="55"/>
      <c r="HM1311" s="55"/>
      <c r="HN1311" s="55"/>
      <c r="HO1311" s="55"/>
      <c r="HP1311" s="55"/>
      <c r="HQ1311" s="55"/>
      <c r="HR1311" s="55"/>
      <c r="HS1311" s="55"/>
      <c r="HT1311" s="55"/>
      <c r="HU1311" s="55"/>
      <c r="HV1311" s="55"/>
      <c r="HW1311" s="55"/>
      <c r="HX1311" s="55"/>
      <c r="HY1311" s="55"/>
      <c r="HZ1311" s="55"/>
      <c r="IA1311" s="55"/>
      <c r="IB1311" s="55"/>
      <c r="IC1311" s="55"/>
      <c r="ID1311" s="55"/>
      <c r="IE1311" s="55"/>
    </row>
    <row r="1312" s="55" customFormat="1" ht="60" hidden="1" customHeight="1">
      <c r="A1312" s="58"/>
      <c r="B1312" s="58" t="s">
        <v>62</v>
      </c>
      <c r="C1312" s="58" t="s">
        <v>63</v>
      </c>
      <c r="D1312" s="59" t="s">
        <v>64</v>
      </c>
      <c r="E1312" s="59">
        <v>310</v>
      </c>
      <c r="F1312" s="62" t="s">
        <v>4944</v>
      </c>
      <c r="G1312" s="62" t="s">
        <v>857</v>
      </c>
      <c r="H1312" s="59" t="s">
        <v>4966</v>
      </c>
      <c r="I1312" s="63" t="s">
        <v>391</v>
      </c>
      <c r="J1312" s="62" t="s">
        <v>4967</v>
      </c>
      <c r="K1312" s="64" t="s">
        <v>393</v>
      </c>
      <c r="L1312" s="64" t="s">
        <v>394</v>
      </c>
      <c r="M1312" s="64" t="s">
        <v>395</v>
      </c>
      <c r="N1312" s="64" t="s">
        <v>4968</v>
      </c>
      <c r="O1312" s="58" t="s">
        <v>397</v>
      </c>
      <c r="P1312" s="58" t="s">
        <v>76</v>
      </c>
      <c r="Q1312" s="66" t="s">
        <v>398</v>
      </c>
      <c r="R1312" s="115">
        <v>43544</v>
      </c>
      <c r="S1312" s="63">
        <v>12</v>
      </c>
      <c r="T1312" s="69">
        <v>47926</v>
      </c>
      <c r="U1312" s="59" t="s">
        <v>100</v>
      </c>
      <c r="V1312" s="71" t="str">
        <f t="shared" si="109"/>
        <v/>
      </c>
      <c r="W1312" s="66" t="s">
        <v>399</v>
      </c>
      <c r="X1312" s="63">
        <v>100</v>
      </c>
      <c r="Y1312" s="63"/>
      <c r="Z1312" s="66" t="s">
        <v>399</v>
      </c>
      <c r="AA1312" s="59" t="s">
        <v>400</v>
      </c>
      <c r="AB1312" s="63"/>
      <c r="AC1312" s="66" t="s">
        <v>399</v>
      </c>
      <c r="AD1312" s="126">
        <v>36</v>
      </c>
      <c r="AE1312" s="72">
        <v>44846</v>
      </c>
      <c r="AF1312" s="73">
        <f t="shared" si="111"/>
        <v>45941</v>
      </c>
      <c r="AG1312" s="62" t="s">
        <v>82</v>
      </c>
      <c r="AH1312" s="62" t="s">
        <v>83</v>
      </c>
      <c r="AI1312" s="66" t="s">
        <v>4969</v>
      </c>
      <c r="AJ1312" s="62" t="s">
        <v>1338</v>
      </c>
      <c r="AK1312" s="73" t="str">
        <f t="shared" ca="1" si="112"/>
        <v>ПРОСРОЧЕН</v>
      </c>
      <c r="AL1312" s="66"/>
      <c r="AM1312" s="66" t="s">
        <v>86</v>
      </c>
      <c r="AN1312" s="66" t="s">
        <v>87</v>
      </c>
      <c r="AO1312" s="66" t="s">
        <v>88</v>
      </c>
      <c r="AP1312" s="63" t="s">
        <v>402</v>
      </c>
      <c r="AQ1312" s="74" t="s">
        <v>4965</v>
      </c>
      <c r="AR1312" s="73"/>
      <c r="AS1312" s="73" t="s">
        <v>91</v>
      </c>
      <c r="AT1312" s="58" t="s">
        <v>385</v>
      </c>
      <c r="AU1312" s="58"/>
      <c r="AV1312" s="62">
        <v>44862</v>
      </c>
      <c r="AW1312" s="62"/>
      <c r="AX1312" s="58"/>
      <c r="AY1312" s="58"/>
      <c r="AZ1312" s="58"/>
      <c r="BA1312" s="62"/>
      <c r="BB1312" s="62"/>
      <c r="BC1312" s="62"/>
      <c r="BD1312" s="66"/>
      <c r="BE1312" s="62"/>
      <c r="BF1312" s="75"/>
      <c r="BG1312" s="76" t="s">
        <v>587</v>
      </c>
      <c r="BH1312" s="77"/>
      <c r="BI1312" s="71" t="s">
        <v>406</v>
      </c>
      <c r="BJ1312" s="60" t="s">
        <v>407</v>
      </c>
      <c r="BK1312" s="71" t="s">
        <v>408</v>
      </c>
    </row>
    <row r="1313" s="235" customFormat="1" ht="60" hidden="1" customHeight="1">
      <c r="A1313" s="236"/>
      <c r="B1313" s="236" t="s">
        <v>62</v>
      </c>
      <c r="C1313" s="236" t="s">
        <v>63</v>
      </c>
      <c r="D1313" s="237" t="s">
        <v>64</v>
      </c>
      <c r="E1313" s="237">
        <v>310</v>
      </c>
      <c r="F1313" s="238" t="s">
        <v>4944</v>
      </c>
      <c r="G1313" s="238" t="s">
        <v>857</v>
      </c>
      <c r="H1313" s="237" t="s">
        <v>4970</v>
      </c>
      <c r="I1313" s="239" t="s">
        <v>577</v>
      </c>
      <c r="J1313" s="238" t="s">
        <v>578</v>
      </c>
      <c r="K1313" s="240" t="s">
        <v>579</v>
      </c>
      <c r="L1313" s="241" t="s">
        <v>580</v>
      </c>
      <c r="M1313" s="240" t="s">
        <v>581</v>
      </c>
      <c r="N1313" s="240" t="s">
        <v>4971</v>
      </c>
      <c r="O1313" s="236" t="s">
        <v>397</v>
      </c>
      <c r="P1313" s="236" t="s">
        <v>76</v>
      </c>
      <c r="Q1313" s="242" t="s">
        <v>398</v>
      </c>
      <c r="R1313" s="273">
        <v>42592</v>
      </c>
      <c r="S1313" s="239">
        <v>15</v>
      </c>
      <c r="T1313" s="244">
        <f t="shared" si="108"/>
        <v>48070</v>
      </c>
      <c r="U1313" s="237" t="s">
        <v>100</v>
      </c>
      <c r="V1313" s="245" t="str">
        <f t="shared" si="109"/>
        <v/>
      </c>
      <c r="W1313" s="242" t="s">
        <v>399</v>
      </c>
      <c r="X1313" s="239">
        <v>100</v>
      </c>
      <c r="Y1313" s="239"/>
      <c r="Z1313" s="242" t="s">
        <v>399</v>
      </c>
      <c r="AA1313" s="237" t="s">
        <v>400</v>
      </c>
      <c r="AB1313" s="239"/>
      <c r="AC1313" s="242" t="s">
        <v>399</v>
      </c>
      <c r="AD1313" s="778">
        <v>24</v>
      </c>
      <c r="AE1313" s="375">
        <v>45735</v>
      </c>
      <c r="AF1313" s="248">
        <f t="shared" si="111"/>
        <v>46464</v>
      </c>
      <c r="AG1313" s="206" t="s">
        <v>82</v>
      </c>
      <c r="AH1313" s="238" t="s">
        <v>83</v>
      </c>
      <c r="AI1313" s="238" t="s">
        <v>4972</v>
      </c>
      <c r="AJ1313" s="236" t="s">
        <v>109</v>
      </c>
      <c r="AK1313" s="248" t="str">
        <f t="shared" ca="1" si="112"/>
        <v>поверен</v>
      </c>
      <c r="AL1313" s="242"/>
      <c r="AM1313" s="242" t="s">
        <v>86</v>
      </c>
      <c r="AN1313" s="242" t="s">
        <v>87</v>
      </c>
      <c r="AO1313" s="242" t="s">
        <v>88</v>
      </c>
      <c r="AP1313" s="239" t="s">
        <v>584</v>
      </c>
      <c r="AQ1313" s="250" t="s">
        <v>665</v>
      </c>
      <c r="AR1313" s="248"/>
      <c r="AS1313" s="242" t="s">
        <v>91</v>
      </c>
      <c r="AT1313" s="236" t="s">
        <v>385</v>
      </c>
      <c r="AU1313" s="236"/>
      <c r="AV1313" s="238"/>
      <c r="AW1313" s="238"/>
      <c r="AX1313" s="236"/>
      <c r="AY1313" s="236"/>
      <c r="AZ1313" s="236"/>
      <c r="BA1313" s="238" t="s">
        <v>221</v>
      </c>
      <c r="BB1313" s="238" t="s">
        <v>403</v>
      </c>
      <c r="BC1313" s="238" t="s">
        <v>404</v>
      </c>
      <c r="BD1313" s="242">
        <v>3160</v>
      </c>
      <c r="BE1313" s="238"/>
      <c r="BF1313" s="251"/>
      <c r="BG1313" s="238" t="s">
        <v>1027</v>
      </c>
      <c r="BH1313" s="245"/>
      <c r="BI1313" s="245"/>
      <c r="BJ1313" s="252" t="s">
        <v>407</v>
      </c>
      <c r="BK1313" s="245" t="s">
        <v>588</v>
      </c>
      <c r="BL1313" s="125"/>
      <c r="BM1313" s="125"/>
      <c r="BN1313" s="125"/>
      <c r="BO1313" s="125"/>
      <c r="BP1313" s="125"/>
      <c r="BQ1313" s="125"/>
      <c r="BR1313" s="125"/>
      <c r="BS1313" s="125"/>
      <c r="BT1313" s="125"/>
      <c r="BU1313" s="125"/>
      <c r="BV1313" s="125"/>
      <c r="BW1313" s="125"/>
      <c r="BX1313" s="125"/>
      <c r="BY1313" s="125"/>
      <c r="BZ1313" s="125"/>
      <c r="CA1313" s="125"/>
      <c r="CB1313" s="125"/>
      <c r="CC1313" s="125"/>
      <c r="CD1313" s="125"/>
      <c r="CE1313" s="125"/>
      <c r="CF1313" s="125"/>
      <c r="CG1313" s="125"/>
      <c r="CH1313" s="125"/>
      <c r="CI1313" s="125"/>
      <c r="CJ1313" s="125"/>
      <c r="CK1313" s="125"/>
      <c r="CL1313" s="125"/>
      <c r="CM1313" s="125"/>
      <c r="CN1313" s="125"/>
      <c r="CO1313" s="125"/>
      <c r="CP1313" s="125"/>
      <c r="CQ1313" s="125"/>
      <c r="CR1313" s="125"/>
      <c r="CS1313" s="125"/>
      <c r="CT1313" s="125"/>
      <c r="CU1313" s="125"/>
      <c r="CV1313" s="125"/>
      <c r="CW1313" s="125"/>
      <c r="CX1313" s="125"/>
      <c r="CY1313" s="125"/>
      <c r="CZ1313" s="125"/>
      <c r="DA1313" s="125"/>
      <c r="DB1313" s="125"/>
      <c r="DC1313" s="125"/>
      <c r="DD1313" s="125"/>
      <c r="DE1313" s="125"/>
      <c r="DF1313" s="125"/>
      <c r="DG1313" s="125"/>
      <c r="DH1313" s="125"/>
      <c r="DI1313" s="125"/>
      <c r="DJ1313" s="125"/>
      <c r="DK1313" s="125"/>
      <c r="DL1313" s="125"/>
      <c r="DM1313" s="125"/>
      <c r="DN1313" s="125"/>
      <c r="DO1313" s="125"/>
      <c r="DP1313" s="125"/>
      <c r="DQ1313" s="125"/>
      <c r="DR1313" s="125"/>
      <c r="DS1313" s="125"/>
      <c r="DT1313" s="125"/>
      <c r="DU1313" s="125"/>
      <c r="DV1313" s="125"/>
      <c r="DW1313" s="125"/>
      <c r="DX1313" s="125"/>
      <c r="DY1313" s="125"/>
      <c r="DZ1313" s="125"/>
      <c r="EA1313" s="125"/>
      <c r="EB1313" s="125"/>
      <c r="EC1313" s="125"/>
      <c r="ED1313" s="125"/>
      <c r="EE1313" s="125"/>
      <c r="EF1313" s="125"/>
      <c r="EG1313" s="125"/>
      <c r="EH1313" s="125"/>
      <c r="EI1313" s="125"/>
      <c r="EJ1313" s="125"/>
      <c r="EK1313" s="125"/>
      <c r="EL1313" s="125"/>
      <c r="EM1313" s="125"/>
      <c r="EN1313" s="125"/>
      <c r="EO1313" s="125"/>
      <c r="EP1313" s="125"/>
      <c r="EQ1313" s="125"/>
      <c r="ER1313" s="125"/>
      <c r="ES1313" s="125"/>
      <c r="ET1313" s="125"/>
      <c r="EU1313" s="125"/>
      <c r="EV1313" s="125"/>
      <c r="EW1313" s="125"/>
      <c r="EX1313" s="125"/>
      <c r="EY1313" s="125"/>
      <c r="EZ1313" s="125"/>
      <c r="FA1313" s="125"/>
      <c r="FB1313" s="125"/>
      <c r="FC1313" s="125"/>
      <c r="FD1313" s="125"/>
      <c r="FE1313" s="125"/>
      <c r="FF1313" s="125"/>
      <c r="FG1313" s="125"/>
      <c r="FH1313" s="125"/>
      <c r="FI1313" s="125"/>
      <c r="FJ1313" s="125"/>
      <c r="FK1313" s="125"/>
      <c r="FL1313" s="125"/>
      <c r="FM1313" s="125"/>
      <c r="FN1313" s="125"/>
      <c r="FO1313" s="125"/>
      <c r="FP1313" s="125"/>
      <c r="FQ1313" s="125"/>
      <c r="FR1313" s="125"/>
      <c r="FS1313" s="125"/>
      <c r="FT1313" s="125"/>
      <c r="FU1313" s="125"/>
      <c r="FV1313" s="125"/>
      <c r="FW1313" s="125"/>
      <c r="FX1313" s="125"/>
      <c r="FY1313" s="125"/>
      <c r="FZ1313" s="125"/>
      <c r="GA1313" s="125"/>
      <c r="GB1313" s="125"/>
      <c r="GC1313" s="125"/>
      <c r="GD1313" s="125"/>
      <c r="GE1313" s="125"/>
      <c r="GF1313" s="125"/>
      <c r="GG1313" s="125"/>
      <c r="GH1313" s="125"/>
      <c r="GI1313" s="125"/>
      <c r="GJ1313" s="125"/>
      <c r="GK1313" s="125"/>
      <c r="GL1313" s="125"/>
      <c r="GM1313" s="125"/>
      <c r="GN1313" s="125"/>
      <c r="GO1313" s="125"/>
      <c r="GP1313" s="125"/>
      <c r="GQ1313" s="125"/>
      <c r="GR1313" s="125"/>
      <c r="GS1313" s="125"/>
      <c r="GT1313" s="125"/>
      <c r="GU1313" s="125"/>
      <c r="GV1313" s="125"/>
      <c r="GW1313" s="125"/>
      <c r="GX1313" s="125"/>
      <c r="GY1313" s="125"/>
      <c r="GZ1313" s="125"/>
      <c r="HA1313" s="125"/>
      <c r="HB1313" s="125"/>
      <c r="HC1313" s="125"/>
      <c r="HD1313" s="125"/>
      <c r="HE1313" s="125"/>
      <c r="HF1313" s="125"/>
      <c r="HG1313" s="125"/>
      <c r="HH1313" s="125"/>
      <c r="HI1313" s="125"/>
      <c r="HJ1313" s="125"/>
      <c r="HK1313" s="125"/>
      <c r="HL1313" s="125"/>
      <c r="HM1313" s="125"/>
      <c r="HN1313" s="125"/>
      <c r="HO1313" s="125"/>
      <c r="HP1313" s="125"/>
      <c r="HQ1313" s="125"/>
      <c r="HR1313" s="125"/>
      <c r="HS1313" s="125"/>
      <c r="HT1313" s="125"/>
      <c r="HU1313" s="125"/>
      <c r="HV1313" s="125"/>
      <c r="HW1313" s="125"/>
      <c r="HX1313" s="125"/>
      <c r="HY1313" s="125"/>
      <c r="HZ1313" s="125"/>
      <c r="IA1313" s="125"/>
      <c r="IB1313" s="125"/>
      <c r="IC1313" s="125"/>
      <c r="ID1313" s="125"/>
      <c r="IE1313" s="125"/>
    </row>
    <row r="1314" s="235" customFormat="1" ht="60" hidden="1" customHeight="1">
      <c r="A1314" s="236"/>
      <c r="B1314" s="236" t="s">
        <v>62</v>
      </c>
      <c r="C1314" s="236" t="s">
        <v>63</v>
      </c>
      <c r="D1314" s="237" t="s">
        <v>64</v>
      </c>
      <c r="E1314" s="237">
        <v>310</v>
      </c>
      <c r="F1314" s="238" t="s">
        <v>4944</v>
      </c>
      <c r="G1314" s="238" t="s">
        <v>857</v>
      </c>
      <c r="H1314" s="237" t="s">
        <v>4973</v>
      </c>
      <c r="I1314" s="239" t="s">
        <v>577</v>
      </c>
      <c r="J1314" s="238" t="s">
        <v>578</v>
      </c>
      <c r="K1314" s="240" t="s">
        <v>579</v>
      </c>
      <c r="L1314" s="241" t="s">
        <v>580</v>
      </c>
      <c r="M1314" s="240" t="s">
        <v>581</v>
      </c>
      <c r="N1314" s="240" t="s">
        <v>4974</v>
      </c>
      <c r="O1314" s="236" t="s">
        <v>397</v>
      </c>
      <c r="P1314" s="236" t="s">
        <v>76</v>
      </c>
      <c r="Q1314" s="242" t="s">
        <v>398</v>
      </c>
      <c r="R1314" s="273">
        <v>42592</v>
      </c>
      <c r="S1314" s="239">
        <v>15</v>
      </c>
      <c r="T1314" s="244">
        <f t="shared" si="108"/>
        <v>48070</v>
      </c>
      <c r="U1314" s="237" t="s">
        <v>100</v>
      </c>
      <c r="V1314" s="245" t="str">
        <f t="shared" si="109"/>
        <v/>
      </c>
      <c r="W1314" s="242" t="s">
        <v>399</v>
      </c>
      <c r="X1314" s="239">
        <v>100</v>
      </c>
      <c r="Y1314" s="239"/>
      <c r="Z1314" s="242" t="s">
        <v>399</v>
      </c>
      <c r="AA1314" s="237" t="s">
        <v>400</v>
      </c>
      <c r="AB1314" s="239"/>
      <c r="AC1314" s="242" t="s">
        <v>399</v>
      </c>
      <c r="AD1314" s="778">
        <v>24</v>
      </c>
      <c r="AE1314" s="375">
        <v>45735</v>
      </c>
      <c r="AF1314" s="248">
        <f t="shared" si="111"/>
        <v>46464</v>
      </c>
      <c r="AG1314" s="206" t="s">
        <v>82</v>
      </c>
      <c r="AH1314" s="238" t="s">
        <v>83</v>
      </c>
      <c r="AI1314" s="238" t="s">
        <v>4975</v>
      </c>
      <c r="AJ1314" s="236" t="s">
        <v>109</v>
      </c>
      <c r="AK1314" s="248" t="str">
        <f t="shared" ca="1" si="112"/>
        <v>поверен</v>
      </c>
      <c r="AL1314" s="242"/>
      <c r="AM1314" s="242" t="s">
        <v>86</v>
      </c>
      <c r="AN1314" s="242" t="s">
        <v>87</v>
      </c>
      <c r="AO1314" s="242" t="s">
        <v>88</v>
      </c>
      <c r="AP1314" s="239" t="s">
        <v>584</v>
      </c>
      <c r="AQ1314" s="250" t="s">
        <v>665</v>
      </c>
      <c r="AR1314" s="248"/>
      <c r="AS1314" s="242" t="s">
        <v>91</v>
      </c>
      <c r="AT1314" s="236" t="s">
        <v>385</v>
      </c>
      <c r="AU1314" s="236"/>
      <c r="AV1314" s="238"/>
      <c r="AW1314" s="238"/>
      <c r="AX1314" s="236"/>
      <c r="AY1314" s="236"/>
      <c r="AZ1314" s="236"/>
      <c r="BA1314" s="238" t="s">
        <v>221</v>
      </c>
      <c r="BB1314" s="238" t="s">
        <v>403</v>
      </c>
      <c r="BC1314" s="238" t="s">
        <v>404</v>
      </c>
      <c r="BD1314" s="242">
        <v>3160</v>
      </c>
      <c r="BE1314" s="238"/>
      <c r="BF1314" s="251"/>
      <c r="BG1314" s="238" t="s">
        <v>1027</v>
      </c>
      <c r="BH1314" s="245"/>
      <c r="BI1314" s="245"/>
      <c r="BJ1314" s="252" t="s">
        <v>407</v>
      </c>
      <c r="BK1314" s="245" t="s">
        <v>588</v>
      </c>
      <c r="BL1314" s="125"/>
      <c r="BM1314" s="125"/>
      <c r="BN1314" s="125"/>
      <c r="BO1314" s="125"/>
      <c r="BP1314" s="125"/>
      <c r="BQ1314" s="125"/>
      <c r="BR1314" s="125"/>
      <c r="BS1314" s="125"/>
      <c r="BT1314" s="125"/>
      <c r="BU1314" s="125"/>
      <c r="BV1314" s="125"/>
      <c r="BW1314" s="125"/>
      <c r="BX1314" s="125"/>
      <c r="BY1314" s="125"/>
      <c r="BZ1314" s="125"/>
      <c r="CA1314" s="125"/>
      <c r="CB1314" s="125"/>
      <c r="CC1314" s="125"/>
      <c r="CD1314" s="125"/>
      <c r="CE1314" s="125"/>
      <c r="CF1314" s="125"/>
      <c r="CG1314" s="125"/>
      <c r="CH1314" s="125"/>
      <c r="CI1314" s="125"/>
      <c r="CJ1314" s="125"/>
      <c r="CK1314" s="125"/>
      <c r="CL1314" s="125"/>
      <c r="CM1314" s="125"/>
      <c r="CN1314" s="125"/>
      <c r="CO1314" s="125"/>
      <c r="CP1314" s="125"/>
      <c r="CQ1314" s="125"/>
      <c r="CR1314" s="125"/>
      <c r="CS1314" s="125"/>
      <c r="CT1314" s="125"/>
      <c r="CU1314" s="125"/>
      <c r="CV1314" s="125"/>
      <c r="CW1314" s="125"/>
      <c r="CX1314" s="125"/>
      <c r="CY1314" s="125"/>
      <c r="CZ1314" s="125"/>
      <c r="DA1314" s="125"/>
      <c r="DB1314" s="125"/>
      <c r="DC1314" s="125"/>
      <c r="DD1314" s="125"/>
      <c r="DE1314" s="125"/>
      <c r="DF1314" s="125"/>
      <c r="DG1314" s="125"/>
      <c r="DH1314" s="125"/>
      <c r="DI1314" s="125"/>
      <c r="DJ1314" s="125"/>
      <c r="DK1314" s="125"/>
      <c r="DL1314" s="125"/>
      <c r="DM1314" s="125"/>
      <c r="DN1314" s="125"/>
      <c r="DO1314" s="125"/>
      <c r="DP1314" s="125"/>
      <c r="DQ1314" s="125"/>
      <c r="DR1314" s="125"/>
      <c r="DS1314" s="125"/>
      <c r="DT1314" s="125"/>
      <c r="DU1314" s="125"/>
      <c r="DV1314" s="125"/>
      <c r="DW1314" s="125"/>
      <c r="DX1314" s="125"/>
      <c r="DY1314" s="125"/>
      <c r="DZ1314" s="125"/>
      <c r="EA1314" s="125"/>
      <c r="EB1314" s="125"/>
      <c r="EC1314" s="125"/>
      <c r="ED1314" s="125"/>
      <c r="EE1314" s="125"/>
      <c r="EF1314" s="125"/>
      <c r="EG1314" s="125"/>
      <c r="EH1314" s="125"/>
      <c r="EI1314" s="125"/>
      <c r="EJ1314" s="125"/>
      <c r="EK1314" s="125"/>
      <c r="EL1314" s="125"/>
      <c r="EM1314" s="125"/>
      <c r="EN1314" s="125"/>
      <c r="EO1314" s="125"/>
      <c r="EP1314" s="125"/>
      <c r="EQ1314" s="125"/>
      <c r="ER1314" s="125"/>
      <c r="ES1314" s="125"/>
      <c r="ET1314" s="125"/>
      <c r="EU1314" s="125"/>
      <c r="EV1314" s="125"/>
      <c r="EW1314" s="125"/>
      <c r="EX1314" s="125"/>
      <c r="EY1314" s="125"/>
      <c r="EZ1314" s="125"/>
      <c r="FA1314" s="125"/>
      <c r="FB1314" s="125"/>
      <c r="FC1314" s="125"/>
      <c r="FD1314" s="125"/>
      <c r="FE1314" s="125"/>
      <c r="FF1314" s="125"/>
      <c r="FG1314" s="125"/>
      <c r="FH1314" s="125"/>
      <c r="FI1314" s="125"/>
      <c r="FJ1314" s="125"/>
      <c r="FK1314" s="125"/>
      <c r="FL1314" s="125"/>
      <c r="FM1314" s="125"/>
      <c r="FN1314" s="125"/>
      <c r="FO1314" s="125"/>
      <c r="FP1314" s="125"/>
      <c r="FQ1314" s="125"/>
      <c r="FR1314" s="125"/>
      <c r="FS1314" s="125"/>
      <c r="FT1314" s="125"/>
      <c r="FU1314" s="125"/>
      <c r="FV1314" s="125"/>
      <c r="FW1314" s="125"/>
      <c r="FX1314" s="125"/>
      <c r="FY1314" s="125"/>
      <c r="FZ1314" s="125"/>
      <c r="GA1314" s="125"/>
      <c r="GB1314" s="125"/>
      <c r="GC1314" s="125"/>
      <c r="GD1314" s="125"/>
      <c r="GE1314" s="125"/>
      <c r="GF1314" s="125"/>
      <c r="GG1314" s="125"/>
      <c r="GH1314" s="125"/>
      <c r="GI1314" s="125"/>
      <c r="GJ1314" s="125"/>
      <c r="GK1314" s="125"/>
      <c r="GL1314" s="125"/>
      <c r="GM1314" s="125"/>
      <c r="GN1314" s="125"/>
      <c r="GO1314" s="125"/>
      <c r="GP1314" s="125"/>
      <c r="GQ1314" s="125"/>
      <c r="GR1314" s="125"/>
      <c r="GS1314" s="125"/>
      <c r="GT1314" s="125"/>
      <c r="GU1314" s="125"/>
      <c r="GV1314" s="125"/>
      <c r="GW1314" s="125"/>
      <c r="GX1314" s="125"/>
      <c r="GY1314" s="125"/>
      <c r="GZ1314" s="125"/>
      <c r="HA1314" s="125"/>
      <c r="HB1314" s="125"/>
      <c r="HC1314" s="125"/>
      <c r="HD1314" s="125"/>
      <c r="HE1314" s="125"/>
      <c r="HF1314" s="125"/>
      <c r="HG1314" s="125"/>
      <c r="HH1314" s="125"/>
      <c r="HI1314" s="125"/>
      <c r="HJ1314" s="125"/>
      <c r="HK1314" s="125"/>
      <c r="HL1314" s="125"/>
      <c r="HM1314" s="125"/>
      <c r="HN1314" s="125"/>
      <c r="HO1314" s="125"/>
      <c r="HP1314" s="125"/>
      <c r="HQ1314" s="125"/>
      <c r="HR1314" s="125"/>
      <c r="HS1314" s="125"/>
      <c r="HT1314" s="125"/>
      <c r="HU1314" s="125"/>
      <c r="HV1314" s="125"/>
      <c r="HW1314" s="125"/>
      <c r="HX1314" s="125"/>
      <c r="HY1314" s="125"/>
      <c r="HZ1314" s="125"/>
      <c r="IA1314" s="125"/>
      <c r="IB1314" s="125"/>
      <c r="IC1314" s="125"/>
      <c r="ID1314" s="125"/>
      <c r="IE1314" s="125"/>
    </row>
    <row r="1315" s="36" customFormat="1" ht="60" hidden="1" customHeight="1">
      <c r="A1315" s="37"/>
      <c r="B1315" s="37" t="s">
        <v>62</v>
      </c>
      <c r="C1315" s="37" t="s">
        <v>63</v>
      </c>
      <c r="D1315" s="56" t="s">
        <v>64</v>
      </c>
      <c r="E1315" s="56">
        <v>312</v>
      </c>
      <c r="F1315" s="40" t="s">
        <v>4976</v>
      </c>
      <c r="G1315" s="40" t="s">
        <v>4977</v>
      </c>
      <c r="H1315" s="56" t="s">
        <v>4978</v>
      </c>
      <c r="I1315" s="48" t="s">
        <v>1782</v>
      </c>
      <c r="J1315" s="40" t="s">
        <v>1783</v>
      </c>
      <c r="K1315" s="49" t="s">
        <v>1784</v>
      </c>
      <c r="L1315" s="49" t="s">
        <v>1785</v>
      </c>
      <c r="M1315" s="40" t="s">
        <v>4979</v>
      </c>
      <c r="N1315" s="49">
        <v>1305</v>
      </c>
      <c r="O1315" s="37" t="s">
        <v>1788</v>
      </c>
      <c r="P1315" s="37" t="s">
        <v>76</v>
      </c>
      <c r="Q1315" s="42" t="s">
        <v>289</v>
      </c>
      <c r="R1315" s="96">
        <v>43466</v>
      </c>
      <c r="S1315" s="48">
        <v>14</v>
      </c>
      <c r="T1315" s="45">
        <f t="shared" si="108"/>
        <v>48578.800000000003</v>
      </c>
      <c r="U1315" s="56" t="s">
        <v>4980</v>
      </c>
      <c r="V1315" s="47" t="str">
        <f t="shared" si="109"/>
        <v/>
      </c>
      <c r="W1315" s="47" t="s">
        <v>4981</v>
      </c>
      <c r="X1315" s="48" t="s">
        <v>4982</v>
      </c>
      <c r="Y1315" s="48"/>
      <c r="Z1315" s="42" t="s">
        <v>4981</v>
      </c>
      <c r="AA1315" s="56" t="s">
        <v>326</v>
      </c>
      <c r="AB1315" s="48" t="s">
        <v>325</v>
      </c>
      <c r="AC1315" s="42" t="s">
        <v>325</v>
      </c>
      <c r="AD1315" s="49">
        <v>24</v>
      </c>
      <c r="AE1315" s="50">
        <v>45612</v>
      </c>
      <c r="AF1315" s="51">
        <f t="shared" si="111"/>
        <v>46341</v>
      </c>
      <c r="AG1315" s="51" t="s">
        <v>1480</v>
      </c>
      <c r="AH1315" s="51" t="s">
        <v>83</v>
      </c>
      <c r="AI1315" s="42" t="s">
        <v>4983</v>
      </c>
      <c r="AJ1315" s="40" t="s">
        <v>143</v>
      </c>
      <c r="AK1315" s="51" t="str">
        <f t="shared" ca="1" si="112"/>
        <v>поверен</v>
      </c>
      <c r="AL1315" s="42"/>
      <c r="AM1315" s="42" t="s">
        <v>86</v>
      </c>
      <c r="AN1315" s="42" t="s">
        <v>87</v>
      </c>
      <c r="AO1315" s="42" t="s">
        <v>88</v>
      </c>
      <c r="AP1315" s="48"/>
      <c r="AQ1315" s="41"/>
      <c r="AR1315" s="51"/>
      <c r="AS1315" s="42" t="s">
        <v>91</v>
      </c>
      <c r="AT1315" s="37" t="s">
        <v>385</v>
      </c>
      <c r="AU1315" s="37"/>
      <c r="AV1315" s="40">
        <v>44325</v>
      </c>
      <c r="AW1315" s="40" t="s">
        <v>4984</v>
      </c>
      <c r="AX1315" s="37"/>
      <c r="AY1315" s="37"/>
      <c r="AZ1315" s="37"/>
      <c r="BA1315" s="40" t="s">
        <v>221</v>
      </c>
      <c r="BB1315" s="40" t="s">
        <v>329</v>
      </c>
      <c r="BC1315" s="40" t="s">
        <v>298</v>
      </c>
      <c r="BD1315" s="42">
        <v>2971</v>
      </c>
      <c r="BE1315" s="40"/>
      <c r="BF1315" s="52"/>
      <c r="BG1315" s="53" t="s">
        <v>648</v>
      </c>
      <c r="BH1315" s="54"/>
      <c r="BI1315" s="41" t="s">
        <v>1792</v>
      </c>
      <c r="BJ1315" s="41" t="s">
        <v>1344</v>
      </c>
      <c r="BK1315" s="41" t="s">
        <v>302</v>
      </c>
      <c r="BL1315" s="55"/>
      <c r="BM1315" s="55"/>
      <c r="BN1315" s="55"/>
      <c r="BO1315" s="55"/>
      <c r="BP1315" s="55"/>
      <c r="BQ1315" s="55"/>
      <c r="BR1315" s="55"/>
      <c r="BS1315" s="55"/>
      <c r="BT1315" s="55"/>
      <c r="BU1315" s="55"/>
      <c r="BV1315" s="55"/>
      <c r="BW1315" s="55"/>
      <c r="BX1315" s="55"/>
      <c r="BY1315" s="55"/>
      <c r="BZ1315" s="55"/>
      <c r="CA1315" s="55"/>
      <c r="CB1315" s="55"/>
      <c r="CC1315" s="55"/>
      <c r="CD1315" s="55"/>
      <c r="CE1315" s="55"/>
      <c r="CF1315" s="55"/>
      <c r="CG1315" s="55"/>
      <c r="CH1315" s="55"/>
      <c r="CI1315" s="55"/>
      <c r="CJ1315" s="55"/>
      <c r="CK1315" s="55"/>
      <c r="CL1315" s="55"/>
      <c r="CM1315" s="55"/>
      <c r="CN1315" s="55"/>
      <c r="CO1315" s="55"/>
      <c r="CP1315" s="55"/>
      <c r="CQ1315" s="55"/>
      <c r="CR1315" s="55"/>
      <c r="CS1315" s="55"/>
      <c r="CT1315" s="55"/>
      <c r="CU1315" s="55"/>
      <c r="CV1315" s="55"/>
      <c r="CW1315" s="55"/>
      <c r="CX1315" s="55"/>
      <c r="CY1315" s="55"/>
      <c r="CZ1315" s="55"/>
      <c r="DA1315" s="55"/>
      <c r="DB1315" s="55"/>
      <c r="DC1315" s="55"/>
      <c r="DD1315" s="55"/>
      <c r="DE1315" s="55"/>
      <c r="DF1315" s="55"/>
      <c r="DG1315" s="55"/>
      <c r="DH1315" s="55"/>
      <c r="DI1315" s="55"/>
      <c r="DJ1315" s="55"/>
      <c r="DK1315" s="55"/>
      <c r="DL1315" s="55"/>
      <c r="DM1315" s="55"/>
      <c r="DN1315" s="55"/>
      <c r="DO1315" s="55"/>
      <c r="DP1315" s="55"/>
      <c r="DQ1315" s="55"/>
      <c r="DR1315" s="55"/>
      <c r="DS1315" s="55"/>
      <c r="DT1315" s="55"/>
      <c r="DU1315" s="55"/>
      <c r="DV1315" s="55"/>
      <c r="DW1315" s="55"/>
      <c r="DX1315" s="55"/>
      <c r="DY1315" s="55"/>
      <c r="DZ1315" s="55"/>
      <c r="EA1315" s="55"/>
      <c r="EB1315" s="55"/>
      <c r="EC1315" s="55"/>
      <c r="ED1315" s="55"/>
      <c r="EE1315" s="55"/>
      <c r="EF1315" s="55"/>
      <c r="EG1315" s="55"/>
      <c r="EH1315" s="55"/>
      <c r="EI1315" s="55"/>
      <c r="EJ1315" s="55"/>
      <c r="EK1315" s="55"/>
      <c r="EL1315" s="55"/>
      <c r="EM1315" s="55"/>
      <c r="EN1315" s="55"/>
      <c r="EO1315" s="55"/>
      <c r="EP1315" s="55"/>
      <c r="EQ1315" s="55"/>
      <c r="ER1315" s="55"/>
      <c r="ES1315" s="55"/>
      <c r="ET1315" s="55"/>
      <c r="EU1315" s="55"/>
      <c r="EV1315" s="55"/>
      <c r="EW1315" s="55"/>
      <c r="EX1315" s="55"/>
      <c r="EY1315" s="55"/>
      <c r="EZ1315" s="55"/>
      <c r="FA1315" s="55"/>
      <c r="FB1315" s="55"/>
      <c r="FC1315" s="55"/>
      <c r="FD1315" s="55"/>
      <c r="FE1315" s="55"/>
      <c r="FF1315" s="55"/>
      <c r="FG1315" s="55"/>
      <c r="FH1315" s="55"/>
      <c r="FI1315" s="55"/>
      <c r="FJ1315" s="55"/>
      <c r="FK1315" s="55"/>
      <c r="FL1315" s="55"/>
      <c r="FM1315" s="55"/>
      <c r="FN1315" s="55"/>
      <c r="FO1315" s="55"/>
      <c r="FP1315" s="55"/>
      <c r="FQ1315" s="55"/>
      <c r="FR1315" s="55"/>
      <c r="FS1315" s="55"/>
      <c r="FT1315" s="55"/>
      <c r="FU1315" s="55"/>
      <c r="FV1315" s="55"/>
      <c r="FW1315" s="55"/>
      <c r="FX1315" s="55"/>
      <c r="FY1315" s="55"/>
      <c r="FZ1315" s="55"/>
      <c r="GA1315" s="55"/>
      <c r="GB1315" s="55"/>
      <c r="GC1315" s="55"/>
      <c r="GD1315" s="55"/>
      <c r="GE1315" s="55"/>
      <c r="GF1315" s="55"/>
      <c r="GG1315" s="55"/>
      <c r="GH1315" s="55"/>
      <c r="GI1315" s="55"/>
      <c r="GJ1315" s="55"/>
      <c r="GK1315" s="55"/>
      <c r="GL1315" s="55"/>
      <c r="GM1315" s="55"/>
      <c r="GN1315" s="55"/>
      <c r="GO1315" s="55"/>
      <c r="GP1315" s="55"/>
      <c r="GQ1315" s="55"/>
      <c r="GR1315" s="55"/>
      <c r="GS1315" s="55"/>
      <c r="GT1315" s="55"/>
      <c r="GU1315" s="55"/>
      <c r="GV1315" s="55"/>
      <c r="GW1315" s="55"/>
      <c r="GX1315" s="55"/>
      <c r="GY1315" s="55"/>
      <c r="GZ1315" s="55"/>
      <c r="HA1315" s="55"/>
      <c r="HB1315" s="55"/>
      <c r="HC1315" s="55"/>
      <c r="HD1315" s="55"/>
      <c r="HE1315" s="55"/>
      <c r="HF1315" s="55"/>
      <c r="HG1315" s="55"/>
      <c r="HH1315" s="55"/>
      <c r="HI1315" s="55"/>
      <c r="HJ1315" s="55"/>
      <c r="HK1315" s="55"/>
      <c r="HL1315" s="55"/>
      <c r="HM1315" s="55"/>
      <c r="HN1315" s="55"/>
      <c r="HO1315" s="55"/>
      <c r="HP1315" s="55"/>
      <c r="HQ1315" s="55"/>
      <c r="HR1315" s="55"/>
      <c r="HS1315" s="55"/>
      <c r="HT1315" s="55"/>
      <c r="HU1315" s="55"/>
      <c r="HV1315" s="55"/>
      <c r="HW1315" s="55"/>
      <c r="HX1315" s="55"/>
      <c r="HY1315" s="55"/>
      <c r="HZ1315" s="55"/>
      <c r="IA1315" s="55"/>
      <c r="IB1315" s="55"/>
      <c r="IC1315" s="55"/>
      <c r="ID1315" s="55"/>
      <c r="IE1315" s="55"/>
    </row>
    <row r="1316" s="55" customFormat="1" ht="60" hidden="1" customHeight="1">
      <c r="A1316" s="58"/>
      <c r="B1316" s="58" t="s">
        <v>62</v>
      </c>
      <c r="C1316" s="58" t="s">
        <v>63</v>
      </c>
      <c r="D1316" s="59" t="s">
        <v>64</v>
      </c>
      <c r="E1316" s="59" t="s">
        <v>4985</v>
      </c>
      <c r="F1316" s="62" t="s">
        <v>4976</v>
      </c>
      <c r="G1316" s="62" t="s">
        <v>857</v>
      </c>
      <c r="H1316" s="59" t="s">
        <v>4986</v>
      </c>
      <c r="I1316" s="63" t="s">
        <v>391</v>
      </c>
      <c r="J1316" s="62"/>
      <c r="K1316" s="64" t="s">
        <v>579</v>
      </c>
      <c r="L1316" s="79" t="s">
        <v>4987</v>
      </c>
      <c r="M1316" s="644" t="s">
        <v>4988</v>
      </c>
      <c r="N1316" s="64" t="s">
        <v>4989</v>
      </c>
      <c r="O1316" s="58" t="s">
        <v>397</v>
      </c>
      <c r="P1316" s="58" t="s">
        <v>76</v>
      </c>
      <c r="Q1316" s="66" t="s">
        <v>398</v>
      </c>
      <c r="R1316" s="115">
        <v>42736</v>
      </c>
      <c r="S1316" s="63">
        <v>12</v>
      </c>
      <c r="T1316" s="69">
        <f t="shared" si="108"/>
        <v>47118.400000000001</v>
      </c>
      <c r="U1316" s="59" t="s">
        <v>100</v>
      </c>
      <c r="V1316" s="71" t="str">
        <f t="shared" si="109"/>
        <v/>
      </c>
      <c r="W1316" s="66" t="s">
        <v>399</v>
      </c>
      <c r="X1316" s="63">
        <v>100</v>
      </c>
      <c r="Y1316" s="63"/>
      <c r="Z1316" s="66" t="s">
        <v>399</v>
      </c>
      <c r="AA1316" s="59" t="s">
        <v>400</v>
      </c>
      <c r="AB1316" s="63"/>
      <c r="AC1316" s="66" t="s">
        <v>399</v>
      </c>
      <c r="AD1316" s="64">
        <v>36</v>
      </c>
      <c r="AE1316" s="72"/>
      <c r="AF1316" s="73" t="str">
        <f t="shared" si="111"/>
        <v/>
      </c>
      <c r="AG1316" s="62" t="s">
        <v>82</v>
      </c>
      <c r="AH1316" s="62"/>
      <c r="AI1316" s="66"/>
      <c r="AJ1316" s="62"/>
      <c r="AK1316" s="73" t="str">
        <f t="shared" ca="1" si="112"/>
        <v xml:space="preserve">нет данных</v>
      </c>
      <c r="AL1316" s="66"/>
      <c r="AM1316" s="66" t="s">
        <v>86</v>
      </c>
      <c r="AN1316" s="66"/>
      <c r="AO1316" s="66"/>
      <c r="AP1316" s="779" t="s">
        <v>4990</v>
      </c>
      <c r="AQ1316" s="5" t="s">
        <v>4991</v>
      </c>
      <c r="AR1316" s="73"/>
      <c r="AS1316" s="66" t="s">
        <v>91</v>
      </c>
      <c r="AT1316" s="58" t="s">
        <v>385</v>
      </c>
      <c r="AU1316" s="58"/>
      <c r="AV1316" s="780">
        <v>45918</v>
      </c>
      <c r="AW1316" s="62"/>
      <c r="AX1316" s="58"/>
      <c r="AY1316" s="58"/>
      <c r="AZ1316" s="58"/>
      <c r="BA1316" s="62" t="s">
        <v>221</v>
      </c>
      <c r="BB1316" s="62" t="s">
        <v>403</v>
      </c>
      <c r="BC1316" s="62" t="s">
        <v>404</v>
      </c>
      <c r="BD1316" s="66">
        <v>3160</v>
      </c>
      <c r="BE1316" s="62"/>
      <c r="BF1316" s="75"/>
      <c r="BG1316" s="781" t="s">
        <v>4992</v>
      </c>
      <c r="BH1316" s="77"/>
      <c r="BI1316" s="71"/>
      <c r="BJ1316" s="60" t="s">
        <v>407</v>
      </c>
      <c r="BK1316" s="71" t="s">
        <v>408</v>
      </c>
      <c r="BL1316" s="55"/>
      <c r="BM1316" s="55"/>
      <c r="BN1316" s="55"/>
    </row>
    <row r="1317" s="55" customFormat="1" ht="60" hidden="1" customHeight="1">
      <c r="A1317" s="58"/>
      <c r="B1317" s="58" t="s">
        <v>62</v>
      </c>
      <c r="C1317" s="3" t="s">
        <v>63</v>
      </c>
      <c r="D1317" s="59" t="s">
        <v>64</v>
      </c>
      <c r="E1317" s="643" t="s">
        <v>4985</v>
      </c>
      <c r="F1317" s="62" t="s">
        <v>4976</v>
      </c>
      <c r="G1317" s="359" t="s">
        <v>857</v>
      </c>
      <c r="H1317" s="59" t="s">
        <v>4993</v>
      </c>
      <c r="I1317" s="779" t="s">
        <v>391</v>
      </c>
      <c r="J1317" s="359"/>
      <c r="K1317" s="64" t="s">
        <v>579</v>
      </c>
      <c r="L1317" s="782" t="s">
        <v>4987</v>
      </c>
      <c r="M1317" s="64" t="s">
        <v>4988</v>
      </c>
      <c r="N1317" s="783" t="s">
        <v>4994</v>
      </c>
      <c r="O1317" s="58" t="s">
        <v>397</v>
      </c>
      <c r="P1317" s="3" t="s">
        <v>76</v>
      </c>
      <c r="Q1317" s="784" t="s">
        <v>398</v>
      </c>
      <c r="R1317" s="645">
        <v>42736</v>
      </c>
      <c r="S1317" s="63">
        <v>12</v>
      </c>
      <c r="T1317" s="785">
        <f t="shared" si="108"/>
        <v>47118.400000000001</v>
      </c>
      <c r="U1317" s="643" t="s">
        <v>100</v>
      </c>
      <c r="V1317" s="786" t="str">
        <f t="shared" si="109"/>
        <v/>
      </c>
      <c r="W1317" s="787" t="str">
        <f t="shared" si="110"/>
        <v>%НКПР</v>
      </c>
      <c r="X1317" s="779">
        <v>100</v>
      </c>
      <c r="Y1317" s="4"/>
      <c r="Z1317" s="784" t="s">
        <v>399</v>
      </c>
      <c r="AA1317" s="643" t="s">
        <v>400</v>
      </c>
      <c r="AB1317" s="779"/>
      <c r="AC1317" s="360" t="s">
        <v>399</v>
      </c>
      <c r="AD1317" s="64">
        <v>36</v>
      </c>
      <c r="AE1317" s="788"/>
      <c r="AF1317" s="73" t="str">
        <f t="shared" si="111"/>
        <v/>
      </c>
      <c r="AG1317" s="785" t="s">
        <v>82</v>
      </c>
      <c r="AH1317" s="359"/>
      <c r="AI1317" s="779"/>
      <c r="AJ1317" s="359"/>
      <c r="AK1317" s="73" t="str">
        <f t="shared" ca="1" si="112"/>
        <v xml:space="preserve">нет данных</v>
      </c>
      <c r="AL1317" s="784"/>
      <c r="AM1317" s="360" t="s">
        <v>86</v>
      </c>
      <c r="AN1317" s="784"/>
      <c r="AO1317" s="360"/>
      <c r="AP1317" s="779" t="s">
        <v>4990</v>
      </c>
      <c r="AQ1317" s="5" t="s">
        <v>4991</v>
      </c>
      <c r="AR1317" s="73"/>
      <c r="AS1317" s="784" t="s">
        <v>91</v>
      </c>
      <c r="AT1317" s="3" t="s">
        <v>385</v>
      </c>
      <c r="AU1317" s="789"/>
      <c r="AV1317" s="780">
        <v>45918</v>
      </c>
      <c r="AW1317" s="785"/>
      <c r="AX1317" s="3"/>
      <c r="AY1317" s="789"/>
      <c r="AZ1317" s="3"/>
      <c r="BA1317" s="785" t="s">
        <v>343</v>
      </c>
      <c r="BB1317" s="359" t="s">
        <v>403</v>
      </c>
      <c r="BC1317" s="785" t="s">
        <v>404</v>
      </c>
      <c r="BD1317" s="360">
        <v>3160</v>
      </c>
      <c r="BE1317" s="785"/>
      <c r="BF1317" s="359"/>
      <c r="BG1317" s="790" t="s">
        <v>4992</v>
      </c>
      <c r="BH1317" s="125"/>
      <c r="BI1317" s="786"/>
      <c r="BJ1317" s="791" t="s">
        <v>1513</v>
      </c>
      <c r="BK1317" s="71" t="s">
        <v>408</v>
      </c>
      <c r="BL1317" s="55"/>
      <c r="BM1317" s="55"/>
      <c r="BN1317" s="55"/>
    </row>
    <row r="1318" s="55" customFormat="1" ht="60" hidden="1" customHeight="1">
      <c r="A1318" s="58"/>
      <c r="B1318" s="58" t="s">
        <v>62</v>
      </c>
      <c r="C1318" s="58" t="s">
        <v>63</v>
      </c>
      <c r="D1318" s="59" t="s">
        <v>64</v>
      </c>
      <c r="E1318" s="59" t="s">
        <v>4995</v>
      </c>
      <c r="F1318" s="62" t="s">
        <v>1807</v>
      </c>
      <c r="G1318" s="62" t="s">
        <v>4996</v>
      </c>
      <c r="H1318" s="59" t="s">
        <v>4997</v>
      </c>
      <c r="I1318" s="63" t="s">
        <v>639</v>
      </c>
      <c r="J1318" s="62" t="s">
        <v>640</v>
      </c>
      <c r="K1318" s="64" t="s">
        <v>463</v>
      </c>
      <c r="L1318" s="64" t="s">
        <v>641</v>
      </c>
      <c r="M1318" s="64" t="s">
        <v>4998</v>
      </c>
      <c r="N1318" s="64" t="s">
        <v>4999</v>
      </c>
      <c r="O1318" s="58" t="s">
        <v>644</v>
      </c>
      <c r="P1318" s="58" t="s">
        <v>76</v>
      </c>
      <c r="Q1318" s="66" t="s">
        <v>137</v>
      </c>
      <c r="R1318" s="115">
        <v>42556</v>
      </c>
      <c r="S1318" s="63">
        <v>12</v>
      </c>
      <c r="T1318" s="69">
        <f t="shared" si="108"/>
        <v>46938.400000000001</v>
      </c>
      <c r="U1318" s="59" t="s">
        <v>1811</v>
      </c>
      <c r="V1318" s="71" t="str">
        <f t="shared" si="109"/>
        <v>к</v>
      </c>
      <c r="W1318" s="71" t="str">
        <f t="shared" si="110"/>
        <v>Па</v>
      </c>
      <c r="X1318" s="63">
        <v>5</v>
      </c>
      <c r="Y1318" s="63" t="s">
        <v>215</v>
      </c>
      <c r="Z1318" s="66" t="s">
        <v>139</v>
      </c>
      <c r="AA1318" s="59" t="s">
        <v>948</v>
      </c>
      <c r="AB1318" s="63"/>
      <c r="AC1318" s="66" t="s">
        <v>141</v>
      </c>
      <c r="AD1318" s="64">
        <v>36</v>
      </c>
      <c r="AE1318" s="72">
        <v>45071</v>
      </c>
      <c r="AF1318" s="73">
        <f t="shared" si="111"/>
        <v>46166</v>
      </c>
      <c r="AG1318" s="62" t="s">
        <v>82</v>
      </c>
      <c r="AH1318" s="62" t="s">
        <v>83</v>
      </c>
      <c r="AI1318" s="66" t="s">
        <v>5000</v>
      </c>
      <c r="AJ1318" s="62" t="s">
        <v>143</v>
      </c>
      <c r="AK1318" s="73" t="str">
        <f t="shared" ca="1" si="112"/>
        <v>поверен</v>
      </c>
      <c r="AL1318" s="66"/>
      <c r="AM1318" s="66" t="s">
        <v>86</v>
      </c>
      <c r="AN1318" s="66" t="s">
        <v>87</v>
      </c>
      <c r="AO1318" s="66" t="s">
        <v>88</v>
      </c>
      <c r="AP1318" s="63" t="s">
        <v>573</v>
      </c>
      <c r="AQ1318" s="74"/>
      <c r="AR1318" s="73"/>
      <c r="AS1318" s="66" t="s">
        <v>91</v>
      </c>
      <c r="AT1318" s="58" t="s">
        <v>385</v>
      </c>
      <c r="AU1318" s="58"/>
      <c r="AV1318" s="62"/>
      <c r="AW1318" s="62"/>
      <c r="AX1318" s="58"/>
      <c r="AY1318" s="58"/>
      <c r="AZ1318" s="58"/>
      <c r="BA1318" s="62" t="s">
        <v>122</v>
      </c>
      <c r="BB1318" s="62" t="s">
        <v>145</v>
      </c>
      <c r="BC1318" s="62" t="s">
        <v>146</v>
      </c>
      <c r="BD1318" s="66"/>
      <c r="BE1318" s="62"/>
      <c r="BF1318" s="75"/>
      <c r="BG1318" s="76" t="s">
        <v>1822</v>
      </c>
      <c r="BH1318" s="77"/>
      <c r="BI1318" s="71"/>
      <c r="BJ1318" s="71"/>
      <c r="BK1318" s="71"/>
    </row>
    <row r="1319" s="55" customFormat="1" ht="60" hidden="1" customHeight="1">
      <c r="A1319" s="58"/>
      <c r="B1319" s="58" t="s">
        <v>62</v>
      </c>
      <c r="C1319" s="58" t="s">
        <v>63</v>
      </c>
      <c r="D1319" s="59" t="s">
        <v>64</v>
      </c>
      <c r="E1319" s="59" t="s">
        <v>4995</v>
      </c>
      <c r="F1319" s="62" t="s">
        <v>1807</v>
      </c>
      <c r="G1319" s="62"/>
      <c r="H1319" s="59" t="s">
        <v>5001</v>
      </c>
      <c r="I1319" s="63" t="s">
        <v>639</v>
      </c>
      <c r="J1319" s="62" t="s">
        <v>640</v>
      </c>
      <c r="K1319" s="64" t="s">
        <v>463</v>
      </c>
      <c r="L1319" s="64" t="s">
        <v>641</v>
      </c>
      <c r="M1319" s="64" t="s">
        <v>4998</v>
      </c>
      <c r="N1319" s="64" t="s">
        <v>5002</v>
      </c>
      <c r="O1319" s="58" t="s">
        <v>644</v>
      </c>
      <c r="P1319" s="58" t="s">
        <v>76</v>
      </c>
      <c r="Q1319" s="66" t="s">
        <v>137</v>
      </c>
      <c r="R1319" s="115">
        <v>42556</v>
      </c>
      <c r="S1319" s="63">
        <v>12</v>
      </c>
      <c r="T1319" s="69">
        <f t="shared" si="108"/>
        <v>46938.400000000001</v>
      </c>
      <c r="U1319" s="59" t="s">
        <v>1811</v>
      </c>
      <c r="V1319" s="71" t="str">
        <f t="shared" si="109"/>
        <v>к</v>
      </c>
      <c r="W1319" s="71" t="str">
        <f t="shared" si="110"/>
        <v>Па</v>
      </c>
      <c r="X1319" s="63">
        <v>5</v>
      </c>
      <c r="Y1319" s="63" t="s">
        <v>215</v>
      </c>
      <c r="Z1319" s="66" t="s">
        <v>139</v>
      </c>
      <c r="AA1319" s="59" t="s">
        <v>948</v>
      </c>
      <c r="AB1319" s="63"/>
      <c r="AC1319" s="66" t="s">
        <v>141</v>
      </c>
      <c r="AD1319" s="64">
        <v>36</v>
      </c>
      <c r="AE1319" s="72">
        <v>45066</v>
      </c>
      <c r="AF1319" s="73">
        <f t="shared" si="111"/>
        <v>46161</v>
      </c>
      <c r="AG1319" s="62" t="s">
        <v>82</v>
      </c>
      <c r="AH1319" s="62" t="s">
        <v>83</v>
      </c>
      <c r="AI1319" s="66" t="s">
        <v>5003</v>
      </c>
      <c r="AJ1319" s="62" t="s">
        <v>143</v>
      </c>
      <c r="AK1319" s="73" t="str">
        <f t="shared" ca="1" si="112"/>
        <v>поверен</v>
      </c>
      <c r="AL1319" s="66"/>
      <c r="AM1319" s="66" t="s">
        <v>86</v>
      </c>
      <c r="AN1319" s="66" t="s">
        <v>87</v>
      </c>
      <c r="AO1319" s="66" t="s">
        <v>88</v>
      </c>
      <c r="AP1319" s="63" t="s">
        <v>573</v>
      </c>
      <c r="AQ1319" s="74"/>
      <c r="AR1319" s="73"/>
      <c r="AS1319" s="66" t="s">
        <v>91</v>
      </c>
      <c r="AT1319" s="58" t="s">
        <v>385</v>
      </c>
      <c r="AU1319" s="58"/>
      <c r="AV1319" s="62"/>
      <c r="AW1319" s="62"/>
      <c r="AX1319" s="58"/>
      <c r="AY1319" s="58"/>
      <c r="AZ1319" s="58"/>
      <c r="BA1319" s="62"/>
      <c r="BB1319" s="62" t="s">
        <v>145</v>
      </c>
      <c r="BC1319" s="62" t="s">
        <v>146</v>
      </c>
      <c r="BD1319" s="66"/>
      <c r="BE1319" s="62"/>
      <c r="BF1319" s="75"/>
      <c r="BG1319" s="76" t="s">
        <v>1822</v>
      </c>
      <c r="BH1319" s="77"/>
      <c r="BI1319" s="71"/>
      <c r="BJ1319" s="71"/>
      <c r="BK1319" s="71"/>
    </row>
    <row r="1320" s="55" customFormat="1" ht="60" hidden="1" customHeight="1">
      <c r="A1320" s="58"/>
      <c r="B1320" s="58" t="s">
        <v>62</v>
      </c>
      <c r="C1320" s="58" t="s">
        <v>63</v>
      </c>
      <c r="D1320" s="59" t="s">
        <v>64</v>
      </c>
      <c r="E1320" s="59" t="s">
        <v>4995</v>
      </c>
      <c r="F1320" s="62" t="s">
        <v>1807</v>
      </c>
      <c r="G1320" s="62"/>
      <c r="H1320" s="59" t="s">
        <v>5004</v>
      </c>
      <c r="I1320" s="63" t="s">
        <v>639</v>
      </c>
      <c r="J1320" s="62" t="s">
        <v>640</v>
      </c>
      <c r="K1320" s="64" t="s">
        <v>463</v>
      </c>
      <c r="L1320" s="64" t="s">
        <v>641</v>
      </c>
      <c r="M1320" s="64" t="s">
        <v>4998</v>
      </c>
      <c r="N1320" s="64" t="s">
        <v>5005</v>
      </c>
      <c r="O1320" s="58" t="s">
        <v>644</v>
      </c>
      <c r="P1320" s="58" t="s">
        <v>76</v>
      </c>
      <c r="Q1320" s="66" t="s">
        <v>137</v>
      </c>
      <c r="R1320" s="115">
        <v>42556</v>
      </c>
      <c r="S1320" s="63">
        <v>12</v>
      </c>
      <c r="T1320" s="69">
        <f t="shared" ref="T1320:T1345" si="113">R1320+S1320*365.2</f>
        <v>46938.400000000001</v>
      </c>
      <c r="U1320" s="59" t="s">
        <v>1811</v>
      </c>
      <c r="V1320" s="71" t="str">
        <f t="shared" si="109"/>
        <v>к</v>
      </c>
      <c r="W1320" s="71" t="str">
        <f t="shared" si="110"/>
        <v>Па</v>
      </c>
      <c r="X1320" s="63">
        <v>5</v>
      </c>
      <c r="Y1320" s="63" t="s">
        <v>215</v>
      </c>
      <c r="Z1320" s="66" t="s">
        <v>139</v>
      </c>
      <c r="AA1320" s="59" t="s">
        <v>948</v>
      </c>
      <c r="AB1320" s="63"/>
      <c r="AC1320" s="66" t="s">
        <v>141</v>
      </c>
      <c r="AD1320" s="64">
        <v>36</v>
      </c>
      <c r="AE1320" s="72">
        <v>45066</v>
      </c>
      <c r="AF1320" s="73">
        <f t="shared" si="111"/>
        <v>46161</v>
      </c>
      <c r="AG1320" s="62" t="s">
        <v>82</v>
      </c>
      <c r="AH1320" s="62" t="s">
        <v>83</v>
      </c>
      <c r="AI1320" s="66" t="s">
        <v>5006</v>
      </c>
      <c r="AJ1320" s="62" t="s">
        <v>143</v>
      </c>
      <c r="AK1320" s="73" t="str">
        <f t="shared" ca="1" si="112"/>
        <v>поверен</v>
      </c>
      <c r="AL1320" s="66"/>
      <c r="AM1320" s="66" t="s">
        <v>86</v>
      </c>
      <c r="AN1320" s="66" t="s">
        <v>87</v>
      </c>
      <c r="AO1320" s="66" t="s">
        <v>88</v>
      </c>
      <c r="AP1320" s="63" t="s">
        <v>573</v>
      </c>
      <c r="AQ1320" s="74"/>
      <c r="AR1320" s="73"/>
      <c r="AS1320" s="66" t="s">
        <v>91</v>
      </c>
      <c r="AT1320" s="58" t="s">
        <v>385</v>
      </c>
      <c r="AU1320" s="58"/>
      <c r="AV1320" s="62"/>
      <c r="AW1320" s="62"/>
      <c r="AX1320" s="58"/>
      <c r="AY1320" s="58"/>
      <c r="AZ1320" s="58"/>
      <c r="BA1320" s="62"/>
      <c r="BB1320" s="62" t="s">
        <v>145</v>
      </c>
      <c r="BC1320" s="62" t="s">
        <v>146</v>
      </c>
      <c r="BD1320" s="66"/>
      <c r="BE1320" s="62"/>
      <c r="BF1320" s="75"/>
      <c r="BG1320" s="76" t="s">
        <v>1822</v>
      </c>
      <c r="BH1320" s="77"/>
      <c r="BI1320" s="71"/>
      <c r="BJ1320" s="71"/>
      <c r="BK1320" s="71"/>
    </row>
    <row r="1321" s="95" customFormat="1" ht="60" hidden="1" customHeight="1">
      <c r="A1321" s="58"/>
      <c r="B1321" s="58" t="s">
        <v>62</v>
      </c>
      <c r="C1321" s="58" t="s">
        <v>63</v>
      </c>
      <c r="D1321" s="59" t="s">
        <v>64</v>
      </c>
      <c r="E1321" s="59" t="s">
        <v>4995</v>
      </c>
      <c r="F1321" s="62" t="s">
        <v>1807</v>
      </c>
      <c r="G1321" s="62" t="s">
        <v>5007</v>
      </c>
      <c r="H1321" s="59" t="s">
        <v>5008</v>
      </c>
      <c r="I1321" s="63" t="s">
        <v>316</v>
      </c>
      <c r="J1321" s="62" t="s">
        <v>317</v>
      </c>
      <c r="K1321" s="64" t="s">
        <v>318</v>
      </c>
      <c r="L1321" s="64" t="s">
        <v>319</v>
      </c>
      <c r="M1321" s="62" t="s">
        <v>5009</v>
      </c>
      <c r="N1321" s="64" t="s">
        <v>5010</v>
      </c>
      <c r="O1321" s="58" t="s">
        <v>992</v>
      </c>
      <c r="P1321" s="58" t="s">
        <v>154</v>
      </c>
      <c r="Q1321" s="66" t="s">
        <v>289</v>
      </c>
      <c r="R1321" s="116" t="s">
        <v>5011</v>
      </c>
      <c r="S1321" s="63">
        <v>12</v>
      </c>
      <c r="T1321" s="69">
        <f t="shared" si="113"/>
        <v>4389.6016999999993</v>
      </c>
      <c r="U1321" s="59" t="s">
        <v>100</v>
      </c>
      <c r="V1321" s="58" t="s">
        <v>325</v>
      </c>
      <c r="W1321" s="58" t="s">
        <v>325</v>
      </c>
      <c r="X1321" s="63">
        <v>12775</v>
      </c>
      <c r="Y1321" s="63" t="s">
        <v>325</v>
      </c>
      <c r="Z1321" s="66" t="s">
        <v>325</v>
      </c>
      <c r="AA1321" s="59" t="s">
        <v>326</v>
      </c>
      <c r="AB1321" s="63" t="s">
        <v>325</v>
      </c>
      <c r="AC1321" s="66" t="s">
        <v>325</v>
      </c>
      <c r="AD1321" s="64">
        <v>48</v>
      </c>
      <c r="AE1321" s="72">
        <v>45444</v>
      </c>
      <c r="AF1321" s="73">
        <f t="shared" si="111"/>
        <v>46904</v>
      </c>
      <c r="AG1321" s="62" t="s">
        <v>82</v>
      </c>
      <c r="AH1321" s="62" t="s">
        <v>83</v>
      </c>
      <c r="AI1321" s="66" t="s">
        <v>5012</v>
      </c>
      <c r="AJ1321" s="62" t="s">
        <v>143</v>
      </c>
      <c r="AK1321" s="73" t="str">
        <f t="shared" ca="1" si="112"/>
        <v>поверен</v>
      </c>
      <c r="AL1321" s="66"/>
      <c r="AM1321" s="66" t="s">
        <v>86</v>
      </c>
      <c r="AN1321" s="66" t="s">
        <v>87</v>
      </c>
      <c r="AO1321" s="66" t="s">
        <v>88</v>
      </c>
      <c r="AP1321" s="63"/>
      <c r="AQ1321" s="74"/>
      <c r="AR1321" s="73"/>
      <c r="AS1321" s="66" t="s">
        <v>91</v>
      </c>
      <c r="AT1321" s="58" t="s">
        <v>385</v>
      </c>
      <c r="AU1321" s="58"/>
      <c r="AV1321" s="62"/>
      <c r="AW1321" s="62"/>
      <c r="AX1321" s="58"/>
      <c r="AY1321" s="58"/>
      <c r="AZ1321" s="58"/>
      <c r="BA1321" s="62" t="s">
        <v>221</v>
      </c>
      <c r="BB1321" s="62" t="s">
        <v>329</v>
      </c>
      <c r="BC1321" s="62" t="s">
        <v>298</v>
      </c>
      <c r="BD1321" s="66">
        <v>2971</v>
      </c>
      <c r="BE1321" s="62"/>
      <c r="BF1321" s="75"/>
      <c r="BG1321" s="127"/>
      <c r="BH1321" s="128"/>
      <c r="BI1321" s="58"/>
      <c r="BJ1321" s="58"/>
      <c r="BK1321" s="58"/>
    </row>
    <row r="1322" s="95" customFormat="1" ht="60" hidden="1" customHeight="1">
      <c r="A1322" s="58"/>
      <c r="B1322" s="58" t="s">
        <v>62</v>
      </c>
      <c r="C1322" s="58" t="s">
        <v>63</v>
      </c>
      <c r="D1322" s="59" t="s">
        <v>64</v>
      </c>
      <c r="E1322" s="59" t="s">
        <v>4995</v>
      </c>
      <c r="F1322" s="62" t="s">
        <v>1807</v>
      </c>
      <c r="G1322" s="62" t="s">
        <v>5013</v>
      </c>
      <c r="H1322" s="59" t="s">
        <v>5014</v>
      </c>
      <c r="I1322" s="63" t="s">
        <v>316</v>
      </c>
      <c r="J1322" s="62" t="s">
        <v>317</v>
      </c>
      <c r="K1322" s="64" t="s">
        <v>318</v>
      </c>
      <c r="L1322" s="64" t="s">
        <v>319</v>
      </c>
      <c r="M1322" s="62" t="s">
        <v>5009</v>
      </c>
      <c r="N1322" s="64" t="s">
        <v>5015</v>
      </c>
      <c r="O1322" s="58" t="s">
        <v>992</v>
      </c>
      <c r="P1322" s="58" t="s">
        <v>154</v>
      </c>
      <c r="Q1322" s="66" t="s">
        <v>289</v>
      </c>
      <c r="R1322" s="116" t="s">
        <v>5011</v>
      </c>
      <c r="S1322" s="63">
        <v>12</v>
      </c>
      <c r="T1322" s="69">
        <f t="shared" si="113"/>
        <v>4389.6016999999993</v>
      </c>
      <c r="U1322" s="59" t="s">
        <v>100</v>
      </c>
      <c r="V1322" s="58" t="s">
        <v>325</v>
      </c>
      <c r="W1322" s="58" t="s">
        <v>325</v>
      </c>
      <c r="X1322" s="63">
        <v>12775</v>
      </c>
      <c r="Y1322" s="63" t="s">
        <v>325</v>
      </c>
      <c r="Z1322" s="66" t="s">
        <v>325</v>
      </c>
      <c r="AA1322" s="59" t="s">
        <v>326</v>
      </c>
      <c r="AB1322" s="63" t="s">
        <v>325</v>
      </c>
      <c r="AC1322" s="66" t="s">
        <v>325</v>
      </c>
      <c r="AD1322" s="64">
        <v>48</v>
      </c>
      <c r="AE1322" s="72">
        <v>45128</v>
      </c>
      <c r="AF1322" s="73">
        <f t="shared" si="111"/>
        <v>46588</v>
      </c>
      <c r="AG1322" s="62" t="s">
        <v>82</v>
      </c>
      <c r="AH1322" s="62" t="s">
        <v>83</v>
      </c>
      <c r="AI1322" s="66" t="s">
        <v>5016</v>
      </c>
      <c r="AJ1322" s="62" t="s">
        <v>143</v>
      </c>
      <c r="AK1322" s="73" t="str">
        <f t="shared" ca="1" si="112"/>
        <v>поверен</v>
      </c>
      <c r="AL1322" s="66"/>
      <c r="AM1322" s="66" t="s">
        <v>86</v>
      </c>
      <c r="AN1322" s="66" t="s">
        <v>87</v>
      </c>
      <c r="AO1322" s="66" t="s">
        <v>88</v>
      </c>
      <c r="AP1322" s="63"/>
      <c r="AQ1322" s="74"/>
      <c r="AR1322" s="73"/>
      <c r="AS1322" s="66" t="s">
        <v>91</v>
      </c>
      <c r="AT1322" s="58" t="s">
        <v>385</v>
      </c>
      <c r="AU1322" s="58"/>
      <c r="AV1322" s="62"/>
      <c r="AW1322" s="62"/>
      <c r="AX1322" s="58"/>
      <c r="AY1322" s="58"/>
      <c r="AZ1322" s="58"/>
      <c r="BA1322" s="62" t="s">
        <v>221</v>
      </c>
      <c r="BB1322" s="62" t="s">
        <v>329</v>
      </c>
      <c r="BC1322" s="62" t="s">
        <v>298</v>
      </c>
      <c r="BD1322" s="66">
        <v>2971</v>
      </c>
      <c r="BE1322" s="62"/>
      <c r="BF1322" s="75"/>
      <c r="BG1322" s="127" t="s">
        <v>405</v>
      </c>
      <c r="BH1322" s="128"/>
      <c r="BI1322" s="58"/>
      <c r="BJ1322" s="58"/>
      <c r="BK1322" s="58"/>
    </row>
    <row r="1323" s="55" customFormat="1" ht="60" hidden="1" customHeight="1">
      <c r="A1323" s="58"/>
      <c r="B1323" s="58" t="s">
        <v>62</v>
      </c>
      <c r="C1323" s="58" t="s">
        <v>63</v>
      </c>
      <c r="D1323" s="59" t="s">
        <v>64</v>
      </c>
      <c r="E1323" s="59" t="s">
        <v>4995</v>
      </c>
      <c r="F1323" s="62" t="s">
        <v>1807</v>
      </c>
      <c r="G1323" s="62" t="s">
        <v>857</v>
      </c>
      <c r="H1323" s="59" t="s">
        <v>5017</v>
      </c>
      <c r="I1323" s="63" t="s">
        <v>577</v>
      </c>
      <c r="J1323" s="62" t="s">
        <v>578</v>
      </c>
      <c r="K1323" s="64" t="s">
        <v>579</v>
      </c>
      <c r="L1323" s="79" t="s">
        <v>580</v>
      </c>
      <c r="M1323" s="64" t="s">
        <v>581</v>
      </c>
      <c r="N1323" s="64" t="s">
        <v>5018</v>
      </c>
      <c r="O1323" s="58" t="s">
        <v>611</v>
      </c>
      <c r="P1323" s="58" t="s">
        <v>76</v>
      </c>
      <c r="Q1323" s="66" t="s">
        <v>398</v>
      </c>
      <c r="R1323" s="115">
        <v>42861</v>
      </c>
      <c r="S1323" s="63">
        <v>15</v>
      </c>
      <c r="T1323" s="69">
        <f t="shared" si="113"/>
        <v>48339</v>
      </c>
      <c r="U1323" s="59" t="s">
        <v>100</v>
      </c>
      <c r="V1323" s="71" t="str">
        <f t="shared" si="109"/>
        <v/>
      </c>
      <c r="W1323" s="66" t="s">
        <v>399</v>
      </c>
      <c r="X1323" s="63">
        <v>100</v>
      </c>
      <c r="Y1323" s="63"/>
      <c r="Z1323" s="66" t="s">
        <v>399</v>
      </c>
      <c r="AA1323" s="59" t="s">
        <v>400</v>
      </c>
      <c r="AB1323" s="63"/>
      <c r="AC1323" s="66" t="s">
        <v>399</v>
      </c>
      <c r="AD1323" s="64">
        <v>24</v>
      </c>
      <c r="AE1323" s="72">
        <v>45332</v>
      </c>
      <c r="AF1323" s="73">
        <f t="shared" si="111"/>
        <v>46062</v>
      </c>
      <c r="AG1323" s="62" t="s">
        <v>82</v>
      </c>
      <c r="AH1323" s="62" t="s">
        <v>83</v>
      </c>
      <c r="AI1323" s="66" t="s">
        <v>5019</v>
      </c>
      <c r="AJ1323" s="62" t="s">
        <v>143</v>
      </c>
      <c r="AK1323" s="73" t="str">
        <f t="shared" ca="1" si="112"/>
        <v>поверен</v>
      </c>
      <c r="AL1323" s="66"/>
      <c r="AM1323" s="66" t="s">
        <v>86</v>
      </c>
      <c r="AN1323" s="66" t="s">
        <v>87</v>
      </c>
      <c r="AO1323" s="66" t="s">
        <v>88</v>
      </c>
      <c r="AP1323" s="63" t="s">
        <v>584</v>
      </c>
      <c r="AQ1323" s="74"/>
      <c r="AR1323" s="73"/>
      <c r="AS1323" s="66" t="s">
        <v>91</v>
      </c>
      <c r="AT1323" s="58" t="s">
        <v>385</v>
      </c>
      <c r="AU1323" s="58"/>
      <c r="AV1323" s="62"/>
      <c r="AW1323" s="62"/>
      <c r="AX1323" s="58"/>
      <c r="AY1323" s="58"/>
      <c r="AZ1323" s="58"/>
      <c r="BA1323" s="62" t="s">
        <v>221</v>
      </c>
      <c r="BB1323" s="62" t="s">
        <v>403</v>
      </c>
      <c r="BC1323" s="62" t="s">
        <v>404</v>
      </c>
      <c r="BD1323" s="66">
        <v>3160</v>
      </c>
      <c r="BE1323" s="62"/>
      <c r="BF1323" s="75"/>
      <c r="BG1323" s="76" t="s">
        <v>362</v>
      </c>
      <c r="BH1323" s="77"/>
      <c r="BI1323" s="71"/>
      <c r="BJ1323" s="60" t="s">
        <v>407</v>
      </c>
      <c r="BK1323" s="71" t="s">
        <v>588</v>
      </c>
    </row>
    <row r="1324" s="36" customFormat="1" ht="60" hidden="1" customHeight="1">
      <c r="A1324" s="37"/>
      <c r="B1324" s="37" t="s">
        <v>62</v>
      </c>
      <c r="C1324" s="80" t="s">
        <v>63</v>
      </c>
      <c r="D1324" s="56" t="s">
        <v>64</v>
      </c>
      <c r="E1324" s="56" t="s">
        <v>4995</v>
      </c>
      <c r="F1324" s="82" t="s">
        <v>1807</v>
      </c>
      <c r="G1324" s="40" t="s">
        <v>857</v>
      </c>
      <c r="H1324" s="56" t="s">
        <v>5020</v>
      </c>
      <c r="I1324" s="83" t="s">
        <v>688</v>
      </c>
      <c r="J1324" s="40" t="s">
        <v>689</v>
      </c>
      <c r="K1324" s="49" t="s">
        <v>579</v>
      </c>
      <c r="L1324" s="57" t="s">
        <v>690</v>
      </c>
      <c r="M1324" s="49" t="s">
        <v>691</v>
      </c>
      <c r="N1324" s="49">
        <v>9521815</v>
      </c>
      <c r="O1324" s="80" t="s">
        <v>692</v>
      </c>
      <c r="P1324" s="37" t="s">
        <v>76</v>
      </c>
      <c r="Q1324" s="87" t="s">
        <v>398</v>
      </c>
      <c r="R1324" s="96">
        <v>45170</v>
      </c>
      <c r="S1324" s="48">
        <v>15</v>
      </c>
      <c r="T1324" s="82">
        <f t="shared" si="113"/>
        <v>50648</v>
      </c>
      <c r="U1324" s="56" t="s">
        <v>100</v>
      </c>
      <c r="V1324" s="88" t="str">
        <f t="shared" si="109"/>
        <v/>
      </c>
      <c r="W1324" s="117" t="str">
        <f t="shared" si="110"/>
        <v>%НКПР</v>
      </c>
      <c r="X1324" s="83">
        <v>50</v>
      </c>
      <c r="Y1324" s="48"/>
      <c r="Z1324" s="87" t="s">
        <v>399</v>
      </c>
      <c r="AA1324" s="56" t="s">
        <v>400</v>
      </c>
      <c r="AB1324" s="83"/>
      <c r="AC1324" s="42" t="s">
        <v>399</v>
      </c>
      <c r="AD1324" s="49">
        <v>36</v>
      </c>
      <c r="AE1324" s="50">
        <v>45201</v>
      </c>
      <c r="AF1324" s="51">
        <f t="shared" si="111"/>
        <v>46296</v>
      </c>
      <c r="AG1324" s="82" t="s">
        <v>82</v>
      </c>
      <c r="AH1324" s="40" t="s">
        <v>83</v>
      </c>
      <c r="AI1324" s="87" t="s">
        <v>5021</v>
      </c>
      <c r="AJ1324" s="48" t="s">
        <v>694</v>
      </c>
      <c r="AK1324" s="51" t="str">
        <f t="shared" ca="1" si="112"/>
        <v>поверен</v>
      </c>
      <c r="AL1324" s="87"/>
      <c r="AM1324" s="42" t="s">
        <v>86</v>
      </c>
      <c r="AN1324" s="87" t="s">
        <v>87</v>
      </c>
      <c r="AO1324" s="42" t="s">
        <v>88</v>
      </c>
      <c r="AP1324" s="83" t="s">
        <v>695</v>
      </c>
      <c r="AQ1324" s="41" t="s">
        <v>5022</v>
      </c>
      <c r="AR1324" s="51"/>
      <c r="AS1324" s="87" t="s">
        <v>91</v>
      </c>
      <c r="AT1324" s="37" t="s">
        <v>385</v>
      </c>
      <c r="AU1324" s="80"/>
      <c r="AV1324" s="42" t="s">
        <v>1908</v>
      </c>
      <c r="AW1324" s="82"/>
      <c r="AX1324" s="37"/>
      <c r="AY1324" s="80"/>
      <c r="AZ1324" s="37"/>
      <c r="BA1324" s="82"/>
      <c r="BB1324" s="40"/>
      <c r="BC1324" s="82"/>
      <c r="BD1324" s="42"/>
      <c r="BE1324" s="82"/>
      <c r="BF1324" s="40"/>
      <c r="BG1324" s="335"/>
      <c r="BH1324" s="54"/>
      <c r="BI1324" s="294" t="s">
        <v>406</v>
      </c>
      <c r="BJ1324" s="38" t="s">
        <v>1066</v>
      </c>
      <c r="BK1324" s="38" t="s">
        <v>698</v>
      </c>
      <c r="BL1324" s="55"/>
      <c r="BM1324" s="55"/>
      <c r="BN1324" s="55"/>
      <c r="BO1324" s="55"/>
      <c r="BP1324" s="55"/>
      <c r="BQ1324" s="55"/>
      <c r="BR1324" s="55"/>
      <c r="BS1324" s="55"/>
      <c r="BT1324" s="55"/>
      <c r="BU1324" s="55"/>
      <c r="BV1324" s="55"/>
      <c r="BW1324" s="55"/>
      <c r="BX1324" s="55"/>
      <c r="BY1324" s="55"/>
      <c r="BZ1324" s="55"/>
      <c r="CA1324" s="55"/>
      <c r="CB1324" s="55"/>
      <c r="CC1324" s="55"/>
      <c r="CD1324" s="55"/>
      <c r="CE1324" s="55"/>
      <c r="CF1324" s="55"/>
      <c r="CG1324" s="55"/>
      <c r="CH1324" s="55"/>
      <c r="CI1324" s="55"/>
      <c r="CJ1324" s="55"/>
      <c r="CK1324" s="55"/>
      <c r="CL1324" s="55"/>
      <c r="CM1324" s="55"/>
      <c r="CN1324" s="55"/>
      <c r="CO1324" s="55"/>
      <c r="CP1324" s="55"/>
      <c r="CQ1324" s="55"/>
      <c r="CR1324" s="55"/>
      <c r="CS1324" s="55"/>
      <c r="CT1324" s="55"/>
      <c r="CU1324" s="55"/>
      <c r="CV1324" s="55"/>
      <c r="CW1324" s="55"/>
      <c r="CX1324" s="55"/>
      <c r="CY1324" s="55"/>
      <c r="CZ1324" s="55"/>
      <c r="DA1324" s="55"/>
      <c r="DB1324" s="55"/>
      <c r="DC1324" s="55"/>
      <c r="DD1324" s="55"/>
      <c r="DE1324" s="55"/>
      <c r="DF1324" s="55"/>
      <c r="DG1324" s="55"/>
      <c r="DH1324" s="55"/>
      <c r="DI1324" s="55"/>
      <c r="DJ1324" s="55"/>
      <c r="DK1324" s="55"/>
      <c r="DL1324" s="55"/>
      <c r="DM1324" s="55"/>
      <c r="DN1324" s="55"/>
      <c r="DO1324" s="55"/>
      <c r="DP1324" s="55"/>
      <c r="DQ1324" s="55"/>
      <c r="DR1324" s="55"/>
      <c r="DS1324" s="55"/>
      <c r="DT1324" s="55"/>
      <c r="DU1324" s="55"/>
      <c r="DV1324" s="55"/>
      <c r="DW1324" s="55"/>
      <c r="DX1324" s="55"/>
      <c r="DY1324" s="55"/>
      <c r="DZ1324" s="55"/>
      <c r="EA1324" s="55"/>
      <c r="EB1324" s="55"/>
      <c r="EC1324" s="55"/>
      <c r="ED1324" s="55"/>
      <c r="EE1324" s="55"/>
      <c r="EF1324" s="55"/>
      <c r="EG1324" s="55"/>
      <c r="EH1324" s="55"/>
      <c r="EI1324" s="55"/>
      <c r="EJ1324" s="55"/>
      <c r="EK1324" s="55"/>
      <c r="EL1324" s="55"/>
      <c r="EM1324" s="55"/>
      <c r="EN1324" s="55"/>
      <c r="EO1324" s="55"/>
      <c r="EP1324" s="55"/>
      <c r="EQ1324" s="55"/>
      <c r="ER1324" s="55"/>
      <c r="ES1324" s="55"/>
      <c r="ET1324" s="55"/>
      <c r="EU1324" s="55"/>
      <c r="EV1324" s="55"/>
      <c r="EW1324" s="55"/>
      <c r="EX1324" s="55"/>
      <c r="EY1324" s="55"/>
      <c r="EZ1324" s="55"/>
      <c r="FA1324" s="55"/>
      <c r="FB1324" s="55"/>
      <c r="FC1324" s="55"/>
      <c r="FD1324" s="55"/>
      <c r="FE1324" s="55"/>
      <c r="FF1324" s="55"/>
      <c r="FG1324" s="55"/>
      <c r="FH1324" s="55"/>
      <c r="FI1324" s="55"/>
      <c r="FJ1324" s="55"/>
      <c r="FK1324" s="55"/>
      <c r="FL1324" s="55"/>
      <c r="FM1324" s="55"/>
      <c r="FN1324" s="55"/>
      <c r="FO1324" s="55"/>
      <c r="FP1324" s="55"/>
      <c r="FQ1324" s="55"/>
      <c r="FR1324" s="55"/>
      <c r="FS1324" s="55"/>
      <c r="FT1324" s="55"/>
      <c r="FU1324" s="55"/>
      <c r="FV1324" s="55"/>
      <c r="FW1324" s="55"/>
      <c r="FX1324" s="55"/>
      <c r="FY1324" s="55"/>
      <c r="FZ1324" s="55"/>
      <c r="GA1324" s="55"/>
      <c r="GB1324" s="55"/>
      <c r="GC1324" s="55"/>
      <c r="GD1324" s="55"/>
      <c r="GE1324" s="55"/>
      <c r="GF1324" s="55"/>
      <c r="GG1324" s="55"/>
      <c r="GH1324" s="55"/>
      <c r="GI1324" s="55"/>
      <c r="GJ1324" s="55"/>
      <c r="GK1324" s="55"/>
      <c r="GL1324" s="55"/>
      <c r="GM1324" s="55"/>
      <c r="GN1324" s="55"/>
      <c r="GO1324" s="55"/>
      <c r="GP1324" s="55"/>
      <c r="GQ1324" s="55"/>
      <c r="GR1324" s="55"/>
      <c r="GS1324" s="55"/>
      <c r="GT1324" s="55"/>
      <c r="GU1324" s="55"/>
      <c r="GV1324" s="55"/>
      <c r="GW1324" s="55"/>
      <c r="GX1324" s="55"/>
      <c r="GY1324" s="55"/>
      <c r="GZ1324" s="55"/>
      <c r="HA1324" s="55"/>
      <c r="HB1324" s="55"/>
      <c r="HC1324" s="55"/>
      <c r="HD1324" s="55"/>
      <c r="HE1324" s="55"/>
      <c r="HF1324" s="55"/>
      <c r="HG1324" s="55"/>
      <c r="HH1324" s="55"/>
      <c r="HI1324" s="55"/>
      <c r="HJ1324" s="55"/>
      <c r="HK1324" s="55"/>
      <c r="HL1324" s="55"/>
      <c r="HM1324" s="55"/>
      <c r="HN1324" s="55"/>
      <c r="HO1324" s="55"/>
      <c r="HP1324" s="55"/>
      <c r="HQ1324" s="55"/>
      <c r="HR1324" s="55"/>
      <c r="HS1324" s="55"/>
      <c r="HT1324" s="55"/>
      <c r="HU1324" s="55"/>
      <c r="HV1324" s="55"/>
      <c r="HW1324" s="55"/>
      <c r="HX1324" s="55"/>
      <c r="HY1324" s="55"/>
      <c r="HZ1324" s="55"/>
      <c r="IA1324" s="55"/>
      <c r="IB1324" s="55"/>
      <c r="IC1324" s="55"/>
      <c r="ID1324" s="55"/>
      <c r="IE1324" s="55"/>
    </row>
    <row r="1325" s="36" customFormat="1" ht="60" hidden="1" customHeight="1">
      <c r="A1325" s="37"/>
      <c r="B1325" s="37" t="s">
        <v>62</v>
      </c>
      <c r="C1325" s="37" t="s">
        <v>63</v>
      </c>
      <c r="D1325" s="56" t="s">
        <v>64</v>
      </c>
      <c r="E1325" s="56" t="s">
        <v>4995</v>
      </c>
      <c r="F1325" s="40" t="s">
        <v>5023</v>
      </c>
      <c r="G1325" s="40" t="s">
        <v>857</v>
      </c>
      <c r="H1325" s="56" t="s">
        <v>5024</v>
      </c>
      <c r="I1325" s="48" t="s">
        <v>590</v>
      </c>
      <c r="J1325" s="118" t="s">
        <v>908</v>
      </c>
      <c r="K1325" s="49" t="s">
        <v>592</v>
      </c>
      <c r="L1325" s="49" t="s">
        <v>593</v>
      </c>
      <c r="M1325" s="119" t="s">
        <v>909</v>
      </c>
      <c r="N1325" s="49">
        <v>222094</v>
      </c>
      <c r="O1325" s="37" t="s">
        <v>910</v>
      </c>
      <c r="P1325" s="37" t="s">
        <v>76</v>
      </c>
      <c r="Q1325" s="42" t="s">
        <v>398</v>
      </c>
      <c r="R1325" s="96">
        <v>44889</v>
      </c>
      <c r="S1325" s="48">
        <v>20</v>
      </c>
      <c r="T1325" s="45">
        <f t="shared" si="113"/>
        <v>52193</v>
      </c>
      <c r="U1325" s="56" t="s">
        <v>100</v>
      </c>
      <c r="V1325" s="47" t="str">
        <f t="shared" si="109"/>
        <v/>
      </c>
      <c r="W1325" s="42" t="s">
        <v>399</v>
      </c>
      <c r="X1325" s="48">
        <v>100</v>
      </c>
      <c r="Y1325" s="48"/>
      <c r="Z1325" s="42" t="s">
        <v>399</v>
      </c>
      <c r="AA1325" s="56" t="s">
        <v>596</v>
      </c>
      <c r="AB1325" s="48"/>
      <c r="AC1325" s="42" t="s">
        <v>399</v>
      </c>
      <c r="AD1325" s="49">
        <v>36</v>
      </c>
      <c r="AE1325" s="50">
        <v>44889</v>
      </c>
      <c r="AF1325" s="51">
        <f t="shared" si="111"/>
        <v>45984</v>
      </c>
      <c r="AG1325" s="40" t="s">
        <v>82</v>
      </c>
      <c r="AH1325" s="40" t="s">
        <v>83</v>
      </c>
      <c r="AI1325" s="42" t="s">
        <v>5025</v>
      </c>
      <c r="AJ1325" s="40" t="s">
        <v>598</v>
      </c>
      <c r="AK1325" s="51" t="str">
        <f t="shared" ca="1" si="112"/>
        <v>поверен</v>
      </c>
      <c r="AL1325" s="42"/>
      <c r="AM1325" s="42" t="s">
        <v>86</v>
      </c>
      <c r="AN1325" s="42" t="s">
        <v>87</v>
      </c>
      <c r="AO1325" s="42" t="s">
        <v>88</v>
      </c>
      <c r="AP1325" s="48" t="s">
        <v>912</v>
      </c>
      <c r="AQ1325" s="41" t="s">
        <v>5026</v>
      </c>
      <c r="AR1325" s="51"/>
      <c r="AS1325" s="42" t="s">
        <v>91</v>
      </c>
      <c r="AT1325" s="37" t="s">
        <v>385</v>
      </c>
      <c r="AU1325" s="37"/>
      <c r="AV1325" s="41" t="s">
        <v>5026</v>
      </c>
      <c r="AW1325" s="40"/>
      <c r="AX1325" s="37"/>
      <c r="AY1325" s="37"/>
      <c r="AZ1325" s="37"/>
      <c r="BA1325" s="40" t="s">
        <v>221</v>
      </c>
      <c r="BB1325" s="40" t="s">
        <v>403</v>
      </c>
      <c r="BC1325" s="40" t="s">
        <v>404</v>
      </c>
      <c r="BD1325" s="42">
        <v>3160</v>
      </c>
      <c r="BE1325" s="40"/>
      <c r="BF1325" s="52"/>
      <c r="BG1325" s="53" t="s">
        <v>2218</v>
      </c>
      <c r="BH1325" s="54"/>
      <c r="BI1325" s="47" t="s">
        <v>406</v>
      </c>
      <c r="BJ1325" s="38" t="s">
        <v>914</v>
      </c>
      <c r="BK1325" s="47" t="s">
        <v>915</v>
      </c>
      <c r="BL1325" s="55"/>
      <c r="BM1325" s="55"/>
      <c r="BN1325" s="55"/>
      <c r="BO1325" s="55"/>
      <c r="BP1325" s="55"/>
      <c r="BQ1325" s="55"/>
      <c r="BR1325" s="55"/>
      <c r="BS1325" s="55"/>
      <c r="BT1325" s="55"/>
      <c r="BU1325" s="55"/>
      <c r="BV1325" s="55"/>
      <c r="BW1325" s="55"/>
      <c r="BX1325" s="55"/>
      <c r="BY1325" s="55"/>
      <c r="BZ1325" s="55"/>
      <c r="CA1325" s="55"/>
      <c r="CB1325" s="55"/>
      <c r="CC1325" s="55"/>
      <c r="CD1325" s="55"/>
      <c r="CE1325" s="55"/>
      <c r="CF1325" s="55"/>
      <c r="CG1325" s="55"/>
      <c r="CH1325" s="55"/>
      <c r="CI1325" s="55"/>
      <c r="CJ1325" s="55"/>
      <c r="CK1325" s="55"/>
      <c r="CL1325" s="55"/>
      <c r="CM1325" s="55"/>
      <c r="CN1325" s="55"/>
      <c r="CO1325" s="55"/>
      <c r="CP1325" s="55"/>
      <c r="CQ1325" s="55"/>
      <c r="CR1325" s="55"/>
      <c r="CS1325" s="55"/>
      <c r="CT1325" s="55"/>
      <c r="CU1325" s="55"/>
      <c r="CV1325" s="55"/>
      <c r="CW1325" s="55"/>
      <c r="CX1325" s="55"/>
      <c r="CY1325" s="55"/>
      <c r="CZ1325" s="55"/>
      <c r="DA1325" s="55"/>
      <c r="DB1325" s="55"/>
      <c r="DC1325" s="55"/>
      <c r="DD1325" s="55"/>
      <c r="DE1325" s="55"/>
      <c r="DF1325" s="55"/>
      <c r="DG1325" s="55"/>
      <c r="DH1325" s="55"/>
      <c r="DI1325" s="55"/>
      <c r="DJ1325" s="55"/>
      <c r="DK1325" s="55"/>
      <c r="DL1325" s="55"/>
      <c r="DM1325" s="55"/>
      <c r="DN1325" s="55"/>
      <c r="DO1325" s="55"/>
      <c r="DP1325" s="55"/>
      <c r="DQ1325" s="55"/>
      <c r="DR1325" s="55"/>
      <c r="DS1325" s="55"/>
      <c r="DT1325" s="55"/>
      <c r="DU1325" s="55"/>
      <c r="DV1325" s="55"/>
      <c r="DW1325" s="55"/>
      <c r="DX1325" s="55"/>
      <c r="DY1325" s="55"/>
      <c r="DZ1325" s="55"/>
      <c r="EA1325" s="55"/>
      <c r="EB1325" s="55"/>
      <c r="EC1325" s="55"/>
      <c r="ED1325" s="55"/>
      <c r="EE1325" s="55"/>
      <c r="EF1325" s="55"/>
      <c r="EG1325" s="55"/>
      <c r="EH1325" s="55"/>
      <c r="EI1325" s="55"/>
      <c r="EJ1325" s="55"/>
      <c r="EK1325" s="55"/>
      <c r="EL1325" s="55"/>
      <c r="EM1325" s="55"/>
      <c r="EN1325" s="55"/>
      <c r="EO1325" s="55"/>
      <c r="EP1325" s="55"/>
      <c r="EQ1325" s="55"/>
      <c r="ER1325" s="55"/>
      <c r="ES1325" s="55"/>
      <c r="ET1325" s="55"/>
      <c r="EU1325" s="55"/>
      <c r="EV1325" s="55"/>
      <c r="EW1325" s="55"/>
      <c r="EX1325" s="55"/>
      <c r="EY1325" s="55"/>
      <c r="EZ1325" s="55"/>
      <c r="FA1325" s="55"/>
      <c r="FB1325" s="55"/>
      <c r="FC1325" s="55"/>
      <c r="FD1325" s="55"/>
      <c r="FE1325" s="55"/>
      <c r="FF1325" s="55"/>
      <c r="FG1325" s="55"/>
      <c r="FH1325" s="55"/>
      <c r="FI1325" s="55"/>
      <c r="FJ1325" s="55"/>
      <c r="FK1325" s="55"/>
      <c r="FL1325" s="55"/>
      <c r="FM1325" s="55"/>
      <c r="FN1325" s="55"/>
      <c r="FO1325" s="55"/>
      <c r="FP1325" s="55"/>
      <c r="FQ1325" s="55"/>
      <c r="FR1325" s="55"/>
      <c r="FS1325" s="55"/>
      <c r="FT1325" s="55"/>
      <c r="FU1325" s="55"/>
      <c r="FV1325" s="55"/>
      <c r="FW1325" s="55"/>
      <c r="FX1325" s="55"/>
      <c r="FY1325" s="55"/>
      <c r="FZ1325" s="55"/>
      <c r="GA1325" s="55"/>
      <c r="GB1325" s="55"/>
      <c r="GC1325" s="55"/>
      <c r="GD1325" s="55"/>
      <c r="GE1325" s="55"/>
      <c r="GF1325" s="55"/>
      <c r="GG1325" s="55"/>
      <c r="GH1325" s="55"/>
      <c r="GI1325" s="55"/>
      <c r="GJ1325" s="55"/>
      <c r="GK1325" s="55"/>
      <c r="GL1325" s="55"/>
      <c r="GM1325" s="55"/>
      <c r="GN1325" s="55"/>
      <c r="GO1325" s="55"/>
      <c r="GP1325" s="55"/>
      <c r="GQ1325" s="55"/>
      <c r="GR1325" s="55"/>
      <c r="GS1325" s="55"/>
      <c r="GT1325" s="55"/>
      <c r="GU1325" s="55"/>
      <c r="GV1325" s="55"/>
      <c r="GW1325" s="55"/>
      <c r="GX1325" s="55"/>
      <c r="GY1325" s="55"/>
      <c r="GZ1325" s="55"/>
      <c r="HA1325" s="55"/>
      <c r="HB1325" s="55"/>
      <c r="HC1325" s="55"/>
      <c r="HD1325" s="55"/>
      <c r="HE1325" s="55"/>
      <c r="HF1325" s="55"/>
      <c r="HG1325" s="55"/>
      <c r="HH1325" s="55"/>
      <c r="HI1325" s="55"/>
      <c r="HJ1325" s="55"/>
      <c r="HK1325" s="55"/>
      <c r="HL1325" s="55"/>
      <c r="HM1325" s="55"/>
      <c r="HN1325" s="55"/>
      <c r="HO1325" s="55"/>
      <c r="HP1325" s="55"/>
      <c r="HQ1325" s="55"/>
      <c r="HR1325" s="55"/>
      <c r="HS1325" s="55"/>
      <c r="HT1325" s="55"/>
      <c r="HU1325" s="55"/>
      <c r="HV1325" s="55"/>
      <c r="HW1325" s="55"/>
      <c r="HX1325" s="55"/>
      <c r="HY1325" s="55"/>
      <c r="HZ1325" s="55"/>
      <c r="IA1325" s="55"/>
      <c r="IB1325" s="55"/>
      <c r="IC1325" s="55"/>
      <c r="ID1325" s="55"/>
      <c r="IE1325" s="55"/>
    </row>
    <row r="1326" s="55" customFormat="1" ht="60" hidden="1" customHeight="1">
      <c r="A1326" s="58"/>
      <c r="B1326" s="58" t="s">
        <v>62</v>
      </c>
      <c r="C1326" s="58" t="s">
        <v>63</v>
      </c>
      <c r="D1326" s="59" t="s">
        <v>64</v>
      </c>
      <c r="E1326" s="59" t="s">
        <v>4995</v>
      </c>
      <c r="F1326" s="62" t="s">
        <v>1807</v>
      </c>
      <c r="G1326" s="62" t="s">
        <v>857</v>
      </c>
      <c r="H1326" s="59" t="s">
        <v>5027</v>
      </c>
      <c r="I1326" s="63" t="s">
        <v>577</v>
      </c>
      <c r="J1326" s="62" t="s">
        <v>578</v>
      </c>
      <c r="K1326" s="64" t="s">
        <v>579</v>
      </c>
      <c r="L1326" s="79" t="s">
        <v>580</v>
      </c>
      <c r="M1326" s="64" t="s">
        <v>581</v>
      </c>
      <c r="N1326" s="64" t="s">
        <v>5028</v>
      </c>
      <c r="O1326" s="58" t="s">
        <v>397</v>
      </c>
      <c r="P1326" s="58" t="s">
        <v>76</v>
      </c>
      <c r="Q1326" s="66" t="s">
        <v>398</v>
      </c>
      <c r="R1326" s="115">
        <v>42861</v>
      </c>
      <c r="S1326" s="63">
        <v>15</v>
      </c>
      <c r="T1326" s="69">
        <f t="shared" si="113"/>
        <v>48339</v>
      </c>
      <c r="U1326" s="59" t="s">
        <v>100</v>
      </c>
      <c r="V1326" s="71" t="str">
        <f t="shared" si="109"/>
        <v/>
      </c>
      <c r="W1326" s="66" t="s">
        <v>399</v>
      </c>
      <c r="X1326" s="63">
        <v>100</v>
      </c>
      <c r="Y1326" s="63"/>
      <c r="Z1326" s="66" t="s">
        <v>399</v>
      </c>
      <c r="AA1326" s="59" t="s">
        <v>400</v>
      </c>
      <c r="AB1326" s="63"/>
      <c r="AC1326" s="66" t="s">
        <v>399</v>
      </c>
      <c r="AD1326" s="64">
        <v>24</v>
      </c>
      <c r="AE1326" s="72">
        <v>45332</v>
      </c>
      <c r="AF1326" s="73">
        <f t="shared" si="111"/>
        <v>46062</v>
      </c>
      <c r="AG1326" s="62" t="s">
        <v>82</v>
      </c>
      <c r="AH1326" s="62" t="s">
        <v>83</v>
      </c>
      <c r="AI1326" s="66" t="s">
        <v>5029</v>
      </c>
      <c r="AJ1326" s="62" t="s">
        <v>143</v>
      </c>
      <c r="AK1326" s="73" t="str">
        <f t="shared" ca="1" si="112"/>
        <v>поверен</v>
      </c>
      <c r="AL1326" s="66"/>
      <c r="AM1326" s="66" t="s">
        <v>86</v>
      </c>
      <c r="AN1326" s="66" t="s">
        <v>87</v>
      </c>
      <c r="AO1326" s="66" t="s">
        <v>88</v>
      </c>
      <c r="AP1326" s="63" t="s">
        <v>584</v>
      </c>
      <c r="AQ1326" s="74"/>
      <c r="AR1326" s="73"/>
      <c r="AS1326" s="66" t="s">
        <v>91</v>
      </c>
      <c r="AT1326" s="58" t="s">
        <v>385</v>
      </c>
      <c r="AU1326" s="58"/>
      <c r="AV1326" s="62"/>
      <c r="AW1326" s="62"/>
      <c r="AX1326" s="58"/>
      <c r="AY1326" s="58"/>
      <c r="AZ1326" s="58"/>
      <c r="BA1326" s="62" t="s">
        <v>221</v>
      </c>
      <c r="BB1326" s="62" t="s">
        <v>403</v>
      </c>
      <c r="BC1326" s="62" t="s">
        <v>404</v>
      </c>
      <c r="BD1326" s="66">
        <v>3160</v>
      </c>
      <c r="BE1326" s="62"/>
      <c r="BF1326" s="75"/>
      <c r="BG1326" s="76" t="s">
        <v>362</v>
      </c>
      <c r="BH1326" s="77"/>
      <c r="BI1326" s="71"/>
      <c r="BJ1326" s="60" t="s">
        <v>407</v>
      </c>
      <c r="BK1326" s="71" t="s">
        <v>588</v>
      </c>
    </row>
    <row r="1327" s="55" customFormat="1" ht="60" hidden="1" customHeight="1">
      <c r="A1327" s="37"/>
      <c r="B1327" s="37" t="s">
        <v>62</v>
      </c>
      <c r="C1327" s="37" t="s">
        <v>63</v>
      </c>
      <c r="D1327" s="56" t="s">
        <v>64</v>
      </c>
      <c r="E1327" s="56" t="s">
        <v>4995</v>
      </c>
      <c r="F1327" s="40" t="s">
        <v>1807</v>
      </c>
      <c r="G1327" s="40" t="s">
        <v>857</v>
      </c>
      <c r="H1327" s="56" t="s">
        <v>5030</v>
      </c>
      <c r="I1327" s="48" t="s">
        <v>590</v>
      </c>
      <c r="J1327" s="118" t="s">
        <v>908</v>
      </c>
      <c r="K1327" s="49" t="s">
        <v>592</v>
      </c>
      <c r="L1327" s="49" t="s">
        <v>593</v>
      </c>
      <c r="M1327" s="119" t="s">
        <v>909</v>
      </c>
      <c r="N1327" s="49">
        <v>222126</v>
      </c>
      <c r="O1327" s="37" t="s">
        <v>910</v>
      </c>
      <c r="P1327" s="37" t="s">
        <v>76</v>
      </c>
      <c r="Q1327" s="42" t="s">
        <v>398</v>
      </c>
      <c r="R1327" s="96">
        <v>44890</v>
      </c>
      <c r="S1327" s="48">
        <v>20</v>
      </c>
      <c r="T1327" s="45">
        <f t="shared" si="113"/>
        <v>52194</v>
      </c>
      <c r="U1327" s="56" t="s">
        <v>100</v>
      </c>
      <c r="V1327" s="47" t="str">
        <f t="shared" si="109"/>
        <v/>
      </c>
      <c r="W1327" s="42" t="s">
        <v>399</v>
      </c>
      <c r="X1327" s="48">
        <v>100</v>
      </c>
      <c r="Y1327" s="48"/>
      <c r="Z1327" s="42" t="s">
        <v>399</v>
      </c>
      <c r="AA1327" s="56" t="s">
        <v>596</v>
      </c>
      <c r="AB1327" s="48"/>
      <c r="AC1327" s="42" t="s">
        <v>399</v>
      </c>
      <c r="AD1327" s="49">
        <v>36</v>
      </c>
      <c r="AE1327" s="50">
        <v>44890</v>
      </c>
      <c r="AF1327" s="51">
        <f t="shared" si="111"/>
        <v>45985</v>
      </c>
      <c r="AG1327" s="40" t="s">
        <v>82</v>
      </c>
      <c r="AH1327" s="40" t="s">
        <v>83</v>
      </c>
      <c r="AI1327" s="42" t="s">
        <v>5031</v>
      </c>
      <c r="AJ1327" s="40" t="s">
        <v>598</v>
      </c>
      <c r="AK1327" s="51" t="str">
        <f t="shared" ca="1" si="112"/>
        <v>поверен</v>
      </c>
      <c r="AL1327" s="42"/>
      <c r="AM1327" s="42" t="s">
        <v>86</v>
      </c>
      <c r="AN1327" s="42" t="s">
        <v>87</v>
      </c>
      <c r="AO1327" s="42" t="s">
        <v>88</v>
      </c>
      <c r="AP1327" s="48" t="s">
        <v>912</v>
      </c>
      <c r="AQ1327" s="41" t="s">
        <v>5032</v>
      </c>
      <c r="AR1327" s="51"/>
      <c r="AS1327" s="42" t="s">
        <v>91</v>
      </c>
      <c r="AT1327" s="37" t="s">
        <v>385</v>
      </c>
      <c r="AU1327" s="37"/>
      <c r="AV1327" s="41" t="s">
        <v>5033</v>
      </c>
      <c r="AW1327" s="40"/>
      <c r="AX1327" s="37"/>
      <c r="AY1327" s="37"/>
      <c r="AZ1327" s="37"/>
      <c r="BA1327" s="40" t="s">
        <v>221</v>
      </c>
      <c r="BB1327" s="40" t="s">
        <v>403</v>
      </c>
      <c r="BC1327" s="40" t="s">
        <v>404</v>
      </c>
      <c r="BD1327" s="42">
        <v>3160</v>
      </c>
      <c r="BE1327" s="40"/>
      <c r="BF1327" s="52"/>
      <c r="BG1327" s="53" t="s">
        <v>2218</v>
      </c>
      <c r="BH1327" s="54"/>
      <c r="BI1327" s="47" t="s">
        <v>406</v>
      </c>
      <c r="BJ1327" s="38" t="s">
        <v>914</v>
      </c>
      <c r="BK1327" s="47" t="s">
        <v>915</v>
      </c>
    </row>
    <row r="1328" s="55" customFormat="1" ht="60" hidden="1" customHeight="1">
      <c r="A1328" s="58"/>
      <c r="B1328" s="58" t="s">
        <v>62</v>
      </c>
      <c r="C1328" s="58" t="s">
        <v>63</v>
      </c>
      <c r="D1328" s="59" t="s">
        <v>64</v>
      </c>
      <c r="E1328" s="59" t="s">
        <v>4995</v>
      </c>
      <c r="F1328" s="62" t="s">
        <v>1807</v>
      </c>
      <c r="G1328" s="62" t="s">
        <v>857</v>
      </c>
      <c r="H1328" s="59" t="s">
        <v>5034</v>
      </c>
      <c r="I1328" s="63" t="s">
        <v>577</v>
      </c>
      <c r="J1328" s="62" t="s">
        <v>578</v>
      </c>
      <c r="K1328" s="64" t="s">
        <v>579</v>
      </c>
      <c r="L1328" s="79" t="s">
        <v>580</v>
      </c>
      <c r="M1328" s="64" t="s">
        <v>581</v>
      </c>
      <c r="N1328" s="64" t="s">
        <v>5035</v>
      </c>
      <c r="O1328" s="58" t="s">
        <v>397</v>
      </c>
      <c r="P1328" s="58" t="s">
        <v>76</v>
      </c>
      <c r="Q1328" s="66" t="s">
        <v>398</v>
      </c>
      <c r="R1328" s="115">
        <v>42861</v>
      </c>
      <c r="S1328" s="63">
        <v>15</v>
      </c>
      <c r="T1328" s="69">
        <f t="shared" si="113"/>
        <v>48339</v>
      </c>
      <c r="U1328" s="59" t="s">
        <v>100</v>
      </c>
      <c r="V1328" s="71" t="str">
        <f t="shared" si="109"/>
        <v/>
      </c>
      <c r="W1328" s="66" t="s">
        <v>399</v>
      </c>
      <c r="X1328" s="63">
        <v>100</v>
      </c>
      <c r="Y1328" s="63"/>
      <c r="Z1328" s="66" t="s">
        <v>399</v>
      </c>
      <c r="AA1328" s="59" t="s">
        <v>400</v>
      </c>
      <c r="AB1328" s="63"/>
      <c r="AC1328" s="66" t="s">
        <v>399</v>
      </c>
      <c r="AD1328" s="64">
        <v>24</v>
      </c>
      <c r="AE1328" s="72">
        <v>45332</v>
      </c>
      <c r="AF1328" s="73">
        <f t="shared" si="111"/>
        <v>46062</v>
      </c>
      <c r="AG1328" s="62" t="s">
        <v>82</v>
      </c>
      <c r="AH1328" s="62" t="s">
        <v>83</v>
      </c>
      <c r="AI1328" s="66" t="s">
        <v>5036</v>
      </c>
      <c r="AJ1328" s="62" t="s">
        <v>143</v>
      </c>
      <c r="AK1328" s="73" t="str">
        <f t="shared" ca="1" si="112"/>
        <v>поверен</v>
      </c>
      <c r="AL1328" s="66"/>
      <c r="AM1328" s="66" t="s">
        <v>86</v>
      </c>
      <c r="AN1328" s="66" t="s">
        <v>87</v>
      </c>
      <c r="AO1328" s="66" t="s">
        <v>88</v>
      </c>
      <c r="AP1328" s="63" t="s">
        <v>584</v>
      </c>
      <c r="AQ1328" s="74"/>
      <c r="AR1328" s="73"/>
      <c r="AS1328" s="66" t="s">
        <v>91</v>
      </c>
      <c r="AT1328" s="58" t="s">
        <v>385</v>
      </c>
      <c r="AU1328" s="58"/>
      <c r="AV1328" s="62"/>
      <c r="AW1328" s="62"/>
      <c r="AX1328" s="58"/>
      <c r="AY1328" s="58"/>
      <c r="AZ1328" s="58"/>
      <c r="BA1328" s="62" t="s">
        <v>221</v>
      </c>
      <c r="BB1328" s="62" t="s">
        <v>403</v>
      </c>
      <c r="BC1328" s="62" t="s">
        <v>404</v>
      </c>
      <c r="BD1328" s="66">
        <v>3160</v>
      </c>
      <c r="BE1328" s="62"/>
      <c r="BF1328" s="75"/>
      <c r="BG1328" s="76" t="s">
        <v>362</v>
      </c>
      <c r="BH1328" s="77"/>
      <c r="BI1328" s="71"/>
      <c r="BJ1328" s="60" t="s">
        <v>407</v>
      </c>
      <c r="BK1328" s="71" t="s">
        <v>588</v>
      </c>
    </row>
    <row r="1329" s="55" customFormat="1" ht="60" hidden="1" customHeight="1">
      <c r="A1329" s="58"/>
      <c r="B1329" s="58" t="s">
        <v>62</v>
      </c>
      <c r="C1329" s="58" t="s">
        <v>63</v>
      </c>
      <c r="D1329" s="59" t="s">
        <v>64</v>
      </c>
      <c r="E1329" s="59" t="s">
        <v>4995</v>
      </c>
      <c r="F1329" s="62" t="s">
        <v>1807</v>
      </c>
      <c r="G1329" s="62" t="s">
        <v>857</v>
      </c>
      <c r="H1329" s="59" t="s">
        <v>5037</v>
      </c>
      <c r="I1329" s="63" t="s">
        <v>577</v>
      </c>
      <c r="J1329" s="62" t="s">
        <v>578</v>
      </c>
      <c r="K1329" s="64" t="s">
        <v>579</v>
      </c>
      <c r="L1329" s="79" t="s">
        <v>580</v>
      </c>
      <c r="M1329" s="64" t="s">
        <v>581</v>
      </c>
      <c r="N1329" s="64" t="s">
        <v>5038</v>
      </c>
      <c r="O1329" s="58" t="s">
        <v>397</v>
      </c>
      <c r="P1329" s="58" t="s">
        <v>76</v>
      </c>
      <c r="Q1329" s="66" t="s">
        <v>398</v>
      </c>
      <c r="R1329" s="115">
        <v>42861</v>
      </c>
      <c r="S1329" s="63">
        <v>15</v>
      </c>
      <c r="T1329" s="69">
        <f t="shared" si="113"/>
        <v>48339</v>
      </c>
      <c r="U1329" s="59" t="s">
        <v>100</v>
      </c>
      <c r="V1329" s="71" t="str">
        <f t="shared" si="109"/>
        <v/>
      </c>
      <c r="W1329" s="66" t="s">
        <v>399</v>
      </c>
      <c r="X1329" s="63">
        <v>100</v>
      </c>
      <c r="Y1329" s="63"/>
      <c r="Z1329" s="66" t="s">
        <v>399</v>
      </c>
      <c r="AA1329" s="59" t="s">
        <v>400</v>
      </c>
      <c r="AB1329" s="63"/>
      <c r="AC1329" s="66" t="s">
        <v>399</v>
      </c>
      <c r="AD1329" s="64">
        <v>24</v>
      </c>
      <c r="AE1329" s="72">
        <v>45332</v>
      </c>
      <c r="AF1329" s="73">
        <f t="shared" si="111"/>
        <v>46062</v>
      </c>
      <c r="AG1329" s="62" t="s">
        <v>82</v>
      </c>
      <c r="AH1329" s="62" t="s">
        <v>83</v>
      </c>
      <c r="AI1329" s="66" t="s">
        <v>5039</v>
      </c>
      <c r="AJ1329" s="62" t="s">
        <v>143</v>
      </c>
      <c r="AK1329" s="73" t="str">
        <f t="shared" ca="1" si="112"/>
        <v>поверен</v>
      </c>
      <c r="AL1329" s="66"/>
      <c r="AM1329" s="66" t="s">
        <v>86</v>
      </c>
      <c r="AN1329" s="66" t="s">
        <v>87</v>
      </c>
      <c r="AO1329" s="66" t="s">
        <v>88</v>
      </c>
      <c r="AP1329" s="63" t="s">
        <v>584</v>
      </c>
      <c r="AQ1329" s="74"/>
      <c r="AR1329" s="73"/>
      <c r="AS1329" s="66" t="s">
        <v>91</v>
      </c>
      <c r="AT1329" s="58" t="s">
        <v>385</v>
      </c>
      <c r="AU1329" s="58"/>
      <c r="AV1329" s="62"/>
      <c r="AW1329" s="62"/>
      <c r="AX1329" s="58"/>
      <c r="AY1329" s="58"/>
      <c r="AZ1329" s="58"/>
      <c r="BA1329" s="62" t="s">
        <v>221</v>
      </c>
      <c r="BB1329" s="62" t="s">
        <v>403</v>
      </c>
      <c r="BC1329" s="62" t="s">
        <v>404</v>
      </c>
      <c r="BD1329" s="66">
        <v>3160</v>
      </c>
      <c r="BE1329" s="62"/>
      <c r="BF1329" s="75"/>
      <c r="BG1329" s="76" t="s">
        <v>362</v>
      </c>
      <c r="BH1329" s="77"/>
      <c r="BI1329" s="71"/>
      <c r="BJ1329" s="60" t="s">
        <v>407</v>
      </c>
      <c r="BK1329" s="71" t="s">
        <v>588</v>
      </c>
    </row>
    <row r="1330" s="36" customFormat="1" ht="60" hidden="1" customHeight="1">
      <c r="A1330" s="37"/>
      <c r="B1330" s="37" t="s">
        <v>62</v>
      </c>
      <c r="C1330" s="37" t="s">
        <v>63</v>
      </c>
      <c r="D1330" s="56" t="s">
        <v>64</v>
      </c>
      <c r="E1330" s="56" t="s">
        <v>4995</v>
      </c>
      <c r="F1330" s="40" t="s">
        <v>5023</v>
      </c>
      <c r="G1330" s="40" t="s">
        <v>857</v>
      </c>
      <c r="H1330" s="56" t="s">
        <v>5040</v>
      </c>
      <c r="I1330" s="48" t="s">
        <v>590</v>
      </c>
      <c r="J1330" s="118" t="s">
        <v>908</v>
      </c>
      <c r="K1330" s="49" t="s">
        <v>592</v>
      </c>
      <c r="L1330" s="49" t="s">
        <v>593</v>
      </c>
      <c r="M1330" s="119" t="s">
        <v>909</v>
      </c>
      <c r="N1330" s="49">
        <v>222103</v>
      </c>
      <c r="O1330" s="37" t="s">
        <v>910</v>
      </c>
      <c r="P1330" s="37" t="s">
        <v>76</v>
      </c>
      <c r="Q1330" s="42" t="s">
        <v>398</v>
      </c>
      <c r="R1330" s="96">
        <v>44890</v>
      </c>
      <c r="S1330" s="48">
        <v>20</v>
      </c>
      <c r="T1330" s="45">
        <f t="shared" si="113"/>
        <v>52194</v>
      </c>
      <c r="U1330" s="56" t="s">
        <v>100</v>
      </c>
      <c r="V1330" s="47" t="str">
        <f t="shared" si="109"/>
        <v/>
      </c>
      <c r="W1330" s="42" t="s">
        <v>399</v>
      </c>
      <c r="X1330" s="48">
        <v>100</v>
      </c>
      <c r="Y1330" s="48"/>
      <c r="Z1330" s="42" t="s">
        <v>399</v>
      </c>
      <c r="AA1330" s="56" t="s">
        <v>596</v>
      </c>
      <c r="AB1330" s="48"/>
      <c r="AC1330" s="42" t="s">
        <v>399</v>
      </c>
      <c r="AD1330" s="49">
        <v>36</v>
      </c>
      <c r="AE1330" s="50">
        <v>44890</v>
      </c>
      <c r="AF1330" s="51">
        <f t="shared" si="111"/>
        <v>45985</v>
      </c>
      <c r="AG1330" s="40" t="s">
        <v>82</v>
      </c>
      <c r="AH1330" s="40" t="s">
        <v>83</v>
      </c>
      <c r="AI1330" s="42" t="s">
        <v>5041</v>
      </c>
      <c r="AJ1330" s="40" t="s">
        <v>598</v>
      </c>
      <c r="AK1330" s="51" t="str">
        <f t="shared" ca="1" si="112"/>
        <v>поверен</v>
      </c>
      <c r="AL1330" s="42"/>
      <c r="AM1330" s="42" t="s">
        <v>86</v>
      </c>
      <c r="AN1330" s="42" t="s">
        <v>87</v>
      </c>
      <c r="AO1330" s="42" t="s">
        <v>88</v>
      </c>
      <c r="AP1330" s="48" t="s">
        <v>912</v>
      </c>
      <c r="AQ1330" s="41" t="s">
        <v>4755</v>
      </c>
      <c r="AR1330" s="51"/>
      <c r="AS1330" s="42" t="s">
        <v>91</v>
      </c>
      <c r="AT1330" s="37" t="s">
        <v>385</v>
      </c>
      <c r="AU1330" s="37"/>
      <c r="AV1330" s="41" t="s">
        <v>4755</v>
      </c>
      <c r="AW1330" s="40"/>
      <c r="AX1330" s="37"/>
      <c r="AY1330" s="37"/>
      <c r="AZ1330" s="37"/>
      <c r="BA1330" s="40" t="s">
        <v>221</v>
      </c>
      <c r="BB1330" s="40" t="s">
        <v>403</v>
      </c>
      <c r="BC1330" s="40" t="s">
        <v>404</v>
      </c>
      <c r="BD1330" s="42">
        <v>3160</v>
      </c>
      <c r="BE1330" s="40"/>
      <c r="BF1330" s="52"/>
      <c r="BG1330" s="53"/>
      <c r="BH1330" s="54"/>
      <c r="BI1330" s="47" t="s">
        <v>406</v>
      </c>
      <c r="BJ1330" s="38" t="s">
        <v>914</v>
      </c>
      <c r="BK1330" s="47" t="s">
        <v>915</v>
      </c>
      <c r="BL1330" s="55"/>
      <c r="BM1330" s="55"/>
      <c r="BN1330" s="55"/>
      <c r="BO1330" s="55"/>
      <c r="BP1330" s="55"/>
      <c r="BQ1330" s="55"/>
      <c r="BR1330" s="55"/>
      <c r="BS1330" s="55"/>
      <c r="BT1330" s="55"/>
      <c r="BU1330" s="55"/>
      <c r="BV1330" s="55"/>
      <c r="BW1330" s="55"/>
      <c r="BX1330" s="55"/>
      <c r="BY1330" s="55"/>
      <c r="BZ1330" s="55"/>
      <c r="CA1330" s="55"/>
      <c r="CB1330" s="55"/>
      <c r="CC1330" s="55"/>
      <c r="CD1330" s="55"/>
      <c r="CE1330" s="55"/>
      <c r="CF1330" s="55"/>
      <c r="CG1330" s="55"/>
      <c r="CH1330" s="55"/>
      <c r="CI1330" s="55"/>
      <c r="CJ1330" s="55"/>
      <c r="CK1330" s="55"/>
      <c r="CL1330" s="55"/>
      <c r="CM1330" s="55"/>
      <c r="CN1330" s="55"/>
      <c r="CO1330" s="55"/>
      <c r="CP1330" s="55"/>
      <c r="CQ1330" s="55"/>
      <c r="CR1330" s="55"/>
      <c r="CS1330" s="55"/>
      <c r="CT1330" s="55"/>
      <c r="CU1330" s="55"/>
      <c r="CV1330" s="55"/>
      <c r="CW1330" s="55"/>
      <c r="CX1330" s="55"/>
      <c r="CY1330" s="55"/>
      <c r="CZ1330" s="55"/>
      <c r="DA1330" s="55"/>
      <c r="DB1330" s="55"/>
      <c r="DC1330" s="55"/>
      <c r="DD1330" s="55"/>
      <c r="DE1330" s="55"/>
      <c r="DF1330" s="55"/>
      <c r="DG1330" s="55"/>
      <c r="DH1330" s="55"/>
      <c r="DI1330" s="55"/>
      <c r="DJ1330" s="55"/>
      <c r="DK1330" s="55"/>
      <c r="DL1330" s="55"/>
      <c r="DM1330" s="55"/>
      <c r="DN1330" s="55"/>
      <c r="DO1330" s="55"/>
      <c r="DP1330" s="55"/>
      <c r="DQ1330" s="55"/>
      <c r="DR1330" s="55"/>
      <c r="DS1330" s="55"/>
      <c r="DT1330" s="55"/>
      <c r="DU1330" s="55"/>
      <c r="DV1330" s="55"/>
      <c r="DW1330" s="55"/>
      <c r="DX1330" s="55"/>
      <c r="DY1330" s="55"/>
      <c r="DZ1330" s="55"/>
      <c r="EA1330" s="55"/>
      <c r="EB1330" s="55"/>
      <c r="EC1330" s="55"/>
      <c r="ED1330" s="55"/>
      <c r="EE1330" s="55"/>
      <c r="EF1330" s="55"/>
      <c r="EG1330" s="55"/>
      <c r="EH1330" s="55"/>
      <c r="EI1330" s="55"/>
      <c r="EJ1330" s="55"/>
      <c r="EK1330" s="55"/>
      <c r="EL1330" s="55"/>
      <c r="EM1330" s="55"/>
      <c r="EN1330" s="55"/>
      <c r="EO1330" s="55"/>
      <c r="EP1330" s="55"/>
      <c r="EQ1330" s="55"/>
      <c r="ER1330" s="55"/>
      <c r="ES1330" s="55"/>
      <c r="ET1330" s="55"/>
      <c r="EU1330" s="55"/>
      <c r="EV1330" s="55"/>
      <c r="EW1330" s="55"/>
      <c r="EX1330" s="55"/>
      <c r="EY1330" s="55"/>
      <c r="EZ1330" s="55"/>
      <c r="FA1330" s="55"/>
      <c r="FB1330" s="55"/>
      <c r="FC1330" s="55"/>
      <c r="FD1330" s="55"/>
      <c r="FE1330" s="55"/>
      <c r="FF1330" s="55"/>
      <c r="FG1330" s="55"/>
      <c r="FH1330" s="55"/>
      <c r="FI1330" s="55"/>
      <c r="FJ1330" s="55"/>
      <c r="FK1330" s="55"/>
      <c r="FL1330" s="55"/>
      <c r="FM1330" s="55"/>
      <c r="FN1330" s="55"/>
      <c r="FO1330" s="55"/>
      <c r="FP1330" s="55"/>
      <c r="FQ1330" s="55"/>
      <c r="FR1330" s="55"/>
      <c r="FS1330" s="55"/>
      <c r="FT1330" s="55"/>
      <c r="FU1330" s="55"/>
      <c r="FV1330" s="55"/>
      <c r="FW1330" s="55"/>
      <c r="FX1330" s="55"/>
      <c r="FY1330" s="55"/>
      <c r="FZ1330" s="55"/>
      <c r="GA1330" s="55"/>
      <c r="GB1330" s="55"/>
      <c r="GC1330" s="55"/>
      <c r="GD1330" s="55"/>
      <c r="GE1330" s="55"/>
      <c r="GF1330" s="55"/>
      <c r="GG1330" s="55"/>
      <c r="GH1330" s="55"/>
      <c r="GI1330" s="55"/>
      <c r="GJ1330" s="55"/>
      <c r="GK1330" s="55"/>
      <c r="GL1330" s="55"/>
      <c r="GM1330" s="55"/>
      <c r="GN1330" s="55"/>
      <c r="GO1330" s="55"/>
      <c r="GP1330" s="55"/>
      <c r="GQ1330" s="55"/>
      <c r="GR1330" s="55"/>
      <c r="GS1330" s="55"/>
      <c r="GT1330" s="55"/>
      <c r="GU1330" s="55"/>
      <c r="GV1330" s="55"/>
      <c r="GW1330" s="55"/>
      <c r="GX1330" s="55"/>
      <c r="GY1330" s="55"/>
      <c r="GZ1330" s="55"/>
      <c r="HA1330" s="55"/>
      <c r="HB1330" s="55"/>
      <c r="HC1330" s="55"/>
      <c r="HD1330" s="55"/>
      <c r="HE1330" s="55"/>
      <c r="HF1330" s="55"/>
      <c r="HG1330" s="55"/>
      <c r="HH1330" s="55"/>
      <c r="HI1330" s="55"/>
      <c r="HJ1330" s="55"/>
      <c r="HK1330" s="55"/>
      <c r="HL1330" s="55"/>
      <c r="HM1330" s="55"/>
      <c r="HN1330" s="55"/>
      <c r="HO1330" s="55"/>
      <c r="HP1330" s="55"/>
      <c r="HQ1330" s="55"/>
      <c r="HR1330" s="55"/>
      <c r="HS1330" s="55"/>
      <c r="HT1330" s="55"/>
      <c r="HU1330" s="55"/>
      <c r="HV1330" s="55"/>
      <c r="HW1330" s="55"/>
      <c r="HX1330" s="55"/>
      <c r="HY1330" s="55"/>
      <c r="HZ1330" s="55"/>
      <c r="IA1330" s="55"/>
      <c r="IB1330" s="55"/>
      <c r="IC1330" s="55"/>
      <c r="ID1330" s="55"/>
      <c r="IE1330" s="55"/>
    </row>
    <row r="1331" s="36" customFormat="1" ht="60" hidden="1" customHeight="1">
      <c r="A1331" s="37"/>
      <c r="B1331" s="37" t="s">
        <v>62</v>
      </c>
      <c r="C1331" s="37" t="s">
        <v>63</v>
      </c>
      <c r="D1331" s="56" t="s">
        <v>64</v>
      </c>
      <c r="E1331" s="56" t="s">
        <v>5042</v>
      </c>
      <c r="F1331" s="40" t="s">
        <v>1807</v>
      </c>
      <c r="G1331" s="40" t="s">
        <v>5043</v>
      </c>
      <c r="H1331" s="56" t="s">
        <v>5044</v>
      </c>
      <c r="I1331" s="48" t="s">
        <v>639</v>
      </c>
      <c r="J1331" s="40" t="s">
        <v>640</v>
      </c>
      <c r="K1331" s="49" t="s">
        <v>463</v>
      </c>
      <c r="L1331" s="49" t="s">
        <v>641</v>
      </c>
      <c r="M1331" s="49" t="s">
        <v>4998</v>
      </c>
      <c r="N1331" s="49">
        <v>2865</v>
      </c>
      <c r="O1331" s="37" t="s">
        <v>644</v>
      </c>
      <c r="P1331" s="37" t="s">
        <v>76</v>
      </c>
      <c r="Q1331" s="42" t="s">
        <v>137</v>
      </c>
      <c r="R1331" s="96">
        <v>42921</v>
      </c>
      <c r="S1331" s="48">
        <v>12</v>
      </c>
      <c r="T1331" s="45">
        <f t="shared" si="113"/>
        <v>47303.400000000001</v>
      </c>
      <c r="U1331" s="56" t="s">
        <v>1811</v>
      </c>
      <c r="V1331" s="47" t="str">
        <f t="shared" si="109"/>
        <v>к</v>
      </c>
      <c r="W1331" s="47" t="str">
        <f t="shared" si="110"/>
        <v>Па</v>
      </c>
      <c r="X1331" s="48">
        <v>5</v>
      </c>
      <c r="Y1331" s="48" t="s">
        <v>215</v>
      </c>
      <c r="Z1331" s="42" t="s">
        <v>139</v>
      </c>
      <c r="AA1331" s="56" t="s">
        <v>948</v>
      </c>
      <c r="AB1331" s="48"/>
      <c r="AC1331" s="42" t="s">
        <v>141</v>
      </c>
      <c r="AD1331" s="49">
        <v>36</v>
      </c>
      <c r="AE1331" s="50">
        <v>45066</v>
      </c>
      <c r="AF1331" s="51">
        <f t="shared" si="111"/>
        <v>46161</v>
      </c>
      <c r="AG1331" s="40" t="s">
        <v>82</v>
      </c>
      <c r="AH1331" s="40" t="s">
        <v>83</v>
      </c>
      <c r="AI1331" s="42" t="s">
        <v>5045</v>
      </c>
      <c r="AJ1331" s="40" t="s">
        <v>143</v>
      </c>
      <c r="AK1331" s="51" t="str">
        <f t="shared" ca="1" si="112"/>
        <v>поверен</v>
      </c>
      <c r="AL1331" s="42"/>
      <c r="AM1331" s="42" t="s">
        <v>86</v>
      </c>
      <c r="AN1331" s="42" t="s">
        <v>87</v>
      </c>
      <c r="AO1331" s="42" t="s">
        <v>88</v>
      </c>
      <c r="AP1331" s="48" t="s">
        <v>573</v>
      </c>
      <c r="AQ1331" s="41"/>
      <c r="AR1331" s="51"/>
      <c r="AS1331" s="42" t="s">
        <v>91</v>
      </c>
      <c r="AT1331" s="37" t="s">
        <v>385</v>
      </c>
      <c r="AU1331" s="37"/>
      <c r="AV1331" s="40"/>
      <c r="AW1331" s="40"/>
      <c r="AX1331" s="37"/>
      <c r="AY1331" s="37"/>
      <c r="AZ1331" s="37"/>
      <c r="BA1331" s="40" t="s">
        <v>122</v>
      </c>
      <c r="BB1331" s="40" t="s">
        <v>145</v>
      </c>
      <c r="BC1331" s="40" t="s">
        <v>146</v>
      </c>
      <c r="BD1331" s="42"/>
      <c r="BE1331" s="40"/>
      <c r="BF1331" s="52"/>
      <c r="BG1331" s="53" t="s">
        <v>5046</v>
      </c>
      <c r="BH1331" s="54"/>
      <c r="BI1331" s="47"/>
      <c r="BJ1331" s="47"/>
      <c r="BK1331" s="47"/>
      <c r="BL1331" s="55"/>
      <c r="BM1331" s="55"/>
      <c r="BN1331" s="55"/>
      <c r="BO1331" s="55"/>
      <c r="BP1331" s="55"/>
      <c r="BQ1331" s="55"/>
      <c r="BR1331" s="55"/>
      <c r="BS1331" s="55"/>
      <c r="BT1331" s="55"/>
      <c r="BU1331" s="55"/>
      <c r="BV1331" s="55"/>
      <c r="BW1331" s="55"/>
      <c r="BX1331" s="55"/>
      <c r="BY1331" s="55"/>
      <c r="BZ1331" s="55"/>
      <c r="CA1331" s="55"/>
      <c r="CB1331" s="55"/>
      <c r="CC1331" s="55"/>
      <c r="CD1331" s="55"/>
      <c r="CE1331" s="55"/>
      <c r="CF1331" s="55"/>
      <c r="CG1331" s="55"/>
      <c r="CH1331" s="55"/>
      <c r="CI1331" s="55"/>
      <c r="CJ1331" s="55"/>
      <c r="CK1331" s="55"/>
      <c r="CL1331" s="55"/>
      <c r="CM1331" s="55"/>
      <c r="CN1331" s="55"/>
      <c r="CO1331" s="55"/>
      <c r="CP1331" s="55"/>
      <c r="CQ1331" s="55"/>
      <c r="CR1331" s="55"/>
      <c r="CS1331" s="55"/>
      <c r="CT1331" s="55"/>
      <c r="CU1331" s="55"/>
      <c r="CV1331" s="55"/>
      <c r="CW1331" s="55"/>
      <c r="CX1331" s="55"/>
      <c r="CY1331" s="55"/>
      <c r="CZ1331" s="55"/>
      <c r="DA1331" s="55"/>
      <c r="DB1331" s="55"/>
      <c r="DC1331" s="55"/>
      <c r="DD1331" s="55"/>
      <c r="DE1331" s="55"/>
      <c r="DF1331" s="55"/>
      <c r="DG1331" s="55"/>
      <c r="DH1331" s="55"/>
      <c r="DI1331" s="55"/>
      <c r="DJ1331" s="55"/>
      <c r="DK1331" s="55"/>
      <c r="DL1331" s="55"/>
      <c r="DM1331" s="55"/>
      <c r="DN1331" s="55"/>
      <c r="DO1331" s="55"/>
      <c r="DP1331" s="55"/>
      <c r="DQ1331" s="55"/>
      <c r="DR1331" s="55"/>
      <c r="DS1331" s="55"/>
      <c r="DT1331" s="55"/>
      <c r="DU1331" s="55"/>
      <c r="DV1331" s="55"/>
      <c r="DW1331" s="55"/>
      <c r="DX1331" s="55"/>
      <c r="DY1331" s="55"/>
      <c r="DZ1331" s="55"/>
      <c r="EA1331" s="55"/>
      <c r="EB1331" s="55"/>
      <c r="EC1331" s="55"/>
      <c r="ED1331" s="55"/>
      <c r="EE1331" s="55"/>
      <c r="EF1331" s="55"/>
      <c r="EG1331" s="55"/>
      <c r="EH1331" s="55"/>
      <c r="EI1331" s="55"/>
      <c r="EJ1331" s="55"/>
      <c r="EK1331" s="55"/>
      <c r="EL1331" s="55"/>
      <c r="EM1331" s="55"/>
      <c r="EN1331" s="55"/>
      <c r="EO1331" s="55"/>
      <c r="EP1331" s="55"/>
      <c r="EQ1331" s="55"/>
      <c r="ER1331" s="55"/>
      <c r="ES1331" s="55"/>
      <c r="ET1331" s="55"/>
      <c r="EU1331" s="55"/>
      <c r="EV1331" s="55"/>
      <c r="EW1331" s="55"/>
      <c r="EX1331" s="55"/>
      <c r="EY1331" s="55"/>
      <c r="EZ1331" s="55"/>
      <c r="FA1331" s="55"/>
      <c r="FB1331" s="55"/>
      <c r="FC1331" s="55"/>
      <c r="FD1331" s="55"/>
      <c r="FE1331" s="55"/>
      <c r="FF1331" s="55"/>
      <c r="FG1331" s="55"/>
      <c r="FH1331" s="55"/>
      <c r="FI1331" s="55"/>
      <c r="FJ1331" s="55"/>
      <c r="FK1331" s="55"/>
      <c r="FL1331" s="55"/>
      <c r="FM1331" s="55"/>
      <c r="FN1331" s="55"/>
      <c r="FO1331" s="55"/>
      <c r="FP1331" s="55"/>
      <c r="FQ1331" s="55"/>
      <c r="FR1331" s="55"/>
      <c r="FS1331" s="55"/>
      <c r="FT1331" s="55"/>
      <c r="FU1331" s="55"/>
      <c r="FV1331" s="55"/>
      <c r="FW1331" s="55"/>
      <c r="FX1331" s="55"/>
      <c r="FY1331" s="55"/>
      <c r="FZ1331" s="55"/>
      <c r="GA1331" s="55"/>
      <c r="GB1331" s="55"/>
      <c r="GC1331" s="55"/>
      <c r="GD1331" s="55"/>
      <c r="GE1331" s="55"/>
      <c r="GF1331" s="55"/>
      <c r="GG1331" s="55"/>
      <c r="GH1331" s="55"/>
      <c r="GI1331" s="55"/>
      <c r="GJ1331" s="55"/>
      <c r="GK1331" s="55"/>
      <c r="GL1331" s="55"/>
      <c r="GM1331" s="55"/>
      <c r="GN1331" s="55"/>
      <c r="GO1331" s="55"/>
      <c r="GP1331" s="55"/>
      <c r="GQ1331" s="55"/>
      <c r="GR1331" s="55"/>
      <c r="GS1331" s="55"/>
      <c r="GT1331" s="55"/>
      <c r="GU1331" s="55"/>
      <c r="GV1331" s="55"/>
      <c r="GW1331" s="55"/>
      <c r="GX1331" s="55"/>
      <c r="GY1331" s="55"/>
      <c r="GZ1331" s="55"/>
      <c r="HA1331" s="55"/>
      <c r="HB1331" s="55"/>
      <c r="HC1331" s="55"/>
      <c r="HD1331" s="55"/>
      <c r="HE1331" s="55"/>
      <c r="HF1331" s="55"/>
      <c r="HG1331" s="55"/>
      <c r="HH1331" s="55"/>
      <c r="HI1331" s="55"/>
      <c r="HJ1331" s="55"/>
      <c r="HK1331" s="55"/>
      <c r="HL1331" s="55"/>
      <c r="HM1331" s="55"/>
      <c r="HN1331" s="55"/>
      <c r="HO1331" s="55"/>
      <c r="HP1331" s="55"/>
      <c r="HQ1331" s="55"/>
      <c r="HR1331" s="55"/>
      <c r="HS1331" s="55"/>
      <c r="HT1331" s="55"/>
      <c r="HU1331" s="55"/>
      <c r="HV1331" s="55"/>
      <c r="HW1331" s="55"/>
      <c r="HX1331" s="55"/>
      <c r="HY1331" s="55"/>
      <c r="HZ1331" s="55"/>
      <c r="IA1331" s="55"/>
      <c r="IB1331" s="55"/>
      <c r="IC1331" s="55"/>
      <c r="ID1331" s="55"/>
      <c r="IE1331" s="55"/>
    </row>
    <row r="1332" s="36" customFormat="1" ht="60" hidden="1" customHeight="1">
      <c r="A1332" s="37"/>
      <c r="B1332" s="37" t="s">
        <v>62</v>
      </c>
      <c r="C1332" s="37" t="s">
        <v>63</v>
      </c>
      <c r="D1332" s="56" t="s">
        <v>64</v>
      </c>
      <c r="E1332" s="56" t="s">
        <v>5042</v>
      </c>
      <c r="F1332" s="40" t="s">
        <v>1807</v>
      </c>
      <c r="G1332" s="40" t="s">
        <v>5043</v>
      </c>
      <c r="H1332" s="56" t="s">
        <v>5047</v>
      </c>
      <c r="I1332" s="48" t="s">
        <v>639</v>
      </c>
      <c r="J1332" s="40" t="s">
        <v>640</v>
      </c>
      <c r="K1332" s="49" t="s">
        <v>463</v>
      </c>
      <c r="L1332" s="49" t="s">
        <v>641</v>
      </c>
      <c r="M1332" s="49" t="s">
        <v>4998</v>
      </c>
      <c r="N1332" s="49">
        <v>2864</v>
      </c>
      <c r="O1332" s="37" t="s">
        <v>644</v>
      </c>
      <c r="P1332" s="37" t="s">
        <v>76</v>
      </c>
      <c r="Q1332" s="42" t="s">
        <v>137</v>
      </c>
      <c r="R1332" s="96">
        <v>42921</v>
      </c>
      <c r="S1332" s="48">
        <v>12</v>
      </c>
      <c r="T1332" s="45">
        <f t="shared" si="113"/>
        <v>47303.400000000001</v>
      </c>
      <c r="U1332" s="56" t="s">
        <v>1811</v>
      </c>
      <c r="V1332" s="47" t="str">
        <f t="shared" si="109"/>
        <v>к</v>
      </c>
      <c r="W1332" s="47" t="str">
        <f t="shared" si="110"/>
        <v>Па</v>
      </c>
      <c r="X1332" s="48">
        <v>5</v>
      </c>
      <c r="Y1332" s="48" t="s">
        <v>215</v>
      </c>
      <c r="Z1332" s="42" t="s">
        <v>139</v>
      </c>
      <c r="AA1332" s="56" t="s">
        <v>948</v>
      </c>
      <c r="AB1332" s="48"/>
      <c r="AC1332" s="42" t="s">
        <v>141</v>
      </c>
      <c r="AD1332" s="49">
        <v>36</v>
      </c>
      <c r="AE1332" s="50">
        <v>45066</v>
      </c>
      <c r="AF1332" s="51">
        <f t="shared" si="111"/>
        <v>46161</v>
      </c>
      <c r="AG1332" s="40" t="s">
        <v>82</v>
      </c>
      <c r="AH1332" s="40" t="s">
        <v>83</v>
      </c>
      <c r="AI1332" s="42" t="s">
        <v>5048</v>
      </c>
      <c r="AJ1332" s="40" t="s">
        <v>143</v>
      </c>
      <c r="AK1332" s="51" t="str">
        <f t="shared" ca="1" si="112"/>
        <v>поверен</v>
      </c>
      <c r="AL1332" s="42"/>
      <c r="AM1332" s="42" t="s">
        <v>86</v>
      </c>
      <c r="AN1332" s="42" t="s">
        <v>87</v>
      </c>
      <c r="AO1332" s="42" t="s">
        <v>88</v>
      </c>
      <c r="AP1332" s="48" t="s">
        <v>573</v>
      </c>
      <c r="AQ1332" s="41"/>
      <c r="AR1332" s="51"/>
      <c r="AS1332" s="42" t="s">
        <v>91</v>
      </c>
      <c r="AT1332" s="37" t="s">
        <v>385</v>
      </c>
      <c r="AU1332" s="37"/>
      <c r="AV1332" s="40"/>
      <c r="AW1332" s="40"/>
      <c r="AX1332" s="37"/>
      <c r="AY1332" s="37"/>
      <c r="AZ1332" s="37"/>
      <c r="BA1332" s="40"/>
      <c r="BB1332" s="40" t="s">
        <v>145</v>
      </c>
      <c r="BC1332" s="40" t="s">
        <v>146</v>
      </c>
      <c r="BD1332" s="42"/>
      <c r="BE1332" s="40"/>
      <c r="BF1332" s="52"/>
      <c r="BG1332" s="53" t="s">
        <v>5046</v>
      </c>
      <c r="BH1332" s="54"/>
      <c r="BI1332" s="47"/>
      <c r="BJ1332" s="47"/>
      <c r="BK1332" s="47"/>
      <c r="BL1332" s="55"/>
      <c r="BM1332" s="55"/>
      <c r="BN1332" s="55"/>
      <c r="BO1332" s="55"/>
      <c r="BP1332" s="55"/>
      <c r="BQ1332" s="55"/>
      <c r="BR1332" s="55"/>
      <c r="BS1332" s="55"/>
      <c r="BT1332" s="55"/>
      <c r="BU1332" s="55"/>
      <c r="BV1332" s="55"/>
      <c r="BW1332" s="55"/>
      <c r="BX1332" s="55"/>
      <c r="BY1332" s="55"/>
      <c r="BZ1332" s="55"/>
      <c r="CA1332" s="55"/>
      <c r="CB1332" s="55"/>
      <c r="CC1332" s="55"/>
      <c r="CD1332" s="55"/>
      <c r="CE1332" s="55"/>
      <c r="CF1332" s="55"/>
      <c r="CG1332" s="55"/>
      <c r="CH1332" s="55"/>
      <c r="CI1332" s="55"/>
      <c r="CJ1332" s="55"/>
      <c r="CK1332" s="55"/>
      <c r="CL1332" s="55"/>
      <c r="CM1332" s="55"/>
      <c r="CN1332" s="55"/>
      <c r="CO1332" s="55"/>
      <c r="CP1332" s="55"/>
      <c r="CQ1332" s="55"/>
      <c r="CR1332" s="55"/>
      <c r="CS1332" s="55"/>
      <c r="CT1332" s="55"/>
      <c r="CU1332" s="55"/>
      <c r="CV1332" s="55"/>
      <c r="CW1332" s="55"/>
      <c r="CX1332" s="55"/>
      <c r="CY1332" s="55"/>
      <c r="CZ1332" s="55"/>
      <c r="DA1332" s="55"/>
      <c r="DB1332" s="55"/>
      <c r="DC1332" s="55"/>
      <c r="DD1332" s="55"/>
      <c r="DE1332" s="55"/>
      <c r="DF1332" s="55"/>
      <c r="DG1332" s="55"/>
      <c r="DH1332" s="55"/>
      <c r="DI1332" s="55"/>
      <c r="DJ1332" s="55"/>
      <c r="DK1332" s="55"/>
      <c r="DL1332" s="55"/>
      <c r="DM1332" s="55"/>
      <c r="DN1332" s="55"/>
      <c r="DO1332" s="55"/>
      <c r="DP1332" s="55"/>
      <c r="DQ1332" s="55"/>
      <c r="DR1332" s="55"/>
      <c r="DS1332" s="55"/>
      <c r="DT1332" s="55"/>
      <c r="DU1332" s="55"/>
      <c r="DV1332" s="55"/>
      <c r="DW1332" s="55"/>
      <c r="DX1332" s="55"/>
      <c r="DY1332" s="55"/>
      <c r="DZ1332" s="55"/>
      <c r="EA1332" s="55"/>
      <c r="EB1332" s="55"/>
      <c r="EC1332" s="55"/>
      <c r="ED1332" s="55"/>
      <c r="EE1332" s="55"/>
      <c r="EF1332" s="55"/>
      <c r="EG1332" s="55"/>
      <c r="EH1332" s="55"/>
      <c r="EI1332" s="55"/>
      <c r="EJ1332" s="55"/>
      <c r="EK1332" s="55"/>
      <c r="EL1332" s="55"/>
      <c r="EM1332" s="55"/>
      <c r="EN1332" s="55"/>
      <c r="EO1332" s="55"/>
      <c r="EP1332" s="55"/>
      <c r="EQ1332" s="55"/>
      <c r="ER1332" s="55"/>
      <c r="ES1332" s="55"/>
      <c r="ET1332" s="55"/>
      <c r="EU1332" s="55"/>
      <c r="EV1332" s="55"/>
      <c r="EW1332" s="55"/>
      <c r="EX1332" s="55"/>
      <c r="EY1332" s="55"/>
      <c r="EZ1332" s="55"/>
      <c r="FA1332" s="55"/>
      <c r="FB1332" s="55"/>
      <c r="FC1332" s="55"/>
      <c r="FD1332" s="55"/>
      <c r="FE1332" s="55"/>
      <c r="FF1332" s="55"/>
      <c r="FG1332" s="55"/>
      <c r="FH1332" s="55"/>
      <c r="FI1332" s="55"/>
      <c r="FJ1332" s="55"/>
      <c r="FK1332" s="55"/>
      <c r="FL1332" s="55"/>
      <c r="FM1332" s="55"/>
      <c r="FN1332" s="55"/>
      <c r="FO1332" s="55"/>
      <c r="FP1332" s="55"/>
      <c r="FQ1332" s="55"/>
      <c r="FR1332" s="55"/>
      <c r="FS1332" s="55"/>
      <c r="FT1332" s="55"/>
      <c r="FU1332" s="55"/>
      <c r="FV1332" s="55"/>
      <c r="FW1332" s="55"/>
      <c r="FX1332" s="55"/>
      <c r="FY1332" s="55"/>
      <c r="FZ1332" s="55"/>
      <c r="GA1332" s="55"/>
      <c r="GB1332" s="55"/>
      <c r="GC1332" s="55"/>
      <c r="GD1332" s="55"/>
      <c r="GE1332" s="55"/>
      <c r="GF1332" s="55"/>
      <c r="GG1332" s="55"/>
      <c r="GH1332" s="55"/>
      <c r="GI1332" s="55"/>
      <c r="GJ1332" s="55"/>
      <c r="GK1332" s="55"/>
      <c r="GL1332" s="55"/>
      <c r="GM1332" s="55"/>
      <c r="GN1332" s="55"/>
      <c r="GO1332" s="55"/>
      <c r="GP1332" s="55"/>
      <c r="GQ1332" s="55"/>
      <c r="GR1332" s="55"/>
      <c r="GS1332" s="55"/>
      <c r="GT1332" s="55"/>
      <c r="GU1332" s="55"/>
      <c r="GV1332" s="55"/>
      <c r="GW1332" s="55"/>
      <c r="GX1332" s="55"/>
      <c r="GY1332" s="55"/>
      <c r="GZ1332" s="55"/>
      <c r="HA1332" s="55"/>
      <c r="HB1332" s="55"/>
      <c r="HC1332" s="55"/>
      <c r="HD1332" s="55"/>
      <c r="HE1332" s="55"/>
      <c r="HF1332" s="55"/>
      <c r="HG1332" s="55"/>
      <c r="HH1332" s="55"/>
      <c r="HI1332" s="55"/>
      <c r="HJ1332" s="55"/>
      <c r="HK1332" s="55"/>
      <c r="HL1332" s="55"/>
      <c r="HM1332" s="55"/>
      <c r="HN1332" s="55"/>
      <c r="HO1332" s="55"/>
      <c r="HP1332" s="55"/>
      <c r="HQ1332" s="55"/>
      <c r="HR1332" s="55"/>
      <c r="HS1332" s="55"/>
      <c r="HT1332" s="55"/>
      <c r="HU1332" s="55"/>
      <c r="HV1332" s="55"/>
      <c r="HW1332" s="55"/>
      <c r="HX1332" s="55"/>
      <c r="HY1332" s="55"/>
      <c r="HZ1332" s="55"/>
      <c r="IA1332" s="55"/>
      <c r="IB1332" s="55"/>
      <c r="IC1332" s="55"/>
      <c r="ID1332" s="55"/>
      <c r="IE1332" s="55"/>
    </row>
    <row r="1333" s="36" customFormat="1" ht="60" hidden="1" customHeight="1">
      <c r="A1333" s="37"/>
      <c r="B1333" s="37" t="s">
        <v>62</v>
      </c>
      <c r="C1333" s="37" t="s">
        <v>63</v>
      </c>
      <c r="D1333" s="56" t="s">
        <v>64</v>
      </c>
      <c r="E1333" s="56" t="s">
        <v>5042</v>
      </c>
      <c r="F1333" s="40" t="s">
        <v>1807</v>
      </c>
      <c r="G1333" s="40" t="s">
        <v>5043</v>
      </c>
      <c r="H1333" s="56" t="s">
        <v>5049</v>
      </c>
      <c r="I1333" s="48" t="s">
        <v>639</v>
      </c>
      <c r="J1333" s="40" t="s">
        <v>640</v>
      </c>
      <c r="K1333" s="49" t="s">
        <v>463</v>
      </c>
      <c r="L1333" s="49" t="s">
        <v>641</v>
      </c>
      <c r="M1333" s="49" t="s">
        <v>4998</v>
      </c>
      <c r="N1333" s="49">
        <v>2867</v>
      </c>
      <c r="O1333" s="37" t="s">
        <v>644</v>
      </c>
      <c r="P1333" s="37" t="s">
        <v>76</v>
      </c>
      <c r="Q1333" s="42" t="s">
        <v>137</v>
      </c>
      <c r="R1333" s="96">
        <v>42921</v>
      </c>
      <c r="S1333" s="48">
        <v>12</v>
      </c>
      <c r="T1333" s="45">
        <f t="shared" si="113"/>
        <v>47303.400000000001</v>
      </c>
      <c r="U1333" s="56" t="s">
        <v>1811</v>
      </c>
      <c r="V1333" s="47" t="str">
        <f t="shared" si="109"/>
        <v>к</v>
      </c>
      <c r="W1333" s="47" t="str">
        <f t="shared" si="110"/>
        <v>Па</v>
      </c>
      <c r="X1333" s="48">
        <v>5</v>
      </c>
      <c r="Y1333" s="48" t="s">
        <v>215</v>
      </c>
      <c r="Z1333" s="42" t="s">
        <v>139</v>
      </c>
      <c r="AA1333" s="56" t="s">
        <v>948</v>
      </c>
      <c r="AB1333" s="48"/>
      <c r="AC1333" s="42" t="s">
        <v>141</v>
      </c>
      <c r="AD1333" s="49">
        <v>36</v>
      </c>
      <c r="AE1333" s="50">
        <v>45066</v>
      </c>
      <c r="AF1333" s="51">
        <f t="shared" si="111"/>
        <v>46161</v>
      </c>
      <c r="AG1333" s="40" t="s">
        <v>82</v>
      </c>
      <c r="AH1333" s="40" t="s">
        <v>83</v>
      </c>
      <c r="AI1333" s="42" t="s">
        <v>5050</v>
      </c>
      <c r="AJ1333" s="40" t="s">
        <v>143</v>
      </c>
      <c r="AK1333" s="51" t="str">
        <f t="shared" ca="1" si="112"/>
        <v>поверен</v>
      </c>
      <c r="AL1333" s="42"/>
      <c r="AM1333" s="42" t="s">
        <v>86</v>
      </c>
      <c r="AN1333" s="42" t="s">
        <v>87</v>
      </c>
      <c r="AO1333" s="42" t="s">
        <v>88</v>
      </c>
      <c r="AP1333" s="48" t="s">
        <v>573</v>
      </c>
      <c r="AQ1333" s="41"/>
      <c r="AR1333" s="51"/>
      <c r="AS1333" s="42" t="s">
        <v>91</v>
      </c>
      <c r="AT1333" s="37" t="s">
        <v>385</v>
      </c>
      <c r="AU1333" s="37"/>
      <c r="AV1333" s="40"/>
      <c r="AW1333" s="40"/>
      <c r="AX1333" s="37"/>
      <c r="AY1333" s="37"/>
      <c r="AZ1333" s="37"/>
      <c r="BA1333" s="40"/>
      <c r="BB1333" s="40" t="s">
        <v>145</v>
      </c>
      <c r="BC1333" s="40" t="s">
        <v>146</v>
      </c>
      <c r="BD1333" s="42"/>
      <c r="BE1333" s="40"/>
      <c r="BF1333" s="52"/>
      <c r="BG1333" s="53" t="s">
        <v>5046</v>
      </c>
      <c r="BH1333" s="54"/>
      <c r="BI1333" s="47"/>
      <c r="BJ1333" s="47"/>
      <c r="BK1333" s="47"/>
      <c r="BL1333" s="55"/>
      <c r="BM1333" s="55"/>
      <c r="BN1333" s="55"/>
      <c r="BO1333" s="55"/>
      <c r="BP1333" s="55"/>
      <c r="BQ1333" s="55"/>
      <c r="BR1333" s="55"/>
      <c r="BS1333" s="55"/>
      <c r="BT1333" s="55"/>
      <c r="BU1333" s="55"/>
      <c r="BV1333" s="55"/>
      <c r="BW1333" s="55"/>
      <c r="BX1333" s="55"/>
      <c r="BY1333" s="55"/>
      <c r="BZ1333" s="55"/>
      <c r="CA1333" s="55"/>
      <c r="CB1333" s="55"/>
      <c r="CC1333" s="55"/>
      <c r="CD1333" s="55"/>
      <c r="CE1333" s="55"/>
      <c r="CF1333" s="55"/>
      <c r="CG1333" s="55"/>
      <c r="CH1333" s="55"/>
      <c r="CI1333" s="55"/>
      <c r="CJ1333" s="55"/>
      <c r="CK1333" s="55"/>
      <c r="CL1333" s="55"/>
      <c r="CM1333" s="55"/>
      <c r="CN1333" s="55"/>
      <c r="CO1333" s="55"/>
      <c r="CP1333" s="55"/>
      <c r="CQ1333" s="55"/>
      <c r="CR1333" s="55"/>
      <c r="CS1333" s="55"/>
      <c r="CT1333" s="55"/>
      <c r="CU1333" s="55"/>
      <c r="CV1333" s="55"/>
      <c r="CW1333" s="55"/>
      <c r="CX1333" s="55"/>
      <c r="CY1333" s="55"/>
      <c r="CZ1333" s="55"/>
      <c r="DA1333" s="55"/>
      <c r="DB1333" s="55"/>
      <c r="DC1333" s="55"/>
      <c r="DD1333" s="55"/>
      <c r="DE1333" s="55"/>
      <c r="DF1333" s="55"/>
      <c r="DG1333" s="55"/>
      <c r="DH1333" s="55"/>
      <c r="DI1333" s="55"/>
      <c r="DJ1333" s="55"/>
      <c r="DK1333" s="55"/>
      <c r="DL1333" s="55"/>
      <c r="DM1333" s="55"/>
      <c r="DN1333" s="55"/>
      <c r="DO1333" s="55"/>
      <c r="DP1333" s="55"/>
      <c r="DQ1333" s="55"/>
      <c r="DR1333" s="55"/>
      <c r="DS1333" s="55"/>
      <c r="DT1333" s="55"/>
      <c r="DU1333" s="55"/>
      <c r="DV1333" s="55"/>
      <c r="DW1333" s="55"/>
      <c r="DX1333" s="55"/>
      <c r="DY1333" s="55"/>
      <c r="DZ1333" s="55"/>
      <c r="EA1333" s="55"/>
      <c r="EB1333" s="55"/>
      <c r="EC1333" s="55"/>
      <c r="ED1333" s="55"/>
      <c r="EE1333" s="55"/>
      <c r="EF1333" s="55"/>
      <c r="EG1333" s="55"/>
      <c r="EH1333" s="55"/>
      <c r="EI1333" s="55"/>
      <c r="EJ1333" s="55"/>
      <c r="EK1333" s="55"/>
      <c r="EL1333" s="55"/>
      <c r="EM1333" s="55"/>
      <c r="EN1333" s="55"/>
      <c r="EO1333" s="55"/>
      <c r="EP1333" s="55"/>
      <c r="EQ1333" s="55"/>
      <c r="ER1333" s="55"/>
      <c r="ES1333" s="55"/>
      <c r="ET1333" s="55"/>
      <c r="EU1333" s="55"/>
      <c r="EV1333" s="55"/>
      <c r="EW1333" s="55"/>
      <c r="EX1333" s="55"/>
      <c r="EY1333" s="55"/>
      <c r="EZ1333" s="55"/>
      <c r="FA1333" s="55"/>
      <c r="FB1333" s="55"/>
      <c r="FC1333" s="55"/>
      <c r="FD1333" s="55"/>
      <c r="FE1333" s="55"/>
      <c r="FF1333" s="55"/>
      <c r="FG1333" s="55"/>
      <c r="FH1333" s="55"/>
      <c r="FI1333" s="55"/>
      <c r="FJ1333" s="55"/>
      <c r="FK1333" s="55"/>
      <c r="FL1333" s="55"/>
      <c r="FM1333" s="55"/>
      <c r="FN1333" s="55"/>
      <c r="FO1333" s="55"/>
      <c r="FP1333" s="55"/>
      <c r="FQ1333" s="55"/>
      <c r="FR1333" s="55"/>
      <c r="FS1333" s="55"/>
      <c r="FT1333" s="55"/>
      <c r="FU1333" s="55"/>
      <c r="FV1333" s="55"/>
      <c r="FW1333" s="55"/>
      <c r="FX1333" s="55"/>
      <c r="FY1333" s="55"/>
      <c r="FZ1333" s="55"/>
      <c r="GA1333" s="55"/>
      <c r="GB1333" s="55"/>
      <c r="GC1333" s="55"/>
      <c r="GD1333" s="55"/>
      <c r="GE1333" s="55"/>
      <c r="GF1333" s="55"/>
      <c r="GG1333" s="55"/>
      <c r="GH1333" s="55"/>
      <c r="GI1333" s="55"/>
      <c r="GJ1333" s="55"/>
      <c r="GK1333" s="55"/>
      <c r="GL1333" s="55"/>
      <c r="GM1333" s="55"/>
      <c r="GN1333" s="55"/>
      <c r="GO1333" s="55"/>
      <c r="GP1333" s="55"/>
      <c r="GQ1333" s="55"/>
      <c r="GR1333" s="55"/>
      <c r="GS1333" s="55"/>
      <c r="GT1333" s="55"/>
      <c r="GU1333" s="55"/>
      <c r="GV1333" s="55"/>
      <c r="GW1333" s="55"/>
      <c r="GX1333" s="55"/>
      <c r="GY1333" s="55"/>
      <c r="GZ1333" s="55"/>
      <c r="HA1333" s="55"/>
      <c r="HB1333" s="55"/>
      <c r="HC1333" s="55"/>
      <c r="HD1333" s="55"/>
      <c r="HE1333" s="55"/>
      <c r="HF1333" s="55"/>
      <c r="HG1333" s="55"/>
      <c r="HH1333" s="55"/>
      <c r="HI1333" s="55"/>
      <c r="HJ1333" s="55"/>
      <c r="HK1333" s="55"/>
      <c r="HL1333" s="55"/>
      <c r="HM1333" s="55"/>
      <c r="HN1333" s="55"/>
      <c r="HO1333" s="55"/>
      <c r="HP1333" s="55"/>
      <c r="HQ1333" s="55"/>
      <c r="HR1333" s="55"/>
      <c r="HS1333" s="55"/>
      <c r="HT1333" s="55"/>
      <c r="HU1333" s="55"/>
      <c r="HV1333" s="55"/>
      <c r="HW1333" s="55"/>
      <c r="HX1333" s="55"/>
      <c r="HY1333" s="55"/>
      <c r="HZ1333" s="55"/>
      <c r="IA1333" s="55"/>
      <c r="IB1333" s="55"/>
      <c r="IC1333" s="55"/>
      <c r="ID1333" s="55"/>
      <c r="IE1333" s="55"/>
    </row>
    <row r="1334" s="36" customFormat="1" ht="60" hidden="1" customHeight="1">
      <c r="A1334" s="37"/>
      <c r="B1334" s="37" t="s">
        <v>62</v>
      </c>
      <c r="C1334" s="37" t="s">
        <v>63</v>
      </c>
      <c r="D1334" s="56" t="s">
        <v>64</v>
      </c>
      <c r="E1334" s="56" t="s">
        <v>5042</v>
      </c>
      <c r="F1334" s="40" t="s">
        <v>1807</v>
      </c>
      <c r="G1334" s="40" t="s">
        <v>5051</v>
      </c>
      <c r="H1334" s="56" t="s">
        <v>5052</v>
      </c>
      <c r="I1334" s="48" t="s">
        <v>316</v>
      </c>
      <c r="J1334" s="40" t="s">
        <v>317</v>
      </c>
      <c r="K1334" s="49" t="s">
        <v>318</v>
      </c>
      <c r="L1334" s="49" t="s">
        <v>319</v>
      </c>
      <c r="M1334" s="40" t="s">
        <v>5009</v>
      </c>
      <c r="N1334" s="49">
        <v>4800255</v>
      </c>
      <c r="O1334" s="37" t="s">
        <v>992</v>
      </c>
      <c r="P1334" s="37" t="s">
        <v>154</v>
      </c>
      <c r="Q1334" s="42" t="s">
        <v>289</v>
      </c>
      <c r="R1334" s="96">
        <v>42934</v>
      </c>
      <c r="S1334" s="48">
        <v>12</v>
      </c>
      <c r="T1334" s="45">
        <f t="shared" si="113"/>
        <v>47316.400000000001</v>
      </c>
      <c r="U1334" s="56" t="s">
        <v>100</v>
      </c>
      <c r="V1334" s="47" t="s">
        <v>325</v>
      </c>
      <c r="W1334" s="47" t="s">
        <v>325</v>
      </c>
      <c r="X1334" s="48">
        <v>12785</v>
      </c>
      <c r="Y1334" s="48" t="s">
        <v>325</v>
      </c>
      <c r="Z1334" s="42" t="s">
        <v>325</v>
      </c>
      <c r="AA1334" s="56" t="s">
        <v>326</v>
      </c>
      <c r="AB1334" s="48" t="s">
        <v>325</v>
      </c>
      <c r="AC1334" s="42" t="s">
        <v>325</v>
      </c>
      <c r="AD1334" s="49">
        <v>48</v>
      </c>
      <c r="AE1334" s="50">
        <v>45128</v>
      </c>
      <c r="AF1334" s="51">
        <f t="shared" si="111"/>
        <v>46588</v>
      </c>
      <c r="AG1334" s="40" t="s">
        <v>82</v>
      </c>
      <c r="AH1334" s="40" t="s">
        <v>83</v>
      </c>
      <c r="AI1334" s="42" t="s">
        <v>5053</v>
      </c>
      <c r="AJ1334" s="40" t="s">
        <v>143</v>
      </c>
      <c r="AK1334" s="51" t="str">
        <f t="shared" ca="1" si="112"/>
        <v>поверен</v>
      </c>
      <c r="AL1334" s="42"/>
      <c r="AM1334" s="42" t="s">
        <v>86</v>
      </c>
      <c r="AN1334" s="42" t="s">
        <v>87</v>
      </c>
      <c r="AO1334" s="42" t="s">
        <v>88</v>
      </c>
      <c r="AP1334" s="48"/>
      <c r="AQ1334" s="41"/>
      <c r="AR1334" s="51"/>
      <c r="AS1334" s="42" t="s">
        <v>91</v>
      </c>
      <c r="AT1334" s="37" t="s">
        <v>385</v>
      </c>
      <c r="AU1334" s="37"/>
      <c r="AV1334" s="40"/>
      <c r="AW1334" s="40"/>
      <c r="AX1334" s="37"/>
      <c r="AY1334" s="37"/>
      <c r="AZ1334" s="37"/>
      <c r="BA1334" s="40" t="s">
        <v>221</v>
      </c>
      <c r="BB1334" s="40" t="s">
        <v>329</v>
      </c>
      <c r="BC1334" s="40" t="s">
        <v>298</v>
      </c>
      <c r="BD1334" s="42">
        <v>2971</v>
      </c>
      <c r="BE1334" s="40"/>
      <c r="BF1334" s="52"/>
      <c r="BG1334" s="93" t="s">
        <v>405</v>
      </c>
      <c r="BH1334" s="54"/>
      <c r="BI1334" s="47"/>
      <c r="BJ1334" s="47"/>
      <c r="BK1334" s="47"/>
      <c r="BL1334" s="55"/>
      <c r="BM1334" s="55"/>
      <c r="BN1334" s="55"/>
      <c r="BO1334" s="55"/>
      <c r="BP1334" s="55"/>
      <c r="BQ1334" s="55"/>
      <c r="BR1334" s="55"/>
      <c r="BS1334" s="55"/>
      <c r="BT1334" s="55"/>
      <c r="BU1334" s="55"/>
      <c r="BV1334" s="55"/>
      <c r="BW1334" s="55"/>
      <c r="BX1334" s="55"/>
      <c r="BY1334" s="55"/>
      <c r="BZ1334" s="55"/>
      <c r="CA1334" s="55"/>
      <c r="CB1334" s="55"/>
      <c r="CC1334" s="55"/>
      <c r="CD1334" s="55"/>
      <c r="CE1334" s="55"/>
      <c r="CF1334" s="55"/>
      <c r="CG1334" s="55"/>
      <c r="CH1334" s="55"/>
      <c r="CI1334" s="55"/>
      <c r="CJ1334" s="55"/>
      <c r="CK1334" s="55"/>
      <c r="CL1334" s="55"/>
      <c r="CM1334" s="55"/>
      <c r="CN1334" s="55"/>
      <c r="CO1334" s="55"/>
      <c r="CP1334" s="55"/>
      <c r="CQ1334" s="55"/>
      <c r="CR1334" s="55"/>
      <c r="CS1334" s="55"/>
      <c r="CT1334" s="55"/>
      <c r="CU1334" s="55"/>
      <c r="CV1334" s="55"/>
      <c r="CW1334" s="55"/>
      <c r="CX1334" s="55"/>
      <c r="CY1334" s="55"/>
      <c r="CZ1334" s="55"/>
      <c r="DA1334" s="55"/>
      <c r="DB1334" s="55"/>
      <c r="DC1334" s="55"/>
      <c r="DD1334" s="55"/>
      <c r="DE1334" s="55"/>
      <c r="DF1334" s="55"/>
      <c r="DG1334" s="55"/>
      <c r="DH1334" s="55"/>
      <c r="DI1334" s="55"/>
      <c r="DJ1334" s="55"/>
      <c r="DK1334" s="55"/>
      <c r="DL1334" s="55"/>
      <c r="DM1334" s="55"/>
      <c r="DN1334" s="55"/>
      <c r="DO1334" s="55"/>
      <c r="DP1334" s="55"/>
      <c r="DQ1334" s="55"/>
      <c r="DR1334" s="55"/>
      <c r="DS1334" s="55"/>
      <c r="DT1334" s="55"/>
      <c r="DU1334" s="55"/>
      <c r="DV1334" s="55"/>
      <c r="DW1334" s="55"/>
      <c r="DX1334" s="55"/>
      <c r="DY1334" s="55"/>
      <c r="DZ1334" s="55"/>
      <c r="EA1334" s="55"/>
      <c r="EB1334" s="55"/>
      <c r="EC1334" s="55"/>
      <c r="ED1334" s="55"/>
      <c r="EE1334" s="55"/>
      <c r="EF1334" s="55"/>
      <c r="EG1334" s="55"/>
      <c r="EH1334" s="55"/>
      <c r="EI1334" s="55"/>
      <c r="EJ1334" s="55"/>
      <c r="EK1334" s="55"/>
      <c r="EL1334" s="55"/>
      <c r="EM1334" s="55"/>
      <c r="EN1334" s="55"/>
      <c r="EO1334" s="55"/>
      <c r="EP1334" s="55"/>
      <c r="EQ1334" s="55"/>
      <c r="ER1334" s="55"/>
      <c r="ES1334" s="55"/>
      <c r="ET1334" s="55"/>
      <c r="EU1334" s="55"/>
      <c r="EV1334" s="55"/>
      <c r="EW1334" s="55"/>
      <c r="EX1334" s="55"/>
      <c r="EY1334" s="55"/>
      <c r="EZ1334" s="55"/>
      <c r="FA1334" s="55"/>
      <c r="FB1334" s="55"/>
      <c r="FC1334" s="55"/>
      <c r="FD1334" s="55"/>
      <c r="FE1334" s="55"/>
      <c r="FF1334" s="55"/>
      <c r="FG1334" s="55"/>
      <c r="FH1334" s="55"/>
      <c r="FI1334" s="55"/>
      <c r="FJ1334" s="55"/>
      <c r="FK1334" s="55"/>
      <c r="FL1334" s="55"/>
      <c r="FM1334" s="55"/>
      <c r="FN1334" s="55"/>
      <c r="FO1334" s="55"/>
      <c r="FP1334" s="55"/>
      <c r="FQ1334" s="55"/>
      <c r="FR1334" s="55"/>
      <c r="FS1334" s="55"/>
      <c r="FT1334" s="55"/>
      <c r="FU1334" s="55"/>
      <c r="FV1334" s="55"/>
      <c r="FW1334" s="55"/>
      <c r="FX1334" s="55"/>
      <c r="FY1334" s="55"/>
      <c r="FZ1334" s="55"/>
      <c r="GA1334" s="55"/>
      <c r="GB1334" s="55"/>
      <c r="GC1334" s="55"/>
      <c r="GD1334" s="55"/>
      <c r="GE1334" s="55"/>
      <c r="GF1334" s="55"/>
      <c r="GG1334" s="55"/>
      <c r="GH1334" s="55"/>
      <c r="GI1334" s="55"/>
      <c r="GJ1334" s="55"/>
      <c r="GK1334" s="55"/>
      <c r="GL1334" s="55"/>
      <c r="GM1334" s="55"/>
      <c r="GN1334" s="55"/>
      <c r="GO1334" s="55"/>
      <c r="GP1334" s="55"/>
      <c r="GQ1334" s="55"/>
      <c r="GR1334" s="55"/>
      <c r="GS1334" s="55"/>
      <c r="GT1334" s="55"/>
      <c r="GU1334" s="55"/>
      <c r="GV1334" s="55"/>
      <c r="GW1334" s="55"/>
      <c r="GX1334" s="55"/>
      <c r="GY1334" s="55"/>
      <c r="GZ1334" s="55"/>
      <c r="HA1334" s="55"/>
      <c r="HB1334" s="55"/>
      <c r="HC1334" s="55"/>
      <c r="HD1334" s="55"/>
      <c r="HE1334" s="55"/>
      <c r="HF1334" s="55"/>
      <c r="HG1334" s="55"/>
      <c r="HH1334" s="55"/>
      <c r="HI1334" s="55"/>
      <c r="HJ1334" s="55"/>
      <c r="HK1334" s="55"/>
      <c r="HL1334" s="55"/>
      <c r="HM1334" s="55"/>
      <c r="HN1334" s="55"/>
      <c r="HO1334" s="55"/>
      <c r="HP1334" s="55"/>
      <c r="HQ1334" s="55"/>
      <c r="HR1334" s="55"/>
      <c r="HS1334" s="55"/>
      <c r="HT1334" s="55"/>
      <c r="HU1334" s="55"/>
      <c r="HV1334" s="55"/>
      <c r="HW1334" s="55"/>
      <c r="HX1334" s="55"/>
      <c r="HY1334" s="55"/>
      <c r="HZ1334" s="55"/>
      <c r="IA1334" s="55"/>
      <c r="IB1334" s="55"/>
      <c r="IC1334" s="55"/>
      <c r="ID1334" s="55"/>
      <c r="IE1334" s="55"/>
    </row>
    <row r="1335" s="92" customFormat="1" ht="60" hidden="1" customHeight="1">
      <c r="A1335" s="37"/>
      <c r="B1335" s="37" t="s">
        <v>62</v>
      </c>
      <c r="C1335" s="37" t="s">
        <v>63</v>
      </c>
      <c r="D1335" s="56" t="s">
        <v>64</v>
      </c>
      <c r="E1335" s="56" t="s">
        <v>5042</v>
      </c>
      <c r="F1335" s="40" t="s">
        <v>1807</v>
      </c>
      <c r="G1335" s="40" t="s">
        <v>5054</v>
      </c>
      <c r="H1335" s="56" t="s">
        <v>5055</v>
      </c>
      <c r="I1335" s="48" t="s">
        <v>316</v>
      </c>
      <c r="J1335" s="40" t="s">
        <v>317</v>
      </c>
      <c r="K1335" s="49" t="s">
        <v>318</v>
      </c>
      <c r="L1335" s="49" t="s">
        <v>319</v>
      </c>
      <c r="M1335" s="40" t="s">
        <v>5009</v>
      </c>
      <c r="N1335" s="56" t="s">
        <v>5056</v>
      </c>
      <c r="O1335" s="37" t="s">
        <v>992</v>
      </c>
      <c r="P1335" s="37" t="s">
        <v>154</v>
      </c>
      <c r="Q1335" s="42" t="s">
        <v>289</v>
      </c>
      <c r="R1335" s="91">
        <v>42934</v>
      </c>
      <c r="S1335" s="48">
        <v>12</v>
      </c>
      <c r="T1335" s="45">
        <f t="shared" si="113"/>
        <v>47316.400000000001</v>
      </c>
      <c r="U1335" s="56" t="s">
        <v>100</v>
      </c>
      <c r="V1335" s="37" t="s">
        <v>325</v>
      </c>
      <c r="W1335" s="37" t="s">
        <v>325</v>
      </c>
      <c r="X1335" s="48">
        <v>12785</v>
      </c>
      <c r="Y1335" s="48" t="s">
        <v>325</v>
      </c>
      <c r="Z1335" s="42" t="s">
        <v>325</v>
      </c>
      <c r="AA1335" s="56" t="s">
        <v>326</v>
      </c>
      <c r="AB1335" s="48" t="s">
        <v>325</v>
      </c>
      <c r="AC1335" s="42" t="s">
        <v>325</v>
      </c>
      <c r="AD1335" s="49">
        <v>48</v>
      </c>
      <c r="AE1335" s="50">
        <v>45128</v>
      </c>
      <c r="AF1335" s="51">
        <f t="shared" si="111"/>
        <v>46588</v>
      </c>
      <c r="AG1335" s="40" t="s">
        <v>82</v>
      </c>
      <c r="AH1335" s="40" t="s">
        <v>83</v>
      </c>
      <c r="AI1335" s="42" t="s">
        <v>5057</v>
      </c>
      <c r="AJ1335" s="40" t="s">
        <v>143</v>
      </c>
      <c r="AK1335" s="51" t="str">
        <f t="shared" ca="1" si="112"/>
        <v>поверен</v>
      </c>
      <c r="AL1335" s="42"/>
      <c r="AM1335" s="42" t="s">
        <v>86</v>
      </c>
      <c r="AN1335" s="42" t="s">
        <v>87</v>
      </c>
      <c r="AO1335" s="42" t="s">
        <v>88</v>
      </c>
      <c r="AP1335" s="48"/>
      <c r="AQ1335" s="41"/>
      <c r="AR1335" s="51"/>
      <c r="AS1335" s="42" t="s">
        <v>91</v>
      </c>
      <c r="AT1335" s="37" t="s">
        <v>385</v>
      </c>
      <c r="AU1335" s="37"/>
      <c r="AV1335" s="40"/>
      <c r="AW1335" s="40"/>
      <c r="AX1335" s="37"/>
      <c r="AY1335" s="37"/>
      <c r="AZ1335" s="37"/>
      <c r="BA1335" s="40" t="s">
        <v>221</v>
      </c>
      <c r="BB1335" s="40" t="s">
        <v>329</v>
      </c>
      <c r="BC1335" s="40" t="s">
        <v>298</v>
      </c>
      <c r="BD1335" s="42">
        <v>2971</v>
      </c>
      <c r="BE1335" s="40"/>
      <c r="BF1335" s="52"/>
      <c r="BG1335" s="93" t="s">
        <v>405</v>
      </c>
      <c r="BH1335" s="94"/>
      <c r="BI1335" s="37"/>
      <c r="BJ1335" s="37"/>
      <c r="BK1335" s="37"/>
      <c r="BL1335" s="95"/>
      <c r="BM1335" s="95"/>
      <c r="BN1335" s="95"/>
      <c r="BO1335" s="95"/>
      <c r="BP1335" s="95"/>
      <c r="BQ1335" s="95"/>
      <c r="BR1335" s="95"/>
      <c r="BS1335" s="95"/>
      <c r="BT1335" s="95"/>
      <c r="BU1335" s="95"/>
      <c r="BV1335" s="95"/>
      <c r="BW1335" s="95"/>
      <c r="BX1335" s="95"/>
      <c r="BY1335" s="95"/>
      <c r="BZ1335" s="95"/>
      <c r="CA1335" s="95"/>
      <c r="CB1335" s="95"/>
      <c r="CC1335" s="95"/>
      <c r="CD1335" s="95"/>
      <c r="CE1335" s="95"/>
      <c r="CF1335" s="95"/>
      <c r="CG1335" s="95"/>
      <c r="CH1335" s="95"/>
      <c r="CI1335" s="95"/>
      <c r="CJ1335" s="95"/>
      <c r="CK1335" s="95"/>
      <c r="CL1335" s="95"/>
      <c r="CM1335" s="95"/>
      <c r="CN1335" s="95"/>
      <c r="CO1335" s="95"/>
      <c r="CP1335" s="95"/>
      <c r="CQ1335" s="95"/>
      <c r="CR1335" s="95"/>
      <c r="CS1335" s="95"/>
      <c r="CT1335" s="95"/>
      <c r="CU1335" s="95"/>
      <c r="CV1335" s="95"/>
      <c r="CW1335" s="95"/>
      <c r="CX1335" s="95"/>
      <c r="CY1335" s="95"/>
      <c r="CZ1335" s="95"/>
      <c r="DA1335" s="95"/>
      <c r="DB1335" s="95"/>
      <c r="DC1335" s="95"/>
      <c r="DD1335" s="95"/>
      <c r="DE1335" s="95"/>
      <c r="DF1335" s="95"/>
      <c r="DG1335" s="95"/>
      <c r="DH1335" s="95"/>
      <c r="DI1335" s="95"/>
      <c r="DJ1335" s="95"/>
      <c r="DK1335" s="95"/>
      <c r="DL1335" s="95"/>
      <c r="DM1335" s="95"/>
      <c r="DN1335" s="95"/>
      <c r="DO1335" s="95"/>
      <c r="DP1335" s="95"/>
      <c r="DQ1335" s="95"/>
      <c r="DR1335" s="95"/>
      <c r="DS1335" s="95"/>
      <c r="DT1335" s="95"/>
      <c r="DU1335" s="95"/>
      <c r="DV1335" s="95"/>
      <c r="DW1335" s="95"/>
      <c r="DX1335" s="95"/>
      <c r="DY1335" s="95"/>
      <c r="DZ1335" s="95"/>
      <c r="EA1335" s="95"/>
      <c r="EB1335" s="95"/>
      <c r="EC1335" s="95"/>
      <c r="ED1335" s="95"/>
      <c r="EE1335" s="95"/>
      <c r="EF1335" s="95"/>
      <c r="EG1335" s="95"/>
      <c r="EH1335" s="95"/>
      <c r="EI1335" s="95"/>
      <c r="EJ1335" s="95"/>
      <c r="EK1335" s="95"/>
      <c r="EL1335" s="95"/>
      <c r="EM1335" s="95"/>
      <c r="EN1335" s="95"/>
      <c r="EO1335" s="95"/>
      <c r="EP1335" s="95"/>
      <c r="EQ1335" s="95"/>
      <c r="ER1335" s="95"/>
      <c r="ES1335" s="95"/>
      <c r="ET1335" s="95"/>
      <c r="EU1335" s="95"/>
      <c r="EV1335" s="95"/>
      <c r="EW1335" s="95"/>
      <c r="EX1335" s="95"/>
      <c r="EY1335" s="95"/>
      <c r="EZ1335" s="95"/>
      <c r="FA1335" s="95"/>
      <c r="FB1335" s="95"/>
      <c r="FC1335" s="95"/>
      <c r="FD1335" s="95"/>
      <c r="FE1335" s="95"/>
      <c r="FF1335" s="95"/>
      <c r="FG1335" s="95"/>
      <c r="FH1335" s="95"/>
      <c r="FI1335" s="95"/>
      <c r="FJ1335" s="95"/>
      <c r="FK1335" s="95"/>
      <c r="FL1335" s="95"/>
      <c r="FM1335" s="95"/>
      <c r="FN1335" s="95"/>
      <c r="FO1335" s="95"/>
      <c r="FP1335" s="95"/>
      <c r="FQ1335" s="95"/>
      <c r="FR1335" s="95"/>
      <c r="FS1335" s="95"/>
      <c r="FT1335" s="95"/>
      <c r="FU1335" s="95"/>
      <c r="FV1335" s="95"/>
      <c r="FW1335" s="95"/>
      <c r="FX1335" s="95"/>
      <c r="FY1335" s="95"/>
      <c r="FZ1335" s="95"/>
      <c r="GA1335" s="95"/>
      <c r="GB1335" s="95"/>
      <c r="GC1335" s="95"/>
      <c r="GD1335" s="95"/>
      <c r="GE1335" s="95"/>
      <c r="GF1335" s="95"/>
      <c r="GG1335" s="95"/>
      <c r="GH1335" s="95"/>
      <c r="GI1335" s="95"/>
      <c r="GJ1335" s="95"/>
      <c r="GK1335" s="95"/>
      <c r="GL1335" s="95"/>
      <c r="GM1335" s="95"/>
      <c r="GN1335" s="95"/>
      <c r="GO1335" s="95"/>
      <c r="GP1335" s="95"/>
      <c r="GQ1335" s="95"/>
      <c r="GR1335" s="95"/>
      <c r="GS1335" s="95"/>
      <c r="GT1335" s="95"/>
      <c r="GU1335" s="95"/>
      <c r="GV1335" s="95"/>
      <c r="GW1335" s="95"/>
      <c r="GX1335" s="95"/>
      <c r="GY1335" s="95"/>
      <c r="GZ1335" s="95"/>
      <c r="HA1335" s="95"/>
      <c r="HB1335" s="95"/>
      <c r="HC1335" s="95"/>
      <c r="HD1335" s="95"/>
      <c r="HE1335" s="95"/>
      <c r="HF1335" s="95"/>
      <c r="HG1335" s="95"/>
      <c r="HH1335" s="95"/>
      <c r="HI1335" s="95"/>
      <c r="HJ1335" s="95"/>
      <c r="HK1335" s="95"/>
      <c r="HL1335" s="95"/>
      <c r="HM1335" s="95"/>
      <c r="HN1335" s="95"/>
      <c r="HO1335" s="95"/>
      <c r="HP1335" s="95"/>
      <c r="HQ1335" s="95"/>
      <c r="HR1335" s="95"/>
      <c r="HS1335" s="95"/>
      <c r="HT1335" s="95"/>
      <c r="HU1335" s="95"/>
      <c r="HV1335" s="95"/>
      <c r="HW1335" s="95"/>
      <c r="HX1335" s="95"/>
      <c r="HY1335" s="95"/>
      <c r="HZ1335" s="95"/>
      <c r="IA1335" s="95"/>
      <c r="IB1335" s="95"/>
      <c r="IC1335" s="95"/>
      <c r="ID1335" s="95"/>
      <c r="IE1335" s="95"/>
    </row>
    <row r="1336" s="36" customFormat="1" ht="60" hidden="1" customHeight="1">
      <c r="A1336" s="37"/>
      <c r="B1336" s="37" t="s">
        <v>62</v>
      </c>
      <c r="C1336" s="37" t="s">
        <v>63</v>
      </c>
      <c r="D1336" s="56" t="s">
        <v>64</v>
      </c>
      <c r="E1336" s="56" t="s">
        <v>5042</v>
      </c>
      <c r="F1336" s="40" t="s">
        <v>1807</v>
      </c>
      <c r="G1336" s="40" t="s">
        <v>857</v>
      </c>
      <c r="H1336" s="56" t="s">
        <v>5058</v>
      </c>
      <c r="I1336" s="362" t="s">
        <v>577</v>
      </c>
      <c r="J1336" s="40" t="s">
        <v>578</v>
      </c>
      <c r="K1336" s="49" t="s">
        <v>579</v>
      </c>
      <c r="L1336" s="364" t="s">
        <v>580</v>
      </c>
      <c r="M1336" s="290" t="s">
        <v>581</v>
      </c>
      <c r="N1336" s="290" t="s">
        <v>5059</v>
      </c>
      <c r="O1336" s="80" t="s">
        <v>397</v>
      </c>
      <c r="P1336" s="37" t="s">
        <v>76</v>
      </c>
      <c r="Q1336" s="42" t="s">
        <v>398</v>
      </c>
      <c r="R1336" s="744">
        <v>43605</v>
      </c>
      <c r="S1336" s="48">
        <v>15</v>
      </c>
      <c r="T1336" s="45">
        <f t="shared" si="113"/>
        <v>49083</v>
      </c>
      <c r="U1336" s="56" t="s">
        <v>100</v>
      </c>
      <c r="V1336" s="47" t="str">
        <f t="shared" si="109"/>
        <v/>
      </c>
      <c r="W1336" s="42" t="s">
        <v>399</v>
      </c>
      <c r="X1336" s="48">
        <v>100</v>
      </c>
      <c r="Y1336" s="48"/>
      <c r="Z1336" s="42" t="s">
        <v>399</v>
      </c>
      <c r="AA1336" s="56" t="s">
        <v>400</v>
      </c>
      <c r="AB1336" s="48"/>
      <c r="AC1336" s="42" t="s">
        <v>399</v>
      </c>
      <c r="AD1336" s="49">
        <v>24</v>
      </c>
      <c r="AE1336" s="50">
        <v>45447</v>
      </c>
      <c r="AF1336" s="51">
        <f t="shared" si="111"/>
        <v>46176</v>
      </c>
      <c r="AG1336" s="40" t="s">
        <v>82</v>
      </c>
      <c r="AH1336" s="40" t="s">
        <v>83</v>
      </c>
      <c r="AI1336" s="42" t="s">
        <v>5060</v>
      </c>
      <c r="AJ1336" s="82" t="s">
        <v>5061</v>
      </c>
      <c r="AK1336" s="51" t="str">
        <f t="shared" ca="1" si="112"/>
        <v>поверен</v>
      </c>
      <c r="AL1336" s="42"/>
      <c r="AM1336" s="42" t="s">
        <v>86</v>
      </c>
      <c r="AN1336" s="42" t="s">
        <v>87</v>
      </c>
      <c r="AO1336" s="42" t="s">
        <v>88</v>
      </c>
      <c r="AP1336" s="48" t="s">
        <v>584</v>
      </c>
      <c r="AQ1336" s="82">
        <v>45918</v>
      </c>
      <c r="AR1336" s="51"/>
      <c r="AS1336" s="42" t="s">
        <v>91</v>
      </c>
      <c r="AT1336" s="37" t="s">
        <v>385</v>
      </c>
      <c r="AU1336" s="37"/>
      <c r="AV1336" s="792">
        <v>45918</v>
      </c>
      <c r="AW1336" s="40"/>
      <c r="AX1336" s="37"/>
      <c r="AY1336" s="37"/>
      <c r="AZ1336" s="37"/>
      <c r="BA1336" s="40" t="s">
        <v>221</v>
      </c>
      <c r="BB1336" s="40" t="s">
        <v>403</v>
      </c>
      <c r="BC1336" s="40" t="s">
        <v>404</v>
      </c>
      <c r="BD1336" s="42">
        <v>3160</v>
      </c>
      <c r="BE1336" s="40"/>
      <c r="BF1336" s="52"/>
      <c r="BG1336" s="47" t="s">
        <v>5062</v>
      </c>
      <c r="BH1336" s="54"/>
      <c r="BI1336" s="47"/>
      <c r="BJ1336" s="38" t="s">
        <v>407</v>
      </c>
      <c r="BK1336" s="47" t="s">
        <v>588</v>
      </c>
      <c r="BL1336" s="55"/>
      <c r="BM1336" s="55"/>
      <c r="BN1336" s="55"/>
      <c r="BO1336" s="55"/>
      <c r="BP1336" s="55"/>
      <c r="BQ1336" s="55"/>
      <c r="BR1336" s="55"/>
      <c r="BS1336" s="55"/>
      <c r="BT1336" s="55"/>
      <c r="BU1336" s="55"/>
      <c r="BV1336" s="55"/>
      <c r="BW1336" s="55"/>
      <c r="BX1336" s="55"/>
      <c r="BY1336" s="55"/>
      <c r="BZ1336" s="55"/>
      <c r="CA1336" s="55"/>
      <c r="CB1336" s="55"/>
      <c r="CC1336" s="55"/>
      <c r="CD1336" s="55"/>
      <c r="CE1336" s="55"/>
      <c r="CF1336" s="55"/>
      <c r="CG1336" s="55"/>
      <c r="CH1336" s="55"/>
      <c r="CI1336" s="55"/>
      <c r="CJ1336" s="55"/>
      <c r="CK1336" s="55"/>
      <c r="CL1336" s="55"/>
      <c r="CM1336" s="55"/>
      <c r="CN1336" s="55"/>
      <c r="CO1336" s="55"/>
      <c r="CP1336" s="55"/>
      <c r="CQ1336" s="55"/>
      <c r="CR1336" s="55"/>
      <c r="CS1336" s="55"/>
      <c r="CT1336" s="55"/>
      <c r="CU1336" s="55"/>
      <c r="CV1336" s="55"/>
      <c r="CW1336" s="55"/>
      <c r="CX1336" s="55"/>
      <c r="CY1336" s="55"/>
      <c r="CZ1336" s="55"/>
      <c r="DA1336" s="55"/>
      <c r="DB1336" s="55"/>
      <c r="DC1336" s="55"/>
      <c r="DD1336" s="55"/>
      <c r="DE1336" s="55"/>
      <c r="DF1336" s="55"/>
      <c r="DG1336" s="55"/>
      <c r="DH1336" s="55"/>
      <c r="DI1336" s="55"/>
      <c r="DJ1336" s="55"/>
      <c r="DK1336" s="55"/>
      <c r="DL1336" s="55"/>
      <c r="DM1336" s="55"/>
      <c r="DN1336" s="55"/>
      <c r="DO1336" s="55"/>
      <c r="DP1336" s="55"/>
      <c r="DQ1336" s="55"/>
      <c r="DR1336" s="55"/>
      <c r="DS1336" s="55"/>
      <c r="DT1336" s="55"/>
      <c r="DU1336" s="55"/>
      <c r="DV1336" s="55"/>
      <c r="DW1336" s="55"/>
      <c r="DX1336" s="55"/>
      <c r="DY1336" s="55"/>
      <c r="DZ1336" s="55"/>
      <c r="EA1336" s="55"/>
      <c r="EB1336" s="55"/>
      <c r="EC1336" s="55"/>
      <c r="ED1336" s="55"/>
      <c r="EE1336" s="55"/>
      <c r="EF1336" s="55"/>
      <c r="EG1336" s="55"/>
      <c r="EH1336" s="55"/>
      <c r="EI1336" s="55"/>
      <c r="EJ1336" s="55"/>
      <c r="EK1336" s="55"/>
      <c r="EL1336" s="55"/>
      <c r="EM1336" s="55"/>
      <c r="EN1336" s="55"/>
      <c r="EO1336" s="55"/>
      <c r="EP1336" s="55"/>
      <c r="EQ1336" s="55"/>
      <c r="ER1336" s="55"/>
      <c r="ES1336" s="55"/>
      <c r="ET1336" s="55"/>
      <c r="EU1336" s="55"/>
      <c r="EV1336" s="55"/>
      <c r="EW1336" s="55"/>
      <c r="EX1336" s="55"/>
      <c r="EY1336" s="55"/>
      <c r="EZ1336" s="55"/>
      <c r="FA1336" s="55"/>
      <c r="FB1336" s="55"/>
      <c r="FC1336" s="55"/>
      <c r="FD1336" s="55"/>
      <c r="FE1336" s="55"/>
      <c r="FF1336" s="55"/>
      <c r="FG1336" s="55"/>
      <c r="FH1336" s="55"/>
      <c r="FI1336" s="55"/>
      <c r="FJ1336" s="55"/>
      <c r="FK1336" s="55"/>
      <c r="FL1336" s="55"/>
      <c r="FM1336" s="55"/>
      <c r="FN1336" s="55"/>
      <c r="FO1336" s="55"/>
      <c r="FP1336" s="55"/>
      <c r="FQ1336" s="55"/>
      <c r="FR1336" s="55"/>
      <c r="FS1336" s="55"/>
      <c r="FT1336" s="55"/>
      <c r="FU1336" s="55"/>
      <c r="FV1336" s="55"/>
      <c r="FW1336" s="55"/>
      <c r="FX1336" s="55"/>
      <c r="FY1336" s="55"/>
      <c r="FZ1336" s="55"/>
      <c r="GA1336" s="55"/>
      <c r="GB1336" s="55"/>
      <c r="GC1336" s="55"/>
      <c r="GD1336" s="55"/>
      <c r="GE1336" s="55"/>
      <c r="GF1336" s="55"/>
      <c r="GG1336" s="55"/>
      <c r="GH1336" s="55"/>
      <c r="GI1336" s="55"/>
      <c r="GJ1336" s="55"/>
      <c r="GK1336" s="55"/>
      <c r="GL1336" s="55"/>
      <c r="GM1336" s="55"/>
      <c r="GN1336" s="55"/>
      <c r="GO1336" s="55"/>
      <c r="GP1336" s="55"/>
      <c r="GQ1336" s="55"/>
      <c r="GR1336" s="55"/>
      <c r="GS1336" s="55"/>
      <c r="GT1336" s="55"/>
      <c r="GU1336" s="55"/>
      <c r="GV1336" s="55"/>
      <c r="GW1336" s="55"/>
      <c r="GX1336" s="55"/>
      <c r="GY1336" s="55"/>
      <c r="GZ1336" s="55"/>
      <c r="HA1336" s="55"/>
      <c r="HB1336" s="55"/>
      <c r="HC1336" s="55"/>
      <c r="HD1336" s="55"/>
      <c r="HE1336" s="55"/>
      <c r="HF1336" s="55"/>
      <c r="HG1336" s="55"/>
      <c r="HH1336" s="55"/>
      <c r="HI1336" s="55"/>
      <c r="HJ1336" s="55"/>
      <c r="HK1336" s="55"/>
      <c r="HL1336" s="55"/>
      <c r="HM1336" s="55"/>
      <c r="HN1336" s="55"/>
      <c r="HO1336" s="55"/>
      <c r="HP1336" s="55"/>
      <c r="HQ1336" s="55"/>
      <c r="HR1336" s="55"/>
      <c r="HS1336" s="55"/>
      <c r="HT1336" s="55"/>
      <c r="HU1336" s="55"/>
      <c r="HV1336" s="55"/>
      <c r="HW1336" s="55"/>
      <c r="HX1336" s="55"/>
      <c r="HY1336" s="55"/>
      <c r="HZ1336" s="55"/>
      <c r="IA1336" s="55"/>
      <c r="IB1336" s="55"/>
      <c r="IC1336" s="55"/>
      <c r="ID1336" s="55"/>
      <c r="IE1336" s="55"/>
    </row>
    <row r="1337" s="36" customFormat="1" ht="60" hidden="1" customHeight="1">
      <c r="A1337" s="37"/>
      <c r="B1337" s="37" t="s">
        <v>62</v>
      </c>
      <c r="C1337" s="37" t="s">
        <v>63</v>
      </c>
      <c r="D1337" s="56" t="s">
        <v>64</v>
      </c>
      <c r="E1337" s="56" t="s">
        <v>5042</v>
      </c>
      <c r="F1337" s="40" t="s">
        <v>1807</v>
      </c>
      <c r="G1337" s="40" t="s">
        <v>857</v>
      </c>
      <c r="H1337" s="188" t="s">
        <v>5063</v>
      </c>
      <c r="I1337" s="434" t="s">
        <v>577</v>
      </c>
      <c r="J1337" s="40" t="s">
        <v>578</v>
      </c>
      <c r="K1337" s="190" t="s">
        <v>579</v>
      </c>
      <c r="L1337" s="292" t="s">
        <v>580</v>
      </c>
      <c r="M1337" s="192" t="s">
        <v>581</v>
      </c>
      <c r="N1337" s="414" t="s">
        <v>5064</v>
      </c>
      <c r="O1337" s="37" t="s">
        <v>397</v>
      </c>
      <c r="P1337" s="37" t="s">
        <v>76</v>
      </c>
      <c r="Q1337" s="42" t="s">
        <v>398</v>
      </c>
      <c r="R1337" s="744">
        <v>43605</v>
      </c>
      <c r="S1337" s="48">
        <v>15</v>
      </c>
      <c r="T1337" s="45">
        <f t="shared" si="113"/>
        <v>49083</v>
      </c>
      <c r="U1337" s="56" t="s">
        <v>100</v>
      </c>
      <c r="V1337" s="47" t="str">
        <f t="shared" si="109"/>
        <v/>
      </c>
      <c r="W1337" s="42" t="s">
        <v>399</v>
      </c>
      <c r="X1337" s="48">
        <v>100</v>
      </c>
      <c r="Y1337" s="48"/>
      <c r="Z1337" s="42" t="s">
        <v>399</v>
      </c>
      <c r="AA1337" s="56" t="s">
        <v>400</v>
      </c>
      <c r="AB1337" s="48"/>
      <c r="AC1337" s="42" t="s">
        <v>399</v>
      </c>
      <c r="AD1337" s="84">
        <v>24</v>
      </c>
      <c r="AE1337" s="50">
        <v>45448</v>
      </c>
      <c r="AF1337" s="51">
        <f t="shared" si="111"/>
        <v>46177</v>
      </c>
      <c r="AG1337" s="40" t="s">
        <v>82</v>
      </c>
      <c r="AH1337" s="40" t="s">
        <v>83</v>
      </c>
      <c r="AI1337" s="42" t="s">
        <v>5065</v>
      </c>
      <c r="AJ1337" s="82" t="s">
        <v>5061</v>
      </c>
      <c r="AK1337" s="51" t="str">
        <f t="shared" ca="1" si="112"/>
        <v>поверен</v>
      </c>
      <c r="AL1337" s="42"/>
      <c r="AM1337" s="42" t="s">
        <v>86</v>
      </c>
      <c r="AN1337" s="42" t="s">
        <v>87</v>
      </c>
      <c r="AO1337" s="42" t="s">
        <v>88</v>
      </c>
      <c r="AP1337" s="83" t="s">
        <v>865</v>
      </c>
      <c r="AQ1337" s="40">
        <v>45918</v>
      </c>
      <c r="AR1337" s="51"/>
      <c r="AS1337" s="42" t="s">
        <v>91</v>
      </c>
      <c r="AT1337" s="37" t="s">
        <v>385</v>
      </c>
      <c r="AU1337" s="37"/>
      <c r="AV1337" s="792">
        <v>45918</v>
      </c>
      <c r="AW1337" s="40"/>
      <c r="AX1337" s="37"/>
      <c r="AY1337" s="37"/>
      <c r="AZ1337" s="37"/>
      <c r="BA1337" s="40" t="s">
        <v>221</v>
      </c>
      <c r="BB1337" s="40" t="s">
        <v>403</v>
      </c>
      <c r="BC1337" s="40" t="s">
        <v>404</v>
      </c>
      <c r="BD1337" s="42">
        <v>3160</v>
      </c>
      <c r="BE1337" s="40"/>
      <c r="BF1337" s="52"/>
      <c r="BG1337" s="117" t="s">
        <v>5062</v>
      </c>
      <c r="BH1337" s="54"/>
      <c r="BI1337" s="47"/>
      <c r="BJ1337" s="38" t="s">
        <v>407</v>
      </c>
      <c r="BK1337" s="47" t="s">
        <v>588</v>
      </c>
      <c r="BL1337" s="55"/>
      <c r="BM1337" s="55"/>
      <c r="BN1337" s="55"/>
      <c r="BO1337" s="55"/>
      <c r="BP1337" s="55"/>
      <c r="BQ1337" s="55"/>
      <c r="BR1337" s="55"/>
      <c r="BS1337" s="55"/>
      <c r="BT1337" s="55"/>
      <c r="BU1337" s="55"/>
      <c r="BV1337" s="55"/>
      <c r="BW1337" s="55"/>
      <c r="BX1337" s="55"/>
      <c r="BY1337" s="55"/>
      <c r="BZ1337" s="55"/>
      <c r="CA1337" s="55"/>
      <c r="CB1337" s="55"/>
      <c r="CC1337" s="55"/>
      <c r="CD1337" s="55"/>
      <c r="CE1337" s="55"/>
      <c r="CF1337" s="55"/>
      <c r="CG1337" s="55"/>
      <c r="CH1337" s="55"/>
      <c r="CI1337" s="55"/>
      <c r="CJ1337" s="55"/>
      <c r="CK1337" s="55"/>
      <c r="CL1337" s="55"/>
      <c r="CM1337" s="55"/>
      <c r="CN1337" s="55"/>
      <c r="CO1337" s="55"/>
      <c r="CP1337" s="55"/>
      <c r="CQ1337" s="55"/>
      <c r="CR1337" s="55"/>
      <c r="CS1337" s="55"/>
      <c r="CT1337" s="55"/>
      <c r="CU1337" s="55"/>
      <c r="CV1337" s="55"/>
      <c r="CW1337" s="55"/>
      <c r="CX1337" s="55"/>
      <c r="CY1337" s="55"/>
      <c r="CZ1337" s="55"/>
      <c r="DA1337" s="55"/>
      <c r="DB1337" s="55"/>
      <c r="DC1337" s="55"/>
      <c r="DD1337" s="55"/>
      <c r="DE1337" s="55"/>
      <c r="DF1337" s="55"/>
      <c r="DG1337" s="55"/>
      <c r="DH1337" s="55"/>
      <c r="DI1337" s="55"/>
      <c r="DJ1337" s="55"/>
      <c r="DK1337" s="55"/>
      <c r="DL1337" s="55"/>
      <c r="DM1337" s="55"/>
      <c r="DN1337" s="55"/>
      <c r="DO1337" s="55"/>
      <c r="DP1337" s="55"/>
      <c r="DQ1337" s="55"/>
      <c r="DR1337" s="55"/>
      <c r="DS1337" s="55"/>
      <c r="DT1337" s="55"/>
      <c r="DU1337" s="55"/>
      <c r="DV1337" s="55"/>
      <c r="DW1337" s="55"/>
      <c r="DX1337" s="55"/>
      <c r="DY1337" s="55"/>
      <c r="DZ1337" s="55"/>
      <c r="EA1337" s="55"/>
      <c r="EB1337" s="55"/>
      <c r="EC1337" s="55"/>
      <c r="ED1337" s="55"/>
      <c r="EE1337" s="55"/>
      <c r="EF1337" s="55"/>
      <c r="EG1337" s="55"/>
      <c r="EH1337" s="55"/>
      <c r="EI1337" s="55"/>
      <c r="EJ1337" s="55"/>
      <c r="EK1337" s="55"/>
      <c r="EL1337" s="55"/>
      <c r="EM1337" s="55"/>
      <c r="EN1337" s="55"/>
      <c r="EO1337" s="55"/>
      <c r="EP1337" s="55"/>
      <c r="EQ1337" s="55"/>
      <c r="ER1337" s="55"/>
      <c r="ES1337" s="55"/>
      <c r="ET1337" s="55"/>
      <c r="EU1337" s="55"/>
      <c r="EV1337" s="55"/>
      <c r="EW1337" s="55"/>
      <c r="EX1337" s="55"/>
      <c r="EY1337" s="55"/>
      <c r="EZ1337" s="55"/>
      <c r="FA1337" s="55"/>
      <c r="FB1337" s="55"/>
      <c r="FC1337" s="55"/>
      <c r="FD1337" s="55"/>
      <c r="FE1337" s="55"/>
      <c r="FF1337" s="55"/>
      <c r="FG1337" s="55"/>
      <c r="FH1337" s="55"/>
      <c r="FI1337" s="55"/>
      <c r="FJ1337" s="55"/>
      <c r="FK1337" s="55"/>
      <c r="FL1337" s="55"/>
      <c r="FM1337" s="55"/>
      <c r="FN1337" s="55"/>
      <c r="FO1337" s="55"/>
      <c r="FP1337" s="55"/>
      <c r="FQ1337" s="55"/>
      <c r="FR1337" s="55"/>
      <c r="FS1337" s="55"/>
      <c r="FT1337" s="55"/>
      <c r="FU1337" s="55"/>
      <c r="FV1337" s="55"/>
      <c r="FW1337" s="55"/>
      <c r="FX1337" s="55"/>
      <c r="FY1337" s="55"/>
      <c r="FZ1337" s="55"/>
      <c r="GA1337" s="55"/>
      <c r="GB1337" s="55"/>
      <c r="GC1337" s="55"/>
      <c r="GD1337" s="55"/>
      <c r="GE1337" s="55"/>
      <c r="GF1337" s="55"/>
      <c r="GG1337" s="55"/>
      <c r="GH1337" s="55"/>
      <c r="GI1337" s="55"/>
      <c r="GJ1337" s="55"/>
      <c r="GK1337" s="55"/>
      <c r="GL1337" s="55"/>
      <c r="GM1337" s="55"/>
      <c r="GN1337" s="55"/>
      <c r="GO1337" s="55"/>
      <c r="GP1337" s="55"/>
      <c r="GQ1337" s="55"/>
      <c r="GR1337" s="55"/>
      <c r="GS1337" s="55"/>
      <c r="GT1337" s="55"/>
      <c r="GU1337" s="55"/>
      <c r="GV1337" s="55"/>
      <c r="GW1337" s="55"/>
      <c r="GX1337" s="55"/>
      <c r="GY1337" s="55"/>
      <c r="GZ1337" s="55"/>
      <c r="HA1337" s="55"/>
      <c r="HB1337" s="55"/>
      <c r="HC1337" s="55"/>
      <c r="HD1337" s="55"/>
      <c r="HE1337" s="55"/>
      <c r="HF1337" s="55"/>
      <c r="HG1337" s="55"/>
      <c r="HH1337" s="55"/>
      <c r="HI1337" s="55"/>
      <c r="HJ1337" s="55"/>
      <c r="HK1337" s="55"/>
      <c r="HL1337" s="55"/>
      <c r="HM1337" s="55"/>
      <c r="HN1337" s="55"/>
      <c r="HO1337" s="55"/>
      <c r="HP1337" s="55"/>
      <c r="HQ1337" s="55"/>
      <c r="HR1337" s="55"/>
      <c r="HS1337" s="55"/>
      <c r="HT1337" s="55"/>
      <c r="HU1337" s="55"/>
      <c r="HV1337" s="55"/>
      <c r="HW1337" s="55"/>
      <c r="HX1337" s="55"/>
      <c r="HY1337" s="55"/>
      <c r="HZ1337" s="55"/>
      <c r="IA1337" s="55"/>
      <c r="IB1337" s="55"/>
      <c r="IC1337" s="55"/>
      <c r="ID1337" s="55"/>
      <c r="IE1337" s="55"/>
    </row>
    <row r="1338" s="36" customFormat="1" ht="60" hidden="1" customHeight="1">
      <c r="A1338" s="37"/>
      <c r="B1338" s="37" t="s">
        <v>62</v>
      </c>
      <c r="C1338" s="37" t="s">
        <v>63</v>
      </c>
      <c r="D1338" s="56" t="s">
        <v>64</v>
      </c>
      <c r="E1338" s="56" t="s">
        <v>5042</v>
      </c>
      <c r="F1338" s="40" t="s">
        <v>1807</v>
      </c>
      <c r="G1338" s="40" t="s">
        <v>857</v>
      </c>
      <c r="H1338" s="56" t="s">
        <v>5066</v>
      </c>
      <c r="I1338" s="434" t="s">
        <v>577</v>
      </c>
      <c r="J1338" s="40" t="s">
        <v>578</v>
      </c>
      <c r="K1338" s="190" t="s">
        <v>579</v>
      </c>
      <c r="L1338" s="292" t="s">
        <v>580</v>
      </c>
      <c r="M1338" s="191" t="s">
        <v>581</v>
      </c>
      <c r="N1338" s="793" t="s">
        <v>5067</v>
      </c>
      <c r="O1338" s="80" t="s">
        <v>397</v>
      </c>
      <c r="P1338" s="37" t="s">
        <v>76</v>
      </c>
      <c r="Q1338" s="42" t="s">
        <v>398</v>
      </c>
      <c r="R1338" s="96">
        <v>44727</v>
      </c>
      <c r="S1338" s="48">
        <v>15</v>
      </c>
      <c r="T1338" s="45">
        <f t="shared" si="113"/>
        <v>50205</v>
      </c>
      <c r="U1338" s="56" t="s">
        <v>100</v>
      </c>
      <c r="V1338" s="47" t="str">
        <f t="shared" si="109"/>
        <v/>
      </c>
      <c r="W1338" s="42" t="s">
        <v>399</v>
      </c>
      <c r="X1338" s="48">
        <v>100</v>
      </c>
      <c r="Y1338" s="48"/>
      <c r="Z1338" s="42" t="s">
        <v>399</v>
      </c>
      <c r="AA1338" s="56" t="s">
        <v>400</v>
      </c>
      <c r="AB1338" s="48"/>
      <c r="AC1338" s="42" t="s">
        <v>399</v>
      </c>
      <c r="AD1338" s="49">
        <v>24</v>
      </c>
      <c r="AE1338" s="50">
        <v>45652</v>
      </c>
      <c r="AF1338" s="51">
        <f t="shared" si="111"/>
        <v>46381</v>
      </c>
      <c r="AG1338" s="40" t="s">
        <v>82</v>
      </c>
      <c r="AH1338" s="40" t="s">
        <v>83</v>
      </c>
      <c r="AI1338" s="42" t="s">
        <v>5068</v>
      </c>
      <c r="AJ1338" s="40" t="s">
        <v>295</v>
      </c>
      <c r="AK1338" s="51" t="str">
        <f t="shared" ca="1" si="112"/>
        <v>поверен</v>
      </c>
      <c r="AL1338" s="42"/>
      <c r="AM1338" s="42" t="s">
        <v>86</v>
      </c>
      <c r="AN1338" s="42" t="s">
        <v>87</v>
      </c>
      <c r="AO1338" s="42" t="s">
        <v>88</v>
      </c>
      <c r="AP1338" s="48" t="s">
        <v>584</v>
      </c>
      <c r="AQ1338" s="82">
        <v>45918</v>
      </c>
      <c r="AR1338" s="51"/>
      <c r="AS1338" s="42" t="s">
        <v>91</v>
      </c>
      <c r="AT1338" s="37" t="s">
        <v>385</v>
      </c>
      <c r="AU1338" s="37"/>
      <c r="AV1338" s="792">
        <v>45918</v>
      </c>
      <c r="AW1338" s="40"/>
      <c r="AX1338" s="37"/>
      <c r="AY1338" s="37"/>
      <c r="AZ1338" s="37"/>
      <c r="BA1338" s="40" t="s">
        <v>221</v>
      </c>
      <c r="BB1338" s="40" t="s">
        <v>403</v>
      </c>
      <c r="BC1338" s="40" t="s">
        <v>404</v>
      </c>
      <c r="BD1338" s="42">
        <v>3160</v>
      </c>
      <c r="BE1338" s="40"/>
      <c r="BF1338" s="52"/>
      <c r="BG1338" s="47" t="s">
        <v>5062</v>
      </c>
      <c r="BH1338" s="54"/>
      <c r="BI1338" s="47"/>
      <c r="BJ1338" s="38" t="s">
        <v>407</v>
      </c>
      <c r="BK1338" s="47" t="s">
        <v>588</v>
      </c>
      <c r="BL1338" s="55"/>
      <c r="BM1338" s="55"/>
      <c r="BN1338" s="55"/>
      <c r="BO1338" s="55"/>
      <c r="BP1338" s="55"/>
      <c r="BQ1338" s="55"/>
      <c r="BR1338" s="55"/>
      <c r="BS1338" s="55"/>
      <c r="BT1338" s="55"/>
      <c r="BU1338" s="55"/>
      <c r="BV1338" s="55"/>
      <c r="BW1338" s="55"/>
      <c r="BX1338" s="55"/>
      <c r="BY1338" s="55"/>
      <c r="BZ1338" s="55"/>
      <c r="CA1338" s="55"/>
      <c r="CB1338" s="55"/>
      <c r="CC1338" s="55"/>
      <c r="CD1338" s="55"/>
      <c r="CE1338" s="55"/>
      <c r="CF1338" s="55"/>
      <c r="CG1338" s="55"/>
      <c r="CH1338" s="55"/>
      <c r="CI1338" s="55"/>
      <c r="CJ1338" s="55"/>
      <c r="CK1338" s="55"/>
      <c r="CL1338" s="55"/>
      <c r="CM1338" s="55"/>
      <c r="CN1338" s="55"/>
      <c r="CO1338" s="55"/>
      <c r="CP1338" s="55"/>
      <c r="CQ1338" s="55"/>
      <c r="CR1338" s="55"/>
      <c r="CS1338" s="55"/>
      <c r="CT1338" s="55"/>
      <c r="CU1338" s="55"/>
      <c r="CV1338" s="55"/>
      <c r="CW1338" s="55"/>
      <c r="CX1338" s="55"/>
      <c r="CY1338" s="55"/>
      <c r="CZ1338" s="55"/>
      <c r="DA1338" s="55"/>
      <c r="DB1338" s="55"/>
      <c r="DC1338" s="55"/>
      <c r="DD1338" s="55"/>
      <c r="DE1338" s="55"/>
      <c r="DF1338" s="55"/>
      <c r="DG1338" s="55"/>
      <c r="DH1338" s="55"/>
      <c r="DI1338" s="55"/>
      <c r="DJ1338" s="55"/>
      <c r="DK1338" s="55"/>
      <c r="DL1338" s="55"/>
      <c r="DM1338" s="55"/>
      <c r="DN1338" s="55"/>
      <c r="DO1338" s="55"/>
      <c r="DP1338" s="55"/>
      <c r="DQ1338" s="55"/>
      <c r="DR1338" s="55"/>
      <c r="DS1338" s="55"/>
      <c r="DT1338" s="55"/>
      <c r="DU1338" s="55"/>
      <c r="DV1338" s="55"/>
      <c r="DW1338" s="55"/>
      <c r="DX1338" s="55"/>
      <c r="DY1338" s="55"/>
      <c r="DZ1338" s="55"/>
      <c r="EA1338" s="55"/>
      <c r="EB1338" s="55"/>
      <c r="EC1338" s="55"/>
      <c r="ED1338" s="55"/>
      <c r="EE1338" s="55"/>
      <c r="EF1338" s="55"/>
      <c r="EG1338" s="55"/>
      <c r="EH1338" s="55"/>
      <c r="EI1338" s="55"/>
      <c r="EJ1338" s="55"/>
      <c r="EK1338" s="55"/>
      <c r="EL1338" s="55"/>
      <c r="EM1338" s="55"/>
      <c r="EN1338" s="55"/>
      <c r="EO1338" s="55"/>
      <c r="EP1338" s="55"/>
      <c r="EQ1338" s="55"/>
      <c r="ER1338" s="55"/>
      <c r="ES1338" s="55"/>
      <c r="ET1338" s="55"/>
      <c r="EU1338" s="55"/>
      <c r="EV1338" s="55"/>
      <c r="EW1338" s="55"/>
      <c r="EX1338" s="55"/>
      <c r="EY1338" s="55"/>
      <c r="EZ1338" s="55"/>
      <c r="FA1338" s="55"/>
      <c r="FB1338" s="55"/>
      <c r="FC1338" s="55"/>
      <c r="FD1338" s="55"/>
      <c r="FE1338" s="55"/>
      <c r="FF1338" s="55"/>
      <c r="FG1338" s="55"/>
      <c r="FH1338" s="55"/>
      <c r="FI1338" s="55"/>
      <c r="FJ1338" s="55"/>
      <c r="FK1338" s="55"/>
      <c r="FL1338" s="55"/>
      <c r="FM1338" s="55"/>
      <c r="FN1338" s="55"/>
      <c r="FO1338" s="55"/>
      <c r="FP1338" s="55"/>
      <c r="FQ1338" s="55"/>
      <c r="FR1338" s="55"/>
      <c r="FS1338" s="55"/>
      <c r="FT1338" s="55"/>
      <c r="FU1338" s="55"/>
      <c r="FV1338" s="55"/>
      <c r="FW1338" s="55"/>
      <c r="FX1338" s="55"/>
      <c r="FY1338" s="55"/>
      <c r="FZ1338" s="55"/>
      <c r="GA1338" s="55"/>
      <c r="GB1338" s="55"/>
      <c r="GC1338" s="55"/>
      <c r="GD1338" s="55"/>
      <c r="GE1338" s="55"/>
      <c r="GF1338" s="55"/>
      <c r="GG1338" s="55"/>
      <c r="GH1338" s="55"/>
      <c r="GI1338" s="55"/>
      <c r="GJ1338" s="55"/>
      <c r="GK1338" s="55"/>
      <c r="GL1338" s="55"/>
      <c r="GM1338" s="55"/>
      <c r="GN1338" s="55"/>
      <c r="GO1338" s="55"/>
      <c r="GP1338" s="55"/>
      <c r="GQ1338" s="55"/>
      <c r="GR1338" s="55"/>
      <c r="GS1338" s="55"/>
      <c r="GT1338" s="55"/>
      <c r="GU1338" s="55"/>
      <c r="GV1338" s="55"/>
      <c r="GW1338" s="55"/>
      <c r="GX1338" s="55"/>
      <c r="GY1338" s="55"/>
      <c r="GZ1338" s="55"/>
      <c r="HA1338" s="55"/>
      <c r="HB1338" s="55"/>
      <c r="HC1338" s="55"/>
      <c r="HD1338" s="55"/>
      <c r="HE1338" s="55"/>
      <c r="HF1338" s="55"/>
      <c r="HG1338" s="55"/>
      <c r="HH1338" s="55"/>
      <c r="HI1338" s="55"/>
      <c r="HJ1338" s="55"/>
      <c r="HK1338" s="55"/>
      <c r="HL1338" s="55"/>
      <c r="HM1338" s="55"/>
      <c r="HN1338" s="55"/>
      <c r="HO1338" s="55"/>
      <c r="HP1338" s="55"/>
      <c r="HQ1338" s="55"/>
      <c r="HR1338" s="55"/>
      <c r="HS1338" s="55"/>
      <c r="HT1338" s="55"/>
      <c r="HU1338" s="55"/>
      <c r="HV1338" s="55"/>
      <c r="HW1338" s="55"/>
      <c r="HX1338" s="55"/>
      <c r="HY1338" s="55"/>
      <c r="HZ1338" s="55"/>
      <c r="IA1338" s="55"/>
      <c r="IB1338" s="55"/>
      <c r="IC1338" s="55"/>
      <c r="ID1338" s="55"/>
      <c r="IE1338" s="55"/>
    </row>
    <row r="1339" s="36" customFormat="1" ht="60" hidden="1" customHeight="1">
      <c r="A1339" s="37"/>
      <c r="B1339" s="37" t="s">
        <v>62</v>
      </c>
      <c r="C1339" s="37" t="s">
        <v>63</v>
      </c>
      <c r="D1339" s="56" t="s">
        <v>64</v>
      </c>
      <c r="E1339" s="56" t="s">
        <v>5042</v>
      </c>
      <c r="F1339" s="40" t="s">
        <v>1807</v>
      </c>
      <c r="G1339" s="40" t="s">
        <v>857</v>
      </c>
      <c r="H1339" s="56" t="s">
        <v>5069</v>
      </c>
      <c r="I1339" s="362" t="s">
        <v>577</v>
      </c>
      <c r="J1339" s="363" t="s">
        <v>578</v>
      </c>
      <c r="K1339" s="49" t="s">
        <v>579</v>
      </c>
      <c r="L1339" s="794" t="s">
        <v>580</v>
      </c>
      <c r="M1339" s="482" t="s">
        <v>581</v>
      </c>
      <c r="N1339" s="49" t="s">
        <v>5070</v>
      </c>
      <c r="O1339" s="37" t="s">
        <v>397</v>
      </c>
      <c r="P1339" s="37" t="s">
        <v>76</v>
      </c>
      <c r="Q1339" s="42" t="s">
        <v>398</v>
      </c>
      <c r="R1339" s="744">
        <v>43605</v>
      </c>
      <c r="S1339" s="48">
        <v>15</v>
      </c>
      <c r="T1339" s="45">
        <f t="shared" si="113"/>
        <v>49083</v>
      </c>
      <c r="U1339" s="56" t="s">
        <v>100</v>
      </c>
      <c r="V1339" s="369" t="str">
        <f t="shared" si="109"/>
        <v/>
      </c>
      <c r="W1339" s="366" t="s">
        <v>399</v>
      </c>
      <c r="X1339" s="362">
        <v>100</v>
      </c>
      <c r="Y1339" s="362"/>
      <c r="Z1339" s="366" t="s">
        <v>399</v>
      </c>
      <c r="AA1339" s="368" t="s">
        <v>400</v>
      </c>
      <c r="AB1339" s="362"/>
      <c r="AC1339" s="366" t="s">
        <v>399</v>
      </c>
      <c r="AD1339" s="290">
        <v>24</v>
      </c>
      <c r="AE1339" s="795">
        <v>45448</v>
      </c>
      <c r="AF1339" s="407">
        <f t="shared" si="111"/>
        <v>46177</v>
      </c>
      <c r="AG1339" s="363" t="s">
        <v>82</v>
      </c>
      <c r="AH1339" s="363" t="s">
        <v>83</v>
      </c>
      <c r="AI1339" s="366" t="s">
        <v>5071</v>
      </c>
      <c r="AJ1339" s="363" t="s">
        <v>5061</v>
      </c>
      <c r="AK1339" s="407" t="str">
        <f t="shared" ca="1" si="112"/>
        <v>поверен</v>
      </c>
      <c r="AL1339" s="366"/>
      <c r="AM1339" s="366" t="s">
        <v>86</v>
      </c>
      <c r="AN1339" s="42" t="s">
        <v>87</v>
      </c>
      <c r="AO1339" s="42" t="s">
        <v>88</v>
      </c>
      <c r="AP1339" s="48" t="s">
        <v>584</v>
      </c>
      <c r="AQ1339" s="40">
        <v>45918</v>
      </c>
      <c r="AR1339" s="51"/>
      <c r="AS1339" s="42" t="s">
        <v>91</v>
      </c>
      <c r="AT1339" s="37" t="s">
        <v>385</v>
      </c>
      <c r="AU1339" s="37"/>
      <c r="AV1339" s="792">
        <v>45918</v>
      </c>
      <c r="AW1339" s="40"/>
      <c r="AX1339" s="37"/>
      <c r="AY1339" s="37"/>
      <c r="AZ1339" s="37"/>
      <c r="BA1339" s="40" t="s">
        <v>221</v>
      </c>
      <c r="BB1339" s="40" t="s">
        <v>403</v>
      </c>
      <c r="BC1339" s="40" t="s">
        <v>404</v>
      </c>
      <c r="BD1339" s="42">
        <v>3160</v>
      </c>
      <c r="BE1339" s="40"/>
      <c r="BF1339" s="52"/>
      <c r="BG1339" s="47" t="s">
        <v>5062</v>
      </c>
      <c r="BH1339" s="54"/>
      <c r="BI1339" s="47"/>
      <c r="BJ1339" s="38" t="s">
        <v>407</v>
      </c>
      <c r="BK1339" s="47" t="s">
        <v>588</v>
      </c>
      <c r="BL1339" s="55"/>
      <c r="BM1339" s="55"/>
      <c r="BN1339" s="55"/>
      <c r="BO1339" s="55"/>
      <c r="BP1339" s="55"/>
      <c r="BQ1339" s="55"/>
      <c r="BR1339" s="55"/>
      <c r="BS1339" s="55"/>
      <c r="BT1339" s="55"/>
      <c r="BU1339" s="55"/>
      <c r="BV1339" s="55"/>
      <c r="BW1339" s="55"/>
      <c r="BX1339" s="55"/>
      <c r="BY1339" s="55"/>
      <c r="BZ1339" s="55"/>
      <c r="CA1339" s="55"/>
      <c r="CB1339" s="55"/>
      <c r="CC1339" s="55"/>
      <c r="CD1339" s="55"/>
      <c r="CE1339" s="55"/>
      <c r="CF1339" s="55"/>
      <c r="CG1339" s="55"/>
      <c r="CH1339" s="55"/>
      <c r="CI1339" s="55"/>
      <c r="CJ1339" s="55"/>
      <c r="CK1339" s="55"/>
      <c r="CL1339" s="55"/>
      <c r="CM1339" s="55"/>
      <c r="CN1339" s="55"/>
      <c r="CO1339" s="55"/>
      <c r="CP1339" s="55"/>
      <c r="CQ1339" s="55"/>
      <c r="CR1339" s="55"/>
      <c r="CS1339" s="55"/>
      <c r="CT1339" s="55"/>
      <c r="CU1339" s="55"/>
      <c r="CV1339" s="55"/>
      <c r="CW1339" s="55"/>
      <c r="CX1339" s="55"/>
      <c r="CY1339" s="55"/>
      <c r="CZ1339" s="55"/>
      <c r="DA1339" s="55"/>
      <c r="DB1339" s="55"/>
      <c r="DC1339" s="55"/>
      <c r="DD1339" s="55"/>
      <c r="DE1339" s="55"/>
      <c r="DF1339" s="55"/>
      <c r="DG1339" s="55"/>
      <c r="DH1339" s="55"/>
      <c r="DI1339" s="55"/>
      <c r="DJ1339" s="55"/>
      <c r="DK1339" s="55"/>
      <c r="DL1339" s="55"/>
      <c r="DM1339" s="55"/>
      <c r="DN1339" s="55"/>
      <c r="DO1339" s="55"/>
      <c r="DP1339" s="55"/>
      <c r="DQ1339" s="55"/>
      <c r="DR1339" s="55"/>
      <c r="DS1339" s="55"/>
      <c r="DT1339" s="55"/>
      <c r="DU1339" s="55"/>
      <c r="DV1339" s="55"/>
      <c r="DW1339" s="55"/>
      <c r="DX1339" s="55"/>
      <c r="DY1339" s="55"/>
      <c r="DZ1339" s="55"/>
      <c r="EA1339" s="55"/>
      <c r="EB1339" s="55"/>
      <c r="EC1339" s="55"/>
      <c r="ED1339" s="55"/>
      <c r="EE1339" s="55"/>
      <c r="EF1339" s="55"/>
      <c r="EG1339" s="55"/>
      <c r="EH1339" s="55"/>
      <c r="EI1339" s="55"/>
      <c r="EJ1339" s="55"/>
      <c r="EK1339" s="55"/>
      <c r="EL1339" s="55"/>
      <c r="EM1339" s="55"/>
      <c r="EN1339" s="55"/>
      <c r="EO1339" s="55"/>
      <c r="EP1339" s="55"/>
      <c r="EQ1339" s="55"/>
      <c r="ER1339" s="55"/>
      <c r="ES1339" s="55"/>
      <c r="ET1339" s="55"/>
      <c r="EU1339" s="55"/>
      <c r="EV1339" s="55"/>
      <c r="EW1339" s="55"/>
      <c r="EX1339" s="55"/>
      <c r="EY1339" s="55"/>
      <c r="EZ1339" s="55"/>
      <c r="FA1339" s="55"/>
      <c r="FB1339" s="55"/>
      <c r="FC1339" s="55"/>
      <c r="FD1339" s="55"/>
      <c r="FE1339" s="55"/>
      <c r="FF1339" s="55"/>
      <c r="FG1339" s="55"/>
      <c r="FH1339" s="55"/>
      <c r="FI1339" s="55"/>
      <c r="FJ1339" s="55"/>
      <c r="FK1339" s="55"/>
      <c r="FL1339" s="55"/>
      <c r="FM1339" s="55"/>
      <c r="FN1339" s="55"/>
      <c r="FO1339" s="55"/>
      <c r="FP1339" s="55"/>
      <c r="FQ1339" s="55"/>
      <c r="FR1339" s="55"/>
      <c r="FS1339" s="55"/>
      <c r="FT1339" s="55"/>
      <c r="FU1339" s="55"/>
      <c r="FV1339" s="55"/>
      <c r="FW1339" s="55"/>
      <c r="FX1339" s="55"/>
      <c r="FY1339" s="55"/>
      <c r="FZ1339" s="55"/>
      <c r="GA1339" s="55"/>
      <c r="GB1339" s="55"/>
      <c r="GC1339" s="55"/>
      <c r="GD1339" s="55"/>
      <c r="GE1339" s="55"/>
      <c r="GF1339" s="55"/>
      <c r="GG1339" s="55"/>
      <c r="GH1339" s="55"/>
      <c r="GI1339" s="55"/>
      <c r="GJ1339" s="55"/>
      <c r="GK1339" s="55"/>
      <c r="GL1339" s="55"/>
      <c r="GM1339" s="55"/>
      <c r="GN1339" s="55"/>
      <c r="GO1339" s="55"/>
      <c r="GP1339" s="55"/>
      <c r="GQ1339" s="55"/>
      <c r="GR1339" s="55"/>
      <c r="GS1339" s="55"/>
      <c r="GT1339" s="55"/>
      <c r="GU1339" s="55"/>
      <c r="GV1339" s="55"/>
      <c r="GW1339" s="55"/>
      <c r="GX1339" s="55"/>
      <c r="GY1339" s="55"/>
      <c r="GZ1339" s="55"/>
      <c r="HA1339" s="55"/>
      <c r="HB1339" s="55"/>
      <c r="HC1339" s="55"/>
      <c r="HD1339" s="55"/>
      <c r="HE1339" s="55"/>
      <c r="HF1339" s="55"/>
      <c r="HG1339" s="55"/>
      <c r="HH1339" s="55"/>
      <c r="HI1339" s="55"/>
      <c r="HJ1339" s="55"/>
      <c r="HK1339" s="55"/>
      <c r="HL1339" s="55"/>
      <c r="HM1339" s="55"/>
      <c r="HN1339" s="55"/>
      <c r="HO1339" s="55"/>
      <c r="HP1339" s="55"/>
      <c r="HQ1339" s="55"/>
      <c r="HR1339" s="55"/>
      <c r="HS1339" s="55"/>
      <c r="HT1339" s="55"/>
      <c r="HU1339" s="55"/>
      <c r="HV1339" s="55"/>
      <c r="HW1339" s="55"/>
      <c r="HX1339" s="55"/>
      <c r="HY1339" s="55"/>
      <c r="HZ1339" s="55"/>
      <c r="IA1339" s="55"/>
      <c r="IB1339" s="55"/>
      <c r="IC1339" s="55"/>
      <c r="ID1339" s="55"/>
      <c r="IE1339" s="55"/>
    </row>
    <row r="1340" s="36" customFormat="1" ht="60" hidden="1" customHeight="1">
      <c r="A1340" s="37"/>
      <c r="B1340" s="37" t="s">
        <v>62</v>
      </c>
      <c r="C1340" s="37" t="s">
        <v>63</v>
      </c>
      <c r="D1340" s="56" t="s">
        <v>64</v>
      </c>
      <c r="E1340" s="56" t="s">
        <v>5042</v>
      </c>
      <c r="F1340" s="40" t="s">
        <v>1807</v>
      </c>
      <c r="G1340" s="40" t="s">
        <v>857</v>
      </c>
      <c r="H1340" s="188" t="s">
        <v>5072</v>
      </c>
      <c r="I1340" s="48" t="s">
        <v>391</v>
      </c>
      <c r="J1340" s="796"/>
      <c r="K1340" s="291" t="s">
        <v>579</v>
      </c>
      <c r="L1340" s="797" t="s">
        <v>4987</v>
      </c>
      <c r="M1340" s="798" t="s">
        <v>4988</v>
      </c>
      <c r="N1340" s="799" t="s">
        <v>5073</v>
      </c>
      <c r="O1340" s="80" t="s">
        <v>397</v>
      </c>
      <c r="P1340" s="382" t="s">
        <v>76</v>
      </c>
      <c r="Q1340" s="87" t="s">
        <v>398</v>
      </c>
      <c r="R1340" s="96">
        <v>42736</v>
      </c>
      <c r="S1340" s="83">
        <v>12</v>
      </c>
      <c r="T1340" s="800">
        <f t="shared" si="113"/>
        <v>47118.400000000001</v>
      </c>
      <c r="U1340" s="81" t="s">
        <v>100</v>
      </c>
      <c r="V1340" s="253"/>
      <c r="W1340" s="417" t="s">
        <v>399</v>
      </c>
      <c r="X1340" s="189">
        <v>100</v>
      </c>
      <c r="Y1340" s="759"/>
      <c r="Z1340" s="417" t="s">
        <v>399</v>
      </c>
      <c r="AA1340" s="753" t="s">
        <v>400</v>
      </c>
      <c r="AB1340" s="759"/>
      <c r="AC1340" s="417" t="s">
        <v>399</v>
      </c>
      <c r="AD1340" s="192">
        <v>36</v>
      </c>
      <c r="AE1340" s="754"/>
      <c r="AF1340" s="755" t="str">
        <f t="shared" si="111"/>
        <v/>
      </c>
      <c r="AG1340" s="750" t="s">
        <v>82</v>
      </c>
      <c r="AH1340" s="750" t="s">
        <v>83</v>
      </c>
      <c r="AI1340" s="417"/>
      <c r="AJ1340" s="189"/>
      <c r="AK1340" s="756" t="str">
        <f t="shared" ca="1" si="112"/>
        <v xml:space="preserve">нет данных</v>
      </c>
      <c r="AL1340" s="756"/>
      <c r="AM1340" s="417" t="s">
        <v>86</v>
      </c>
      <c r="AN1340" s="87" t="s">
        <v>87</v>
      </c>
      <c r="AO1340" s="444" t="s">
        <v>88</v>
      </c>
      <c r="AP1340" s="381" t="s">
        <v>4990</v>
      </c>
      <c r="AQ1340" s="40">
        <v>45918</v>
      </c>
      <c r="AR1340" s="36"/>
      <c r="AS1340" s="801" t="s">
        <v>91</v>
      </c>
      <c r="AT1340" s="80" t="s">
        <v>385</v>
      </c>
      <c r="AU1340" s="381"/>
      <c r="AV1340" s="792">
        <v>45918</v>
      </c>
      <c r="AW1340" s="381"/>
      <c r="AX1340" s="80"/>
      <c r="AY1340" s="802"/>
      <c r="AZ1340" s="36"/>
      <c r="BA1340" s="803" t="s">
        <v>221</v>
      </c>
      <c r="BB1340" s="804" t="s">
        <v>403</v>
      </c>
      <c r="BC1340" s="800" t="s">
        <v>404</v>
      </c>
      <c r="BD1340" s="87">
        <v>3160</v>
      </c>
      <c r="BE1340" s="805"/>
      <c r="BF1340" s="772"/>
      <c r="BG1340" s="117" t="s">
        <v>5062</v>
      </c>
      <c r="BH1340" s="36"/>
      <c r="BI1340" s="806"/>
      <c r="BJ1340" s="385" t="s">
        <v>407</v>
      </c>
      <c r="BK1340" s="47" t="s">
        <v>408</v>
      </c>
      <c r="BL1340" s="55"/>
      <c r="BM1340" s="55"/>
      <c r="BN1340" s="55"/>
      <c r="BO1340" s="55"/>
      <c r="BP1340" s="55"/>
      <c r="BQ1340" s="55"/>
      <c r="BR1340" s="55"/>
      <c r="BS1340" s="55"/>
      <c r="BT1340" s="55"/>
      <c r="BU1340" s="55"/>
      <c r="BV1340" s="55"/>
      <c r="BW1340" s="55"/>
      <c r="BX1340" s="55"/>
      <c r="BY1340" s="55"/>
      <c r="BZ1340" s="55"/>
      <c r="CA1340" s="55"/>
      <c r="CB1340" s="55"/>
      <c r="CC1340" s="55"/>
      <c r="CD1340" s="55"/>
      <c r="CE1340" s="55"/>
      <c r="CF1340" s="55"/>
      <c r="CG1340" s="55"/>
      <c r="CH1340" s="55"/>
      <c r="CI1340" s="55"/>
      <c r="CJ1340" s="55"/>
      <c r="CK1340" s="55"/>
      <c r="CL1340" s="55"/>
      <c r="CM1340" s="55"/>
      <c r="CN1340" s="55"/>
      <c r="CO1340" s="55"/>
      <c r="CP1340" s="55"/>
      <c r="CQ1340" s="55"/>
      <c r="CR1340" s="55"/>
      <c r="CS1340" s="55"/>
      <c r="CT1340" s="55"/>
      <c r="CU1340" s="55"/>
      <c r="CV1340" s="55"/>
      <c r="CW1340" s="55"/>
      <c r="CX1340" s="55"/>
      <c r="CY1340" s="55"/>
      <c r="CZ1340" s="55"/>
      <c r="DA1340" s="55"/>
      <c r="DB1340" s="55"/>
      <c r="DC1340" s="55"/>
      <c r="DD1340" s="55"/>
      <c r="DE1340" s="55"/>
      <c r="DF1340" s="55"/>
      <c r="DG1340" s="55"/>
      <c r="DH1340" s="55"/>
      <c r="DI1340" s="55"/>
      <c r="DJ1340" s="55"/>
      <c r="DK1340" s="55"/>
      <c r="DL1340" s="55"/>
      <c r="DM1340" s="55"/>
      <c r="DN1340" s="55"/>
      <c r="DO1340" s="55"/>
      <c r="DP1340" s="55"/>
      <c r="DQ1340" s="55"/>
      <c r="DR1340" s="55"/>
      <c r="DS1340" s="55"/>
      <c r="DT1340" s="55"/>
      <c r="DU1340" s="55"/>
      <c r="DV1340" s="55"/>
      <c r="DW1340" s="55"/>
      <c r="DX1340" s="55"/>
      <c r="DY1340" s="55"/>
      <c r="DZ1340" s="55"/>
      <c r="EA1340" s="55"/>
      <c r="EB1340" s="55"/>
      <c r="EC1340" s="55"/>
      <c r="ED1340" s="55"/>
      <c r="EE1340" s="55"/>
      <c r="EF1340" s="55"/>
      <c r="EG1340" s="55"/>
      <c r="EH1340" s="55"/>
      <c r="EI1340" s="55"/>
      <c r="EJ1340" s="55"/>
      <c r="EK1340" s="55"/>
      <c r="EL1340" s="55"/>
      <c r="EM1340" s="55"/>
      <c r="EN1340" s="55"/>
      <c r="EO1340" s="55"/>
      <c r="EP1340" s="55"/>
      <c r="EQ1340" s="55"/>
      <c r="ER1340" s="55"/>
      <c r="ES1340" s="55"/>
      <c r="ET1340" s="55"/>
      <c r="EU1340" s="55"/>
      <c r="EV1340" s="55"/>
      <c r="EW1340" s="55"/>
      <c r="EX1340" s="55"/>
      <c r="EY1340" s="55"/>
      <c r="EZ1340" s="55"/>
      <c r="FA1340" s="55"/>
      <c r="FB1340" s="55"/>
      <c r="FC1340" s="55"/>
      <c r="FD1340" s="55"/>
      <c r="FE1340" s="55"/>
      <c r="FF1340" s="55"/>
      <c r="FG1340" s="55"/>
      <c r="FH1340" s="55"/>
      <c r="FI1340" s="55"/>
      <c r="FJ1340" s="55"/>
      <c r="FK1340" s="55"/>
      <c r="FL1340" s="55"/>
      <c r="FM1340" s="55"/>
      <c r="FN1340" s="55"/>
      <c r="FO1340" s="55"/>
      <c r="FP1340" s="55"/>
      <c r="FQ1340" s="55"/>
      <c r="FR1340" s="55"/>
      <c r="FS1340" s="55"/>
      <c r="FT1340" s="55"/>
      <c r="FU1340" s="55"/>
      <c r="FV1340" s="55"/>
      <c r="FW1340" s="55"/>
      <c r="FX1340" s="55"/>
      <c r="FY1340" s="55"/>
      <c r="FZ1340" s="55"/>
      <c r="GA1340" s="55"/>
      <c r="GB1340" s="55"/>
      <c r="GC1340" s="55"/>
      <c r="GD1340" s="55"/>
      <c r="GE1340" s="55"/>
      <c r="GF1340" s="55"/>
      <c r="GG1340" s="55"/>
      <c r="GH1340" s="55"/>
      <c r="GI1340" s="55"/>
      <c r="GJ1340" s="55"/>
      <c r="GK1340" s="55"/>
      <c r="GL1340" s="55"/>
      <c r="GM1340" s="55"/>
      <c r="GN1340" s="55"/>
      <c r="GO1340" s="55"/>
      <c r="GP1340" s="55"/>
      <c r="GQ1340" s="55"/>
      <c r="GR1340" s="55"/>
      <c r="GS1340" s="55"/>
      <c r="GT1340" s="55"/>
      <c r="GU1340" s="55"/>
      <c r="GV1340" s="55"/>
      <c r="GW1340" s="55"/>
      <c r="GX1340" s="55"/>
      <c r="GY1340" s="55"/>
      <c r="GZ1340" s="55"/>
      <c r="HA1340" s="55"/>
      <c r="HB1340" s="55"/>
      <c r="HC1340" s="55"/>
      <c r="HD1340" s="55"/>
      <c r="HE1340" s="55"/>
      <c r="HF1340" s="55"/>
      <c r="HG1340" s="55"/>
      <c r="HH1340" s="55"/>
      <c r="HI1340" s="55"/>
      <c r="HJ1340" s="55"/>
      <c r="HK1340" s="55"/>
      <c r="HL1340" s="55"/>
      <c r="HM1340" s="55"/>
      <c r="HN1340" s="55"/>
      <c r="HO1340" s="55"/>
      <c r="HP1340" s="55"/>
      <c r="HQ1340" s="55"/>
      <c r="HR1340" s="55"/>
      <c r="HS1340" s="55"/>
      <c r="HT1340" s="55"/>
      <c r="HU1340" s="55"/>
      <c r="HV1340" s="55"/>
      <c r="HW1340" s="55"/>
      <c r="HX1340" s="55"/>
      <c r="HY1340" s="55"/>
      <c r="HZ1340" s="55"/>
      <c r="IA1340" s="55"/>
      <c r="IB1340" s="55"/>
      <c r="IC1340" s="55"/>
      <c r="ID1340" s="55"/>
      <c r="IE1340" s="55"/>
    </row>
    <row r="1341" s="36" customFormat="1" ht="60" hidden="1" customHeight="1">
      <c r="A1341" s="37"/>
      <c r="B1341" s="37" t="s">
        <v>62</v>
      </c>
      <c r="C1341" s="80" t="s">
        <v>63</v>
      </c>
      <c r="D1341" s="56" t="s">
        <v>64</v>
      </c>
      <c r="E1341" s="81" t="s">
        <v>5042</v>
      </c>
      <c r="F1341" s="807" t="s">
        <v>1807</v>
      </c>
      <c r="G1341" s="763" t="s">
        <v>857</v>
      </c>
      <c r="H1341" s="188" t="s">
        <v>5074</v>
      </c>
      <c r="I1341" s="48" t="s">
        <v>391</v>
      </c>
      <c r="J1341" s="808"/>
      <c r="K1341" s="291" t="s">
        <v>579</v>
      </c>
      <c r="L1341" s="799" t="s">
        <v>4987</v>
      </c>
      <c r="M1341" s="798" t="s">
        <v>4988</v>
      </c>
      <c r="N1341" s="84" t="s">
        <v>5075</v>
      </c>
      <c r="O1341" s="37" t="s">
        <v>397</v>
      </c>
      <c r="P1341" s="80" t="s">
        <v>76</v>
      </c>
      <c r="Q1341" s="42" t="s">
        <v>398</v>
      </c>
      <c r="R1341" s="744">
        <v>42736</v>
      </c>
      <c r="S1341" s="48">
        <v>12</v>
      </c>
      <c r="T1341" s="763">
        <f t="shared" si="113"/>
        <v>47118.400000000001</v>
      </c>
      <c r="U1341" s="188" t="s">
        <v>100</v>
      </c>
      <c r="V1341" s="253"/>
      <c r="W1341" s="417" t="s">
        <v>399</v>
      </c>
      <c r="X1341" s="189">
        <v>100</v>
      </c>
      <c r="Y1341" s="809"/>
      <c r="Z1341" s="417" t="s">
        <v>399</v>
      </c>
      <c r="AA1341" s="753" t="s">
        <v>400</v>
      </c>
      <c r="AB1341" s="809"/>
      <c r="AC1341" s="417" t="s">
        <v>399</v>
      </c>
      <c r="AD1341" s="192">
        <v>36</v>
      </c>
      <c r="AE1341" s="810"/>
      <c r="AF1341" s="811" t="str">
        <f t="shared" ref="AF1341:AF1404" si="114">IF(AD1341=0,0,IF(AE1341="","",EDATE(AE1341,AD1341)-DAY(1)))</f>
        <v/>
      </c>
      <c r="AG1341" s="812" t="s">
        <v>82</v>
      </c>
      <c r="AH1341" s="812" t="s">
        <v>83</v>
      </c>
      <c r="AI1341" s="417"/>
      <c r="AJ1341" s="189"/>
      <c r="AK1341" s="813" t="str">
        <f t="shared" ca="1" si="112"/>
        <v xml:space="preserve">нет данных</v>
      </c>
      <c r="AL1341" s="813"/>
      <c r="AM1341" s="417" t="s">
        <v>86</v>
      </c>
      <c r="AN1341" s="714" t="s">
        <v>87</v>
      </c>
      <c r="AO1341" s="87" t="s">
        <v>88</v>
      </c>
      <c r="AP1341" s="381" t="s">
        <v>4990</v>
      </c>
      <c r="AQ1341" s="40">
        <v>45918</v>
      </c>
      <c r="AR1341" s="36"/>
      <c r="AS1341" s="87" t="s">
        <v>91</v>
      </c>
      <c r="AT1341" s="37" t="s">
        <v>385</v>
      </c>
      <c r="AU1341" s="83"/>
      <c r="AV1341" s="792">
        <v>45918</v>
      </c>
      <c r="AW1341" s="83"/>
      <c r="AX1341" s="37"/>
      <c r="AY1341" s="36"/>
      <c r="AZ1341" s="36"/>
      <c r="BA1341" s="763" t="s">
        <v>221</v>
      </c>
      <c r="BB1341" s="807" t="s">
        <v>403</v>
      </c>
      <c r="BC1341" s="763" t="s">
        <v>404</v>
      </c>
      <c r="BD1341" s="42">
        <v>3160</v>
      </c>
      <c r="BE1341" s="36"/>
      <c r="BF1341" s="814"/>
      <c r="BG1341" s="117" t="s">
        <v>5062</v>
      </c>
      <c r="BH1341" s="36"/>
      <c r="BI1341" s="36"/>
      <c r="BJ1341" s="385" t="s">
        <v>407</v>
      </c>
      <c r="BK1341" s="47" t="s">
        <v>408</v>
      </c>
      <c r="BL1341" s="55"/>
      <c r="BM1341" s="55"/>
      <c r="BN1341" s="55"/>
      <c r="BO1341" s="55"/>
      <c r="BP1341" s="55"/>
      <c r="BQ1341" s="55"/>
      <c r="BR1341" s="55"/>
      <c r="BS1341" s="55"/>
      <c r="BT1341" s="55"/>
      <c r="BU1341" s="55"/>
      <c r="BV1341" s="55"/>
      <c r="BW1341" s="55"/>
      <c r="BX1341" s="55"/>
      <c r="BY1341" s="55"/>
      <c r="BZ1341" s="55"/>
      <c r="CA1341" s="55"/>
      <c r="CB1341" s="55"/>
      <c r="CC1341" s="55"/>
      <c r="CD1341" s="55"/>
      <c r="CE1341" s="55"/>
      <c r="CF1341" s="55"/>
      <c r="CG1341" s="55"/>
      <c r="CH1341" s="55"/>
      <c r="CI1341" s="55"/>
      <c r="CJ1341" s="55"/>
      <c r="CK1341" s="55"/>
      <c r="CL1341" s="55"/>
      <c r="CM1341" s="55"/>
      <c r="CN1341" s="55"/>
      <c r="CO1341" s="55"/>
      <c r="CP1341" s="55"/>
      <c r="CQ1341" s="55"/>
      <c r="CR1341" s="55"/>
      <c r="CS1341" s="55"/>
      <c r="CT1341" s="55"/>
      <c r="CU1341" s="55"/>
      <c r="CV1341" s="55"/>
      <c r="CW1341" s="55"/>
      <c r="CX1341" s="55"/>
      <c r="CY1341" s="55"/>
      <c r="CZ1341" s="55"/>
      <c r="DA1341" s="55"/>
      <c r="DB1341" s="55"/>
      <c r="DC1341" s="55"/>
      <c r="DD1341" s="55"/>
      <c r="DE1341" s="55"/>
      <c r="DF1341" s="55"/>
      <c r="DG1341" s="55"/>
      <c r="DH1341" s="55"/>
      <c r="DI1341" s="55"/>
      <c r="DJ1341" s="55"/>
      <c r="DK1341" s="55"/>
      <c r="DL1341" s="55"/>
      <c r="DM1341" s="55"/>
      <c r="DN1341" s="55"/>
      <c r="DO1341" s="55"/>
      <c r="DP1341" s="55"/>
      <c r="DQ1341" s="55"/>
      <c r="DR1341" s="55"/>
      <c r="DS1341" s="55"/>
      <c r="DT1341" s="55"/>
      <c r="DU1341" s="55"/>
      <c r="DV1341" s="55"/>
      <c r="DW1341" s="55"/>
      <c r="DX1341" s="55"/>
      <c r="DY1341" s="55"/>
      <c r="DZ1341" s="55"/>
      <c r="EA1341" s="55"/>
      <c r="EB1341" s="55"/>
      <c r="EC1341" s="55"/>
      <c r="ED1341" s="55"/>
      <c r="EE1341" s="55"/>
      <c r="EF1341" s="55"/>
      <c r="EG1341" s="55"/>
      <c r="EH1341" s="55"/>
      <c r="EI1341" s="55"/>
      <c r="EJ1341" s="55"/>
      <c r="EK1341" s="55"/>
      <c r="EL1341" s="55"/>
      <c r="EM1341" s="55"/>
      <c r="EN1341" s="55"/>
      <c r="EO1341" s="55"/>
      <c r="EP1341" s="55"/>
      <c r="EQ1341" s="55"/>
      <c r="ER1341" s="55"/>
      <c r="ES1341" s="55"/>
      <c r="ET1341" s="55"/>
      <c r="EU1341" s="55"/>
      <c r="EV1341" s="55"/>
      <c r="EW1341" s="55"/>
      <c r="EX1341" s="55"/>
      <c r="EY1341" s="55"/>
      <c r="EZ1341" s="55"/>
      <c r="FA1341" s="55"/>
      <c r="FB1341" s="55"/>
      <c r="FC1341" s="55"/>
      <c r="FD1341" s="55"/>
      <c r="FE1341" s="55"/>
      <c r="FF1341" s="55"/>
      <c r="FG1341" s="55"/>
      <c r="FH1341" s="55"/>
      <c r="FI1341" s="55"/>
      <c r="FJ1341" s="55"/>
      <c r="FK1341" s="55"/>
      <c r="FL1341" s="55"/>
      <c r="FM1341" s="55"/>
      <c r="FN1341" s="55"/>
      <c r="FO1341" s="55"/>
      <c r="FP1341" s="55"/>
      <c r="FQ1341" s="55"/>
      <c r="FR1341" s="55"/>
      <c r="FS1341" s="55"/>
      <c r="FT1341" s="55"/>
      <c r="FU1341" s="55"/>
      <c r="FV1341" s="55"/>
      <c r="FW1341" s="55"/>
      <c r="FX1341" s="55"/>
      <c r="FY1341" s="55"/>
      <c r="FZ1341" s="55"/>
      <c r="GA1341" s="55"/>
      <c r="GB1341" s="55"/>
      <c r="GC1341" s="55"/>
      <c r="GD1341" s="55"/>
      <c r="GE1341" s="55"/>
      <c r="GF1341" s="55"/>
      <c r="GG1341" s="55"/>
      <c r="GH1341" s="55"/>
      <c r="GI1341" s="55"/>
      <c r="GJ1341" s="55"/>
      <c r="GK1341" s="55"/>
      <c r="GL1341" s="55"/>
      <c r="GM1341" s="55"/>
      <c r="GN1341" s="55"/>
      <c r="GO1341" s="55"/>
      <c r="GP1341" s="55"/>
      <c r="GQ1341" s="55"/>
      <c r="GR1341" s="55"/>
      <c r="GS1341" s="55"/>
      <c r="GT1341" s="55"/>
      <c r="GU1341" s="55"/>
      <c r="GV1341" s="55"/>
      <c r="GW1341" s="55"/>
      <c r="GX1341" s="55"/>
      <c r="GY1341" s="55"/>
      <c r="GZ1341" s="55"/>
      <c r="HA1341" s="55"/>
      <c r="HB1341" s="55"/>
      <c r="HC1341" s="55"/>
      <c r="HD1341" s="55"/>
      <c r="HE1341" s="55"/>
      <c r="HF1341" s="55"/>
      <c r="HG1341" s="55"/>
      <c r="HH1341" s="55"/>
      <c r="HI1341" s="55"/>
      <c r="HJ1341" s="55"/>
      <c r="HK1341" s="55"/>
      <c r="HL1341" s="55"/>
      <c r="HM1341" s="55"/>
      <c r="HN1341" s="55"/>
      <c r="HO1341" s="55"/>
      <c r="HP1341" s="55"/>
      <c r="HQ1341" s="55"/>
      <c r="HR1341" s="55"/>
      <c r="HS1341" s="55"/>
      <c r="HT1341" s="55"/>
      <c r="HU1341" s="55"/>
      <c r="HV1341" s="55"/>
      <c r="HW1341" s="55"/>
      <c r="HX1341" s="55"/>
      <c r="HY1341" s="55"/>
      <c r="HZ1341" s="55"/>
      <c r="IA1341" s="55"/>
      <c r="IB1341" s="55"/>
      <c r="IC1341" s="55"/>
      <c r="ID1341" s="55"/>
      <c r="IE1341" s="55"/>
    </row>
    <row r="1342" s="36" customFormat="1" ht="60" hidden="1" customHeight="1">
      <c r="A1342" s="37"/>
      <c r="B1342" s="37" t="s">
        <v>62</v>
      </c>
      <c r="C1342" s="37" t="s">
        <v>63</v>
      </c>
      <c r="D1342" s="56" t="s">
        <v>64</v>
      </c>
      <c r="E1342" s="56" t="s">
        <v>5042</v>
      </c>
      <c r="F1342" s="40" t="s">
        <v>1807</v>
      </c>
      <c r="G1342" s="40" t="s">
        <v>857</v>
      </c>
      <c r="H1342" s="56" t="s">
        <v>5076</v>
      </c>
      <c r="I1342" s="434" t="s">
        <v>577</v>
      </c>
      <c r="J1342" s="435" t="s">
        <v>578</v>
      </c>
      <c r="K1342" s="49" t="s">
        <v>579</v>
      </c>
      <c r="L1342" s="743" t="s">
        <v>580</v>
      </c>
      <c r="M1342" s="296" t="s">
        <v>581</v>
      </c>
      <c r="N1342" s="49" t="s">
        <v>5077</v>
      </c>
      <c r="O1342" s="80" t="s">
        <v>397</v>
      </c>
      <c r="P1342" s="37" t="s">
        <v>76</v>
      </c>
      <c r="Q1342" s="42" t="s">
        <v>398</v>
      </c>
      <c r="R1342" s="96">
        <v>41284</v>
      </c>
      <c r="S1342" s="48">
        <v>15</v>
      </c>
      <c r="T1342" s="45">
        <f t="shared" si="113"/>
        <v>46762</v>
      </c>
      <c r="U1342" s="56" t="s">
        <v>100</v>
      </c>
      <c r="V1342" s="440" t="str">
        <f t="shared" ref="V1341:V1404" si="115">IF(Y1342="","",Y1342)</f>
        <v/>
      </c>
      <c r="W1342" s="438" t="s">
        <v>399</v>
      </c>
      <c r="X1342" s="434">
        <v>100</v>
      </c>
      <c r="Y1342" s="434"/>
      <c r="Z1342" s="438" t="s">
        <v>399</v>
      </c>
      <c r="AA1342" s="433" t="s">
        <v>400</v>
      </c>
      <c r="AB1342" s="434"/>
      <c r="AC1342" s="438" t="s">
        <v>399</v>
      </c>
      <c r="AD1342" s="296">
        <v>24</v>
      </c>
      <c r="AE1342" s="815">
        <v>44846</v>
      </c>
      <c r="AF1342" s="745">
        <f t="shared" si="114"/>
        <v>45576</v>
      </c>
      <c r="AG1342" s="435" t="s">
        <v>82</v>
      </c>
      <c r="AH1342" s="435" t="s">
        <v>83</v>
      </c>
      <c r="AI1342" s="438" t="s">
        <v>5078</v>
      </c>
      <c r="AJ1342" s="816" t="s">
        <v>5079</v>
      </c>
      <c r="AK1342" s="745" t="str">
        <f t="shared" ca="1" si="112"/>
        <v>ЗАМЕНИТЬ</v>
      </c>
      <c r="AL1342" s="438"/>
      <c r="AM1342" s="438" t="s">
        <v>86</v>
      </c>
      <c r="AN1342" s="42" t="s">
        <v>87</v>
      </c>
      <c r="AO1342" s="42" t="s">
        <v>88</v>
      </c>
      <c r="AP1342" s="48" t="s">
        <v>584</v>
      </c>
      <c r="AQ1342" s="82">
        <v>45918</v>
      </c>
      <c r="AR1342" s="51"/>
      <c r="AS1342" s="42" t="s">
        <v>91</v>
      </c>
      <c r="AT1342" s="37" t="s">
        <v>385</v>
      </c>
      <c r="AU1342" s="37"/>
      <c r="AV1342" s="792">
        <v>45918</v>
      </c>
      <c r="AW1342" s="40"/>
      <c r="AX1342" s="37"/>
      <c r="AY1342" s="37"/>
      <c r="AZ1342" s="37"/>
      <c r="BA1342" s="40" t="s">
        <v>221</v>
      </c>
      <c r="BB1342" s="40" t="s">
        <v>403</v>
      </c>
      <c r="BC1342" s="40" t="s">
        <v>404</v>
      </c>
      <c r="BD1342" s="42">
        <v>3160</v>
      </c>
      <c r="BE1342" s="40"/>
      <c r="BF1342" s="52"/>
      <c r="BG1342" s="47" t="s">
        <v>5062</v>
      </c>
      <c r="BH1342" s="54"/>
      <c r="BI1342" s="47"/>
      <c r="BJ1342" s="38" t="s">
        <v>407</v>
      </c>
      <c r="BK1342" s="47" t="s">
        <v>588</v>
      </c>
      <c r="BL1342" s="55"/>
      <c r="BM1342" s="55"/>
      <c r="BN1342" s="55"/>
      <c r="BO1342" s="55"/>
      <c r="BP1342" s="55"/>
      <c r="BQ1342" s="55"/>
      <c r="BR1342" s="55"/>
      <c r="BS1342" s="55"/>
      <c r="BT1342" s="55"/>
      <c r="BU1342" s="55"/>
      <c r="BV1342" s="55"/>
      <c r="BW1342" s="55"/>
      <c r="BX1342" s="55"/>
      <c r="BY1342" s="55"/>
      <c r="BZ1342" s="55"/>
      <c r="CA1342" s="55"/>
      <c r="CB1342" s="55"/>
      <c r="CC1342" s="55"/>
      <c r="CD1342" s="55"/>
      <c r="CE1342" s="55"/>
      <c r="CF1342" s="55"/>
      <c r="CG1342" s="55"/>
      <c r="CH1342" s="55"/>
      <c r="CI1342" s="55"/>
      <c r="CJ1342" s="55"/>
      <c r="CK1342" s="55"/>
      <c r="CL1342" s="55"/>
      <c r="CM1342" s="55"/>
      <c r="CN1342" s="55"/>
      <c r="CO1342" s="55"/>
      <c r="CP1342" s="55"/>
      <c r="CQ1342" s="55"/>
      <c r="CR1342" s="55"/>
      <c r="CS1342" s="55"/>
      <c r="CT1342" s="55"/>
      <c r="CU1342" s="55"/>
      <c r="CV1342" s="55"/>
      <c r="CW1342" s="55"/>
      <c r="CX1342" s="55"/>
      <c r="CY1342" s="55"/>
      <c r="CZ1342" s="55"/>
      <c r="DA1342" s="55"/>
      <c r="DB1342" s="55"/>
      <c r="DC1342" s="55"/>
      <c r="DD1342" s="55"/>
      <c r="DE1342" s="55"/>
      <c r="DF1342" s="55"/>
      <c r="DG1342" s="55"/>
      <c r="DH1342" s="55"/>
      <c r="DI1342" s="55"/>
      <c r="DJ1342" s="55"/>
      <c r="DK1342" s="55"/>
      <c r="DL1342" s="55"/>
      <c r="DM1342" s="55"/>
      <c r="DN1342" s="55"/>
      <c r="DO1342" s="55"/>
      <c r="DP1342" s="55"/>
      <c r="DQ1342" s="55"/>
      <c r="DR1342" s="55"/>
      <c r="DS1342" s="55"/>
      <c r="DT1342" s="55"/>
      <c r="DU1342" s="55"/>
      <c r="DV1342" s="55"/>
      <c r="DW1342" s="55"/>
      <c r="DX1342" s="55"/>
      <c r="DY1342" s="55"/>
      <c r="DZ1342" s="55"/>
      <c r="EA1342" s="55"/>
      <c r="EB1342" s="55"/>
      <c r="EC1342" s="55"/>
      <c r="ED1342" s="55"/>
      <c r="EE1342" s="55"/>
      <c r="EF1342" s="55"/>
      <c r="EG1342" s="55"/>
      <c r="EH1342" s="55"/>
      <c r="EI1342" s="55"/>
      <c r="EJ1342" s="55"/>
      <c r="EK1342" s="55"/>
      <c r="EL1342" s="55"/>
      <c r="EM1342" s="55"/>
      <c r="EN1342" s="55"/>
      <c r="EO1342" s="55"/>
      <c r="EP1342" s="55"/>
      <c r="EQ1342" s="55"/>
      <c r="ER1342" s="55"/>
      <c r="ES1342" s="55"/>
      <c r="ET1342" s="55"/>
      <c r="EU1342" s="55"/>
      <c r="EV1342" s="55"/>
      <c r="EW1342" s="55"/>
      <c r="EX1342" s="55"/>
      <c r="EY1342" s="55"/>
      <c r="EZ1342" s="55"/>
      <c r="FA1342" s="55"/>
      <c r="FB1342" s="55"/>
      <c r="FC1342" s="55"/>
      <c r="FD1342" s="55"/>
      <c r="FE1342" s="55"/>
      <c r="FF1342" s="55"/>
      <c r="FG1342" s="55"/>
      <c r="FH1342" s="55"/>
      <c r="FI1342" s="55"/>
      <c r="FJ1342" s="55"/>
      <c r="FK1342" s="55"/>
      <c r="FL1342" s="55"/>
      <c r="FM1342" s="55"/>
      <c r="FN1342" s="55"/>
      <c r="FO1342" s="55"/>
      <c r="FP1342" s="55"/>
      <c r="FQ1342" s="55"/>
      <c r="FR1342" s="55"/>
      <c r="FS1342" s="55"/>
      <c r="FT1342" s="55"/>
      <c r="FU1342" s="55"/>
      <c r="FV1342" s="55"/>
      <c r="FW1342" s="55"/>
      <c r="FX1342" s="55"/>
      <c r="FY1342" s="55"/>
      <c r="FZ1342" s="55"/>
      <c r="GA1342" s="55"/>
      <c r="GB1342" s="55"/>
      <c r="GC1342" s="55"/>
      <c r="GD1342" s="55"/>
      <c r="GE1342" s="55"/>
      <c r="GF1342" s="55"/>
      <c r="GG1342" s="55"/>
      <c r="GH1342" s="55"/>
      <c r="GI1342" s="55"/>
      <c r="GJ1342" s="55"/>
      <c r="GK1342" s="55"/>
      <c r="GL1342" s="55"/>
      <c r="GM1342" s="55"/>
      <c r="GN1342" s="55"/>
      <c r="GO1342" s="55"/>
      <c r="GP1342" s="55"/>
      <c r="GQ1342" s="55"/>
      <c r="GR1342" s="55"/>
      <c r="GS1342" s="55"/>
      <c r="GT1342" s="55"/>
      <c r="GU1342" s="55"/>
      <c r="GV1342" s="55"/>
      <c r="GW1342" s="55"/>
      <c r="GX1342" s="55"/>
      <c r="GY1342" s="55"/>
      <c r="GZ1342" s="55"/>
      <c r="HA1342" s="55"/>
      <c r="HB1342" s="55"/>
      <c r="HC1342" s="55"/>
      <c r="HD1342" s="55"/>
      <c r="HE1342" s="55"/>
      <c r="HF1342" s="55"/>
      <c r="HG1342" s="55"/>
      <c r="HH1342" s="55"/>
      <c r="HI1342" s="55"/>
      <c r="HJ1342" s="55"/>
      <c r="HK1342" s="55"/>
      <c r="HL1342" s="55"/>
      <c r="HM1342" s="55"/>
      <c r="HN1342" s="55"/>
      <c r="HO1342" s="55"/>
      <c r="HP1342" s="55"/>
      <c r="HQ1342" s="55"/>
      <c r="HR1342" s="55"/>
      <c r="HS1342" s="55"/>
      <c r="HT1342" s="55"/>
      <c r="HU1342" s="55"/>
      <c r="HV1342" s="55"/>
      <c r="HW1342" s="55"/>
      <c r="HX1342" s="55"/>
      <c r="HY1342" s="55"/>
      <c r="HZ1342" s="55"/>
      <c r="IA1342" s="55"/>
      <c r="IB1342" s="55"/>
      <c r="IC1342" s="55"/>
      <c r="ID1342" s="55"/>
      <c r="IE1342" s="55"/>
    </row>
    <row r="1343" s="36" customFormat="1" ht="60" hidden="1" customHeight="1">
      <c r="A1343" s="37"/>
      <c r="B1343" s="37" t="s">
        <v>62</v>
      </c>
      <c r="C1343" s="37" t="s">
        <v>63</v>
      </c>
      <c r="D1343" s="56" t="s">
        <v>64</v>
      </c>
      <c r="E1343" s="56" t="s">
        <v>5042</v>
      </c>
      <c r="F1343" s="40" t="s">
        <v>1807</v>
      </c>
      <c r="G1343" s="40" t="s">
        <v>857</v>
      </c>
      <c r="H1343" s="56" t="s">
        <v>5080</v>
      </c>
      <c r="I1343" s="48" t="s">
        <v>577</v>
      </c>
      <c r="J1343" s="40" t="s">
        <v>5081</v>
      </c>
      <c r="K1343" s="49" t="s">
        <v>579</v>
      </c>
      <c r="L1343" s="57" t="s">
        <v>580</v>
      </c>
      <c r="M1343" s="49" t="s">
        <v>581</v>
      </c>
      <c r="N1343" s="49" t="s">
        <v>5082</v>
      </c>
      <c r="O1343" s="37" t="s">
        <v>397</v>
      </c>
      <c r="P1343" s="37" t="s">
        <v>76</v>
      </c>
      <c r="Q1343" s="42" t="s">
        <v>398</v>
      </c>
      <c r="R1343" s="744">
        <v>43475</v>
      </c>
      <c r="S1343" s="48">
        <v>15</v>
      </c>
      <c r="T1343" s="45">
        <f t="shared" si="113"/>
        <v>48953</v>
      </c>
      <c r="U1343" s="56" t="s">
        <v>100</v>
      </c>
      <c r="V1343" s="47" t="str">
        <f t="shared" si="115"/>
        <v/>
      </c>
      <c r="W1343" s="42" t="s">
        <v>399</v>
      </c>
      <c r="X1343" s="48">
        <v>100</v>
      </c>
      <c r="Y1343" s="48"/>
      <c r="Z1343" s="42" t="s">
        <v>399</v>
      </c>
      <c r="AA1343" s="56" t="s">
        <v>400</v>
      </c>
      <c r="AB1343" s="48"/>
      <c r="AC1343" s="42" t="s">
        <v>399</v>
      </c>
      <c r="AD1343" s="49">
        <v>24</v>
      </c>
      <c r="AE1343" s="50">
        <v>45428</v>
      </c>
      <c r="AF1343" s="51">
        <f t="shared" si="114"/>
        <v>46157</v>
      </c>
      <c r="AG1343" s="40" t="s">
        <v>82</v>
      </c>
      <c r="AH1343" s="40" t="s">
        <v>83</v>
      </c>
      <c r="AI1343" s="42" t="s">
        <v>5083</v>
      </c>
      <c r="AJ1343" s="40" t="s">
        <v>611</v>
      </c>
      <c r="AK1343" s="51" t="str">
        <f t="shared" ca="1" si="112"/>
        <v>поверен</v>
      </c>
      <c r="AL1343" s="42"/>
      <c r="AM1343" s="42" t="s">
        <v>86</v>
      </c>
      <c r="AN1343" s="42" t="s">
        <v>87</v>
      </c>
      <c r="AO1343" s="42" t="s">
        <v>88</v>
      </c>
      <c r="AP1343" s="48" t="s">
        <v>584</v>
      </c>
      <c r="AQ1343" s="40">
        <v>45918</v>
      </c>
      <c r="AR1343" s="51"/>
      <c r="AS1343" s="42" t="s">
        <v>91</v>
      </c>
      <c r="AT1343" s="37" t="s">
        <v>385</v>
      </c>
      <c r="AU1343" s="37"/>
      <c r="AV1343" s="792">
        <v>45918</v>
      </c>
      <c r="AW1343" s="40"/>
      <c r="AX1343" s="37"/>
      <c r="AY1343" s="37"/>
      <c r="AZ1343" s="37"/>
      <c r="BA1343" s="40" t="s">
        <v>221</v>
      </c>
      <c r="BB1343" s="40" t="s">
        <v>403</v>
      </c>
      <c r="BC1343" s="40" t="s">
        <v>404</v>
      </c>
      <c r="BD1343" s="42">
        <v>3160</v>
      </c>
      <c r="BE1343" s="40"/>
      <c r="BF1343" s="52"/>
      <c r="BG1343" s="47" t="s">
        <v>5062</v>
      </c>
      <c r="BH1343" s="54"/>
      <c r="BI1343" s="47"/>
      <c r="BJ1343" s="38" t="s">
        <v>407</v>
      </c>
      <c r="BK1343" s="47" t="s">
        <v>588</v>
      </c>
      <c r="BL1343" s="55"/>
      <c r="BM1343" s="55"/>
      <c r="BN1343" s="55"/>
      <c r="BO1343" s="55"/>
      <c r="BP1343" s="55"/>
      <c r="BQ1343" s="55"/>
      <c r="BR1343" s="55"/>
      <c r="BS1343" s="55"/>
      <c r="BT1343" s="55"/>
      <c r="BU1343" s="55"/>
      <c r="BV1343" s="55"/>
      <c r="BW1343" s="55"/>
      <c r="BX1343" s="55"/>
      <c r="BY1343" s="55"/>
      <c r="BZ1343" s="55"/>
      <c r="CA1343" s="55"/>
      <c r="CB1343" s="55"/>
      <c r="CC1343" s="55"/>
      <c r="CD1343" s="55"/>
      <c r="CE1343" s="55"/>
      <c r="CF1343" s="55"/>
      <c r="CG1343" s="55"/>
      <c r="CH1343" s="55"/>
      <c r="CI1343" s="55"/>
      <c r="CJ1343" s="55"/>
      <c r="CK1343" s="55"/>
      <c r="CL1343" s="55"/>
      <c r="CM1343" s="55"/>
      <c r="CN1343" s="55"/>
      <c r="CO1343" s="55"/>
      <c r="CP1343" s="55"/>
      <c r="CQ1343" s="55"/>
      <c r="CR1343" s="55"/>
      <c r="CS1343" s="55"/>
      <c r="CT1343" s="55"/>
      <c r="CU1343" s="55"/>
      <c r="CV1343" s="55"/>
      <c r="CW1343" s="55"/>
      <c r="CX1343" s="55"/>
      <c r="CY1343" s="55"/>
      <c r="CZ1343" s="55"/>
      <c r="DA1343" s="55"/>
      <c r="DB1343" s="55"/>
      <c r="DC1343" s="55"/>
      <c r="DD1343" s="55"/>
      <c r="DE1343" s="55"/>
      <c r="DF1343" s="55"/>
      <c r="DG1343" s="55"/>
      <c r="DH1343" s="55"/>
      <c r="DI1343" s="55"/>
      <c r="DJ1343" s="55"/>
      <c r="DK1343" s="55"/>
      <c r="DL1343" s="55"/>
      <c r="DM1343" s="55"/>
      <c r="DN1343" s="55"/>
      <c r="DO1343" s="55"/>
      <c r="DP1343" s="55"/>
      <c r="DQ1343" s="55"/>
      <c r="DR1343" s="55"/>
      <c r="DS1343" s="55"/>
      <c r="DT1343" s="55"/>
      <c r="DU1343" s="55"/>
      <c r="DV1343" s="55"/>
      <c r="DW1343" s="55"/>
      <c r="DX1343" s="55"/>
      <c r="DY1343" s="55"/>
      <c r="DZ1343" s="55"/>
      <c r="EA1343" s="55"/>
      <c r="EB1343" s="55"/>
      <c r="EC1343" s="55"/>
      <c r="ED1343" s="55"/>
      <c r="EE1343" s="55"/>
      <c r="EF1343" s="55"/>
      <c r="EG1343" s="55"/>
      <c r="EH1343" s="55"/>
      <c r="EI1343" s="55"/>
      <c r="EJ1343" s="55"/>
      <c r="EK1343" s="55"/>
      <c r="EL1343" s="55"/>
      <c r="EM1343" s="55"/>
      <c r="EN1343" s="55"/>
      <c r="EO1343" s="55"/>
      <c r="EP1343" s="55"/>
      <c r="EQ1343" s="55"/>
      <c r="ER1343" s="55"/>
      <c r="ES1343" s="55"/>
      <c r="ET1343" s="55"/>
      <c r="EU1343" s="55"/>
      <c r="EV1343" s="55"/>
      <c r="EW1343" s="55"/>
      <c r="EX1343" s="55"/>
      <c r="EY1343" s="55"/>
      <c r="EZ1343" s="55"/>
      <c r="FA1343" s="55"/>
      <c r="FB1343" s="55"/>
      <c r="FC1343" s="55"/>
      <c r="FD1343" s="55"/>
      <c r="FE1343" s="55"/>
      <c r="FF1343" s="55"/>
      <c r="FG1343" s="55"/>
      <c r="FH1343" s="55"/>
      <c r="FI1343" s="55"/>
      <c r="FJ1343" s="55"/>
      <c r="FK1343" s="55"/>
      <c r="FL1343" s="55"/>
      <c r="FM1343" s="55"/>
      <c r="FN1343" s="55"/>
      <c r="FO1343" s="55"/>
      <c r="FP1343" s="55"/>
      <c r="FQ1343" s="55"/>
      <c r="FR1343" s="55"/>
      <c r="FS1343" s="55"/>
      <c r="FT1343" s="55"/>
      <c r="FU1343" s="55"/>
      <c r="FV1343" s="55"/>
      <c r="FW1343" s="55"/>
      <c r="FX1343" s="55"/>
      <c r="FY1343" s="55"/>
      <c r="FZ1343" s="55"/>
      <c r="GA1343" s="55"/>
      <c r="GB1343" s="55"/>
      <c r="GC1343" s="55"/>
      <c r="GD1343" s="55"/>
      <c r="GE1343" s="55"/>
      <c r="GF1343" s="55"/>
      <c r="GG1343" s="55"/>
      <c r="GH1343" s="55"/>
      <c r="GI1343" s="55"/>
      <c r="GJ1343" s="55"/>
      <c r="GK1343" s="55"/>
      <c r="GL1343" s="55"/>
      <c r="GM1343" s="55"/>
      <c r="GN1343" s="55"/>
      <c r="GO1343" s="55"/>
      <c r="GP1343" s="55"/>
      <c r="GQ1343" s="55"/>
      <c r="GR1343" s="55"/>
      <c r="GS1343" s="55"/>
      <c r="GT1343" s="55"/>
      <c r="GU1343" s="55"/>
      <c r="GV1343" s="55"/>
      <c r="GW1343" s="55"/>
      <c r="GX1343" s="55"/>
      <c r="GY1343" s="55"/>
      <c r="GZ1343" s="55"/>
      <c r="HA1343" s="55"/>
      <c r="HB1343" s="55"/>
      <c r="HC1343" s="55"/>
      <c r="HD1343" s="55"/>
      <c r="HE1343" s="55"/>
      <c r="HF1343" s="55"/>
      <c r="HG1343" s="55"/>
      <c r="HH1343" s="55"/>
      <c r="HI1343" s="55"/>
      <c r="HJ1343" s="55"/>
      <c r="HK1343" s="55"/>
      <c r="HL1343" s="55"/>
      <c r="HM1343" s="55"/>
      <c r="HN1343" s="55"/>
      <c r="HO1343" s="55"/>
      <c r="HP1343" s="55"/>
      <c r="HQ1343" s="55"/>
      <c r="HR1343" s="55"/>
      <c r="HS1343" s="55"/>
      <c r="HT1343" s="55"/>
      <c r="HU1343" s="55"/>
      <c r="HV1343" s="55"/>
      <c r="HW1343" s="55"/>
      <c r="HX1343" s="55"/>
      <c r="HY1343" s="55"/>
      <c r="HZ1343" s="55"/>
      <c r="IA1343" s="55"/>
      <c r="IB1343" s="55"/>
      <c r="IC1343" s="55"/>
      <c r="ID1343" s="55"/>
      <c r="IE1343" s="55"/>
    </row>
    <row r="1344" s="92" customFormat="1" ht="60" hidden="1" customHeight="1">
      <c r="A1344" s="37"/>
      <c r="B1344" s="37" t="s">
        <v>62</v>
      </c>
      <c r="C1344" s="37" t="s">
        <v>63</v>
      </c>
      <c r="D1344" s="56" t="s">
        <v>64</v>
      </c>
      <c r="E1344" s="56">
        <v>500</v>
      </c>
      <c r="F1344" s="40" t="s">
        <v>5084</v>
      </c>
      <c r="G1344" s="40" t="s">
        <v>5085</v>
      </c>
      <c r="H1344" s="56" t="s">
        <v>5086</v>
      </c>
      <c r="I1344" s="48" t="s">
        <v>753</v>
      </c>
      <c r="J1344" s="40" t="s">
        <v>754</v>
      </c>
      <c r="K1344" s="49" t="s">
        <v>523</v>
      </c>
      <c r="L1344" s="49" t="s">
        <v>1352</v>
      </c>
      <c r="M1344" s="40" t="s">
        <v>4432</v>
      </c>
      <c r="N1344" s="49">
        <v>2291459</v>
      </c>
      <c r="O1344" s="37" t="s">
        <v>5087</v>
      </c>
      <c r="P1344" s="37" t="s">
        <v>76</v>
      </c>
      <c r="Q1344" s="42" t="s">
        <v>77</v>
      </c>
      <c r="R1344" s="91">
        <v>42339</v>
      </c>
      <c r="S1344" s="48">
        <v>10</v>
      </c>
      <c r="T1344" s="45">
        <f t="shared" si="113"/>
        <v>45991</v>
      </c>
      <c r="U1344" s="56" t="s">
        <v>5088</v>
      </c>
      <c r="V1344" s="37" t="str">
        <f t="shared" si="115"/>
        <v/>
      </c>
      <c r="W1344" s="37" t="str">
        <f t="shared" ref="W1341:W1404" si="116">IF(Z1344="","",Z1344)</f>
        <v>°С</v>
      </c>
      <c r="X1344" s="48">
        <v>50</v>
      </c>
      <c r="Y1344" s="48"/>
      <c r="Z1344" s="42" t="s">
        <v>79</v>
      </c>
      <c r="AA1344" s="56" t="s">
        <v>1354</v>
      </c>
      <c r="AB1344" s="48"/>
      <c r="AC1344" s="42" t="s">
        <v>141</v>
      </c>
      <c r="AD1344" s="49">
        <v>48</v>
      </c>
      <c r="AE1344" s="50">
        <v>45297</v>
      </c>
      <c r="AF1344" s="51">
        <f t="shared" si="114"/>
        <v>46757</v>
      </c>
      <c r="AG1344" s="40" t="s">
        <v>82</v>
      </c>
      <c r="AH1344" s="40" t="s">
        <v>83</v>
      </c>
      <c r="AI1344" s="42" t="s">
        <v>5089</v>
      </c>
      <c r="AJ1344" s="40" t="s">
        <v>143</v>
      </c>
      <c r="AK1344" s="51" t="str">
        <f t="shared" ca="1" si="112"/>
        <v>поверен</v>
      </c>
      <c r="AL1344" s="42"/>
      <c r="AM1344" s="42" t="s">
        <v>86</v>
      </c>
      <c r="AN1344" s="42" t="s">
        <v>87</v>
      </c>
      <c r="AO1344" s="42" t="s">
        <v>88</v>
      </c>
      <c r="AP1344" s="48" t="s">
        <v>4435</v>
      </c>
      <c r="AQ1344" s="41" t="s">
        <v>3038</v>
      </c>
      <c r="AR1344" s="51"/>
      <c r="AS1344" s="42" t="s">
        <v>91</v>
      </c>
      <c r="AT1344" s="37" t="s">
        <v>385</v>
      </c>
      <c r="AU1344" s="37"/>
      <c r="AV1344" s="40">
        <v>44893</v>
      </c>
      <c r="AW1344" s="40"/>
      <c r="AX1344" s="37"/>
      <c r="AY1344" s="37"/>
      <c r="AZ1344" s="37"/>
      <c r="BA1344" s="40"/>
      <c r="BB1344" s="40" t="s">
        <v>93</v>
      </c>
      <c r="BC1344" s="40" t="s">
        <v>94</v>
      </c>
      <c r="BD1344" s="42">
        <v>3201</v>
      </c>
      <c r="BE1344" s="40"/>
      <c r="BF1344" s="52"/>
      <c r="BG1344" s="93"/>
      <c r="BH1344" s="94"/>
      <c r="BI1344" s="41" t="s">
        <v>5090</v>
      </c>
      <c r="BJ1344" s="41" t="s">
        <v>1390</v>
      </c>
      <c r="BK1344" s="37" t="s">
        <v>5091</v>
      </c>
      <c r="BL1344" s="95"/>
      <c r="BM1344" s="95"/>
      <c r="BN1344" s="95"/>
      <c r="BO1344" s="95"/>
      <c r="BP1344" s="95"/>
      <c r="BQ1344" s="95"/>
      <c r="BR1344" s="95"/>
      <c r="BS1344" s="95"/>
      <c r="BT1344" s="95"/>
      <c r="BU1344" s="95"/>
      <c r="BV1344" s="95"/>
      <c r="BW1344" s="95"/>
      <c r="BX1344" s="95"/>
      <c r="BY1344" s="95"/>
      <c r="BZ1344" s="95"/>
      <c r="CA1344" s="95"/>
      <c r="CB1344" s="95"/>
      <c r="CC1344" s="95"/>
      <c r="CD1344" s="95"/>
      <c r="CE1344" s="95"/>
      <c r="CF1344" s="95"/>
      <c r="CG1344" s="95"/>
      <c r="CH1344" s="95"/>
      <c r="CI1344" s="95"/>
      <c r="CJ1344" s="95"/>
      <c r="CK1344" s="95"/>
      <c r="CL1344" s="95"/>
      <c r="CM1344" s="95"/>
      <c r="CN1344" s="95"/>
      <c r="CO1344" s="95"/>
      <c r="CP1344" s="95"/>
      <c r="CQ1344" s="95"/>
      <c r="CR1344" s="95"/>
      <c r="CS1344" s="95"/>
      <c r="CT1344" s="95"/>
      <c r="CU1344" s="95"/>
      <c r="CV1344" s="95"/>
      <c r="CW1344" s="95"/>
      <c r="CX1344" s="95"/>
      <c r="CY1344" s="95"/>
      <c r="CZ1344" s="95"/>
      <c r="DA1344" s="95"/>
      <c r="DB1344" s="95"/>
      <c r="DC1344" s="95"/>
      <c r="DD1344" s="95"/>
      <c r="DE1344" s="95"/>
      <c r="DF1344" s="95"/>
      <c r="DG1344" s="95"/>
      <c r="DH1344" s="95"/>
      <c r="DI1344" s="95"/>
      <c r="DJ1344" s="95"/>
      <c r="DK1344" s="95"/>
      <c r="DL1344" s="95"/>
      <c r="DM1344" s="95"/>
      <c r="DN1344" s="95"/>
      <c r="DO1344" s="95"/>
      <c r="DP1344" s="95"/>
      <c r="DQ1344" s="95"/>
      <c r="DR1344" s="95"/>
      <c r="DS1344" s="95"/>
      <c r="DT1344" s="95"/>
      <c r="DU1344" s="95"/>
      <c r="DV1344" s="95"/>
      <c r="DW1344" s="95"/>
      <c r="DX1344" s="95"/>
      <c r="DY1344" s="95"/>
      <c r="DZ1344" s="95"/>
      <c r="EA1344" s="95"/>
      <c r="EB1344" s="95"/>
      <c r="EC1344" s="95"/>
      <c r="ED1344" s="95"/>
      <c r="EE1344" s="95"/>
      <c r="EF1344" s="95"/>
      <c r="EG1344" s="95"/>
      <c r="EH1344" s="95"/>
      <c r="EI1344" s="95"/>
      <c r="EJ1344" s="95"/>
      <c r="EK1344" s="95"/>
      <c r="EL1344" s="95"/>
      <c r="EM1344" s="95"/>
      <c r="EN1344" s="95"/>
      <c r="EO1344" s="95"/>
      <c r="EP1344" s="95"/>
      <c r="EQ1344" s="95"/>
      <c r="ER1344" s="95"/>
      <c r="ES1344" s="95"/>
      <c r="ET1344" s="95"/>
      <c r="EU1344" s="95"/>
      <c r="EV1344" s="95"/>
      <c r="EW1344" s="95"/>
      <c r="EX1344" s="95"/>
      <c r="EY1344" s="95"/>
      <c r="EZ1344" s="95"/>
      <c r="FA1344" s="95"/>
      <c r="FB1344" s="95"/>
      <c r="FC1344" s="95"/>
      <c r="FD1344" s="95"/>
      <c r="FE1344" s="95"/>
      <c r="FF1344" s="95"/>
      <c r="FG1344" s="95"/>
      <c r="FH1344" s="95"/>
      <c r="FI1344" s="95"/>
      <c r="FJ1344" s="95"/>
      <c r="FK1344" s="95"/>
      <c r="FL1344" s="95"/>
      <c r="FM1344" s="95"/>
      <c r="FN1344" s="95"/>
      <c r="FO1344" s="95"/>
      <c r="FP1344" s="95"/>
      <c r="FQ1344" s="95"/>
      <c r="FR1344" s="95"/>
      <c r="FS1344" s="95"/>
      <c r="FT1344" s="95"/>
      <c r="FU1344" s="95"/>
      <c r="FV1344" s="95"/>
      <c r="FW1344" s="95"/>
      <c r="FX1344" s="95"/>
      <c r="FY1344" s="95"/>
      <c r="FZ1344" s="95"/>
      <c r="GA1344" s="95"/>
      <c r="GB1344" s="95"/>
      <c r="GC1344" s="95"/>
      <c r="GD1344" s="95"/>
      <c r="GE1344" s="95"/>
      <c r="GF1344" s="95"/>
      <c r="GG1344" s="95"/>
      <c r="GH1344" s="95"/>
      <c r="GI1344" s="95"/>
      <c r="GJ1344" s="95"/>
      <c r="GK1344" s="95"/>
      <c r="GL1344" s="95"/>
      <c r="GM1344" s="95"/>
      <c r="GN1344" s="95"/>
      <c r="GO1344" s="95"/>
      <c r="GP1344" s="95"/>
      <c r="GQ1344" s="95"/>
      <c r="GR1344" s="95"/>
      <c r="GS1344" s="95"/>
      <c r="GT1344" s="95"/>
      <c r="GU1344" s="95"/>
      <c r="GV1344" s="95"/>
      <c r="GW1344" s="95"/>
      <c r="GX1344" s="95"/>
      <c r="GY1344" s="95"/>
      <c r="GZ1344" s="95"/>
      <c r="HA1344" s="95"/>
      <c r="HB1344" s="95"/>
      <c r="HC1344" s="95"/>
      <c r="HD1344" s="95"/>
      <c r="HE1344" s="95"/>
      <c r="HF1344" s="95"/>
      <c r="HG1344" s="95"/>
      <c r="HH1344" s="95"/>
      <c r="HI1344" s="95"/>
      <c r="HJ1344" s="95"/>
      <c r="HK1344" s="95"/>
      <c r="HL1344" s="95"/>
      <c r="HM1344" s="95"/>
      <c r="HN1344" s="95"/>
      <c r="HO1344" s="95"/>
      <c r="HP1344" s="95"/>
      <c r="HQ1344" s="95"/>
      <c r="HR1344" s="95"/>
      <c r="HS1344" s="95"/>
      <c r="HT1344" s="95"/>
      <c r="HU1344" s="95"/>
      <c r="HV1344" s="95"/>
      <c r="HW1344" s="95"/>
      <c r="HX1344" s="95"/>
      <c r="HY1344" s="95"/>
      <c r="HZ1344" s="95"/>
      <c r="IA1344" s="95"/>
      <c r="IB1344" s="95"/>
      <c r="IC1344" s="95"/>
      <c r="ID1344" s="95"/>
      <c r="IE1344" s="95"/>
    </row>
    <row r="1345" s="36" customFormat="1" ht="60" hidden="1" customHeight="1">
      <c r="A1345" s="37"/>
      <c r="B1345" s="37" t="s">
        <v>62</v>
      </c>
      <c r="C1345" s="37" t="s">
        <v>63</v>
      </c>
      <c r="D1345" s="56" t="s">
        <v>64</v>
      </c>
      <c r="E1345" s="56" t="s">
        <v>5092</v>
      </c>
      <c r="F1345" s="40" t="s">
        <v>5084</v>
      </c>
      <c r="G1345" s="40" t="s">
        <v>5093</v>
      </c>
      <c r="H1345" s="56" t="s">
        <v>5094</v>
      </c>
      <c r="I1345" s="48" t="s">
        <v>469</v>
      </c>
      <c r="J1345" s="40" t="s">
        <v>470</v>
      </c>
      <c r="K1345" s="49" t="s">
        <v>471</v>
      </c>
      <c r="L1345" s="49" t="s">
        <v>656</v>
      </c>
      <c r="M1345" s="40" t="s">
        <v>5095</v>
      </c>
      <c r="N1345" s="49" t="s">
        <v>5096</v>
      </c>
      <c r="O1345" s="37" t="s">
        <v>474</v>
      </c>
      <c r="P1345" s="37" t="s">
        <v>76</v>
      </c>
      <c r="Q1345" s="42" t="s">
        <v>77</v>
      </c>
      <c r="R1345" s="96">
        <v>42339</v>
      </c>
      <c r="S1345" s="48">
        <v>8</v>
      </c>
      <c r="T1345" s="45">
        <f t="shared" si="113"/>
        <v>45260.599999999999</v>
      </c>
      <c r="U1345" s="56" t="s">
        <v>78</v>
      </c>
      <c r="V1345" s="47" t="str">
        <f t="shared" si="115"/>
        <v/>
      </c>
      <c r="W1345" s="47" t="str">
        <f t="shared" si="116"/>
        <v>°С</v>
      </c>
      <c r="X1345" s="48">
        <v>300</v>
      </c>
      <c r="Y1345" s="48"/>
      <c r="Z1345" s="42" t="s">
        <v>79</v>
      </c>
      <c r="AA1345" s="56" t="s">
        <v>5097</v>
      </c>
      <c r="AB1345" s="48"/>
      <c r="AC1345" s="42" t="s">
        <v>141</v>
      </c>
      <c r="AD1345" s="49">
        <v>60</v>
      </c>
      <c r="AE1345" s="50">
        <v>45067</v>
      </c>
      <c r="AF1345" s="51">
        <f t="shared" si="114"/>
        <v>46893</v>
      </c>
      <c r="AG1345" s="51" t="s">
        <v>82</v>
      </c>
      <c r="AH1345" s="51" t="s">
        <v>83</v>
      </c>
      <c r="AI1345" s="42" t="s">
        <v>5098</v>
      </c>
      <c r="AJ1345" s="40" t="s">
        <v>5099</v>
      </c>
      <c r="AK1345" s="51" t="str">
        <f t="shared" ca="1" si="112"/>
        <v>поверен</v>
      </c>
      <c r="AL1345" s="42"/>
      <c r="AM1345" s="42" t="s">
        <v>86</v>
      </c>
      <c r="AN1345" s="42" t="s">
        <v>87</v>
      </c>
      <c r="AO1345" s="42" t="s">
        <v>88</v>
      </c>
      <c r="AP1345" s="48" t="s">
        <v>3598</v>
      </c>
      <c r="AQ1345" s="41" t="s">
        <v>3038</v>
      </c>
      <c r="AR1345" s="51"/>
      <c r="AS1345" s="42" t="s">
        <v>91</v>
      </c>
      <c r="AT1345" s="37" t="s">
        <v>385</v>
      </c>
      <c r="AU1345" s="37"/>
      <c r="AV1345" s="40"/>
      <c r="AW1345" s="40"/>
      <c r="AX1345" s="37"/>
      <c r="AY1345" s="37"/>
      <c r="AZ1345" s="37"/>
      <c r="BA1345" s="40"/>
      <c r="BB1345" s="40" t="s">
        <v>93</v>
      </c>
      <c r="BC1345" s="40" t="s">
        <v>94</v>
      </c>
      <c r="BD1345" s="42">
        <v>3201</v>
      </c>
      <c r="BE1345" s="40"/>
      <c r="BF1345" s="52"/>
      <c r="BG1345" s="53"/>
      <c r="BH1345" s="54"/>
      <c r="BI1345" s="37" t="s">
        <v>300</v>
      </c>
      <c r="BJ1345" s="41" t="s">
        <v>2710</v>
      </c>
      <c r="BK1345" s="37" t="s">
        <v>2711</v>
      </c>
      <c r="BL1345" s="55"/>
      <c r="BM1345" s="55"/>
      <c r="BN1345" s="55"/>
      <c r="BO1345" s="55"/>
      <c r="BP1345" s="55"/>
      <c r="BQ1345" s="55"/>
      <c r="BR1345" s="55"/>
      <c r="BS1345" s="55"/>
      <c r="BT1345" s="55"/>
      <c r="BU1345" s="55"/>
      <c r="BV1345" s="55"/>
      <c r="BW1345" s="55"/>
      <c r="BX1345" s="55"/>
      <c r="BY1345" s="55"/>
      <c r="BZ1345" s="55"/>
      <c r="CA1345" s="55"/>
      <c r="CB1345" s="55"/>
      <c r="CC1345" s="55"/>
      <c r="CD1345" s="55"/>
      <c r="CE1345" s="55"/>
      <c r="CF1345" s="55"/>
      <c r="CG1345" s="55"/>
      <c r="CH1345" s="55"/>
      <c r="CI1345" s="55"/>
      <c r="CJ1345" s="55"/>
      <c r="CK1345" s="55"/>
      <c r="CL1345" s="55"/>
      <c r="CM1345" s="55"/>
      <c r="CN1345" s="55"/>
      <c r="CO1345" s="55"/>
      <c r="CP1345" s="55"/>
      <c r="CQ1345" s="55"/>
      <c r="CR1345" s="55"/>
      <c r="CS1345" s="55"/>
      <c r="CT1345" s="55"/>
      <c r="CU1345" s="55"/>
      <c r="CV1345" s="55"/>
      <c r="CW1345" s="55"/>
      <c r="CX1345" s="55"/>
      <c r="CY1345" s="55"/>
      <c r="CZ1345" s="55"/>
      <c r="DA1345" s="55"/>
      <c r="DB1345" s="55"/>
      <c r="DC1345" s="55"/>
      <c r="DD1345" s="55"/>
      <c r="DE1345" s="55"/>
      <c r="DF1345" s="55"/>
      <c r="DG1345" s="55"/>
      <c r="DH1345" s="55"/>
      <c r="DI1345" s="55"/>
      <c r="DJ1345" s="55"/>
      <c r="DK1345" s="55"/>
      <c r="DL1345" s="55"/>
      <c r="DM1345" s="55"/>
      <c r="DN1345" s="55"/>
      <c r="DO1345" s="55"/>
      <c r="DP1345" s="55"/>
      <c r="DQ1345" s="55"/>
      <c r="DR1345" s="55"/>
      <c r="DS1345" s="55"/>
      <c r="DT1345" s="55"/>
      <c r="DU1345" s="55"/>
      <c r="DV1345" s="55"/>
      <c r="DW1345" s="55"/>
      <c r="DX1345" s="55"/>
      <c r="DY1345" s="55"/>
      <c r="DZ1345" s="55"/>
      <c r="EA1345" s="55"/>
      <c r="EB1345" s="55"/>
      <c r="EC1345" s="55"/>
      <c r="ED1345" s="55"/>
      <c r="EE1345" s="55"/>
      <c r="EF1345" s="55"/>
      <c r="EG1345" s="55"/>
      <c r="EH1345" s="55"/>
      <c r="EI1345" s="55"/>
      <c r="EJ1345" s="55"/>
      <c r="EK1345" s="55"/>
      <c r="EL1345" s="55"/>
      <c r="EM1345" s="55"/>
      <c r="EN1345" s="55"/>
      <c r="EO1345" s="55"/>
      <c r="EP1345" s="55"/>
      <c r="EQ1345" s="55"/>
      <c r="ER1345" s="55"/>
      <c r="ES1345" s="55"/>
      <c r="ET1345" s="55"/>
      <c r="EU1345" s="55"/>
      <c r="EV1345" s="55"/>
      <c r="EW1345" s="55"/>
      <c r="EX1345" s="55"/>
      <c r="EY1345" s="55"/>
      <c r="EZ1345" s="55"/>
      <c r="FA1345" s="55"/>
      <c r="FB1345" s="55"/>
      <c r="FC1345" s="55"/>
      <c r="FD1345" s="55"/>
      <c r="FE1345" s="55"/>
      <c r="FF1345" s="55"/>
      <c r="FG1345" s="55"/>
      <c r="FH1345" s="55"/>
      <c r="FI1345" s="55"/>
      <c r="FJ1345" s="55"/>
      <c r="FK1345" s="55"/>
      <c r="FL1345" s="55"/>
      <c r="FM1345" s="55"/>
      <c r="FN1345" s="55"/>
      <c r="FO1345" s="55"/>
      <c r="FP1345" s="55"/>
      <c r="FQ1345" s="55"/>
      <c r="FR1345" s="55"/>
      <c r="FS1345" s="55"/>
      <c r="FT1345" s="55"/>
      <c r="FU1345" s="55"/>
      <c r="FV1345" s="55"/>
      <c r="FW1345" s="55"/>
      <c r="FX1345" s="55"/>
      <c r="FY1345" s="55"/>
      <c r="FZ1345" s="55"/>
      <c r="GA1345" s="55"/>
      <c r="GB1345" s="55"/>
      <c r="GC1345" s="55"/>
      <c r="GD1345" s="55"/>
      <c r="GE1345" s="55"/>
      <c r="GF1345" s="55"/>
      <c r="GG1345" s="55"/>
      <c r="GH1345" s="55"/>
      <c r="GI1345" s="55"/>
      <c r="GJ1345" s="55"/>
      <c r="GK1345" s="55"/>
      <c r="GL1345" s="55"/>
      <c r="GM1345" s="55"/>
      <c r="GN1345" s="55"/>
      <c r="GO1345" s="55"/>
      <c r="GP1345" s="55"/>
      <c r="GQ1345" s="55"/>
      <c r="GR1345" s="55"/>
      <c r="GS1345" s="55"/>
      <c r="GT1345" s="55"/>
      <c r="GU1345" s="55"/>
      <c r="GV1345" s="55"/>
      <c r="GW1345" s="55"/>
      <c r="GX1345" s="55"/>
      <c r="GY1345" s="55"/>
      <c r="GZ1345" s="55"/>
      <c r="HA1345" s="55"/>
      <c r="HB1345" s="55"/>
      <c r="HC1345" s="55"/>
      <c r="HD1345" s="55"/>
      <c r="HE1345" s="55"/>
      <c r="HF1345" s="55"/>
      <c r="HG1345" s="55"/>
      <c r="HH1345" s="55"/>
      <c r="HI1345" s="55"/>
      <c r="HJ1345" s="55"/>
      <c r="HK1345" s="55"/>
      <c r="HL1345" s="55"/>
      <c r="HM1345" s="55"/>
      <c r="HN1345" s="55"/>
      <c r="HO1345" s="55"/>
      <c r="HP1345" s="55"/>
      <c r="HQ1345" s="55"/>
      <c r="HR1345" s="55"/>
      <c r="HS1345" s="55"/>
      <c r="HT1345" s="55"/>
      <c r="HU1345" s="55"/>
      <c r="HV1345" s="55"/>
      <c r="HW1345" s="55"/>
      <c r="HX1345" s="55"/>
      <c r="HY1345" s="55"/>
      <c r="HZ1345" s="55"/>
      <c r="IA1345" s="55"/>
      <c r="IB1345" s="55"/>
      <c r="IC1345" s="55"/>
      <c r="ID1345" s="55"/>
      <c r="IE1345" s="55"/>
    </row>
    <row r="1346" s="92" customFormat="1" ht="60" hidden="1" customHeight="1">
      <c r="A1346" s="37"/>
      <c r="B1346" s="37" t="s">
        <v>62</v>
      </c>
      <c r="C1346" s="37" t="s">
        <v>63</v>
      </c>
      <c r="D1346" s="56" t="s">
        <v>64</v>
      </c>
      <c r="E1346" s="56" t="s">
        <v>5092</v>
      </c>
      <c r="F1346" s="40" t="s">
        <v>5084</v>
      </c>
      <c r="G1346" s="40" t="s">
        <v>5100</v>
      </c>
      <c r="H1346" s="56" t="s">
        <v>5101</v>
      </c>
      <c r="I1346" s="48" t="s">
        <v>2604</v>
      </c>
      <c r="J1346" s="40" t="s">
        <v>931</v>
      </c>
      <c r="K1346" s="49" t="s">
        <v>5102</v>
      </c>
      <c r="L1346" s="57" t="s">
        <v>5103</v>
      </c>
      <c r="M1346" s="40" t="s">
        <v>5104</v>
      </c>
      <c r="N1346" s="49">
        <v>2291411</v>
      </c>
      <c r="O1346" s="37" t="s">
        <v>474</v>
      </c>
      <c r="P1346" s="37" t="s">
        <v>76</v>
      </c>
      <c r="Q1346" s="42"/>
      <c r="R1346" s="91">
        <v>42309</v>
      </c>
      <c r="S1346" s="48">
        <v>8</v>
      </c>
      <c r="T1346" s="45">
        <f t="shared" ref="T1346:T1347" si="117">SUM(R1346+S1346*365.2)</f>
        <v>45230.599999999999</v>
      </c>
      <c r="U1346" s="56" t="s">
        <v>78</v>
      </c>
      <c r="V1346" s="37"/>
      <c r="W1346" s="37" t="s">
        <v>79</v>
      </c>
      <c r="X1346" s="48">
        <v>120</v>
      </c>
      <c r="Y1346" s="48"/>
      <c r="Z1346" s="42" t="s">
        <v>79</v>
      </c>
      <c r="AA1346" s="56" t="s">
        <v>216</v>
      </c>
      <c r="AB1346" s="48"/>
      <c r="AC1346" s="42" t="s">
        <v>79</v>
      </c>
      <c r="AD1346" s="49">
        <v>48</v>
      </c>
      <c r="AE1346" s="50">
        <v>43573</v>
      </c>
      <c r="AF1346" s="51">
        <v>46494</v>
      </c>
      <c r="AG1346" s="51" t="s">
        <v>82</v>
      </c>
      <c r="AH1346" s="51" t="s">
        <v>83</v>
      </c>
      <c r="AI1346" s="42" t="s">
        <v>5105</v>
      </c>
      <c r="AJ1346" s="40" t="s">
        <v>143</v>
      </c>
      <c r="AK1346" s="51" t="str">
        <f t="shared" ca="1" si="112"/>
        <v>поверен</v>
      </c>
      <c r="AL1346" s="42"/>
      <c r="AM1346" s="42" t="s">
        <v>86</v>
      </c>
      <c r="AN1346" s="42" t="s">
        <v>87</v>
      </c>
      <c r="AO1346" s="42" t="s">
        <v>88</v>
      </c>
      <c r="AP1346" s="48" t="s">
        <v>5106</v>
      </c>
      <c r="AQ1346" s="41" t="s">
        <v>3038</v>
      </c>
      <c r="AR1346" s="51"/>
      <c r="AS1346" s="42" t="s">
        <v>91</v>
      </c>
      <c r="AT1346" s="37" t="s">
        <v>385</v>
      </c>
      <c r="AU1346" s="37"/>
      <c r="AV1346" s="40"/>
      <c r="AW1346" s="40"/>
      <c r="AX1346" s="37"/>
      <c r="AY1346" s="37"/>
      <c r="AZ1346" s="37"/>
      <c r="BA1346" s="40"/>
      <c r="BB1346" s="40" t="s">
        <v>93</v>
      </c>
      <c r="BC1346" s="40" t="s">
        <v>94</v>
      </c>
      <c r="BD1346" s="42">
        <v>3201</v>
      </c>
      <c r="BE1346" s="40"/>
      <c r="BF1346" s="52"/>
      <c r="BG1346" s="93" t="s">
        <v>1170</v>
      </c>
      <c r="BH1346" s="94"/>
      <c r="BI1346" s="37" t="s">
        <v>5107</v>
      </c>
      <c r="BJ1346" s="41" t="s">
        <v>2710</v>
      </c>
      <c r="BK1346" s="37" t="s">
        <v>2711</v>
      </c>
      <c r="BL1346" s="95"/>
      <c r="BM1346" s="95"/>
      <c r="BN1346" s="95"/>
      <c r="BO1346" s="95"/>
      <c r="BP1346" s="95"/>
      <c r="BQ1346" s="95"/>
      <c r="BR1346" s="95"/>
      <c r="BS1346" s="95"/>
      <c r="BT1346" s="95"/>
      <c r="BU1346" s="95"/>
      <c r="BV1346" s="95"/>
      <c r="BW1346" s="95"/>
      <c r="BX1346" s="95"/>
      <c r="BY1346" s="95"/>
      <c r="BZ1346" s="95"/>
      <c r="CA1346" s="95"/>
      <c r="CB1346" s="95"/>
      <c r="CC1346" s="95"/>
      <c r="CD1346" s="95"/>
      <c r="CE1346" s="95"/>
      <c r="CF1346" s="95"/>
      <c r="CG1346" s="95"/>
      <c r="CH1346" s="95"/>
      <c r="CI1346" s="95"/>
      <c r="CJ1346" s="95"/>
      <c r="CK1346" s="95"/>
      <c r="CL1346" s="95"/>
      <c r="CM1346" s="95"/>
      <c r="CN1346" s="95"/>
      <c r="CO1346" s="95"/>
      <c r="CP1346" s="95"/>
      <c r="CQ1346" s="95"/>
      <c r="CR1346" s="95"/>
      <c r="CS1346" s="95"/>
      <c r="CT1346" s="95"/>
      <c r="CU1346" s="95"/>
      <c r="CV1346" s="95"/>
      <c r="CW1346" s="95"/>
      <c r="CX1346" s="95"/>
      <c r="CY1346" s="95"/>
      <c r="CZ1346" s="95"/>
      <c r="DA1346" s="95"/>
      <c r="DB1346" s="95"/>
      <c r="DC1346" s="95"/>
      <c r="DD1346" s="95"/>
      <c r="DE1346" s="95"/>
      <c r="DF1346" s="95"/>
      <c r="DG1346" s="95"/>
      <c r="DH1346" s="95"/>
      <c r="DI1346" s="95"/>
      <c r="DJ1346" s="95"/>
      <c r="DK1346" s="95"/>
      <c r="DL1346" s="95"/>
      <c r="DM1346" s="95"/>
      <c r="DN1346" s="95"/>
      <c r="DO1346" s="95"/>
      <c r="DP1346" s="95"/>
      <c r="DQ1346" s="95"/>
      <c r="DR1346" s="95"/>
      <c r="DS1346" s="95"/>
      <c r="DT1346" s="95"/>
      <c r="DU1346" s="95"/>
      <c r="DV1346" s="95"/>
      <c r="DW1346" s="95"/>
      <c r="DX1346" s="95"/>
      <c r="DY1346" s="95"/>
      <c r="DZ1346" s="95"/>
      <c r="EA1346" s="95"/>
      <c r="EB1346" s="95"/>
      <c r="EC1346" s="95"/>
      <c r="ED1346" s="95"/>
      <c r="EE1346" s="95"/>
      <c r="EF1346" s="95"/>
      <c r="EG1346" s="95"/>
      <c r="EH1346" s="95"/>
      <c r="EI1346" s="95"/>
      <c r="EJ1346" s="95"/>
      <c r="EK1346" s="95"/>
      <c r="EL1346" s="95"/>
      <c r="EM1346" s="95"/>
      <c r="EN1346" s="95"/>
      <c r="EO1346" s="95"/>
      <c r="EP1346" s="95"/>
      <c r="EQ1346" s="95"/>
      <c r="ER1346" s="95"/>
      <c r="ES1346" s="95"/>
      <c r="ET1346" s="95"/>
      <c r="EU1346" s="95"/>
      <c r="EV1346" s="95"/>
      <c r="EW1346" s="95"/>
      <c r="EX1346" s="95"/>
      <c r="EY1346" s="95"/>
      <c r="EZ1346" s="95"/>
      <c r="FA1346" s="95"/>
      <c r="FB1346" s="95"/>
      <c r="FC1346" s="95"/>
      <c r="FD1346" s="95"/>
      <c r="FE1346" s="95"/>
      <c r="FF1346" s="95"/>
      <c r="FG1346" s="95"/>
      <c r="FH1346" s="95"/>
      <c r="FI1346" s="95"/>
      <c r="FJ1346" s="95"/>
      <c r="FK1346" s="95"/>
      <c r="FL1346" s="95"/>
      <c r="FM1346" s="95"/>
      <c r="FN1346" s="95"/>
      <c r="FO1346" s="95"/>
      <c r="FP1346" s="95"/>
      <c r="FQ1346" s="95"/>
      <c r="FR1346" s="95"/>
      <c r="FS1346" s="95"/>
      <c r="FT1346" s="95"/>
      <c r="FU1346" s="95"/>
      <c r="FV1346" s="95"/>
      <c r="FW1346" s="95"/>
      <c r="FX1346" s="95"/>
      <c r="FY1346" s="95"/>
      <c r="FZ1346" s="95"/>
      <c r="GA1346" s="95"/>
      <c r="GB1346" s="95"/>
      <c r="GC1346" s="95"/>
      <c r="GD1346" s="95"/>
      <c r="GE1346" s="95"/>
      <c r="GF1346" s="95"/>
      <c r="GG1346" s="95"/>
      <c r="GH1346" s="95"/>
      <c r="GI1346" s="95"/>
      <c r="GJ1346" s="95"/>
      <c r="GK1346" s="95"/>
      <c r="GL1346" s="95"/>
      <c r="GM1346" s="95"/>
      <c r="GN1346" s="95"/>
      <c r="GO1346" s="95"/>
      <c r="GP1346" s="95"/>
      <c r="GQ1346" s="95"/>
      <c r="GR1346" s="95"/>
      <c r="GS1346" s="95"/>
      <c r="GT1346" s="95"/>
      <c r="GU1346" s="95"/>
      <c r="GV1346" s="95"/>
      <c r="GW1346" s="95"/>
      <c r="GX1346" s="95"/>
      <c r="GY1346" s="95"/>
      <c r="GZ1346" s="95"/>
      <c r="HA1346" s="95"/>
      <c r="HB1346" s="95"/>
      <c r="HC1346" s="95"/>
      <c r="HD1346" s="95"/>
      <c r="HE1346" s="95"/>
      <c r="HF1346" s="95"/>
      <c r="HG1346" s="95"/>
      <c r="HH1346" s="95"/>
      <c r="HI1346" s="95"/>
      <c r="HJ1346" s="95"/>
      <c r="HK1346" s="95"/>
      <c r="HL1346" s="95"/>
      <c r="HM1346" s="95"/>
      <c r="HN1346" s="95"/>
      <c r="HO1346" s="95"/>
      <c r="HP1346" s="95"/>
      <c r="HQ1346" s="95"/>
      <c r="HR1346" s="95"/>
      <c r="HS1346" s="95"/>
      <c r="HT1346" s="95"/>
      <c r="HU1346" s="95"/>
      <c r="HV1346" s="95"/>
      <c r="HW1346" s="95"/>
      <c r="HX1346" s="95"/>
      <c r="HY1346" s="95"/>
      <c r="HZ1346" s="95"/>
      <c r="IA1346" s="95"/>
      <c r="IB1346" s="95"/>
      <c r="IC1346" s="95"/>
      <c r="ID1346" s="95"/>
      <c r="IE1346" s="95"/>
    </row>
    <row r="1347" s="92" customFormat="1" ht="60" hidden="1" customHeight="1">
      <c r="A1347" s="37"/>
      <c r="B1347" s="37" t="s">
        <v>62</v>
      </c>
      <c r="C1347" s="37" t="s">
        <v>63</v>
      </c>
      <c r="D1347" s="56" t="s">
        <v>64</v>
      </c>
      <c r="E1347" s="56" t="s">
        <v>5092</v>
      </c>
      <c r="F1347" s="40" t="s">
        <v>5084</v>
      </c>
      <c r="G1347" s="40" t="s">
        <v>5108</v>
      </c>
      <c r="H1347" s="56" t="s">
        <v>5109</v>
      </c>
      <c r="I1347" s="48" t="s">
        <v>2604</v>
      </c>
      <c r="J1347" s="40" t="s">
        <v>931</v>
      </c>
      <c r="K1347" s="49" t="s">
        <v>5102</v>
      </c>
      <c r="L1347" s="57" t="s">
        <v>5103</v>
      </c>
      <c r="M1347" s="40" t="s">
        <v>5104</v>
      </c>
      <c r="N1347" s="49">
        <v>2291412</v>
      </c>
      <c r="O1347" s="37" t="s">
        <v>5087</v>
      </c>
      <c r="P1347" s="37" t="s">
        <v>76</v>
      </c>
      <c r="Q1347" s="42"/>
      <c r="R1347" s="91">
        <v>42309</v>
      </c>
      <c r="S1347" s="48">
        <v>8</v>
      </c>
      <c r="T1347" s="45">
        <f t="shared" si="117"/>
        <v>45230.599999999999</v>
      </c>
      <c r="U1347" s="56" t="s">
        <v>78</v>
      </c>
      <c r="V1347" s="37"/>
      <c r="W1347" s="37" t="s">
        <v>79</v>
      </c>
      <c r="X1347" s="48">
        <v>120</v>
      </c>
      <c r="Y1347" s="48"/>
      <c r="Z1347" s="42" t="s">
        <v>79</v>
      </c>
      <c r="AA1347" s="56" t="s">
        <v>216</v>
      </c>
      <c r="AB1347" s="48"/>
      <c r="AC1347" s="42" t="s">
        <v>81</v>
      </c>
      <c r="AD1347" s="49">
        <v>48</v>
      </c>
      <c r="AE1347" s="50">
        <v>45034</v>
      </c>
      <c r="AF1347" s="51">
        <f t="shared" si="114"/>
        <v>46494</v>
      </c>
      <c r="AG1347" s="51" t="s">
        <v>82</v>
      </c>
      <c r="AH1347" s="51" t="s">
        <v>83</v>
      </c>
      <c r="AI1347" s="42" t="s">
        <v>5110</v>
      </c>
      <c r="AJ1347" s="40" t="s">
        <v>143</v>
      </c>
      <c r="AK1347" s="51" t="str">
        <f t="shared" ca="1" si="112"/>
        <v>поверен</v>
      </c>
      <c r="AL1347" s="42"/>
      <c r="AM1347" s="42" t="s">
        <v>86</v>
      </c>
      <c r="AN1347" s="42" t="s">
        <v>87</v>
      </c>
      <c r="AO1347" s="42" t="s">
        <v>88</v>
      </c>
      <c r="AP1347" s="48" t="s">
        <v>5106</v>
      </c>
      <c r="AQ1347" s="41" t="s">
        <v>3038</v>
      </c>
      <c r="AR1347" s="51"/>
      <c r="AS1347" s="42" t="s">
        <v>91</v>
      </c>
      <c r="AT1347" s="37" t="s">
        <v>385</v>
      </c>
      <c r="AU1347" s="37"/>
      <c r="AV1347" s="40"/>
      <c r="AW1347" s="40"/>
      <c r="AX1347" s="37"/>
      <c r="AY1347" s="37"/>
      <c r="AZ1347" s="37"/>
      <c r="BA1347" s="40"/>
      <c r="BB1347" s="40" t="s">
        <v>93</v>
      </c>
      <c r="BC1347" s="40" t="s">
        <v>94</v>
      </c>
      <c r="BD1347" s="42">
        <v>3201</v>
      </c>
      <c r="BE1347" s="40"/>
      <c r="BF1347" s="52"/>
      <c r="BG1347" s="93" t="s">
        <v>1170</v>
      </c>
      <c r="BH1347" s="94"/>
      <c r="BI1347" s="37" t="s">
        <v>5107</v>
      </c>
      <c r="BJ1347" s="41" t="s">
        <v>2710</v>
      </c>
      <c r="BK1347" s="37" t="s">
        <v>2711</v>
      </c>
      <c r="BL1347" s="95"/>
      <c r="BM1347" s="95"/>
      <c r="BN1347" s="95"/>
      <c r="BO1347" s="95"/>
      <c r="BP1347" s="95"/>
      <c r="BQ1347" s="95"/>
      <c r="BR1347" s="95"/>
      <c r="BS1347" s="95"/>
      <c r="BT1347" s="95"/>
      <c r="BU1347" s="95"/>
      <c r="BV1347" s="95"/>
      <c r="BW1347" s="95"/>
      <c r="BX1347" s="95"/>
      <c r="BY1347" s="95"/>
      <c r="BZ1347" s="95"/>
      <c r="CA1347" s="95"/>
      <c r="CB1347" s="95"/>
      <c r="CC1347" s="95"/>
      <c r="CD1347" s="95"/>
      <c r="CE1347" s="95"/>
      <c r="CF1347" s="95"/>
      <c r="CG1347" s="95"/>
      <c r="CH1347" s="95"/>
      <c r="CI1347" s="95"/>
      <c r="CJ1347" s="95"/>
      <c r="CK1347" s="95"/>
      <c r="CL1347" s="95"/>
      <c r="CM1347" s="95"/>
      <c r="CN1347" s="95"/>
      <c r="CO1347" s="95"/>
      <c r="CP1347" s="95"/>
      <c r="CQ1347" s="95"/>
      <c r="CR1347" s="95"/>
      <c r="CS1347" s="95"/>
      <c r="CT1347" s="95"/>
      <c r="CU1347" s="95"/>
      <c r="CV1347" s="95"/>
      <c r="CW1347" s="95"/>
      <c r="CX1347" s="95"/>
      <c r="CY1347" s="95"/>
      <c r="CZ1347" s="95"/>
      <c r="DA1347" s="95"/>
      <c r="DB1347" s="95"/>
      <c r="DC1347" s="95"/>
      <c r="DD1347" s="95"/>
      <c r="DE1347" s="95"/>
      <c r="DF1347" s="95"/>
      <c r="DG1347" s="95"/>
      <c r="DH1347" s="95"/>
      <c r="DI1347" s="95"/>
      <c r="DJ1347" s="95"/>
      <c r="DK1347" s="95"/>
      <c r="DL1347" s="95"/>
      <c r="DM1347" s="95"/>
      <c r="DN1347" s="95"/>
      <c r="DO1347" s="95"/>
      <c r="DP1347" s="95"/>
      <c r="DQ1347" s="95"/>
      <c r="DR1347" s="95"/>
      <c r="DS1347" s="95"/>
      <c r="DT1347" s="95"/>
      <c r="DU1347" s="95"/>
      <c r="DV1347" s="95"/>
      <c r="DW1347" s="95"/>
      <c r="DX1347" s="95"/>
      <c r="DY1347" s="95"/>
      <c r="DZ1347" s="95"/>
      <c r="EA1347" s="95"/>
      <c r="EB1347" s="95"/>
      <c r="EC1347" s="95"/>
      <c r="ED1347" s="95"/>
      <c r="EE1347" s="95"/>
      <c r="EF1347" s="95"/>
      <c r="EG1347" s="95"/>
      <c r="EH1347" s="95"/>
      <c r="EI1347" s="95"/>
      <c r="EJ1347" s="95"/>
      <c r="EK1347" s="95"/>
      <c r="EL1347" s="95"/>
      <c r="EM1347" s="95"/>
      <c r="EN1347" s="95"/>
      <c r="EO1347" s="95"/>
      <c r="EP1347" s="95"/>
      <c r="EQ1347" s="95"/>
      <c r="ER1347" s="95"/>
      <c r="ES1347" s="95"/>
      <c r="ET1347" s="95"/>
      <c r="EU1347" s="95"/>
      <c r="EV1347" s="95"/>
      <c r="EW1347" s="95"/>
      <c r="EX1347" s="95"/>
      <c r="EY1347" s="95"/>
      <c r="EZ1347" s="95"/>
      <c r="FA1347" s="95"/>
      <c r="FB1347" s="95"/>
      <c r="FC1347" s="95"/>
      <c r="FD1347" s="95"/>
      <c r="FE1347" s="95"/>
      <c r="FF1347" s="95"/>
      <c r="FG1347" s="95"/>
      <c r="FH1347" s="95"/>
      <c r="FI1347" s="95"/>
      <c r="FJ1347" s="95"/>
      <c r="FK1347" s="95"/>
      <c r="FL1347" s="95"/>
      <c r="FM1347" s="95"/>
      <c r="FN1347" s="95"/>
      <c r="FO1347" s="95"/>
      <c r="FP1347" s="95"/>
      <c r="FQ1347" s="95"/>
      <c r="FR1347" s="95"/>
      <c r="FS1347" s="95"/>
      <c r="FT1347" s="95"/>
      <c r="FU1347" s="95"/>
      <c r="FV1347" s="95"/>
      <c r="FW1347" s="95"/>
      <c r="FX1347" s="95"/>
      <c r="FY1347" s="95"/>
      <c r="FZ1347" s="95"/>
      <c r="GA1347" s="95"/>
      <c r="GB1347" s="95"/>
      <c r="GC1347" s="95"/>
      <c r="GD1347" s="95"/>
      <c r="GE1347" s="95"/>
      <c r="GF1347" s="95"/>
      <c r="GG1347" s="95"/>
      <c r="GH1347" s="95"/>
      <c r="GI1347" s="95"/>
      <c r="GJ1347" s="95"/>
      <c r="GK1347" s="95"/>
      <c r="GL1347" s="95"/>
      <c r="GM1347" s="95"/>
      <c r="GN1347" s="95"/>
      <c r="GO1347" s="95"/>
      <c r="GP1347" s="95"/>
      <c r="GQ1347" s="95"/>
      <c r="GR1347" s="95"/>
      <c r="GS1347" s="95"/>
      <c r="GT1347" s="95"/>
      <c r="GU1347" s="95"/>
      <c r="GV1347" s="95"/>
      <c r="GW1347" s="95"/>
      <c r="GX1347" s="95"/>
      <c r="GY1347" s="95"/>
      <c r="GZ1347" s="95"/>
      <c r="HA1347" s="95"/>
      <c r="HB1347" s="95"/>
      <c r="HC1347" s="95"/>
      <c r="HD1347" s="95"/>
      <c r="HE1347" s="95"/>
      <c r="HF1347" s="95"/>
      <c r="HG1347" s="95"/>
      <c r="HH1347" s="95"/>
      <c r="HI1347" s="95"/>
      <c r="HJ1347" s="95"/>
      <c r="HK1347" s="95"/>
      <c r="HL1347" s="95"/>
      <c r="HM1347" s="95"/>
      <c r="HN1347" s="95"/>
      <c r="HO1347" s="95"/>
      <c r="HP1347" s="95"/>
      <c r="HQ1347" s="95"/>
      <c r="HR1347" s="95"/>
      <c r="HS1347" s="95"/>
      <c r="HT1347" s="95"/>
      <c r="HU1347" s="95"/>
      <c r="HV1347" s="95"/>
      <c r="HW1347" s="95"/>
      <c r="HX1347" s="95"/>
      <c r="HY1347" s="95"/>
      <c r="HZ1347" s="95"/>
      <c r="IA1347" s="95"/>
      <c r="IB1347" s="95"/>
      <c r="IC1347" s="95"/>
      <c r="ID1347" s="95"/>
      <c r="IE1347" s="95"/>
    </row>
    <row r="1348" s="36" customFormat="1" ht="60" hidden="1" customHeight="1">
      <c r="A1348" s="37"/>
      <c r="B1348" s="37" t="s">
        <v>62</v>
      </c>
      <c r="C1348" s="37" t="s">
        <v>63</v>
      </c>
      <c r="D1348" s="56" t="s">
        <v>64</v>
      </c>
      <c r="E1348" s="56" t="s">
        <v>5092</v>
      </c>
      <c r="F1348" s="40" t="s">
        <v>5084</v>
      </c>
      <c r="G1348" s="40" t="s">
        <v>5111</v>
      </c>
      <c r="H1348" s="56" t="s">
        <v>5112</v>
      </c>
      <c r="I1348" s="48" t="s">
        <v>469</v>
      </c>
      <c r="J1348" s="40" t="s">
        <v>470</v>
      </c>
      <c r="K1348" s="49" t="s">
        <v>471</v>
      </c>
      <c r="L1348" s="49" t="s">
        <v>656</v>
      </c>
      <c r="M1348" s="40" t="s">
        <v>5095</v>
      </c>
      <c r="N1348" s="49" t="s">
        <v>5113</v>
      </c>
      <c r="O1348" s="37" t="s">
        <v>474</v>
      </c>
      <c r="P1348" s="37" t="s">
        <v>76</v>
      </c>
      <c r="Q1348" s="42" t="s">
        <v>77</v>
      </c>
      <c r="R1348" s="96">
        <v>42339</v>
      </c>
      <c r="S1348" s="48">
        <v>8</v>
      </c>
      <c r="T1348" s="45">
        <f>R1348+S1348*365.2</f>
        <v>45260.599999999999</v>
      </c>
      <c r="U1348" s="56" t="s">
        <v>78</v>
      </c>
      <c r="V1348" s="47" t="str">
        <f t="shared" si="115"/>
        <v/>
      </c>
      <c r="W1348" s="47" t="str">
        <f t="shared" si="116"/>
        <v>°С</v>
      </c>
      <c r="X1348" s="48">
        <v>300</v>
      </c>
      <c r="Y1348" s="48"/>
      <c r="Z1348" s="42" t="s">
        <v>79</v>
      </c>
      <c r="AA1348" s="56" t="s">
        <v>5097</v>
      </c>
      <c r="AB1348" s="48"/>
      <c r="AC1348" s="42" t="s">
        <v>141</v>
      </c>
      <c r="AD1348" s="49">
        <v>60</v>
      </c>
      <c r="AE1348" s="50">
        <v>45495</v>
      </c>
      <c r="AF1348" s="51">
        <f t="shared" si="114"/>
        <v>47320</v>
      </c>
      <c r="AG1348" s="51" t="s">
        <v>82</v>
      </c>
      <c r="AH1348" s="51" t="s">
        <v>83</v>
      </c>
      <c r="AI1348" s="42" t="s">
        <v>5114</v>
      </c>
      <c r="AJ1348" s="40" t="s">
        <v>143</v>
      </c>
      <c r="AK1348" s="51" t="str">
        <f t="shared" ca="1" si="112"/>
        <v>поверен</v>
      </c>
      <c r="AL1348" s="42"/>
      <c r="AM1348" s="42" t="s">
        <v>86</v>
      </c>
      <c r="AN1348" s="42" t="s">
        <v>87</v>
      </c>
      <c r="AO1348" s="42" t="s">
        <v>88</v>
      </c>
      <c r="AP1348" s="48" t="s">
        <v>3598</v>
      </c>
      <c r="AQ1348" s="41" t="s">
        <v>3038</v>
      </c>
      <c r="AR1348" s="51"/>
      <c r="AS1348" s="42" t="s">
        <v>91</v>
      </c>
      <c r="AT1348" s="37" t="s">
        <v>385</v>
      </c>
      <c r="AU1348" s="37"/>
      <c r="AV1348" s="40"/>
      <c r="AW1348" s="40"/>
      <c r="AX1348" s="37"/>
      <c r="AY1348" s="37"/>
      <c r="AZ1348" s="37"/>
      <c r="BA1348" s="40"/>
      <c r="BB1348" s="40" t="s">
        <v>93</v>
      </c>
      <c r="BC1348" s="40" t="s">
        <v>94</v>
      </c>
      <c r="BD1348" s="42">
        <v>3201</v>
      </c>
      <c r="BE1348" s="40"/>
      <c r="BF1348" s="52"/>
      <c r="BG1348" s="53"/>
      <c r="BH1348" s="54"/>
      <c r="BI1348" s="37" t="s">
        <v>300</v>
      </c>
      <c r="BJ1348" s="41" t="s">
        <v>2710</v>
      </c>
      <c r="BK1348" s="37" t="s">
        <v>2711</v>
      </c>
      <c r="BL1348" s="55"/>
      <c r="BM1348" s="55"/>
      <c r="BN1348" s="55"/>
      <c r="BO1348" s="55"/>
      <c r="BP1348" s="55"/>
      <c r="BQ1348" s="55"/>
      <c r="BR1348" s="55"/>
      <c r="BS1348" s="55"/>
      <c r="BT1348" s="55"/>
      <c r="BU1348" s="55"/>
      <c r="BV1348" s="55"/>
      <c r="BW1348" s="55"/>
      <c r="BX1348" s="55"/>
      <c r="BY1348" s="55"/>
      <c r="BZ1348" s="55"/>
      <c r="CA1348" s="55"/>
      <c r="CB1348" s="55"/>
      <c r="CC1348" s="55"/>
      <c r="CD1348" s="55"/>
      <c r="CE1348" s="55"/>
      <c r="CF1348" s="55"/>
      <c r="CG1348" s="55"/>
      <c r="CH1348" s="55"/>
      <c r="CI1348" s="55"/>
      <c r="CJ1348" s="55"/>
      <c r="CK1348" s="55"/>
      <c r="CL1348" s="55"/>
      <c r="CM1348" s="55"/>
      <c r="CN1348" s="55"/>
      <c r="CO1348" s="55"/>
      <c r="CP1348" s="55"/>
      <c r="CQ1348" s="55"/>
      <c r="CR1348" s="55"/>
      <c r="CS1348" s="55"/>
      <c r="CT1348" s="55"/>
      <c r="CU1348" s="55"/>
      <c r="CV1348" s="55"/>
      <c r="CW1348" s="55"/>
      <c r="CX1348" s="55"/>
      <c r="CY1348" s="55"/>
      <c r="CZ1348" s="55"/>
      <c r="DA1348" s="55"/>
      <c r="DB1348" s="55"/>
      <c r="DC1348" s="55"/>
      <c r="DD1348" s="55"/>
      <c r="DE1348" s="55"/>
      <c r="DF1348" s="55"/>
      <c r="DG1348" s="55"/>
      <c r="DH1348" s="55"/>
      <c r="DI1348" s="55"/>
      <c r="DJ1348" s="55"/>
      <c r="DK1348" s="55"/>
      <c r="DL1348" s="55"/>
      <c r="DM1348" s="55"/>
      <c r="DN1348" s="55"/>
      <c r="DO1348" s="55"/>
      <c r="DP1348" s="55"/>
      <c r="DQ1348" s="55"/>
      <c r="DR1348" s="55"/>
      <c r="DS1348" s="55"/>
      <c r="DT1348" s="55"/>
      <c r="DU1348" s="55"/>
      <c r="DV1348" s="55"/>
      <c r="DW1348" s="55"/>
      <c r="DX1348" s="55"/>
      <c r="DY1348" s="55"/>
      <c r="DZ1348" s="55"/>
      <c r="EA1348" s="55"/>
      <c r="EB1348" s="55"/>
      <c r="EC1348" s="55"/>
      <c r="ED1348" s="55"/>
      <c r="EE1348" s="55"/>
      <c r="EF1348" s="55"/>
      <c r="EG1348" s="55"/>
      <c r="EH1348" s="55"/>
      <c r="EI1348" s="55"/>
      <c r="EJ1348" s="55"/>
      <c r="EK1348" s="55"/>
      <c r="EL1348" s="55"/>
      <c r="EM1348" s="55"/>
      <c r="EN1348" s="55"/>
      <c r="EO1348" s="55"/>
      <c r="EP1348" s="55"/>
      <c r="EQ1348" s="55"/>
      <c r="ER1348" s="55"/>
      <c r="ES1348" s="55"/>
      <c r="ET1348" s="55"/>
      <c r="EU1348" s="55"/>
      <c r="EV1348" s="55"/>
      <c r="EW1348" s="55"/>
      <c r="EX1348" s="55"/>
      <c r="EY1348" s="55"/>
      <c r="EZ1348" s="55"/>
      <c r="FA1348" s="55"/>
      <c r="FB1348" s="55"/>
      <c r="FC1348" s="55"/>
      <c r="FD1348" s="55"/>
      <c r="FE1348" s="55"/>
      <c r="FF1348" s="55"/>
      <c r="FG1348" s="55"/>
      <c r="FH1348" s="55"/>
      <c r="FI1348" s="55"/>
      <c r="FJ1348" s="55"/>
      <c r="FK1348" s="55"/>
      <c r="FL1348" s="55"/>
      <c r="FM1348" s="55"/>
      <c r="FN1348" s="55"/>
      <c r="FO1348" s="55"/>
      <c r="FP1348" s="55"/>
      <c r="FQ1348" s="55"/>
      <c r="FR1348" s="55"/>
      <c r="FS1348" s="55"/>
      <c r="FT1348" s="55"/>
      <c r="FU1348" s="55"/>
      <c r="FV1348" s="55"/>
      <c r="FW1348" s="55"/>
      <c r="FX1348" s="55"/>
      <c r="FY1348" s="55"/>
      <c r="FZ1348" s="55"/>
      <c r="GA1348" s="55"/>
      <c r="GB1348" s="55"/>
      <c r="GC1348" s="55"/>
      <c r="GD1348" s="55"/>
      <c r="GE1348" s="55"/>
      <c r="GF1348" s="55"/>
      <c r="GG1348" s="55"/>
      <c r="GH1348" s="55"/>
      <c r="GI1348" s="55"/>
      <c r="GJ1348" s="55"/>
      <c r="GK1348" s="55"/>
      <c r="GL1348" s="55"/>
      <c r="GM1348" s="55"/>
      <c r="GN1348" s="55"/>
      <c r="GO1348" s="55"/>
      <c r="GP1348" s="55"/>
      <c r="GQ1348" s="55"/>
      <c r="GR1348" s="55"/>
      <c r="GS1348" s="55"/>
      <c r="GT1348" s="55"/>
      <c r="GU1348" s="55"/>
      <c r="GV1348" s="55"/>
      <c r="GW1348" s="55"/>
      <c r="GX1348" s="55"/>
      <c r="GY1348" s="55"/>
      <c r="GZ1348" s="55"/>
      <c r="HA1348" s="55"/>
      <c r="HB1348" s="55"/>
      <c r="HC1348" s="55"/>
      <c r="HD1348" s="55"/>
      <c r="HE1348" s="55"/>
      <c r="HF1348" s="55"/>
      <c r="HG1348" s="55"/>
      <c r="HH1348" s="55"/>
      <c r="HI1348" s="55"/>
      <c r="HJ1348" s="55"/>
      <c r="HK1348" s="55"/>
      <c r="HL1348" s="55"/>
      <c r="HM1348" s="55"/>
      <c r="HN1348" s="55"/>
      <c r="HO1348" s="55"/>
      <c r="HP1348" s="55"/>
      <c r="HQ1348" s="55"/>
      <c r="HR1348" s="55"/>
      <c r="HS1348" s="55"/>
      <c r="HT1348" s="55"/>
      <c r="HU1348" s="55"/>
      <c r="HV1348" s="55"/>
      <c r="HW1348" s="55"/>
      <c r="HX1348" s="55"/>
      <c r="HY1348" s="55"/>
      <c r="HZ1348" s="55"/>
      <c r="IA1348" s="55"/>
      <c r="IB1348" s="55"/>
      <c r="IC1348" s="55"/>
      <c r="ID1348" s="55"/>
      <c r="IE1348" s="55"/>
    </row>
    <row r="1349" s="92" customFormat="1" ht="60" hidden="1" customHeight="1">
      <c r="A1349" s="37"/>
      <c r="B1349" s="37" t="s">
        <v>62</v>
      </c>
      <c r="C1349" s="37" t="s">
        <v>63</v>
      </c>
      <c r="D1349" s="56" t="s">
        <v>64</v>
      </c>
      <c r="E1349" s="56" t="s">
        <v>5092</v>
      </c>
      <c r="F1349" s="40" t="s">
        <v>5084</v>
      </c>
      <c r="G1349" s="40" t="s">
        <v>5115</v>
      </c>
      <c r="H1349" s="56" t="s">
        <v>5116</v>
      </c>
      <c r="I1349" s="48" t="s">
        <v>2604</v>
      </c>
      <c r="J1349" s="40" t="s">
        <v>931</v>
      </c>
      <c r="K1349" s="49" t="s">
        <v>5102</v>
      </c>
      <c r="L1349" s="57" t="s">
        <v>5103</v>
      </c>
      <c r="M1349" s="40" t="s">
        <v>5104</v>
      </c>
      <c r="N1349" s="49">
        <v>2291410</v>
      </c>
      <c r="O1349" s="37" t="s">
        <v>474</v>
      </c>
      <c r="P1349" s="37" t="s">
        <v>76</v>
      </c>
      <c r="Q1349" s="42"/>
      <c r="R1349" s="91">
        <v>42309</v>
      </c>
      <c r="S1349" s="48">
        <v>8</v>
      </c>
      <c r="T1349" s="45">
        <f t="shared" ref="T1349:T1350" si="118">SUM(R1349+S1349*365.2)</f>
        <v>45230.599999999999</v>
      </c>
      <c r="U1349" s="56" t="s">
        <v>78</v>
      </c>
      <c r="V1349" s="37"/>
      <c r="W1349" s="37" t="s">
        <v>79</v>
      </c>
      <c r="X1349" s="48">
        <v>120</v>
      </c>
      <c r="Y1349" s="48"/>
      <c r="Z1349" s="42" t="s">
        <v>79</v>
      </c>
      <c r="AA1349" s="56" t="s">
        <v>216</v>
      </c>
      <c r="AB1349" s="48"/>
      <c r="AC1349" s="42" t="s">
        <v>79</v>
      </c>
      <c r="AD1349" s="49">
        <v>48</v>
      </c>
      <c r="AE1349" s="50">
        <v>45034</v>
      </c>
      <c r="AF1349" s="51">
        <v>46494</v>
      </c>
      <c r="AG1349" s="51" t="s">
        <v>82</v>
      </c>
      <c r="AH1349" s="51" t="s">
        <v>83</v>
      </c>
      <c r="AI1349" s="42" t="s">
        <v>5117</v>
      </c>
      <c r="AJ1349" s="40" t="s">
        <v>143</v>
      </c>
      <c r="AK1349" s="51" t="str">
        <f t="shared" ca="1" si="112"/>
        <v>поверен</v>
      </c>
      <c r="AL1349" s="42"/>
      <c r="AM1349" s="42" t="s">
        <v>86</v>
      </c>
      <c r="AN1349" s="42" t="s">
        <v>87</v>
      </c>
      <c r="AO1349" s="42" t="s">
        <v>88</v>
      </c>
      <c r="AP1349" s="48" t="s">
        <v>5106</v>
      </c>
      <c r="AQ1349" s="41" t="s">
        <v>3038</v>
      </c>
      <c r="AR1349" s="51"/>
      <c r="AS1349" s="42" t="s">
        <v>91</v>
      </c>
      <c r="AT1349" s="37" t="s">
        <v>385</v>
      </c>
      <c r="AU1349" s="37"/>
      <c r="AV1349" s="40"/>
      <c r="AW1349" s="40"/>
      <c r="AX1349" s="37"/>
      <c r="AY1349" s="37"/>
      <c r="AZ1349" s="37"/>
      <c r="BA1349" s="40"/>
      <c r="BB1349" s="40" t="s">
        <v>93</v>
      </c>
      <c r="BC1349" s="40" t="s">
        <v>94</v>
      </c>
      <c r="BD1349" s="42">
        <v>3201</v>
      </c>
      <c r="BE1349" s="40"/>
      <c r="BF1349" s="52"/>
      <c r="BG1349" s="93" t="s">
        <v>1170</v>
      </c>
      <c r="BH1349" s="94"/>
      <c r="BI1349" s="37" t="s">
        <v>5107</v>
      </c>
      <c r="BJ1349" s="41" t="s">
        <v>2710</v>
      </c>
      <c r="BK1349" s="37" t="s">
        <v>2711</v>
      </c>
      <c r="BL1349" s="95"/>
      <c r="BM1349" s="95"/>
      <c r="BN1349" s="95"/>
      <c r="BO1349" s="95"/>
      <c r="BP1349" s="95"/>
      <c r="BQ1349" s="95"/>
      <c r="BR1349" s="95"/>
      <c r="BS1349" s="95"/>
      <c r="BT1349" s="95"/>
      <c r="BU1349" s="95"/>
      <c r="BV1349" s="95"/>
      <c r="BW1349" s="95"/>
      <c r="BX1349" s="95"/>
      <c r="BY1349" s="95"/>
      <c r="BZ1349" s="95"/>
      <c r="CA1349" s="95"/>
      <c r="CB1349" s="95"/>
      <c r="CC1349" s="95"/>
      <c r="CD1349" s="95"/>
      <c r="CE1349" s="95"/>
      <c r="CF1349" s="95"/>
      <c r="CG1349" s="95"/>
      <c r="CH1349" s="95"/>
      <c r="CI1349" s="95"/>
      <c r="CJ1349" s="95"/>
      <c r="CK1349" s="95"/>
      <c r="CL1349" s="95"/>
      <c r="CM1349" s="95"/>
      <c r="CN1349" s="95"/>
      <c r="CO1349" s="95"/>
      <c r="CP1349" s="95"/>
      <c r="CQ1349" s="95"/>
      <c r="CR1349" s="95"/>
      <c r="CS1349" s="95"/>
      <c r="CT1349" s="95"/>
      <c r="CU1349" s="95"/>
      <c r="CV1349" s="95"/>
      <c r="CW1349" s="95"/>
      <c r="CX1349" s="95"/>
      <c r="CY1349" s="95"/>
      <c r="CZ1349" s="95"/>
      <c r="DA1349" s="95"/>
      <c r="DB1349" s="95"/>
      <c r="DC1349" s="95"/>
      <c r="DD1349" s="95"/>
      <c r="DE1349" s="95"/>
      <c r="DF1349" s="95"/>
      <c r="DG1349" s="95"/>
      <c r="DH1349" s="95"/>
      <c r="DI1349" s="95"/>
      <c r="DJ1349" s="95"/>
      <c r="DK1349" s="95"/>
      <c r="DL1349" s="95"/>
      <c r="DM1349" s="95"/>
      <c r="DN1349" s="95"/>
      <c r="DO1349" s="95"/>
      <c r="DP1349" s="95"/>
      <c r="DQ1349" s="95"/>
      <c r="DR1349" s="95"/>
      <c r="DS1349" s="95"/>
      <c r="DT1349" s="95"/>
      <c r="DU1349" s="95"/>
      <c r="DV1349" s="95"/>
      <c r="DW1349" s="95"/>
      <c r="DX1349" s="95"/>
      <c r="DY1349" s="95"/>
      <c r="DZ1349" s="95"/>
      <c r="EA1349" s="95"/>
      <c r="EB1349" s="95"/>
      <c r="EC1349" s="95"/>
      <c r="ED1349" s="95"/>
      <c r="EE1349" s="95"/>
      <c r="EF1349" s="95"/>
      <c r="EG1349" s="95"/>
      <c r="EH1349" s="95"/>
      <c r="EI1349" s="95"/>
      <c r="EJ1349" s="95"/>
      <c r="EK1349" s="95"/>
      <c r="EL1349" s="95"/>
      <c r="EM1349" s="95"/>
      <c r="EN1349" s="95"/>
      <c r="EO1349" s="95"/>
      <c r="EP1349" s="95"/>
      <c r="EQ1349" s="95"/>
      <c r="ER1349" s="95"/>
      <c r="ES1349" s="95"/>
      <c r="ET1349" s="95"/>
      <c r="EU1349" s="95"/>
      <c r="EV1349" s="95"/>
      <c r="EW1349" s="95"/>
      <c r="EX1349" s="95"/>
      <c r="EY1349" s="95"/>
      <c r="EZ1349" s="95"/>
      <c r="FA1349" s="95"/>
      <c r="FB1349" s="95"/>
      <c r="FC1349" s="95"/>
      <c r="FD1349" s="95"/>
      <c r="FE1349" s="95"/>
      <c r="FF1349" s="95"/>
      <c r="FG1349" s="95"/>
      <c r="FH1349" s="95"/>
      <c r="FI1349" s="95"/>
      <c r="FJ1349" s="95"/>
      <c r="FK1349" s="95"/>
      <c r="FL1349" s="95"/>
      <c r="FM1349" s="95"/>
      <c r="FN1349" s="95"/>
      <c r="FO1349" s="95"/>
      <c r="FP1349" s="95"/>
      <c r="FQ1349" s="95"/>
      <c r="FR1349" s="95"/>
      <c r="FS1349" s="95"/>
      <c r="FT1349" s="95"/>
      <c r="FU1349" s="95"/>
      <c r="FV1349" s="95"/>
      <c r="FW1349" s="95"/>
      <c r="FX1349" s="95"/>
      <c r="FY1349" s="95"/>
      <c r="FZ1349" s="95"/>
      <c r="GA1349" s="95"/>
      <c r="GB1349" s="95"/>
      <c r="GC1349" s="95"/>
      <c r="GD1349" s="95"/>
      <c r="GE1349" s="95"/>
      <c r="GF1349" s="95"/>
      <c r="GG1349" s="95"/>
      <c r="GH1349" s="95"/>
      <c r="GI1349" s="95"/>
      <c r="GJ1349" s="95"/>
      <c r="GK1349" s="95"/>
      <c r="GL1349" s="95"/>
      <c r="GM1349" s="95"/>
      <c r="GN1349" s="95"/>
      <c r="GO1349" s="95"/>
      <c r="GP1349" s="95"/>
      <c r="GQ1349" s="95"/>
      <c r="GR1349" s="95"/>
      <c r="GS1349" s="95"/>
      <c r="GT1349" s="95"/>
      <c r="GU1349" s="95"/>
      <c r="GV1349" s="95"/>
      <c r="GW1349" s="95"/>
      <c r="GX1349" s="95"/>
      <c r="GY1349" s="95"/>
      <c r="GZ1349" s="95"/>
      <c r="HA1349" s="95"/>
      <c r="HB1349" s="95"/>
      <c r="HC1349" s="95"/>
      <c r="HD1349" s="95"/>
      <c r="HE1349" s="95"/>
      <c r="HF1349" s="95"/>
      <c r="HG1349" s="95"/>
      <c r="HH1349" s="95"/>
      <c r="HI1349" s="95"/>
      <c r="HJ1349" s="95"/>
      <c r="HK1349" s="95"/>
      <c r="HL1349" s="95"/>
      <c r="HM1349" s="95"/>
      <c r="HN1349" s="95"/>
      <c r="HO1349" s="95"/>
      <c r="HP1349" s="95"/>
      <c r="HQ1349" s="95"/>
      <c r="HR1349" s="95"/>
      <c r="HS1349" s="95"/>
      <c r="HT1349" s="95"/>
      <c r="HU1349" s="95"/>
      <c r="HV1349" s="95"/>
      <c r="HW1349" s="95"/>
      <c r="HX1349" s="95"/>
      <c r="HY1349" s="95"/>
      <c r="HZ1349" s="95"/>
      <c r="IA1349" s="95"/>
      <c r="IB1349" s="95"/>
      <c r="IC1349" s="95"/>
      <c r="ID1349" s="95"/>
      <c r="IE1349" s="95"/>
    </row>
    <row r="1350" s="92" customFormat="1" ht="60" hidden="1" customHeight="1">
      <c r="A1350" s="37"/>
      <c r="B1350" s="37" t="s">
        <v>62</v>
      </c>
      <c r="C1350" s="37" t="s">
        <v>63</v>
      </c>
      <c r="D1350" s="56" t="s">
        <v>64</v>
      </c>
      <c r="E1350" s="56" t="s">
        <v>5092</v>
      </c>
      <c r="F1350" s="40" t="s">
        <v>5084</v>
      </c>
      <c r="G1350" s="40" t="s">
        <v>5118</v>
      </c>
      <c r="H1350" s="56" t="s">
        <v>5119</v>
      </c>
      <c r="I1350" s="48" t="s">
        <v>2604</v>
      </c>
      <c r="J1350" s="40" t="s">
        <v>931</v>
      </c>
      <c r="K1350" s="49" t="s">
        <v>5102</v>
      </c>
      <c r="L1350" s="57" t="s">
        <v>5103</v>
      </c>
      <c r="M1350" s="40" t="s">
        <v>5104</v>
      </c>
      <c r="N1350" s="49">
        <v>2291413</v>
      </c>
      <c r="O1350" s="37" t="s">
        <v>5087</v>
      </c>
      <c r="P1350" s="37" t="s">
        <v>76</v>
      </c>
      <c r="Q1350" s="42"/>
      <c r="R1350" s="91">
        <v>42309</v>
      </c>
      <c r="S1350" s="48">
        <v>8</v>
      </c>
      <c r="T1350" s="45">
        <f t="shared" si="118"/>
        <v>45230.599999999999</v>
      </c>
      <c r="U1350" s="56" t="s">
        <v>78</v>
      </c>
      <c r="V1350" s="37"/>
      <c r="W1350" s="37" t="s">
        <v>79</v>
      </c>
      <c r="X1350" s="48">
        <v>120</v>
      </c>
      <c r="Y1350" s="48"/>
      <c r="Z1350" s="42" t="s">
        <v>79</v>
      </c>
      <c r="AA1350" s="56" t="s">
        <v>216</v>
      </c>
      <c r="AB1350" s="48"/>
      <c r="AC1350" s="42" t="s">
        <v>81</v>
      </c>
      <c r="AD1350" s="49">
        <v>48</v>
      </c>
      <c r="AE1350" s="50">
        <v>45034</v>
      </c>
      <c r="AF1350" s="51">
        <f t="shared" si="114"/>
        <v>46494</v>
      </c>
      <c r="AG1350" s="51" t="s">
        <v>82</v>
      </c>
      <c r="AH1350" s="51" t="s">
        <v>83</v>
      </c>
      <c r="AI1350" s="42" t="s">
        <v>5120</v>
      </c>
      <c r="AJ1350" s="40" t="s">
        <v>143</v>
      </c>
      <c r="AK1350" s="51" t="str">
        <f t="shared" ca="1" si="112"/>
        <v>поверен</v>
      </c>
      <c r="AL1350" s="42"/>
      <c r="AM1350" s="42" t="s">
        <v>86</v>
      </c>
      <c r="AN1350" s="42" t="s">
        <v>87</v>
      </c>
      <c r="AO1350" s="42" t="s">
        <v>88</v>
      </c>
      <c r="AP1350" s="48" t="s">
        <v>5106</v>
      </c>
      <c r="AQ1350" s="41" t="s">
        <v>3038</v>
      </c>
      <c r="AR1350" s="51"/>
      <c r="AS1350" s="42" t="s">
        <v>91</v>
      </c>
      <c r="AT1350" s="37" t="s">
        <v>385</v>
      </c>
      <c r="AU1350" s="37"/>
      <c r="AV1350" s="40"/>
      <c r="AW1350" s="40"/>
      <c r="AX1350" s="37"/>
      <c r="AY1350" s="37"/>
      <c r="AZ1350" s="37"/>
      <c r="BA1350" s="40"/>
      <c r="BB1350" s="40" t="s">
        <v>93</v>
      </c>
      <c r="BC1350" s="40" t="s">
        <v>94</v>
      </c>
      <c r="BD1350" s="42">
        <v>3201</v>
      </c>
      <c r="BE1350" s="40"/>
      <c r="BF1350" s="52"/>
      <c r="BG1350" s="93" t="s">
        <v>1170</v>
      </c>
      <c r="BH1350" s="94"/>
      <c r="BI1350" s="37" t="s">
        <v>5107</v>
      </c>
      <c r="BJ1350" s="41" t="s">
        <v>2710</v>
      </c>
      <c r="BK1350" s="37" t="s">
        <v>2711</v>
      </c>
      <c r="BL1350" s="95"/>
      <c r="BM1350" s="95"/>
      <c r="BN1350" s="95"/>
      <c r="BO1350" s="95"/>
      <c r="BP1350" s="95"/>
      <c r="BQ1350" s="95"/>
      <c r="BR1350" s="95"/>
      <c r="BS1350" s="95"/>
      <c r="BT1350" s="95"/>
      <c r="BU1350" s="95"/>
      <c r="BV1350" s="95"/>
      <c r="BW1350" s="95"/>
      <c r="BX1350" s="95"/>
      <c r="BY1350" s="95"/>
      <c r="BZ1350" s="95"/>
      <c r="CA1350" s="95"/>
      <c r="CB1350" s="95"/>
      <c r="CC1350" s="95"/>
      <c r="CD1350" s="95"/>
      <c r="CE1350" s="95"/>
      <c r="CF1350" s="95"/>
      <c r="CG1350" s="95"/>
      <c r="CH1350" s="95"/>
      <c r="CI1350" s="95"/>
      <c r="CJ1350" s="95"/>
      <c r="CK1350" s="95"/>
      <c r="CL1350" s="95"/>
      <c r="CM1350" s="95"/>
      <c r="CN1350" s="95"/>
      <c r="CO1350" s="95"/>
      <c r="CP1350" s="95"/>
      <c r="CQ1350" s="95"/>
      <c r="CR1350" s="95"/>
      <c r="CS1350" s="95"/>
      <c r="CT1350" s="95"/>
      <c r="CU1350" s="95"/>
      <c r="CV1350" s="95"/>
      <c r="CW1350" s="95"/>
      <c r="CX1350" s="95"/>
      <c r="CY1350" s="95"/>
      <c r="CZ1350" s="95"/>
      <c r="DA1350" s="95"/>
      <c r="DB1350" s="95"/>
      <c r="DC1350" s="95"/>
      <c r="DD1350" s="95"/>
      <c r="DE1350" s="95"/>
      <c r="DF1350" s="95"/>
      <c r="DG1350" s="95"/>
      <c r="DH1350" s="95"/>
      <c r="DI1350" s="95"/>
      <c r="DJ1350" s="95"/>
      <c r="DK1350" s="95"/>
      <c r="DL1350" s="95"/>
      <c r="DM1350" s="95"/>
      <c r="DN1350" s="95"/>
      <c r="DO1350" s="95"/>
      <c r="DP1350" s="95"/>
      <c r="DQ1350" s="95"/>
      <c r="DR1350" s="95"/>
      <c r="DS1350" s="95"/>
      <c r="DT1350" s="95"/>
      <c r="DU1350" s="95"/>
      <c r="DV1350" s="95"/>
      <c r="DW1350" s="95"/>
      <c r="DX1350" s="95"/>
      <c r="DY1350" s="95"/>
      <c r="DZ1350" s="95"/>
      <c r="EA1350" s="95"/>
      <c r="EB1350" s="95"/>
      <c r="EC1350" s="95"/>
      <c r="ED1350" s="95"/>
      <c r="EE1350" s="95"/>
      <c r="EF1350" s="95"/>
      <c r="EG1350" s="95"/>
      <c r="EH1350" s="95"/>
      <c r="EI1350" s="95"/>
      <c r="EJ1350" s="95"/>
      <c r="EK1350" s="95"/>
      <c r="EL1350" s="95"/>
      <c r="EM1350" s="95"/>
      <c r="EN1350" s="95"/>
      <c r="EO1350" s="95"/>
      <c r="EP1350" s="95"/>
      <c r="EQ1350" s="95"/>
      <c r="ER1350" s="95"/>
      <c r="ES1350" s="95"/>
      <c r="ET1350" s="95"/>
      <c r="EU1350" s="95"/>
      <c r="EV1350" s="95"/>
      <c r="EW1350" s="95"/>
      <c r="EX1350" s="95"/>
      <c r="EY1350" s="95"/>
      <c r="EZ1350" s="95"/>
      <c r="FA1350" s="95"/>
      <c r="FB1350" s="95"/>
      <c r="FC1350" s="95"/>
      <c r="FD1350" s="95"/>
      <c r="FE1350" s="95"/>
      <c r="FF1350" s="95"/>
      <c r="FG1350" s="95"/>
      <c r="FH1350" s="95"/>
      <c r="FI1350" s="95"/>
      <c r="FJ1350" s="95"/>
      <c r="FK1350" s="95"/>
      <c r="FL1350" s="95"/>
      <c r="FM1350" s="95"/>
      <c r="FN1350" s="95"/>
      <c r="FO1350" s="95"/>
      <c r="FP1350" s="95"/>
      <c r="FQ1350" s="95"/>
      <c r="FR1350" s="95"/>
      <c r="FS1350" s="95"/>
      <c r="FT1350" s="95"/>
      <c r="FU1350" s="95"/>
      <c r="FV1350" s="95"/>
      <c r="FW1350" s="95"/>
      <c r="FX1350" s="95"/>
      <c r="FY1350" s="95"/>
      <c r="FZ1350" s="95"/>
      <c r="GA1350" s="95"/>
      <c r="GB1350" s="95"/>
      <c r="GC1350" s="95"/>
      <c r="GD1350" s="95"/>
      <c r="GE1350" s="95"/>
      <c r="GF1350" s="95"/>
      <c r="GG1350" s="95"/>
      <c r="GH1350" s="95"/>
      <c r="GI1350" s="95"/>
      <c r="GJ1350" s="95"/>
      <c r="GK1350" s="95"/>
      <c r="GL1350" s="95"/>
      <c r="GM1350" s="95"/>
      <c r="GN1350" s="95"/>
      <c r="GO1350" s="95"/>
      <c r="GP1350" s="95"/>
      <c r="GQ1350" s="95"/>
      <c r="GR1350" s="95"/>
      <c r="GS1350" s="95"/>
      <c r="GT1350" s="95"/>
      <c r="GU1350" s="95"/>
      <c r="GV1350" s="95"/>
      <c r="GW1350" s="95"/>
      <c r="GX1350" s="95"/>
      <c r="GY1350" s="95"/>
      <c r="GZ1350" s="95"/>
      <c r="HA1350" s="95"/>
      <c r="HB1350" s="95"/>
      <c r="HC1350" s="95"/>
      <c r="HD1350" s="95"/>
      <c r="HE1350" s="95"/>
      <c r="HF1350" s="95"/>
      <c r="HG1350" s="95"/>
      <c r="HH1350" s="95"/>
      <c r="HI1350" s="95"/>
      <c r="HJ1350" s="95"/>
      <c r="HK1350" s="95"/>
      <c r="HL1350" s="95"/>
      <c r="HM1350" s="95"/>
      <c r="HN1350" s="95"/>
      <c r="HO1350" s="95"/>
      <c r="HP1350" s="95"/>
      <c r="HQ1350" s="95"/>
      <c r="HR1350" s="95"/>
      <c r="HS1350" s="95"/>
      <c r="HT1350" s="95"/>
      <c r="HU1350" s="95"/>
      <c r="HV1350" s="95"/>
      <c r="HW1350" s="95"/>
      <c r="HX1350" s="95"/>
      <c r="HY1350" s="95"/>
      <c r="HZ1350" s="95"/>
      <c r="IA1350" s="95"/>
      <c r="IB1350" s="95"/>
      <c r="IC1350" s="95"/>
      <c r="ID1350" s="95"/>
      <c r="IE1350" s="95"/>
    </row>
    <row r="1351" s="95" customFormat="1" ht="60" hidden="1" customHeight="1">
      <c r="A1351" s="37"/>
      <c r="B1351" s="37" t="s">
        <v>62</v>
      </c>
      <c r="C1351" s="37" t="s">
        <v>63</v>
      </c>
      <c r="D1351" s="56" t="s">
        <v>64</v>
      </c>
      <c r="E1351" s="56">
        <v>500</v>
      </c>
      <c r="F1351" s="40" t="s">
        <v>5084</v>
      </c>
      <c r="G1351" s="40" t="s">
        <v>5121</v>
      </c>
      <c r="H1351" s="56" t="s">
        <v>5122</v>
      </c>
      <c r="I1351" s="48" t="s">
        <v>171</v>
      </c>
      <c r="J1351" s="40" t="s">
        <v>172</v>
      </c>
      <c r="K1351" s="49" t="s">
        <v>131</v>
      </c>
      <c r="L1351" s="57" t="s">
        <v>151</v>
      </c>
      <c r="M1351" s="40" t="s">
        <v>5123</v>
      </c>
      <c r="N1351" s="49">
        <v>4027477</v>
      </c>
      <c r="O1351" s="37" t="s">
        <v>75</v>
      </c>
      <c r="P1351" s="37" t="s">
        <v>76</v>
      </c>
      <c r="Q1351" s="42" t="s">
        <v>137</v>
      </c>
      <c r="R1351" s="96">
        <v>42339</v>
      </c>
      <c r="S1351" s="44">
        <v>12</v>
      </c>
      <c r="T1351" s="45">
        <f t="shared" ref="T1351:T1354" si="119">R1351+S1351*365.2</f>
        <v>46721.400000000001</v>
      </c>
      <c r="U1351" s="56" t="s">
        <v>100</v>
      </c>
      <c r="V1351" s="47" t="s">
        <v>5124</v>
      </c>
      <c r="W1351" s="47" t="str">
        <f t="shared" si="116"/>
        <v>Па</v>
      </c>
      <c r="X1351" s="48">
        <v>160</v>
      </c>
      <c r="Y1351" s="47" t="s">
        <v>5124</v>
      </c>
      <c r="Z1351" s="42" t="s">
        <v>139</v>
      </c>
      <c r="AA1351" s="56" t="s">
        <v>3512</v>
      </c>
      <c r="AB1351" s="48"/>
      <c r="AC1351" s="42" t="s">
        <v>141</v>
      </c>
      <c r="AD1351" s="49">
        <v>60</v>
      </c>
      <c r="AE1351" s="50">
        <v>45495</v>
      </c>
      <c r="AF1351" s="51">
        <f t="shared" si="114"/>
        <v>47320</v>
      </c>
      <c r="AG1351" s="51" t="s">
        <v>82</v>
      </c>
      <c r="AH1351" s="40" t="s">
        <v>83</v>
      </c>
      <c r="AI1351" s="42" t="s">
        <v>5125</v>
      </c>
      <c r="AJ1351" s="40" t="s">
        <v>143</v>
      </c>
      <c r="AK1351" s="51" t="str">
        <f t="shared" ca="1" si="112"/>
        <v>поверен</v>
      </c>
      <c r="AL1351" s="42"/>
      <c r="AM1351" s="42" t="s">
        <v>86</v>
      </c>
      <c r="AN1351" s="42" t="s">
        <v>87</v>
      </c>
      <c r="AO1351" s="42" t="s">
        <v>88</v>
      </c>
      <c r="AP1351" s="48" t="s">
        <v>5126</v>
      </c>
      <c r="AQ1351" s="41" t="s">
        <v>3097</v>
      </c>
      <c r="AR1351" s="51"/>
      <c r="AS1351" s="42" t="s">
        <v>91</v>
      </c>
      <c r="AT1351" s="37" t="s">
        <v>385</v>
      </c>
      <c r="AU1351" s="37"/>
      <c r="AV1351" s="40">
        <v>44875</v>
      </c>
      <c r="AW1351" s="40"/>
      <c r="AX1351" s="37"/>
      <c r="AY1351" s="37"/>
      <c r="AZ1351" s="37"/>
      <c r="BA1351" s="40"/>
      <c r="BB1351" s="40" t="s">
        <v>145</v>
      </c>
      <c r="BC1351" s="40" t="s">
        <v>146</v>
      </c>
      <c r="BD1351" s="42">
        <v>3001</v>
      </c>
      <c r="BE1351" s="40"/>
      <c r="BF1351" s="52"/>
      <c r="BG1351" s="53"/>
      <c r="BH1351" s="103"/>
      <c r="BI1351" s="38" t="s">
        <v>5127</v>
      </c>
      <c r="BJ1351" s="38" t="s">
        <v>5128</v>
      </c>
      <c r="BK1351" s="38" t="s">
        <v>5129</v>
      </c>
    </row>
    <row r="1352" s="92" customFormat="1" ht="60" hidden="1" customHeight="1">
      <c r="A1352" s="37"/>
      <c r="B1352" s="37" t="s">
        <v>62</v>
      </c>
      <c r="C1352" s="37" t="s">
        <v>63</v>
      </c>
      <c r="D1352" s="56" t="s">
        <v>64</v>
      </c>
      <c r="E1352" s="56">
        <v>500</v>
      </c>
      <c r="F1352" s="40" t="s">
        <v>5084</v>
      </c>
      <c r="G1352" s="40" t="s">
        <v>5130</v>
      </c>
      <c r="H1352" s="56" t="s">
        <v>5131</v>
      </c>
      <c r="I1352" s="48" t="s">
        <v>171</v>
      </c>
      <c r="J1352" s="40" t="s">
        <v>172</v>
      </c>
      <c r="K1352" s="49" t="s">
        <v>131</v>
      </c>
      <c r="L1352" s="57" t="s">
        <v>151</v>
      </c>
      <c r="M1352" s="40" t="s">
        <v>5132</v>
      </c>
      <c r="N1352" s="49" t="s">
        <v>5133</v>
      </c>
      <c r="O1352" s="37" t="s">
        <v>75</v>
      </c>
      <c r="P1352" s="37" t="s">
        <v>76</v>
      </c>
      <c r="Q1352" s="42" t="s">
        <v>137</v>
      </c>
      <c r="R1352" s="96">
        <v>42339</v>
      </c>
      <c r="S1352" s="44">
        <v>12</v>
      </c>
      <c r="T1352" s="45">
        <f t="shared" si="119"/>
        <v>46721.400000000001</v>
      </c>
      <c r="U1352" s="56" t="s">
        <v>100</v>
      </c>
      <c r="V1352" s="47" t="str">
        <f t="shared" si="115"/>
        <v>М</v>
      </c>
      <c r="W1352" s="47" t="str">
        <f t="shared" si="116"/>
        <v>Па</v>
      </c>
      <c r="X1352" s="48">
        <v>6</v>
      </c>
      <c r="Y1352" s="48" t="s">
        <v>138</v>
      </c>
      <c r="Z1352" s="42" t="s">
        <v>139</v>
      </c>
      <c r="AA1352" s="56" t="s">
        <v>3512</v>
      </c>
      <c r="AB1352" s="48"/>
      <c r="AC1352" s="42" t="s">
        <v>141</v>
      </c>
      <c r="AD1352" s="49">
        <v>60</v>
      </c>
      <c r="AE1352" s="50">
        <v>45495</v>
      </c>
      <c r="AF1352" s="51">
        <f t="shared" si="114"/>
        <v>47320</v>
      </c>
      <c r="AG1352" s="40" t="s">
        <v>82</v>
      </c>
      <c r="AH1352" s="40" t="s">
        <v>83</v>
      </c>
      <c r="AI1352" s="42" t="s">
        <v>5134</v>
      </c>
      <c r="AJ1352" s="40" t="s">
        <v>143</v>
      </c>
      <c r="AK1352" s="51" t="str">
        <f t="shared" ca="1" si="112"/>
        <v>поверен</v>
      </c>
      <c r="AL1352" s="42"/>
      <c r="AM1352" s="42" t="s">
        <v>86</v>
      </c>
      <c r="AN1352" s="42" t="s">
        <v>87</v>
      </c>
      <c r="AO1352" s="42" t="s">
        <v>88</v>
      </c>
      <c r="AP1352" s="48" t="s">
        <v>5126</v>
      </c>
      <c r="AQ1352" s="41" t="s">
        <v>3097</v>
      </c>
      <c r="AR1352" s="51"/>
      <c r="AS1352" s="42" t="s">
        <v>91</v>
      </c>
      <c r="AT1352" s="37" t="s">
        <v>385</v>
      </c>
      <c r="AU1352" s="37"/>
      <c r="AV1352" s="40">
        <v>44875</v>
      </c>
      <c r="AW1352" s="40"/>
      <c r="AX1352" s="37"/>
      <c r="AY1352" s="37"/>
      <c r="AZ1352" s="37"/>
      <c r="BA1352" s="40"/>
      <c r="BB1352" s="40" t="s">
        <v>145</v>
      </c>
      <c r="BC1352" s="40" t="s">
        <v>146</v>
      </c>
      <c r="BD1352" s="42">
        <v>3001</v>
      </c>
      <c r="BE1352" s="40"/>
      <c r="BF1352" s="52"/>
      <c r="BG1352" s="53"/>
      <c r="BH1352" s="103"/>
      <c r="BI1352" s="38" t="s">
        <v>5127</v>
      </c>
      <c r="BJ1352" s="38" t="s">
        <v>5128</v>
      </c>
      <c r="BK1352" s="38" t="s">
        <v>5129</v>
      </c>
      <c r="BL1352" s="95"/>
      <c r="BM1352" s="95"/>
      <c r="BN1352" s="95"/>
      <c r="BO1352" s="95"/>
      <c r="BP1352" s="95"/>
      <c r="BQ1352" s="95"/>
      <c r="BR1352" s="95"/>
      <c r="BS1352" s="95"/>
      <c r="BT1352" s="95"/>
      <c r="BU1352" s="95"/>
      <c r="BV1352" s="95"/>
      <c r="BW1352" s="95"/>
      <c r="BX1352" s="95"/>
      <c r="BY1352" s="95"/>
      <c r="BZ1352" s="95"/>
      <c r="CA1352" s="95"/>
      <c r="CB1352" s="95"/>
      <c r="CC1352" s="95"/>
      <c r="CD1352" s="95"/>
      <c r="CE1352" s="95"/>
      <c r="CF1352" s="95"/>
      <c r="CG1352" s="95"/>
      <c r="CH1352" s="95"/>
      <c r="CI1352" s="95"/>
      <c r="CJ1352" s="95"/>
      <c r="CK1352" s="95"/>
      <c r="CL1352" s="95"/>
      <c r="CM1352" s="95"/>
      <c r="CN1352" s="95"/>
      <c r="CO1352" s="95"/>
      <c r="CP1352" s="95"/>
      <c r="CQ1352" s="95"/>
      <c r="CR1352" s="95"/>
      <c r="CS1352" s="95"/>
      <c r="CT1352" s="95"/>
      <c r="CU1352" s="95"/>
      <c r="CV1352" s="95"/>
      <c r="CW1352" s="95"/>
      <c r="CX1352" s="95"/>
      <c r="CY1352" s="95"/>
      <c r="CZ1352" s="95"/>
      <c r="DA1352" s="95"/>
      <c r="DB1352" s="95"/>
      <c r="DC1352" s="95"/>
      <c r="DD1352" s="95"/>
      <c r="DE1352" s="95"/>
      <c r="DF1352" s="95"/>
      <c r="DG1352" s="95"/>
      <c r="DH1352" s="95"/>
      <c r="DI1352" s="95"/>
      <c r="DJ1352" s="95"/>
      <c r="DK1352" s="95"/>
      <c r="DL1352" s="95"/>
      <c r="DM1352" s="95"/>
      <c r="DN1352" s="95"/>
      <c r="DO1352" s="95"/>
      <c r="DP1352" s="95"/>
      <c r="DQ1352" s="95"/>
      <c r="DR1352" s="95"/>
      <c r="DS1352" s="95"/>
      <c r="DT1352" s="95"/>
      <c r="DU1352" s="95"/>
      <c r="DV1352" s="95"/>
      <c r="DW1352" s="95"/>
      <c r="DX1352" s="95"/>
      <c r="DY1352" s="95"/>
      <c r="DZ1352" s="95"/>
      <c r="EA1352" s="95"/>
      <c r="EB1352" s="95"/>
      <c r="EC1352" s="95"/>
      <c r="ED1352" s="95"/>
      <c r="EE1352" s="95"/>
      <c r="EF1352" s="95"/>
      <c r="EG1352" s="95"/>
      <c r="EH1352" s="95"/>
      <c r="EI1352" s="95"/>
      <c r="EJ1352" s="95"/>
      <c r="EK1352" s="95"/>
      <c r="EL1352" s="95"/>
      <c r="EM1352" s="95"/>
      <c r="EN1352" s="95"/>
      <c r="EO1352" s="95"/>
      <c r="EP1352" s="95"/>
      <c r="EQ1352" s="95"/>
      <c r="ER1352" s="95"/>
      <c r="ES1352" s="95"/>
      <c r="ET1352" s="95"/>
      <c r="EU1352" s="95"/>
      <c r="EV1352" s="95"/>
      <c r="EW1352" s="95"/>
      <c r="EX1352" s="95"/>
      <c r="EY1352" s="95"/>
      <c r="EZ1352" s="95"/>
      <c r="FA1352" s="95"/>
      <c r="FB1352" s="95"/>
      <c r="FC1352" s="95"/>
      <c r="FD1352" s="95"/>
      <c r="FE1352" s="95"/>
      <c r="FF1352" s="95"/>
      <c r="FG1352" s="95"/>
      <c r="FH1352" s="95"/>
      <c r="FI1352" s="95"/>
      <c r="FJ1352" s="95"/>
      <c r="FK1352" s="95"/>
      <c r="FL1352" s="95"/>
      <c r="FM1352" s="95"/>
      <c r="FN1352" s="95"/>
      <c r="FO1352" s="95"/>
      <c r="FP1352" s="95"/>
      <c r="FQ1352" s="95"/>
      <c r="FR1352" s="95"/>
      <c r="FS1352" s="95"/>
      <c r="FT1352" s="95"/>
      <c r="FU1352" s="95"/>
      <c r="FV1352" s="95"/>
      <c r="FW1352" s="95"/>
      <c r="FX1352" s="95"/>
      <c r="FY1352" s="95"/>
      <c r="FZ1352" s="95"/>
      <c r="GA1352" s="95"/>
      <c r="GB1352" s="95"/>
      <c r="GC1352" s="95"/>
      <c r="GD1352" s="95"/>
      <c r="GE1352" s="95"/>
      <c r="GF1352" s="95"/>
      <c r="GG1352" s="95"/>
      <c r="GH1352" s="95"/>
      <c r="GI1352" s="95"/>
      <c r="GJ1352" s="95"/>
      <c r="GK1352" s="95"/>
      <c r="GL1352" s="95"/>
      <c r="GM1352" s="95"/>
      <c r="GN1352" s="95"/>
      <c r="GO1352" s="95"/>
      <c r="GP1352" s="95"/>
      <c r="GQ1352" s="95"/>
      <c r="GR1352" s="95"/>
      <c r="GS1352" s="95"/>
      <c r="GT1352" s="95"/>
      <c r="GU1352" s="95"/>
      <c r="GV1352" s="95"/>
      <c r="GW1352" s="95"/>
      <c r="GX1352" s="95"/>
      <c r="GY1352" s="95"/>
      <c r="GZ1352" s="95"/>
      <c r="HA1352" s="95"/>
      <c r="HB1352" s="95"/>
      <c r="HC1352" s="95"/>
      <c r="HD1352" s="95"/>
      <c r="HE1352" s="95"/>
      <c r="HF1352" s="95"/>
      <c r="HG1352" s="95"/>
      <c r="HH1352" s="95"/>
      <c r="HI1352" s="95"/>
      <c r="HJ1352" s="95"/>
      <c r="HK1352" s="95"/>
      <c r="HL1352" s="95"/>
      <c r="HM1352" s="95"/>
      <c r="HN1352" s="95"/>
      <c r="HO1352" s="95"/>
      <c r="HP1352" s="95"/>
      <c r="HQ1352" s="95"/>
      <c r="HR1352" s="95"/>
      <c r="HS1352" s="95"/>
      <c r="HT1352" s="95"/>
      <c r="HU1352" s="95"/>
      <c r="HV1352" s="95"/>
      <c r="HW1352" s="95"/>
      <c r="HX1352" s="95"/>
      <c r="HY1352" s="95"/>
      <c r="HZ1352" s="95"/>
      <c r="IA1352" s="95"/>
      <c r="IB1352" s="95"/>
      <c r="IC1352" s="95"/>
      <c r="ID1352" s="95"/>
      <c r="IE1352" s="95"/>
    </row>
    <row r="1353" s="92" customFormat="1" ht="60" hidden="1" customHeight="1">
      <c r="A1353" s="37"/>
      <c r="B1353" s="37" t="s">
        <v>62</v>
      </c>
      <c r="C1353" s="37" t="s">
        <v>63</v>
      </c>
      <c r="D1353" s="56" t="s">
        <v>64</v>
      </c>
      <c r="E1353" s="56">
        <v>500</v>
      </c>
      <c r="F1353" s="40" t="s">
        <v>5084</v>
      </c>
      <c r="G1353" s="40" t="s">
        <v>5135</v>
      </c>
      <c r="H1353" s="56" t="s">
        <v>5136</v>
      </c>
      <c r="I1353" s="48" t="s">
        <v>171</v>
      </c>
      <c r="J1353" s="40" t="s">
        <v>172</v>
      </c>
      <c r="K1353" s="49" t="s">
        <v>131</v>
      </c>
      <c r="L1353" s="57" t="s">
        <v>151</v>
      </c>
      <c r="M1353" s="40" t="s">
        <v>5123</v>
      </c>
      <c r="N1353" s="49">
        <v>4027476</v>
      </c>
      <c r="O1353" s="37" t="s">
        <v>75</v>
      </c>
      <c r="P1353" s="37" t="s">
        <v>76</v>
      </c>
      <c r="Q1353" s="42" t="s">
        <v>137</v>
      </c>
      <c r="R1353" s="96">
        <v>42339</v>
      </c>
      <c r="S1353" s="44">
        <v>12</v>
      </c>
      <c r="T1353" s="45">
        <f t="shared" si="119"/>
        <v>46721.400000000001</v>
      </c>
      <c r="U1353" s="56" t="s">
        <v>100</v>
      </c>
      <c r="V1353" s="47" t="s">
        <v>5124</v>
      </c>
      <c r="W1353" s="47" t="str">
        <f t="shared" si="116"/>
        <v>Па</v>
      </c>
      <c r="X1353" s="48">
        <v>160</v>
      </c>
      <c r="Y1353" s="47" t="s">
        <v>5124</v>
      </c>
      <c r="Z1353" s="42" t="s">
        <v>139</v>
      </c>
      <c r="AA1353" s="56" t="s">
        <v>3512</v>
      </c>
      <c r="AB1353" s="48"/>
      <c r="AC1353" s="42" t="s">
        <v>141</v>
      </c>
      <c r="AD1353" s="49">
        <v>60</v>
      </c>
      <c r="AE1353" s="50">
        <v>45297</v>
      </c>
      <c r="AF1353" s="51">
        <f t="shared" si="114"/>
        <v>47123</v>
      </c>
      <c r="AG1353" s="40" t="s">
        <v>82</v>
      </c>
      <c r="AH1353" s="40" t="s">
        <v>83</v>
      </c>
      <c r="AI1353" s="42" t="s">
        <v>5137</v>
      </c>
      <c r="AJ1353" s="40" t="s">
        <v>5099</v>
      </c>
      <c r="AK1353" s="51" t="str">
        <f t="shared" ca="1" si="112"/>
        <v>поверен</v>
      </c>
      <c r="AL1353" s="42"/>
      <c r="AM1353" s="42" t="s">
        <v>86</v>
      </c>
      <c r="AN1353" s="42" t="s">
        <v>87</v>
      </c>
      <c r="AO1353" s="42" t="s">
        <v>88</v>
      </c>
      <c r="AP1353" s="48" t="s">
        <v>5126</v>
      </c>
      <c r="AQ1353" s="41" t="s">
        <v>3097</v>
      </c>
      <c r="AR1353" s="51"/>
      <c r="AS1353" s="42" t="s">
        <v>91</v>
      </c>
      <c r="AT1353" s="37" t="s">
        <v>385</v>
      </c>
      <c r="AU1353" s="37"/>
      <c r="AV1353" s="40">
        <v>44875</v>
      </c>
      <c r="AW1353" s="40"/>
      <c r="AX1353" s="37"/>
      <c r="AY1353" s="37"/>
      <c r="AZ1353" s="37"/>
      <c r="BA1353" s="40"/>
      <c r="BB1353" s="40" t="s">
        <v>145</v>
      </c>
      <c r="BC1353" s="40" t="s">
        <v>146</v>
      </c>
      <c r="BD1353" s="42">
        <v>3001</v>
      </c>
      <c r="BE1353" s="40"/>
      <c r="BF1353" s="52"/>
      <c r="BG1353" s="53"/>
      <c r="BH1353" s="54"/>
      <c r="BI1353" s="38" t="s">
        <v>5127</v>
      </c>
      <c r="BJ1353" s="38" t="s">
        <v>5128</v>
      </c>
      <c r="BK1353" s="38" t="s">
        <v>5129</v>
      </c>
      <c r="BL1353" s="95"/>
      <c r="BM1353" s="95"/>
      <c r="BN1353" s="95"/>
      <c r="BO1353" s="95"/>
      <c r="BP1353" s="95"/>
      <c r="BQ1353" s="95"/>
      <c r="BR1353" s="95"/>
      <c r="BS1353" s="95"/>
      <c r="BT1353" s="95"/>
      <c r="BU1353" s="95"/>
      <c r="BV1353" s="95"/>
      <c r="BW1353" s="95"/>
      <c r="BX1353" s="95"/>
      <c r="BY1353" s="95"/>
      <c r="BZ1353" s="95"/>
      <c r="CA1353" s="95"/>
      <c r="CB1353" s="95"/>
      <c r="CC1353" s="95"/>
      <c r="CD1353" s="95"/>
      <c r="CE1353" s="95"/>
      <c r="CF1353" s="95"/>
      <c r="CG1353" s="95"/>
      <c r="CH1353" s="95"/>
      <c r="CI1353" s="95"/>
      <c r="CJ1353" s="95"/>
      <c r="CK1353" s="95"/>
      <c r="CL1353" s="95"/>
      <c r="CM1353" s="95"/>
      <c r="CN1353" s="95"/>
      <c r="CO1353" s="95"/>
      <c r="CP1353" s="95"/>
      <c r="CQ1353" s="95"/>
      <c r="CR1353" s="95"/>
      <c r="CS1353" s="95"/>
      <c r="CT1353" s="95"/>
      <c r="CU1353" s="95"/>
      <c r="CV1353" s="95"/>
      <c r="CW1353" s="95"/>
      <c r="CX1353" s="95"/>
      <c r="CY1353" s="95"/>
      <c r="CZ1353" s="95"/>
      <c r="DA1353" s="95"/>
      <c r="DB1353" s="95"/>
      <c r="DC1353" s="95"/>
      <c r="DD1353" s="95"/>
      <c r="DE1353" s="95"/>
      <c r="DF1353" s="95"/>
      <c r="DG1353" s="95"/>
      <c r="DH1353" s="95"/>
      <c r="DI1353" s="95"/>
      <c r="DJ1353" s="95"/>
      <c r="DK1353" s="95"/>
      <c r="DL1353" s="95"/>
      <c r="DM1353" s="95"/>
      <c r="DN1353" s="95"/>
      <c r="DO1353" s="95"/>
      <c r="DP1353" s="95"/>
      <c r="DQ1353" s="95"/>
      <c r="DR1353" s="95"/>
      <c r="DS1353" s="95"/>
      <c r="DT1353" s="95"/>
      <c r="DU1353" s="95"/>
      <c r="DV1353" s="95"/>
      <c r="DW1353" s="95"/>
      <c r="DX1353" s="95"/>
      <c r="DY1353" s="95"/>
      <c r="DZ1353" s="95"/>
      <c r="EA1353" s="95"/>
      <c r="EB1353" s="95"/>
      <c r="EC1353" s="95"/>
      <c r="ED1353" s="95"/>
      <c r="EE1353" s="95"/>
      <c r="EF1353" s="95"/>
      <c r="EG1353" s="95"/>
      <c r="EH1353" s="95"/>
      <c r="EI1353" s="95"/>
      <c r="EJ1353" s="95"/>
      <c r="EK1353" s="95"/>
      <c r="EL1353" s="95"/>
      <c r="EM1353" s="95"/>
      <c r="EN1353" s="95"/>
      <c r="EO1353" s="95"/>
      <c r="EP1353" s="95"/>
      <c r="EQ1353" s="95"/>
      <c r="ER1353" s="95"/>
      <c r="ES1353" s="95"/>
      <c r="ET1353" s="95"/>
      <c r="EU1353" s="95"/>
      <c r="EV1353" s="95"/>
      <c r="EW1353" s="95"/>
      <c r="EX1353" s="95"/>
      <c r="EY1353" s="95"/>
      <c r="EZ1353" s="95"/>
      <c r="FA1353" s="95"/>
      <c r="FB1353" s="95"/>
      <c r="FC1353" s="95"/>
      <c r="FD1353" s="95"/>
      <c r="FE1353" s="95"/>
      <c r="FF1353" s="95"/>
      <c r="FG1353" s="95"/>
      <c r="FH1353" s="95"/>
      <c r="FI1353" s="95"/>
      <c r="FJ1353" s="95"/>
      <c r="FK1353" s="95"/>
      <c r="FL1353" s="95"/>
      <c r="FM1353" s="95"/>
      <c r="FN1353" s="95"/>
      <c r="FO1353" s="95"/>
      <c r="FP1353" s="95"/>
      <c r="FQ1353" s="95"/>
      <c r="FR1353" s="95"/>
      <c r="FS1353" s="95"/>
      <c r="FT1353" s="95"/>
      <c r="FU1353" s="95"/>
      <c r="FV1353" s="95"/>
      <c r="FW1353" s="95"/>
      <c r="FX1353" s="95"/>
      <c r="FY1353" s="95"/>
      <c r="FZ1353" s="95"/>
      <c r="GA1353" s="95"/>
      <c r="GB1353" s="95"/>
      <c r="GC1353" s="95"/>
      <c r="GD1353" s="95"/>
      <c r="GE1353" s="95"/>
      <c r="GF1353" s="95"/>
      <c r="GG1353" s="95"/>
      <c r="GH1353" s="95"/>
      <c r="GI1353" s="95"/>
      <c r="GJ1353" s="95"/>
      <c r="GK1353" s="95"/>
      <c r="GL1353" s="95"/>
      <c r="GM1353" s="95"/>
      <c r="GN1353" s="95"/>
      <c r="GO1353" s="95"/>
      <c r="GP1353" s="95"/>
      <c r="GQ1353" s="95"/>
      <c r="GR1353" s="95"/>
      <c r="GS1353" s="95"/>
      <c r="GT1353" s="95"/>
      <c r="GU1353" s="95"/>
      <c r="GV1353" s="95"/>
      <c r="GW1353" s="95"/>
      <c r="GX1353" s="95"/>
      <c r="GY1353" s="95"/>
      <c r="GZ1353" s="95"/>
      <c r="HA1353" s="95"/>
      <c r="HB1353" s="95"/>
      <c r="HC1353" s="95"/>
      <c r="HD1353" s="95"/>
      <c r="HE1353" s="95"/>
      <c r="HF1353" s="95"/>
      <c r="HG1353" s="95"/>
      <c r="HH1353" s="95"/>
      <c r="HI1353" s="95"/>
      <c r="HJ1353" s="95"/>
      <c r="HK1353" s="95"/>
      <c r="HL1353" s="95"/>
      <c r="HM1353" s="95"/>
      <c r="HN1353" s="95"/>
      <c r="HO1353" s="95"/>
      <c r="HP1353" s="95"/>
      <c r="HQ1353" s="95"/>
      <c r="HR1353" s="95"/>
      <c r="HS1353" s="95"/>
      <c r="HT1353" s="95"/>
      <c r="HU1353" s="95"/>
      <c r="HV1353" s="95"/>
      <c r="HW1353" s="95"/>
      <c r="HX1353" s="95"/>
      <c r="HY1353" s="95"/>
      <c r="HZ1353" s="95"/>
      <c r="IA1353" s="95"/>
      <c r="IB1353" s="95"/>
      <c r="IC1353" s="95"/>
      <c r="ID1353" s="95"/>
      <c r="IE1353" s="95"/>
    </row>
    <row r="1354" s="36" customFormat="1" ht="60" hidden="1" customHeight="1">
      <c r="A1354" s="37"/>
      <c r="B1354" s="37" t="s">
        <v>62</v>
      </c>
      <c r="C1354" s="37" t="s">
        <v>63</v>
      </c>
      <c r="D1354" s="56" t="s">
        <v>64</v>
      </c>
      <c r="E1354" s="56">
        <v>500</v>
      </c>
      <c r="F1354" s="40" t="s">
        <v>5084</v>
      </c>
      <c r="G1354" s="40" t="s">
        <v>5138</v>
      </c>
      <c r="H1354" s="56" t="s">
        <v>5139</v>
      </c>
      <c r="I1354" s="48" t="s">
        <v>171</v>
      </c>
      <c r="J1354" s="40" t="s">
        <v>172</v>
      </c>
      <c r="K1354" s="49" t="s">
        <v>131</v>
      </c>
      <c r="L1354" s="57" t="s">
        <v>151</v>
      </c>
      <c r="M1354" s="40" t="s">
        <v>5132</v>
      </c>
      <c r="N1354" s="49" t="s">
        <v>5140</v>
      </c>
      <c r="O1354" s="37" t="s">
        <v>75</v>
      </c>
      <c r="P1354" s="37" t="s">
        <v>76</v>
      </c>
      <c r="Q1354" s="42" t="s">
        <v>137</v>
      </c>
      <c r="R1354" s="96">
        <v>42339</v>
      </c>
      <c r="S1354" s="44">
        <v>12</v>
      </c>
      <c r="T1354" s="45">
        <f t="shared" si="119"/>
        <v>46721.400000000001</v>
      </c>
      <c r="U1354" s="56" t="s">
        <v>100</v>
      </c>
      <c r="V1354" s="47" t="str">
        <f t="shared" si="115"/>
        <v>М</v>
      </c>
      <c r="W1354" s="47" t="str">
        <f t="shared" si="116"/>
        <v>Па</v>
      </c>
      <c r="X1354" s="48">
        <v>6</v>
      </c>
      <c r="Y1354" s="48" t="s">
        <v>138</v>
      </c>
      <c r="Z1354" s="42" t="s">
        <v>139</v>
      </c>
      <c r="AA1354" s="56" t="s">
        <v>3512</v>
      </c>
      <c r="AB1354" s="48"/>
      <c r="AC1354" s="42" t="s">
        <v>141</v>
      </c>
      <c r="AD1354" s="49">
        <v>60</v>
      </c>
      <c r="AE1354" s="50">
        <v>45495</v>
      </c>
      <c r="AF1354" s="51">
        <f t="shared" si="114"/>
        <v>47320</v>
      </c>
      <c r="AG1354" s="40" t="s">
        <v>82</v>
      </c>
      <c r="AH1354" s="40" t="s">
        <v>83</v>
      </c>
      <c r="AI1354" s="42" t="s">
        <v>5141</v>
      </c>
      <c r="AJ1354" s="40" t="s">
        <v>143</v>
      </c>
      <c r="AK1354" s="51" t="str">
        <f t="shared" ca="1" si="112"/>
        <v>поверен</v>
      </c>
      <c r="AL1354" s="42"/>
      <c r="AM1354" s="42" t="s">
        <v>86</v>
      </c>
      <c r="AN1354" s="42" t="s">
        <v>87</v>
      </c>
      <c r="AO1354" s="42" t="s">
        <v>88</v>
      </c>
      <c r="AP1354" s="48" t="s">
        <v>5126</v>
      </c>
      <c r="AQ1354" s="41" t="s">
        <v>3097</v>
      </c>
      <c r="AR1354" s="51"/>
      <c r="AS1354" s="42" t="s">
        <v>91</v>
      </c>
      <c r="AT1354" s="37" t="s">
        <v>385</v>
      </c>
      <c r="AU1354" s="37"/>
      <c r="AV1354" s="40">
        <v>44875</v>
      </c>
      <c r="AW1354" s="40"/>
      <c r="AX1354" s="37"/>
      <c r="AY1354" s="37"/>
      <c r="AZ1354" s="37"/>
      <c r="BA1354" s="40"/>
      <c r="BB1354" s="40" t="s">
        <v>145</v>
      </c>
      <c r="BC1354" s="40" t="s">
        <v>146</v>
      </c>
      <c r="BD1354" s="42">
        <v>3001</v>
      </c>
      <c r="BE1354" s="40"/>
      <c r="BF1354" s="52"/>
      <c r="BG1354" s="53"/>
      <c r="BH1354" s="54"/>
      <c r="BI1354" s="38" t="s">
        <v>5127</v>
      </c>
      <c r="BJ1354" s="38" t="s">
        <v>5128</v>
      </c>
      <c r="BK1354" s="38" t="s">
        <v>5129</v>
      </c>
      <c r="BL1354" s="55"/>
      <c r="BM1354" s="55"/>
      <c r="BN1354" s="55"/>
      <c r="BO1354" s="55"/>
      <c r="BP1354" s="55"/>
      <c r="BQ1354" s="55"/>
      <c r="BR1354" s="55"/>
      <c r="BS1354" s="55"/>
      <c r="BT1354" s="55"/>
      <c r="BU1354" s="55"/>
      <c r="BV1354" s="55"/>
      <c r="BW1354" s="55"/>
      <c r="BX1354" s="55"/>
      <c r="BY1354" s="55"/>
      <c r="BZ1354" s="55"/>
      <c r="CA1354" s="55"/>
      <c r="CB1354" s="55"/>
      <c r="CC1354" s="55"/>
      <c r="CD1354" s="55"/>
      <c r="CE1354" s="55"/>
      <c r="CF1354" s="55"/>
      <c r="CG1354" s="55"/>
      <c r="CH1354" s="55"/>
      <c r="CI1354" s="55"/>
      <c r="CJ1354" s="55"/>
      <c r="CK1354" s="55"/>
      <c r="CL1354" s="55"/>
      <c r="CM1354" s="55"/>
      <c r="CN1354" s="55"/>
      <c r="CO1354" s="55"/>
      <c r="CP1354" s="55"/>
      <c r="CQ1354" s="55"/>
      <c r="CR1354" s="55"/>
      <c r="CS1354" s="55"/>
      <c r="CT1354" s="55"/>
      <c r="CU1354" s="55"/>
      <c r="CV1354" s="55"/>
      <c r="CW1354" s="55"/>
      <c r="CX1354" s="55"/>
      <c r="CY1354" s="55"/>
      <c r="CZ1354" s="55"/>
      <c r="DA1354" s="55"/>
      <c r="DB1354" s="55"/>
      <c r="DC1354" s="55"/>
      <c r="DD1354" s="55"/>
      <c r="DE1354" s="55"/>
      <c r="DF1354" s="55"/>
      <c r="DG1354" s="55"/>
      <c r="DH1354" s="55"/>
      <c r="DI1354" s="55"/>
      <c r="DJ1354" s="55"/>
      <c r="DK1354" s="55"/>
      <c r="DL1354" s="55"/>
      <c r="DM1354" s="55"/>
      <c r="DN1354" s="55"/>
      <c r="DO1354" s="55"/>
      <c r="DP1354" s="55"/>
      <c r="DQ1354" s="55"/>
      <c r="DR1354" s="55"/>
      <c r="DS1354" s="55"/>
      <c r="DT1354" s="55"/>
      <c r="DU1354" s="55"/>
      <c r="DV1354" s="55"/>
      <c r="DW1354" s="55"/>
      <c r="DX1354" s="55"/>
      <c r="DY1354" s="55"/>
      <c r="DZ1354" s="55"/>
      <c r="EA1354" s="55"/>
      <c r="EB1354" s="55"/>
      <c r="EC1354" s="55"/>
      <c r="ED1354" s="55"/>
      <c r="EE1354" s="55"/>
      <c r="EF1354" s="55"/>
      <c r="EG1354" s="55"/>
      <c r="EH1354" s="55"/>
      <c r="EI1354" s="55"/>
      <c r="EJ1354" s="55"/>
      <c r="EK1354" s="55"/>
      <c r="EL1354" s="55"/>
      <c r="EM1354" s="55"/>
      <c r="EN1354" s="55"/>
      <c r="EO1354" s="55"/>
      <c r="EP1354" s="55"/>
      <c r="EQ1354" s="55"/>
      <c r="ER1354" s="55"/>
      <c r="ES1354" s="55"/>
      <c r="ET1354" s="55"/>
      <c r="EU1354" s="55"/>
      <c r="EV1354" s="55"/>
      <c r="EW1354" s="55"/>
      <c r="EX1354" s="55"/>
      <c r="EY1354" s="55"/>
      <c r="EZ1354" s="55"/>
      <c r="FA1354" s="55"/>
      <c r="FB1354" s="55"/>
      <c r="FC1354" s="55"/>
      <c r="FD1354" s="55"/>
      <c r="FE1354" s="55"/>
      <c r="FF1354" s="55"/>
      <c r="FG1354" s="55"/>
      <c r="FH1354" s="55"/>
      <c r="FI1354" s="55"/>
      <c r="FJ1354" s="55"/>
      <c r="FK1354" s="55"/>
      <c r="FL1354" s="55"/>
      <c r="FM1354" s="55"/>
      <c r="FN1354" s="55"/>
      <c r="FO1354" s="55"/>
      <c r="FP1354" s="55"/>
      <c r="FQ1354" s="55"/>
      <c r="FR1354" s="55"/>
      <c r="FS1354" s="55"/>
      <c r="FT1354" s="55"/>
      <c r="FU1354" s="55"/>
      <c r="FV1354" s="55"/>
      <c r="FW1354" s="55"/>
      <c r="FX1354" s="55"/>
      <c r="FY1354" s="55"/>
      <c r="FZ1354" s="55"/>
      <c r="GA1354" s="55"/>
      <c r="GB1354" s="55"/>
      <c r="GC1354" s="55"/>
      <c r="GD1354" s="55"/>
      <c r="GE1354" s="55"/>
      <c r="GF1354" s="55"/>
      <c r="GG1354" s="55"/>
      <c r="GH1354" s="55"/>
      <c r="GI1354" s="55"/>
      <c r="GJ1354" s="55"/>
      <c r="GK1354" s="55"/>
      <c r="GL1354" s="55"/>
      <c r="GM1354" s="55"/>
      <c r="GN1354" s="55"/>
      <c r="GO1354" s="55"/>
      <c r="GP1354" s="55"/>
      <c r="GQ1354" s="55"/>
      <c r="GR1354" s="55"/>
      <c r="GS1354" s="55"/>
      <c r="GT1354" s="55"/>
      <c r="GU1354" s="55"/>
      <c r="GV1354" s="55"/>
      <c r="GW1354" s="55"/>
      <c r="GX1354" s="55"/>
      <c r="GY1354" s="55"/>
      <c r="GZ1354" s="55"/>
      <c r="HA1354" s="55"/>
      <c r="HB1354" s="55"/>
      <c r="HC1354" s="55"/>
      <c r="HD1354" s="55"/>
      <c r="HE1354" s="55"/>
      <c r="HF1354" s="55"/>
      <c r="HG1354" s="55"/>
      <c r="HH1354" s="55"/>
      <c r="HI1354" s="55"/>
      <c r="HJ1354" s="55"/>
      <c r="HK1354" s="55"/>
      <c r="HL1354" s="55"/>
      <c r="HM1354" s="55"/>
      <c r="HN1354" s="55"/>
      <c r="HO1354" s="55"/>
      <c r="HP1354" s="55"/>
      <c r="HQ1354" s="55"/>
      <c r="HR1354" s="55"/>
      <c r="HS1354" s="55"/>
      <c r="HT1354" s="55"/>
      <c r="HU1354" s="55"/>
      <c r="HV1354" s="55"/>
      <c r="HW1354" s="55"/>
      <c r="HX1354" s="55"/>
      <c r="HY1354" s="55"/>
      <c r="HZ1354" s="55"/>
      <c r="IA1354" s="55"/>
      <c r="IB1354" s="55"/>
      <c r="IC1354" s="55"/>
      <c r="ID1354" s="55"/>
      <c r="IE1354" s="55"/>
    </row>
    <row r="1355" s="92" customFormat="1" ht="60" hidden="1" customHeight="1">
      <c r="A1355" s="37"/>
      <c r="B1355" s="37" t="s">
        <v>62</v>
      </c>
      <c r="C1355" s="37" t="s">
        <v>63</v>
      </c>
      <c r="D1355" s="56" t="s">
        <v>64</v>
      </c>
      <c r="E1355" s="56" t="s">
        <v>5092</v>
      </c>
      <c r="F1355" s="40" t="s">
        <v>5084</v>
      </c>
      <c r="G1355" s="40" t="s">
        <v>5142</v>
      </c>
      <c r="H1355" s="56" t="s">
        <v>5143</v>
      </c>
      <c r="I1355" s="48" t="s">
        <v>171</v>
      </c>
      <c r="J1355" s="40" t="s">
        <v>172</v>
      </c>
      <c r="K1355" s="49" t="s">
        <v>3074</v>
      </c>
      <c r="L1355" s="57" t="s">
        <v>151</v>
      </c>
      <c r="M1355" s="40" t="s">
        <v>5144</v>
      </c>
      <c r="N1355" s="49">
        <v>4027481</v>
      </c>
      <c r="O1355" s="37" t="s">
        <v>75</v>
      </c>
      <c r="P1355" s="37" t="s">
        <v>76</v>
      </c>
      <c r="Q1355" s="42" t="s">
        <v>137</v>
      </c>
      <c r="R1355" s="91">
        <v>42339</v>
      </c>
      <c r="S1355" s="48">
        <v>12</v>
      </c>
      <c r="T1355" s="45">
        <f t="shared" ref="T1355:T1356" si="120">SUM(R1355+S1355*365.2)</f>
        <v>46721.400000000001</v>
      </c>
      <c r="U1355" s="56" t="s">
        <v>100</v>
      </c>
      <c r="V1355" s="37" t="s">
        <v>5124</v>
      </c>
      <c r="W1355" s="37" t="s">
        <v>139</v>
      </c>
      <c r="X1355" s="48">
        <v>160</v>
      </c>
      <c r="Y1355" s="37" t="s">
        <v>5124</v>
      </c>
      <c r="Z1355" s="42" t="s">
        <v>139</v>
      </c>
      <c r="AA1355" s="56" t="s">
        <v>156</v>
      </c>
      <c r="AB1355" s="48"/>
      <c r="AC1355" s="42" t="s">
        <v>141</v>
      </c>
      <c r="AD1355" s="49">
        <v>60</v>
      </c>
      <c r="AE1355" s="50">
        <v>44909</v>
      </c>
      <c r="AF1355" s="51">
        <f t="shared" si="114"/>
        <v>46734</v>
      </c>
      <c r="AG1355" s="51" t="s">
        <v>82</v>
      </c>
      <c r="AH1355" s="51" t="s">
        <v>83</v>
      </c>
      <c r="AI1355" s="42" t="s">
        <v>5145</v>
      </c>
      <c r="AJ1355" s="40" t="s">
        <v>143</v>
      </c>
      <c r="AK1355" s="51" t="str">
        <f t="shared" ca="1" si="112"/>
        <v>поверен</v>
      </c>
      <c r="AL1355" s="42"/>
      <c r="AM1355" s="42" t="s">
        <v>86</v>
      </c>
      <c r="AN1355" s="42" t="s">
        <v>87</v>
      </c>
      <c r="AO1355" s="42" t="s">
        <v>88</v>
      </c>
      <c r="AP1355" s="48" t="s">
        <v>5126</v>
      </c>
      <c r="AQ1355" s="41" t="s">
        <v>3097</v>
      </c>
      <c r="AR1355" s="51"/>
      <c r="AS1355" s="42" t="s">
        <v>91</v>
      </c>
      <c r="AT1355" s="37" t="s">
        <v>385</v>
      </c>
      <c r="AU1355" s="37"/>
      <c r="AV1355" s="40">
        <v>44875</v>
      </c>
      <c r="AW1355" s="40"/>
      <c r="AX1355" s="37"/>
      <c r="AY1355" s="37"/>
      <c r="AZ1355" s="37"/>
      <c r="BA1355" s="40"/>
      <c r="BB1355" s="40" t="s">
        <v>145</v>
      </c>
      <c r="BC1355" s="40" t="s">
        <v>146</v>
      </c>
      <c r="BD1355" s="42">
        <v>3001</v>
      </c>
      <c r="BE1355" s="40"/>
      <c r="BF1355" s="52"/>
      <c r="BG1355" s="93" t="s">
        <v>5146</v>
      </c>
      <c r="BH1355" s="94"/>
      <c r="BI1355" s="38" t="s">
        <v>5127</v>
      </c>
      <c r="BJ1355" s="38" t="s">
        <v>5128</v>
      </c>
      <c r="BK1355" s="38" t="s">
        <v>5129</v>
      </c>
      <c r="BL1355" s="95"/>
      <c r="BM1355" s="95"/>
      <c r="BN1355" s="95"/>
      <c r="BO1355" s="95"/>
      <c r="BP1355" s="95"/>
      <c r="BQ1355" s="95"/>
      <c r="BR1355" s="95"/>
      <c r="BS1355" s="95"/>
      <c r="BT1355" s="95"/>
      <c r="BU1355" s="95"/>
      <c r="BV1355" s="95"/>
      <c r="BW1355" s="95"/>
      <c r="BX1355" s="95"/>
      <c r="BY1355" s="95"/>
      <c r="BZ1355" s="95"/>
      <c r="CA1355" s="95"/>
      <c r="CB1355" s="95"/>
      <c r="CC1355" s="95"/>
      <c r="CD1355" s="95"/>
      <c r="CE1355" s="95"/>
      <c r="CF1355" s="95"/>
      <c r="CG1355" s="95"/>
      <c r="CH1355" s="95"/>
      <c r="CI1355" s="95"/>
      <c r="CJ1355" s="95"/>
      <c r="CK1355" s="95"/>
      <c r="CL1355" s="95"/>
      <c r="CM1355" s="95"/>
      <c r="CN1355" s="95"/>
      <c r="CO1355" s="95"/>
      <c r="CP1355" s="95"/>
      <c r="CQ1355" s="95"/>
      <c r="CR1355" s="95"/>
      <c r="CS1355" s="95"/>
      <c r="CT1355" s="95"/>
      <c r="CU1355" s="95"/>
      <c r="CV1355" s="95"/>
      <c r="CW1355" s="95"/>
      <c r="CX1355" s="95"/>
      <c r="CY1355" s="95"/>
      <c r="CZ1355" s="95"/>
      <c r="DA1355" s="95"/>
      <c r="DB1355" s="95"/>
      <c r="DC1355" s="95"/>
      <c r="DD1355" s="95"/>
      <c r="DE1355" s="95"/>
      <c r="DF1355" s="95"/>
      <c r="DG1355" s="95"/>
      <c r="DH1355" s="95"/>
      <c r="DI1355" s="95"/>
      <c r="DJ1355" s="95"/>
      <c r="DK1355" s="95"/>
      <c r="DL1355" s="95"/>
      <c r="DM1355" s="95"/>
      <c r="DN1355" s="95"/>
      <c r="DO1355" s="95"/>
      <c r="DP1355" s="95"/>
      <c r="DQ1355" s="95"/>
      <c r="DR1355" s="95"/>
      <c r="DS1355" s="95"/>
      <c r="DT1355" s="95"/>
      <c r="DU1355" s="95"/>
      <c r="DV1355" s="95"/>
      <c r="DW1355" s="95"/>
      <c r="DX1355" s="95"/>
      <c r="DY1355" s="95"/>
      <c r="DZ1355" s="95"/>
      <c r="EA1355" s="95"/>
      <c r="EB1355" s="95"/>
      <c r="EC1355" s="95"/>
      <c r="ED1355" s="95"/>
      <c r="EE1355" s="95"/>
      <c r="EF1355" s="95"/>
      <c r="EG1355" s="95"/>
      <c r="EH1355" s="95"/>
      <c r="EI1355" s="95"/>
      <c r="EJ1355" s="95"/>
      <c r="EK1355" s="95"/>
      <c r="EL1355" s="95"/>
      <c r="EM1355" s="95"/>
      <c r="EN1355" s="95"/>
      <c r="EO1355" s="95"/>
      <c r="EP1355" s="95"/>
      <c r="EQ1355" s="95"/>
      <c r="ER1355" s="95"/>
      <c r="ES1355" s="95"/>
      <c r="ET1355" s="95"/>
      <c r="EU1355" s="95"/>
      <c r="EV1355" s="95"/>
      <c r="EW1355" s="95"/>
      <c r="EX1355" s="95"/>
      <c r="EY1355" s="95"/>
      <c r="EZ1355" s="95"/>
      <c r="FA1355" s="95"/>
      <c r="FB1355" s="95"/>
      <c r="FC1355" s="95"/>
      <c r="FD1355" s="95"/>
      <c r="FE1355" s="95"/>
      <c r="FF1355" s="95"/>
      <c r="FG1355" s="95"/>
      <c r="FH1355" s="95"/>
      <c r="FI1355" s="95"/>
      <c r="FJ1355" s="95"/>
      <c r="FK1355" s="95"/>
      <c r="FL1355" s="95"/>
      <c r="FM1355" s="95"/>
      <c r="FN1355" s="95"/>
      <c r="FO1355" s="95"/>
      <c r="FP1355" s="95"/>
      <c r="FQ1355" s="95"/>
      <c r="FR1355" s="95"/>
      <c r="FS1355" s="95"/>
      <c r="FT1355" s="95"/>
      <c r="FU1355" s="95"/>
      <c r="FV1355" s="95"/>
      <c r="FW1355" s="95"/>
      <c r="FX1355" s="95"/>
      <c r="FY1355" s="95"/>
      <c r="FZ1355" s="95"/>
      <c r="GA1355" s="95"/>
      <c r="GB1355" s="95"/>
      <c r="GC1355" s="95"/>
      <c r="GD1355" s="95"/>
      <c r="GE1355" s="95"/>
      <c r="GF1355" s="95"/>
      <c r="GG1355" s="95"/>
      <c r="GH1355" s="95"/>
      <c r="GI1355" s="95"/>
      <c r="GJ1355" s="95"/>
      <c r="GK1355" s="95"/>
      <c r="GL1355" s="95"/>
      <c r="GM1355" s="95"/>
      <c r="GN1355" s="95"/>
      <c r="GO1355" s="95"/>
      <c r="GP1355" s="95"/>
      <c r="GQ1355" s="95"/>
      <c r="GR1355" s="95"/>
      <c r="GS1355" s="95"/>
      <c r="GT1355" s="95"/>
      <c r="GU1355" s="95"/>
      <c r="GV1355" s="95"/>
      <c r="GW1355" s="95"/>
      <c r="GX1355" s="95"/>
      <c r="GY1355" s="95"/>
      <c r="GZ1355" s="95"/>
      <c r="HA1355" s="95"/>
      <c r="HB1355" s="95"/>
      <c r="HC1355" s="95"/>
      <c r="HD1355" s="95"/>
      <c r="HE1355" s="95"/>
      <c r="HF1355" s="95"/>
      <c r="HG1355" s="95"/>
      <c r="HH1355" s="95"/>
      <c r="HI1355" s="95"/>
      <c r="HJ1355" s="95"/>
      <c r="HK1355" s="95"/>
      <c r="HL1355" s="95"/>
      <c r="HM1355" s="95"/>
      <c r="HN1355" s="95"/>
      <c r="HO1355" s="95"/>
      <c r="HP1355" s="95"/>
      <c r="HQ1355" s="95"/>
      <c r="HR1355" s="95"/>
      <c r="HS1355" s="95"/>
      <c r="HT1355" s="95"/>
      <c r="HU1355" s="95"/>
      <c r="HV1355" s="95"/>
      <c r="HW1355" s="95"/>
      <c r="HX1355" s="95"/>
      <c r="HY1355" s="95"/>
      <c r="HZ1355" s="95"/>
      <c r="IA1355" s="95"/>
      <c r="IB1355" s="95"/>
      <c r="IC1355" s="95"/>
      <c r="ID1355" s="95"/>
      <c r="IE1355" s="95"/>
    </row>
    <row r="1356" s="36" customFormat="1" ht="50.25" hidden="1" customHeight="1">
      <c r="A1356" s="37"/>
      <c r="B1356" s="37" t="s">
        <v>62</v>
      </c>
      <c r="C1356" s="37" t="s">
        <v>63</v>
      </c>
      <c r="D1356" s="56" t="s">
        <v>64</v>
      </c>
      <c r="E1356" s="56" t="s">
        <v>5092</v>
      </c>
      <c r="F1356" s="40" t="s">
        <v>5084</v>
      </c>
      <c r="G1356" s="40" t="s">
        <v>5147</v>
      </c>
      <c r="H1356" s="56" t="s">
        <v>5148</v>
      </c>
      <c r="I1356" s="48" t="s">
        <v>171</v>
      </c>
      <c r="J1356" s="40" t="s">
        <v>172</v>
      </c>
      <c r="K1356" s="49" t="s">
        <v>131</v>
      </c>
      <c r="L1356" s="57" t="s">
        <v>151</v>
      </c>
      <c r="M1356" s="40" t="s">
        <v>5144</v>
      </c>
      <c r="N1356" s="49">
        <v>4027483</v>
      </c>
      <c r="O1356" s="37" t="s">
        <v>75</v>
      </c>
      <c r="P1356" s="37" t="s">
        <v>76</v>
      </c>
      <c r="Q1356" s="42" t="s">
        <v>137</v>
      </c>
      <c r="R1356" s="96">
        <v>42339</v>
      </c>
      <c r="S1356" s="48">
        <v>12</v>
      </c>
      <c r="T1356" s="45">
        <f t="shared" si="120"/>
        <v>46721.400000000001</v>
      </c>
      <c r="U1356" s="56" t="s">
        <v>100</v>
      </c>
      <c r="V1356" s="47" t="s">
        <v>5124</v>
      </c>
      <c r="W1356" s="47" t="s">
        <v>139</v>
      </c>
      <c r="X1356" s="48">
        <v>160</v>
      </c>
      <c r="Y1356" s="37" t="s">
        <v>5124</v>
      </c>
      <c r="Z1356" s="42" t="s">
        <v>139</v>
      </c>
      <c r="AA1356" s="56" t="s">
        <v>156</v>
      </c>
      <c r="AB1356" s="48"/>
      <c r="AC1356" s="42" t="s">
        <v>141</v>
      </c>
      <c r="AD1356" s="49">
        <v>60</v>
      </c>
      <c r="AE1356" s="50">
        <v>44909</v>
      </c>
      <c r="AF1356" s="51">
        <f t="shared" si="114"/>
        <v>46734</v>
      </c>
      <c r="AG1356" s="51" t="s">
        <v>82</v>
      </c>
      <c r="AH1356" s="51" t="s">
        <v>83</v>
      </c>
      <c r="AI1356" s="42" t="s">
        <v>5149</v>
      </c>
      <c r="AJ1356" s="40" t="s">
        <v>143</v>
      </c>
      <c r="AK1356" s="51" t="str">
        <f t="shared" ca="1" si="112"/>
        <v>поверен</v>
      </c>
      <c r="AL1356" s="42"/>
      <c r="AM1356" s="42" t="s">
        <v>86</v>
      </c>
      <c r="AN1356" s="42" t="s">
        <v>87</v>
      </c>
      <c r="AO1356" s="42" t="s">
        <v>88</v>
      </c>
      <c r="AP1356" s="48" t="s">
        <v>573</v>
      </c>
      <c r="AQ1356" s="41" t="s">
        <v>3097</v>
      </c>
      <c r="AR1356" s="51"/>
      <c r="AS1356" s="42" t="s">
        <v>91</v>
      </c>
      <c r="AT1356" s="37" t="s">
        <v>385</v>
      </c>
      <c r="AU1356" s="37"/>
      <c r="AV1356" s="40">
        <v>44875</v>
      </c>
      <c r="AW1356" s="40"/>
      <c r="AX1356" s="37"/>
      <c r="AY1356" s="37"/>
      <c r="AZ1356" s="37"/>
      <c r="BA1356" s="40"/>
      <c r="BB1356" s="40" t="s">
        <v>145</v>
      </c>
      <c r="BC1356" s="40" t="s">
        <v>146</v>
      </c>
      <c r="BD1356" s="42">
        <v>3001</v>
      </c>
      <c r="BE1356" s="40"/>
      <c r="BF1356" s="52"/>
      <c r="BG1356" s="53" t="s">
        <v>5146</v>
      </c>
      <c r="BH1356" s="54"/>
      <c r="BI1356" s="38" t="s">
        <v>5127</v>
      </c>
      <c r="BJ1356" s="38" t="s">
        <v>5128</v>
      </c>
      <c r="BK1356" s="38" t="s">
        <v>5129</v>
      </c>
      <c r="BL1356" s="55"/>
      <c r="BM1356" s="55"/>
      <c r="BN1356" s="55"/>
      <c r="BO1356" s="55"/>
      <c r="BP1356" s="55"/>
      <c r="BQ1356" s="55"/>
      <c r="BR1356" s="55"/>
      <c r="BS1356" s="55"/>
      <c r="BT1356" s="55"/>
      <c r="BU1356" s="55"/>
      <c r="BV1356" s="55"/>
      <c r="BW1356" s="55"/>
      <c r="BX1356" s="55"/>
      <c r="BY1356" s="55"/>
      <c r="BZ1356" s="55"/>
      <c r="CA1356" s="55"/>
      <c r="CB1356" s="55"/>
      <c r="CC1356" s="55"/>
      <c r="CD1356" s="55"/>
      <c r="CE1356" s="55"/>
      <c r="CF1356" s="55"/>
      <c r="CG1356" s="55"/>
      <c r="CH1356" s="55"/>
      <c r="CI1356" s="55"/>
      <c r="CJ1356" s="55"/>
      <c r="CK1356" s="55"/>
      <c r="CL1356" s="55"/>
      <c r="CM1356" s="55"/>
      <c r="CN1356" s="55"/>
      <c r="CO1356" s="55"/>
      <c r="CP1356" s="55"/>
      <c r="CQ1356" s="55"/>
      <c r="CR1356" s="55"/>
      <c r="CS1356" s="55"/>
      <c r="CT1356" s="55"/>
      <c r="CU1356" s="55"/>
      <c r="CV1356" s="55"/>
      <c r="CW1356" s="55"/>
      <c r="CX1356" s="55"/>
      <c r="CY1356" s="55"/>
      <c r="CZ1356" s="55"/>
      <c r="DA1356" s="55"/>
      <c r="DB1356" s="55"/>
      <c r="DC1356" s="55"/>
      <c r="DD1356" s="55"/>
      <c r="DE1356" s="55"/>
      <c r="DF1356" s="55"/>
      <c r="DG1356" s="55"/>
      <c r="DH1356" s="55"/>
      <c r="DI1356" s="55"/>
      <c r="DJ1356" s="55"/>
      <c r="DK1356" s="55"/>
      <c r="DL1356" s="55"/>
      <c r="DM1356" s="55"/>
      <c r="DN1356" s="55"/>
      <c r="DO1356" s="55"/>
      <c r="DP1356" s="55"/>
      <c r="DQ1356" s="55"/>
      <c r="DR1356" s="55"/>
      <c r="DS1356" s="55"/>
      <c r="DT1356" s="55"/>
      <c r="DU1356" s="55"/>
      <c r="DV1356" s="55"/>
      <c r="DW1356" s="55"/>
      <c r="DX1356" s="55"/>
      <c r="DY1356" s="55"/>
      <c r="DZ1356" s="55"/>
      <c r="EA1356" s="55"/>
      <c r="EB1356" s="55"/>
      <c r="EC1356" s="55"/>
      <c r="ED1356" s="55"/>
      <c r="EE1356" s="55"/>
      <c r="EF1356" s="55"/>
      <c r="EG1356" s="55"/>
      <c r="EH1356" s="55"/>
      <c r="EI1356" s="55"/>
      <c r="EJ1356" s="55"/>
      <c r="EK1356" s="55"/>
      <c r="EL1356" s="55"/>
      <c r="EM1356" s="55"/>
      <c r="EN1356" s="55"/>
      <c r="EO1356" s="55"/>
      <c r="EP1356" s="55"/>
      <c r="EQ1356" s="55"/>
      <c r="ER1356" s="55"/>
      <c r="ES1356" s="55"/>
      <c r="ET1356" s="55"/>
      <c r="EU1356" s="55"/>
      <c r="EV1356" s="55"/>
      <c r="EW1356" s="55"/>
      <c r="EX1356" s="55"/>
      <c r="EY1356" s="55"/>
      <c r="EZ1356" s="55"/>
      <c r="FA1356" s="55"/>
      <c r="FB1356" s="55"/>
      <c r="FC1356" s="55"/>
      <c r="FD1356" s="55"/>
      <c r="FE1356" s="55"/>
      <c r="FF1356" s="55"/>
      <c r="FG1356" s="55"/>
      <c r="FH1356" s="55"/>
      <c r="FI1356" s="55"/>
      <c r="FJ1356" s="55"/>
      <c r="FK1356" s="55"/>
      <c r="FL1356" s="55"/>
      <c r="FM1356" s="55"/>
      <c r="FN1356" s="55"/>
      <c r="FO1356" s="55"/>
      <c r="FP1356" s="55"/>
      <c r="FQ1356" s="55"/>
      <c r="FR1356" s="55"/>
      <c r="FS1356" s="55"/>
      <c r="FT1356" s="55"/>
      <c r="FU1356" s="55"/>
      <c r="FV1356" s="55"/>
      <c r="FW1356" s="55"/>
      <c r="FX1356" s="55"/>
      <c r="FY1356" s="55"/>
      <c r="FZ1356" s="55"/>
      <c r="GA1356" s="55"/>
      <c r="GB1356" s="55"/>
      <c r="GC1356" s="55"/>
      <c r="GD1356" s="55"/>
      <c r="GE1356" s="55"/>
      <c r="GF1356" s="55"/>
      <c r="GG1356" s="55"/>
      <c r="GH1356" s="55"/>
      <c r="GI1356" s="55"/>
      <c r="GJ1356" s="55"/>
      <c r="GK1356" s="55"/>
      <c r="GL1356" s="55"/>
      <c r="GM1356" s="55"/>
      <c r="GN1356" s="55"/>
      <c r="GO1356" s="55"/>
      <c r="GP1356" s="55"/>
      <c r="GQ1356" s="55"/>
      <c r="GR1356" s="55"/>
      <c r="GS1356" s="55"/>
      <c r="GT1356" s="55"/>
      <c r="GU1356" s="55"/>
      <c r="GV1356" s="55"/>
      <c r="GW1356" s="55"/>
      <c r="GX1356" s="55"/>
      <c r="GY1356" s="55"/>
      <c r="GZ1356" s="55"/>
      <c r="HA1356" s="55"/>
      <c r="HB1356" s="55"/>
      <c r="HC1356" s="55"/>
      <c r="HD1356" s="55"/>
      <c r="HE1356" s="55"/>
      <c r="HF1356" s="55"/>
      <c r="HG1356" s="55"/>
      <c r="HH1356" s="55"/>
      <c r="HI1356" s="55"/>
      <c r="HJ1356" s="55"/>
      <c r="HK1356" s="55"/>
      <c r="HL1356" s="55"/>
      <c r="HM1356" s="55"/>
      <c r="HN1356" s="55"/>
      <c r="HO1356" s="55"/>
      <c r="HP1356" s="55"/>
      <c r="HQ1356" s="55"/>
      <c r="HR1356" s="55"/>
      <c r="HS1356" s="55"/>
      <c r="HT1356" s="55"/>
      <c r="HU1356" s="55"/>
      <c r="HV1356" s="55"/>
      <c r="HW1356" s="55"/>
      <c r="HX1356" s="55"/>
      <c r="HY1356" s="55"/>
      <c r="HZ1356" s="55"/>
      <c r="IA1356" s="55"/>
      <c r="IB1356" s="55"/>
      <c r="IC1356" s="55"/>
      <c r="ID1356" s="55"/>
      <c r="IE1356" s="55"/>
    </row>
    <row r="1357" s="98" customFormat="1" ht="60" hidden="1" customHeight="1">
      <c r="A1357" s="37"/>
      <c r="B1357" s="37" t="s">
        <v>62</v>
      </c>
      <c r="C1357" s="37" t="s">
        <v>63</v>
      </c>
      <c r="D1357" s="56" t="s">
        <v>64</v>
      </c>
      <c r="E1357" s="56">
        <v>500</v>
      </c>
      <c r="F1357" s="40" t="s">
        <v>5084</v>
      </c>
      <c r="G1357" s="40" t="s">
        <v>5150</v>
      </c>
      <c r="H1357" s="56" t="s">
        <v>5151</v>
      </c>
      <c r="I1357" s="48" t="s">
        <v>2316</v>
      </c>
      <c r="J1357" s="40" t="s">
        <v>2317</v>
      </c>
      <c r="K1357" s="49" t="s">
        <v>2318</v>
      </c>
      <c r="L1357" s="49" t="s">
        <v>2319</v>
      </c>
      <c r="M1357" s="40" t="s">
        <v>2320</v>
      </c>
      <c r="N1357" s="49">
        <v>57611</v>
      </c>
      <c r="O1357" s="48" t="s">
        <v>2321</v>
      </c>
      <c r="P1357" s="37" t="s">
        <v>76</v>
      </c>
      <c r="Q1357" s="42" t="s">
        <v>1193</v>
      </c>
      <c r="R1357" s="91">
        <v>42005</v>
      </c>
      <c r="S1357" s="48">
        <v>10</v>
      </c>
      <c r="T1357" s="45">
        <f t="shared" ref="T1357:T1420" si="121">R1357+S1357*365.2</f>
        <v>45657</v>
      </c>
      <c r="U1357" s="56">
        <v>0.10000000000000001</v>
      </c>
      <c r="V1357" s="37" t="str">
        <f t="shared" si="115"/>
        <v>м</v>
      </c>
      <c r="W1357" s="37" t="str">
        <f t="shared" si="116"/>
        <v>м/c</v>
      </c>
      <c r="X1357" s="48">
        <v>30</v>
      </c>
      <c r="Y1357" s="48" t="s">
        <v>325</v>
      </c>
      <c r="Z1357" s="42" t="s">
        <v>2322</v>
      </c>
      <c r="AA1357" s="56" t="s">
        <v>2323</v>
      </c>
      <c r="AB1357" s="48" t="s">
        <v>325</v>
      </c>
      <c r="AC1357" s="42" t="s">
        <v>2324</v>
      </c>
      <c r="AD1357" s="49">
        <v>12</v>
      </c>
      <c r="AE1357" s="50">
        <v>45852</v>
      </c>
      <c r="AF1357" s="51">
        <f t="shared" si="114"/>
        <v>46216</v>
      </c>
      <c r="AG1357" s="40" t="s">
        <v>82</v>
      </c>
      <c r="AH1357" s="40" t="s">
        <v>83</v>
      </c>
      <c r="AI1357" s="42" t="s">
        <v>5152</v>
      </c>
      <c r="AJ1357" s="40" t="s">
        <v>109</v>
      </c>
      <c r="AK1357" s="51" t="str">
        <f t="shared" ca="1" si="112"/>
        <v>поверен</v>
      </c>
      <c r="AL1357" s="42"/>
      <c r="AM1357" s="42" t="s">
        <v>86</v>
      </c>
      <c r="AN1357" s="42" t="s">
        <v>87</v>
      </c>
      <c r="AO1357" s="42" t="s">
        <v>88</v>
      </c>
      <c r="AP1357" s="48" t="s">
        <v>2326</v>
      </c>
      <c r="AQ1357" s="41"/>
      <c r="AR1357" s="51"/>
      <c r="AS1357" s="42" t="s">
        <v>91</v>
      </c>
      <c r="AT1357" s="37" t="s">
        <v>385</v>
      </c>
      <c r="AU1357" s="37"/>
      <c r="AV1357" s="40"/>
      <c r="AW1357" s="40"/>
      <c r="AX1357" s="37"/>
      <c r="AY1357" s="37"/>
      <c r="AZ1357" s="37"/>
      <c r="BA1357" s="40"/>
      <c r="BB1357" s="40" t="s">
        <v>2327</v>
      </c>
      <c r="BC1357" s="40" t="s">
        <v>2328</v>
      </c>
      <c r="BD1357" s="42">
        <v>3661</v>
      </c>
      <c r="BE1357" s="40"/>
      <c r="BF1357" s="52"/>
      <c r="BG1357" s="37" t="s">
        <v>1822</v>
      </c>
      <c r="BH1357" s="99"/>
      <c r="BI1357" s="41" t="s">
        <v>2337</v>
      </c>
      <c r="BJ1357" s="41" t="s">
        <v>2338</v>
      </c>
      <c r="BK1357" s="41" t="s">
        <v>880</v>
      </c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</row>
    <row r="1358" s="98" customFormat="1" ht="60" hidden="1" customHeight="1">
      <c r="A1358" s="37"/>
      <c r="B1358" s="37" t="s">
        <v>62</v>
      </c>
      <c r="C1358" s="37" t="s">
        <v>63</v>
      </c>
      <c r="D1358" s="56" t="s">
        <v>64</v>
      </c>
      <c r="E1358" s="56">
        <v>500</v>
      </c>
      <c r="F1358" s="40" t="s">
        <v>5084</v>
      </c>
      <c r="G1358" s="40" t="s">
        <v>5153</v>
      </c>
      <c r="H1358" s="56" t="s">
        <v>5154</v>
      </c>
      <c r="I1358" s="48" t="s">
        <v>2316</v>
      </c>
      <c r="J1358" s="40" t="s">
        <v>2317</v>
      </c>
      <c r="K1358" s="49" t="s">
        <v>2318</v>
      </c>
      <c r="L1358" s="49" t="s">
        <v>2319</v>
      </c>
      <c r="M1358" s="40" t="s">
        <v>2320</v>
      </c>
      <c r="N1358" s="49">
        <v>52568</v>
      </c>
      <c r="O1358" s="48" t="s">
        <v>2321</v>
      </c>
      <c r="P1358" s="37" t="s">
        <v>76</v>
      </c>
      <c r="Q1358" s="42" t="s">
        <v>1193</v>
      </c>
      <c r="R1358" s="91">
        <v>42005</v>
      </c>
      <c r="S1358" s="48">
        <v>10</v>
      </c>
      <c r="T1358" s="45">
        <f t="shared" si="121"/>
        <v>45657</v>
      </c>
      <c r="U1358" s="56">
        <v>0.10000000000000001</v>
      </c>
      <c r="V1358" s="37" t="str">
        <f t="shared" si="115"/>
        <v>м</v>
      </c>
      <c r="W1358" s="37" t="str">
        <f t="shared" si="116"/>
        <v>м/c</v>
      </c>
      <c r="X1358" s="48">
        <v>30</v>
      </c>
      <c r="Y1358" s="48" t="s">
        <v>325</v>
      </c>
      <c r="Z1358" s="42" t="s">
        <v>2322</v>
      </c>
      <c r="AA1358" s="56" t="s">
        <v>2323</v>
      </c>
      <c r="AB1358" s="48" t="s">
        <v>325</v>
      </c>
      <c r="AC1358" s="42" t="s">
        <v>2324</v>
      </c>
      <c r="AD1358" s="49">
        <v>12</v>
      </c>
      <c r="AE1358" s="50">
        <v>45852</v>
      </c>
      <c r="AF1358" s="51">
        <f t="shared" si="114"/>
        <v>46216</v>
      </c>
      <c r="AG1358" s="40" t="s">
        <v>82</v>
      </c>
      <c r="AH1358" s="40" t="s">
        <v>83</v>
      </c>
      <c r="AI1358" s="42" t="s">
        <v>5155</v>
      </c>
      <c r="AJ1358" s="40" t="s">
        <v>109</v>
      </c>
      <c r="AK1358" s="51" t="str">
        <f t="shared" ca="1" si="112"/>
        <v>поверен</v>
      </c>
      <c r="AL1358" s="42"/>
      <c r="AM1358" s="42" t="s">
        <v>86</v>
      </c>
      <c r="AN1358" s="42" t="s">
        <v>87</v>
      </c>
      <c r="AO1358" s="42" t="s">
        <v>88</v>
      </c>
      <c r="AP1358" s="48" t="s">
        <v>2326</v>
      </c>
      <c r="AQ1358" s="41"/>
      <c r="AR1358" s="51"/>
      <c r="AS1358" s="42" t="s">
        <v>91</v>
      </c>
      <c r="AT1358" s="37" t="s">
        <v>385</v>
      </c>
      <c r="AU1358" s="37"/>
      <c r="AV1358" s="40"/>
      <c r="AW1358" s="40"/>
      <c r="AX1358" s="37"/>
      <c r="AY1358" s="37"/>
      <c r="AZ1358" s="37"/>
      <c r="BA1358" s="40"/>
      <c r="BB1358" s="40" t="s">
        <v>2327</v>
      </c>
      <c r="BC1358" s="40" t="s">
        <v>2328</v>
      </c>
      <c r="BD1358" s="42">
        <v>3661</v>
      </c>
      <c r="BE1358" s="40"/>
      <c r="BF1358" s="52"/>
      <c r="BG1358" s="37" t="s">
        <v>1822</v>
      </c>
      <c r="BH1358" s="99"/>
      <c r="BI1358" s="41" t="s">
        <v>2337</v>
      </c>
      <c r="BJ1358" s="41" t="s">
        <v>2338</v>
      </c>
      <c r="BK1358" s="41" t="s">
        <v>880</v>
      </c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</row>
    <row r="1359" s="98" customFormat="1" ht="60" hidden="1" customHeight="1">
      <c r="A1359" s="37"/>
      <c r="B1359" s="37" t="s">
        <v>62</v>
      </c>
      <c r="C1359" s="37" t="s">
        <v>63</v>
      </c>
      <c r="D1359" s="56" t="s">
        <v>64</v>
      </c>
      <c r="E1359" s="56" t="s">
        <v>5092</v>
      </c>
      <c r="F1359" s="40" t="s">
        <v>5084</v>
      </c>
      <c r="G1359" s="40" t="s">
        <v>5156</v>
      </c>
      <c r="H1359" s="56" t="s">
        <v>5157</v>
      </c>
      <c r="I1359" s="48" t="s">
        <v>2316</v>
      </c>
      <c r="J1359" s="40" t="s">
        <v>2317</v>
      </c>
      <c r="K1359" s="49" t="s">
        <v>2318</v>
      </c>
      <c r="L1359" s="49" t="s">
        <v>2319</v>
      </c>
      <c r="M1359" s="40" t="s">
        <v>2320</v>
      </c>
      <c r="N1359" s="49">
        <v>46531</v>
      </c>
      <c r="O1359" s="48" t="s">
        <v>2321</v>
      </c>
      <c r="P1359" s="37" t="s">
        <v>76</v>
      </c>
      <c r="Q1359" s="42" t="s">
        <v>1193</v>
      </c>
      <c r="R1359" s="91">
        <v>42005</v>
      </c>
      <c r="S1359" s="48">
        <v>10</v>
      </c>
      <c r="T1359" s="45">
        <f t="shared" si="121"/>
        <v>45657</v>
      </c>
      <c r="U1359" s="56">
        <v>0.10000000000000001</v>
      </c>
      <c r="V1359" s="37" t="str">
        <f t="shared" si="115"/>
        <v>м</v>
      </c>
      <c r="W1359" s="37" t="str">
        <f t="shared" si="116"/>
        <v>м/c</v>
      </c>
      <c r="X1359" s="48">
        <v>30</v>
      </c>
      <c r="Y1359" s="48" t="s">
        <v>325</v>
      </c>
      <c r="Z1359" s="42" t="s">
        <v>2322</v>
      </c>
      <c r="AA1359" s="56" t="s">
        <v>2323</v>
      </c>
      <c r="AB1359" s="48" t="s">
        <v>325</v>
      </c>
      <c r="AC1359" s="42" t="s">
        <v>2324</v>
      </c>
      <c r="AD1359" s="49">
        <v>12</v>
      </c>
      <c r="AE1359" s="50">
        <v>45852</v>
      </c>
      <c r="AF1359" s="51">
        <f t="shared" si="114"/>
        <v>46216</v>
      </c>
      <c r="AG1359" s="40" t="s">
        <v>82</v>
      </c>
      <c r="AH1359" s="40" t="s">
        <v>83</v>
      </c>
      <c r="AI1359" s="37" t="s">
        <v>5158</v>
      </c>
      <c r="AJ1359" s="40" t="s">
        <v>109</v>
      </c>
      <c r="AK1359" s="51" t="str">
        <f t="shared" ca="1" si="112"/>
        <v>поверен</v>
      </c>
      <c r="AL1359" s="42"/>
      <c r="AM1359" s="42" t="s">
        <v>86</v>
      </c>
      <c r="AN1359" s="42" t="s">
        <v>87</v>
      </c>
      <c r="AO1359" s="42" t="s">
        <v>88</v>
      </c>
      <c r="AP1359" s="48" t="s">
        <v>2326</v>
      </c>
      <c r="AQ1359" s="41" t="s">
        <v>4704</v>
      </c>
      <c r="AR1359" s="51"/>
      <c r="AS1359" s="42" t="s">
        <v>91</v>
      </c>
      <c r="AT1359" s="37" t="s">
        <v>385</v>
      </c>
      <c r="AU1359" s="37"/>
      <c r="AV1359" s="41" t="s">
        <v>4704</v>
      </c>
      <c r="AW1359" s="40"/>
      <c r="AX1359" s="37"/>
      <c r="AY1359" s="37"/>
      <c r="AZ1359" s="37"/>
      <c r="BA1359" s="40"/>
      <c r="BB1359" s="40" t="s">
        <v>2327</v>
      </c>
      <c r="BC1359" s="40" t="s">
        <v>2328</v>
      </c>
      <c r="BD1359" s="42">
        <v>3661</v>
      </c>
      <c r="BE1359" s="40"/>
      <c r="BF1359" s="52"/>
      <c r="BG1359" s="37" t="s">
        <v>1822</v>
      </c>
      <c r="BH1359" s="99"/>
      <c r="BI1359" s="41" t="s">
        <v>2337</v>
      </c>
      <c r="BJ1359" s="41" t="s">
        <v>2338</v>
      </c>
      <c r="BK1359" s="41" t="s">
        <v>880</v>
      </c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</row>
    <row r="1360" s="98" customFormat="1" ht="60" hidden="1" customHeight="1">
      <c r="A1360" s="37"/>
      <c r="B1360" s="37" t="s">
        <v>62</v>
      </c>
      <c r="C1360" s="37" t="s">
        <v>63</v>
      </c>
      <c r="D1360" s="56" t="s">
        <v>64</v>
      </c>
      <c r="E1360" s="56">
        <v>500</v>
      </c>
      <c r="F1360" s="40" t="s">
        <v>5084</v>
      </c>
      <c r="G1360" s="40" t="s">
        <v>5159</v>
      </c>
      <c r="H1360" s="56" t="s">
        <v>5160</v>
      </c>
      <c r="I1360" s="48" t="s">
        <v>2316</v>
      </c>
      <c r="J1360" s="40" t="s">
        <v>2317</v>
      </c>
      <c r="K1360" s="49" t="s">
        <v>2318</v>
      </c>
      <c r="L1360" s="49" t="s">
        <v>2319</v>
      </c>
      <c r="M1360" s="40" t="s">
        <v>2320</v>
      </c>
      <c r="N1360" s="49">
        <v>52516</v>
      </c>
      <c r="O1360" s="48" t="s">
        <v>2321</v>
      </c>
      <c r="P1360" s="37" t="s">
        <v>76</v>
      </c>
      <c r="Q1360" s="42" t="s">
        <v>1193</v>
      </c>
      <c r="R1360" s="91">
        <v>42005</v>
      </c>
      <c r="S1360" s="48">
        <v>10</v>
      </c>
      <c r="T1360" s="45">
        <f t="shared" si="121"/>
        <v>45657</v>
      </c>
      <c r="U1360" s="56">
        <v>0.10000000000000001</v>
      </c>
      <c r="V1360" s="37" t="str">
        <f t="shared" si="115"/>
        <v>м</v>
      </c>
      <c r="W1360" s="37" t="str">
        <f t="shared" si="116"/>
        <v>м/c</v>
      </c>
      <c r="X1360" s="48">
        <v>30</v>
      </c>
      <c r="Y1360" s="48" t="s">
        <v>325</v>
      </c>
      <c r="Z1360" s="42" t="s">
        <v>2322</v>
      </c>
      <c r="AA1360" s="56" t="s">
        <v>2323</v>
      </c>
      <c r="AB1360" s="48" t="s">
        <v>325</v>
      </c>
      <c r="AC1360" s="42" t="s">
        <v>2324</v>
      </c>
      <c r="AD1360" s="49">
        <v>12</v>
      </c>
      <c r="AE1360" s="50">
        <v>45852</v>
      </c>
      <c r="AF1360" s="51">
        <f t="shared" si="114"/>
        <v>46216</v>
      </c>
      <c r="AG1360" s="40" t="s">
        <v>82</v>
      </c>
      <c r="AH1360" s="40" t="s">
        <v>83</v>
      </c>
      <c r="AI1360" s="37" t="s">
        <v>5161</v>
      </c>
      <c r="AJ1360" s="40" t="s">
        <v>109</v>
      </c>
      <c r="AK1360" s="51" t="str">
        <f t="shared" ca="1" si="112"/>
        <v>поверен</v>
      </c>
      <c r="AL1360" s="42"/>
      <c r="AM1360" s="42" t="s">
        <v>86</v>
      </c>
      <c r="AN1360" s="42" t="s">
        <v>87</v>
      </c>
      <c r="AO1360" s="42" t="s">
        <v>88</v>
      </c>
      <c r="AP1360" s="48" t="s">
        <v>2326</v>
      </c>
      <c r="AQ1360" s="41"/>
      <c r="AR1360" s="51"/>
      <c r="AS1360" s="42" t="s">
        <v>91</v>
      </c>
      <c r="AT1360" s="37" t="s">
        <v>385</v>
      </c>
      <c r="AU1360" s="37"/>
      <c r="AV1360" s="40"/>
      <c r="AW1360" s="40"/>
      <c r="AX1360" s="37"/>
      <c r="AY1360" s="37"/>
      <c r="AZ1360" s="37"/>
      <c r="BA1360" s="40"/>
      <c r="BB1360" s="40" t="s">
        <v>2327</v>
      </c>
      <c r="BC1360" s="40" t="s">
        <v>2328</v>
      </c>
      <c r="BD1360" s="42">
        <v>3661</v>
      </c>
      <c r="BE1360" s="40"/>
      <c r="BF1360" s="52"/>
      <c r="BG1360" s="37" t="s">
        <v>1822</v>
      </c>
      <c r="BH1360" s="99"/>
      <c r="BI1360" s="41" t="s">
        <v>2337</v>
      </c>
      <c r="BJ1360" s="41" t="s">
        <v>2338</v>
      </c>
      <c r="BK1360" s="41" t="s">
        <v>880</v>
      </c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</row>
    <row r="1361" s="98" customFormat="1" ht="60" hidden="1" customHeight="1">
      <c r="A1361" s="37"/>
      <c r="B1361" s="37" t="s">
        <v>62</v>
      </c>
      <c r="C1361" s="37" t="s">
        <v>63</v>
      </c>
      <c r="D1361" s="56" t="s">
        <v>64</v>
      </c>
      <c r="E1361" s="56">
        <v>500</v>
      </c>
      <c r="F1361" s="40" t="s">
        <v>5084</v>
      </c>
      <c r="G1361" s="40" t="s">
        <v>5162</v>
      </c>
      <c r="H1361" s="56" t="s">
        <v>5163</v>
      </c>
      <c r="I1361" s="48" t="s">
        <v>2316</v>
      </c>
      <c r="J1361" s="40" t="s">
        <v>2317</v>
      </c>
      <c r="K1361" s="49" t="s">
        <v>2318</v>
      </c>
      <c r="L1361" s="49" t="s">
        <v>2319</v>
      </c>
      <c r="M1361" s="40" t="s">
        <v>2320</v>
      </c>
      <c r="N1361" s="49">
        <v>63613</v>
      </c>
      <c r="O1361" s="48" t="s">
        <v>2321</v>
      </c>
      <c r="P1361" s="37" t="s">
        <v>76</v>
      </c>
      <c r="Q1361" s="42" t="s">
        <v>1193</v>
      </c>
      <c r="R1361" s="91">
        <v>42005</v>
      </c>
      <c r="S1361" s="48">
        <v>10</v>
      </c>
      <c r="T1361" s="45">
        <f t="shared" si="121"/>
        <v>45657</v>
      </c>
      <c r="U1361" s="56">
        <v>0.10000000000000001</v>
      </c>
      <c r="V1361" s="37" t="str">
        <f t="shared" si="115"/>
        <v>м</v>
      </c>
      <c r="W1361" s="37" t="str">
        <f t="shared" si="116"/>
        <v>м/c</v>
      </c>
      <c r="X1361" s="48">
        <v>30</v>
      </c>
      <c r="Y1361" s="48" t="s">
        <v>325</v>
      </c>
      <c r="Z1361" s="42" t="s">
        <v>2322</v>
      </c>
      <c r="AA1361" s="56" t="s">
        <v>2323</v>
      </c>
      <c r="AB1361" s="48" t="s">
        <v>325</v>
      </c>
      <c r="AC1361" s="42" t="s">
        <v>2324</v>
      </c>
      <c r="AD1361" s="49">
        <v>12</v>
      </c>
      <c r="AE1361" s="50">
        <v>45852</v>
      </c>
      <c r="AF1361" s="51">
        <f t="shared" si="114"/>
        <v>46216</v>
      </c>
      <c r="AG1361" s="40" t="s">
        <v>82</v>
      </c>
      <c r="AH1361" s="40" t="s">
        <v>83</v>
      </c>
      <c r="AI1361" s="37" t="s">
        <v>5164</v>
      </c>
      <c r="AJ1361" s="40" t="s">
        <v>109</v>
      </c>
      <c r="AK1361" s="51" t="str">
        <f t="shared" ca="1" si="112"/>
        <v>поверен</v>
      </c>
      <c r="AL1361" s="42"/>
      <c r="AM1361" s="42" t="s">
        <v>86</v>
      </c>
      <c r="AN1361" s="42" t="s">
        <v>87</v>
      </c>
      <c r="AO1361" s="42" t="s">
        <v>88</v>
      </c>
      <c r="AP1361" s="48" t="s">
        <v>2326</v>
      </c>
      <c r="AQ1361" s="41"/>
      <c r="AR1361" s="51"/>
      <c r="AS1361" s="42" t="s">
        <v>91</v>
      </c>
      <c r="AT1361" s="37" t="s">
        <v>385</v>
      </c>
      <c r="AU1361" s="37"/>
      <c r="AV1361" s="40"/>
      <c r="AW1361" s="40"/>
      <c r="AX1361" s="37"/>
      <c r="AY1361" s="37"/>
      <c r="AZ1361" s="37"/>
      <c r="BA1361" s="40"/>
      <c r="BB1361" s="40" t="s">
        <v>2327</v>
      </c>
      <c r="BC1361" s="40" t="s">
        <v>2328</v>
      </c>
      <c r="BD1361" s="42">
        <v>3661</v>
      </c>
      <c r="BE1361" s="40"/>
      <c r="BF1361" s="52"/>
      <c r="BG1361" s="37" t="s">
        <v>1822</v>
      </c>
      <c r="BH1361" s="99"/>
      <c r="BI1361" s="41" t="s">
        <v>2337</v>
      </c>
      <c r="BJ1361" s="41" t="s">
        <v>2338</v>
      </c>
      <c r="BK1361" s="41" t="s">
        <v>880</v>
      </c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</row>
    <row r="1362" s="98" customFormat="1" ht="60" hidden="1" customHeight="1">
      <c r="A1362" s="37"/>
      <c r="B1362" s="37" t="s">
        <v>62</v>
      </c>
      <c r="C1362" s="37" t="s">
        <v>63</v>
      </c>
      <c r="D1362" s="56" t="s">
        <v>64</v>
      </c>
      <c r="E1362" s="56">
        <v>500</v>
      </c>
      <c r="F1362" s="40" t="s">
        <v>5084</v>
      </c>
      <c r="G1362" s="40" t="s">
        <v>5165</v>
      </c>
      <c r="H1362" s="56" t="s">
        <v>5166</v>
      </c>
      <c r="I1362" s="48" t="s">
        <v>2316</v>
      </c>
      <c r="J1362" s="40" t="s">
        <v>2317</v>
      </c>
      <c r="K1362" s="49" t="s">
        <v>2318</v>
      </c>
      <c r="L1362" s="49" t="s">
        <v>2319</v>
      </c>
      <c r="M1362" s="40" t="s">
        <v>2320</v>
      </c>
      <c r="N1362" s="49">
        <v>52519</v>
      </c>
      <c r="O1362" s="48" t="s">
        <v>2321</v>
      </c>
      <c r="P1362" s="37" t="s">
        <v>76</v>
      </c>
      <c r="Q1362" s="42" t="s">
        <v>1193</v>
      </c>
      <c r="R1362" s="91">
        <v>42005</v>
      </c>
      <c r="S1362" s="48">
        <v>10</v>
      </c>
      <c r="T1362" s="45">
        <f t="shared" si="121"/>
        <v>45657</v>
      </c>
      <c r="U1362" s="56">
        <v>0.10000000000000001</v>
      </c>
      <c r="V1362" s="37" t="str">
        <f t="shared" si="115"/>
        <v>м</v>
      </c>
      <c r="W1362" s="37" t="str">
        <f t="shared" si="116"/>
        <v>м/c</v>
      </c>
      <c r="X1362" s="48">
        <v>30</v>
      </c>
      <c r="Y1362" s="48" t="s">
        <v>325</v>
      </c>
      <c r="Z1362" s="42" t="s">
        <v>2322</v>
      </c>
      <c r="AA1362" s="56" t="s">
        <v>2323</v>
      </c>
      <c r="AB1362" s="48" t="s">
        <v>325</v>
      </c>
      <c r="AC1362" s="42" t="s">
        <v>2324</v>
      </c>
      <c r="AD1362" s="49">
        <v>12</v>
      </c>
      <c r="AE1362" s="50">
        <v>45852</v>
      </c>
      <c r="AF1362" s="51">
        <f t="shared" si="114"/>
        <v>46216</v>
      </c>
      <c r="AG1362" s="40" t="s">
        <v>82</v>
      </c>
      <c r="AH1362" s="40" t="s">
        <v>83</v>
      </c>
      <c r="AI1362" s="37" t="s">
        <v>5167</v>
      </c>
      <c r="AJ1362" s="40" t="s">
        <v>109</v>
      </c>
      <c r="AK1362" s="51" t="str">
        <f t="shared" ca="1" si="112"/>
        <v>поверен</v>
      </c>
      <c r="AL1362" s="42"/>
      <c r="AM1362" s="42" t="s">
        <v>86</v>
      </c>
      <c r="AN1362" s="42" t="s">
        <v>87</v>
      </c>
      <c r="AO1362" s="42" t="s">
        <v>88</v>
      </c>
      <c r="AP1362" s="48" t="s">
        <v>2326</v>
      </c>
      <c r="AQ1362" s="41"/>
      <c r="AR1362" s="51"/>
      <c r="AS1362" s="42" t="s">
        <v>91</v>
      </c>
      <c r="AT1362" s="37" t="s">
        <v>385</v>
      </c>
      <c r="AU1362" s="37"/>
      <c r="AV1362" s="40"/>
      <c r="AW1362" s="40"/>
      <c r="AX1362" s="37"/>
      <c r="AY1362" s="37"/>
      <c r="AZ1362" s="37"/>
      <c r="BA1362" s="40"/>
      <c r="BB1362" s="40" t="s">
        <v>2327</v>
      </c>
      <c r="BC1362" s="40" t="s">
        <v>2328</v>
      </c>
      <c r="BD1362" s="42">
        <v>3661</v>
      </c>
      <c r="BE1362" s="40"/>
      <c r="BF1362" s="52"/>
      <c r="BG1362" s="37" t="s">
        <v>1822</v>
      </c>
      <c r="BH1362" s="99"/>
      <c r="BI1362" s="41" t="s">
        <v>2337</v>
      </c>
      <c r="BJ1362" s="41" t="s">
        <v>2338</v>
      </c>
      <c r="BK1362" s="41" t="s">
        <v>880</v>
      </c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</row>
    <row r="1363" s="98" customFormat="1" ht="60" hidden="1" customHeight="1">
      <c r="A1363" s="37"/>
      <c r="B1363" s="37" t="s">
        <v>62</v>
      </c>
      <c r="C1363" s="37" t="s">
        <v>63</v>
      </c>
      <c r="D1363" s="56" t="s">
        <v>64</v>
      </c>
      <c r="E1363" s="56">
        <v>500</v>
      </c>
      <c r="F1363" s="40" t="s">
        <v>5084</v>
      </c>
      <c r="G1363" s="40" t="s">
        <v>5168</v>
      </c>
      <c r="H1363" s="56" t="s">
        <v>5169</v>
      </c>
      <c r="I1363" s="48" t="s">
        <v>2316</v>
      </c>
      <c r="J1363" s="40" t="s">
        <v>2317</v>
      </c>
      <c r="K1363" s="49" t="s">
        <v>2318</v>
      </c>
      <c r="L1363" s="49" t="s">
        <v>2319</v>
      </c>
      <c r="M1363" s="40" t="s">
        <v>2320</v>
      </c>
      <c r="N1363" s="49">
        <v>52534</v>
      </c>
      <c r="O1363" s="48" t="s">
        <v>2321</v>
      </c>
      <c r="P1363" s="37" t="s">
        <v>76</v>
      </c>
      <c r="Q1363" s="42" t="s">
        <v>1193</v>
      </c>
      <c r="R1363" s="91">
        <v>42005</v>
      </c>
      <c r="S1363" s="48">
        <v>10</v>
      </c>
      <c r="T1363" s="45">
        <f t="shared" si="121"/>
        <v>45657</v>
      </c>
      <c r="U1363" s="56">
        <v>0.10000000000000001</v>
      </c>
      <c r="V1363" s="37" t="str">
        <f t="shared" si="115"/>
        <v>м</v>
      </c>
      <c r="W1363" s="37" t="str">
        <f t="shared" si="116"/>
        <v>м/c</v>
      </c>
      <c r="X1363" s="48">
        <v>30</v>
      </c>
      <c r="Y1363" s="48" t="s">
        <v>325</v>
      </c>
      <c r="Z1363" s="42" t="s">
        <v>2322</v>
      </c>
      <c r="AA1363" s="56" t="s">
        <v>2323</v>
      </c>
      <c r="AB1363" s="48" t="s">
        <v>325</v>
      </c>
      <c r="AC1363" s="42" t="s">
        <v>2324</v>
      </c>
      <c r="AD1363" s="49">
        <v>12</v>
      </c>
      <c r="AE1363" s="50">
        <v>45852</v>
      </c>
      <c r="AF1363" s="51">
        <f t="shared" si="114"/>
        <v>46216</v>
      </c>
      <c r="AG1363" s="40" t="s">
        <v>82</v>
      </c>
      <c r="AH1363" s="40" t="s">
        <v>83</v>
      </c>
      <c r="AI1363" s="37" t="s">
        <v>5170</v>
      </c>
      <c r="AJ1363" s="40" t="s">
        <v>109</v>
      </c>
      <c r="AK1363" s="51" t="str">
        <f t="shared" ca="1" si="112"/>
        <v>поверен</v>
      </c>
      <c r="AL1363" s="42"/>
      <c r="AM1363" s="42" t="s">
        <v>86</v>
      </c>
      <c r="AN1363" s="42" t="s">
        <v>87</v>
      </c>
      <c r="AO1363" s="42" t="s">
        <v>88</v>
      </c>
      <c r="AP1363" s="48" t="s">
        <v>2326</v>
      </c>
      <c r="AQ1363" s="41"/>
      <c r="AR1363" s="51"/>
      <c r="AS1363" s="42" t="s">
        <v>91</v>
      </c>
      <c r="AT1363" s="37" t="s">
        <v>385</v>
      </c>
      <c r="AU1363" s="37"/>
      <c r="AV1363" s="40"/>
      <c r="AW1363" s="40"/>
      <c r="AX1363" s="37"/>
      <c r="AY1363" s="37"/>
      <c r="AZ1363" s="37"/>
      <c r="BA1363" s="40"/>
      <c r="BB1363" s="40" t="s">
        <v>2327</v>
      </c>
      <c r="BC1363" s="40" t="s">
        <v>2328</v>
      </c>
      <c r="BD1363" s="42">
        <v>3661</v>
      </c>
      <c r="BE1363" s="40"/>
      <c r="BF1363" s="52"/>
      <c r="BG1363" s="37" t="s">
        <v>1822</v>
      </c>
      <c r="BH1363" s="99"/>
      <c r="BI1363" s="41" t="s">
        <v>2337</v>
      </c>
      <c r="BJ1363" s="41" t="s">
        <v>2338</v>
      </c>
      <c r="BK1363" s="41" t="s">
        <v>880</v>
      </c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</row>
    <row r="1364" s="98" customFormat="1" ht="60" hidden="1" customHeight="1">
      <c r="A1364" s="37"/>
      <c r="B1364" s="37" t="s">
        <v>62</v>
      </c>
      <c r="C1364" s="37" t="s">
        <v>63</v>
      </c>
      <c r="D1364" s="56" t="s">
        <v>64</v>
      </c>
      <c r="E1364" s="56">
        <v>500</v>
      </c>
      <c r="F1364" s="40" t="s">
        <v>5084</v>
      </c>
      <c r="G1364" s="40" t="s">
        <v>5171</v>
      </c>
      <c r="H1364" s="56" t="s">
        <v>5172</v>
      </c>
      <c r="I1364" s="48" t="s">
        <v>2316</v>
      </c>
      <c r="J1364" s="40" t="s">
        <v>2317</v>
      </c>
      <c r="K1364" s="49" t="s">
        <v>2318</v>
      </c>
      <c r="L1364" s="49" t="s">
        <v>2319</v>
      </c>
      <c r="M1364" s="40" t="s">
        <v>2320</v>
      </c>
      <c r="N1364" s="49">
        <v>52540</v>
      </c>
      <c r="O1364" s="48" t="s">
        <v>2321</v>
      </c>
      <c r="P1364" s="37" t="s">
        <v>76</v>
      </c>
      <c r="Q1364" s="42" t="s">
        <v>1193</v>
      </c>
      <c r="R1364" s="91">
        <v>42005</v>
      </c>
      <c r="S1364" s="48">
        <v>10</v>
      </c>
      <c r="T1364" s="45">
        <f t="shared" si="121"/>
        <v>45657</v>
      </c>
      <c r="U1364" s="56">
        <v>0.10000000000000001</v>
      </c>
      <c r="V1364" s="37" t="str">
        <f t="shared" si="115"/>
        <v>м</v>
      </c>
      <c r="W1364" s="37" t="str">
        <f t="shared" si="116"/>
        <v>м/c</v>
      </c>
      <c r="X1364" s="48">
        <v>30</v>
      </c>
      <c r="Y1364" s="48" t="s">
        <v>325</v>
      </c>
      <c r="Z1364" s="42" t="s">
        <v>2322</v>
      </c>
      <c r="AA1364" s="56" t="s">
        <v>2323</v>
      </c>
      <c r="AB1364" s="48" t="s">
        <v>325</v>
      </c>
      <c r="AC1364" s="42" t="s">
        <v>2324</v>
      </c>
      <c r="AD1364" s="49">
        <v>12</v>
      </c>
      <c r="AE1364" s="50">
        <v>45852</v>
      </c>
      <c r="AF1364" s="51">
        <f t="shared" si="114"/>
        <v>46216</v>
      </c>
      <c r="AG1364" s="40" t="s">
        <v>82</v>
      </c>
      <c r="AH1364" s="40" t="s">
        <v>83</v>
      </c>
      <c r="AI1364" s="37" t="s">
        <v>5173</v>
      </c>
      <c r="AJ1364" s="40" t="s">
        <v>109</v>
      </c>
      <c r="AK1364" s="51" t="str">
        <f t="shared" ca="1" si="112"/>
        <v>поверен</v>
      </c>
      <c r="AL1364" s="42"/>
      <c r="AM1364" s="42" t="s">
        <v>86</v>
      </c>
      <c r="AN1364" s="42" t="s">
        <v>87</v>
      </c>
      <c r="AO1364" s="42" t="s">
        <v>88</v>
      </c>
      <c r="AP1364" s="48" t="s">
        <v>2326</v>
      </c>
      <c r="AQ1364" s="41"/>
      <c r="AR1364" s="51"/>
      <c r="AS1364" s="42" t="s">
        <v>91</v>
      </c>
      <c r="AT1364" s="37" t="s">
        <v>385</v>
      </c>
      <c r="AU1364" s="37"/>
      <c r="AV1364" s="40"/>
      <c r="AW1364" s="40"/>
      <c r="AX1364" s="37"/>
      <c r="AY1364" s="37"/>
      <c r="AZ1364" s="37"/>
      <c r="BA1364" s="40"/>
      <c r="BB1364" s="40" t="s">
        <v>2327</v>
      </c>
      <c r="BC1364" s="40" t="s">
        <v>2328</v>
      </c>
      <c r="BD1364" s="42">
        <v>3661</v>
      </c>
      <c r="BE1364" s="40"/>
      <c r="BF1364" s="52"/>
      <c r="BG1364" s="37" t="s">
        <v>1822</v>
      </c>
      <c r="BH1364" s="99"/>
      <c r="BI1364" s="41" t="s">
        <v>2337</v>
      </c>
      <c r="BJ1364" s="41" t="s">
        <v>2338</v>
      </c>
      <c r="BK1364" s="41" t="s">
        <v>880</v>
      </c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</row>
    <row r="1365" s="92" customFormat="1" ht="60" hidden="1" customHeight="1">
      <c r="A1365" s="37"/>
      <c r="B1365" s="37" t="s">
        <v>62</v>
      </c>
      <c r="C1365" s="37" t="s">
        <v>63</v>
      </c>
      <c r="D1365" s="56" t="s">
        <v>64</v>
      </c>
      <c r="E1365" s="56">
        <v>500</v>
      </c>
      <c r="F1365" s="40" t="s">
        <v>5084</v>
      </c>
      <c r="G1365" s="40" t="s">
        <v>5174</v>
      </c>
      <c r="H1365" s="56" t="s">
        <v>5175</v>
      </c>
      <c r="I1365" s="48" t="s">
        <v>2514</v>
      </c>
      <c r="J1365" s="40" t="s">
        <v>2544</v>
      </c>
      <c r="K1365" s="49" t="s">
        <v>5176</v>
      </c>
      <c r="L1365" s="49" t="s">
        <v>2516</v>
      </c>
      <c r="M1365" s="40" t="s">
        <v>5177</v>
      </c>
      <c r="N1365" s="49">
        <v>95123</v>
      </c>
      <c r="O1365" s="48" t="s">
        <v>2321</v>
      </c>
      <c r="P1365" s="37" t="s">
        <v>76</v>
      </c>
      <c r="Q1365" s="42" t="s">
        <v>1193</v>
      </c>
      <c r="R1365" s="91">
        <v>43862</v>
      </c>
      <c r="S1365" s="817">
        <v>10</v>
      </c>
      <c r="T1365" s="818">
        <f t="shared" si="121"/>
        <v>47514</v>
      </c>
      <c r="U1365" s="819" t="s">
        <v>5178</v>
      </c>
      <c r="V1365" s="151" t="s">
        <v>325</v>
      </c>
      <c r="W1365" s="151" t="s">
        <v>325</v>
      </c>
      <c r="X1365" s="817">
        <v>5</v>
      </c>
      <c r="Y1365" s="817" t="s">
        <v>325</v>
      </c>
      <c r="Z1365" s="820" t="s">
        <v>325</v>
      </c>
      <c r="AA1365" s="819" t="s">
        <v>1127</v>
      </c>
      <c r="AB1365" s="820" t="s">
        <v>325</v>
      </c>
      <c r="AC1365" s="820" t="s">
        <v>325</v>
      </c>
      <c r="AD1365" s="49">
        <v>12</v>
      </c>
      <c r="AE1365" s="50">
        <v>45856</v>
      </c>
      <c r="AF1365" s="51">
        <f t="shared" si="114"/>
        <v>46220</v>
      </c>
      <c r="AG1365" s="40" t="s">
        <v>82</v>
      </c>
      <c r="AH1365" s="40" t="s">
        <v>83</v>
      </c>
      <c r="AI1365" s="37" t="s">
        <v>5179</v>
      </c>
      <c r="AJ1365" s="40" t="s">
        <v>109</v>
      </c>
      <c r="AK1365" s="51" t="str">
        <f t="shared" ca="1" si="112"/>
        <v>поверен</v>
      </c>
      <c r="AL1365" s="42"/>
      <c r="AM1365" s="42" t="s">
        <v>86</v>
      </c>
      <c r="AN1365" s="42" t="s">
        <v>87</v>
      </c>
      <c r="AO1365" s="42" t="s">
        <v>88</v>
      </c>
      <c r="AP1365" s="48" t="s">
        <v>5180</v>
      </c>
      <c r="AQ1365" s="41" t="s">
        <v>5181</v>
      </c>
      <c r="AR1365" s="51"/>
      <c r="AS1365" s="42" t="s">
        <v>91</v>
      </c>
      <c r="AT1365" s="37" t="s">
        <v>385</v>
      </c>
      <c r="AU1365" s="37"/>
      <c r="AV1365" s="41" t="s">
        <v>5181</v>
      </c>
      <c r="AW1365" s="40"/>
      <c r="AX1365" s="37"/>
      <c r="AY1365" s="37"/>
      <c r="AZ1365" s="37"/>
      <c r="BA1365" s="40"/>
      <c r="BB1365" s="40" t="s">
        <v>2523</v>
      </c>
      <c r="BC1365" s="40" t="s">
        <v>2328</v>
      </c>
      <c r="BD1365" s="42">
        <v>3661</v>
      </c>
      <c r="BE1365" s="40"/>
      <c r="BF1365" s="52"/>
      <c r="BG1365" s="37" t="s">
        <v>587</v>
      </c>
      <c r="BH1365" s="94"/>
      <c r="BI1365" s="41" t="s">
        <v>5107</v>
      </c>
      <c r="BJ1365" s="41" t="s">
        <v>5182</v>
      </c>
      <c r="BK1365" s="37" t="s">
        <v>760</v>
      </c>
      <c r="BL1365" s="95"/>
      <c r="BM1365" s="95"/>
      <c r="BN1365" s="95"/>
      <c r="BO1365" s="95"/>
      <c r="BP1365" s="95"/>
      <c r="BQ1365" s="95"/>
      <c r="BR1365" s="95"/>
      <c r="BS1365" s="95"/>
      <c r="BT1365" s="95"/>
      <c r="BU1365" s="95"/>
      <c r="BV1365" s="95"/>
      <c r="BW1365" s="95"/>
      <c r="BX1365" s="95"/>
      <c r="BY1365" s="95"/>
      <c r="BZ1365" s="95"/>
      <c r="CA1365" s="95"/>
      <c r="CB1365" s="95"/>
      <c r="CC1365" s="95"/>
      <c r="CD1365" s="95"/>
      <c r="CE1365" s="95"/>
      <c r="CF1365" s="95"/>
      <c r="CG1365" s="95"/>
      <c r="CH1365" s="95"/>
      <c r="CI1365" s="95"/>
      <c r="CJ1365" s="95"/>
      <c r="CK1365" s="95"/>
      <c r="CL1365" s="95"/>
      <c r="CM1365" s="95"/>
      <c r="CN1365" s="95"/>
      <c r="CO1365" s="95"/>
      <c r="CP1365" s="95"/>
      <c r="CQ1365" s="95"/>
      <c r="CR1365" s="95"/>
      <c r="CS1365" s="95"/>
      <c r="CT1365" s="95"/>
      <c r="CU1365" s="95"/>
      <c r="CV1365" s="95"/>
      <c r="CW1365" s="95"/>
      <c r="CX1365" s="95"/>
      <c r="CY1365" s="95"/>
      <c r="CZ1365" s="95"/>
      <c r="DA1365" s="95"/>
      <c r="DB1365" s="95"/>
      <c r="DC1365" s="95"/>
      <c r="DD1365" s="95"/>
      <c r="DE1365" s="95"/>
      <c r="DF1365" s="95"/>
      <c r="DG1365" s="95"/>
      <c r="DH1365" s="95"/>
      <c r="DI1365" s="95"/>
      <c r="DJ1365" s="95"/>
      <c r="DK1365" s="95"/>
      <c r="DL1365" s="95"/>
      <c r="DM1365" s="95"/>
      <c r="DN1365" s="95"/>
      <c r="DO1365" s="95"/>
      <c r="DP1365" s="95"/>
      <c r="DQ1365" s="95"/>
      <c r="DR1365" s="95"/>
      <c r="DS1365" s="95"/>
      <c r="DT1365" s="95"/>
      <c r="DU1365" s="95"/>
      <c r="DV1365" s="95"/>
      <c r="DW1365" s="95"/>
      <c r="DX1365" s="95"/>
      <c r="DY1365" s="95"/>
      <c r="DZ1365" s="95"/>
      <c r="EA1365" s="95"/>
      <c r="EB1365" s="95"/>
      <c r="EC1365" s="95"/>
      <c r="ED1365" s="95"/>
      <c r="EE1365" s="95"/>
      <c r="EF1365" s="95"/>
      <c r="EG1365" s="95"/>
      <c r="EH1365" s="95"/>
      <c r="EI1365" s="95"/>
      <c r="EJ1365" s="95"/>
      <c r="EK1365" s="95"/>
      <c r="EL1365" s="95"/>
      <c r="EM1365" s="95"/>
      <c r="EN1365" s="95"/>
      <c r="EO1365" s="95"/>
      <c r="EP1365" s="95"/>
      <c r="EQ1365" s="95"/>
      <c r="ER1365" s="95"/>
      <c r="ES1365" s="95"/>
      <c r="ET1365" s="95"/>
      <c r="EU1365" s="95"/>
      <c r="EV1365" s="95"/>
      <c r="EW1365" s="95"/>
      <c r="EX1365" s="95"/>
      <c r="EY1365" s="95"/>
      <c r="EZ1365" s="95"/>
      <c r="FA1365" s="95"/>
      <c r="FB1365" s="95"/>
      <c r="FC1365" s="95"/>
      <c r="FD1365" s="95"/>
      <c r="FE1365" s="95"/>
      <c r="FF1365" s="95"/>
      <c r="FG1365" s="95"/>
      <c r="FH1365" s="95"/>
      <c r="FI1365" s="95"/>
      <c r="FJ1365" s="95"/>
      <c r="FK1365" s="95"/>
      <c r="FL1365" s="95"/>
      <c r="FM1365" s="95"/>
      <c r="FN1365" s="95"/>
      <c r="FO1365" s="95"/>
      <c r="FP1365" s="95"/>
      <c r="FQ1365" s="95"/>
      <c r="FR1365" s="95"/>
      <c r="FS1365" s="95"/>
      <c r="FT1365" s="95"/>
      <c r="FU1365" s="95"/>
      <c r="FV1365" s="95"/>
      <c r="FW1365" s="95"/>
      <c r="FX1365" s="95"/>
      <c r="FY1365" s="95"/>
      <c r="FZ1365" s="95"/>
      <c r="GA1365" s="95"/>
      <c r="GB1365" s="95"/>
      <c r="GC1365" s="95"/>
      <c r="GD1365" s="95"/>
      <c r="GE1365" s="95"/>
      <c r="GF1365" s="95"/>
      <c r="GG1365" s="95"/>
      <c r="GH1365" s="95"/>
      <c r="GI1365" s="95"/>
      <c r="GJ1365" s="95"/>
      <c r="GK1365" s="95"/>
      <c r="GL1365" s="95"/>
      <c r="GM1365" s="95"/>
      <c r="GN1365" s="95"/>
      <c r="GO1365" s="95"/>
      <c r="GP1365" s="95"/>
      <c r="GQ1365" s="95"/>
      <c r="GR1365" s="95"/>
      <c r="GS1365" s="95"/>
      <c r="GT1365" s="95"/>
      <c r="GU1365" s="95"/>
      <c r="GV1365" s="95"/>
      <c r="GW1365" s="95"/>
      <c r="GX1365" s="95"/>
      <c r="GY1365" s="95"/>
      <c r="GZ1365" s="95"/>
      <c r="HA1365" s="95"/>
      <c r="HB1365" s="95"/>
      <c r="HC1365" s="95"/>
      <c r="HD1365" s="95"/>
      <c r="HE1365" s="95"/>
      <c r="HF1365" s="95"/>
      <c r="HG1365" s="95"/>
      <c r="HH1365" s="95"/>
      <c r="HI1365" s="95"/>
      <c r="HJ1365" s="95"/>
      <c r="HK1365" s="95"/>
      <c r="HL1365" s="95"/>
      <c r="HM1365" s="95"/>
      <c r="HN1365" s="95"/>
      <c r="HO1365" s="95"/>
      <c r="HP1365" s="95"/>
      <c r="HQ1365" s="95"/>
      <c r="HR1365" s="95"/>
      <c r="HS1365" s="95"/>
      <c r="HT1365" s="95"/>
      <c r="HU1365" s="95"/>
      <c r="HV1365" s="95"/>
      <c r="HW1365" s="95"/>
      <c r="HX1365" s="95"/>
      <c r="HY1365" s="95"/>
      <c r="HZ1365" s="95"/>
      <c r="IA1365" s="95"/>
      <c r="IB1365" s="95"/>
      <c r="IC1365" s="95"/>
      <c r="ID1365" s="95"/>
      <c r="IE1365" s="95"/>
    </row>
    <row r="1366" s="92" customFormat="1" ht="60" hidden="1" customHeight="1">
      <c r="A1366" s="37"/>
      <c r="B1366" s="37" t="s">
        <v>62</v>
      </c>
      <c r="C1366" s="37" t="s">
        <v>63</v>
      </c>
      <c r="D1366" s="56" t="s">
        <v>64</v>
      </c>
      <c r="E1366" s="56">
        <v>500</v>
      </c>
      <c r="F1366" s="40" t="s">
        <v>5084</v>
      </c>
      <c r="G1366" s="40" t="s">
        <v>5183</v>
      </c>
      <c r="H1366" s="56" t="s">
        <v>5184</v>
      </c>
      <c r="I1366" s="48" t="s">
        <v>2514</v>
      </c>
      <c r="J1366" s="40" t="s">
        <v>2544</v>
      </c>
      <c r="K1366" s="49" t="s">
        <v>5176</v>
      </c>
      <c r="L1366" s="49" t="s">
        <v>2516</v>
      </c>
      <c r="M1366" s="40" t="s">
        <v>5177</v>
      </c>
      <c r="N1366" s="49">
        <v>47776</v>
      </c>
      <c r="O1366" s="48" t="s">
        <v>2321</v>
      </c>
      <c r="P1366" s="37" t="s">
        <v>76</v>
      </c>
      <c r="Q1366" s="42" t="s">
        <v>1193</v>
      </c>
      <c r="R1366" s="91">
        <v>43862</v>
      </c>
      <c r="S1366" s="48">
        <v>10</v>
      </c>
      <c r="T1366" s="45">
        <f t="shared" si="121"/>
        <v>47514</v>
      </c>
      <c r="U1366" s="56" t="s">
        <v>5178</v>
      </c>
      <c r="V1366" s="37" t="s">
        <v>325</v>
      </c>
      <c r="W1366" s="37" t="s">
        <v>325</v>
      </c>
      <c r="X1366" s="48">
        <v>5</v>
      </c>
      <c r="Y1366" s="48" t="s">
        <v>325</v>
      </c>
      <c r="Z1366" s="42" t="s">
        <v>325</v>
      </c>
      <c r="AA1366" s="56" t="s">
        <v>1127</v>
      </c>
      <c r="AB1366" s="42" t="s">
        <v>325</v>
      </c>
      <c r="AC1366" s="42" t="s">
        <v>325</v>
      </c>
      <c r="AD1366" s="49">
        <v>12</v>
      </c>
      <c r="AE1366" s="50">
        <v>45856</v>
      </c>
      <c r="AF1366" s="51">
        <f t="shared" si="114"/>
        <v>46220</v>
      </c>
      <c r="AG1366" s="40" t="s">
        <v>82</v>
      </c>
      <c r="AH1366" s="40" t="s">
        <v>83</v>
      </c>
      <c r="AI1366" s="37" t="s">
        <v>5185</v>
      </c>
      <c r="AJ1366" s="40" t="s">
        <v>109</v>
      </c>
      <c r="AK1366" s="51" t="str">
        <f t="shared" ca="1" si="112"/>
        <v>поверен</v>
      </c>
      <c r="AL1366" s="42"/>
      <c r="AM1366" s="42" t="s">
        <v>86</v>
      </c>
      <c r="AN1366" s="42" t="s">
        <v>87</v>
      </c>
      <c r="AO1366" s="42" t="s">
        <v>88</v>
      </c>
      <c r="AP1366" s="48" t="s">
        <v>5180</v>
      </c>
      <c r="AQ1366" s="41" t="s">
        <v>5181</v>
      </c>
      <c r="AR1366" s="51"/>
      <c r="AS1366" s="42" t="s">
        <v>91</v>
      </c>
      <c r="AT1366" s="37" t="s">
        <v>385</v>
      </c>
      <c r="AU1366" s="37"/>
      <c r="AV1366" s="41" t="s">
        <v>5181</v>
      </c>
      <c r="AW1366" s="40"/>
      <c r="AX1366" s="503"/>
      <c r="AY1366" s="503"/>
      <c r="AZ1366" s="503"/>
      <c r="BA1366" s="435"/>
      <c r="BB1366" s="435" t="s">
        <v>2523</v>
      </c>
      <c r="BC1366" s="435" t="s">
        <v>2328</v>
      </c>
      <c r="BD1366" s="438">
        <v>3661</v>
      </c>
      <c r="BE1366" s="435"/>
      <c r="BF1366" s="504"/>
      <c r="BG1366" s="37" t="s">
        <v>587</v>
      </c>
      <c r="BH1366" s="94"/>
      <c r="BI1366" s="41" t="s">
        <v>5107</v>
      </c>
      <c r="BJ1366" s="41" t="s">
        <v>5182</v>
      </c>
      <c r="BK1366" s="37" t="s">
        <v>760</v>
      </c>
      <c r="BL1366" s="95"/>
      <c r="BM1366" s="95"/>
      <c r="BN1366" s="95"/>
      <c r="BO1366" s="95"/>
      <c r="BP1366" s="95"/>
      <c r="BQ1366" s="95"/>
      <c r="BR1366" s="95"/>
      <c r="BS1366" s="95"/>
      <c r="BT1366" s="95"/>
      <c r="BU1366" s="95"/>
      <c r="BV1366" s="95"/>
      <c r="BW1366" s="95"/>
      <c r="BX1366" s="95"/>
      <c r="BY1366" s="95"/>
      <c r="BZ1366" s="95"/>
      <c r="CA1366" s="95"/>
      <c r="CB1366" s="95"/>
      <c r="CC1366" s="95"/>
      <c r="CD1366" s="95"/>
      <c r="CE1366" s="95"/>
      <c r="CF1366" s="95"/>
      <c r="CG1366" s="95"/>
      <c r="CH1366" s="95"/>
      <c r="CI1366" s="95"/>
      <c r="CJ1366" s="95"/>
      <c r="CK1366" s="95"/>
      <c r="CL1366" s="95"/>
      <c r="CM1366" s="95"/>
      <c r="CN1366" s="95"/>
      <c r="CO1366" s="95"/>
      <c r="CP1366" s="95"/>
      <c r="CQ1366" s="95"/>
      <c r="CR1366" s="95"/>
      <c r="CS1366" s="95"/>
      <c r="CT1366" s="95"/>
      <c r="CU1366" s="95"/>
      <c r="CV1366" s="95"/>
      <c r="CW1366" s="95"/>
      <c r="CX1366" s="95"/>
      <c r="CY1366" s="95"/>
      <c r="CZ1366" s="95"/>
      <c r="DA1366" s="95"/>
      <c r="DB1366" s="95"/>
      <c r="DC1366" s="95"/>
      <c r="DD1366" s="95"/>
      <c r="DE1366" s="95"/>
      <c r="DF1366" s="95"/>
      <c r="DG1366" s="95"/>
      <c r="DH1366" s="95"/>
      <c r="DI1366" s="95"/>
      <c r="DJ1366" s="95"/>
      <c r="DK1366" s="95"/>
      <c r="DL1366" s="95"/>
      <c r="DM1366" s="95"/>
      <c r="DN1366" s="95"/>
      <c r="DO1366" s="95"/>
      <c r="DP1366" s="95"/>
      <c r="DQ1366" s="95"/>
      <c r="DR1366" s="95"/>
      <c r="DS1366" s="95"/>
      <c r="DT1366" s="95"/>
      <c r="DU1366" s="95"/>
      <c r="DV1366" s="95"/>
      <c r="DW1366" s="95"/>
      <c r="DX1366" s="95"/>
      <c r="DY1366" s="95"/>
      <c r="DZ1366" s="95"/>
      <c r="EA1366" s="95"/>
      <c r="EB1366" s="95"/>
      <c r="EC1366" s="95"/>
      <c r="ED1366" s="95"/>
      <c r="EE1366" s="95"/>
      <c r="EF1366" s="95"/>
      <c r="EG1366" s="95"/>
      <c r="EH1366" s="95"/>
      <c r="EI1366" s="95"/>
      <c r="EJ1366" s="95"/>
      <c r="EK1366" s="95"/>
      <c r="EL1366" s="95"/>
      <c r="EM1366" s="95"/>
      <c r="EN1366" s="95"/>
      <c r="EO1366" s="95"/>
      <c r="EP1366" s="95"/>
      <c r="EQ1366" s="95"/>
      <c r="ER1366" s="95"/>
      <c r="ES1366" s="95"/>
      <c r="ET1366" s="95"/>
      <c r="EU1366" s="95"/>
      <c r="EV1366" s="95"/>
      <c r="EW1366" s="95"/>
      <c r="EX1366" s="95"/>
      <c r="EY1366" s="95"/>
      <c r="EZ1366" s="95"/>
      <c r="FA1366" s="95"/>
      <c r="FB1366" s="95"/>
      <c r="FC1366" s="95"/>
      <c r="FD1366" s="95"/>
      <c r="FE1366" s="95"/>
      <c r="FF1366" s="95"/>
      <c r="FG1366" s="95"/>
      <c r="FH1366" s="95"/>
      <c r="FI1366" s="95"/>
      <c r="FJ1366" s="95"/>
      <c r="FK1366" s="95"/>
      <c r="FL1366" s="95"/>
      <c r="FM1366" s="95"/>
      <c r="FN1366" s="95"/>
      <c r="FO1366" s="95"/>
      <c r="FP1366" s="95"/>
      <c r="FQ1366" s="95"/>
      <c r="FR1366" s="95"/>
      <c r="FS1366" s="95"/>
      <c r="FT1366" s="95"/>
      <c r="FU1366" s="95"/>
      <c r="FV1366" s="95"/>
      <c r="FW1366" s="95"/>
      <c r="FX1366" s="95"/>
      <c r="FY1366" s="95"/>
      <c r="FZ1366" s="95"/>
      <c r="GA1366" s="95"/>
      <c r="GB1366" s="95"/>
      <c r="GC1366" s="95"/>
      <c r="GD1366" s="95"/>
      <c r="GE1366" s="95"/>
      <c r="GF1366" s="95"/>
      <c r="GG1366" s="95"/>
      <c r="GH1366" s="95"/>
      <c r="GI1366" s="95"/>
      <c r="GJ1366" s="95"/>
      <c r="GK1366" s="95"/>
      <c r="GL1366" s="95"/>
      <c r="GM1366" s="95"/>
      <c r="GN1366" s="95"/>
      <c r="GO1366" s="95"/>
      <c r="GP1366" s="95"/>
      <c r="GQ1366" s="95"/>
      <c r="GR1366" s="95"/>
      <c r="GS1366" s="95"/>
      <c r="GT1366" s="95"/>
      <c r="GU1366" s="95"/>
      <c r="GV1366" s="95"/>
      <c r="GW1366" s="95"/>
      <c r="GX1366" s="95"/>
      <c r="GY1366" s="95"/>
      <c r="GZ1366" s="95"/>
      <c r="HA1366" s="95"/>
      <c r="HB1366" s="95"/>
      <c r="HC1366" s="95"/>
      <c r="HD1366" s="95"/>
      <c r="HE1366" s="95"/>
      <c r="HF1366" s="95"/>
      <c r="HG1366" s="95"/>
      <c r="HH1366" s="95"/>
      <c r="HI1366" s="95"/>
      <c r="HJ1366" s="95"/>
      <c r="HK1366" s="95"/>
      <c r="HL1366" s="95"/>
      <c r="HM1366" s="95"/>
      <c r="HN1366" s="95"/>
      <c r="HO1366" s="95"/>
      <c r="HP1366" s="95"/>
      <c r="HQ1366" s="95"/>
      <c r="HR1366" s="95"/>
      <c r="HS1366" s="95"/>
      <c r="HT1366" s="95"/>
      <c r="HU1366" s="95"/>
      <c r="HV1366" s="95"/>
      <c r="HW1366" s="95"/>
      <c r="HX1366" s="95"/>
      <c r="HY1366" s="95"/>
      <c r="HZ1366" s="95"/>
      <c r="IA1366" s="95"/>
      <c r="IB1366" s="95"/>
      <c r="IC1366" s="95"/>
      <c r="ID1366" s="95"/>
      <c r="IE1366" s="95"/>
    </row>
    <row r="1367" s="95" customFormat="1" ht="60" hidden="1" customHeight="1">
      <c r="A1367" s="58"/>
      <c r="B1367" s="58" t="s">
        <v>62</v>
      </c>
      <c r="C1367" s="58" t="s">
        <v>63</v>
      </c>
      <c r="D1367" s="59" t="s">
        <v>64</v>
      </c>
      <c r="E1367" s="59">
        <v>600</v>
      </c>
      <c r="F1367" s="62" t="s">
        <v>5186</v>
      </c>
      <c r="G1367" s="62" t="s">
        <v>5187</v>
      </c>
      <c r="H1367" s="59" t="s">
        <v>5188</v>
      </c>
      <c r="I1367" s="63" t="s">
        <v>639</v>
      </c>
      <c r="J1367" s="62" t="s">
        <v>640</v>
      </c>
      <c r="K1367" s="64" t="s">
        <v>463</v>
      </c>
      <c r="L1367" s="64" t="s">
        <v>641</v>
      </c>
      <c r="M1367" s="64" t="s">
        <v>5189</v>
      </c>
      <c r="N1367" s="59" t="s">
        <v>5190</v>
      </c>
      <c r="O1367" s="58" t="s">
        <v>644</v>
      </c>
      <c r="P1367" s="58" t="s">
        <v>76</v>
      </c>
      <c r="Q1367" s="66" t="s">
        <v>137</v>
      </c>
      <c r="R1367" s="116" t="s">
        <v>5191</v>
      </c>
      <c r="S1367" s="63">
        <v>12</v>
      </c>
      <c r="T1367" s="69">
        <f t="shared" si="121"/>
        <v>4391.6016</v>
      </c>
      <c r="U1367" s="59" t="s">
        <v>100</v>
      </c>
      <c r="V1367" s="58" t="str">
        <f t="shared" si="115"/>
        <v>к</v>
      </c>
      <c r="W1367" s="58" t="str">
        <f t="shared" si="116"/>
        <v>Па</v>
      </c>
      <c r="X1367" s="63">
        <v>250</v>
      </c>
      <c r="Y1367" s="63" t="s">
        <v>215</v>
      </c>
      <c r="Z1367" s="66" t="s">
        <v>139</v>
      </c>
      <c r="AA1367" s="59" t="s">
        <v>948</v>
      </c>
      <c r="AB1367" s="63"/>
      <c r="AC1367" s="66" t="s">
        <v>141</v>
      </c>
      <c r="AD1367" s="64">
        <v>36</v>
      </c>
      <c r="AE1367" s="72">
        <v>45034</v>
      </c>
      <c r="AF1367" s="73">
        <f t="shared" si="114"/>
        <v>46129</v>
      </c>
      <c r="AG1367" s="62" t="s">
        <v>82</v>
      </c>
      <c r="AH1367" s="62" t="s">
        <v>83</v>
      </c>
      <c r="AI1367" s="66" t="s">
        <v>5192</v>
      </c>
      <c r="AJ1367" s="62" t="s">
        <v>143</v>
      </c>
      <c r="AK1367" s="73" t="str">
        <f t="shared" ca="1" si="112"/>
        <v>поверен</v>
      </c>
      <c r="AL1367" s="66"/>
      <c r="AM1367" s="66" t="s">
        <v>86</v>
      </c>
      <c r="AN1367" s="66" t="s">
        <v>87</v>
      </c>
      <c r="AO1367" s="66" t="s">
        <v>88</v>
      </c>
      <c r="AP1367" s="63"/>
      <c r="AQ1367" s="74"/>
      <c r="AR1367" s="73"/>
      <c r="AS1367" s="66" t="s">
        <v>91</v>
      </c>
      <c r="AT1367" s="58"/>
      <c r="AU1367" s="58"/>
      <c r="AV1367" s="62"/>
      <c r="AW1367" s="62"/>
      <c r="AX1367" s="58"/>
      <c r="AY1367" s="58"/>
      <c r="AZ1367" s="58"/>
      <c r="BA1367" s="62"/>
      <c r="BB1367" s="62" t="s">
        <v>145</v>
      </c>
      <c r="BC1367" s="62" t="s">
        <v>146</v>
      </c>
      <c r="BD1367" s="66">
        <v>3001</v>
      </c>
      <c r="BE1367" s="62"/>
      <c r="BF1367" s="75"/>
      <c r="BG1367" s="127" t="s">
        <v>1170</v>
      </c>
      <c r="BH1367" s="128"/>
      <c r="BI1367" s="58"/>
      <c r="BJ1367" s="58"/>
      <c r="BK1367" s="58"/>
    </row>
    <row r="1368" s="95" customFormat="1" ht="60" hidden="1" customHeight="1">
      <c r="A1368" s="58"/>
      <c r="B1368" s="58" t="s">
        <v>62</v>
      </c>
      <c r="C1368" s="58" t="s">
        <v>63</v>
      </c>
      <c r="D1368" s="59" t="s">
        <v>64</v>
      </c>
      <c r="E1368" s="59">
        <v>600</v>
      </c>
      <c r="F1368" s="62" t="s">
        <v>5186</v>
      </c>
      <c r="G1368" s="62" t="s">
        <v>5193</v>
      </c>
      <c r="H1368" s="59" t="s">
        <v>5194</v>
      </c>
      <c r="I1368" s="63" t="s">
        <v>3879</v>
      </c>
      <c r="J1368" s="62" t="s">
        <v>640</v>
      </c>
      <c r="K1368" s="64" t="s">
        <v>463</v>
      </c>
      <c r="L1368" s="64" t="s">
        <v>641</v>
      </c>
      <c r="M1368" s="64" t="s">
        <v>5195</v>
      </c>
      <c r="N1368" s="59" t="s">
        <v>5196</v>
      </c>
      <c r="O1368" s="58" t="s">
        <v>644</v>
      </c>
      <c r="P1368" s="58" t="s">
        <v>76</v>
      </c>
      <c r="Q1368" s="66" t="s">
        <v>137</v>
      </c>
      <c r="R1368" s="116" t="s">
        <v>5191</v>
      </c>
      <c r="S1368" s="63">
        <v>12</v>
      </c>
      <c r="T1368" s="69">
        <f t="shared" si="121"/>
        <v>4391.6016</v>
      </c>
      <c r="U1368" s="59" t="s">
        <v>100</v>
      </c>
      <c r="V1368" s="58" t="str">
        <f t="shared" si="115"/>
        <v>М</v>
      </c>
      <c r="W1368" s="58" t="str">
        <f t="shared" si="116"/>
        <v>Па</v>
      </c>
      <c r="X1368" s="63">
        <v>16</v>
      </c>
      <c r="Y1368" s="63" t="s">
        <v>138</v>
      </c>
      <c r="Z1368" s="66" t="s">
        <v>139</v>
      </c>
      <c r="AA1368" s="59" t="s">
        <v>948</v>
      </c>
      <c r="AB1368" s="63"/>
      <c r="AC1368" s="66" t="s">
        <v>141</v>
      </c>
      <c r="AD1368" s="64">
        <v>36</v>
      </c>
      <c r="AE1368" s="72">
        <v>44884</v>
      </c>
      <c r="AF1368" s="73">
        <f t="shared" si="114"/>
        <v>45979</v>
      </c>
      <c r="AG1368" s="73" t="s">
        <v>1480</v>
      </c>
      <c r="AH1368" s="73" t="s">
        <v>83</v>
      </c>
      <c r="AI1368" s="66" t="s">
        <v>5197</v>
      </c>
      <c r="AJ1368" s="62" t="s">
        <v>143</v>
      </c>
      <c r="AK1368" s="73" t="str">
        <f t="shared" ca="1" si="112"/>
        <v>поверен</v>
      </c>
      <c r="AL1368" s="66"/>
      <c r="AM1368" s="66" t="s">
        <v>86</v>
      </c>
      <c r="AN1368" s="66" t="s">
        <v>87</v>
      </c>
      <c r="AO1368" s="66" t="s">
        <v>88</v>
      </c>
      <c r="AP1368" s="63"/>
      <c r="AQ1368" s="74"/>
      <c r="AR1368" s="73"/>
      <c r="AS1368" s="66" t="s">
        <v>91</v>
      </c>
      <c r="AT1368" s="58"/>
      <c r="AU1368" s="58"/>
      <c r="AV1368" s="62"/>
      <c r="AW1368" s="62"/>
      <c r="AX1368" s="58"/>
      <c r="AY1368" s="58"/>
      <c r="AZ1368" s="58"/>
      <c r="BA1368" s="62"/>
      <c r="BB1368" s="62" t="s">
        <v>145</v>
      </c>
      <c r="BC1368" s="62" t="s">
        <v>146</v>
      </c>
      <c r="BD1368" s="66">
        <v>3001</v>
      </c>
      <c r="BE1368" s="62"/>
      <c r="BF1368" s="75"/>
      <c r="BG1368" s="127" t="s">
        <v>648</v>
      </c>
      <c r="BH1368" s="128"/>
      <c r="BI1368" s="58"/>
      <c r="BJ1368" s="58"/>
      <c r="BK1368" s="58"/>
    </row>
    <row r="1369" s="95" customFormat="1" ht="60" hidden="1" customHeight="1">
      <c r="A1369" s="58"/>
      <c r="B1369" s="58" t="s">
        <v>62</v>
      </c>
      <c r="C1369" s="58" t="s">
        <v>63</v>
      </c>
      <c r="D1369" s="59" t="s">
        <v>64</v>
      </c>
      <c r="E1369" s="59">
        <v>600</v>
      </c>
      <c r="F1369" s="62" t="s">
        <v>5186</v>
      </c>
      <c r="G1369" s="62" t="s">
        <v>5198</v>
      </c>
      <c r="H1369" s="59" t="s">
        <v>5199</v>
      </c>
      <c r="I1369" s="63" t="s">
        <v>3879</v>
      </c>
      <c r="J1369" s="62" t="s">
        <v>640</v>
      </c>
      <c r="K1369" s="64" t="s">
        <v>463</v>
      </c>
      <c r="L1369" s="64" t="s">
        <v>641</v>
      </c>
      <c r="M1369" s="64" t="s">
        <v>5200</v>
      </c>
      <c r="N1369" s="59" t="s">
        <v>5201</v>
      </c>
      <c r="O1369" s="58" t="s">
        <v>644</v>
      </c>
      <c r="P1369" s="58" t="s">
        <v>76</v>
      </c>
      <c r="Q1369" s="66" t="s">
        <v>137</v>
      </c>
      <c r="R1369" s="116" t="s">
        <v>5191</v>
      </c>
      <c r="S1369" s="63">
        <v>12</v>
      </c>
      <c r="T1369" s="69">
        <f t="shared" si="121"/>
        <v>4391.6016</v>
      </c>
      <c r="U1369" s="59" t="s">
        <v>100</v>
      </c>
      <c r="V1369" s="58" t="str">
        <f t="shared" si="115"/>
        <v>М</v>
      </c>
      <c r="W1369" s="58" t="str">
        <f t="shared" si="116"/>
        <v>Па</v>
      </c>
      <c r="X1369" s="63">
        <v>60</v>
      </c>
      <c r="Y1369" s="63" t="s">
        <v>138</v>
      </c>
      <c r="Z1369" s="66" t="s">
        <v>139</v>
      </c>
      <c r="AA1369" s="59" t="s">
        <v>948</v>
      </c>
      <c r="AB1369" s="63"/>
      <c r="AC1369" s="66" t="s">
        <v>141</v>
      </c>
      <c r="AD1369" s="64">
        <v>36</v>
      </c>
      <c r="AE1369" s="72">
        <v>44884</v>
      </c>
      <c r="AF1369" s="73">
        <f t="shared" si="114"/>
        <v>45979</v>
      </c>
      <c r="AG1369" s="73" t="s">
        <v>1480</v>
      </c>
      <c r="AH1369" s="73" t="s">
        <v>83</v>
      </c>
      <c r="AI1369" s="66" t="s">
        <v>5202</v>
      </c>
      <c r="AJ1369" s="62" t="s">
        <v>143</v>
      </c>
      <c r="AK1369" s="73" t="str">
        <f t="shared" ca="1" si="112"/>
        <v>поверен</v>
      </c>
      <c r="AL1369" s="66"/>
      <c r="AM1369" s="66" t="s">
        <v>86</v>
      </c>
      <c r="AN1369" s="66" t="s">
        <v>87</v>
      </c>
      <c r="AO1369" s="66" t="s">
        <v>88</v>
      </c>
      <c r="AP1369" s="63"/>
      <c r="AQ1369" s="74"/>
      <c r="AR1369" s="73"/>
      <c r="AS1369" s="66" t="s">
        <v>91</v>
      </c>
      <c r="AT1369" s="58"/>
      <c r="AU1369" s="58"/>
      <c r="AV1369" s="62"/>
      <c r="AW1369" s="62"/>
      <c r="AX1369" s="58"/>
      <c r="AY1369" s="58"/>
      <c r="AZ1369" s="58"/>
      <c r="BA1369" s="62"/>
      <c r="BB1369" s="62" t="s">
        <v>145</v>
      </c>
      <c r="BC1369" s="62" t="s">
        <v>146</v>
      </c>
      <c r="BD1369" s="66">
        <v>3001</v>
      </c>
      <c r="BE1369" s="62"/>
      <c r="BF1369" s="75"/>
      <c r="BG1369" s="127" t="s">
        <v>648</v>
      </c>
      <c r="BH1369" s="128"/>
      <c r="BI1369" s="58"/>
      <c r="BJ1369" s="58"/>
      <c r="BK1369" s="58"/>
    </row>
    <row r="1370" s="95" customFormat="1" ht="60" hidden="1" customHeight="1">
      <c r="A1370" s="58"/>
      <c r="B1370" s="58" t="s">
        <v>62</v>
      </c>
      <c r="C1370" s="58" t="s">
        <v>63</v>
      </c>
      <c r="D1370" s="59" t="s">
        <v>64</v>
      </c>
      <c r="E1370" s="59">
        <v>600</v>
      </c>
      <c r="F1370" s="62" t="s">
        <v>5186</v>
      </c>
      <c r="G1370" s="62" t="s">
        <v>5203</v>
      </c>
      <c r="H1370" s="59" t="s">
        <v>5204</v>
      </c>
      <c r="I1370" s="63" t="s">
        <v>3879</v>
      </c>
      <c r="J1370" s="62" t="s">
        <v>640</v>
      </c>
      <c r="K1370" s="64" t="s">
        <v>463</v>
      </c>
      <c r="L1370" s="64" t="s">
        <v>641</v>
      </c>
      <c r="M1370" s="64" t="s">
        <v>5205</v>
      </c>
      <c r="N1370" s="59" t="s">
        <v>5206</v>
      </c>
      <c r="O1370" s="58" t="s">
        <v>644</v>
      </c>
      <c r="P1370" s="58" t="s">
        <v>76</v>
      </c>
      <c r="Q1370" s="66" t="s">
        <v>137</v>
      </c>
      <c r="R1370" s="116" t="s">
        <v>5191</v>
      </c>
      <c r="S1370" s="63">
        <v>12</v>
      </c>
      <c r="T1370" s="69">
        <f t="shared" si="121"/>
        <v>4391.6016</v>
      </c>
      <c r="U1370" s="59" t="s">
        <v>100</v>
      </c>
      <c r="V1370" s="58" t="str">
        <f t="shared" si="115"/>
        <v>к</v>
      </c>
      <c r="W1370" s="58" t="str">
        <f t="shared" si="116"/>
        <v>Па</v>
      </c>
      <c r="X1370" s="63">
        <v>600</v>
      </c>
      <c r="Y1370" s="63" t="s">
        <v>215</v>
      </c>
      <c r="Z1370" s="66" t="s">
        <v>139</v>
      </c>
      <c r="AA1370" s="59" t="s">
        <v>948</v>
      </c>
      <c r="AB1370" s="63"/>
      <c r="AC1370" s="66" t="s">
        <v>141</v>
      </c>
      <c r="AD1370" s="64">
        <v>36</v>
      </c>
      <c r="AE1370" s="72">
        <v>44884</v>
      </c>
      <c r="AF1370" s="73">
        <f t="shared" si="114"/>
        <v>45979</v>
      </c>
      <c r="AG1370" s="62" t="s">
        <v>82</v>
      </c>
      <c r="AH1370" s="62" t="s">
        <v>83</v>
      </c>
      <c r="AI1370" s="66" t="s">
        <v>5207</v>
      </c>
      <c r="AJ1370" s="62" t="s">
        <v>143</v>
      </c>
      <c r="AK1370" s="73" t="str">
        <f t="shared" ca="1" si="112"/>
        <v>поверен</v>
      </c>
      <c r="AL1370" s="66"/>
      <c r="AM1370" s="66" t="s">
        <v>86</v>
      </c>
      <c r="AN1370" s="66" t="s">
        <v>87</v>
      </c>
      <c r="AO1370" s="66" t="s">
        <v>88</v>
      </c>
      <c r="AP1370" s="63"/>
      <c r="AQ1370" s="74"/>
      <c r="AR1370" s="73"/>
      <c r="AS1370" s="66" t="s">
        <v>91</v>
      </c>
      <c r="AT1370" s="58"/>
      <c r="AU1370" s="58"/>
      <c r="AV1370" s="62"/>
      <c r="AW1370" s="62"/>
      <c r="AX1370" s="58"/>
      <c r="AY1370" s="58"/>
      <c r="AZ1370" s="58"/>
      <c r="BA1370" s="62"/>
      <c r="BB1370" s="62" t="s">
        <v>145</v>
      </c>
      <c r="BC1370" s="62" t="s">
        <v>146</v>
      </c>
      <c r="BD1370" s="66">
        <v>3001</v>
      </c>
      <c r="BE1370" s="62"/>
      <c r="BF1370" s="75"/>
      <c r="BG1370" s="127" t="s">
        <v>648</v>
      </c>
      <c r="BH1370" s="128"/>
      <c r="BI1370" s="58"/>
      <c r="BJ1370" s="58"/>
      <c r="BK1370" s="58"/>
    </row>
    <row r="1371" s="95" customFormat="1" ht="60" hidden="1" customHeight="1">
      <c r="A1371" s="58"/>
      <c r="B1371" s="58" t="s">
        <v>62</v>
      </c>
      <c r="C1371" s="58" t="s">
        <v>63</v>
      </c>
      <c r="D1371" s="59" t="s">
        <v>64</v>
      </c>
      <c r="E1371" s="59">
        <v>600</v>
      </c>
      <c r="F1371" s="62" t="s">
        <v>5186</v>
      </c>
      <c r="G1371" s="62" t="s">
        <v>5208</v>
      </c>
      <c r="H1371" s="59" t="s">
        <v>5209</v>
      </c>
      <c r="I1371" s="63" t="s">
        <v>3879</v>
      </c>
      <c r="J1371" s="62" t="s">
        <v>640</v>
      </c>
      <c r="K1371" s="64" t="s">
        <v>463</v>
      </c>
      <c r="L1371" s="64" t="s">
        <v>641</v>
      </c>
      <c r="M1371" s="64" t="s">
        <v>5205</v>
      </c>
      <c r="N1371" s="59" t="s">
        <v>5210</v>
      </c>
      <c r="O1371" s="58" t="s">
        <v>644</v>
      </c>
      <c r="P1371" s="58" t="s">
        <v>76</v>
      </c>
      <c r="Q1371" s="66" t="s">
        <v>137</v>
      </c>
      <c r="R1371" s="116" t="s">
        <v>5191</v>
      </c>
      <c r="S1371" s="63">
        <v>12</v>
      </c>
      <c r="T1371" s="69">
        <f t="shared" si="121"/>
        <v>4391.6016</v>
      </c>
      <c r="U1371" s="59" t="s">
        <v>100</v>
      </c>
      <c r="V1371" s="58" t="str">
        <f t="shared" si="115"/>
        <v>к</v>
      </c>
      <c r="W1371" s="58" t="str">
        <f t="shared" si="116"/>
        <v>Па</v>
      </c>
      <c r="X1371" s="63">
        <v>600</v>
      </c>
      <c r="Y1371" s="63" t="s">
        <v>215</v>
      </c>
      <c r="Z1371" s="66" t="s">
        <v>139</v>
      </c>
      <c r="AA1371" s="59" t="s">
        <v>948</v>
      </c>
      <c r="AB1371" s="63"/>
      <c r="AC1371" s="66" t="s">
        <v>141</v>
      </c>
      <c r="AD1371" s="64">
        <v>36</v>
      </c>
      <c r="AE1371" s="72">
        <v>44884</v>
      </c>
      <c r="AF1371" s="73">
        <f t="shared" si="114"/>
        <v>45979</v>
      </c>
      <c r="AG1371" s="62" t="s">
        <v>82</v>
      </c>
      <c r="AH1371" s="62" t="s">
        <v>83</v>
      </c>
      <c r="AI1371" s="66" t="s">
        <v>5211</v>
      </c>
      <c r="AJ1371" s="62" t="s">
        <v>143</v>
      </c>
      <c r="AK1371" s="73" t="str">
        <f t="shared" ca="1" si="112"/>
        <v>поверен</v>
      </c>
      <c r="AL1371" s="66"/>
      <c r="AM1371" s="66" t="s">
        <v>86</v>
      </c>
      <c r="AN1371" s="66" t="s">
        <v>87</v>
      </c>
      <c r="AO1371" s="66" t="s">
        <v>88</v>
      </c>
      <c r="AP1371" s="63"/>
      <c r="AQ1371" s="74"/>
      <c r="AR1371" s="73"/>
      <c r="AS1371" s="66" t="s">
        <v>91</v>
      </c>
      <c r="AT1371" s="58"/>
      <c r="AU1371" s="58"/>
      <c r="AV1371" s="62"/>
      <c r="AW1371" s="62"/>
      <c r="AX1371" s="58"/>
      <c r="AY1371" s="58"/>
      <c r="AZ1371" s="58"/>
      <c r="BA1371" s="62"/>
      <c r="BB1371" s="62" t="s">
        <v>145</v>
      </c>
      <c r="BC1371" s="62" t="s">
        <v>146</v>
      </c>
      <c r="BD1371" s="66">
        <v>3001</v>
      </c>
      <c r="BE1371" s="62"/>
      <c r="BF1371" s="75"/>
      <c r="BG1371" s="127" t="s">
        <v>648</v>
      </c>
      <c r="BH1371" s="128"/>
      <c r="BI1371" s="58"/>
      <c r="BJ1371" s="58"/>
      <c r="BK1371" s="58"/>
    </row>
    <row r="1372" s="98" customFormat="1" ht="60" hidden="1" customHeight="1">
      <c r="A1372" s="37"/>
      <c r="B1372" s="37" t="s">
        <v>62</v>
      </c>
      <c r="C1372" s="37" t="s">
        <v>63</v>
      </c>
      <c r="D1372" s="56" t="s">
        <v>64</v>
      </c>
      <c r="E1372" s="56">
        <v>600</v>
      </c>
      <c r="F1372" s="40" t="s">
        <v>5186</v>
      </c>
      <c r="G1372" s="37" t="s">
        <v>5212</v>
      </c>
      <c r="H1372" s="37" t="s">
        <v>5213</v>
      </c>
      <c r="I1372" s="48" t="s">
        <v>2316</v>
      </c>
      <c r="J1372" s="40" t="s">
        <v>5214</v>
      </c>
      <c r="K1372" s="49" t="s">
        <v>2318</v>
      </c>
      <c r="L1372" s="49" t="s">
        <v>2319</v>
      </c>
      <c r="M1372" s="40" t="s">
        <v>2320</v>
      </c>
      <c r="N1372" s="56" t="s">
        <v>5215</v>
      </c>
      <c r="O1372" s="48" t="s">
        <v>2321</v>
      </c>
      <c r="P1372" s="37" t="s">
        <v>76</v>
      </c>
      <c r="Q1372" s="42" t="s">
        <v>1193</v>
      </c>
      <c r="R1372" s="91">
        <v>42625</v>
      </c>
      <c r="S1372" s="48">
        <v>10</v>
      </c>
      <c r="T1372" s="45">
        <f t="shared" si="121"/>
        <v>46277</v>
      </c>
      <c r="U1372" s="56">
        <v>0.10000000000000001</v>
      </c>
      <c r="V1372" s="37" t="str">
        <f t="shared" si="115"/>
        <v>м</v>
      </c>
      <c r="W1372" s="37" t="str">
        <f t="shared" si="116"/>
        <v>м/c</v>
      </c>
      <c r="X1372" s="48">
        <v>30</v>
      </c>
      <c r="Y1372" s="48" t="s">
        <v>325</v>
      </c>
      <c r="Z1372" s="42" t="s">
        <v>2322</v>
      </c>
      <c r="AA1372" s="56" t="s">
        <v>2323</v>
      </c>
      <c r="AB1372" s="48" t="s">
        <v>325</v>
      </c>
      <c r="AC1372" s="42" t="s">
        <v>2324</v>
      </c>
      <c r="AD1372" s="49">
        <v>12</v>
      </c>
      <c r="AE1372" s="50">
        <v>45612</v>
      </c>
      <c r="AF1372" s="51">
        <f t="shared" si="114"/>
        <v>45976</v>
      </c>
      <c r="AG1372" s="40" t="s">
        <v>82</v>
      </c>
      <c r="AH1372" s="40" t="s">
        <v>83</v>
      </c>
      <c r="AI1372" s="42" t="s">
        <v>2424</v>
      </c>
      <c r="AJ1372" s="40" t="s">
        <v>85</v>
      </c>
      <c r="AK1372" s="51" t="str">
        <f t="shared" ca="1" si="112"/>
        <v>поверен</v>
      </c>
      <c r="AL1372" s="42"/>
      <c r="AM1372" s="42" t="s">
        <v>86</v>
      </c>
      <c r="AN1372" s="42" t="s">
        <v>87</v>
      </c>
      <c r="AO1372" s="42" t="s">
        <v>88</v>
      </c>
      <c r="AP1372" s="48" t="s">
        <v>2326</v>
      </c>
      <c r="AQ1372" s="41"/>
      <c r="AR1372" s="51"/>
      <c r="AS1372" s="42" t="s">
        <v>91</v>
      </c>
      <c r="AT1372" s="37"/>
      <c r="AU1372" s="37"/>
      <c r="AV1372" s="40"/>
      <c r="AW1372" s="40"/>
      <c r="AX1372" s="37"/>
      <c r="AY1372" s="37"/>
      <c r="AZ1372" s="37"/>
      <c r="BA1372" s="40"/>
      <c r="BB1372" s="40" t="s">
        <v>2327</v>
      </c>
      <c r="BC1372" s="40" t="s">
        <v>2328</v>
      </c>
      <c r="BD1372" s="42">
        <v>3661</v>
      </c>
      <c r="BE1372" s="40"/>
      <c r="BF1372" s="52"/>
      <c r="BG1372" s="37" t="s">
        <v>648</v>
      </c>
      <c r="BH1372" s="99"/>
      <c r="BI1372" s="41" t="s">
        <v>2337</v>
      </c>
      <c r="BJ1372" s="41" t="s">
        <v>2338</v>
      </c>
      <c r="BK1372" s="41" t="s">
        <v>880</v>
      </c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</row>
    <row r="1373" s="98" customFormat="1" ht="60" hidden="1" customHeight="1">
      <c r="A1373" s="37"/>
      <c r="B1373" s="37" t="s">
        <v>62</v>
      </c>
      <c r="C1373" s="37" t="s">
        <v>63</v>
      </c>
      <c r="D1373" s="56" t="s">
        <v>64</v>
      </c>
      <c r="E1373" s="56">
        <v>600</v>
      </c>
      <c r="F1373" s="40" t="s">
        <v>5186</v>
      </c>
      <c r="G1373" s="37" t="s">
        <v>5212</v>
      </c>
      <c r="H1373" s="37" t="s">
        <v>5216</v>
      </c>
      <c r="I1373" s="48" t="s">
        <v>2316</v>
      </c>
      <c r="J1373" s="40" t="s">
        <v>5214</v>
      </c>
      <c r="K1373" s="49" t="s">
        <v>2318</v>
      </c>
      <c r="L1373" s="49" t="s">
        <v>2319</v>
      </c>
      <c r="M1373" s="40" t="s">
        <v>2320</v>
      </c>
      <c r="N1373" s="56" t="s">
        <v>5217</v>
      </c>
      <c r="O1373" s="48" t="s">
        <v>2321</v>
      </c>
      <c r="P1373" s="37" t="s">
        <v>76</v>
      </c>
      <c r="Q1373" s="42" t="s">
        <v>1193</v>
      </c>
      <c r="R1373" s="91">
        <v>42696</v>
      </c>
      <c r="S1373" s="48">
        <v>10</v>
      </c>
      <c r="T1373" s="45">
        <f t="shared" si="121"/>
        <v>46348</v>
      </c>
      <c r="U1373" s="56">
        <v>0.10000000000000001</v>
      </c>
      <c r="V1373" s="37" t="str">
        <f t="shared" si="115"/>
        <v>м</v>
      </c>
      <c r="W1373" s="37" t="str">
        <f t="shared" si="116"/>
        <v>м/c</v>
      </c>
      <c r="X1373" s="48">
        <v>30</v>
      </c>
      <c r="Y1373" s="48" t="s">
        <v>325</v>
      </c>
      <c r="Z1373" s="42" t="s">
        <v>2322</v>
      </c>
      <c r="AA1373" s="56" t="s">
        <v>2323</v>
      </c>
      <c r="AB1373" s="48" t="s">
        <v>325</v>
      </c>
      <c r="AC1373" s="42" t="s">
        <v>2324</v>
      </c>
      <c r="AD1373" s="49">
        <v>12</v>
      </c>
      <c r="AE1373" s="50">
        <v>45612</v>
      </c>
      <c r="AF1373" s="51">
        <f t="shared" si="114"/>
        <v>45976</v>
      </c>
      <c r="AG1373" s="40" t="s">
        <v>82</v>
      </c>
      <c r="AH1373" s="40" t="s">
        <v>83</v>
      </c>
      <c r="AI1373" s="42" t="s">
        <v>2424</v>
      </c>
      <c r="AJ1373" s="40" t="s">
        <v>85</v>
      </c>
      <c r="AK1373" s="51" t="str">
        <f t="shared" ref="AK1373:AK1387" ca="1" si="122">IF(AE1373=0,"нет данных",IF(TODAY()&lt;AF1373-30,"поверен",IF(TODAY()&gt;AF1373,"ЗАМЕНИТЬ","ПРОСРОЧЕН")))</f>
        <v>поверен</v>
      </c>
      <c r="AL1373" s="42"/>
      <c r="AM1373" s="42" t="s">
        <v>86</v>
      </c>
      <c r="AN1373" s="42" t="s">
        <v>87</v>
      </c>
      <c r="AO1373" s="42" t="s">
        <v>88</v>
      </c>
      <c r="AP1373" s="48" t="s">
        <v>2326</v>
      </c>
      <c r="AQ1373" s="41"/>
      <c r="AR1373" s="51"/>
      <c r="AS1373" s="42" t="s">
        <v>91</v>
      </c>
      <c r="AT1373" s="37"/>
      <c r="AU1373" s="37"/>
      <c r="AV1373" s="40"/>
      <c r="AW1373" s="40"/>
      <c r="AX1373" s="37"/>
      <c r="AY1373" s="37"/>
      <c r="AZ1373" s="37"/>
      <c r="BA1373" s="40"/>
      <c r="BB1373" s="40" t="s">
        <v>2327</v>
      </c>
      <c r="BC1373" s="40" t="s">
        <v>2328</v>
      </c>
      <c r="BD1373" s="42">
        <v>3661</v>
      </c>
      <c r="BE1373" s="40"/>
      <c r="BF1373" s="52"/>
      <c r="BG1373" s="37" t="s">
        <v>648</v>
      </c>
      <c r="BH1373" s="99"/>
      <c r="BI1373" s="41" t="s">
        <v>2337</v>
      </c>
      <c r="BJ1373" s="41" t="s">
        <v>2338</v>
      </c>
      <c r="BK1373" s="41" t="s">
        <v>880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</row>
    <row r="1374" s="821" customFormat="1" ht="60" hidden="1" customHeight="1">
      <c r="A1374" s="37"/>
      <c r="B1374" s="37" t="s">
        <v>62</v>
      </c>
      <c r="C1374" s="37" t="s">
        <v>63</v>
      </c>
      <c r="D1374" s="56" t="s">
        <v>64</v>
      </c>
      <c r="E1374" s="56">
        <v>600</v>
      </c>
      <c r="F1374" s="40" t="s">
        <v>5186</v>
      </c>
      <c r="G1374" s="37" t="s">
        <v>5218</v>
      </c>
      <c r="H1374" s="37" t="s">
        <v>5219</v>
      </c>
      <c r="I1374" s="48" t="s">
        <v>2316</v>
      </c>
      <c r="J1374" s="40" t="s">
        <v>5214</v>
      </c>
      <c r="K1374" s="49" t="s">
        <v>2318</v>
      </c>
      <c r="L1374" s="49" t="s">
        <v>2319</v>
      </c>
      <c r="M1374" s="40" t="s">
        <v>2320</v>
      </c>
      <c r="N1374" s="56" t="s">
        <v>5220</v>
      </c>
      <c r="O1374" s="48" t="s">
        <v>2321</v>
      </c>
      <c r="P1374" s="37" t="s">
        <v>76</v>
      </c>
      <c r="Q1374" s="42" t="s">
        <v>1193</v>
      </c>
      <c r="R1374" s="91">
        <v>44076</v>
      </c>
      <c r="S1374" s="48">
        <v>10</v>
      </c>
      <c r="T1374" s="45">
        <f t="shared" si="121"/>
        <v>47728</v>
      </c>
      <c r="U1374" s="56">
        <v>0.10000000000000001</v>
      </c>
      <c r="V1374" s="37" t="str">
        <f t="shared" si="115"/>
        <v>м</v>
      </c>
      <c r="W1374" s="37" t="str">
        <f t="shared" si="116"/>
        <v>м/c</v>
      </c>
      <c r="X1374" s="48">
        <v>30</v>
      </c>
      <c r="Y1374" s="48" t="s">
        <v>325</v>
      </c>
      <c r="Z1374" s="42" t="s">
        <v>2322</v>
      </c>
      <c r="AA1374" s="56" t="s">
        <v>2323</v>
      </c>
      <c r="AB1374" s="48" t="s">
        <v>325</v>
      </c>
      <c r="AC1374" s="42" t="s">
        <v>2324</v>
      </c>
      <c r="AD1374" s="49">
        <v>12</v>
      </c>
      <c r="AE1374" s="50">
        <v>45853</v>
      </c>
      <c r="AF1374" s="51">
        <f t="shared" si="114"/>
        <v>46217</v>
      </c>
      <c r="AG1374" s="40" t="s">
        <v>82</v>
      </c>
      <c r="AH1374" s="40" t="s">
        <v>83</v>
      </c>
      <c r="AI1374" s="42" t="s">
        <v>5221</v>
      </c>
      <c r="AJ1374" s="40" t="s">
        <v>109</v>
      </c>
      <c r="AK1374" s="51" t="str">
        <f t="shared" ca="1" si="122"/>
        <v>поверен</v>
      </c>
      <c r="AL1374" s="42"/>
      <c r="AM1374" s="42" t="s">
        <v>86</v>
      </c>
      <c r="AN1374" s="42" t="s">
        <v>5222</v>
      </c>
      <c r="AO1374" s="42" t="s">
        <v>88</v>
      </c>
      <c r="AP1374" s="48" t="s">
        <v>2326</v>
      </c>
      <c r="AQ1374" s="41" t="s">
        <v>5223</v>
      </c>
      <c r="AR1374" s="51"/>
      <c r="AS1374" s="42" t="s">
        <v>91</v>
      </c>
      <c r="AT1374" s="37"/>
      <c r="AU1374" s="37"/>
      <c r="AV1374" s="40">
        <v>45315</v>
      </c>
      <c r="AW1374" s="40"/>
      <c r="AX1374" s="37"/>
      <c r="AY1374" s="37"/>
      <c r="AZ1374" s="37"/>
      <c r="BA1374" s="40"/>
      <c r="BB1374" s="40" t="s">
        <v>2327</v>
      </c>
      <c r="BC1374" s="40" t="s">
        <v>2328</v>
      </c>
      <c r="BD1374" s="42">
        <v>3661</v>
      </c>
      <c r="BE1374" s="40"/>
      <c r="BF1374" s="52"/>
      <c r="BG1374" s="37" t="s">
        <v>5224</v>
      </c>
      <c r="BH1374" s="99"/>
      <c r="BI1374" s="38" t="s">
        <v>2337</v>
      </c>
      <c r="BJ1374" s="38" t="s">
        <v>2338</v>
      </c>
      <c r="BK1374" s="38" t="s">
        <v>880</v>
      </c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</row>
    <row r="1375" s="98" customFormat="1" ht="60" hidden="1" customHeight="1">
      <c r="A1375" s="37"/>
      <c r="B1375" s="37" t="s">
        <v>62</v>
      </c>
      <c r="C1375" s="37" t="s">
        <v>63</v>
      </c>
      <c r="D1375" s="56" t="s">
        <v>64</v>
      </c>
      <c r="E1375" s="56">
        <v>600</v>
      </c>
      <c r="F1375" s="40" t="s">
        <v>5186</v>
      </c>
      <c r="G1375" s="37" t="s">
        <v>5218</v>
      </c>
      <c r="H1375" s="37" t="s">
        <v>5225</v>
      </c>
      <c r="I1375" s="48" t="s">
        <v>2316</v>
      </c>
      <c r="J1375" s="40" t="s">
        <v>5214</v>
      </c>
      <c r="K1375" s="49" t="s">
        <v>2318</v>
      </c>
      <c r="L1375" s="49" t="s">
        <v>2319</v>
      </c>
      <c r="M1375" s="40" t="s">
        <v>2320</v>
      </c>
      <c r="N1375" s="56" t="s">
        <v>5226</v>
      </c>
      <c r="O1375" s="48" t="s">
        <v>2321</v>
      </c>
      <c r="P1375" s="37" t="s">
        <v>76</v>
      </c>
      <c r="Q1375" s="42" t="s">
        <v>1193</v>
      </c>
      <c r="R1375" s="91">
        <v>42625</v>
      </c>
      <c r="S1375" s="48">
        <v>10</v>
      </c>
      <c r="T1375" s="45">
        <f t="shared" si="121"/>
        <v>46277</v>
      </c>
      <c r="U1375" s="56">
        <v>0.10000000000000001</v>
      </c>
      <c r="V1375" s="37" t="str">
        <f t="shared" si="115"/>
        <v>м</v>
      </c>
      <c r="W1375" s="37" t="str">
        <f t="shared" si="116"/>
        <v>м/c</v>
      </c>
      <c r="X1375" s="48">
        <v>30</v>
      </c>
      <c r="Y1375" s="48" t="s">
        <v>325</v>
      </c>
      <c r="Z1375" s="42" t="s">
        <v>2322</v>
      </c>
      <c r="AA1375" s="56" t="s">
        <v>2323</v>
      </c>
      <c r="AB1375" s="48" t="s">
        <v>325</v>
      </c>
      <c r="AC1375" s="42" t="s">
        <v>2324</v>
      </c>
      <c r="AD1375" s="49">
        <v>12</v>
      </c>
      <c r="AE1375" s="50">
        <v>45612</v>
      </c>
      <c r="AF1375" s="51">
        <f t="shared" si="114"/>
        <v>45976</v>
      </c>
      <c r="AG1375" s="40" t="s">
        <v>82</v>
      </c>
      <c r="AH1375" s="40" t="s">
        <v>83</v>
      </c>
      <c r="AI1375" s="42" t="s">
        <v>2424</v>
      </c>
      <c r="AJ1375" s="40" t="s">
        <v>85</v>
      </c>
      <c r="AK1375" s="51" t="str">
        <f t="shared" ca="1" si="122"/>
        <v>поверен</v>
      </c>
      <c r="AL1375" s="42"/>
      <c r="AM1375" s="42" t="s">
        <v>86</v>
      </c>
      <c r="AN1375" s="42" t="s">
        <v>87</v>
      </c>
      <c r="AO1375" s="42" t="s">
        <v>88</v>
      </c>
      <c r="AP1375" s="48" t="s">
        <v>2326</v>
      </c>
      <c r="AQ1375" s="41"/>
      <c r="AR1375" s="51"/>
      <c r="AS1375" s="42" t="s">
        <v>91</v>
      </c>
      <c r="AT1375" s="37"/>
      <c r="AU1375" s="37"/>
      <c r="AV1375" s="40"/>
      <c r="AW1375" s="40"/>
      <c r="AX1375" s="37"/>
      <c r="AY1375" s="37"/>
      <c r="AZ1375" s="37"/>
      <c r="BA1375" s="40"/>
      <c r="BB1375" s="40" t="s">
        <v>2327</v>
      </c>
      <c r="BC1375" s="40" t="s">
        <v>2328</v>
      </c>
      <c r="BD1375" s="42">
        <v>3661</v>
      </c>
      <c r="BE1375" s="40"/>
      <c r="BF1375" s="52"/>
      <c r="BG1375" s="37" t="s">
        <v>648</v>
      </c>
      <c r="BH1375" s="99"/>
      <c r="BI1375" s="41" t="s">
        <v>2337</v>
      </c>
      <c r="BJ1375" s="41" t="s">
        <v>2338</v>
      </c>
      <c r="BK1375" s="41" t="s">
        <v>880</v>
      </c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</row>
    <row r="1376" s="98" customFormat="1" ht="60" hidden="1" customHeight="1">
      <c r="A1376" s="37"/>
      <c r="B1376" s="37" t="s">
        <v>62</v>
      </c>
      <c r="C1376" s="37" t="s">
        <v>63</v>
      </c>
      <c r="D1376" s="56" t="s">
        <v>64</v>
      </c>
      <c r="E1376" s="56">
        <v>600</v>
      </c>
      <c r="F1376" s="40" t="s">
        <v>5186</v>
      </c>
      <c r="G1376" s="37" t="s">
        <v>5227</v>
      </c>
      <c r="H1376" s="37" t="s">
        <v>5228</v>
      </c>
      <c r="I1376" s="48" t="s">
        <v>2316</v>
      </c>
      <c r="J1376" s="40" t="s">
        <v>5214</v>
      </c>
      <c r="K1376" s="49" t="s">
        <v>2318</v>
      </c>
      <c r="L1376" s="49" t="s">
        <v>2319</v>
      </c>
      <c r="M1376" s="40" t="s">
        <v>2320</v>
      </c>
      <c r="N1376" s="56" t="s">
        <v>5229</v>
      </c>
      <c r="O1376" s="48" t="s">
        <v>2321</v>
      </c>
      <c r="P1376" s="37" t="s">
        <v>76</v>
      </c>
      <c r="Q1376" s="42" t="s">
        <v>1193</v>
      </c>
      <c r="R1376" s="91">
        <v>42625</v>
      </c>
      <c r="S1376" s="48">
        <v>10</v>
      </c>
      <c r="T1376" s="45">
        <f t="shared" si="121"/>
        <v>46277</v>
      </c>
      <c r="U1376" s="56">
        <v>0.10000000000000001</v>
      </c>
      <c r="V1376" s="37" t="str">
        <f t="shared" si="115"/>
        <v>м</v>
      </c>
      <c r="W1376" s="37" t="str">
        <f t="shared" si="116"/>
        <v>м/c</v>
      </c>
      <c r="X1376" s="48">
        <v>30</v>
      </c>
      <c r="Y1376" s="48" t="s">
        <v>325</v>
      </c>
      <c r="Z1376" s="42" t="s">
        <v>2322</v>
      </c>
      <c r="AA1376" s="56" t="s">
        <v>2323</v>
      </c>
      <c r="AB1376" s="48" t="s">
        <v>325</v>
      </c>
      <c r="AC1376" s="42" t="s">
        <v>2324</v>
      </c>
      <c r="AD1376" s="49">
        <v>12</v>
      </c>
      <c r="AE1376" s="50">
        <v>45612</v>
      </c>
      <c r="AF1376" s="51">
        <f t="shared" si="114"/>
        <v>45976</v>
      </c>
      <c r="AG1376" s="40" t="s">
        <v>82</v>
      </c>
      <c r="AH1376" s="40" t="s">
        <v>83</v>
      </c>
      <c r="AI1376" s="42" t="s">
        <v>2424</v>
      </c>
      <c r="AJ1376" s="40" t="s">
        <v>85</v>
      </c>
      <c r="AK1376" s="51" t="str">
        <f t="shared" ca="1" si="122"/>
        <v>поверен</v>
      </c>
      <c r="AL1376" s="42"/>
      <c r="AM1376" s="42" t="s">
        <v>86</v>
      </c>
      <c r="AN1376" s="42" t="s">
        <v>87</v>
      </c>
      <c r="AO1376" s="42" t="s">
        <v>88</v>
      </c>
      <c r="AP1376" s="48" t="s">
        <v>2326</v>
      </c>
      <c r="AQ1376" s="41"/>
      <c r="AR1376" s="51"/>
      <c r="AS1376" s="42" t="s">
        <v>91</v>
      </c>
      <c r="AT1376" s="37"/>
      <c r="AU1376" s="37"/>
      <c r="AV1376" s="40"/>
      <c r="AW1376" s="40"/>
      <c r="AX1376" s="37"/>
      <c r="AY1376" s="37"/>
      <c r="AZ1376" s="37"/>
      <c r="BA1376" s="40"/>
      <c r="BB1376" s="40" t="s">
        <v>2327</v>
      </c>
      <c r="BC1376" s="40" t="s">
        <v>2328</v>
      </c>
      <c r="BD1376" s="42">
        <v>3661</v>
      </c>
      <c r="BE1376" s="40"/>
      <c r="BF1376" s="52"/>
      <c r="BG1376" s="37" t="s">
        <v>648</v>
      </c>
      <c r="BH1376" s="99"/>
      <c r="BI1376" s="41" t="s">
        <v>2337</v>
      </c>
      <c r="BJ1376" s="41" t="s">
        <v>2338</v>
      </c>
      <c r="BK1376" s="41" t="s">
        <v>880</v>
      </c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</row>
    <row r="1377" s="98" customFormat="1" ht="60" hidden="1" customHeight="1">
      <c r="A1377" s="37"/>
      <c r="B1377" s="37" t="s">
        <v>62</v>
      </c>
      <c r="C1377" s="37" t="s">
        <v>63</v>
      </c>
      <c r="D1377" s="56" t="s">
        <v>64</v>
      </c>
      <c r="E1377" s="56">
        <v>600</v>
      </c>
      <c r="F1377" s="40" t="s">
        <v>5186</v>
      </c>
      <c r="G1377" s="37" t="s">
        <v>5227</v>
      </c>
      <c r="H1377" s="37" t="s">
        <v>5230</v>
      </c>
      <c r="I1377" s="48" t="s">
        <v>2316</v>
      </c>
      <c r="J1377" s="40" t="s">
        <v>5214</v>
      </c>
      <c r="K1377" s="49" t="s">
        <v>2318</v>
      </c>
      <c r="L1377" s="49" t="s">
        <v>2319</v>
      </c>
      <c r="M1377" s="40" t="s">
        <v>2320</v>
      </c>
      <c r="N1377" s="56" t="s">
        <v>5231</v>
      </c>
      <c r="O1377" s="48" t="s">
        <v>2321</v>
      </c>
      <c r="P1377" s="37" t="s">
        <v>76</v>
      </c>
      <c r="Q1377" s="42" t="s">
        <v>1193</v>
      </c>
      <c r="R1377" s="91">
        <v>42696</v>
      </c>
      <c r="S1377" s="48">
        <v>10</v>
      </c>
      <c r="T1377" s="45">
        <f t="shared" si="121"/>
        <v>46348</v>
      </c>
      <c r="U1377" s="56">
        <v>0.10000000000000001</v>
      </c>
      <c r="V1377" s="37" t="str">
        <f t="shared" si="115"/>
        <v>м</v>
      </c>
      <c r="W1377" s="37" t="str">
        <f t="shared" si="116"/>
        <v>м/c</v>
      </c>
      <c r="X1377" s="48">
        <v>30</v>
      </c>
      <c r="Y1377" s="48" t="s">
        <v>325</v>
      </c>
      <c r="Z1377" s="42" t="s">
        <v>2322</v>
      </c>
      <c r="AA1377" s="56" t="s">
        <v>2323</v>
      </c>
      <c r="AB1377" s="48" t="s">
        <v>325</v>
      </c>
      <c r="AC1377" s="42" t="s">
        <v>2324</v>
      </c>
      <c r="AD1377" s="49">
        <v>12</v>
      </c>
      <c r="AE1377" s="50">
        <v>45612</v>
      </c>
      <c r="AF1377" s="51">
        <f t="shared" si="114"/>
        <v>45976</v>
      </c>
      <c r="AG1377" s="40" t="s">
        <v>82</v>
      </c>
      <c r="AH1377" s="40" t="s">
        <v>83</v>
      </c>
      <c r="AI1377" s="42" t="s">
        <v>2424</v>
      </c>
      <c r="AJ1377" s="40" t="s">
        <v>85</v>
      </c>
      <c r="AK1377" s="51" t="str">
        <f t="shared" ca="1" si="122"/>
        <v>поверен</v>
      </c>
      <c r="AL1377" s="42"/>
      <c r="AM1377" s="42" t="s">
        <v>86</v>
      </c>
      <c r="AN1377" s="42" t="s">
        <v>87</v>
      </c>
      <c r="AO1377" s="42" t="s">
        <v>88</v>
      </c>
      <c r="AP1377" s="48" t="s">
        <v>2326</v>
      </c>
      <c r="AQ1377" s="41"/>
      <c r="AR1377" s="51"/>
      <c r="AS1377" s="42" t="s">
        <v>91</v>
      </c>
      <c r="AT1377" s="37"/>
      <c r="AU1377" s="37"/>
      <c r="AV1377" s="40"/>
      <c r="AW1377" s="40"/>
      <c r="AX1377" s="37"/>
      <c r="AY1377" s="37"/>
      <c r="AZ1377" s="37"/>
      <c r="BA1377" s="40"/>
      <c r="BB1377" s="40" t="s">
        <v>2327</v>
      </c>
      <c r="BC1377" s="40" t="s">
        <v>2328</v>
      </c>
      <c r="BD1377" s="42">
        <v>3661</v>
      </c>
      <c r="BE1377" s="40"/>
      <c r="BF1377" s="52"/>
      <c r="BG1377" s="37" t="s">
        <v>648</v>
      </c>
      <c r="BH1377" s="99"/>
      <c r="BI1377" s="41" t="s">
        <v>2337</v>
      </c>
      <c r="BJ1377" s="41" t="s">
        <v>2338</v>
      </c>
      <c r="BK1377" s="41" t="s">
        <v>880</v>
      </c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</row>
    <row r="1378" s="98" customFormat="1" ht="60" hidden="1" customHeight="1">
      <c r="A1378" s="37"/>
      <c r="B1378" s="37" t="s">
        <v>62</v>
      </c>
      <c r="C1378" s="37" t="s">
        <v>63</v>
      </c>
      <c r="D1378" s="56" t="s">
        <v>64</v>
      </c>
      <c r="E1378" s="56">
        <v>600</v>
      </c>
      <c r="F1378" s="40" t="s">
        <v>5186</v>
      </c>
      <c r="G1378" s="37" t="s">
        <v>5232</v>
      </c>
      <c r="H1378" s="37" t="s">
        <v>5233</v>
      </c>
      <c r="I1378" s="48" t="s">
        <v>2316</v>
      </c>
      <c r="J1378" s="40" t="s">
        <v>5214</v>
      </c>
      <c r="K1378" s="49" t="s">
        <v>2318</v>
      </c>
      <c r="L1378" s="49" t="s">
        <v>2319</v>
      </c>
      <c r="M1378" s="40" t="s">
        <v>2320</v>
      </c>
      <c r="N1378" s="56" t="s">
        <v>5234</v>
      </c>
      <c r="O1378" s="48" t="s">
        <v>2321</v>
      </c>
      <c r="P1378" s="37" t="s">
        <v>76</v>
      </c>
      <c r="Q1378" s="42" t="s">
        <v>1193</v>
      </c>
      <c r="R1378" s="91">
        <v>42625</v>
      </c>
      <c r="S1378" s="48">
        <v>10</v>
      </c>
      <c r="T1378" s="45">
        <f t="shared" si="121"/>
        <v>46277</v>
      </c>
      <c r="U1378" s="56">
        <v>0.10000000000000001</v>
      </c>
      <c r="V1378" s="37" t="str">
        <f t="shared" si="115"/>
        <v>м</v>
      </c>
      <c r="W1378" s="37" t="str">
        <f t="shared" si="116"/>
        <v>м/c</v>
      </c>
      <c r="X1378" s="48">
        <v>30</v>
      </c>
      <c r="Y1378" s="48" t="s">
        <v>325</v>
      </c>
      <c r="Z1378" s="42" t="s">
        <v>2322</v>
      </c>
      <c r="AA1378" s="56" t="s">
        <v>2323</v>
      </c>
      <c r="AB1378" s="48" t="s">
        <v>325</v>
      </c>
      <c r="AC1378" s="42" t="s">
        <v>2324</v>
      </c>
      <c r="AD1378" s="49">
        <v>12</v>
      </c>
      <c r="AE1378" s="50">
        <v>45612</v>
      </c>
      <c r="AF1378" s="51">
        <f t="shared" si="114"/>
        <v>45976</v>
      </c>
      <c r="AG1378" s="40" t="s">
        <v>82</v>
      </c>
      <c r="AH1378" s="40" t="s">
        <v>83</v>
      </c>
      <c r="AI1378" s="42" t="s">
        <v>2424</v>
      </c>
      <c r="AJ1378" s="40" t="s">
        <v>85</v>
      </c>
      <c r="AK1378" s="51" t="str">
        <f t="shared" ca="1" si="122"/>
        <v>поверен</v>
      </c>
      <c r="AL1378" s="42"/>
      <c r="AM1378" s="42" t="s">
        <v>86</v>
      </c>
      <c r="AN1378" s="42" t="s">
        <v>87</v>
      </c>
      <c r="AO1378" s="42" t="s">
        <v>88</v>
      </c>
      <c r="AP1378" s="48" t="s">
        <v>2326</v>
      </c>
      <c r="AQ1378" s="41"/>
      <c r="AR1378" s="51"/>
      <c r="AS1378" s="42" t="s">
        <v>91</v>
      </c>
      <c r="AT1378" s="37"/>
      <c r="AU1378" s="37"/>
      <c r="AV1378" s="40"/>
      <c r="AW1378" s="40"/>
      <c r="AX1378" s="37"/>
      <c r="AY1378" s="37"/>
      <c r="AZ1378" s="37"/>
      <c r="BA1378" s="40"/>
      <c r="BB1378" s="40" t="s">
        <v>2327</v>
      </c>
      <c r="BC1378" s="40" t="s">
        <v>2328</v>
      </c>
      <c r="BD1378" s="42">
        <v>3661</v>
      </c>
      <c r="BE1378" s="40"/>
      <c r="BF1378" s="52"/>
      <c r="BG1378" s="37" t="s">
        <v>648</v>
      </c>
      <c r="BH1378" s="99"/>
      <c r="BI1378" s="41" t="s">
        <v>2337</v>
      </c>
      <c r="BJ1378" s="41" t="s">
        <v>2338</v>
      </c>
      <c r="BK1378" s="41" t="s">
        <v>880</v>
      </c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</row>
    <row r="1379" s="98" customFormat="1" ht="60" hidden="1" customHeight="1">
      <c r="A1379" s="37"/>
      <c r="B1379" s="37" t="s">
        <v>62</v>
      </c>
      <c r="C1379" s="37" t="s">
        <v>63</v>
      </c>
      <c r="D1379" s="56" t="s">
        <v>64</v>
      </c>
      <c r="E1379" s="56">
        <v>600</v>
      </c>
      <c r="F1379" s="40" t="s">
        <v>5186</v>
      </c>
      <c r="G1379" s="37" t="s">
        <v>5232</v>
      </c>
      <c r="H1379" s="37" t="s">
        <v>5235</v>
      </c>
      <c r="I1379" s="48" t="s">
        <v>2316</v>
      </c>
      <c r="J1379" s="40" t="s">
        <v>5214</v>
      </c>
      <c r="K1379" s="49" t="s">
        <v>2318</v>
      </c>
      <c r="L1379" s="49" t="s">
        <v>2319</v>
      </c>
      <c r="M1379" s="40" t="s">
        <v>2320</v>
      </c>
      <c r="N1379" s="56" t="s">
        <v>5236</v>
      </c>
      <c r="O1379" s="48" t="s">
        <v>2321</v>
      </c>
      <c r="P1379" s="37" t="s">
        <v>76</v>
      </c>
      <c r="Q1379" s="42" t="s">
        <v>1193</v>
      </c>
      <c r="R1379" s="91">
        <v>42696</v>
      </c>
      <c r="S1379" s="48">
        <v>10</v>
      </c>
      <c r="T1379" s="45">
        <f t="shared" si="121"/>
        <v>46348</v>
      </c>
      <c r="U1379" s="56">
        <v>0.10000000000000001</v>
      </c>
      <c r="V1379" s="37" t="str">
        <f t="shared" si="115"/>
        <v>м</v>
      </c>
      <c r="W1379" s="37" t="str">
        <f t="shared" si="116"/>
        <v>м/c</v>
      </c>
      <c r="X1379" s="48">
        <v>30</v>
      </c>
      <c r="Y1379" s="48" t="s">
        <v>325</v>
      </c>
      <c r="Z1379" s="42" t="s">
        <v>2322</v>
      </c>
      <c r="AA1379" s="56" t="s">
        <v>2323</v>
      </c>
      <c r="AB1379" s="48" t="s">
        <v>325</v>
      </c>
      <c r="AC1379" s="42" t="s">
        <v>2324</v>
      </c>
      <c r="AD1379" s="49">
        <v>12</v>
      </c>
      <c r="AE1379" s="50">
        <v>45612</v>
      </c>
      <c r="AF1379" s="51">
        <f t="shared" si="114"/>
        <v>45976</v>
      </c>
      <c r="AG1379" s="40" t="s">
        <v>82</v>
      </c>
      <c r="AH1379" s="40" t="s">
        <v>83</v>
      </c>
      <c r="AI1379" s="42" t="s">
        <v>2424</v>
      </c>
      <c r="AJ1379" s="40" t="s">
        <v>85</v>
      </c>
      <c r="AK1379" s="51" t="str">
        <f t="shared" ca="1" si="122"/>
        <v>поверен</v>
      </c>
      <c r="AL1379" s="42"/>
      <c r="AM1379" s="42" t="s">
        <v>86</v>
      </c>
      <c r="AN1379" s="42" t="s">
        <v>87</v>
      </c>
      <c r="AO1379" s="42" t="s">
        <v>88</v>
      </c>
      <c r="AP1379" s="48" t="s">
        <v>2326</v>
      </c>
      <c r="AQ1379" s="41"/>
      <c r="AR1379" s="51"/>
      <c r="AS1379" s="42" t="s">
        <v>91</v>
      </c>
      <c r="AT1379" s="37"/>
      <c r="AU1379" s="37"/>
      <c r="AV1379" s="40"/>
      <c r="AW1379" s="40"/>
      <c r="AX1379" s="37"/>
      <c r="AY1379" s="37"/>
      <c r="AZ1379" s="37"/>
      <c r="BA1379" s="40"/>
      <c r="BB1379" s="40" t="s">
        <v>2327</v>
      </c>
      <c r="BC1379" s="40" t="s">
        <v>2328</v>
      </c>
      <c r="BD1379" s="42">
        <v>3661</v>
      </c>
      <c r="BE1379" s="40"/>
      <c r="BF1379" s="52"/>
      <c r="BG1379" s="37" t="s">
        <v>648</v>
      </c>
      <c r="BH1379" s="99"/>
      <c r="BI1379" s="41" t="s">
        <v>2337</v>
      </c>
      <c r="BJ1379" s="41" t="s">
        <v>2338</v>
      </c>
      <c r="BK1379" s="41" t="s">
        <v>880</v>
      </c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</row>
    <row r="1380" s="98" customFormat="1" ht="60" hidden="1" customHeight="1">
      <c r="A1380" s="37"/>
      <c r="B1380" s="37" t="s">
        <v>62</v>
      </c>
      <c r="C1380" s="37" t="s">
        <v>63</v>
      </c>
      <c r="D1380" s="56" t="s">
        <v>64</v>
      </c>
      <c r="E1380" s="56">
        <v>600</v>
      </c>
      <c r="F1380" s="40" t="s">
        <v>5186</v>
      </c>
      <c r="G1380" s="37" t="s">
        <v>5237</v>
      </c>
      <c r="H1380" s="37" t="s">
        <v>5238</v>
      </c>
      <c r="I1380" s="48" t="s">
        <v>2316</v>
      </c>
      <c r="J1380" s="40" t="s">
        <v>5214</v>
      </c>
      <c r="K1380" s="49" t="s">
        <v>2318</v>
      </c>
      <c r="L1380" s="49" t="s">
        <v>2319</v>
      </c>
      <c r="M1380" s="40" t="s">
        <v>2320</v>
      </c>
      <c r="N1380" s="56" t="s">
        <v>5239</v>
      </c>
      <c r="O1380" s="48" t="s">
        <v>2321</v>
      </c>
      <c r="P1380" s="37" t="s">
        <v>76</v>
      </c>
      <c r="Q1380" s="42" t="s">
        <v>1193</v>
      </c>
      <c r="R1380" s="91">
        <v>42696</v>
      </c>
      <c r="S1380" s="48">
        <v>10</v>
      </c>
      <c r="T1380" s="45">
        <f t="shared" si="121"/>
        <v>46348</v>
      </c>
      <c r="U1380" s="56">
        <v>0.10000000000000001</v>
      </c>
      <c r="V1380" s="37" t="str">
        <f t="shared" si="115"/>
        <v>м</v>
      </c>
      <c r="W1380" s="37" t="str">
        <f t="shared" si="116"/>
        <v>м/c</v>
      </c>
      <c r="X1380" s="48">
        <v>30</v>
      </c>
      <c r="Y1380" s="48" t="s">
        <v>325</v>
      </c>
      <c r="Z1380" s="42" t="s">
        <v>2322</v>
      </c>
      <c r="AA1380" s="56" t="s">
        <v>2323</v>
      </c>
      <c r="AB1380" s="48" t="s">
        <v>325</v>
      </c>
      <c r="AC1380" s="42" t="s">
        <v>2324</v>
      </c>
      <c r="AD1380" s="49">
        <v>12</v>
      </c>
      <c r="AE1380" s="50">
        <v>45612</v>
      </c>
      <c r="AF1380" s="51">
        <f t="shared" si="114"/>
        <v>45976</v>
      </c>
      <c r="AG1380" s="40" t="s">
        <v>82</v>
      </c>
      <c r="AH1380" s="40" t="s">
        <v>83</v>
      </c>
      <c r="AI1380" s="42" t="s">
        <v>2424</v>
      </c>
      <c r="AJ1380" s="40" t="s">
        <v>85</v>
      </c>
      <c r="AK1380" s="51" t="str">
        <f t="shared" ca="1" si="122"/>
        <v>поверен</v>
      </c>
      <c r="AL1380" s="42"/>
      <c r="AM1380" s="42" t="s">
        <v>86</v>
      </c>
      <c r="AN1380" s="42" t="s">
        <v>87</v>
      </c>
      <c r="AO1380" s="42" t="s">
        <v>88</v>
      </c>
      <c r="AP1380" s="48" t="s">
        <v>2326</v>
      </c>
      <c r="AQ1380" s="41"/>
      <c r="AR1380" s="51"/>
      <c r="AS1380" s="42" t="s">
        <v>91</v>
      </c>
      <c r="AT1380" s="37"/>
      <c r="AU1380" s="37"/>
      <c r="AV1380" s="40"/>
      <c r="AW1380" s="40"/>
      <c r="AX1380" s="37"/>
      <c r="AY1380" s="37"/>
      <c r="AZ1380" s="37"/>
      <c r="BA1380" s="40"/>
      <c r="BB1380" s="40" t="s">
        <v>2327</v>
      </c>
      <c r="BC1380" s="40" t="s">
        <v>2328</v>
      </c>
      <c r="BD1380" s="42">
        <v>3661</v>
      </c>
      <c r="BE1380" s="40"/>
      <c r="BF1380" s="52"/>
      <c r="BG1380" s="37" t="s">
        <v>648</v>
      </c>
      <c r="BH1380" s="99"/>
      <c r="BI1380" s="41" t="s">
        <v>2337</v>
      </c>
      <c r="BJ1380" s="41" t="s">
        <v>2338</v>
      </c>
      <c r="BK1380" s="41" t="s">
        <v>880</v>
      </c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</row>
    <row r="1381" s="36" customFormat="1" ht="60" hidden="1" customHeight="1">
      <c r="A1381" s="37"/>
      <c r="B1381" s="37" t="s">
        <v>62</v>
      </c>
      <c r="C1381" s="37" t="s">
        <v>63</v>
      </c>
      <c r="D1381" s="56" t="s">
        <v>64</v>
      </c>
      <c r="E1381" s="56">
        <v>600</v>
      </c>
      <c r="F1381" s="40" t="s">
        <v>5186</v>
      </c>
      <c r="G1381" s="40" t="s">
        <v>5240</v>
      </c>
      <c r="H1381" s="56" t="s">
        <v>5241</v>
      </c>
      <c r="I1381" s="48" t="s">
        <v>469</v>
      </c>
      <c r="J1381" s="40" t="s">
        <v>5242</v>
      </c>
      <c r="K1381" s="49" t="s">
        <v>471</v>
      </c>
      <c r="L1381" s="49" t="s">
        <v>656</v>
      </c>
      <c r="M1381" s="40" t="s">
        <v>5243</v>
      </c>
      <c r="N1381" s="49">
        <v>2336323</v>
      </c>
      <c r="O1381" s="37" t="s">
        <v>2608</v>
      </c>
      <c r="P1381" s="37" t="s">
        <v>76</v>
      </c>
      <c r="Q1381" s="42" t="s">
        <v>77</v>
      </c>
      <c r="R1381" s="96">
        <v>42614</v>
      </c>
      <c r="S1381" s="48">
        <v>8</v>
      </c>
      <c r="T1381" s="45">
        <f t="shared" si="121"/>
        <v>45535.599999999999</v>
      </c>
      <c r="U1381" s="56">
        <v>-50</v>
      </c>
      <c r="V1381" s="47" t="str">
        <f t="shared" si="115"/>
        <v/>
      </c>
      <c r="W1381" s="47" t="str">
        <f t="shared" si="116"/>
        <v>°С</v>
      </c>
      <c r="X1381" s="48">
        <v>100</v>
      </c>
      <c r="Y1381" s="48"/>
      <c r="Z1381" s="42" t="s">
        <v>79</v>
      </c>
      <c r="AA1381" s="56" t="s">
        <v>475</v>
      </c>
      <c r="AB1381" s="48"/>
      <c r="AC1381" s="42" t="s">
        <v>79</v>
      </c>
      <c r="AD1381" s="49">
        <v>60</v>
      </c>
      <c r="AE1381" s="50">
        <v>44181</v>
      </c>
      <c r="AF1381" s="51">
        <f t="shared" si="114"/>
        <v>46006</v>
      </c>
      <c r="AG1381" s="51" t="s">
        <v>82</v>
      </c>
      <c r="AH1381" s="51" t="s">
        <v>83</v>
      </c>
      <c r="AI1381" s="42" t="s">
        <v>5244</v>
      </c>
      <c r="AJ1381" s="40" t="s">
        <v>143</v>
      </c>
      <c r="AK1381" s="51" t="str">
        <f t="shared" ca="1" si="122"/>
        <v>поверен</v>
      </c>
      <c r="AL1381" s="42"/>
      <c r="AM1381" s="42" t="s">
        <v>86</v>
      </c>
      <c r="AN1381" s="42" t="s">
        <v>87</v>
      </c>
      <c r="AO1381" s="42" t="s">
        <v>88</v>
      </c>
      <c r="AP1381" s="48" t="s">
        <v>3468</v>
      </c>
      <c r="AQ1381" s="41" t="s">
        <v>2823</v>
      </c>
      <c r="AR1381" s="51"/>
      <c r="AS1381" s="42" t="s">
        <v>91</v>
      </c>
      <c r="AT1381" s="37" t="s">
        <v>92</v>
      </c>
      <c r="AU1381" s="37"/>
      <c r="AV1381" s="40">
        <v>44327</v>
      </c>
      <c r="AW1381" s="40"/>
      <c r="AX1381" s="37"/>
      <c r="AY1381" s="37"/>
      <c r="AZ1381" s="37"/>
      <c r="BA1381" s="40"/>
      <c r="BB1381" s="40" t="s">
        <v>93</v>
      </c>
      <c r="BC1381" s="40" t="s">
        <v>94</v>
      </c>
      <c r="BD1381" s="42">
        <v>3201</v>
      </c>
      <c r="BE1381" s="40"/>
      <c r="BF1381" s="52"/>
      <c r="BG1381" s="53"/>
      <c r="BH1381" s="54"/>
      <c r="BI1381" s="47"/>
      <c r="BJ1381" s="47"/>
      <c r="BK1381" s="47"/>
      <c r="BL1381" s="55"/>
      <c r="BM1381" s="55"/>
      <c r="BN1381" s="55"/>
      <c r="BO1381" s="55"/>
      <c r="BP1381" s="55"/>
      <c r="BQ1381" s="55"/>
      <c r="BR1381" s="55"/>
      <c r="BS1381" s="55"/>
      <c r="BT1381" s="55"/>
      <c r="BU1381" s="55"/>
      <c r="BV1381" s="55"/>
      <c r="BW1381" s="55"/>
      <c r="BX1381" s="55"/>
      <c r="BY1381" s="55"/>
      <c r="BZ1381" s="55"/>
      <c r="CA1381" s="55"/>
      <c r="CB1381" s="55"/>
      <c r="CC1381" s="55"/>
      <c r="CD1381" s="55"/>
      <c r="CE1381" s="55"/>
      <c r="CF1381" s="55"/>
      <c r="CG1381" s="55"/>
      <c r="CH1381" s="55"/>
      <c r="CI1381" s="55"/>
      <c r="CJ1381" s="55"/>
      <c r="CK1381" s="55"/>
      <c r="CL1381" s="55"/>
      <c r="CM1381" s="55"/>
      <c r="CN1381" s="55"/>
      <c r="CO1381" s="55"/>
      <c r="CP1381" s="55"/>
      <c r="CQ1381" s="55"/>
      <c r="CR1381" s="55"/>
      <c r="CS1381" s="55"/>
      <c r="CT1381" s="55"/>
      <c r="CU1381" s="55"/>
      <c r="CV1381" s="55"/>
      <c r="CW1381" s="55"/>
      <c r="CX1381" s="55"/>
      <c r="CY1381" s="55"/>
      <c r="CZ1381" s="55"/>
      <c r="DA1381" s="55"/>
      <c r="DB1381" s="55"/>
      <c r="DC1381" s="55"/>
      <c r="DD1381" s="55"/>
      <c r="DE1381" s="55"/>
      <c r="DF1381" s="55"/>
      <c r="DG1381" s="55"/>
      <c r="DH1381" s="55"/>
      <c r="DI1381" s="55"/>
      <c r="DJ1381" s="55"/>
      <c r="DK1381" s="55"/>
      <c r="DL1381" s="55"/>
      <c r="DM1381" s="55"/>
      <c r="DN1381" s="55"/>
      <c r="DO1381" s="55"/>
      <c r="DP1381" s="55"/>
      <c r="DQ1381" s="55"/>
      <c r="DR1381" s="55"/>
      <c r="DS1381" s="55"/>
      <c r="DT1381" s="55"/>
      <c r="DU1381" s="55"/>
      <c r="DV1381" s="55"/>
      <c r="DW1381" s="55"/>
      <c r="DX1381" s="55"/>
      <c r="DY1381" s="55"/>
      <c r="DZ1381" s="55"/>
      <c r="EA1381" s="55"/>
      <c r="EB1381" s="55"/>
      <c r="EC1381" s="55"/>
      <c r="ED1381" s="55"/>
      <c r="EE1381" s="55"/>
      <c r="EF1381" s="55"/>
      <c r="EG1381" s="55"/>
      <c r="EH1381" s="55"/>
      <c r="EI1381" s="55"/>
      <c r="EJ1381" s="55"/>
      <c r="EK1381" s="55"/>
      <c r="EL1381" s="55"/>
      <c r="EM1381" s="55"/>
      <c r="EN1381" s="55"/>
      <c r="EO1381" s="55"/>
      <c r="EP1381" s="55"/>
      <c r="EQ1381" s="55"/>
      <c r="ER1381" s="55"/>
      <c r="ES1381" s="55"/>
      <c r="ET1381" s="55"/>
      <c r="EU1381" s="55"/>
      <c r="EV1381" s="55"/>
      <c r="EW1381" s="55"/>
      <c r="EX1381" s="55"/>
      <c r="EY1381" s="55"/>
      <c r="EZ1381" s="55"/>
      <c r="FA1381" s="55"/>
      <c r="FB1381" s="55"/>
      <c r="FC1381" s="55"/>
      <c r="FD1381" s="55"/>
      <c r="FE1381" s="55"/>
      <c r="FF1381" s="55"/>
      <c r="FG1381" s="55"/>
      <c r="FH1381" s="55"/>
      <c r="FI1381" s="55"/>
      <c r="FJ1381" s="55"/>
      <c r="FK1381" s="55"/>
      <c r="FL1381" s="55"/>
      <c r="FM1381" s="55"/>
      <c r="FN1381" s="55"/>
      <c r="FO1381" s="55"/>
      <c r="FP1381" s="55"/>
      <c r="FQ1381" s="55"/>
      <c r="FR1381" s="55"/>
      <c r="FS1381" s="55"/>
      <c r="FT1381" s="55"/>
      <c r="FU1381" s="55"/>
      <c r="FV1381" s="55"/>
      <c r="FW1381" s="55"/>
      <c r="FX1381" s="55"/>
      <c r="FY1381" s="55"/>
      <c r="FZ1381" s="55"/>
      <c r="GA1381" s="55"/>
      <c r="GB1381" s="55"/>
      <c r="GC1381" s="55"/>
      <c r="GD1381" s="55"/>
      <c r="GE1381" s="55"/>
      <c r="GF1381" s="55"/>
      <c r="GG1381" s="55"/>
      <c r="GH1381" s="55"/>
      <c r="GI1381" s="55"/>
      <c r="GJ1381" s="55"/>
      <c r="GK1381" s="55"/>
      <c r="GL1381" s="55"/>
      <c r="GM1381" s="55"/>
      <c r="GN1381" s="55"/>
      <c r="GO1381" s="55"/>
      <c r="GP1381" s="55"/>
      <c r="GQ1381" s="55"/>
      <c r="GR1381" s="55"/>
      <c r="GS1381" s="55"/>
      <c r="GT1381" s="55"/>
      <c r="GU1381" s="55"/>
      <c r="GV1381" s="55"/>
      <c r="GW1381" s="55"/>
      <c r="GX1381" s="55"/>
      <c r="GY1381" s="55"/>
      <c r="GZ1381" s="55"/>
      <c r="HA1381" s="55"/>
      <c r="HB1381" s="55"/>
      <c r="HC1381" s="55"/>
      <c r="HD1381" s="55"/>
      <c r="HE1381" s="55"/>
      <c r="HF1381" s="55"/>
      <c r="HG1381" s="55"/>
      <c r="HH1381" s="55"/>
      <c r="HI1381" s="55"/>
      <c r="HJ1381" s="55"/>
      <c r="HK1381" s="55"/>
      <c r="HL1381" s="55"/>
      <c r="HM1381" s="55"/>
      <c r="HN1381" s="55"/>
      <c r="HO1381" s="55"/>
      <c r="HP1381" s="55"/>
      <c r="HQ1381" s="55"/>
      <c r="HR1381" s="55"/>
      <c r="HS1381" s="55"/>
      <c r="HT1381" s="55"/>
      <c r="HU1381" s="55"/>
      <c r="HV1381" s="55"/>
      <c r="HW1381" s="55"/>
      <c r="HX1381" s="55"/>
      <c r="HY1381" s="55"/>
      <c r="HZ1381" s="55"/>
      <c r="IA1381" s="55"/>
      <c r="IB1381" s="55"/>
      <c r="IC1381" s="55"/>
      <c r="ID1381" s="55"/>
      <c r="IE1381" s="55"/>
    </row>
    <row r="1382" s="36" customFormat="1" ht="60" hidden="1" customHeight="1">
      <c r="A1382" s="37"/>
      <c r="B1382" s="37" t="s">
        <v>62</v>
      </c>
      <c r="C1382" s="37" t="s">
        <v>63</v>
      </c>
      <c r="D1382" s="56" t="s">
        <v>64</v>
      </c>
      <c r="E1382" s="56">
        <v>600</v>
      </c>
      <c r="F1382" s="40" t="s">
        <v>5186</v>
      </c>
      <c r="G1382" s="40" t="s">
        <v>5245</v>
      </c>
      <c r="H1382" s="47" t="s">
        <v>5246</v>
      </c>
      <c r="I1382" s="48" t="s">
        <v>2604</v>
      </c>
      <c r="J1382" s="40" t="s">
        <v>931</v>
      </c>
      <c r="K1382" s="49" t="s">
        <v>2605</v>
      </c>
      <c r="L1382" s="47" t="s">
        <v>2606</v>
      </c>
      <c r="M1382" s="49" t="s">
        <v>5104</v>
      </c>
      <c r="N1382" s="49">
        <v>2331802</v>
      </c>
      <c r="O1382" s="38" t="s">
        <v>3596</v>
      </c>
      <c r="P1382" s="37" t="s">
        <v>76</v>
      </c>
      <c r="Q1382" s="42" t="s">
        <v>77</v>
      </c>
      <c r="R1382" s="96">
        <v>42592</v>
      </c>
      <c r="S1382" s="48">
        <v>5</v>
      </c>
      <c r="T1382" s="45">
        <f t="shared" si="121"/>
        <v>44418</v>
      </c>
      <c r="U1382" s="56">
        <v>-50</v>
      </c>
      <c r="V1382" s="47" t="str">
        <f t="shared" si="115"/>
        <v/>
      </c>
      <c r="W1382" s="47" t="str">
        <f t="shared" si="116"/>
        <v>°С</v>
      </c>
      <c r="X1382" s="48">
        <v>120</v>
      </c>
      <c r="Y1382" s="48"/>
      <c r="Z1382" s="42" t="s">
        <v>79</v>
      </c>
      <c r="AA1382" s="56" t="s">
        <v>1653</v>
      </c>
      <c r="AB1382" s="48"/>
      <c r="AC1382" s="42"/>
      <c r="AD1382" s="49">
        <v>48</v>
      </c>
      <c r="AE1382" s="50">
        <v>45612</v>
      </c>
      <c r="AF1382" s="51">
        <f t="shared" si="114"/>
        <v>47072</v>
      </c>
      <c r="AG1382" s="40" t="s">
        <v>82</v>
      </c>
      <c r="AH1382" s="40" t="s">
        <v>83</v>
      </c>
      <c r="AI1382" s="42" t="s">
        <v>5247</v>
      </c>
      <c r="AJ1382" s="40" t="s">
        <v>143</v>
      </c>
      <c r="AK1382" s="51" t="str">
        <f t="shared" ca="1" si="122"/>
        <v>поверен</v>
      </c>
      <c r="AL1382" s="42"/>
      <c r="AM1382" s="42" t="s">
        <v>86</v>
      </c>
      <c r="AN1382" s="42" t="s">
        <v>87</v>
      </c>
      <c r="AO1382" s="42" t="s">
        <v>88</v>
      </c>
      <c r="AP1382" s="48" t="s">
        <v>4435</v>
      </c>
      <c r="AQ1382" s="41" t="s">
        <v>5248</v>
      </c>
      <c r="AR1382" s="51"/>
      <c r="AS1382" s="42" t="s">
        <v>91</v>
      </c>
      <c r="AT1382" s="37"/>
      <c r="AU1382" s="37"/>
      <c r="AV1382" s="40"/>
      <c r="AW1382" s="40"/>
      <c r="AX1382" s="37"/>
      <c r="AY1382" s="37"/>
      <c r="AZ1382" s="37"/>
      <c r="BA1382" s="40"/>
      <c r="BB1382" s="40" t="s">
        <v>93</v>
      </c>
      <c r="BC1382" s="40" t="s">
        <v>94</v>
      </c>
      <c r="BD1382" s="42">
        <v>3201</v>
      </c>
      <c r="BE1382" s="40"/>
      <c r="BF1382" s="52"/>
      <c r="BG1382" s="53"/>
      <c r="BH1382" s="54"/>
      <c r="BI1382" s="47"/>
      <c r="BJ1382" s="47"/>
      <c r="BK1382" s="47"/>
      <c r="BL1382" s="55"/>
      <c r="BM1382" s="55"/>
      <c r="BN1382" s="55"/>
      <c r="BO1382" s="55"/>
      <c r="BP1382" s="55"/>
      <c r="BQ1382" s="55"/>
      <c r="BR1382" s="55"/>
      <c r="BS1382" s="55"/>
      <c r="BT1382" s="55"/>
      <c r="BU1382" s="55"/>
      <c r="BV1382" s="55"/>
      <c r="BW1382" s="55"/>
      <c r="BX1382" s="55"/>
      <c r="BY1382" s="55"/>
      <c r="BZ1382" s="55"/>
      <c r="CA1382" s="55"/>
      <c r="CB1382" s="55"/>
      <c r="CC1382" s="55"/>
      <c r="CD1382" s="55"/>
      <c r="CE1382" s="55"/>
      <c r="CF1382" s="55"/>
      <c r="CG1382" s="55"/>
      <c r="CH1382" s="55"/>
      <c r="CI1382" s="55"/>
      <c r="CJ1382" s="55"/>
      <c r="CK1382" s="55"/>
      <c r="CL1382" s="55"/>
      <c r="CM1382" s="55"/>
      <c r="CN1382" s="55"/>
      <c r="CO1382" s="55"/>
      <c r="CP1382" s="55"/>
      <c r="CQ1382" s="55"/>
      <c r="CR1382" s="55"/>
      <c r="CS1382" s="55"/>
      <c r="CT1382" s="55"/>
      <c r="CU1382" s="55"/>
      <c r="CV1382" s="55"/>
      <c r="CW1382" s="55"/>
      <c r="CX1382" s="55"/>
      <c r="CY1382" s="55"/>
      <c r="CZ1382" s="55"/>
      <c r="DA1382" s="55"/>
      <c r="DB1382" s="55"/>
      <c r="DC1382" s="55"/>
      <c r="DD1382" s="55"/>
      <c r="DE1382" s="55"/>
      <c r="DF1382" s="55"/>
      <c r="DG1382" s="55"/>
      <c r="DH1382" s="55"/>
      <c r="DI1382" s="55"/>
      <c r="DJ1382" s="55"/>
      <c r="DK1382" s="55"/>
      <c r="DL1382" s="55"/>
      <c r="DM1382" s="55"/>
      <c r="DN1382" s="55"/>
      <c r="DO1382" s="55"/>
      <c r="DP1382" s="55"/>
      <c r="DQ1382" s="55"/>
      <c r="DR1382" s="55"/>
      <c r="DS1382" s="55"/>
      <c r="DT1382" s="55"/>
      <c r="DU1382" s="55"/>
      <c r="DV1382" s="55"/>
      <c r="DW1382" s="55"/>
      <c r="DX1382" s="55"/>
      <c r="DY1382" s="55"/>
      <c r="DZ1382" s="55"/>
      <c r="EA1382" s="55"/>
      <c r="EB1382" s="55"/>
      <c r="EC1382" s="55"/>
      <c r="ED1382" s="55"/>
      <c r="EE1382" s="55"/>
      <c r="EF1382" s="55"/>
      <c r="EG1382" s="55"/>
      <c r="EH1382" s="55"/>
      <c r="EI1382" s="55"/>
      <c r="EJ1382" s="55"/>
      <c r="EK1382" s="55"/>
      <c r="EL1382" s="55"/>
      <c r="EM1382" s="55"/>
      <c r="EN1382" s="55"/>
      <c r="EO1382" s="55"/>
      <c r="EP1382" s="55"/>
      <c r="EQ1382" s="55"/>
      <c r="ER1382" s="55"/>
      <c r="ES1382" s="55"/>
      <c r="ET1382" s="55"/>
      <c r="EU1382" s="55"/>
      <c r="EV1382" s="55"/>
      <c r="EW1382" s="55"/>
      <c r="EX1382" s="55"/>
      <c r="EY1382" s="55"/>
      <c r="EZ1382" s="55"/>
      <c r="FA1382" s="55"/>
      <c r="FB1382" s="55"/>
      <c r="FC1382" s="55"/>
      <c r="FD1382" s="55"/>
      <c r="FE1382" s="55"/>
      <c r="FF1382" s="55"/>
      <c r="FG1382" s="55"/>
      <c r="FH1382" s="55"/>
      <c r="FI1382" s="55"/>
      <c r="FJ1382" s="55"/>
      <c r="FK1382" s="55"/>
      <c r="FL1382" s="55"/>
      <c r="FM1382" s="55"/>
      <c r="FN1382" s="55"/>
      <c r="FO1382" s="55"/>
      <c r="FP1382" s="55"/>
      <c r="FQ1382" s="55"/>
      <c r="FR1382" s="55"/>
      <c r="FS1382" s="55"/>
      <c r="FT1382" s="55"/>
      <c r="FU1382" s="55"/>
      <c r="FV1382" s="55"/>
      <c r="FW1382" s="55"/>
      <c r="FX1382" s="55"/>
      <c r="FY1382" s="55"/>
      <c r="FZ1382" s="55"/>
      <c r="GA1382" s="55"/>
      <c r="GB1382" s="55"/>
      <c r="GC1382" s="55"/>
      <c r="GD1382" s="55"/>
      <c r="GE1382" s="55"/>
      <c r="GF1382" s="55"/>
      <c r="GG1382" s="55"/>
      <c r="GH1382" s="55"/>
      <c r="GI1382" s="55"/>
      <c r="GJ1382" s="55"/>
      <c r="GK1382" s="55"/>
      <c r="GL1382" s="55"/>
      <c r="GM1382" s="55"/>
      <c r="GN1382" s="55"/>
      <c r="GO1382" s="55"/>
      <c r="GP1382" s="55"/>
      <c r="GQ1382" s="55"/>
      <c r="GR1382" s="55"/>
      <c r="GS1382" s="55"/>
      <c r="GT1382" s="55"/>
      <c r="GU1382" s="55"/>
      <c r="GV1382" s="55"/>
      <c r="GW1382" s="55"/>
      <c r="GX1382" s="55"/>
      <c r="GY1382" s="55"/>
      <c r="GZ1382" s="55"/>
      <c r="HA1382" s="55"/>
      <c r="HB1382" s="55"/>
      <c r="HC1382" s="55"/>
      <c r="HD1382" s="55"/>
      <c r="HE1382" s="55"/>
      <c r="HF1382" s="55"/>
      <c r="HG1382" s="55"/>
      <c r="HH1382" s="55"/>
      <c r="HI1382" s="55"/>
      <c r="HJ1382" s="55"/>
      <c r="HK1382" s="55"/>
      <c r="HL1382" s="55"/>
      <c r="HM1382" s="55"/>
      <c r="HN1382" s="55"/>
      <c r="HO1382" s="55"/>
      <c r="HP1382" s="55"/>
      <c r="HQ1382" s="55"/>
      <c r="HR1382" s="55"/>
      <c r="HS1382" s="55"/>
      <c r="HT1382" s="55"/>
      <c r="HU1382" s="55"/>
      <c r="HV1382" s="55"/>
      <c r="HW1382" s="55"/>
      <c r="HX1382" s="55"/>
      <c r="HY1382" s="55"/>
      <c r="HZ1382" s="55"/>
      <c r="IA1382" s="55"/>
      <c r="IB1382" s="55"/>
      <c r="IC1382" s="55"/>
      <c r="ID1382" s="55"/>
      <c r="IE1382" s="55"/>
    </row>
    <row r="1383" s="36" customFormat="1" ht="60" hidden="1" customHeight="1">
      <c r="A1383" s="37"/>
      <c r="B1383" s="37" t="s">
        <v>62</v>
      </c>
      <c r="C1383" s="37" t="s">
        <v>63</v>
      </c>
      <c r="D1383" s="56" t="s">
        <v>64</v>
      </c>
      <c r="E1383" s="56">
        <v>600</v>
      </c>
      <c r="F1383" s="40" t="s">
        <v>5186</v>
      </c>
      <c r="G1383" s="40" t="s">
        <v>5249</v>
      </c>
      <c r="H1383" s="47" t="s">
        <v>5250</v>
      </c>
      <c r="I1383" s="48" t="s">
        <v>2604</v>
      </c>
      <c r="J1383" s="40" t="s">
        <v>931</v>
      </c>
      <c r="K1383" s="49" t="s">
        <v>2605</v>
      </c>
      <c r="L1383" s="47" t="s">
        <v>2606</v>
      </c>
      <c r="M1383" s="49" t="s">
        <v>5104</v>
      </c>
      <c r="N1383" s="49">
        <v>2347203</v>
      </c>
      <c r="O1383" s="38" t="s">
        <v>3596</v>
      </c>
      <c r="P1383" s="37" t="s">
        <v>76</v>
      </c>
      <c r="Q1383" s="42" t="s">
        <v>77</v>
      </c>
      <c r="R1383" s="96">
        <v>42696</v>
      </c>
      <c r="S1383" s="48">
        <v>5</v>
      </c>
      <c r="T1383" s="45">
        <f t="shared" si="121"/>
        <v>44522</v>
      </c>
      <c r="U1383" s="56">
        <v>-50</v>
      </c>
      <c r="V1383" s="47" t="str">
        <f t="shared" si="115"/>
        <v/>
      </c>
      <c r="W1383" s="47" t="str">
        <f t="shared" si="116"/>
        <v>°С</v>
      </c>
      <c r="X1383" s="48">
        <v>120</v>
      </c>
      <c r="Y1383" s="48"/>
      <c r="Z1383" s="42" t="s">
        <v>79</v>
      </c>
      <c r="AA1383" s="56" t="s">
        <v>1653</v>
      </c>
      <c r="AB1383" s="48"/>
      <c r="AC1383" s="42"/>
      <c r="AD1383" s="49">
        <v>48</v>
      </c>
      <c r="AE1383" s="50">
        <v>45612</v>
      </c>
      <c r="AF1383" s="51">
        <f t="shared" si="114"/>
        <v>47072</v>
      </c>
      <c r="AG1383" s="40" t="s">
        <v>82</v>
      </c>
      <c r="AH1383" s="40" t="s">
        <v>83</v>
      </c>
      <c r="AI1383" s="42" t="s">
        <v>5251</v>
      </c>
      <c r="AJ1383" s="40" t="s">
        <v>143</v>
      </c>
      <c r="AK1383" s="51" t="str">
        <f t="shared" ca="1" si="122"/>
        <v>поверен</v>
      </c>
      <c r="AL1383" s="42"/>
      <c r="AM1383" s="42" t="s">
        <v>86</v>
      </c>
      <c r="AN1383" s="42" t="s">
        <v>87</v>
      </c>
      <c r="AO1383" s="42" t="s">
        <v>88</v>
      </c>
      <c r="AP1383" s="48" t="s">
        <v>4435</v>
      </c>
      <c r="AQ1383" s="41" t="s">
        <v>5248</v>
      </c>
      <c r="AR1383" s="51"/>
      <c r="AS1383" s="42" t="s">
        <v>91</v>
      </c>
      <c r="AT1383" s="37"/>
      <c r="AU1383" s="37"/>
      <c r="AV1383" s="40"/>
      <c r="AW1383" s="40"/>
      <c r="AX1383" s="37"/>
      <c r="AY1383" s="37"/>
      <c r="AZ1383" s="37"/>
      <c r="BA1383" s="40"/>
      <c r="BB1383" s="40" t="s">
        <v>93</v>
      </c>
      <c r="BC1383" s="40" t="s">
        <v>94</v>
      </c>
      <c r="BD1383" s="42">
        <v>3201</v>
      </c>
      <c r="BE1383" s="40"/>
      <c r="BF1383" s="52"/>
      <c r="BG1383" s="53"/>
      <c r="BH1383" s="54"/>
      <c r="BI1383" s="47"/>
      <c r="BJ1383" s="47"/>
      <c r="BK1383" s="47"/>
      <c r="BL1383" s="55"/>
      <c r="BM1383" s="55"/>
      <c r="BN1383" s="55"/>
      <c r="BO1383" s="55"/>
      <c r="BP1383" s="55"/>
      <c r="BQ1383" s="55"/>
      <c r="BR1383" s="55"/>
      <c r="BS1383" s="55"/>
      <c r="BT1383" s="55"/>
      <c r="BU1383" s="55"/>
      <c r="BV1383" s="55"/>
      <c r="BW1383" s="55"/>
      <c r="BX1383" s="55"/>
      <c r="BY1383" s="55"/>
      <c r="BZ1383" s="55"/>
      <c r="CA1383" s="55"/>
      <c r="CB1383" s="55"/>
      <c r="CC1383" s="55"/>
      <c r="CD1383" s="55"/>
      <c r="CE1383" s="55"/>
      <c r="CF1383" s="55"/>
      <c r="CG1383" s="55"/>
      <c r="CH1383" s="55"/>
      <c r="CI1383" s="55"/>
      <c r="CJ1383" s="55"/>
      <c r="CK1383" s="55"/>
      <c r="CL1383" s="55"/>
      <c r="CM1383" s="55"/>
      <c r="CN1383" s="55"/>
      <c r="CO1383" s="55"/>
      <c r="CP1383" s="55"/>
      <c r="CQ1383" s="55"/>
      <c r="CR1383" s="55"/>
      <c r="CS1383" s="55"/>
      <c r="CT1383" s="55"/>
      <c r="CU1383" s="55"/>
      <c r="CV1383" s="55"/>
      <c r="CW1383" s="55"/>
      <c r="CX1383" s="55"/>
      <c r="CY1383" s="55"/>
      <c r="CZ1383" s="55"/>
      <c r="DA1383" s="55"/>
      <c r="DB1383" s="55"/>
      <c r="DC1383" s="55"/>
      <c r="DD1383" s="55"/>
      <c r="DE1383" s="55"/>
      <c r="DF1383" s="55"/>
      <c r="DG1383" s="55"/>
      <c r="DH1383" s="55"/>
      <c r="DI1383" s="55"/>
      <c r="DJ1383" s="55"/>
      <c r="DK1383" s="55"/>
      <c r="DL1383" s="55"/>
      <c r="DM1383" s="55"/>
      <c r="DN1383" s="55"/>
      <c r="DO1383" s="55"/>
      <c r="DP1383" s="55"/>
      <c r="DQ1383" s="55"/>
      <c r="DR1383" s="55"/>
      <c r="DS1383" s="55"/>
      <c r="DT1383" s="55"/>
      <c r="DU1383" s="55"/>
      <c r="DV1383" s="55"/>
      <c r="DW1383" s="55"/>
      <c r="DX1383" s="55"/>
      <c r="DY1383" s="55"/>
      <c r="DZ1383" s="55"/>
      <c r="EA1383" s="55"/>
      <c r="EB1383" s="55"/>
      <c r="EC1383" s="55"/>
      <c r="ED1383" s="55"/>
      <c r="EE1383" s="55"/>
      <c r="EF1383" s="55"/>
      <c r="EG1383" s="55"/>
      <c r="EH1383" s="55"/>
      <c r="EI1383" s="55"/>
      <c r="EJ1383" s="55"/>
      <c r="EK1383" s="55"/>
      <c r="EL1383" s="55"/>
      <c r="EM1383" s="55"/>
      <c r="EN1383" s="55"/>
      <c r="EO1383" s="55"/>
      <c r="EP1383" s="55"/>
      <c r="EQ1383" s="55"/>
      <c r="ER1383" s="55"/>
      <c r="ES1383" s="55"/>
      <c r="ET1383" s="55"/>
      <c r="EU1383" s="55"/>
      <c r="EV1383" s="55"/>
      <c r="EW1383" s="55"/>
      <c r="EX1383" s="55"/>
      <c r="EY1383" s="55"/>
      <c r="EZ1383" s="55"/>
      <c r="FA1383" s="55"/>
      <c r="FB1383" s="55"/>
      <c r="FC1383" s="55"/>
      <c r="FD1383" s="55"/>
      <c r="FE1383" s="55"/>
      <c r="FF1383" s="55"/>
      <c r="FG1383" s="55"/>
      <c r="FH1383" s="55"/>
      <c r="FI1383" s="55"/>
      <c r="FJ1383" s="55"/>
      <c r="FK1383" s="55"/>
      <c r="FL1383" s="55"/>
      <c r="FM1383" s="55"/>
      <c r="FN1383" s="55"/>
      <c r="FO1383" s="55"/>
      <c r="FP1383" s="55"/>
      <c r="FQ1383" s="55"/>
      <c r="FR1383" s="55"/>
      <c r="FS1383" s="55"/>
      <c r="FT1383" s="55"/>
      <c r="FU1383" s="55"/>
      <c r="FV1383" s="55"/>
      <c r="FW1383" s="55"/>
      <c r="FX1383" s="55"/>
      <c r="FY1383" s="55"/>
      <c r="FZ1383" s="55"/>
      <c r="GA1383" s="55"/>
      <c r="GB1383" s="55"/>
      <c r="GC1383" s="55"/>
      <c r="GD1383" s="55"/>
      <c r="GE1383" s="55"/>
      <c r="GF1383" s="55"/>
      <c r="GG1383" s="55"/>
      <c r="GH1383" s="55"/>
      <c r="GI1383" s="55"/>
      <c r="GJ1383" s="55"/>
      <c r="GK1383" s="55"/>
      <c r="GL1383" s="55"/>
      <c r="GM1383" s="55"/>
      <c r="GN1383" s="55"/>
      <c r="GO1383" s="55"/>
      <c r="GP1383" s="55"/>
      <c r="GQ1383" s="55"/>
      <c r="GR1383" s="55"/>
      <c r="GS1383" s="55"/>
      <c r="GT1383" s="55"/>
      <c r="GU1383" s="55"/>
      <c r="GV1383" s="55"/>
      <c r="GW1383" s="55"/>
      <c r="GX1383" s="55"/>
      <c r="GY1383" s="55"/>
      <c r="GZ1383" s="55"/>
      <c r="HA1383" s="55"/>
      <c r="HB1383" s="55"/>
      <c r="HC1383" s="55"/>
      <c r="HD1383" s="55"/>
      <c r="HE1383" s="55"/>
      <c r="HF1383" s="55"/>
      <c r="HG1383" s="55"/>
      <c r="HH1383" s="55"/>
      <c r="HI1383" s="55"/>
      <c r="HJ1383" s="55"/>
      <c r="HK1383" s="55"/>
      <c r="HL1383" s="55"/>
      <c r="HM1383" s="55"/>
      <c r="HN1383" s="55"/>
      <c r="HO1383" s="55"/>
      <c r="HP1383" s="55"/>
      <c r="HQ1383" s="55"/>
      <c r="HR1383" s="55"/>
      <c r="HS1383" s="55"/>
      <c r="HT1383" s="55"/>
      <c r="HU1383" s="55"/>
      <c r="HV1383" s="55"/>
      <c r="HW1383" s="55"/>
      <c r="HX1383" s="55"/>
      <c r="HY1383" s="55"/>
      <c r="HZ1383" s="55"/>
      <c r="IA1383" s="55"/>
      <c r="IB1383" s="55"/>
      <c r="IC1383" s="55"/>
      <c r="ID1383" s="55"/>
      <c r="IE1383" s="55"/>
    </row>
    <row r="1384" s="36" customFormat="1" ht="60" hidden="1" customHeight="1">
      <c r="A1384" s="37"/>
      <c r="B1384" s="37" t="s">
        <v>62</v>
      </c>
      <c r="C1384" s="37" t="s">
        <v>63</v>
      </c>
      <c r="D1384" s="56" t="s">
        <v>64</v>
      </c>
      <c r="E1384" s="56">
        <v>600</v>
      </c>
      <c r="F1384" s="40" t="s">
        <v>5186</v>
      </c>
      <c r="G1384" s="47" t="s">
        <v>5252</v>
      </c>
      <c r="H1384" s="47" t="s">
        <v>5253</v>
      </c>
      <c r="I1384" s="48" t="s">
        <v>2604</v>
      </c>
      <c r="J1384" s="40" t="s">
        <v>931</v>
      </c>
      <c r="K1384" s="49" t="s">
        <v>2605</v>
      </c>
      <c r="L1384" s="47" t="s">
        <v>2606</v>
      </c>
      <c r="M1384" s="49" t="s">
        <v>5104</v>
      </c>
      <c r="N1384" s="49">
        <v>2331804</v>
      </c>
      <c r="O1384" s="48" t="s">
        <v>3596</v>
      </c>
      <c r="P1384" s="37" t="s">
        <v>76</v>
      </c>
      <c r="Q1384" s="42" t="s">
        <v>77</v>
      </c>
      <c r="R1384" s="96">
        <v>42592</v>
      </c>
      <c r="S1384" s="48">
        <v>5</v>
      </c>
      <c r="T1384" s="45">
        <f t="shared" si="121"/>
        <v>44418</v>
      </c>
      <c r="U1384" s="56">
        <v>-50</v>
      </c>
      <c r="V1384" s="47" t="str">
        <f t="shared" si="115"/>
        <v/>
      </c>
      <c r="W1384" s="47" t="str">
        <f t="shared" si="116"/>
        <v>°С</v>
      </c>
      <c r="X1384" s="48">
        <v>120</v>
      </c>
      <c r="Y1384" s="48"/>
      <c r="Z1384" s="42" t="s">
        <v>79</v>
      </c>
      <c r="AA1384" s="56" t="s">
        <v>1653</v>
      </c>
      <c r="AB1384" s="48"/>
      <c r="AC1384" s="42"/>
      <c r="AD1384" s="49">
        <v>48</v>
      </c>
      <c r="AE1384" s="50">
        <v>45612</v>
      </c>
      <c r="AF1384" s="51">
        <f t="shared" si="114"/>
        <v>47072</v>
      </c>
      <c r="AG1384" s="40" t="s">
        <v>82</v>
      </c>
      <c r="AH1384" s="40" t="s">
        <v>83</v>
      </c>
      <c r="AI1384" s="42" t="s">
        <v>5254</v>
      </c>
      <c r="AJ1384" s="40" t="s">
        <v>143</v>
      </c>
      <c r="AK1384" s="51" t="str">
        <f t="shared" ca="1" si="122"/>
        <v>поверен</v>
      </c>
      <c r="AL1384" s="42"/>
      <c r="AM1384" s="42" t="s">
        <v>86</v>
      </c>
      <c r="AN1384" s="42" t="s">
        <v>87</v>
      </c>
      <c r="AO1384" s="42" t="s">
        <v>88</v>
      </c>
      <c r="AP1384" s="48" t="s">
        <v>4435</v>
      </c>
      <c r="AQ1384" s="41" t="s">
        <v>5248</v>
      </c>
      <c r="AR1384" s="51"/>
      <c r="AS1384" s="42" t="s">
        <v>91</v>
      </c>
      <c r="AT1384" s="37"/>
      <c r="AU1384" s="37"/>
      <c r="AV1384" s="40"/>
      <c r="AW1384" s="40"/>
      <c r="AX1384" s="37"/>
      <c r="AY1384" s="37"/>
      <c r="AZ1384" s="37"/>
      <c r="BA1384" s="40"/>
      <c r="BB1384" s="40" t="s">
        <v>93</v>
      </c>
      <c r="BC1384" s="40" t="s">
        <v>94</v>
      </c>
      <c r="BD1384" s="42">
        <v>3201</v>
      </c>
      <c r="BE1384" s="40"/>
      <c r="BF1384" s="52"/>
      <c r="BG1384" s="53"/>
      <c r="BH1384" s="54"/>
      <c r="BI1384" s="47"/>
      <c r="BJ1384" s="47"/>
      <c r="BK1384" s="47"/>
      <c r="BL1384" s="55"/>
      <c r="BM1384" s="55"/>
      <c r="BN1384" s="55"/>
      <c r="BO1384" s="55"/>
      <c r="BP1384" s="55"/>
      <c r="BQ1384" s="55"/>
      <c r="BR1384" s="55"/>
      <c r="BS1384" s="55"/>
      <c r="BT1384" s="55"/>
      <c r="BU1384" s="55"/>
      <c r="BV1384" s="55"/>
      <c r="BW1384" s="55"/>
      <c r="BX1384" s="55"/>
      <c r="BY1384" s="55"/>
      <c r="BZ1384" s="55"/>
      <c r="CA1384" s="55"/>
      <c r="CB1384" s="55"/>
      <c r="CC1384" s="55"/>
      <c r="CD1384" s="55"/>
      <c r="CE1384" s="55"/>
      <c r="CF1384" s="55"/>
      <c r="CG1384" s="55"/>
      <c r="CH1384" s="55"/>
      <c r="CI1384" s="55"/>
      <c r="CJ1384" s="55"/>
      <c r="CK1384" s="55"/>
      <c r="CL1384" s="55"/>
      <c r="CM1384" s="55"/>
      <c r="CN1384" s="55"/>
      <c r="CO1384" s="55"/>
      <c r="CP1384" s="55"/>
      <c r="CQ1384" s="55"/>
      <c r="CR1384" s="55"/>
      <c r="CS1384" s="55"/>
      <c r="CT1384" s="55"/>
      <c r="CU1384" s="55"/>
      <c r="CV1384" s="55"/>
      <c r="CW1384" s="55"/>
      <c r="CX1384" s="55"/>
      <c r="CY1384" s="55"/>
      <c r="CZ1384" s="55"/>
      <c r="DA1384" s="55"/>
      <c r="DB1384" s="55"/>
      <c r="DC1384" s="55"/>
      <c r="DD1384" s="55"/>
      <c r="DE1384" s="55"/>
      <c r="DF1384" s="55"/>
      <c r="DG1384" s="55"/>
      <c r="DH1384" s="55"/>
      <c r="DI1384" s="55"/>
      <c r="DJ1384" s="55"/>
      <c r="DK1384" s="55"/>
      <c r="DL1384" s="55"/>
      <c r="DM1384" s="55"/>
      <c r="DN1384" s="55"/>
      <c r="DO1384" s="55"/>
      <c r="DP1384" s="55"/>
      <c r="DQ1384" s="55"/>
      <c r="DR1384" s="55"/>
      <c r="DS1384" s="55"/>
      <c r="DT1384" s="55"/>
      <c r="DU1384" s="55"/>
      <c r="DV1384" s="55"/>
      <c r="DW1384" s="55"/>
      <c r="DX1384" s="55"/>
      <c r="DY1384" s="55"/>
      <c r="DZ1384" s="55"/>
      <c r="EA1384" s="55"/>
      <c r="EB1384" s="55"/>
      <c r="EC1384" s="55"/>
      <c r="ED1384" s="55"/>
      <c r="EE1384" s="55"/>
      <c r="EF1384" s="55"/>
      <c r="EG1384" s="55"/>
      <c r="EH1384" s="55"/>
      <c r="EI1384" s="55"/>
      <c r="EJ1384" s="55"/>
      <c r="EK1384" s="55"/>
      <c r="EL1384" s="55"/>
      <c r="EM1384" s="55"/>
      <c r="EN1384" s="55"/>
      <c r="EO1384" s="55"/>
      <c r="EP1384" s="55"/>
      <c r="EQ1384" s="55"/>
      <c r="ER1384" s="55"/>
      <c r="ES1384" s="55"/>
      <c r="ET1384" s="55"/>
      <c r="EU1384" s="55"/>
      <c r="EV1384" s="55"/>
      <c r="EW1384" s="55"/>
      <c r="EX1384" s="55"/>
      <c r="EY1384" s="55"/>
      <c r="EZ1384" s="55"/>
      <c r="FA1384" s="55"/>
      <c r="FB1384" s="55"/>
      <c r="FC1384" s="55"/>
      <c r="FD1384" s="55"/>
      <c r="FE1384" s="55"/>
      <c r="FF1384" s="55"/>
      <c r="FG1384" s="55"/>
      <c r="FH1384" s="55"/>
      <c r="FI1384" s="55"/>
      <c r="FJ1384" s="55"/>
      <c r="FK1384" s="55"/>
      <c r="FL1384" s="55"/>
      <c r="FM1384" s="55"/>
      <c r="FN1384" s="55"/>
      <c r="FO1384" s="55"/>
      <c r="FP1384" s="55"/>
      <c r="FQ1384" s="55"/>
      <c r="FR1384" s="55"/>
      <c r="FS1384" s="55"/>
      <c r="FT1384" s="55"/>
      <c r="FU1384" s="55"/>
      <c r="FV1384" s="55"/>
      <c r="FW1384" s="55"/>
      <c r="FX1384" s="55"/>
      <c r="FY1384" s="55"/>
      <c r="FZ1384" s="55"/>
      <c r="GA1384" s="55"/>
      <c r="GB1384" s="55"/>
      <c r="GC1384" s="55"/>
      <c r="GD1384" s="55"/>
      <c r="GE1384" s="55"/>
      <c r="GF1384" s="55"/>
      <c r="GG1384" s="55"/>
      <c r="GH1384" s="55"/>
      <c r="GI1384" s="55"/>
      <c r="GJ1384" s="55"/>
      <c r="GK1384" s="55"/>
      <c r="GL1384" s="55"/>
      <c r="GM1384" s="55"/>
      <c r="GN1384" s="55"/>
      <c r="GO1384" s="55"/>
      <c r="GP1384" s="55"/>
      <c r="GQ1384" s="55"/>
      <c r="GR1384" s="55"/>
      <c r="GS1384" s="55"/>
      <c r="GT1384" s="55"/>
      <c r="GU1384" s="55"/>
      <c r="GV1384" s="55"/>
      <c r="GW1384" s="55"/>
      <c r="GX1384" s="55"/>
      <c r="GY1384" s="55"/>
      <c r="GZ1384" s="55"/>
      <c r="HA1384" s="55"/>
      <c r="HB1384" s="55"/>
      <c r="HC1384" s="55"/>
      <c r="HD1384" s="55"/>
      <c r="HE1384" s="55"/>
      <c r="HF1384" s="55"/>
      <c r="HG1384" s="55"/>
      <c r="HH1384" s="55"/>
      <c r="HI1384" s="55"/>
      <c r="HJ1384" s="55"/>
      <c r="HK1384" s="55"/>
      <c r="HL1384" s="55"/>
      <c r="HM1384" s="55"/>
      <c r="HN1384" s="55"/>
      <c r="HO1384" s="55"/>
      <c r="HP1384" s="55"/>
      <c r="HQ1384" s="55"/>
      <c r="HR1384" s="55"/>
      <c r="HS1384" s="55"/>
      <c r="HT1384" s="55"/>
      <c r="HU1384" s="55"/>
      <c r="HV1384" s="55"/>
      <c r="HW1384" s="55"/>
      <c r="HX1384" s="55"/>
      <c r="HY1384" s="55"/>
      <c r="HZ1384" s="55"/>
      <c r="IA1384" s="55"/>
      <c r="IB1384" s="55"/>
      <c r="IC1384" s="55"/>
      <c r="ID1384" s="55"/>
      <c r="IE1384" s="55"/>
    </row>
    <row r="1385" s="36" customFormat="1" ht="60" hidden="1" customHeight="1">
      <c r="A1385" s="37"/>
      <c r="B1385" s="37" t="s">
        <v>62</v>
      </c>
      <c r="C1385" s="37" t="s">
        <v>63</v>
      </c>
      <c r="D1385" s="56" t="s">
        <v>64</v>
      </c>
      <c r="E1385" s="56">
        <v>600</v>
      </c>
      <c r="F1385" s="40" t="s">
        <v>5186</v>
      </c>
      <c r="G1385" s="40" t="s">
        <v>5255</v>
      </c>
      <c r="H1385" s="47" t="s">
        <v>5256</v>
      </c>
      <c r="I1385" s="48" t="s">
        <v>2604</v>
      </c>
      <c r="J1385" s="40" t="s">
        <v>931</v>
      </c>
      <c r="K1385" s="49" t="s">
        <v>2605</v>
      </c>
      <c r="L1385" s="47" t="s">
        <v>2606</v>
      </c>
      <c r="M1385" s="49" t="s">
        <v>5104</v>
      </c>
      <c r="N1385" s="49">
        <v>2331801</v>
      </c>
      <c r="O1385" s="38" t="s">
        <v>3596</v>
      </c>
      <c r="P1385" s="37" t="s">
        <v>76</v>
      </c>
      <c r="Q1385" s="42" t="s">
        <v>77</v>
      </c>
      <c r="R1385" s="96">
        <v>42592</v>
      </c>
      <c r="S1385" s="48">
        <v>5</v>
      </c>
      <c r="T1385" s="45">
        <f t="shared" si="121"/>
        <v>44418</v>
      </c>
      <c r="U1385" s="56">
        <v>-50</v>
      </c>
      <c r="V1385" s="47" t="str">
        <f t="shared" si="115"/>
        <v/>
      </c>
      <c r="W1385" s="47" t="str">
        <f t="shared" si="116"/>
        <v>°С</v>
      </c>
      <c r="X1385" s="48">
        <v>120</v>
      </c>
      <c r="Y1385" s="48"/>
      <c r="Z1385" s="42" t="s">
        <v>79</v>
      </c>
      <c r="AA1385" s="56" t="s">
        <v>1653</v>
      </c>
      <c r="AB1385" s="48"/>
      <c r="AC1385" s="42"/>
      <c r="AD1385" s="49">
        <v>48</v>
      </c>
      <c r="AE1385" s="50">
        <v>45612</v>
      </c>
      <c r="AF1385" s="51">
        <f t="shared" si="114"/>
        <v>47072</v>
      </c>
      <c r="AG1385" s="40" t="s">
        <v>82</v>
      </c>
      <c r="AH1385" s="40" t="s">
        <v>83</v>
      </c>
      <c r="AI1385" s="42" t="s">
        <v>5257</v>
      </c>
      <c r="AJ1385" s="40" t="s">
        <v>143</v>
      </c>
      <c r="AK1385" s="51" t="str">
        <f t="shared" ca="1" si="122"/>
        <v>поверен</v>
      </c>
      <c r="AL1385" s="42"/>
      <c r="AM1385" s="42" t="s">
        <v>86</v>
      </c>
      <c r="AN1385" s="42" t="s">
        <v>87</v>
      </c>
      <c r="AO1385" s="42" t="s">
        <v>88</v>
      </c>
      <c r="AP1385" s="48" t="s">
        <v>4435</v>
      </c>
      <c r="AQ1385" s="41" t="s">
        <v>5248</v>
      </c>
      <c r="AR1385" s="51"/>
      <c r="AS1385" s="42" t="s">
        <v>91</v>
      </c>
      <c r="AT1385" s="37"/>
      <c r="AU1385" s="37"/>
      <c r="AV1385" s="40"/>
      <c r="AW1385" s="40"/>
      <c r="AX1385" s="37"/>
      <c r="AY1385" s="37"/>
      <c r="AZ1385" s="37"/>
      <c r="BA1385" s="40"/>
      <c r="BB1385" s="40" t="s">
        <v>93</v>
      </c>
      <c r="BC1385" s="40" t="s">
        <v>94</v>
      </c>
      <c r="BD1385" s="42">
        <v>3201</v>
      </c>
      <c r="BE1385" s="40"/>
      <c r="BF1385" s="52"/>
      <c r="BG1385" s="53"/>
      <c r="BH1385" s="54"/>
      <c r="BI1385" s="47"/>
      <c r="BJ1385" s="47"/>
      <c r="BK1385" s="47"/>
      <c r="BL1385" s="55"/>
      <c r="BM1385" s="55"/>
      <c r="BN1385" s="55"/>
      <c r="BO1385" s="55"/>
      <c r="BP1385" s="55"/>
      <c r="BQ1385" s="55"/>
      <c r="BR1385" s="55"/>
      <c r="BS1385" s="55"/>
      <c r="BT1385" s="55"/>
      <c r="BU1385" s="55"/>
      <c r="BV1385" s="55"/>
      <c r="BW1385" s="55"/>
      <c r="BX1385" s="55"/>
      <c r="BY1385" s="55"/>
      <c r="BZ1385" s="55"/>
      <c r="CA1385" s="55"/>
      <c r="CB1385" s="55"/>
      <c r="CC1385" s="55"/>
      <c r="CD1385" s="55"/>
      <c r="CE1385" s="55"/>
      <c r="CF1385" s="55"/>
      <c r="CG1385" s="55"/>
      <c r="CH1385" s="55"/>
      <c r="CI1385" s="55"/>
      <c r="CJ1385" s="55"/>
      <c r="CK1385" s="55"/>
      <c r="CL1385" s="55"/>
      <c r="CM1385" s="55"/>
      <c r="CN1385" s="55"/>
      <c r="CO1385" s="55"/>
      <c r="CP1385" s="55"/>
      <c r="CQ1385" s="55"/>
      <c r="CR1385" s="55"/>
      <c r="CS1385" s="55"/>
      <c r="CT1385" s="55"/>
      <c r="CU1385" s="55"/>
      <c r="CV1385" s="55"/>
      <c r="CW1385" s="55"/>
      <c r="CX1385" s="55"/>
      <c r="CY1385" s="55"/>
      <c r="CZ1385" s="55"/>
      <c r="DA1385" s="55"/>
      <c r="DB1385" s="55"/>
      <c r="DC1385" s="55"/>
      <c r="DD1385" s="55"/>
      <c r="DE1385" s="55"/>
      <c r="DF1385" s="55"/>
      <c r="DG1385" s="55"/>
      <c r="DH1385" s="55"/>
      <c r="DI1385" s="55"/>
      <c r="DJ1385" s="55"/>
      <c r="DK1385" s="55"/>
      <c r="DL1385" s="55"/>
      <c r="DM1385" s="55"/>
      <c r="DN1385" s="55"/>
      <c r="DO1385" s="55"/>
      <c r="DP1385" s="55"/>
      <c r="DQ1385" s="55"/>
      <c r="DR1385" s="55"/>
      <c r="DS1385" s="55"/>
      <c r="DT1385" s="55"/>
      <c r="DU1385" s="55"/>
      <c r="DV1385" s="55"/>
      <c r="DW1385" s="55"/>
      <c r="DX1385" s="55"/>
      <c r="DY1385" s="55"/>
      <c r="DZ1385" s="55"/>
      <c r="EA1385" s="55"/>
      <c r="EB1385" s="55"/>
      <c r="EC1385" s="55"/>
      <c r="ED1385" s="55"/>
      <c r="EE1385" s="55"/>
      <c r="EF1385" s="55"/>
      <c r="EG1385" s="55"/>
      <c r="EH1385" s="55"/>
      <c r="EI1385" s="55"/>
      <c r="EJ1385" s="55"/>
      <c r="EK1385" s="55"/>
      <c r="EL1385" s="55"/>
      <c r="EM1385" s="55"/>
      <c r="EN1385" s="55"/>
      <c r="EO1385" s="55"/>
      <c r="EP1385" s="55"/>
      <c r="EQ1385" s="55"/>
      <c r="ER1385" s="55"/>
      <c r="ES1385" s="55"/>
      <c r="ET1385" s="55"/>
      <c r="EU1385" s="55"/>
      <c r="EV1385" s="55"/>
      <c r="EW1385" s="55"/>
      <c r="EX1385" s="55"/>
      <c r="EY1385" s="55"/>
      <c r="EZ1385" s="55"/>
      <c r="FA1385" s="55"/>
      <c r="FB1385" s="55"/>
      <c r="FC1385" s="55"/>
      <c r="FD1385" s="55"/>
      <c r="FE1385" s="55"/>
      <c r="FF1385" s="55"/>
      <c r="FG1385" s="55"/>
      <c r="FH1385" s="55"/>
      <c r="FI1385" s="55"/>
      <c r="FJ1385" s="55"/>
      <c r="FK1385" s="55"/>
      <c r="FL1385" s="55"/>
      <c r="FM1385" s="55"/>
      <c r="FN1385" s="55"/>
      <c r="FO1385" s="55"/>
      <c r="FP1385" s="55"/>
      <c r="FQ1385" s="55"/>
      <c r="FR1385" s="55"/>
      <c r="FS1385" s="55"/>
      <c r="FT1385" s="55"/>
      <c r="FU1385" s="55"/>
      <c r="FV1385" s="55"/>
      <c r="FW1385" s="55"/>
      <c r="FX1385" s="55"/>
      <c r="FY1385" s="55"/>
      <c r="FZ1385" s="55"/>
      <c r="GA1385" s="55"/>
      <c r="GB1385" s="55"/>
      <c r="GC1385" s="55"/>
      <c r="GD1385" s="55"/>
      <c r="GE1385" s="55"/>
      <c r="GF1385" s="55"/>
      <c r="GG1385" s="55"/>
      <c r="GH1385" s="55"/>
      <c r="GI1385" s="55"/>
      <c r="GJ1385" s="55"/>
      <c r="GK1385" s="55"/>
      <c r="GL1385" s="55"/>
      <c r="GM1385" s="55"/>
      <c r="GN1385" s="55"/>
      <c r="GO1385" s="55"/>
      <c r="GP1385" s="55"/>
      <c r="GQ1385" s="55"/>
      <c r="GR1385" s="55"/>
      <c r="GS1385" s="55"/>
      <c r="GT1385" s="55"/>
      <c r="GU1385" s="55"/>
      <c r="GV1385" s="55"/>
      <c r="GW1385" s="55"/>
      <c r="GX1385" s="55"/>
      <c r="GY1385" s="55"/>
      <c r="GZ1385" s="55"/>
      <c r="HA1385" s="55"/>
      <c r="HB1385" s="55"/>
      <c r="HC1385" s="55"/>
      <c r="HD1385" s="55"/>
      <c r="HE1385" s="55"/>
      <c r="HF1385" s="55"/>
      <c r="HG1385" s="55"/>
      <c r="HH1385" s="55"/>
      <c r="HI1385" s="55"/>
      <c r="HJ1385" s="55"/>
      <c r="HK1385" s="55"/>
      <c r="HL1385" s="55"/>
      <c r="HM1385" s="55"/>
      <c r="HN1385" s="55"/>
      <c r="HO1385" s="55"/>
      <c r="HP1385" s="55"/>
      <c r="HQ1385" s="55"/>
      <c r="HR1385" s="55"/>
      <c r="HS1385" s="55"/>
      <c r="HT1385" s="55"/>
      <c r="HU1385" s="55"/>
      <c r="HV1385" s="55"/>
      <c r="HW1385" s="55"/>
      <c r="HX1385" s="55"/>
      <c r="HY1385" s="55"/>
      <c r="HZ1385" s="55"/>
      <c r="IA1385" s="55"/>
      <c r="IB1385" s="55"/>
      <c r="IC1385" s="55"/>
      <c r="ID1385" s="55"/>
      <c r="IE1385" s="55"/>
    </row>
    <row r="1386" s="36" customFormat="1" ht="60" hidden="1" customHeight="1">
      <c r="A1386" s="37"/>
      <c r="B1386" s="37" t="s">
        <v>62</v>
      </c>
      <c r="C1386" s="37" t="s">
        <v>63</v>
      </c>
      <c r="D1386" s="56" t="s">
        <v>64</v>
      </c>
      <c r="E1386" s="56">
        <v>600</v>
      </c>
      <c r="F1386" s="40" t="s">
        <v>5186</v>
      </c>
      <c r="G1386" s="47" t="s">
        <v>5258</v>
      </c>
      <c r="H1386" s="47" t="s">
        <v>5259</v>
      </c>
      <c r="I1386" s="48" t="s">
        <v>5260</v>
      </c>
      <c r="J1386" s="40" t="s">
        <v>5261</v>
      </c>
      <c r="K1386" s="49" t="s">
        <v>5262</v>
      </c>
      <c r="L1386" s="49" t="s">
        <v>5263</v>
      </c>
      <c r="M1386" s="49" t="s">
        <v>5264</v>
      </c>
      <c r="N1386" s="47">
        <v>665</v>
      </c>
      <c r="O1386" s="37" t="s">
        <v>5265</v>
      </c>
      <c r="P1386" s="37" t="s">
        <v>76</v>
      </c>
      <c r="Q1386" s="42" t="s">
        <v>1193</v>
      </c>
      <c r="R1386" s="96">
        <v>41306</v>
      </c>
      <c r="S1386" s="48">
        <v>12</v>
      </c>
      <c r="T1386" s="45">
        <f t="shared" si="121"/>
        <v>45688.400000000001</v>
      </c>
      <c r="U1386" s="47">
        <v>-2</v>
      </c>
      <c r="V1386" s="47" t="s">
        <v>325</v>
      </c>
      <c r="W1386" s="47" t="s">
        <v>5266</v>
      </c>
      <c r="X1386" s="47">
        <v>2</v>
      </c>
      <c r="Y1386" s="47" t="s">
        <v>994</v>
      </c>
      <c r="Z1386" s="47" t="s">
        <v>5266</v>
      </c>
      <c r="AA1386" s="56" t="s">
        <v>5267</v>
      </c>
      <c r="AB1386" s="47"/>
      <c r="AC1386" s="42" t="s">
        <v>141</v>
      </c>
      <c r="AD1386" s="47">
        <v>24</v>
      </c>
      <c r="AE1386" s="96">
        <v>45855</v>
      </c>
      <c r="AF1386" s="51">
        <f t="shared" si="114"/>
        <v>46584</v>
      </c>
      <c r="AG1386" s="40" t="s">
        <v>82</v>
      </c>
      <c r="AH1386" s="40" t="s">
        <v>83</v>
      </c>
      <c r="AI1386" s="47" t="s">
        <v>5268</v>
      </c>
      <c r="AJ1386" s="40" t="s">
        <v>109</v>
      </c>
      <c r="AK1386" s="51" t="str">
        <f t="shared" ca="1" si="122"/>
        <v>поверен</v>
      </c>
      <c r="AL1386" s="103"/>
      <c r="AM1386" s="42" t="s">
        <v>86</v>
      </c>
      <c r="AN1386" s="42" t="s">
        <v>87</v>
      </c>
      <c r="AO1386" s="42" t="s">
        <v>88</v>
      </c>
      <c r="AP1386" s="47" t="s">
        <v>5269</v>
      </c>
      <c r="AQ1386" s="96">
        <v>43739</v>
      </c>
      <c r="AR1386" s="103"/>
      <c r="AS1386" s="42" t="s">
        <v>91</v>
      </c>
      <c r="AT1386" s="47" t="s">
        <v>385</v>
      </c>
      <c r="AU1386" s="103"/>
      <c r="AV1386" s="96">
        <v>45316</v>
      </c>
      <c r="AW1386" s="40"/>
      <c r="AX1386" s="103"/>
      <c r="AY1386" s="103"/>
      <c r="AZ1386" s="103"/>
      <c r="BA1386" s="103"/>
      <c r="BB1386" s="40" t="s">
        <v>5270</v>
      </c>
      <c r="BC1386" s="40"/>
      <c r="BD1386" s="42"/>
      <c r="BE1386" s="103"/>
      <c r="BF1386" s="197"/>
      <c r="BG1386" s="47"/>
      <c r="BH1386" s="54"/>
      <c r="BI1386" s="371" t="s">
        <v>5271</v>
      </c>
      <c r="BJ1386" s="41" t="s">
        <v>5272</v>
      </c>
      <c r="BK1386" s="41" t="s">
        <v>5273</v>
      </c>
      <c r="BL1386" s="55"/>
      <c r="BM1386" s="55"/>
      <c r="BN1386" s="55"/>
      <c r="BO1386" s="55"/>
      <c r="BP1386" s="55"/>
      <c r="BQ1386" s="55"/>
      <c r="BR1386" s="55"/>
      <c r="BS1386" s="55"/>
      <c r="BT1386" s="55"/>
      <c r="BU1386" s="55"/>
      <c r="BV1386" s="55"/>
      <c r="BW1386" s="55"/>
      <c r="BX1386" s="55"/>
      <c r="BY1386" s="55"/>
      <c r="BZ1386" s="55"/>
      <c r="CA1386" s="55"/>
      <c r="CB1386" s="55"/>
      <c r="CC1386" s="55"/>
      <c r="CD1386" s="55"/>
      <c r="CE1386" s="55"/>
      <c r="CF1386" s="55"/>
      <c r="CG1386" s="55"/>
      <c r="CH1386" s="55"/>
      <c r="CI1386" s="55"/>
      <c r="CJ1386" s="55"/>
      <c r="CK1386" s="55"/>
      <c r="CL1386" s="55"/>
      <c r="CM1386" s="55"/>
      <c r="CN1386" s="55"/>
      <c r="CO1386" s="55"/>
      <c r="CP1386" s="55"/>
      <c r="CQ1386" s="55"/>
      <c r="CR1386" s="55"/>
      <c r="CS1386" s="55"/>
      <c r="CT1386" s="55"/>
      <c r="CU1386" s="55"/>
      <c r="CV1386" s="55"/>
      <c r="CW1386" s="55"/>
      <c r="CX1386" s="55"/>
      <c r="CY1386" s="55"/>
      <c r="CZ1386" s="55"/>
      <c r="DA1386" s="55"/>
      <c r="DB1386" s="55"/>
      <c r="DC1386" s="55"/>
      <c r="DD1386" s="55"/>
      <c r="DE1386" s="55"/>
      <c r="DF1386" s="55"/>
      <c r="DG1386" s="55"/>
      <c r="DH1386" s="55"/>
      <c r="DI1386" s="55"/>
      <c r="DJ1386" s="55"/>
      <c r="DK1386" s="55"/>
      <c r="DL1386" s="55"/>
      <c r="DM1386" s="55"/>
      <c r="DN1386" s="55"/>
      <c r="DO1386" s="55"/>
      <c r="DP1386" s="55"/>
      <c r="DQ1386" s="55"/>
      <c r="DR1386" s="55"/>
      <c r="DS1386" s="55"/>
      <c r="DT1386" s="55"/>
      <c r="DU1386" s="55"/>
      <c r="DV1386" s="55"/>
      <c r="DW1386" s="55"/>
      <c r="DX1386" s="55"/>
      <c r="DY1386" s="55"/>
      <c r="DZ1386" s="55"/>
      <c r="EA1386" s="55"/>
      <c r="EB1386" s="55"/>
      <c r="EC1386" s="55"/>
      <c r="ED1386" s="55"/>
      <c r="EE1386" s="55"/>
      <c r="EF1386" s="55"/>
      <c r="EG1386" s="55"/>
      <c r="EH1386" s="55"/>
      <c r="EI1386" s="55"/>
      <c r="EJ1386" s="55"/>
      <c r="EK1386" s="55"/>
      <c r="EL1386" s="55"/>
      <c r="EM1386" s="55"/>
      <c r="EN1386" s="55"/>
      <c r="EO1386" s="55"/>
      <c r="EP1386" s="55"/>
      <c r="EQ1386" s="55"/>
      <c r="ER1386" s="55"/>
      <c r="ES1386" s="55"/>
      <c r="ET1386" s="55"/>
      <c r="EU1386" s="55"/>
      <c r="EV1386" s="55"/>
      <c r="EW1386" s="55"/>
      <c r="EX1386" s="55"/>
      <c r="EY1386" s="55"/>
      <c r="EZ1386" s="55"/>
      <c r="FA1386" s="55"/>
      <c r="FB1386" s="55"/>
      <c r="FC1386" s="55"/>
      <c r="FD1386" s="55"/>
      <c r="FE1386" s="55"/>
      <c r="FF1386" s="55"/>
      <c r="FG1386" s="55"/>
      <c r="FH1386" s="55"/>
      <c r="FI1386" s="55"/>
      <c r="FJ1386" s="55"/>
      <c r="FK1386" s="55"/>
      <c r="FL1386" s="55"/>
      <c r="FM1386" s="55"/>
      <c r="FN1386" s="55"/>
      <c r="FO1386" s="55"/>
      <c r="FP1386" s="55"/>
      <c r="FQ1386" s="55"/>
      <c r="FR1386" s="55"/>
      <c r="FS1386" s="55"/>
      <c r="FT1386" s="55"/>
      <c r="FU1386" s="55"/>
      <c r="FV1386" s="55"/>
      <c r="FW1386" s="55"/>
      <c r="FX1386" s="55"/>
      <c r="FY1386" s="55"/>
      <c r="FZ1386" s="55"/>
      <c r="GA1386" s="55"/>
      <c r="GB1386" s="55"/>
      <c r="GC1386" s="55"/>
      <c r="GD1386" s="55"/>
      <c r="GE1386" s="55"/>
      <c r="GF1386" s="55"/>
      <c r="GG1386" s="55"/>
      <c r="GH1386" s="55"/>
      <c r="GI1386" s="55"/>
      <c r="GJ1386" s="55"/>
      <c r="GK1386" s="55"/>
      <c r="GL1386" s="55"/>
      <c r="GM1386" s="55"/>
      <c r="GN1386" s="55"/>
      <c r="GO1386" s="55"/>
      <c r="GP1386" s="55"/>
      <c r="GQ1386" s="55"/>
      <c r="GR1386" s="55"/>
      <c r="GS1386" s="55"/>
      <c r="GT1386" s="55"/>
      <c r="GU1386" s="55"/>
      <c r="GV1386" s="55"/>
      <c r="GW1386" s="55"/>
      <c r="GX1386" s="55"/>
      <c r="GY1386" s="55"/>
      <c r="GZ1386" s="55"/>
      <c r="HA1386" s="55"/>
      <c r="HB1386" s="55"/>
      <c r="HC1386" s="55"/>
      <c r="HD1386" s="55"/>
      <c r="HE1386" s="55"/>
      <c r="HF1386" s="55"/>
      <c r="HG1386" s="55"/>
      <c r="HH1386" s="55"/>
      <c r="HI1386" s="55"/>
      <c r="HJ1386" s="55"/>
      <c r="HK1386" s="55"/>
      <c r="HL1386" s="55"/>
      <c r="HM1386" s="55"/>
      <c r="HN1386" s="55"/>
      <c r="HO1386" s="55"/>
      <c r="HP1386" s="55"/>
      <c r="HQ1386" s="55"/>
      <c r="HR1386" s="55"/>
      <c r="HS1386" s="55"/>
      <c r="HT1386" s="55"/>
      <c r="HU1386" s="55"/>
      <c r="HV1386" s="55"/>
      <c r="HW1386" s="55"/>
      <c r="HX1386" s="55"/>
      <c r="HY1386" s="55"/>
      <c r="HZ1386" s="55"/>
      <c r="IA1386" s="55"/>
      <c r="IB1386" s="55"/>
      <c r="IC1386" s="55"/>
      <c r="ID1386" s="55"/>
      <c r="IE1386" s="55"/>
    </row>
    <row r="1387" s="55" customFormat="1" ht="60" hidden="1" customHeight="1">
      <c r="A1387" s="58"/>
      <c r="B1387" s="58" t="s">
        <v>62</v>
      </c>
      <c r="C1387" s="58" t="s">
        <v>63</v>
      </c>
      <c r="D1387" s="59" t="s">
        <v>64</v>
      </c>
      <c r="E1387" s="59">
        <v>600</v>
      </c>
      <c r="F1387" s="62" t="s">
        <v>5186</v>
      </c>
      <c r="G1387" s="62" t="s">
        <v>5274</v>
      </c>
      <c r="H1387" s="59" t="s">
        <v>5275</v>
      </c>
      <c r="I1387" s="59" t="s">
        <v>5276</v>
      </c>
      <c r="J1387" s="62" t="s">
        <v>5277</v>
      </c>
      <c r="K1387" s="64" t="s">
        <v>5278</v>
      </c>
      <c r="L1387" s="64" t="s">
        <v>5279</v>
      </c>
      <c r="M1387" s="62" t="s">
        <v>5280</v>
      </c>
      <c r="N1387" s="59" t="s">
        <v>5281</v>
      </c>
      <c r="O1387" s="58" t="s">
        <v>5282</v>
      </c>
      <c r="P1387" s="58" t="s">
        <v>76</v>
      </c>
      <c r="Q1387" s="66" t="s">
        <v>289</v>
      </c>
      <c r="R1387" s="115">
        <v>42644</v>
      </c>
      <c r="S1387" s="63">
        <v>8</v>
      </c>
      <c r="T1387" s="69">
        <f t="shared" si="121"/>
        <v>45565.599999999999</v>
      </c>
      <c r="U1387" s="59" t="s">
        <v>5283</v>
      </c>
      <c r="V1387" s="71" t="str">
        <f t="shared" si="115"/>
        <v/>
      </c>
      <c r="W1387" s="71" t="str">
        <f t="shared" si="116"/>
        <v>м^(3)/ч</v>
      </c>
      <c r="X1387" s="63">
        <v>540</v>
      </c>
      <c r="Y1387" s="63"/>
      <c r="Z1387" s="66" t="s">
        <v>5284</v>
      </c>
      <c r="AA1387" s="59" t="s">
        <v>1127</v>
      </c>
      <c r="AB1387" s="63"/>
      <c r="AC1387" s="66" t="s">
        <v>141</v>
      </c>
      <c r="AD1387" s="64">
        <v>48</v>
      </c>
      <c r="AE1387" s="72">
        <v>44181</v>
      </c>
      <c r="AF1387" s="73">
        <f t="shared" si="114"/>
        <v>45641</v>
      </c>
      <c r="AG1387" s="62" t="s">
        <v>82</v>
      </c>
      <c r="AH1387" s="62" t="s">
        <v>83</v>
      </c>
      <c r="AI1387" s="66" t="s">
        <v>5285</v>
      </c>
      <c r="AJ1387" s="62" t="s">
        <v>85</v>
      </c>
      <c r="AK1387" s="73" t="str">
        <f t="shared" ca="1" si="122"/>
        <v>ЗАМЕНИТЬ</v>
      </c>
      <c r="AL1387" s="66"/>
      <c r="AM1387" s="66" t="s">
        <v>86</v>
      </c>
      <c r="AN1387" s="66" t="s">
        <v>87</v>
      </c>
      <c r="AO1387" s="66" t="s">
        <v>88</v>
      </c>
      <c r="AP1387" s="63"/>
      <c r="AQ1387" s="74"/>
      <c r="AR1387" s="73"/>
      <c r="AS1387" s="66" t="s">
        <v>91</v>
      </c>
      <c r="AT1387" s="58"/>
      <c r="AU1387" s="58"/>
      <c r="AV1387" s="62"/>
      <c r="AW1387" s="62"/>
      <c r="AX1387" s="58"/>
      <c r="AY1387" s="58"/>
      <c r="AZ1387" s="58"/>
      <c r="BA1387" s="62"/>
      <c r="BB1387" s="62" t="s">
        <v>297</v>
      </c>
      <c r="BC1387" s="62" t="s">
        <v>298</v>
      </c>
      <c r="BD1387" s="66"/>
      <c r="BE1387" s="62"/>
      <c r="BF1387" s="75"/>
      <c r="BG1387" s="76"/>
      <c r="BH1387" s="77"/>
      <c r="BI1387" s="71"/>
      <c r="BJ1387" s="71"/>
      <c r="BK1387" s="71"/>
    </row>
    <row r="1388" s="822" customFormat="1" ht="60" hidden="1" customHeight="1">
      <c r="A1388" s="58"/>
      <c r="B1388" s="58" t="s">
        <v>62</v>
      </c>
      <c r="C1388" s="58" t="s">
        <v>63</v>
      </c>
      <c r="D1388" s="59" t="s">
        <v>64</v>
      </c>
      <c r="E1388" s="59">
        <v>600</v>
      </c>
      <c r="F1388" s="62" t="s">
        <v>5186</v>
      </c>
      <c r="G1388" s="62" t="s">
        <v>5286</v>
      </c>
      <c r="H1388" s="59" t="s">
        <v>5287</v>
      </c>
      <c r="I1388" s="63" t="s">
        <v>639</v>
      </c>
      <c r="J1388" s="62" t="s">
        <v>640</v>
      </c>
      <c r="K1388" s="64" t="s">
        <v>463</v>
      </c>
      <c r="L1388" s="64" t="s">
        <v>641</v>
      </c>
      <c r="M1388" s="62" t="s">
        <v>5288</v>
      </c>
      <c r="N1388" s="59" t="s">
        <v>5289</v>
      </c>
      <c r="O1388" s="58" t="s">
        <v>644</v>
      </c>
      <c r="P1388" s="58" t="s">
        <v>76</v>
      </c>
      <c r="Q1388" s="66" t="s">
        <v>137</v>
      </c>
      <c r="R1388" s="116" t="s">
        <v>5191</v>
      </c>
      <c r="S1388" s="63">
        <v>12</v>
      </c>
      <c r="T1388" s="69">
        <f t="shared" si="121"/>
        <v>4391.6016</v>
      </c>
      <c r="U1388" s="59" t="s">
        <v>100</v>
      </c>
      <c r="V1388" s="823" t="str">
        <f t="shared" si="115"/>
        <v>к</v>
      </c>
      <c r="W1388" s="823" t="str">
        <f t="shared" si="116"/>
        <v>Па</v>
      </c>
      <c r="X1388" s="63">
        <v>250</v>
      </c>
      <c r="Y1388" s="63" t="s">
        <v>215</v>
      </c>
      <c r="Z1388" s="66" t="s">
        <v>139</v>
      </c>
      <c r="AA1388" s="59" t="s">
        <v>948</v>
      </c>
      <c r="AB1388" s="63"/>
      <c r="AC1388" s="66" t="s">
        <v>141</v>
      </c>
      <c r="AD1388" s="64">
        <v>36</v>
      </c>
      <c r="AE1388" s="72">
        <v>45495</v>
      </c>
      <c r="AF1388" s="73">
        <f t="shared" si="114"/>
        <v>46589</v>
      </c>
      <c r="AG1388" s="62" t="s">
        <v>82</v>
      </c>
      <c r="AH1388" s="62" t="s">
        <v>83</v>
      </c>
      <c r="AI1388" s="66" t="s">
        <v>5290</v>
      </c>
      <c r="AJ1388" s="62" t="s">
        <v>143</v>
      </c>
      <c r="AK1388" s="66" t="str">
        <f ca="1">IF(AE1388=0,"нет данных",IF(TODAY()&lt;AF1388-30,"поверен",IF(TODAY()&gt;AF1388,"ПРОСРОЧЕН","ЗАМЕНИТЬ")))</f>
        <v>поверен</v>
      </c>
      <c r="AL1388" s="66"/>
      <c r="AM1388" s="66" t="s">
        <v>86</v>
      </c>
      <c r="AN1388" s="66" t="s">
        <v>87</v>
      </c>
      <c r="AO1388" s="66" t="s">
        <v>88</v>
      </c>
      <c r="AP1388" s="63" t="s">
        <v>5291</v>
      </c>
      <c r="AQ1388" s="74" t="s">
        <v>5292</v>
      </c>
      <c r="AR1388" s="73"/>
      <c r="AS1388" s="66" t="s">
        <v>91</v>
      </c>
      <c r="AT1388" s="58" t="s">
        <v>385</v>
      </c>
      <c r="AU1388" s="74"/>
      <c r="AV1388" s="74" t="s">
        <v>5292</v>
      </c>
      <c r="AW1388" s="62"/>
      <c r="AX1388" s="58"/>
      <c r="AY1388" s="58"/>
      <c r="AZ1388" s="58"/>
      <c r="BA1388" s="62"/>
      <c r="BB1388" s="62" t="s">
        <v>145</v>
      </c>
      <c r="BC1388" s="62" t="s">
        <v>146</v>
      </c>
      <c r="BD1388" s="66" t="s">
        <v>647</v>
      </c>
      <c r="BE1388" s="62"/>
      <c r="BF1388" s="75"/>
      <c r="BG1388" s="824"/>
      <c r="BH1388" s="824"/>
      <c r="BI1388" s="824"/>
      <c r="BJ1388" s="825" t="s">
        <v>5293</v>
      </c>
      <c r="BK1388" s="826" t="s">
        <v>408</v>
      </c>
    </row>
    <row r="1389" s="95" customFormat="1" ht="60" hidden="1" customHeight="1">
      <c r="A1389" s="58"/>
      <c r="B1389" s="58" t="s">
        <v>62</v>
      </c>
      <c r="C1389" s="58" t="s">
        <v>63</v>
      </c>
      <c r="D1389" s="59" t="s">
        <v>64</v>
      </c>
      <c r="E1389" s="59">
        <v>600</v>
      </c>
      <c r="F1389" s="62" t="s">
        <v>5186</v>
      </c>
      <c r="G1389" s="62" t="s">
        <v>5294</v>
      </c>
      <c r="H1389" s="59" t="s">
        <v>5295</v>
      </c>
      <c r="I1389" s="63" t="s">
        <v>3879</v>
      </c>
      <c r="J1389" s="62" t="s">
        <v>640</v>
      </c>
      <c r="K1389" s="64" t="s">
        <v>463</v>
      </c>
      <c r="L1389" s="64" t="s">
        <v>641</v>
      </c>
      <c r="M1389" s="64" t="s">
        <v>5195</v>
      </c>
      <c r="N1389" s="59" t="s">
        <v>5296</v>
      </c>
      <c r="O1389" s="58" t="s">
        <v>644</v>
      </c>
      <c r="P1389" s="58" t="s">
        <v>76</v>
      </c>
      <c r="Q1389" s="66" t="s">
        <v>137</v>
      </c>
      <c r="R1389" s="116" t="s">
        <v>5191</v>
      </c>
      <c r="S1389" s="63">
        <v>12</v>
      </c>
      <c r="T1389" s="69">
        <f t="shared" si="121"/>
        <v>4391.6016</v>
      </c>
      <c r="U1389" s="59" t="s">
        <v>100</v>
      </c>
      <c r="V1389" s="58" t="str">
        <f t="shared" si="115"/>
        <v>М</v>
      </c>
      <c r="W1389" s="58" t="str">
        <f t="shared" si="116"/>
        <v>Па</v>
      </c>
      <c r="X1389" s="63">
        <v>16</v>
      </c>
      <c r="Y1389" s="63" t="s">
        <v>138</v>
      </c>
      <c r="Z1389" s="66" t="s">
        <v>139</v>
      </c>
      <c r="AA1389" s="59" t="s">
        <v>645</v>
      </c>
      <c r="AB1389" s="63"/>
      <c r="AC1389" s="66" t="s">
        <v>141</v>
      </c>
      <c r="AD1389" s="64">
        <v>36</v>
      </c>
      <c r="AE1389" s="72">
        <v>44884</v>
      </c>
      <c r="AF1389" s="73">
        <f t="shared" si="114"/>
        <v>45979</v>
      </c>
      <c r="AG1389" s="73" t="s">
        <v>1480</v>
      </c>
      <c r="AH1389" s="73" t="s">
        <v>83</v>
      </c>
      <c r="AI1389" s="66" t="s">
        <v>5297</v>
      </c>
      <c r="AJ1389" s="62" t="s">
        <v>143</v>
      </c>
      <c r="AK1389" s="73" t="str">
        <f t="shared" ref="AK1389:AK1406" ca="1" si="123">IF(AE1389=0,"нет данных",IF(TODAY()&lt;AF1389-30,"поверен",IF(TODAY()&gt;AF1389,"ЗАМЕНИТЬ","ПРОСРОЧЕН")))</f>
        <v>поверен</v>
      </c>
      <c r="AL1389" s="66"/>
      <c r="AM1389" s="66" t="s">
        <v>86</v>
      </c>
      <c r="AN1389" s="66" t="s">
        <v>87</v>
      </c>
      <c r="AO1389" s="66" t="s">
        <v>88</v>
      </c>
      <c r="AP1389" s="63"/>
      <c r="AQ1389" s="74"/>
      <c r="AR1389" s="73"/>
      <c r="AS1389" s="66" t="s">
        <v>91</v>
      </c>
      <c r="AT1389" s="58"/>
      <c r="AU1389" s="58"/>
      <c r="AV1389" s="62"/>
      <c r="AW1389" s="62"/>
      <c r="AX1389" s="58"/>
      <c r="AY1389" s="58"/>
      <c r="AZ1389" s="58"/>
      <c r="BA1389" s="62"/>
      <c r="BB1389" s="62" t="s">
        <v>145</v>
      </c>
      <c r="BC1389" s="62" t="s">
        <v>146</v>
      </c>
      <c r="BD1389" s="66">
        <v>3001</v>
      </c>
      <c r="BE1389" s="62"/>
      <c r="BF1389" s="75"/>
      <c r="BG1389" s="127" t="s">
        <v>648</v>
      </c>
      <c r="BH1389" s="128"/>
      <c r="BI1389" s="58"/>
      <c r="BJ1389" s="58"/>
      <c r="BK1389" s="58"/>
    </row>
    <row r="1390" s="95" customFormat="1" ht="60" hidden="1" customHeight="1">
      <c r="A1390" s="58"/>
      <c r="B1390" s="58" t="s">
        <v>62</v>
      </c>
      <c r="C1390" s="58" t="s">
        <v>63</v>
      </c>
      <c r="D1390" s="59" t="s">
        <v>64</v>
      </c>
      <c r="E1390" s="59">
        <v>600</v>
      </c>
      <c r="F1390" s="62" t="s">
        <v>5186</v>
      </c>
      <c r="G1390" s="62" t="s">
        <v>5298</v>
      </c>
      <c r="H1390" s="59" t="s">
        <v>5299</v>
      </c>
      <c r="I1390" s="63" t="s">
        <v>3879</v>
      </c>
      <c r="J1390" s="62" t="s">
        <v>640</v>
      </c>
      <c r="K1390" s="64" t="s">
        <v>463</v>
      </c>
      <c r="L1390" s="64" t="s">
        <v>641</v>
      </c>
      <c r="M1390" s="64" t="s">
        <v>5200</v>
      </c>
      <c r="N1390" s="59" t="s">
        <v>5300</v>
      </c>
      <c r="O1390" s="58" t="s">
        <v>644</v>
      </c>
      <c r="P1390" s="58" t="s">
        <v>76</v>
      </c>
      <c r="Q1390" s="66" t="s">
        <v>137</v>
      </c>
      <c r="R1390" s="116" t="s">
        <v>5191</v>
      </c>
      <c r="S1390" s="63">
        <v>12</v>
      </c>
      <c r="T1390" s="69">
        <f t="shared" si="121"/>
        <v>4391.6016</v>
      </c>
      <c r="U1390" s="59" t="s">
        <v>100</v>
      </c>
      <c r="V1390" s="58" t="str">
        <f t="shared" si="115"/>
        <v>М</v>
      </c>
      <c r="W1390" s="58" t="str">
        <f t="shared" si="116"/>
        <v>Па</v>
      </c>
      <c r="X1390" s="63">
        <v>60</v>
      </c>
      <c r="Y1390" s="63" t="s">
        <v>138</v>
      </c>
      <c r="Z1390" s="66" t="s">
        <v>139</v>
      </c>
      <c r="AA1390" s="59" t="s">
        <v>645</v>
      </c>
      <c r="AB1390" s="63"/>
      <c r="AC1390" s="66" t="s">
        <v>141</v>
      </c>
      <c r="AD1390" s="64">
        <v>36</v>
      </c>
      <c r="AE1390" s="72">
        <v>44884</v>
      </c>
      <c r="AF1390" s="73">
        <f t="shared" si="114"/>
        <v>45979</v>
      </c>
      <c r="AG1390" s="73" t="s">
        <v>1480</v>
      </c>
      <c r="AH1390" s="73" t="s">
        <v>83</v>
      </c>
      <c r="AI1390" s="66" t="s">
        <v>5301</v>
      </c>
      <c r="AJ1390" s="62" t="s">
        <v>143</v>
      </c>
      <c r="AK1390" s="73" t="str">
        <f t="shared" ca="1" si="123"/>
        <v>поверен</v>
      </c>
      <c r="AL1390" s="66"/>
      <c r="AM1390" s="66" t="s">
        <v>86</v>
      </c>
      <c r="AN1390" s="66" t="s">
        <v>87</v>
      </c>
      <c r="AO1390" s="66" t="s">
        <v>88</v>
      </c>
      <c r="AP1390" s="63"/>
      <c r="AQ1390" s="74"/>
      <c r="AR1390" s="73"/>
      <c r="AS1390" s="66" t="s">
        <v>91</v>
      </c>
      <c r="AT1390" s="58"/>
      <c r="AU1390" s="58"/>
      <c r="AV1390" s="62"/>
      <c r="AW1390" s="62"/>
      <c r="AX1390" s="58"/>
      <c r="AY1390" s="58"/>
      <c r="AZ1390" s="58"/>
      <c r="BA1390" s="62"/>
      <c r="BB1390" s="62" t="s">
        <v>145</v>
      </c>
      <c r="BC1390" s="62" t="s">
        <v>146</v>
      </c>
      <c r="BD1390" s="66">
        <v>3001</v>
      </c>
      <c r="BE1390" s="62"/>
      <c r="BF1390" s="75"/>
      <c r="BG1390" s="127" t="s">
        <v>648</v>
      </c>
      <c r="BH1390" s="128"/>
      <c r="BI1390" s="58"/>
      <c r="BJ1390" s="58"/>
      <c r="BK1390" s="58"/>
    </row>
    <row r="1391" s="95" customFormat="1" ht="60" hidden="1" customHeight="1">
      <c r="A1391" s="58"/>
      <c r="B1391" s="58" t="s">
        <v>62</v>
      </c>
      <c r="C1391" s="58" t="s">
        <v>63</v>
      </c>
      <c r="D1391" s="59" t="s">
        <v>64</v>
      </c>
      <c r="E1391" s="59">
        <v>600</v>
      </c>
      <c r="F1391" s="62" t="s">
        <v>5186</v>
      </c>
      <c r="G1391" s="62" t="s">
        <v>5302</v>
      </c>
      <c r="H1391" s="59" t="s">
        <v>5303</v>
      </c>
      <c r="I1391" s="63" t="s">
        <v>3879</v>
      </c>
      <c r="J1391" s="62" t="s">
        <v>640</v>
      </c>
      <c r="K1391" s="64" t="s">
        <v>463</v>
      </c>
      <c r="L1391" s="64" t="s">
        <v>641</v>
      </c>
      <c r="M1391" s="64" t="s">
        <v>5205</v>
      </c>
      <c r="N1391" s="59" t="s">
        <v>5304</v>
      </c>
      <c r="O1391" s="58" t="s">
        <v>644</v>
      </c>
      <c r="P1391" s="58" t="s">
        <v>76</v>
      </c>
      <c r="Q1391" s="66" t="s">
        <v>137</v>
      </c>
      <c r="R1391" s="116" t="s">
        <v>5191</v>
      </c>
      <c r="S1391" s="63">
        <v>12</v>
      </c>
      <c r="T1391" s="69">
        <f t="shared" si="121"/>
        <v>4391.6016</v>
      </c>
      <c r="U1391" s="59" t="s">
        <v>100</v>
      </c>
      <c r="V1391" s="58" t="str">
        <f t="shared" si="115"/>
        <v>к</v>
      </c>
      <c r="W1391" s="58" t="str">
        <f t="shared" si="116"/>
        <v>Па</v>
      </c>
      <c r="X1391" s="63">
        <v>600</v>
      </c>
      <c r="Y1391" s="63" t="s">
        <v>215</v>
      </c>
      <c r="Z1391" s="66" t="s">
        <v>139</v>
      </c>
      <c r="AA1391" s="59" t="s">
        <v>948</v>
      </c>
      <c r="AB1391" s="63"/>
      <c r="AC1391" s="66" t="s">
        <v>141</v>
      </c>
      <c r="AD1391" s="64">
        <v>36</v>
      </c>
      <c r="AE1391" s="72">
        <v>44884</v>
      </c>
      <c r="AF1391" s="73">
        <f t="shared" si="114"/>
        <v>45979</v>
      </c>
      <c r="AG1391" s="62" t="s">
        <v>82</v>
      </c>
      <c r="AH1391" s="62" t="s">
        <v>83</v>
      </c>
      <c r="AI1391" s="66" t="s">
        <v>5305</v>
      </c>
      <c r="AJ1391" s="62" t="s">
        <v>143</v>
      </c>
      <c r="AK1391" s="73" t="str">
        <f t="shared" ca="1" si="123"/>
        <v>поверен</v>
      </c>
      <c r="AL1391" s="66"/>
      <c r="AM1391" s="66" t="s">
        <v>86</v>
      </c>
      <c r="AN1391" s="66" t="s">
        <v>87</v>
      </c>
      <c r="AO1391" s="66" t="s">
        <v>88</v>
      </c>
      <c r="AP1391" s="63"/>
      <c r="AQ1391" s="74"/>
      <c r="AR1391" s="73"/>
      <c r="AS1391" s="66" t="s">
        <v>91</v>
      </c>
      <c r="AT1391" s="58"/>
      <c r="AU1391" s="58"/>
      <c r="AV1391" s="62"/>
      <c r="AW1391" s="62"/>
      <c r="AX1391" s="58"/>
      <c r="AY1391" s="58"/>
      <c r="AZ1391" s="58"/>
      <c r="BA1391" s="62"/>
      <c r="BB1391" s="62" t="s">
        <v>145</v>
      </c>
      <c r="BC1391" s="62" t="s">
        <v>146</v>
      </c>
      <c r="BD1391" s="66">
        <v>3001</v>
      </c>
      <c r="BE1391" s="62"/>
      <c r="BF1391" s="75"/>
      <c r="BG1391" s="127" t="s">
        <v>648</v>
      </c>
      <c r="BH1391" s="128"/>
      <c r="BI1391" s="58"/>
      <c r="BJ1391" s="58"/>
      <c r="BK1391" s="58"/>
    </row>
    <row r="1392" s="95" customFormat="1" ht="60" hidden="1" customHeight="1">
      <c r="A1392" s="58"/>
      <c r="B1392" s="58" t="s">
        <v>62</v>
      </c>
      <c r="C1392" s="58" t="s">
        <v>63</v>
      </c>
      <c r="D1392" s="59" t="s">
        <v>64</v>
      </c>
      <c r="E1392" s="59">
        <v>600</v>
      </c>
      <c r="F1392" s="62" t="s">
        <v>5186</v>
      </c>
      <c r="G1392" s="62" t="s">
        <v>5306</v>
      </c>
      <c r="H1392" s="59" t="s">
        <v>5307</v>
      </c>
      <c r="I1392" s="63" t="s">
        <v>3879</v>
      </c>
      <c r="J1392" s="62" t="s">
        <v>640</v>
      </c>
      <c r="K1392" s="64" t="s">
        <v>463</v>
      </c>
      <c r="L1392" s="64" t="s">
        <v>641</v>
      </c>
      <c r="M1392" s="64" t="s">
        <v>5205</v>
      </c>
      <c r="N1392" s="59" t="s">
        <v>5308</v>
      </c>
      <c r="O1392" s="58" t="s">
        <v>644</v>
      </c>
      <c r="P1392" s="58" t="s">
        <v>76</v>
      </c>
      <c r="Q1392" s="66" t="s">
        <v>137</v>
      </c>
      <c r="R1392" s="116" t="s">
        <v>5191</v>
      </c>
      <c r="S1392" s="63">
        <v>12</v>
      </c>
      <c r="T1392" s="69">
        <f t="shared" si="121"/>
        <v>4391.6016</v>
      </c>
      <c r="U1392" s="59" t="s">
        <v>100</v>
      </c>
      <c r="V1392" s="58" t="str">
        <f t="shared" si="115"/>
        <v>к</v>
      </c>
      <c r="W1392" s="58" t="str">
        <f t="shared" si="116"/>
        <v>Па</v>
      </c>
      <c r="X1392" s="63">
        <v>600</v>
      </c>
      <c r="Y1392" s="63" t="s">
        <v>215</v>
      </c>
      <c r="Z1392" s="66" t="s">
        <v>139</v>
      </c>
      <c r="AA1392" s="59" t="s">
        <v>645</v>
      </c>
      <c r="AB1392" s="63"/>
      <c r="AC1392" s="66" t="s">
        <v>141</v>
      </c>
      <c r="AD1392" s="64">
        <v>36</v>
      </c>
      <c r="AE1392" s="72">
        <v>44884</v>
      </c>
      <c r="AF1392" s="73">
        <f t="shared" si="114"/>
        <v>45979</v>
      </c>
      <c r="AG1392" s="62" t="s">
        <v>82</v>
      </c>
      <c r="AH1392" s="62" t="s">
        <v>83</v>
      </c>
      <c r="AI1392" s="66" t="s">
        <v>5309</v>
      </c>
      <c r="AJ1392" s="62" t="s">
        <v>143</v>
      </c>
      <c r="AK1392" s="73" t="str">
        <f t="shared" ca="1" si="123"/>
        <v>поверен</v>
      </c>
      <c r="AL1392" s="66"/>
      <c r="AM1392" s="66" t="s">
        <v>86</v>
      </c>
      <c r="AN1392" s="66" t="s">
        <v>87</v>
      </c>
      <c r="AO1392" s="66" t="s">
        <v>88</v>
      </c>
      <c r="AP1392" s="63"/>
      <c r="AQ1392" s="74"/>
      <c r="AR1392" s="73"/>
      <c r="AS1392" s="66" t="s">
        <v>91</v>
      </c>
      <c r="AT1392" s="58"/>
      <c r="AU1392" s="58"/>
      <c r="AV1392" s="62"/>
      <c r="AW1392" s="62"/>
      <c r="AX1392" s="58"/>
      <c r="AY1392" s="58"/>
      <c r="AZ1392" s="58"/>
      <c r="BA1392" s="62"/>
      <c r="BB1392" s="62" t="s">
        <v>145</v>
      </c>
      <c r="BC1392" s="62" t="s">
        <v>146</v>
      </c>
      <c r="BD1392" s="66">
        <v>3001</v>
      </c>
      <c r="BE1392" s="62"/>
      <c r="BF1392" s="75"/>
      <c r="BG1392" s="127" t="s">
        <v>648</v>
      </c>
      <c r="BH1392" s="128"/>
      <c r="BI1392" s="58"/>
      <c r="BJ1392" s="58"/>
      <c r="BK1392" s="58"/>
    </row>
    <row r="1393" s="98" customFormat="1" ht="60" hidden="1" customHeight="1">
      <c r="A1393" s="37"/>
      <c r="B1393" s="37" t="s">
        <v>62</v>
      </c>
      <c r="C1393" s="37" t="s">
        <v>63</v>
      </c>
      <c r="D1393" s="56" t="s">
        <v>64</v>
      </c>
      <c r="E1393" s="56">
        <v>600</v>
      </c>
      <c r="F1393" s="40" t="s">
        <v>5186</v>
      </c>
      <c r="G1393" s="37" t="s">
        <v>5310</v>
      </c>
      <c r="H1393" s="37" t="s">
        <v>5311</v>
      </c>
      <c r="I1393" s="48" t="s">
        <v>2316</v>
      </c>
      <c r="J1393" s="40" t="s">
        <v>5312</v>
      </c>
      <c r="K1393" s="49" t="s">
        <v>2318</v>
      </c>
      <c r="L1393" s="49" t="s">
        <v>2319</v>
      </c>
      <c r="M1393" s="40" t="s">
        <v>2320</v>
      </c>
      <c r="N1393" s="56" t="s">
        <v>5313</v>
      </c>
      <c r="O1393" s="48" t="s">
        <v>2321</v>
      </c>
      <c r="P1393" s="37" t="s">
        <v>76</v>
      </c>
      <c r="Q1393" s="42" t="s">
        <v>1193</v>
      </c>
      <c r="R1393" s="91">
        <v>42699</v>
      </c>
      <c r="S1393" s="48">
        <v>10</v>
      </c>
      <c r="T1393" s="45">
        <f t="shared" si="121"/>
        <v>46351</v>
      </c>
      <c r="U1393" s="56">
        <v>0.10000000000000001</v>
      </c>
      <c r="V1393" s="37" t="str">
        <f t="shared" si="115"/>
        <v>м</v>
      </c>
      <c r="W1393" s="37" t="str">
        <f t="shared" si="116"/>
        <v>м/c</v>
      </c>
      <c r="X1393" s="48">
        <v>30</v>
      </c>
      <c r="Y1393" s="48" t="s">
        <v>325</v>
      </c>
      <c r="Z1393" s="42" t="s">
        <v>2322</v>
      </c>
      <c r="AA1393" s="56" t="s">
        <v>2323</v>
      </c>
      <c r="AB1393" s="48" t="s">
        <v>325</v>
      </c>
      <c r="AC1393" s="42" t="s">
        <v>2324</v>
      </c>
      <c r="AD1393" s="49">
        <v>12</v>
      </c>
      <c r="AE1393" s="50">
        <v>45612</v>
      </c>
      <c r="AF1393" s="51">
        <f t="shared" si="114"/>
        <v>45976</v>
      </c>
      <c r="AG1393" s="40" t="s">
        <v>82</v>
      </c>
      <c r="AH1393" s="40" t="s">
        <v>83</v>
      </c>
      <c r="AI1393" s="42" t="s">
        <v>2424</v>
      </c>
      <c r="AJ1393" s="40" t="s">
        <v>85</v>
      </c>
      <c r="AK1393" s="51" t="str">
        <f t="shared" ca="1" si="123"/>
        <v>поверен</v>
      </c>
      <c r="AL1393" s="42"/>
      <c r="AM1393" s="42" t="s">
        <v>86</v>
      </c>
      <c r="AN1393" s="42" t="s">
        <v>87</v>
      </c>
      <c r="AO1393" s="42" t="s">
        <v>88</v>
      </c>
      <c r="AP1393" s="48" t="s">
        <v>2326</v>
      </c>
      <c r="AQ1393" s="41"/>
      <c r="AR1393" s="51"/>
      <c r="AS1393" s="42" t="s">
        <v>91</v>
      </c>
      <c r="AT1393" s="37"/>
      <c r="AU1393" s="37"/>
      <c r="AV1393" s="40"/>
      <c r="AW1393" s="40"/>
      <c r="AX1393" s="37"/>
      <c r="AY1393" s="37"/>
      <c r="AZ1393" s="37"/>
      <c r="BA1393" s="40"/>
      <c r="BB1393" s="40" t="s">
        <v>2327</v>
      </c>
      <c r="BC1393" s="40" t="s">
        <v>2328</v>
      </c>
      <c r="BD1393" s="42">
        <v>3661</v>
      </c>
      <c r="BE1393" s="40"/>
      <c r="BF1393" s="52"/>
      <c r="BG1393" s="37" t="s">
        <v>648</v>
      </c>
      <c r="BH1393" s="99"/>
      <c r="BI1393" s="41" t="s">
        <v>2337</v>
      </c>
      <c r="BJ1393" s="41" t="s">
        <v>2338</v>
      </c>
      <c r="BK1393" s="41" t="s">
        <v>880</v>
      </c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</row>
    <row r="1394" s="98" customFormat="1" ht="60" hidden="1" customHeight="1">
      <c r="A1394" s="37"/>
      <c r="B1394" s="37" t="s">
        <v>62</v>
      </c>
      <c r="C1394" s="37" t="s">
        <v>63</v>
      </c>
      <c r="D1394" s="56" t="s">
        <v>64</v>
      </c>
      <c r="E1394" s="56">
        <v>600</v>
      </c>
      <c r="F1394" s="40" t="s">
        <v>5186</v>
      </c>
      <c r="G1394" s="37" t="s">
        <v>5310</v>
      </c>
      <c r="H1394" s="37" t="s">
        <v>5314</v>
      </c>
      <c r="I1394" s="48" t="s">
        <v>2316</v>
      </c>
      <c r="J1394" s="40" t="s">
        <v>5312</v>
      </c>
      <c r="K1394" s="49" t="s">
        <v>2318</v>
      </c>
      <c r="L1394" s="49" t="s">
        <v>2319</v>
      </c>
      <c r="M1394" s="40" t="s">
        <v>2320</v>
      </c>
      <c r="N1394" s="56" t="s">
        <v>5315</v>
      </c>
      <c r="O1394" s="48" t="s">
        <v>2321</v>
      </c>
      <c r="P1394" s="37" t="s">
        <v>76</v>
      </c>
      <c r="Q1394" s="42" t="s">
        <v>1193</v>
      </c>
      <c r="R1394" s="91">
        <v>42699</v>
      </c>
      <c r="S1394" s="48">
        <v>10</v>
      </c>
      <c r="T1394" s="45">
        <f t="shared" si="121"/>
        <v>46351</v>
      </c>
      <c r="U1394" s="56">
        <v>0.10000000000000001</v>
      </c>
      <c r="V1394" s="37" t="str">
        <f t="shared" si="115"/>
        <v>м</v>
      </c>
      <c r="W1394" s="37" t="str">
        <f t="shared" si="116"/>
        <v>м/c</v>
      </c>
      <c r="X1394" s="48">
        <v>30</v>
      </c>
      <c r="Y1394" s="48" t="s">
        <v>325</v>
      </c>
      <c r="Z1394" s="42" t="s">
        <v>2322</v>
      </c>
      <c r="AA1394" s="56" t="s">
        <v>2323</v>
      </c>
      <c r="AB1394" s="48" t="s">
        <v>325</v>
      </c>
      <c r="AC1394" s="42" t="s">
        <v>2324</v>
      </c>
      <c r="AD1394" s="49">
        <v>12</v>
      </c>
      <c r="AE1394" s="50">
        <v>45612</v>
      </c>
      <c r="AF1394" s="51">
        <f t="shared" si="114"/>
        <v>45976</v>
      </c>
      <c r="AG1394" s="40" t="s">
        <v>82</v>
      </c>
      <c r="AH1394" s="40" t="s">
        <v>83</v>
      </c>
      <c r="AI1394" s="42" t="s">
        <v>2424</v>
      </c>
      <c r="AJ1394" s="40" t="s">
        <v>85</v>
      </c>
      <c r="AK1394" s="51" t="str">
        <f t="shared" ca="1" si="123"/>
        <v>поверен</v>
      </c>
      <c r="AL1394" s="42"/>
      <c r="AM1394" s="42" t="s">
        <v>86</v>
      </c>
      <c r="AN1394" s="42" t="s">
        <v>87</v>
      </c>
      <c r="AO1394" s="42" t="s">
        <v>88</v>
      </c>
      <c r="AP1394" s="48" t="s">
        <v>2326</v>
      </c>
      <c r="AQ1394" s="41"/>
      <c r="AR1394" s="51"/>
      <c r="AS1394" s="42" t="s">
        <v>91</v>
      </c>
      <c r="AT1394" s="37"/>
      <c r="AU1394" s="37"/>
      <c r="AV1394" s="40"/>
      <c r="AW1394" s="40"/>
      <c r="AX1394" s="37"/>
      <c r="AY1394" s="37"/>
      <c r="AZ1394" s="37"/>
      <c r="BA1394" s="40"/>
      <c r="BB1394" s="40" t="s">
        <v>2327</v>
      </c>
      <c r="BC1394" s="40" t="s">
        <v>2328</v>
      </c>
      <c r="BD1394" s="42">
        <v>3661</v>
      </c>
      <c r="BE1394" s="40"/>
      <c r="BF1394" s="52"/>
      <c r="BG1394" s="37" t="s">
        <v>648</v>
      </c>
      <c r="BH1394" s="99"/>
      <c r="BI1394" s="41" t="s">
        <v>2337</v>
      </c>
      <c r="BJ1394" s="41" t="s">
        <v>2338</v>
      </c>
      <c r="BK1394" s="41" t="s">
        <v>880</v>
      </c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</row>
    <row r="1395" s="98" customFormat="1" ht="60" hidden="1" customHeight="1">
      <c r="A1395" s="37"/>
      <c r="B1395" s="37" t="s">
        <v>62</v>
      </c>
      <c r="C1395" s="37" t="s">
        <v>63</v>
      </c>
      <c r="D1395" s="56" t="s">
        <v>64</v>
      </c>
      <c r="E1395" s="56">
        <v>600</v>
      </c>
      <c r="F1395" s="40" t="s">
        <v>5186</v>
      </c>
      <c r="G1395" s="37" t="s">
        <v>5316</v>
      </c>
      <c r="H1395" s="37" t="s">
        <v>5317</v>
      </c>
      <c r="I1395" s="48" t="s">
        <v>2316</v>
      </c>
      <c r="J1395" s="40" t="s">
        <v>5312</v>
      </c>
      <c r="K1395" s="49" t="s">
        <v>2318</v>
      </c>
      <c r="L1395" s="49" t="s">
        <v>2319</v>
      </c>
      <c r="M1395" s="40" t="s">
        <v>2320</v>
      </c>
      <c r="N1395" s="56" t="s">
        <v>5318</v>
      </c>
      <c r="O1395" s="48" t="s">
        <v>2321</v>
      </c>
      <c r="P1395" s="37" t="s">
        <v>76</v>
      </c>
      <c r="Q1395" s="42" t="s">
        <v>1193</v>
      </c>
      <c r="R1395" s="91">
        <v>42699</v>
      </c>
      <c r="S1395" s="48">
        <v>10</v>
      </c>
      <c r="T1395" s="45">
        <f t="shared" si="121"/>
        <v>46351</v>
      </c>
      <c r="U1395" s="56">
        <v>0.10000000000000001</v>
      </c>
      <c r="V1395" s="37" t="str">
        <f t="shared" si="115"/>
        <v>м</v>
      </c>
      <c r="W1395" s="37" t="str">
        <f t="shared" si="116"/>
        <v>м/c</v>
      </c>
      <c r="X1395" s="48">
        <v>30</v>
      </c>
      <c r="Y1395" s="48" t="s">
        <v>325</v>
      </c>
      <c r="Z1395" s="42" t="s">
        <v>2322</v>
      </c>
      <c r="AA1395" s="56" t="s">
        <v>2323</v>
      </c>
      <c r="AB1395" s="48" t="s">
        <v>325</v>
      </c>
      <c r="AC1395" s="42" t="s">
        <v>2324</v>
      </c>
      <c r="AD1395" s="49">
        <v>12</v>
      </c>
      <c r="AE1395" s="50">
        <v>45612</v>
      </c>
      <c r="AF1395" s="51">
        <f t="shared" si="114"/>
        <v>45976</v>
      </c>
      <c r="AG1395" s="40" t="s">
        <v>82</v>
      </c>
      <c r="AH1395" s="40" t="s">
        <v>83</v>
      </c>
      <c r="AI1395" s="42" t="s">
        <v>2424</v>
      </c>
      <c r="AJ1395" s="40" t="s">
        <v>85</v>
      </c>
      <c r="AK1395" s="51" t="str">
        <f t="shared" ca="1" si="123"/>
        <v>поверен</v>
      </c>
      <c r="AL1395" s="42"/>
      <c r="AM1395" s="42" t="s">
        <v>86</v>
      </c>
      <c r="AN1395" s="42" t="s">
        <v>87</v>
      </c>
      <c r="AO1395" s="42" t="s">
        <v>88</v>
      </c>
      <c r="AP1395" s="48" t="s">
        <v>2326</v>
      </c>
      <c r="AQ1395" s="41"/>
      <c r="AR1395" s="51"/>
      <c r="AS1395" s="42" t="s">
        <v>91</v>
      </c>
      <c r="AT1395" s="37"/>
      <c r="AU1395" s="37"/>
      <c r="AV1395" s="40"/>
      <c r="AW1395" s="40"/>
      <c r="AX1395" s="37"/>
      <c r="AY1395" s="37"/>
      <c r="AZ1395" s="37"/>
      <c r="BA1395" s="40"/>
      <c r="BB1395" s="40" t="s">
        <v>2327</v>
      </c>
      <c r="BC1395" s="40" t="s">
        <v>2328</v>
      </c>
      <c r="BD1395" s="42">
        <v>3661</v>
      </c>
      <c r="BE1395" s="40"/>
      <c r="BF1395" s="52"/>
      <c r="BG1395" s="37" t="s">
        <v>648</v>
      </c>
      <c r="BH1395" s="99"/>
      <c r="BI1395" s="41" t="s">
        <v>2337</v>
      </c>
      <c r="BJ1395" s="41" t="s">
        <v>2338</v>
      </c>
      <c r="BK1395" s="41" t="s">
        <v>880</v>
      </c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</row>
    <row r="1396" s="98" customFormat="1" ht="60" hidden="1" customHeight="1">
      <c r="A1396" s="37"/>
      <c r="B1396" s="37" t="s">
        <v>62</v>
      </c>
      <c r="C1396" s="37" t="s">
        <v>63</v>
      </c>
      <c r="D1396" s="56" t="s">
        <v>64</v>
      </c>
      <c r="E1396" s="56">
        <v>600</v>
      </c>
      <c r="F1396" s="40" t="s">
        <v>5186</v>
      </c>
      <c r="G1396" s="37" t="s">
        <v>5316</v>
      </c>
      <c r="H1396" s="37" t="s">
        <v>5319</v>
      </c>
      <c r="I1396" s="48" t="s">
        <v>2316</v>
      </c>
      <c r="J1396" s="40" t="s">
        <v>5312</v>
      </c>
      <c r="K1396" s="49" t="s">
        <v>2318</v>
      </c>
      <c r="L1396" s="49" t="s">
        <v>2319</v>
      </c>
      <c r="M1396" s="40" t="s">
        <v>2320</v>
      </c>
      <c r="N1396" s="56" t="s">
        <v>5320</v>
      </c>
      <c r="O1396" s="48" t="s">
        <v>2321</v>
      </c>
      <c r="P1396" s="37" t="s">
        <v>76</v>
      </c>
      <c r="Q1396" s="42" t="s">
        <v>1193</v>
      </c>
      <c r="R1396" s="91">
        <v>42699</v>
      </c>
      <c r="S1396" s="48">
        <v>10</v>
      </c>
      <c r="T1396" s="45">
        <f t="shared" si="121"/>
        <v>46351</v>
      </c>
      <c r="U1396" s="56">
        <v>0.10000000000000001</v>
      </c>
      <c r="V1396" s="37" t="str">
        <f t="shared" si="115"/>
        <v>м</v>
      </c>
      <c r="W1396" s="37" t="str">
        <f t="shared" si="116"/>
        <v>м/c</v>
      </c>
      <c r="X1396" s="48">
        <v>30</v>
      </c>
      <c r="Y1396" s="48" t="s">
        <v>325</v>
      </c>
      <c r="Z1396" s="42" t="s">
        <v>2322</v>
      </c>
      <c r="AA1396" s="56" t="s">
        <v>2323</v>
      </c>
      <c r="AB1396" s="48" t="s">
        <v>325</v>
      </c>
      <c r="AC1396" s="42" t="s">
        <v>2324</v>
      </c>
      <c r="AD1396" s="49">
        <v>12</v>
      </c>
      <c r="AE1396" s="50">
        <v>45612</v>
      </c>
      <c r="AF1396" s="51">
        <f t="shared" si="114"/>
        <v>45976</v>
      </c>
      <c r="AG1396" s="40" t="s">
        <v>82</v>
      </c>
      <c r="AH1396" s="40" t="s">
        <v>83</v>
      </c>
      <c r="AI1396" s="42" t="s">
        <v>2424</v>
      </c>
      <c r="AJ1396" s="40" t="s">
        <v>85</v>
      </c>
      <c r="AK1396" s="51" t="str">
        <f t="shared" ca="1" si="123"/>
        <v>поверен</v>
      </c>
      <c r="AL1396" s="42"/>
      <c r="AM1396" s="42" t="s">
        <v>86</v>
      </c>
      <c r="AN1396" s="42" t="s">
        <v>87</v>
      </c>
      <c r="AO1396" s="42" t="s">
        <v>88</v>
      </c>
      <c r="AP1396" s="48" t="s">
        <v>2326</v>
      </c>
      <c r="AQ1396" s="41"/>
      <c r="AR1396" s="51"/>
      <c r="AS1396" s="42" t="s">
        <v>91</v>
      </c>
      <c r="AT1396" s="37"/>
      <c r="AU1396" s="37"/>
      <c r="AV1396" s="40"/>
      <c r="AW1396" s="40"/>
      <c r="AX1396" s="37"/>
      <c r="AY1396" s="37"/>
      <c r="AZ1396" s="37"/>
      <c r="BA1396" s="40"/>
      <c r="BB1396" s="40" t="s">
        <v>2327</v>
      </c>
      <c r="BC1396" s="40" t="s">
        <v>2328</v>
      </c>
      <c r="BD1396" s="42">
        <v>3661</v>
      </c>
      <c r="BE1396" s="40"/>
      <c r="BF1396" s="52"/>
      <c r="BG1396" s="37" t="s">
        <v>648</v>
      </c>
      <c r="BH1396" s="99"/>
      <c r="BI1396" s="41" t="s">
        <v>2337</v>
      </c>
      <c r="BJ1396" s="41" t="s">
        <v>2338</v>
      </c>
      <c r="BK1396" s="41" t="s">
        <v>880</v>
      </c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</row>
    <row r="1397" s="98" customFormat="1" ht="60" hidden="1" customHeight="1">
      <c r="A1397" s="37"/>
      <c r="B1397" s="37" t="s">
        <v>62</v>
      </c>
      <c r="C1397" s="37" t="s">
        <v>63</v>
      </c>
      <c r="D1397" s="56" t="s">
        <v>64</v>
      </c>
      <c r="E1397" s="56">
        <v>600</v>
      </c>
      <c r="F1397" s="40" t="s">
        <v>5186</v>
      </c>
      <c r="G1397" s="37" t="s">
        <v>5321</v>
      </c>
      <c r="H1397" s="37" t="s">
        <v>5322</v>
      </c>
      <c r="I1397" s="48" t="s">
        <v>2316</v>
      </c>
      <c r="J1397" s="40" t="s">
        <v>5312</v>
      </c>
      <c r="K1397" s="49" t="s">
        <v>2318</v>
      </c>
      <c r="L1397" s="49" t="s">
        <v>2319</v>
      </c>
      <c r="M1397" s="40" t="s">
        <v>2320</v>
      </c>
      <c r="N1397" s="56" t="s">
        <v>5323</v>
      </c>
      <c r="O1397" s="48" t="s">
        <v>2321</v>
      </c>
      <c r="P1397" s="37" t="s">
        <v>76</v>
      </c>
      <c r="Q1397" s="42" t="s">
        <v>1193</v>
      </c>
      <c r="R1397" s="91">
        <v>42699</v>
      </c>
      <c r="S1397" s="48">
        <v>10</v>
      </c>
      <c r="T1397" s="45">
        <f t="shared" si="121"/>
        <v>46351</v>
      </c>
      <c r="U1397" s="56">
        <v>0.10000000000000001</v>
      </c>
      <c r="V1397" s="37" t="str">
        <f t="shared" si="115"/>
        <v>м</v>
      </c>
      <c r="W1397" s="37" t="str">
        <f t="shared" si="116"/>
        <v>м/c</v>
      </c>
      <c r="X1397" s="48">
        <v>30</v>
      </c>
      <c r="Y1397" s="48" t="s">
        <v>325</v>
      </c>
      <c r="Z1397" s="42" t="s">
        <v>2322</v>
      </c>
      <c r="AA1397" s="56" t="s">
        <v>2323</v>
      </c>
      <c r="AB1397" s="48" t="s">
        <v>325</v>
      </c>
      <c r="AC1397" s="42" t="s">
        <v>2324</v>
      </c>
      <c r="AD1397" s="49">
        <v>12</v>
      </c>
      <c r="AE1397" s="50">
        <v>45612</v>
      </c>
      <c r="AF1397" s="51">
        <f t="shared" si="114"/>
        <v>45976</v>
      </c>
      <c r="AG1397" s="40" t="s">
        <v>82</v>
      </c>
      <c r="AH1397" s="40" t="s">
        <v>83</v>
      </c>
      <c r="AI1397" s="42" t="s">
        <v>2424</v>
      </c>
      <c r="AJ1397" s="40" t="s">
        <v>85</v>
      </c>
      <c r="AK1397" s="51" t="str">
        <f t="shared" ca="1" si="123"/>
        <v>поверен</v>
      </c>
      <c r="AL1397" s="42"/>
      <c r="AM1397" s="42" t="s">
        <v>86</v>
      </c>
      <c r="AN1397" s="42" t="s">
        <v>87</v>
      </c>
      <c r="AO1397" s="42" t="s">
        <v>88</v>
      </c>
      <c r="AP1397" s="48" t="s">
        <v>2326</v>
      </c>
      <c r="AQ1397" s="41"/>
      <c r="AR1397" s="51"/>
      <c r="AS1397" s="42" t="s">
        <v>91</v>
      </c>
      <c r="AT1397" s="37"/>
      <c r="AU1397" s="37"/>
      <c r="AV1397" s="40"/>
      <c r="AW1397" s="40"/>
      <c r="AX1397" s="37"/>
      <c r="AY1397" s="37"/>
      <c r="AZ1397" s="37"/>
      <c r="BA1397" s="40"/>
      <c r="BB1397" s="40" t="s">
        <v>2327</v>
      </c>
      <c r="BC1397" s="40" t="s">
        <v>2328</v>
      </c>
      <c r="BD1397" s="42">
        <v>3661</v>
      </c>
      <c r="BE1397" s="40"/>
      <c r="BF1397" s="52"/>
      <c r="BG1397" s="37" t="s">
        <v>648</v>
      </c>
      <c r="BH1397" s="99"/>
      <c r="BI1397" s="41" t="s">
        <v>2337</v>
      </c>
      <c r="BJ1397" s="41" t="s">
        <v>2338</v>
      </c>
      <c r="BK1397" s="41" t="s">
        <v>880</v>
      </c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</row>
    <row r="1398" s="98" customFormat="1" ht="60" hidden="1" customHeight="1">
      <c r="A1398" s="37"/>
      <c r="B1398" s="37" t="s">
        <v>62</v>
      </c>
      <c r="C1398" s="37" t="s">
        <v>63</v>
      </c>
      <c r="D1398" s="56" t="s">
        <v>64</v>
      </c>
      <c r="E1398" s="56">
        <v>600</v>
      </c>
      <c r="F1398" s="40" t="s">
        <v>5186</v>
      </c>
      <c r="G1398" s="37" t="s">
        <v>5321</v>
      </c>
      <c r="H1398" s="37" t="s">
        <v>5324</v>
      </c>
      <c r="I1398" s="48" t="s">
        <v>2316</v>
      </c>
      <c r="J1398" s="40" t="s">
        <v>5312</v>
      </c>
      <c r="K1398" s="49" t="s">
        <v>2318</v>
      </c>
      <c r="L1398" s="49" t="s">
        <v>2319</v>
      </c>
      <c r="M1398" s="40" t="s">
        <v>2320</v>
      </c>
      <c r="N1398" s="56" t="s">
        <v>5325</v>
      </c>
      <c r="O1398" s="48" t="s">
        <v>2321</v>
      </c>
      <c r="P1398" s="37" t="s">
        <v>76</v>
      </c>
      <c r="Q1398" s="42" t="s">
        <v>1193</v>
      </c>
      <c r="R1398" s="91">
        <v>42699</v>
      </c>
      <c r="S1398" s="48">
        <v>10</v>
      </c>
      <c r="T1398" s="45">
        <f t="shared" si="121"/>
        <v>46351</v>
      </c>
      <c r="U1398" s="56">
        <v>0.10000000000000001</v>
      </c>
      <c r="V1398" s="37" t="str">
        <f t="shared" si="115"/>
        <v>м</v>
      </c>
      <c r="W1398" s="37" t="str">
        <f t="shared" si="116"/>
        <v>м/c</v>
      </c>
      <c r="X1398" s="48">
        <v>30</v>
      </c>
      <c r="Y1398" s="48" t="s">
        <v>325</v>
      </c>
      <c r="Z1398" s="42" t="s">
        <v>2322</v>
      </c>
      <c r="AA1398" s="56" t="s">
        <v>2323</v>
      </c>
      <c r="AB1398" s="48" t="s">
        <v>325</v>
      </c>
      <c r="AC1398" s="42" t="s">
        <v>2324</v>
      </c>
      <c r="AD1398" s="49">
        <v>12</v>
      </c>
      <c r="AE1398" s="50">
        <v>45612</v>
      </c>
      <c r="AF1398" s="51">
        <f t="shared" si="114"/>
        <v>45976</v>
      </c>
      <c r="AG1398" s="40" t="s">
        <v>82</v>
      </c>
      <c r="AH1398" s="40" t="s">
        <v>83</v>
      </c>
      <c r="AI1398" s="42" t="s">
        <v>2424</v>
      </c>
      <c r="AJ1398" s="40" t="s">
        <v>85</v>
      </c>
      <c r="AK1398" s="51" t="str">
        <f t="shared" ca="1" si="123"/>
        <v>поверен</v>
      </c>
      <c r="AL1398" s="42"/>
      <c r="AM1398" s="42" t="s">
        <v>86</v>
      </c>
      <c r="AN1398" s="42" t="s">
        <v>87</v>
      </c>
      <c r="AO1398" s="42" t="s">
        <v>88</v>
      </c>
      <c r="AP1398" s="48" t="s">
        <v>2326</v>
      </c>
      <c r="AQ1398" s="41"/>
      <c r="AR1398" s="51"/>
      <c r="AS1398" s="42" t="s">
        <v>91</v>
      </c>
      <c r="AT1398" s="37"/>
      <c r="AU1398" s="37"/>
      <c r="AV1398" s="40"/>
      <c r="AW1398" s="40"/>
      <c r="AX1398" s="37"/>
      <c r="AY1398" s="37"/>
      <c r="AZ1398" s="37"/>
      <c r="BA1398" s="40"/>
      <c r="BB1398" s="40" t="s">
        <v>2327</v>
      </c>
      <c r="BC1398" s="40" t="s">
        <v>2328</v>
      </c>
      <c r="BD1398" s="42">
        <v>3661</v>
      </c>
      <c r="BE1398" s="40"/>
      <c r="BF1398" s="52"/>
      <c r="BG1398" s="37" t="s">
        <v>648</v>
      </c>
      <c r="BH1398" s="99"/>
      <c r="BI1398" s="41" t="s">
        <v>2337</v>
      </c>
      <c r="BJ1398" s="41" t="s">
        <v>2338</v>
      </c>
      <c r="BK1398" s="41" t="s">
        <v>880</v>
      </c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</row>
    <row r="1399" s="101" customFormat="1" ht="60" hidden="1" customHeight="1">
      <c r="A1399" s="37"/>
      <c r="B1399" s="37" t="s">
        <v>62</v>
      </c>
      <c r="C1399" s="37" t="s">
        <v>63</v>
      </c>
      <c r="D1399" s="56" t="s">
        <v>64</v>
      </c>
      <c r="E1399" s="56">
        <v>600</v>
      </c>
      <c r="F1399" s="40" t="s">
        <v>5186</v>
      </c>
      <c r="G1399" s="37" t="s">
        <v>5326</v>
      </c>
      <c r="H1399" s="47" t="s">
        <v>5327</v>
      </c>
      <c r="I1399" s="48" t="s">
        <v>2316</v>
      </c>
      <c r="J1399" s="40" t="s">
        <v>2317</v>
      </c>
      <c r="K1399" s="49" t="s">
        <v>2318</v>
      </c>
      <c r="L1399" s="49" t="s">
        <v>2319</v>
      </c>
      <c r="M1399" s="40" t="s">
        <v>2320</v>
      </c>
      <c r="N1399" s="56" t="s">
        <v>5328</v>
      </c>
      <c r="O1399" s="48" t="s">
        <v>2321</v>
      </c>
      <c r="P1399" s="37" t="s">
        <v>76</v>
      </c>
      <c r="Q1399" s="42" t="s">
        <v>1193</v>
      </c>
      <c r="R1399" s="96">
        <v>42699</v>
      </c>
      <c r="S1399" s="48">
        <v>10</v>
      </c>
      <c r="T1399" s="45">
        <f t="shared" si="121"/>
        <v>46351</v>
      </c>
      <c r="U1399" s="56">
        <v>0.10000000000000001</v>
      </c>
      <c r="V1399" s="47" t="str">
        <f t="shared" si="115"/>
        <v>м</v>
      </c>
      <c r="W1399" s="47" t="str">
        <f t="shared" si="116"/>
        <v>м/c</v>
      </c>
      <c r="X1399" s="48">
        <v>30</v>
      </c>
      <c r="Y1399" s="48" t="s">
        <v>325</v>
      </c>
      <c r="Z1399" s="42" t="s">
        <v>2322</v>
      </c>
      <c r="AA1399" s="56" t="s">
        <v>2323</v>
      </c>
      <c r="AB1399" s="48" t="s">
        <v>325</v>
      </c>
      <c r="AC1399" s="42" t="s">
        <v>2324</v>
      </c>
      <c r="AD1399" s="49">
        <v>12</v>
      </c>
      <c r="AE1399" s="50">
        <v>45853</v>
      </c>
      <c r="AF1399" s="51">
        <f t="shared" si="114"/>
        <v>46217</v>
      </c>
      <c r="AG1399" s="40" t="s">
        <v>82</v>
      </c>
      <c r="AH1399" s="40" t="s">
        <v>83</v>
      </c>
      <c r="AI1399" s="42" t="s">
        <v>5329</v>
      </c>
      <c r="AJ1399" s="40" t="s">
        <v>109</v>
      </c>
      <c r="AK1399" s="51" t="str">
        <f t="shared" ca="1" si="123"/>
        <v>поверен</v>
      </c>
      <c r="AL1399" s="42"/>
      <c r="AM1399" s="42" t="s">
        <v>86</v>
      </c>
      <c r="AN1399" s="42" t="s">
        <v>87</v>
      </c>
      <c r="AO1399" s="42" t="s">
        <v>88</v>
      </c>
      <c r="AP1399" s="48" t="s">
        <v>2326</v>
      </c>
      <c r="AQ1399" s="41"/>
      <c r="AR1399" s="51"/>
      <c r="AS1399" s="42" t="s">
        <v>91</v>
      </c>
      <c r="AT1399" s="37"/>
      <c r="AU1399" s="37"/>
      <c r="AV1399" s="40"/>
      <c r="AW1399" s="40"/>
      <c r="AX1399" s="37"/>
      <c r="AY1399" s="37"/>
      <c r="AZ1399" s="37"/>
      <c r="BA1399" s="40"/>
      <c r="BB1399" s="40" t="s">
        <v>2327</v>
      </c>
      <c r="BC1399" s="40" t="s">
        <v>2328</v>
      </c>
      <c r="BD1399" s="42">
        <v>3661</v>
      </c>
      <c r="BE1399" s="40"/>
      <c r="BF1399" s="52"/>
      <c r="BG1399" s="53"/>
      <c r="BH1399" s="103"/>
      <c r="BI1399" s="38" t="s">
        <v>2337</v>
      </c>
      <c r="BJ1399" s="38" t="s">
        <v>2338</v>
      </c>
      <c r="BK1399" s="38" t="s">
        <v>880</v>
      </c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2"/>
      <c r="HP1399" s="2"/>
      <c r="HQ1399" s="2"/>
      <c r="HR1399" s="2"/>
      <c r="HS1399" s="2"/>
      <c r="HT1399" s="2"/>
      <c r="HU1399" s="2"/>
      <c r="HV1399" s="2"/>
      <c r="HW1399" s="2"/>
      <c r="HX1399" s="2"/>
      <c r="HY1399" s="2"/>
      <c r="HZ1399" s="2"/>
      <c r="IA1399" s="2"/>
      <c r="IB1399" s="2"/>
      <c r="IC1399" s="2"/>
      <c r="ID1399" s="2"/>
      <c r="IE1399" s="2"/>
    </row>
    <row r="1400" s="101" customFormat="1" ht="60" hidden="1" customHeight="1">
      <c r="A1400" s="37"/>
      <c r="B1400" s="37" t="s">
        <v>62</v>
      </c>
      <c r="C1400" s="37" t="s">
        <v>63</v>
      </c>
      <c r="D1400" s="56" t="s">
        <v>64</v>
      </c>
      <c r="E1400" s="56">
        <v>600</v>
      </c>
      <c r="F1400" s="40" t="s">
        <v>5186</v>
      </c>
      <c r="G1400" s="37" t="s">
        <v>5326</v>
      </c>
      <c r="H1400" s="47" t="s">
        <v>5330</v>
      </c>
      <c r="I1400" s="48" t="s">
        <v>2316</v>
      </c>
      <c r="J1400" s="40" t="s">
        <v>2317</v>
      </c>
      <c r="K1400" s="49" t="s">
        <v>2318</v>
      </c>
      <c r="L1400" s="49" t="s">
        <v>2319</v>
      </c>
      <c r="M1400" s="40" t="s">
        <v>2320</v>
      </c>
      <c r="N1400" s="56" t="s">
        <v>5331</v>
      </c>
      <c r="O1400" s="48" t="s">
        <v>2321</v>
      </c>
      <c r="P1400" s="37" t="s">
        <v>76</v>
      </c>
      <c r="Q1400" s="42" t="s">
        <v>1193</v>
      </c>
      <c r="R1400" s="96">
        <v>44076</v>
      </c>
      <c r="S1400" s="48">
        <v>10</v>
      </c>
      <c r="T1400" s="45">
        <v>44440</v>
      </c>
      <c r="U1400" s="56">
        <v>0.10000000000000001</v>
      </c>
      <c r="V1400" s="47" t="str">
        <f t="shared" si="115"/>
        <v>м</v>
      </c>
      <c r="W1400" s="47" t="str">
        <f t="shared" si="116"/>
        <v>м/c</v>
      </c>
      <c r="X1400" s="48">
        <v>30</v>
      </c>
      <c r="Y1400" s="48" t="s">
        <v>325</v>
      </c>
      <c r="Z1400" s="42" t="s">
        <v>2322</v>
      </c>
      <c r="AA1400" s="56" t="s">
        <v>2323</v>
      </c>
      <c r="AB1400" s="48" t="s">
        <v>325</v>
      </c>
      <c r="AC1400" s="42" t="s">
        <v>2324</v>
      </c>
      <c r="AD1400" s="49">
        <v>12</v>
      </c>
      <c r="AE1400" s="50">
        <v>45853</v>
      </c>
      <c r="AF1400" s="51">
        <f t="shared" si="114"/>
        <v>46217</v>
      </c>
      <c r="AG1400" s="40" t="s">
        <v>82</v>
      </c>
      <c r="AH1400" s="40" t="s">
        <v>83</v>
      </c>
      <c r="AI1400" s="42" t="s">
        <v>5332</v>
      </c>
      <c r="AJ1400" s="40" t="s">
        <v>109</v>
      </c>
      <c r="AK1400" s="51" t="str">
        <f t="shared" ca="1" si="123"/>
        <v>поверен</v>
      </c>
      <c r="AL1400" s="42"/>
      <c r="AM1400" s="42" t="s">
        <v>86</v>
      </c>
      <c r="AN1400" s="42" t="s">
        <v>87</v>
      </c>
      <c r="AO1400" s="42" t="s">
        <v>88</v>
      </c>
      <c r="AP1400" s="48" t="s">
        <v>5333</v>
      </c>
      <c r="AQ1400" s="41" t="s">
        <v>5334</v>
      </c>
      <c r="AR1400" s="51"/>
      <c r="AS1400" s="42" t="s">
        <v>91</v>
      </c>
      <c r="AT1400" s="37" t="s">
        <v>92</v>
      </c>
      <c r="AU1400" s="37"/>
      <c r="AV1400" s="41" t="s">
        <v>5334</v>
      </c>
      <c r="AW1400" s="40"/>
      <c r="AX1400" s="37"/>
      <c r="AY1400" s="37"/>
      <c r="AZ1400" s="37"/>
      <c r="BA1400" s="40"/>
      <c r="BB1400" s="40" t="s">
        <v>2327</v>
      </c>
      <c r="BC1400" s="40" t="s">
        <v>2328</v>
      </c>
      <c r="BD1400" s="42">
        <v>3661</v>
      </c>
      <c r="BE1400" s="40"/>
      <c r="BF1400" s="52"/>
      <c r="BG1400" s="56" t="s">
        <v>1822</v>
      </c>
      <c r="BH1400" s="103" t="s">
        <v>5335</v>
      </c>
      <c r="BI1400" s="38" t="s">
        <v>2337</v>
      </c>
      <c r="BJ1400" s="38" t="s">
        <v>2338</v>
      </c>
      <c r="BK1400" s="38" t="s">
        <v>880</v>
      </c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/>
      <c r="HN1400" s="2"/>
      <c r="HO1400" s="2"/>
      <c r="HP1400" s="2"/>
      <c r="HQ1400" s="2"/>
      <c r="HR1400" s="2"/>
      <c r="HS1400" s="2"/>
      <c r="HT1400" s="2"/>
      <c r="HU1400" s="2"/>
      <c r="HV1400" s="2"/>
      <c r="HW1400" s="2"/>
      <c r="HX1400" s="2"/>
      <c r="HY1400" s="2"/>
      <c r="HZ1400" s="2"/>
      <c r="IA1400" s="2"/>
      <c r="IB1400" s="2"/>
      <c r="IC1400" s="2"/>
      <c r="ID1400" s="2"/>
      <c r="IE1400" s="2"/>
    </row>
    <row r="1401" s="98" customFormat="1" ht="60" hidden="1" customHeight="1">
      <c r="A1401" s="37"/>
      <c r="B1401" s="37" t="s">
        <v>62</v>
      </c>
      <c r="C1401" s="37" t="s">
        <v>63</v>
      </c>
      <c r="D1401" s="56" t="s">
        <v>64</v>
      </c>
      <c r="E1401" s="56">
        <v>600</v>
      </c>
      <c r="F1401" s="40" t="s">
        <v>5186</v>
      </c>
      <c r="G1401" s="37" t="s">
        <v>5336</v>
      </c>
      <c r="H1401" s="37" t="s">
        <v>5337</v>
      </c>
      <c r="I1401" s="48" t="s">
        <v>2316</v>
      </c>
      <c r="J1401" s="40" t="s">
        <v>5312</v>
      </c>
      <c r="K1401" s="49" t="s">
        <v>2318</v>
      </c>
      <c r="L1401" s="49" t="s">
        <v>2319</v>
      </c>
      <c r="M1401" s="40" t="s">
        <v>2320</v>
      </c>
      <c r="N1401" s="56" t="s">
        <v>5338</v>
      </c>
      <c r="O1401" s="48" t="s">
        <v>2321</v>
      </c>
      <c r="P1401" s="37" t="s">
        <v>76</v>
      </c>
      <c r="Q1401" s="42" t="s">
        <v>1193</v>
      </c>
      <c r="R1401" s="91">
        <v>42699</v>
      </c>
      <c r="S1401" s="48">
        <v>10</v>
      </c>
      <c r="T1401" s="45">
        <f t="shared" si="121"/>
        <v>46351</v>
      </c>
      <c r="U1401" s="56">
        <v>0.10000000000000001</v>
      </c>
      <c r="V1401" s="37" t="str">
        <f t="shared" si="115"/>
        <v>м</v>
      </c>
      <c r="W1401" s="37" t="str">
        <f t="shared" si="116"/>
        <v>м/c</v>
      </c>
      <c r="X1401" s="48">
        <v>30</v>
      </c>
      <c r="Y1401" s="48" t="s">
        <v>325</v>
      </c>
      <c r="Z1401" s="42" t="s">
        <v>2322</v>
      </c>
      <c r="AA1401" s="56" t="s">
        <v>2323</v>
      </c>
      <c r="AB1401" s="48" t="s">
        <v>325</v>
      </c>
      <c r="AC1401" s="42" t="s">
        <v>2324</v>
      </c>
      <c r="AD1401" s="49">
        <v>12</v>
      </c>
      <c r="AE1401" s="50">
        <v>45612</v>
      </c>
      <c r="AF1401" s="51">
        <f t="shared" si="114"/>
        <v>45976</v>
      </c>
      <c r="AG1401" s="40" t="s">
        <v>82</v>
      </c>
      <c r="AH1401" s="40" t="s">
        <v>83</v>
      </c>
      <c r="AI1401" s="42" t="s">
        <v>2424</v>
      </c>
      <c r="AJ1401" s="40" t="s">
        <v>85</v>
      </c>
      <c r="AK1401" s="51" t="str">
        <f t="shared" ca="1" si="123"/>
        <v>поверен</v>
      </c>
      <c r="AL1401" s="42"/>
      <c r="AM1401" s="42" t="s">
        <v>86</v>
      </c>
      <c r="AN1401" s="42" t="s">
        <v>87</v>
      </c>
      <c r="AO1401" s="42" t="s">
        <v>88</v>
      </c>
      <c r="AP1401" s="48" t="s">
        <v>2326</v>
      </c>
      <c r="AQ1401" s="41"/>
      <c r="AR1401" s="51"/>
      <c r="AS1401" s="42" t="s">
        <v>91</v>
      </c>
      <c r="AT1401" s="37"/>
      <c r="AU1401" s="37"/>
      <c r="AV1401" s="40"/>
      <c r="AW1401" s="40"/>
      <c r="AX1401" s="37"/>
      <c r="AY1401" s="37"/>
      <c r="AZ1401" s="37"/>
      <c r="BA1401" s="40"/>
      <c r="BB1401" s="40" t="s">
        <v>2327</v>
      </c>
      <c r="BC1401" s="40" t="s">
        <v>2328</v>
      </c>
      <c r="BD1401" s="42">
        <v>3661</v>
      </c>
      <c r="BE1401" s="40"/>
      <c r="BF1401" s="52"/>
      <c r="BG1401" s="37" t="s">
        <v>648</v>
      </c>
      <c r="BH1401" s="99"/>
      <c r="BI1401" s="41" t="s">
        <v>2337</v>
      </c>
      <c r="BJ1401" s="41" t="s">
        <v>2338</v>
      </c>
      <c r="BK1401" s="41" t="s">
        <v>880</v>
      </c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</row>
    <row r="1402" s="36" customFormat="1" ht="60" hidden="1" customHeight="1">
      <c r="A1402" s="37"/>
      <c r="B1402" s="37" t="s">
        <v>62</v>
      </c>
      <c r="C1402" s="37" t="s">
        <v>63</v>
      </c>
      <c r="D1402" s="56" t="s">
        <v>64</v>
      </c>
      <c r="E1402" s="56">
        <v>600</v>
      </c>
      <c r="F1402" s="40" t="s">
        <v>5186</v>
      </c>
      <c r="G1402" s="40" t="s">
        <v>5339</v>
      </c>
      <c r="H1402" s="56" t="s">
        <v>5340</v>
      </c>
      <c r="I1402" s="48" t="s">
        <v>469</v>
      </c>
      <c r="J1402" s="40" t="s">
        <v>5341</v>
      </c>
      <c r="K1402" s="49" t="s">
        <v>471</v>
      </c>
      <c r="L1402" s="49" t="s">
        <v>656</v>
      </c>
      <c r="M1402" s="40" t="s">
        <v>5243</v>
      </c>
      <c r="N1402" s="49">
        <v>2347446</v>
      </c>
      <c r="O1402" s="37" t="s">
        <v>2608</v>
      </c>
      <c r="P1402" s="37" t="s">
        <v>76</v>
      </c>
      <c r="Q1402" s="42" t="s">
        <v>77</v>
      </c>
      <c r="R1402" s="96">
        <v>42699</v>
      </c>
      <c r="S1402" s="48">
        <v>8</v>
      </c>
      <c r="T1402" s="45">
        <f t="shared" si="121"/>
        <v>45620.599999999999</v>
      </c>
      <c r="U1402" s="56">
        <v>-50</v>
      </c>
      <c r="V1402" s="47" t="str">
        <f t="shared" si="115"/>
        <v/>
      </c>
      <c r="W1402" s="47" t="str">
        <f t="shared" si="116"/>
        <v>°С</v>
      </c>
      <c r="X1402" s="48">
        <v>100</v>
      </c>
      <c r="Y1402" s="48"/>
      <c r="Z1402" s="42" t="s">
        <v>79</v>
      </c>
      <c r="AA1402" s="56" t="s">
        <v>475</v>
      </c>
      <c r="AB1402" s="48"/>
      <c r="AC1402" s="42" t="s">
        <v>79</v>
      </c>
      <c r="AD1402" s="49">
        <v>60</v>
      </c>
      <c r="AE1402" s="50">
        <v>44181</v>
      </c>
      <c r="AF1402" s="51">
        <f t="shared" si="114"/>
        <v>46006</v>
      </c>
      <c r="AG1402" s="51" t="s">
        <v>82</v>
      </c>
      <c r="AH1402" s="51" t="s">
        <v>83</v>
      </c>
      <c r="AI1402" s="42" t="s">
        <v>5342</v>
      </c>
      <c r="AJ1402" s="40" t="s">
        <v>143</v>
      </c>
      <c r="AK1402" s="51" t="str">
        <f t="shared" ca="1" si="123"/>
        <v>поверен</v>
      </c>
      <c r="AL1402" s="42"/>
      <c r="AM1402" s="42" t="s">
        <v>86</v>
      </c>
      <c r="AN1402" s="42" t="s">
        <v>87</v>
      </c>
      <c r="AO1402" s="42" t="s">
        <v>88</v>
      </c>
      <c r="AP1402" s="48" t="s">
        <v>3468</v>
      </c>
      <c r="AQ1402" s="41"/>
      <c r="AR1402" s="51"/>
      <c r="AS1402" s="42" t="s">
        <v>91</v>
      </c>
      <c r="AT1402" s="37" t="s">
        <v>92</v>
      </c>
      <c r="AU1402" s="37"/>
      <c r="AV1402" s="40">
        <v>44327</v>
      </c>
      <c r="AW1402" s="40"/>
      <c r="AX1402" s="37"/>
      <c r="AY1402" s="37"/>
      <c r="AZ1402" s="37"/>
      <c r="BA1402" s="40"/>
      <c r="BB1402" s="40" t="s">
        <v>93</v>
      </c>
      <c r="BC1402" s="40" t="s">
        <v>94</v>
      </c>
      <c r="BD1402" s="42">
        <v>3201</v>
      </c>
      <c r="BE1402" s="40"/>
      <c r="BF1402" s="52"/>
      <c r="BG1402" s="53"/>
      <c r="BH1402" s="54"/>
      <c r="BI1402" s="47"/>
      <c r="BJ1402" s="47"/>
      <c r="BK1402" s="47"/>
      <c r="BL1402" s="55"/>
      <c r="BM1402" s="55"/>
      <c r="BN1402" s="55"/>
      <c r="BO1402" s="55"/>
      <c r="BP1402" s="55"/>
      <c r="BQ1402" s="55"/>
      <c r="BR1402" s="55"/>
      <c r="BS1402" s="55"/>
      <c r="BT1402" s="55"/>
      <c r="BU1402" s="55"/>
      <c r="BV1402" s="55"/>
      <c r="BW1402" s="55"/>
      <c r="BX1402" s="55"/>
      <c r="BY1402" s="55"/>
      <c r="BZ1402" s="55"/>
      <c r="CA1402" s="55"/>
      <c r="CB1402" s="55"/>
      <c r="CC1402" s="55"/>
      <c r="CD1402" s="55"/>
      <c r="CE1402" s="55"/>
      <c r="CF1402" s="55"/>
      <c r="CG1402" s="55"/>
      <c r="CH1402" s="55"/>
      <c r="CI1402" s="55"/>
      <c r="CJ1402" s="55"/>
      <c r="CK1402" s="55"/>
      <c r="CL1402" s="55"/>
      <c r="CM1402" s="55"/>
      <c r="CN1402" s="55"/>
      <c r="CO1402" s="55"/>
      <c r="CP1402" s="55"/>
      <c r="CQ1402" s="55"/>
      <c r="CR1402" s="55"/>
      <c r="CS1402" s="55"/>
      <c r="CT1402" s="55"/>
      <c r="CU1402" s="55"/>
      <c r="CV1402" s="55"/>
      <c r="CW1402" s="55"/>
      <c r="CX1402" s="55"/>
      <c r="CY1402" s="55"/>
      <c r="CZ1402" s="55"/>
      <c r="DA1402" s="55"/>
      <c r="DB1402" s="55"/>
      <c r="DC1402" s="55"/>
      <c r="DD1402" s="55"/>
      <c r="DE1402" s="55"/>
      <c r="DF1402" s="55"/>
      <c r="DG1402" s="55"/>
      <c r="DH1402" s="55"/>
      <c r="DI1402" s="55"/>
      <c r="DJ1402" s="55"/>
      <c r="DK1402" s="55"/>
      <c r="DL1402" s="55"/>
      <c r="DM1402" s="55"/>
      <c r="DN1402" s="55"/>
      <c r="DO1402" s="55"/>
      <c r="DP1402" s="55"/>
      <c r="DQ1402" s="55"/>
      <c r="DR1402" s="55"/>
      <c r="DS1402" s="55"/>
      <c r="DT1402" s="55"/>
      <c r="DU1402" s="55"/>
      <c r="DV1402" s="55"/>
      <c r="DW1402" s="55"/>
      <c r="DX1402" s="55"/>
      <c r="DY1402" s="55"/>
      <c r="DZ1402" s="55"/>
      <c r="EA1402" s="55"/>
      <c r="EB1402" s="55"/>
      <c r="EC1402" s="55"/>
      <c r="ED1402" s="55"/>
      <c r="EE1402" s="55"/>
      <c r="EF1402" s="55"/>
      <c r="EG1402" s="55"/>
      <c r="EH1402" s="55"/>
      <c r="EI1402" s="55"/>
      <c r="EJ1402" s="55"/>
      <c r="EK1402" s="55"/>
      <c r="EL1402" s="55"/>
      <c r="EM1402" s="55"/>
      <c r="EN1402" s="55"/>
      <c r="EO1402" s="55"/>
      <c r="EP1402" s="55"/>
      <c r="EQ1402" s="55"/>
      <c r="ER1402" s="55"/>
      <c r="ES1402" s="55"/>
      <c r="ET1402" s="55"/>
      <c r="EU1402" s="55"/>
      <c r="EV1402" s="55"/>
      <c r="EW1402" s="55"/>
      <c r="EX1402" s="55"/>
      <c r="EY1402" s="55"/>
      <c r="EZ1402" s="55"/>
      <c r="FA1402" s="55"/>
      <c r="FB1402" s="55"/>
      <c r="FC1402" s="55"/>
      <c r="FD1402" s="55"/>
      <c r="FE1402" s="55"/>
      <c r="FF1402" s="55"/>
      <c r="FG1402" s="55"/>
      <c r="FH1402" s="55"/>
      <c r="FI1402" s="55"/>
      <c r="FJ1402" s="55"/>
      <c r="FK1402" s="55"/>
      <c r="FL1402" s="55"/>
      <c r="FM1402" s="55"/>
      <c r="FN1402" s="55"/>
      <c r="FO1402" s="55"/>
      <c r="FP1402" s="55"/>
      <c r="FQ1402" s="55"/>
      <c r="FR1402" s="55"/>
      <c r="FS1402" s="55"/>
      <c r="FT1402" s="55"/>
      <c r="FU1402" s="55"/>
      <c r="FV1402" s="55"/>
      <c r="FW1402" s="55"/>
      <c r="FX1402" s="55"/>
      <c r="FY1402" s="55"/>
      <c r="FZ1402" s="55"/>
      <c r="GA1402" s="55"/>
      <c r="GB1402" s="55"/>
      <c r="GC1402" s="55"/>
      <c r="GD1402" s="55"/>
      <c r="GE1402" s="55"/>
      <c r="GF1402" s="55"/>
      <c r="GG1402" s="55"/>
      <c r="GH1402" s="55"/>
      <c r="GI1402" s="55"/>
      <c r="GJ1402" s="55"/>
      <c r="GK1402" s="55"/>
      <c r="GL1402" s="55"/>
      <c r="GM1402" s="55"/>
      <c r="GN1402" s="55"/>
      <c r="GO1402" s="55"/>
      <c r="GP1402" s="55"/>
      <c r="GQ1402" s="55"/>
      <c r="GR1402" s="55"/>
      <c r="GS1402" s="55"/>
      <c r="GT1402" s="55"/>
      <c r="GU1402" s="55"/>
      <c r="GV1402" s="55"/>
      <c r="GW1402" s="55"/>
      <c r="GX1402" s="55"/>
      <c r="GY1402" s="55"/>
      <c r="GZ1402" s="55"/>
      <c r="HA1402" s="55"/>
      <c r="HB1402" s="55"/>
      <c r="HC1402" s="55"/>
      <c r="HD1402" s="55"/>
      <c r="HE1402" s="55"/>
      <c r="HF1402" s="55"/>
      <c r="HG1402" s="55"/>
      <c r="HH1402" s="55"/>
      <c r="HI1402" s="55"/>
      <c r="HJ1402" s="55"/>
      <c r="HK1402" s="55"/>
      <c r="HL1402" s="55"/>
      <c r="HM1402" s="55"/>
      <c r="HN1402" s="55"/>
      <c r="HO1402" s="55"/>
      <c r="HP1402" s="55"/>
      <c r="HQ1402" s="55"/>
      <c r="HR1402" s="55"/>
      <c r="HS1402" s="55"/>
      <c r="HT1402" s="55"/>
      <c r="HU1402" s="55"/>
      <c r="HV1402" s="55"/>
      <c r="HW1402" s="55"/>
      <c r="HX1402" s="55"/>
      <c r="HY1402" s="55"/>
      <c r="HZ1402" s="55"/>
      <c r="IA1402" s="55"/>
      <c r="IB1402" s="55"/>
      <c r="IC1402" s="55"/>
      <c r="ID1402" s="55"/>
      <c r="IE1402" s="55"/>
    </row>
    <row r="1403" s="36" customFormat="1" ht="60" hidden="1" customHeight="1">
      <c r="A1403" s="37"/>
      <c r="B1403" s="37" t="s">
        <v>62</v>
      </c>
      <c r="C1403" s="37" t="s">
        <v>63</v>
      </c>
      <c r="D1403" s="56" t="s">
        <v>64</v>
      </c>
      <c r="E1403" s="56">
        <v>600</v>
      </c>
      <c r="F1403" s="40" t="s">
        <v>5186</v>
      </c>
      <c r="G1403" s="40" t="s">
        <v>5343</v>
      </c>
      <c r="H1403" s="47" t="s">
        <v>5344</v>
      </c>
      <c r="I1403" s="48" t="s">
        <v>2604</v>
      </c>
      <c r="J1403" s="40" t="s">
        <v>931</v>
      </c>
      <c r="K1403" s="49" t="s">
        <v>2605</v>
      </c>
      <c r="L1403" s="47" t="s">
        <v>2606</v>
      </c>
      <c r="M1403" s="49" t="s">
        <v>5104</v>
      </c>
      <c r="N1403" s="49">
        <v>2333415</v>
      </c>
      <c r="O1403" s="38" t="s">
        <v>3596</v>
      </c>
      <c r="P1403" s="37" t="s">
        <v>76</v>
      </c>
      <c r="Q1403" s="42" t="s">
        <v>77</v>
      </c>
      <c r="R1403" s="96">
        <v>42605</v>
      </c>
      <c r="S1403" s="48">
        <v>5</v>
      </c>
      <c r="T1403" s="45">
        <f t="shared" si="121"/>
        <v>44431</v>
      </c>
      <c r="U1403" s="56">
        <v>-50</v>
      </c>
      <c r="V1403" s="47" t="str">
        <f t="shared" si="115"/>
        <v/>
      </c>
      <c r="W1403" s="47" t="str">
        <f t="shared" si="116"/>
        <v>°С</v>
      </c>
      <c r="X1403" s="48">
        <v>120</v>
      </c>
      <c r="Y1403" s="48"/>
      <c r="Z1403" s="42" t="s">
        <v>79</v>
      </c>
      <c r="AA1403" s="56" t="s">
        <v>1653</v>
      </c>
      <c r="AB1403" s="48"/>
      <c r="AC1403" s="42"/>
      <c r="AD1403" s="49">
        <v>48</v>
      </c>
      <c r="AE1403" s="50">
        <v>45612</v>
      </c>
      <c r="AF1403" s="51">
        <f t="shared" si="114"/>
        <v>47072</v>
      </c>
      <c r="AG1403" s="40" t="s">
        <v>82</v>
      </c>
      <c r="AH1403" s="40" t="s">
        <v>83</v>
      </c>
      <c r="AI1403" s="42" t="s">
        <v>5345</v>
      </c>
      <c r="AJ1403" s="40" t="s">
        <v>143</v>
      </c>
      <c r="AK1403" s="51" t="str">
        <f t="shared" ca="1" si="123"/>
        <v>поверен</v>
      </c>
      <c r="AL1403" s="42"/>
      <c r="AM1403" s="42" t="s">
        <v>86</v>
      </c>
      <c r="AN1403" s="42" t="s">
        <v>87</v>
      </c>
      <c r="AO1403" s="42" t="s">
        <v>88</v>
      </c>
      <c r="AP1403" s="48" t="s">
        <v>4435</v>
      </c>
      <c r="AQ1403" s="41" t="s">
        <v>5248</v>
      </c>
      <c r="AR1403" s="51"/>
      <c r="AS1403" s="42" t="s">
        <v>91</v>
      </c>
      <c r="AT1403" s="37"/>
      <c r="AU1403" s="37"/>
      <c r="AV1403" s="40"/>
      <c r="AW1403" s="40"/>
      <c r="AX1403" s="37"/>
      <c r="AY1403" s="37"/>
      <c r="AZ1403" s="37"/>
      <c r="BA1403" s="40"/>
      <c r="BB1403" s="40" t="s">
        <v>93</v>
      </c>
      <c r="BC1403" s="40" t="s">
        <v>94</v>
      </c>
      <c r="BD1403" s="42">
        <v>3201</v>
      </c>
      <c r="BE1403" s="40"/>
      <c r="BF1403" s="52"/>
      <c r="BG1403" s="53"/>
      <c r="BH1403" s="54"/>
      <c r="BI1403" s="47"/>
      <c r="BJ1403" s="47"/>
      <c r="BK1403" s="47"/>
      <c r="BL1403" s="55"/>
      <c r="BM1403" s="55"/>
      <c r="BN1403" s="55"/>
      <c r="BO1403" s="55"/>
      <c r="BP1403" s="55"/>
      <c r="BQ1403" s="55"/>
      <c r="BR1403" s="55"/>
      <c r="BS1403" s="55"/>
      <c r="BT1403" s="55"/>
      <c r="BU1403" s="55"/>
      <c r="BV1403" s="55"/>
      <c r="BW1403" s="55"/>
      <c r="BX1403" s="55"/>
      <c r="BY1403" s="55"/>
      <c r="BZ1403" s="55"/>
      <c r="CA1403" s="55"/>
      <c r="CB1403" s="55"/>
      <c r="CC1403" s="55"/>
      <c r="CD1403" s="55"/>
      <c r="CE1403" s="55"/>
      <c r="CF1403" s="55"/>
      <c r="CG1403" s="55"/>
      <c r="CH1403" s="55"/>
      <c r="CI1403" s="55"/>
      <c r="CJ1403" s="55"/>
      <c r="CK1403" s="55"/>
      <c r="CL1403" s="55"/>
      <c r="CM1403" s="55"/>
      <c r="CN1403" s="55"/>
      <c r="CO1403" s="55"/>
      <c r="CP1403" s="55"/>
      <c r="CQ1403" s="55"/>
      <c r="CR1403" s="55"/>
      <c r="CS1403" s="55"/>
      <c r="CT1403" s="55"/>
      <c r="CU1403" s="55"/>
      <c r="CV1403" s="55"/>
      <c r="CW1403" s="55"/>
      <c r="CX1403" s="55"/>
      <c r="CY1403" s="55"/>
      <c r="CZ1403" s="55"/>
      <c r="DA1403" s="55"/>
      <c r="DB1403" s="55"/>
      <c r="DC1403" s="55"/>
      <c r="DD1403" s="55"/>
      <c r="DE1403" s="55"/>
      <c r="DF1403" s="55"/>
      <c r="DG1403" s="55"/>
      <c r="DH1403" s="55"/>
      <c r="DI1403" s="55"/>
      <c r="DJ1403" s="55"/>
      <c r="DK1403" s="55"/>
      <c r="DL1403" s="55"/>
      <c r="DM1403" s="55"/>
      <c r="DN1403" s="55"/>
      <c r="DO1403" s="55"/>
      <c r="DP1403" s="55"/>
      <c r="DQ1403" s="55"/>
      <c r="DR1403" s="55"/>
      <c r="DS1403" s="55"/>
      <c r="DT1403" s="55"/>
      <c r="DU1403" s="55"/>
      <c r="DV1403" s="55"/>
      <c r="DW1403" s="55"/>
      <c r="DX1403" s="55"/>
      <c r="DY1403" s="55"/>
      <c r="DZ1403" s="55"/>
      <c r="EA1403" s="55"/>
      <c r="EB1403" s="55"/>
      <c r="EC1403" s="55"/>
      <c r="ED1403" s="55"/>
      <c r="EE1403" s="55"/>
      <c r="EF1403" s="55"/>
      <c r="EG1403" s="55"/>
      <c r="EH1403" s="55"/>
      <c r="EI1403" s="55"/>
      <c r="EJ1403" s="55"/>
      <c r="EK1403" s="55"/>
      <c r="EL1403" s="55"/>
      <c r="EM1403" s="55"/>
      <c r="EN1403" s="55"/>
      <c r="EO1403" s="55"/>
      <c r="EP1403" s="55"/>
      <c r="EQ1403" s="55"/>
      <c r="ER1403" s="55"/>
      <c r="ES1403" s="55"/>
      <c r="ET1403" s="55"/>
      <c r="EU1403" s="55"/>
      <c r="EV1403" s="55"/>
      <c r="EW1403" s="55"/>
      <c r="EX1403" s="55"/>
      <c r="EY1403" s="55"/>
      <c r="EZ1403" s="55"/>
      <c r="FA1403" s="55"/>
      <c r="FB1403" s="55"/>
      <c r="FC1403" s="55"/>
      <c r="FD1403" s="55"/>
      <c r="FE1403" s="55"/>
      <c r="FF1403" s="55"/>
      <c r="FG1403" s="55"/>
      <c r="FH1403" s="55"/>
      <c r="FI1403" s="55"/>
      <c r="FJ1403" s="55"/>
      <c r="FK1403" s="55"/>
      <c r="FL1403" s="55"/>
      <c r="FM1403" s="55"/>
      <c r="FN1403" s="55"/>
      <c r="FO1403" s="55"/>
      <c r="FP1403" s="55"/>
      <c r="FQ1403" s="55"/>
      <c r="FR1403" s="55"/>
      <c r="FS1403" s="55"/>
      <c r="FT1403" s="55"/>
      <c r="FU1403" s="55"/>
      <c r="FV1403" s="55"/>
      <c r="FW1403" s="55"/>
      <c r="FX1403" s="55"/>
      <c r="FY1403" s="55"/>
      <c r="FZ1403" s="55"/>
      <c r="GA1403" s="55"/>
      <c r="GB1403" s="55"/>
      <c r="GC1403" s="55"/>
      <c r="GD1403" s="55"/>
      <c r="GE1403" s="55"/>
      <c r="GF1403" s="55"/>
      <c r="GG1403" s="55"/>
      <c r="GH1403" s="55"/>
      <c r="GI1403" s="55"/>
      <c r="GJ1403" s="55"/>
      <c r="GK1403" s="55"/>
      <c r="GL1403" s="55"/>
      <c r="GM1403" s="55"/>
      <c r="GN1403" s="55"/>
      <c r="GO1403" s="55"/>
      <c r="GP1403" s="55"/>
      <c r="GQ1403" s="55"/>
      <c r="GR1403" s="55"/>
      <c r="GS1403" s="55"/>
      <c r="GT1403" s="55"/>
      <c r="GU1403" s="55"/>
      <c r="GV1403" s="55"/>
      <c r="GW1403" s="55"/>
      <c r="GX1403" s="55"/>
      <c r="GY1403" s="55"/>
      <c r="GZ1403" s="55"/>
      <c r="HA1403" s="55"/>
      <c r="HB1403" s="55"/>
      <c r="HC1403" s="55"/>
      <c r="HD1403" s="55"/>
      <c r="HE1403" s="55"/>
      <c r="HF1403" s="55"/>
      <c r="HG1403" s="55"/>
      <c r="HH1403" s="55"/>
      <c r="HI1403" s="55"/>
      <c r="HJ1403" s="55"/>
      <c r="HK1403" s="55"/>
      <c r="HL1403" s="55"/>
      <c r="HM1403" s="55"/>
      <c r="HN1403" s="55"/>
      <c r="HO1403" s="55"/>
      <c r="HP1403" s="55"/>
      <c r="HQ1403" s="55"/>
      <c r="HR1403" s="55"/>
      <c r="HS1403" s="55"/>
      <c r="HT1403" s="55"/>
      <c r="HU1403" s="55"/>
      <c r="HV1403" s="55"/>
      <c r="HW1403" s="55"/>
      <c r="HX1403" s="55"/>
      <c r="HY1403" s="55"/>
      <c r="HZ1403" s="55"/>
      <c r="IA1403" s="55"/>
      <c r="IB1403" s="55"/>
      <c r="IC1403" s="55"/>
      <c r="ID1403" s="55"/>
      <c r="IE1403" s="55"/>
    </row>
    <row r="1404" s="36" customFormat="1" ht="60" hidden="1" customHeight="1">
      <c r="A1404" s="37"/>
      <c r="B1404" s="37" t="s">
        <v>62</v>
      </c>
      <c r="C1404" s="37" t="s">
        <v>63</v>
      </c>
      <c r="D1404" s="56" t="s">
        <v>64</v>
      </c>
      <c r="E1404" s="56">
        <v>600</v>
      </c>
      <c r="F1404" s="40" t="s">
        <v>5186</v>
      </c>
      <c r="G1404" s="40" t="s">
        <v>5346</v>
      </c>
      <c r="H1404" s="47" t="s">
        <v>5347</v>
      </c>
      <c r="I1404" s="48" t="s">
        <v>2604</v>
      </c>
      <c r="J1404" s="40" t="s">
        <v>931</v>
      </c>
      <c r="K1404" s="49" t="s">
        <v>2605</v>
      </c>
      <c r="L1404" s="47" t="s">
        <v>2606</v>
      </c>
      <c r="M1404" s="49" t="s">
        <v>5104</v>
      </c>
      <c r="N1404" s="49">
        <v>2334423</v>
      </c>
      <c r="O1404" s="38" t="s">
        <v>3596</v>
      </c>
      <c r="P1404" s="37" t="s">
        <v>76</v>
      </c>
      <c r="Q1404" s="42" t="s">
        <v>77</v>
      </c>
      <c r="R1404" s="96">
        <v>42613</v>
      </c>
      <c r="S1404" s="48">
        <v>5</v>
      </c>
      <c r="T1404" s="45">
        <f t="shared" si="121"/>
        <v>44439</v>
      </c>
      <c r="U1404" s="56">
        <v>-50</v>
      </c>
      <c r="V1404" s="47" t="str">
        <f t="shared" si="115"/>
        <v/>
      </c>
      <c r="W1404" s="47" t="str">
        <f t="shared" si="116"/>
        <v>°С</v>
      </c>
      <c r="X1404" s="48">
        <v>120</v>
      </c>
      <c r="Y1404" s="48"/>
      <c r="Z1404" s="42" t="s">
        <v>79</v>
      </c>
      <c r="AA1404" s="56" t="s">
        <v>1653</v>
      </c>
      <c r="AB1404" s="48"/>
      <c r="AC1404" s="42"/>
      <c r="AD1404" s="49">
        <v>48</v>
      </c>
      <c r="AE1404" s="50">
        <v>45612</v>
      </c>
      <c r="AF1404" s="51">
        <f t="shared" si="114"/>
        <v>47072</v>
      </c>
      <c r="AG1404" s="40" t="s">
        <v>82</v>
      </c>
      <c r="AH1404" s="40" t="s">
        <v>83</v>
      </c>
      <c r="AI1404" s="42" t="s">
        <v>5348</v>
      </c>
      <c r="AJ1404" s="40" t="s">
        <v>143</v>
      </c>
      <c r="AK1404" s="51" t="str">
        <f t="shared" ca="1" si="123"/>
        <v>поверен</v>
      </c>
      <c r="AL1404" s="42"/>
      <c r="AM1404" s="42" t="s">
        <v>86</v>
      </c>
      <c r="AN1404" s="42" t="s">
        <v>87</v>
      </c>
      <c r="AO1404" s="42" t="s">
        <v>88</v>
      </c>
      <c r="AP1404" s="48" t="s">
        <v>4435</v>
      </c>
      <c r="AQ1404" s="41" t="s">
        <v>5248</v>
      </c>
      <c r="AR1404" s="51"/>
      <c r="AS1404" s="42" t="s">
        <v>91</v>
      </c>
      <c r="AT1404" s="37"/>
      <c r="AU1404" s="37"/>
      <c r="AV1404" s="40"/>
      <c r="AW1404" s="40"/>
      <c r="AX1404" s="37"/>
      <c r="AY1404" s="37"/>
      <c r="AZ1404" s="37"/>
      <c r="BA1404" s="40"/>
      <c r="BB1404" s="40" t="s">
        <v>93</v>
      </c>
      <c r="BC1404" s="40" t="s">
        <v>94</v>
      </c>
      <c r="BD1404" s="42">
        <v>3201</v>
      </c>
      <c r="BE1404" s="40"/>
      <c r="BF1404" s="52"/>
      <c r="BG1404" s="53"/>
      <c r="BH1404" s="54"/>
      <c r="BI1404" s="47"/>
      <c r="BJ1404" s="47"/>
      <c r="BK1404" s="47"/>
      <c r="BL1404" s="55"/>
      <c r="BM1404" s="55"/>
      <c r="BN1404" s="55"/>
      <c r="BO1404" s="55"/>
      <c r="BP1404" s="55"/>
      <c r="BQ1404" s="55"/>
      <c r="BR1404" s="55"/>
      <c r="BS1404" s="55"/>
      <c r="BT1404" s="55"/>
      <c r="BU1404" s="55"/>
      <c r="BV1404" s="55"/>
      <c r="BW1404" s="55"/>
      <c r="BX1404" s="55"/>
      <c r="BY1404" s="55"/>
      <c r="BZ1404" s="55"/>
      <c r="CA1404" s="55"/>
      <c r="CB1404" s="55"/>
      <c r="CC1404" s="55"/>
      <c r="CD1404" s="55"/>
      <c r="CE1404" s="55"/>
      <c r="CF1404" s="55"/>
      <c r="CG1404" s="55"/>
      <c r="CH1404" s="55"/>
      <c r="CI1404" s="55"/>
      <c r="CJ1404" s="55"/>
      <c r="CK1404" s="55"/>
      <c r="CL1404" s="55"/>
      <c r="CM1404" s="55"/>
      <c r="CN1404" s="55"/>
      <c r="CO1404" s="55"/>
      <c r="CP1404" s="55"/>
      <c r="CQ1404" s="55"/>
      <c r="CR1404" s="55"/>
      <c r="CS1404" s="55"/>
      <c r="CT1404" s="55"/>
      <c r="CU1404" s="55"/>
      <c r="CV1404" s="55"/>
      <c r="CW1404" s="55"/>
      <c r="CX1404" s="55"/>
      <c r="CY1404" s="55"/>
      <c r="CZ1404" s="55"/>
      <c r="DA1404" s="55"/>
      <c r="DB1404" s="55"/>
      <c r="DC1404" s="55"/>
      <c r="DD1404" s="55"/>
      <c r="DE1404" s="55"/>
      <c r="DF1404" s="55"/>
      <c r="DG1404" s="55"/>
      <c r="DH1404" s="55"/>
      <c r="DI1404" s="55"/>
      <c r="DJ1404" s="55"/>
      <c r="DK1404" s="55"/>
      <c r="DL1404" s="55"/>
      <c r="DM1404" s="55"/>
      <c r="DN1404" s="55"/>
      <c r="DO1404" s="55"/>
      <c r="DP1404" s="55"/>
      <c r="DQ1404" s="55"/>
      <c r="DR1404" s="55"/>
      <c r="DS1404" s="55"/>
      <c r="DT1404" s="55"/>
      <c r="DU1404" s="55"/>
      <c r="DV1404" s="55"/>
      <c r="DW1404" s="55"/>
      <c r="DX1404" s="55"/>
      <c r="DY1404" s="55"/>
      <c r="DZ1404" s="55"/>
      <c r="EA1404" s="55"/>
      <c r="EB1404" s="55"/>
      <c r="EC1404" s="55"/>
      <c r="ED1404" s="55"/>
      <c r="EE1404" s="55"/>
      <c r="EF1404" s="55"/>
      <c r="EG1404" s="55"/>
      <c r="EH1404" s="55"/>
      <c r="EI1404" s="55"/>
      <c r="EJ1404" s="55"/>
      <c r="EK1404" s="55"/>
      <c r="EL1404" s="55"/>
      <c r="EM1404" s="55"/>
      <c r="EN1404" s="55"/>
      <c r="EO1404" s="55"/>
      <c r="EP1404" s="55"/>
      <c r="EQ1404" s="55"/>
      <c r="ER1404" s="55"/>
      <c r="ES1404" s="55"/>
      <c r="ET1404" s="55"/>
      <c r="EU1404" s="55"/>
      <c r="EV1404" s="55"/>
      <c r="EW1404" s="55"/>
      <c r="EX1404" s="55"/>
      <c r="EY1404" s="55"/>
      <c r="EZ1404" s="55"/>
      <c r="FA1404" s="55"/>
      <c r="FB1404" s="55"/>
      <c r="FC1404" s="55"/>
      <c r="FD1404" s="55"/>
      <c r="FE1404" s="55"/>
      <c r="FF1404" s="55"/>
      <c r="FG1404" s="55"/>
      <c r="FH1404" s="55"/>
      <c r="FI1404" s="55"/>
      <c r="FJ1404" s="55"/>
      <c r="FK1404" s="55"/>
      <c r="FL1404" s="55"/>
      <c r="FM1404" s="55"/>
      <c r="FN1404" s="55"/>
      <c r="FO1404" s="55"/>
      <c r="FP1404" s="55"/>
      <c r="FQ1404" s="55"/>
      <c r="FR1404" s="55"/>
      <c r="FS1404" s="55"/>
      <c r="FT1404" s="55"/>
      <c r="FU1404" s="55"/>
      <c r="FV1404" s="55"/>
      <c r="FW1404" s="55"/>
      <c r="FX1404" s="55"/>
      <c r="FY1404" s="55"/>
      <c r="FZ1404" s="55"/>
      <c r="GA1404" s="55"/>
      <c r="GB1404" s="55"/>
      <c r="GC1404" s="55"/>
      <c r="GD1404" s="55"/>
      <c r="GE1404" s="55"/>
      <c r="GF1404" s="55"/>
      <c r="GG1404" s="55"/>
      <c r="GH1404" s="55"/>
      <c r="GI1404" s="55"/>
      <c r="GJ1404" s="55"/>
      <c r="GK1404" s="55"/>
      <c r="GL1404" s="55"/>
      <c r="GM1404" s="55"/>
      <c r="GN1404" s="55"/>
      <c r="GO1404" s="55"/>
      <c r="GP1404" s="55"/>
      <c r="GQ1404" s="55"/>
      <c r="GR1404" s="55"/>
      <c r="GS1404" s="55"/>
      <c r="GT1404" s="55"/>
      <c r="GU1404" s="55"/>
      <c r="GV1404" s="55"/>
      <c r="GW1404" s="55"/>
      <c r="GX1404" s="55"/>
      <c r="GY1404" s="55"/>
      <c r="GZ1404" s="55"/>
      <c r="HA1404" s="55"/>
      <c r="HB1404" s="55"/>
      <c r="HC1404" s="55"/>
      <c r="HD1404" s="55"/>
      <c r="HE1404" s="55"/>
      <c r="HF1404" s="55"/>
      <c r="HG1404" s="55"/>
      <c r="HH1404" s="55"/>
      <c r="HI1404" s="55"/>
      <c r="HJ1404" s="55"/>
      <c r="HK1404" s="55"/>
      <c r="HL1404" s="55"/>
      <c r="HM1404" s="55"/>
      <c r="HN1404" s="55"/>
      <c r="HO1404" s="55"/>
      <c r="HP1404" s="55"/>
      <c r="HQ1404" s="55"/>
      <c r="HR1404" s="55"/>
      <c r="HS1404" s="55"/>
      <c r="HT1404" s="55"/>
      <c r="HU1404" s="55"/>
      <c r="HV1404" s="55"/>
      <c r="HW1404" s="55"/>
      <c r="HX1404" s="55"/>
      <c r="HY1404" s="55"/>
      <c r="HZ1404" s="55"/>
      <c r="IA1404" s="55"/>
      <c r="IB1404" s="55"/>
      <c r="IC1404" s="55"/>
      <c r="ID1404" s="55"/>
      <c r="IE1404" s="55"/>
    </row>
    <row r="1405" s="36" customFormat="1" ht="60" hidden="1" customHeight="1">
      <c r="A1405" s="37"/>
      <c r="B1405" s="37" t="s">
        <v>62</v>
      </c>
      <c r="C1405" s="37" t="s">
        <v>63</v>
      </c>
      <c r="D1405" s="56" t="s">
        <v>64</v>
      </c>
      <c r="E1405" s="56">
        <v>600</v>
      </c>
      <c r="F1405" s="40" t="s">
        <v>5186</v>
      </c>
      <c r="G1405" s="47" t="s">
        <v>5349</v>
      </c>
      <c r="H1405" s="47" t="s">
        <v>5350</v>
      </c>
      <c r="I1405" s="48" t="s">
        <v>2604</v>
      </c>
      <c r="J1405" s="40" t="s">
        <v>931</v>
      </c>
      <c r="K1405" s="49" t="s">
        <v>2605</v>
      </c>
      <c r="L1405" s="47" t="s">
        <v>2606</v>
      </c>
      <c r="M1405" s="49" t="s">
        <v>5104</v>
      </c>
      <c r="N1405" s="49">
        <v>2347212</v>
      </c>
      <c r="O1405" s="38" t="s">
        <v>3596</v>
      </c>
      <c r="P1405" s="37" t="s">
        <v>76</v>
      </c>
      <c r="Q1405" s="42" t="s">
        <v>77</v>
      </c>
      <c r="R1405" s="96">
        <v>42696</v>
      </c>
      <c r="S1405" s="48">
        <v>5</v>
      </c>
      <c r="T1405" s="45">
        <f t="shared" si="121"/>
        <v>44522</v>
      </c>
      <c r="U1405" s="56">
        <v>-50</v>
      </c>
      <c r="V1405" s="47" t="str">
        <f t="shared" ref="V1405:V1468" si="124">IF(Y1405="","",Y1405)</f>
        <v/>
      </c>
      <c r="W1405" s="47" t="str">
        <f t="shared" ref="W1405:W1468" si="125">IF(Z1405="","",Z1405)</f>
        <v>°С</v>
      </c>
      <c r="X1405" s="48">
        <v>120</v>
      </c>
      <c r="Y1405" s="48"/>
      <c r="Z1405" s="42" t="s">
        <v>79</v>
      </c>
      <c r="AA1405" s="56" t="s">
        <v>1653</v>
      </c>
      <c r="AB1405" s="48"/>
      <c r="AC1405" s="42"/>
      <c r="AD1405" s="49">
        <v>48</v>
      </c>
      <c r="AE1405" s="50">
        <v>45612</v>
      </c>
      <c r="AF1405" s="51">
        <f t="shared" ref="AF1405:AF1468" si="126">IF(AD1405=0,0,IF(AE1405="","",EDATE(AE1405,AD1405)-DAY(1)))</f>
        <v>47072</v>
      </c>
      <c r="AG1405" s="40" t="s">
        <v>82</v>
      </c>
      <c r="AH1405" s="40" t="s">
        <v>83</v>
      </c>
      <c r="AI1405" s="42" t="s">
        <v>5351</v>
      </c>
      <c r="AJ1405" s="40" t="s">
        <v>143</v>
      </c>
      <c r="AK1405" s="51" t="str">
        <f t="shared" ca="1" si="123"/>
        <v>поверен</v>
      </c>
      <c r="AL1405" s="42"/>
      <c r="AM1405" s="42" t="s">
        <v>86</v>
      </c>
      <c r="AN1405" s="42" t="s">
        <v>87</v>
      </c>
      <c r="AO1405" s="42" t="s">
        <v>88</v>
      </c>
      <c r="AP1405" s="48" t="s">
        <v>4435</v>
      </c>
      <c r="AQ1405" s="41" t="s">
        <v>5248</v>
      </c>
      <c r="AR1405" s="51"/>
      <c r="AS1405" s="42" t="s">
        <v>91</v>
      </c>
      <c r="AT1405" s="37"/>
      <c r="AU1405" s="37"/>
      <c r="AV1405" s="40"/>
      <c r="AW1405" s="40"/>
      <c r="AX1405" s="37"/>
      <c r="AY1405" s="37"/>
      <c r="AZ1405" s="37"/>
      <c r="BA1405" s="40"/>
      <c r="BB1405" s="40" t="s">
        <v>93</v>
      </c>
      <c r="BC1405" s="40" t="s">
        <v>94</v>
      </c>
      <c r="BD1405" s="42">
        <v>3201</v>
      </c>
      <c r="BE1405" s="40"/>
      <c r="BF1405" s="52"/>
      <c r="BG1405" s="53"/>
      <c r="BH1405" s="54"/>
      <c r="BI1405" s="47"/>
      <c r="BJ1405" s="47"/>
      <c r="BK1405" s="47"/>
      <c r="BL1405" s="55"/>
      <c r="BM1405" s="55"/>
      <c r="BN1405" s="55"/>
      <c r="BO1405" s="55"/>
      <c r="BP1405" s="55"/>
      <c r="BQ1405" s="55"/>
      <c r="BR1405" s="55"/>
      <c r="BS1405" s="55"/>
      <c r="BT1405" s="55"/>
      <c r="BU1405" s="55"/>
      <c r="BV1405" s="55"/>
      <c r="BW1405" s="55"/>
      <c r="BX1405" s="55"/>
      <c r="BY1405" s="55"/>
      <c r="BZ1405" s="55"/>
      <c r="CA1405" s="55"/>
      <c r="CB1405" s="55"/>
      <c r="CC1405" s="55"/>
      <c r="CD1405" s="55"/>
      <c r="CE1405" s="55"/>
      <c r="CF1405" s="55"/>
      <c r="CG1405" s="55"/>
      <c r="CH1405" s="55"/>
      <c r="CI1405" s="55"/>
      <c r="CJ1405" s="55"/>
      <c r="CK1405" s="55"/>
      <c r="CL1405" s="55"/>
      <c r="CM1405" s="55"/>
      <c r="CN1405" s="55"/>
      <c r="CO1405" s="55"/>
      <c r="CP1405" s="55"/>
      <c r="CQ1405" s="55"/>
      <c r="CR1405" s="55"/>
      <c r="CS1405" s="55"/>
      <c r="CT1405" s="55"/>
      <c r="CU1405" s="55"/>
      <c r="CV1405" s="55"/>
      <c r="CW1405" s="55"/>
      <c r="CX1405" s="55"/>
      <c r="CY1405" s="55"/>
      <c r="CZ1405" s="55"/>
      <c r="DA1405" s="55"/>
      <c r="DB1405" s="55"/>
      <c r="DC1405" s="55"/>
      <c r="DD1405" s="55"/>
      <c r="DE1405" s="55"/>
      <c r="DF1405" s="55"/>
      <c r="DG1405" s="55"/>
      <c r="DH1405" s="55"/>
      <c r="DI1405" s="55"/>
      <c r="DJ1405" s="55"/>
      <c r="DK1405" s="55"/>
      <c r="DL1405" s="55"/>
      <c r="DM1405" s="55"/>
      <c r="DN1405" s="55"/>
      <c r="DO1405" s="55"/>
      <c r="DP1405" s="55"/>
      <c r="DQ1405" s="55"/>
      <c r="DR1405" s="55"/>
      <c r="DS1405" s="55"/>
      <c r="DT1405" s="55"/>
      <c r="DU1405" s="55"/>
      <c r="DV1405" s="55"/>
      <c r="DW1405" s="55"/>
      <c r="DX1405" s="55"/>
      <c r="DY1405" s="55"/>
      <c r="DZ1405" s="55"/>
      <c r="EA1405" s="55"/>
      <c r="EB1405" s="55"/>
      <c r="EC1405" s="55"/>
      <c r="ED1405" s="55"/>
      <c r="EE1405" s="55"/>
      <c r="EF1405" s="55"/>
      <c r="EG1405" s="55"/>
      <c r="EH1405" s="55"/>
      <c r="EI1405" s="55"/>
      <c r="EJ1405" s="55"/>
      <c r="EK1405" s="55"/>
      <c r="EL1405" s="55"/>
      <c r="EM1405" s="55"/>
      <c r="EN1405" s="55"/>
      <c r="EO1405" s="55"/>
      <c r="EP1405" s="55"/>
      <c r="EQ1405" s="55"/>
      <c r="ER1405" s="55"/>
      <c r="ES1405" s="55"/>
      <c r="ET1405" s="55"/>
      <c r="EU1405" s="55"/>
      <c r="EV1405" s="55"/>
      <c r="EW1405" s="55"/>
      <c r="EX1405" s="55"/>
      <c r="EY1405" s="55"/>
      <c r="EZ1405" s="55"/>
      <c r="FA1405" s="55"/>
      <c r="FB1405" s="55"/>
      <c r="FC1405" s="55"/>
      <c r="FD1405" s="55"/>
      <c r="FE1405" s="55"/>
      <c r="FF1405" s="55"/>
      <c r="FG1405" s="55"/>
      <c r="FH1405" s="55"/>
      <c r="FI1405" s="55"/>
      <c r="FJ1405" s="55"/>
      <c r="FK1405" s="55"/>
      <c r="FL1405" s="55"/>
      <c r="FM1405" s="55"/>
      <c r="FN1405" s="55"/>
      <c r="FO1405" s="55"/>
      <c r="FP1405" s="55"/>
      <c r="FQ1405" s="55"/>
      <c r="FR1405" s="55"/>
      <c r="FS1405" s="55"/>
      <c r="FT1405" s="55"/>
      <c r="FU1405" s="55"/>
      <c r="FV1405" s="55"/>
      <c r="FW1405" s="55"/>
      <c r="FX1405" s="55"/>
      <c r="FY1405" s="55"/>
      <c r="FZ1405" s="55"/>
      <c r="GA1405" s="55"/>
      <c r="GB1405" s="55"/>
      <c r="GC1405" s="55"/>
      <c r="GD1405" s="55"/>
      <c r="GE1405" s="55"/>
      <c r="GF1405" s="55"/>
      <c r="GG1405" s="55"/>
      <c r="GH1405" s="55"/>
      <c r="GI1405" s="55"/>
      <c r="GJ1405" s="55"/>
      <c r="GK1405" s="55"/>
      <c r="GL1405" s="55"/>
      <c r="GM1405" s="55"/>
      <c r="GN1405" s="55"/>
      <c r="GO1405" s="55"/>
      <c r="GP1405" s="55"/>
      <c r="GQ1405" s="55"/>
      <c r="GR1405" s="55"/>
      <c r="GS1405" s="55"/>
      <c r="GT1405" s="55"/>
      <c r="GU1405" s="55"/>
      <c r="GV1405" s="55"/>
      <c r="GW1405" s="55"/>
      <c r="GX1405" s="55"/>
      <c r="GY1405" s="55"/>
      <c r="GZ1405" s="55"/>
      <c r="HA1405" s="55"/>
      <c r="HB1405" s="55"/>
      <c r="HC1405" s="55"/>
      <c r="HD1405" s="55"/>
      <c r="HE1405" s="55"/>
      <c r="HF1405" s="55"/>
      <c r="HG1405" s="55"/>
      <c r="HH1405" s="55"/>
      <c r="HI1405" s="55"/>
      <c r="HJ1405" s="55"/>
      <c r="HK1405" s="55"/>
      <c r="HL1405" s="55"/>
      <c r="HM1405" s="55"/>
      <c r="HN1405" s="55"/>
      <c r="HO1405" s="55"/>
      <c r="HP1405" s="55"/>
      <c r="HQ1405" s="55"/>
      <c r="HR1405" s="55"/>
      <c r="HS1405" s="55"/>
      <c r="HT1405" s="55"/>
      <c r="HU1405" s="55"/>
      <c r="HV1405" s="55"/>
      <c r="HW1405" s="55"/>
      <c r="HX1405" s="55"/>
      <c r="HY1405" s="55"/>
      <c r="HZ1405" s="55"/>
      <c r="IA1405" s="55"/>
      <c r="IB1405" s="55"/>
      <c r="IC1405" s="55"/>
      <c r="ID1405" s="55"/>
      <c r="IE1405" s="55"/>
    </row>
    <row r="1406" s="36" customFormat="1" ht="60" hidden="1" customHeight="1">
      <c r="A1406" s="37"/>
      <c r="B1406" s="37" t="s">
        <v>62</v>
      </c>
      <c r="C1406" s="37" t="s">
        <v>63</v>
      </c>
      <c r="D1406" s="56" t="s">
        <v>64</v>
      </c>
      <c r="E1406" s="56">
        <v>600</v>
      </c>
      <c r="F1406" s="40" t="s">
        <v>5186</v>
      </c>
      <c r="G1406" s="47" t="s">
        <v>5352</v>
      </c>
      <c r="H1406" s="47" t="s">
        <v>5353</v>
      </c>
      <c r="I1406" s="48" t="s">
        <v>2604</v>
      </c>
      <c r="J1406" s="40" t="s">
        <v>931</v>
      </c>
      <c r="K1406" s="49" t="s">
        <v>2605</v>
      </c>
      <c r="L1406" s="47" t="s">
        <v>2606</v>
      </c>
      <c r="M1406" s="49" t="s">
        <v>5104</v>
      </c>
      <c r="N1406" s="49">
        <v>2333417</v>
      </c>
      <c r="O1406" s="38" t="s">
        <v>3596</v>
      </c>
      <c r="P1406" s="37" t="s">
        <v>76</v>
      </c>
      <c r="Q1406" s="42" t="s">
        <v>77</v>
      </c>
      <c r="R1406" s="96">
        <v>42605</v>
      </c>
      <c r="S1406" s="48">
        <v>5</v>
      </c>
      <c r="T1406" s="45">
        <f t="shared" si="121"/>
        <v>44431</v>
      </c>
      <c r="U1406" s="56">
        <v>-50</v>
      </c>
      <c r="V1406" s="47" t="str">
        <f t="shared" si="124"/>
        <v/>
      </c>
      <c r="W1406" s="47" t="str">
        <f t="shared" si="125"/>
        <v>°С</v>
      </c>
      <c r="X1406" s="48">
        <v>120</v>
      </c>
      <c r="Y1406" s="48"/>
      <c r="Z1406" s="42" t="s">
        <v>79</v>
      </c>
      <c r="AA1406" s="56" t="s">
        <v>1653</v>
      </c>
      <c r="AB1406" s="48"/>
      <c r="AC1406" s="42"/>
      <c r="AD1406" s="49">
        <v>48</v>
      </c>
      <c r="AE1406" s="50">
        <v>45612</v>
      </c>
      <c r="AF1406" s="51">
        <f t="shared" si="126"/>
        <v>47072</v>
      </c>
      <c r="AG1406" s="40" t="s">
        <v>82</v>
      </c>
      <c r="AH1406" s="40" t="s">
        <v>83</v>
      </c>
      <c r="AI1406" s="42" t="s">
        <v>5354</v>
      </c>
      <c r="AJ1406" s="40" t="s">
        <v>143</v>
      </c>
      <c r="AK1406" s="51" t="str">
        <f t="shared" ca="1" si="123"/>
        <v>поверен</v>
      </c>
      <c r="AL1406" s="42"/>
      <c r="AM1406" s="42" t="s">
        <v>86</v>
      </c>
      <c r="AN1406" s="42" t="s">
        <v>87</v>
      </c>
      <c r="AO1406" s="42" t="s">
        <v>88</v>
      </c>
      <c r="AP1406" s="48" t="s">
        <v>4435</v>
      </c>
      <c r="AQ1406" s="41" t="s">
        <v>5248</v>
      </c>
      <c r="AR1406" s="51"/>
      <c r="AS1406" s="42" t="s">
        <v>91</v>
      </c>
      <c r="AT1406" s="37"/>
      <c r="AU1406" s="37"/>
      <c r="AV1406" s="40"/>
      <c r="AW1406" s="40"/>
      <c r="AX1406" s="37"/>
      <c r="AY1406" s="37"/>
      <c r="AZ1406" s="37"/>
      <c r="BA1406" s="40"/>
      <c r="BB1406" s="40" t="s">
        <v>93</v>
      </c>
      <c r="BC1406" s="40" t="s">
        <v>94</v>
      </c>
      <c r="BD1406" s="42">
        <v>3201</v>
      </c>
      <c r="BE1406" s="40"/>
      <c r="BF1406" s="52"/>
      <c r="BG1406" s="53"/>
      <c r="BH1406" s="54"/>
      <c r="BI1406" s="47"/>
      <c r="BJ1406" s="47"/>
      <c r="BK1406" s="47"/>
      <c r="BL1406" s="55"/>
      <c r="BM1406" s="55"/>
      <c r="BN1406" s="55"/>
      <c r="BO1406" s="55"/>
      <c r="BP1406" s="55"/>
      <c r="BQ1406" s="55"/>
      <c r="BR1406" s="55"/>
      <c r="BS1406" s="55"/>
      <c r="BT1406" s="55"/>
      <c r="BU1406" s="55"/>
      <c r="BV1406" s="55"/>
      <c r="BW1406" s="55"/>
      <c r="BX1406" s="55"/>
      <c r="BY1406" s="55"/>
      <c r="BZ1406" s="55"/>
      <c r="CA1406" s="55"/>
      <c r="CB1406" s="55"/>
      <c r="CC1406" s="55"/>
      <c r="CD1406" s="55"/>
      <c r="CE1406" s="55"/>
      <c r="CF1406" s="55"/>
      <c r="CG1406" s="55"/>
      <c r="CH1406" s="55"/>
      <c r="CI1406" s="55"/>
      <c r="CJ1406" s="55"/>
      <c r="CK1406" s="55"/>
      <c r="CL1406" s="55"/>
      <c r="CM1406" s="55"/>
      <c r="CN1406" s="55"/>
      <c r="CO1406" s="55"/>
      <c r="CP1406" s="55"/>
      <c r="CQ1406" s="55"/>
      <c r="CR1406" s="55"/>
      <c r="CS1406" s="55"/>
      <c r="CT1406" s="55"/>
      <c r="CU1406" s="55"/>
      <c r="CV1406" s="55"/>
      <c r="CW1406" s="55"/>
      <c r="CX1406" s="55"/>
      <c r="CY1406" s="55"/>
      <c r="CZ1406" s="55"/>
      <c r="DA1406" s="55"/>
      <c r="DB1406" s="55"/>
      <c r="DC1406" s="55"/>
      <c r="DD1406" s="55"/>
      <c r="DE1406" s="55"/>
      <c r="DF1406" s="55"/>
      <c r="DG1406" s="55"/>
      <c r="DH1406" s="55"/>
      <c r="DI1406" s="55"/>
      <c r="DJ1406" s="55"/>
      <c r="DK1406" s="55"/>
      <c r="DL1406" s="55"/>
      <c r="DM1406" s="55"/>
      <c r="DN1406" s="55"/>
      <c r="DO1406" s="55"/>
      <c r="DP1406" s="55"/>
      <c r="DQ1406" s="55"/>
      <c r="DR1406" s="55"/>
      <c r="DS1406" s="55"/>
      <c r="DT1406" s="55"/>
      <c r="DU1406" s="55"/>
      <c r="DV1406" s="55"/>
      <c r="DW1406" s="55"/>
      <c r="DX1406" s="55"/>
      <c r="DY1406" s="55"/>
      <c r="DZ1406" s="55"/>
      <c r="EA1406" s="55"/>
      <c r="EB1406" s="55"/>
      <c r="EC1406" s="55"/>
      <c r="ED1406" s="55"/>
      <c r="EE1406" s="55"/>
      <c r="EF1406" s="55"/>
      <c r="EG1406" s="55"/>
      <c r="EH1406" s="55"/>
      <c r="EI1406" s="55"/>
      <c r="EJ1406" s="55"/>
      <c r="EK1406" s="55"/>
      <c r="EL1406" s="55"/>
      <c r="EM1406" s="55"/>
      <c r="EN1406" s="55"/>
      <c r="EO1406" s="55"/>
      <c r="EP1406" s="55"/>
      <c r="EQ1406" s="55"/>
      <c r="ER1406" s="55"/>
      <c r="ES1406" s="55"/>
      <c r="ET1406" s="55"/>
      <c r="EU1406" s="55"/>
      <c r="EV1406" s="55"/>
      <c r="EW1406" s="55"/>
      <c r="EX1406" s="55"/>
      <c r="EY1406" s="55"/>
      <c r="EZ1406" s="55"/>
      <c r="FA1406" s="55"/>
      <c r="FB1406" s="55"/>
      <c r="FC1406" s="55"/>
      <c r="FD1406" s="55"/>
      <c r="FE1406" s="55"/>
      <c r="FF1406" s="55"/>
      <c r="FG1406" s="55"/>
      <c r="FH1406" s="55"/>
      <c r="FI1406" s="55"/>
      <c r="FJ1406" s="55"/>
      <c r="FK1406" s="55"/>
      <c r="FL1406" s="55"/>
      <c r="FM1406" s="55"/>
      <c r="FN1406" s="55"/>
      <c r="FO1406" s="55"/>
      <c r="FP1406" s="55"/>
      <c r="FQ1406" s="55"/>
      <c r="FR1406" s="55"/>
      <c r="FS1406" s="55"/>
      <c r="FT1406" s="55"/>
      <c r="FU1406" s="55"/>
      <c r="FV1406" s="55"/>
      <c r="FW1406" s="55"/>
      <c r="FX1406" s="55"/>
      <c r="FY1406" s="55"/>
      <c r="FZ1406" s="55"/>
      <c r="GA1406" s="55"/>
      <c r="GB1406" s="55"/>
      <c r="GC1406" s="55"/>
      <c r="GD1406" s="55"/>
      <c r="GE1406" s="55"/>
      <c r="GF1406" s="55"/>
      <c r="GG1406" s="55"/>
      <c r="GH1406" s="55"/>
      <c r="GI1406" s="55"/>
      <c r="GJ1406" s="55"/>
      <c r="GK1406" s="55"/>
      <c r="GL1406" s="55"/>
      <c r="GM1406" s="55"/>
      <c r="GN1406" s="55"/>
      <c r="GO1406" s="55"/>
      <c r="GP1406" s="55"/>
      <c r="GQ1406" s="55"/>
      <c r="GR1406" s="55"/>
      <c r="GS1406" s="55"/>
      <c r="GT1406" s="55"/>
      <c r="GU1406" s="55"/>
      <c r="GV1406" s="55"/>
      <c r="GW1406" s="55"/>
      <c r="GX1406" s="55"/>
      <c r="GY1406" s="55"/>
      <c r="GZ1406" s="55"/>
      <c r="HA1406" s="55"/>
      <c r="HB1406" s="55"/>
      <c r="HC1406" s="55"/>
      <c r="HD1406" s="55"/>
      <c r="HE1406" s="55"/>
      <c r="HF1406" s="55"/>
      <c r="HG1406" s="55"/>
      <c r="HH1406" s="55"/>
      <c r="HI1406" s="55"/>
      <c r="HJ1406" s="55"/>
      <c r="HK1406" s="55"/>
      <c r="HL1406" s="55"/>
      <c r="HM1406" s="55"/>
      <c r="HN1406" s="55"/>
      <c r="HO1406" s="55"/>
      <c r="HP1406" s="55"/>
      <c r="HQ1406" s="55"/>
      <c r="HR1406" s="55"/>
      <c r="HS1406" s="55"/>
      <c r="HT1406" s="55"/>
      <c r="HU1406" s="55"/>
      <c r="HV1406" s="55"/>
      <c r="HW1406" s="55"/>
      <c r="HX1406" s="55"/>
      <c r="HY1406" s="55"/>
      <c r="HZ1406" s="55"/>
      <c r="IA1406" s="55"/>
      <c r="IB1406" s="55"/>
      <c r="IC1406" s="55"/>
      <c r="ID1406" s="55"/>
      <c r="IE1406" s="55"/>
    </row>
    <row r="1407" s="36" customFormat="1" ht="60" hidden="1" customHeight="1">
      <c r="A1407" s="37"/>
      <c r="B1407" s="37" t="s">
        <v>62</v>
      </c>
      <c r="C1407" s="37" t="s">
        <v>63</v>
      </c>
      <c r="D1407" s="56" t="s">
        <v>64</v>
      </c>
      <c r="E1407" s="56">
        <v>600</v>
      </c>
      <c r="F1407" s="40" t="s">
        <v>5186</v>
      </c>
      <c r="G1407" s="47" t="s">
        <v>5355</v>
      </c>
      <c r="H1407" s="47" t="s">
        <v>5356</v>
      </c>
      <c r="I1407" s="48" t="s">
        <v>5260</v>
      </c>
      <c r="J1407" s="40" t="s">
        <v>5357</v>
      </c>
      <c r="K1407" s="49" t="s">
        <v>5262</v>
      </c>
      <c r="L1407" s="49" t="s">
        <v>5263</v>
      </c>
      <c r="M1407" s="49" t="s">
        <v>5264</v>
      </c>
      <c r="N1407" s="47">
        <v>986</v>
      </c>
      <c r="O1407" s="37" t="s">
        <v>5265</v>
      </c>
      <c r="P1407" s="37" t="s">
        <v>76</v>
      </c>
      <c r="Q1407" s="42" t="s">
        <v>1193</v>
      </c>
      <c r="R1407" s="96">
        <v>44131</v>
      </c>
      <c r="S1407" s="48">
        <v>12</v>
      </c>
      <c r="T1407" s="45">
        <f t="shared" si="121"/>
        <v>48513.400000000001</v>
      </c>
      <c r="U1407" s="47">
        <v>-2</v>
      </c>
      <c r="V1407" s="47" t="s">
        <v>325</v>
      </c>
      <c r="W1407" s="47" t="s">
        <v>5266</v>
      </c>
      <c r="X1407" s="47">
        <v>2</v>
      </c>
      <c r="Y1407" s="47" t="s">
        <v>325</v>
      </c>
      <c r="Z1407" s="47" t="s">
        <v>5266</v>
      </c>
      <c r="AA1407" s="56" t="s">
        <v>5267</v>
      </c>
      <c r="AB1407" s="47"/>
      <c r="AC1407" s="42" t="s">
        <v>141</v>
      </c>
      <c r="AD1407" s="47">
        <v>24</v>
      </c>
      <c r="AE1407" s="96">
        <v>45855</v>
      </c>
      <c r="AF1407" s="51">
        <f t="shared" si="126"/>
        <v>46584</v>
      </c>
      <c r="AG1407" s="40" t="s">
        <v>82</v>
      </c>
      <c r="AH1407" s="40" t="s">
        <v>83</v>
      </c>
      <c r="AI1407" s="47" t="s">
        <v>5358</v>
      </c>
      <c r="AJ1407" s="40" t="s">
        <v>109</v>
      </c>
      <c r="AK1407" s="51" t="str">
        <f ca="1">IF(AE1407=0,"нет данных",IF(TODAY()&lt;AF1407-30,"поверен",IF(TODAY()&gt;AF1407,"ПРОСРОЧЕН")))</f>
        <v>поверен</v>
      </c>
      <c r="AL1407" s="103"/>
      <c r="AM1407" s="42" t="s">
        <v>86</v>
      </c>
      <c r="AN1407" s="42" t="s">
        <v>87</v>
      </c>
      <c r="AO1407" s="42" t="s">
        <v>88</v>
      </c>
      <c r="AP1407" s="47" t="s">
        <v>5269</v>
      </c>
      <c r="AQ1407" s="96">
        <v>44811</v>
      </c>
      <c r="AR1407" s="103"/>
      <c r="AS1407" s="42" t="s">
        <v>91</v>
      </c>
      <c r="AT1407" s="47" t="s">
        <v>385</v>
      </c>
      <c r="AU1407" s="47"/>
      <c r="AV1407" s="96">
        <v>45316</v>
      </c>
      <c r="AW1407" s="40"/>
      <c r="AX1407" s="103"/>
      <c r="AY1407" s="103"/>
      <c r="AZ1407" s="103"/>
      <c r="BA1407" s="103"/>
      <c r="BB1407" s="40" t="s">
        <v>5270</v>
      </c>
      <c r="BC1407" s="40"/>
      <c r="BD1407" s="42"/>
      <c r="BE1407" s="103"/>
      <c r="BF1407" s="197"/>
      <c r="BG1407" s="47"/>
      <c r="BH1407" s="54"/>
      <c r="BI1407" s="371" t="s">
        <v>5271</v>
      </c>
      <c r="BJ1407" s="41" t="s">
        <v>5272</v>
      </c>
      <c r="BK1407" s="41" t="s">
        <v>5273</v>
      </c>
      <c r="BL1407" s="55"/>
      <c r="BM1407" s="55"/>
      <c r="BN1407" s="55"/>
      <c r="BO1407" s="55"/>
      <c r="BP1407" s="55"/>
      <c r="BQ1407" s="55"/>
      <c r="BR1407" s="55"/>
      <c r="BS1407" s="55"/>
      <c r="BT1407" s="55"/>
      <c r="BU1407" s="55"/>
      <c r="BV1407" s="55"/>
      <c r="BW1407" s="55"/>
      <c r="BX1407" s="55"/>
      <c r="BY1407" s="55"/>
      <c r="BZ1407" s="55"/>
      <c r="CA1407" s="55"/>
      <c r="CB1407" s="55"/>
      <c r="CC1407" s="55"/>
      <c r="CD1407" s="55"/>
      <c r="CE1407" s="55"/>
      <c r="CF1407" s="55"/>
      <c r="CG1407" s="55"/>
      <c r="CH1407" s="55"/>
      <c r="CI1407" s="55"/>
      <c r="CJ1407" s="55"/>
      <c r="CK1407" s="55"/>
      <c r="CL1407" s="55"/>
      <c r="CM1407" s="55"/>
      <c r="CN1407" s="55"/>
      <c r="CO1407" s="55"/>
      <c r="CP1407" s="55"/>
      <c r="CQ1407" s="55"/>
      <c r="CR1407" s="55"/>
      <c r="CS1407" s="55"/>
      <c r="CT1407" s="55"/>
      <c r="CU1407" s="55"/>
      <c r="CV1407" s="55"/>
      <c r="CW1407" s="55"/>
      <c r="CX1407" s="55"/>
      <c r="CY1407" s="55"/>
      <c r="CZ1407" s="55"/>
      <c r="DA1407" s="55"/>
      <c r="DB1407" s="55"/>
      <c r="DC1407" s="55"/>
      <c r="DD1407" s="55"/>
      <c r="DE1407" s="55"/>
      <c r="DF1407" s="55"/>
      <c r="DG1407" s="55"/>
      <c r="DH1407" s="55"/>
      <c r="DI1407" s="55"/>
      <c r="DJ1407" s="55"/>
      <c r="DK1407" s="55"/>
      <c r="DL1407" s="55"/>
      <c r="DM1407" s="55"/>
      <c r="DN1407" s="55"/>
      <c r="DO1407" s="55"/>
      <c r="DP1407" s="55"/>
      <c r="DQ1407" s="55"/>
      <c r="DR1407" s="55"/>
      <c r="DS1407" s="55"/>
      <c r="DT1407" s="55"/>
      <c r="DU1407" s="55"/>
      <c r="DV1407" s="55"/>
      <c r="DW1407" s="55"/>
      <c r="DX1407" s="55"/>
      <c r="DY1407" s="55"/>
      <c r="DZ1407" s="55"/>
      <c r="EA1407" s="55"/>
      <c r="EB1407" s="55"/>
      <c r="EC1407" s="55"/>
      <c r="ED1407" s="55"/>
      <c r="EE1407" s="55"/>
      <c r="EF1407" s="55"/>
      <c r="EG1407" s="55"/>
      <c r="EH1407" s="55"/>
      <c r="EI1407" s="55"/>
      <c r="EJ1407" s="55"/>
      <c r="EK1407" s="55"/>
      <c r="EL1407" s="55"/>
      <c r="EM1407" s="55"/>
      <c r="EN1407" s="55"/>
      <c r="EO1407" s="55"/>
      <c r="EP1407" s="55"/>
      <c r="EQ1407" s="55"/>
      <c r="ER1407" s="55"/>
      <c r="ES1407" s="55"/>
      <c r="ET1407" s="55"/>
      <c r="EU1407" s="55"/>
      <c r="EV1407" s="55"/>
      <c r="EW1407" s="55"/>
      <c r="EX1407" s="55"/>
      <c r="EY1407" s="55"/>
      <c r="EZ1407" s="55"/>
      <c r="FA1407" s="55"/>
      <c r="FB1407" s="55"/>
      <c r="FC1407" s="55"/>
      <c r="FD1407" s="55"/>
      <c r="FE1407" s="55"/>
      <c r="FF1407" s="55"/>
      <c r="FG1407" s="55"/>
      <c r="FH1407" s="55"/>
      <c r="FI1407" s="55"/>
      <c r="FJ1407" s="55"/>
      <c r="FK1407" s="55"/>
      <c r="FL1407" s="55"/>
      <c r="FM1407" s="55"/>
      <c r="FN1407" s="55"/>
      <c r="FO1407" s="55"/>
      <c r="FP1407" s="55"/>
      <c r="FQ1407" s="55"/>
      <c r="FR1407" s="55"/>
      <c r="FS1407" s="55"/>
      <c r="FT1407" s="55"/>
      <c r="FU1407" s="55"/>
      <c r="FV1407" s="55"/>
      <c r="FW1407" s="55"/>
      <c r="FX1407" s="55"/>
      <c r="FY1407" s="55"/>
      <c r="FZ1407" s="55"/>
      <c r="GA1407" s="55"/>
      <c r="GB1407" s="55"/>
      <c r="GC1407" s="55"/>
      <c r="GD1407" s="55"/>
      <c r="GE1407" s="55"/>
      <c r="GF1407" s="55"/>
      <c r="GG1407" s="55"/>
      <c r="GH1407" s="55"/>
      <c r="GI1407" s="55"/>
      <c r="GJ1407" s="55"/>
      <c r="GK1407" s="55"/>
      <c r="GL1407" s="55"/>
      <c r="GM1407" s="55"/>
      <c r="GN1407" s="55"/>
      <c r="GO1407" s="55"/>
      <c r="GP1407" s="55"/>
      <c r="GQ1407" s="55"/>
      <c r="GR1407" s="55"/>
      <c r="GS1407" s="55"/>
      <c r="GT1407" s="55"/>
      <c r="GU1407" s="55"/>
      <c r="GV1407" s="55"/>
      <c r="GW1407" s="55"/>
      <c r="GX1407" s="55"/>
      <c r="GY1407" s="55"/>
      <c r="GZ1407" s="55"/>
      <c r="HA1407" s="55"/>
      <c r="HB1407" s="55"/>
      <c r="HC1407" s="55"/>
      <c r="HD1407" s="55"/>
      <c r="HE1407" s="55"/>
      <c r="HF1407" s="55"/>
      <c r="HG1407" s="55"/>
      <c r="HH1407" s="55"/>
      <c r="HI1407" s="55"/>
      <c r="HJ1407" s="55"/>
      <c r="HK1407" s="55"/>
      <c r="HL1407" s="55"/>
      <c r="HM1407" s="55"/>
      <c r="HN1407" s="55"/>
      <c r="HO1407" s="55"/>
      <c r="HP1407" s="55"/>
      <c r="HQ1407" s="55"/>
      <c r="HR1407" s="55"/>
      <c r="HS1407" s="55"/>
      <c r="HT1407" s="55"/>
      <c r="HU1407" s="55"/>
      <c r="HV1407" s="55"/>
      <c r="HW1407" s="55"/>
      <c r="HX1407" s="55"/>
      <c r="HY1407" s="55"/>
      <c r="HZ1407" s="55"/>
      <c r="IA1407" s="55"/>
      <c r="IB1407" s="55"/>
      <c r="IC1407" s="55"/>
      <c r="ID1407" s="55"/>
      <c r="IE1407" s="55"/>
    </row>
    <row r="1408" s="55" customFormat="1" ht="60" hidden="1" customHeight="1">
      <c r="A1408" s="58"/>
      <c r="B1408" s="58" t="s">
        <v>62</v>
      </c>
      <c r="C1408" s="58" t="s">
        <v>63</v>
      </c>
      <c r="D1408" s="59" t="s">
        <v>64</v>
      </c>
      <c r="E1408" s="59">
        <v>600</v>
      </c>
      <c r="F1408" s="62" t="s">
        <v>5186</v>
      </c>
      <c r="G1408" s="62" t="s">
        <v>5359</v>
      </c>
      <c r="H1408" s="59" t="s">
        <v>5360</v>
      </c>
      <c r="I1408" s="59" t="s">
        <v>5276</v>
      </c>
      <c r="J1408" s="62" t="s">
        <v>5277</v>
      </c>
      <c r="K1408" s="64" t="s">
        <v>5278</v>
      </c>
      <c r="L1408" s="64" t="s">
        <v>5279</v>
      </c>
      <c r="M1408" s="62" t="s">
        <v>5280</v>
      </c>
      <c r="N1408" s="59" t="s">
        <v>5361</v>
      </c>
      <c r="O1408" s="58" t="s">
        <v>5282</v>
      </c>
      <c r="P1408" s="58" t="s">
        <v>76</v>
      </c>
      <c r="Q1408" s="66" t="s">
        <v>289</v>
      </c>
      <c r="R1408" s="115" t="s">
        <v>5362</v>
      </c>
      <c r="S1408" s="63">
        <v>8</v>
      </c>
      <c r="T1408" s="69">
        <f t="shared" si="121"/>
        <v>2931.8015999999998</v>
      </c>
      <c r="U1408" s="59">
        <v>0.14999999999999999</v>
      </c>
      <c r="V1408" s="71" t="str">
        <f t="shared" si="124"/>
        <v/>
      </c>
      <c r="W1408" s="71" t="str">
        <f t="shared" si="125"/>
        <v>м^(3)/ч</v>
      </c>
      <c r="X1408" s="63">
        <v>540</v>
      </c>
      <c r="Y1408" s="63"/>
      <c r="Z1408" s="66" t="s">
        <v>5284</v>
      </c>
      <c r="AA1408" s="59" t="s">
        <v>1127</v>
      </c>
      <c r="AB1408" s="63"/>
      <c r="AC1408" s="66" t="s">
        <v>141</v>
      </c>
      <c r="AD1408" s="64">
        <v>48</v>
      </c>
      <c r="AE1408" s="72">
        <v>44181</v>
      </c>
      <c r="AF1408" s="73">
        <f t="shared" si="126"/>
        <v>45641</v>
      </c>
      <c r="AG1408" s="62" t="s">
        <v>82</v>
      </c>
      <c r="AH1408" s="62" t="s">
        <v>83</v>
      </c>
      <c r="AI1408" s="66" t="s">
        <v>5363</v>
      </c>
      <c r="AJ1408" s="62" t="s">
        <v>85</v>
      </c>
      <c r="AK1408" s="73" t="str">
        <f t="shared" ref="AK1408:AK1448" ca="1" si="127">IF(AE1408=0,"нет данных",IF(TODAY()&lt;AF1408-30,"поверен",IF(TODAY()&gt;AF1408,"ЗАМЕНИТЬ","ПРОСРОЧЕН")))</f>
        <v>ЗАМЕНИТЬ</v>
      </c>
      <c r="AL1408" s="66"/>
      <c r="AM1408" s="66" t="s">
        <v>86</v>
      </c>
      <c r="AN1408" s="66" t="s">
        <v>87</v>
      </c>
      <c r="AO1408" s="66" t="s">
        <v>88</v>
      </c>
      <c r="AP1408" s="63"/>
      <c r="AQ1408" s="74"/>
      <c r="AR1408" s="73"/>
      <c r="AS1408" s="66" t="s">
        <v>91</v>
      </c>
      <c r="AT1408" s="58"/>
      <c r="AU1408" s="58"/>
      <c r="AV1408" s="62"/>
      <c r="AW1408" s="62"/>
      <c r="AX1408" s="58"/>
      <c r="AY1408" s="58"/>
      <c r="AZ1408" s="58"/>
      <c r="BA1408" s="62"/>
      <c r="BB1408" s="62" t="s">
        <v>297</v>
      </c>
      <c r="BC1408" s="62" t="s">
        <v>298</v>
      </c>
      <c r="BD1408" s="66"/>
      <c r="BE1408" s="62"/>
      <c r="BF1408" s="75"/>
      <c r="BG1408" s="76"/>
      <c r="BH1408" s="77"/>
      <c r="BI1408" s="71"/>
      <c r="BJ1408" s="71"/>
      <c r="BK1408" s="71"/>
    </row>
    <row r="1409" s="95" customFormat="1" ht="60" hidden="1" customHeight="1">
      <c r="A1409" s="58"/>
      <c r="B1409" s="58" t="s">
        <v>62</v>
      </c>
      <c r="C1409" s="58" t="s">
        <v>63</v>
      </c>
      <c r="D1409" s="59" t="s">
        <v>64</v>
      </c>
      <c r="E1409" s="59">
        <v>600</v>
      </c>
      <c r="F1409" s="62" t="s">
        <v>5186</v>
      </c>
      <c r="G1409" s="62" t="s">
        <v>5364</v>
      </c>
      <c r="H1409" s="59" t="s">
        <v>5365</v>
      </c>
      <c r="I1409" s="63" t="s">
        <v>639</v>
      </c>
      <c r="J1409" s="62" t="s">
        <v>640</v>
      </c>
      <c r="K1409" s="64" t="s">
        <v>463</v>
      </c>
      <c r="L1409" s="64" t="s">
        <v>641</v>
      </c>
      <c r="M1409" s="62" t="s">
        <v>5189</v>
      </c>
      <c r="N1409" s="59" t="s">
        <v>5366</v>
      </c>
      <c r="O1409" s="58" t="s">
        <v>644</v>
      </c>
      <c r="P1409" s="58" t="s">
        <v>76</v>
      </c>
      <c r="Q1409" s="66" t="s">
        <v>137</v>
      </c>
      <c r="R1409" s="116" t="s">
        <v>5191</v>
      </c>
      <c r="S1409" s="63">
        <v>12</v>
      </c>
      <c r="T1409" s="69">
        <f t="shared" si="121"/>
        <v>4391.6016</v>
      </c>
      <c r="U1409" s="59" t="s">
        <v>100</v>
      </c>
      <c r="V1409" s="58" t="str">
        <f t="shared" si="124"/>
        <v>к</v>
      </c>
      <c r="W1409" s="58" t="str">
        <f t="shared" si="125"/>
        <v>Па</v>
      </c>
      <c r="X1409" s="63">
        <v>250</v>
      </c>
      <c r="Y1409" s="63" t="s">
        <v>215</v>
      </c>
      <c r="Z1409" s="66" t="s">
        <v>139</v>
      </c>
      <c r="AA1409" s="59" t="s">
        <v>948</v>
      </c>
      <c r="AB1409" s="63"/>
      <c r="AC1409" s="66" t="s">
        <v>141</v>
      </c>
      <c r="AD1409" s="64">
        <v>36</v>
      </c>
      <c r="AE1409" s="72">
        <v>44884</v>
      </c>
      <c r="AF1409" s="73">
        <f t="shared" si="126"/>
        <v>45979</v>
      </c>
      <c r="AG1409" s="62" t="s">
        <v>82</v>
      </c>
      <c r="AH1409" s="62" t="s">
        <v>83</v>
      </c>
      <c r="AI1409" s="66" t="s">
        <v>5367</v>
      </c>
      <c r="AJ1409" s="62" t="s">
        <v>143</v>
      </c>
      <c r="AK1409" s="73" t="str">
        <f t="shared" ca="1" si="127"/>
        <v>поверен</v>
      </c>
      <c r="AL1409" s="66"/>
      <c r="AM1409" s="66" t="s">
        <v>86</v>
      </c>
      <c r="AN1409" s="66" t="s">
        <v>87</v>
      </c>
      <c r="AO1409" s="66" t="s">
        <v>88</v>
      </c>
      <c r="AP1409" s="63"/>
      <c r="AQ1409" s="74"/>
      <c r="AR1409" s="73"/>
      <c r="AS1409" s="66" t="s">
        <v>91</v>
      </c>
      <c r="AT1409" s="58"/>
      <c r="AU1409" s="58"/>
      <c r="AV1409" s="62"/>
      <c r="AW1409" s="62"/>
      <c r="AX1409" s="58"/>
      <c r="AY1409" s="58"/>
      <c r="AZ1409" s="58"/>
      <c r="BA1409" s="62"/>
      <c r="BB1409" s="62" t="s">
        <v>145</v>
      </c>
      <c r="BC1409" s="62" t="s">
        <v>146</v>
      </c>
      <c r="BD1409" s="66">
        <v>3001</v>
      </c>
      <c r="BE1409" s="62"/>
      <c r="BF1409" s="75"/>
      <c r="BG1409" s="127" t="s">
        <v>648</v>
      </c>
      <c r="BH1409" s="128"/>
      <c r="BI1409" s="58"/>
      <c r="BJ1409" s="58"/>
      <c r="BK1409" s="58"/>
    </row>
    <row r="1410" s="95" customFormat="1" ht="60" hidden="1" customHeight="1">
      <c r="A1410" s="58"/>
      <c r="B1410" s="58" t="s">
        <v>62</v>
      </c>
      <c r="C1410" s="58" t="s">
        <v>63</v>
      </c>
      <c r="D1410" s="59" t="s">
        <v>64</v>
      </c>
      <c r="E1410" s="59">
        <v>600</v>
      </c>
      <c r="F1410" s="62" t="s">
        <v>5186</v>
      </c>
      <c r="G1410" s="62" t="s">
        <v>5368</v>
      </c>
      <c r="H1410" s="59" t="s">
        <v>5369</v>
      </c>
      <c r="I1410" s="63" t="s">
        <v>3879</v>
      </c>
      <c r="J1410" s="62" t="s">
        <v>640</v>
      </c>
      <c r="K1410" s="64" t="s">
        <v>463</v>
      </c>
      <c r="L1410" s="64" t="s">
        <v>641</v>
      </c>
      <c r="M1410" s="64" t="s">
        <v>5195</v>
      </c>
      <c r="N1410" s="59" t="s">
        <v>5370</v>
      </c>
      <c r="O1410" s="58" t="s">
        <v>644</v>
      </c>
      <c r="P1410" s="58" t="s">
        <v>76</v>
      </c>
      <c r="Q1410" s="66" t="s">
        <v>137</v>
      </c>
      <c r="R1410" s="116" t="s">
        <v>5191</v>
      </c>
      <c r="S1410" s="63">
        <v>12</v>
      </c>
      <c r="T1410" s="69">
        <f t="shared" si="121"/>
        <v>4391.6016</v>
      </c>
      <c r="U1410" s="59" t="s">
        <v>100</v>
      </c>
      <c r="V1410" s="58" t="s">
        <v>138</v>
      </c>
      <c r="W1410" s="58" t="str">
        <f t="shared" si="125"/>
        <v>Па</v>
      </c>
      <c r="X1410" s="63">
        <v>16</v>
      </c>
      <c r="Y1410" s="63" t="s">
        <v>138</v>
      </c>
      <c r="Z1410" s="66" t="s">
        <v>139</v>
      </c>
      <c r="AA1410" s="59" t="s">
        <v>645</v>
      </c>
      <c r="AB1410" s="63"/>
      <c r="AC1410" s="66" t="s">
        <v>141</v>
      </c>
      <c r="AD1410" s="64">
        <v>36</v>
      </c>
      <c r="AE1410" s="72">
        <v>44884</v>
      </c>
      <c r="AF1410" s="73">
        <f t="shared" si="126"/>
        <v>45979</v>
      </c>
      <c r="AG1410" s="73" t="s">
        <v>1480</v>
      </c>
      <c r="AH1410" s="73" t="s">
        <v>83</v>
      </c>
      <c r="AI1410" s="66" t="s">
        <v>5371</v>
      </c>
      <c r="AJ1410" s="62" t="s">
        <v>143</v>
      </c>
      <c r="AK1410" s="73" t="str">
        <f t="shared" ca="1" si="127"/>
        <v>поверен</v>
      </c>
      <c r="AL1410" s="66"/>
      <c r="AM1410" s="66" t="s">
        <v>86</v>
      </c>
      <c r="AN1410" s="66" t="s">
        <v>87</v>
      </c>
      <c r="AO1410" s="66" t="s">
        <v>88</v>
      </c>
      <c r="AP1410" s="63"/>
      <c r="AQ1410" s="74"/>
      <c r="AR1410" s="73"/>
      <c r="AS1410" s="66" t="s">
        <v>91</v>
      </c>
      <c r="AT1410" s="58"/>
      <c r="AU1410" s="58"/>
      <c r="AV1410" s="62"/>
      <c r="AW1410" s="62"/>
      <c r="AX1410" s="58"/>
      <c r="AY1410" s="58"/>
      <c r="AZ1410" s="58"/>
      <c r="BA1410" s="62"/>
      <c r="BB1410" s="62" t="s">
        <v>145</v>
      </c>
      <c r="BC1410" s="62" t="s">
        <v>146</v>
      </c>
      <c r="BD1410" s="66">
        <v>3001</v>
      </c>
      <c r="BE1410" s="62"/>
      <c r="BF1410" s="75"/>
      <c r="BG1410" s="127" t="s">
        <v>648</v>
      </c>
      <c r="BH1410" s="128"/>
      <c r="BI1410" s="58"/>
      <c r="BJ1410" s="58"/>
      <c r="BK1410" s="58"/>
    </row>
    <row r="1411" s="95" customFormat="1" ht="60" hidden="1" customHeight="1">
      <c r="A1411" s="58"/>
      <c r="B1411" s="58" t="s">
        <v>62</v>
      </c>
      <c r="C1411" s="58" t="s">
        <v>63</v>
      </c>
      <c r="D1411" s="59" t="s">
        <v>64</v>
      </c>
      <c r="E1411" s="59">
        <v>600</v>
      </c>
      <c r="F1411" s="62" t="s">
        <v>5186</v>
      </c>
      <c r="G1411" s="62" t="s">
        <v>5372</v>
      </c>
      <c r="H1411" s="59" t="s">
        <v>5373</v>
      </c>
      <c r="I1411" s="63" t="s">
        <v>3879</v>
      </c>
      <c r="J1411" s="62" t="s">
        <v>640</v>
      </c>
      <c r="K1411" s="64" t="s">
        <v>463</v>
      </c>
      <c r="L1411" s="64" t="s">
        <v>641</v>
      </c>
      <c r="M1411" s="64" t="s">
        <v>5200</v>
      </c>
      <c r="N1411" s="59" t="s">
        <v>5374</v>
      </c>
      <c r="O1411" s="58" t="s">
        <v>644</v>
      </c>
      <c r="P1411" s="58" t="s">
        <v>76</v>
      </c>
      <c r="Q1411" s="66" t="s">
        <v>137</v>
      </c>
      <c r="R1411" s="116" t="s">
        <v>5191</v>
      </c>
      <c r="S1411" s="63">
        <v>12</v>
      </c>
      <c r="T1411" s="69">
        <f t="shared" si="121"/>
        <v>4391.6016</v>
      </c>
      <c r="U1411" s="59" t="s">
        <v>100</v>
      </c>
      <c r="V1411" s="58" t="str">
        <f t="shared" si="124"/>
        <v>М</v>
      </c>
      <c r="W1411" s="58" t="str">
        <f t="shared" si="125"/>
        <v>Па</v>
      </c>
      <c r="X1411" s="63">
        <v>60</v>
      </c>
      <c r="Y1411" s="63" t="s">
        <v>138</v>
      </c>
      <c r="Z1411" s="66" t="s">
        <v>139</v>
      </c>
      <c r="AA1411" s="59" t="s">
        <v>948</v>
      </c>
      <c r="AB1411" s="63"/>
      <c r="AC1411" s="66" t="s">
        <v>141</v>
      </c>
      <c r="AD1411" s="64">
        <v>36</v>
      </c>
      <c r="AE1411" s="72">
        <v>44884</v>
      </c>
      <c r="AF1411" s="73">
        <f t="shared" si="126"/>
        <v>45979</v>
      </c>
      <c r="AG1411" s="73" t="s">
        <v>1480</v>
      </c>
      <c r="AH1411" s="73" t="s">
        <v>83</v>
      </c>
      <c r="AI1411" s="66" t="s">
        <v>5375</v>
      </c>
      <c r="AJ1411" s="62" t="s">
        <v>143</v>
      </c>
      <c r="AK1411" s="73" t="str">
        <f t="shared" ca="1" si="127"/>
        <v>поверен</v>
      </c>
      <c r="AL1411" s="66"/>
      <c r="AM1411" s="66" t="s">
        <v>86</v>
      </c>
      <c r="AN1411" s="66" t="s">
        <v>87</v>
      </c>
      <c r="AO1411" s="66" t="s">
        <v>88</v>
      </c>
      <c r="AP1411" s="63"/>
      <c r="AQ1411" s="74"/>
      <c r="AR1411" s="73"/>
      <c r="AS1411" s="66" t="s">
        <v>91</v>
      </c>
      <c r="AT1411" s="58"/>
      <c r="AU1411" s="58"/>
      <c r="AV1411" s="62"/>
      <c r="AW1411" s="62"/>
      <c r="AX1411" s="58"/>
      <c r="AY1411" s="58"/>
      <c r="AZ1411" s="58"/>
      <c r="BA1411" s="62"/>
      <c r="BB1411" s="62" t="s">
        <v>145</v>
      </c>
      <c r="BC1411" s="62" t="s">
        <v>146</v>
      </c>
      <c r="BD1411" s="66">
        <v>3001</v>
      </c>
      <c r="BE1411" s="62"/>
      <c r="BF1411" s="75"/>
      <c r="BG1411" s="127" t="s">
        <v>648</v>
      </c>
      <c r="BH1411" s="128"/>
      <c r="BI1411" s="58"/>
      <c r="BJ1411" s="58"/>
      <c r="BK1411" s="58"/>
    </row>
    <row r="1412" s="95" customFormat="1" ht="60" hidden="1" customHeight="1">
      <c r="A1412" s="58"/>
      <c r="B1412" s="58" t="s">
        <v>62</v>
      </c>
      <c r="C1412" s="58" t="s">
        <v>63</v>
      </c>
      <c r="D1412" s="59" t="s">
        <v>64</v>
      </c>
      <c r="E1412" s="59">
        <v>600</v>
      </c>
      <c r="F1412" s="62" t="s">
        <v>5186</v>
      </c>
      <c r="G1412" s="62" t="s">
        <v>5376</v>
      </c>
      <c r="H1412" s="59" t="s">
        <v>5377</v>
      </c>
      <c r="I1412" s="63" t="s">
        <v>3879</v>
      </c>
      <c r="J1412" s="62" t="s">
        <v>640</v>
      </c>
      <c r="K1412" s="64" t="s">
        <v>463</v>
      </c>
      <c r="L1412" s="64" t="s">
        <v>641</v>
      </c>
      <c r="M1412" s="64" t="s">
        <v>5205</v>
      </c>
      <c r="N1412" s="59" t="s">
        <v>5378</v>
      </c>
      <c r="O1412" s="58" t="s">
        <v>644</v>
      </c>
      <c r="P1412" s="58" t="s">
        <v>76</v>
      </c>
      <c r="Q1412" s="66" t="s">
        <v>137</v>
      </c>
      <c r="R1412" s="116" t="s">
        <v>5191</v>
      </c>
      <c r="S1412" s="63">
        <v>12</v>
      </c>
      <c r="T1412" s="69">
        <f t="shared" si="121"/>
        <v>4391.6016</v>
      </c>
      <c r="U1412" s="59" t="s">
        <v>100</v>
      </c>
      <c r="V1412" s="58" t="str">
        <f t="shared" si="124"/>
        <v>к</v>
      </c>
      <c r="W1412" s="58" t="str">
        <f t="shared" si="125"/>
        <v>Па</v>
      </c>
      <c r="X1412" s="63">
        <v>600</v>
      </c>
      <c r="Y1412" s="63" t="s">
        <v>215</v>
      </c>
      <c r="Z1412" s="66" t="s">
        <v>139</v>
      </c>
      <c r="AA1412" s="59" t="s">
        <v>948</v>
      </c>
      <c r="AB1412" s="63"/>
      <c r="AC1412" s="66" t="s">
        <v>141</v>
      </c>
      <c r="AD1412" s="64">
        <v>36</v>
      </c>
      <c r="AE1412" s="72">
        <v>44884</v>
      </c>
      <c r="AF1412" s="73">
        <f t="shared" si="126"/>
        <v>45979</v>
      </c>
      <c r="AG1412" s="62" t="s">
        <v>82</v>
      </c>
      <c r="AH1412" s="62" t="s">
        <v>83</v>
      </c>
      <c r="AI1412" s="66" t="s">
        <v>5379</v>
      </c>
      <c r="AJ1412" s="62" t="s">
        <v>143</v>
      </c>
      <c r="AK1412" s="73" t="str">
        <f t="shared" ca="1" si="127"/>
        <v>поверен</v>
      </c>
      <c r="AL1412" s="66"/>
      <c r="AM1412" s="66" t="s">
        <v>86</v>
      </c>
      <c r="AN1412" s="66" t="s">
        <v>87</v>
      </c>
      <c r="AO1412" s="66" t="s">
        <v>88</v>
      </c>
      <c r="AP1412" s="63"/>
      <c r="AQ1412" s="74"/>
      <c r="AR1412" s="73"/>
      <c r="AS1412" s="66" t="s">
        <v>91</v>
      </c>
      <c r="AT1412" s="58"/>
      <c r="AU1412" s="58"/>
      <c r="AV1412" s="62"/>
      <c r="AW1412" s="62"/>
      <c r="AX1412" s="58"/>
      <c r="AY1412" s="58"/>
      <c r="AZ1412" s="58"/>
      <c r="BA1412" s="62"/>
      <c r="BB1412" s="62" t="s">
        <v>145</v>
      </c>
      <c r="BC1412" s="62" t="s">
        <v>146</v>
      </c>
      <c r="BD1412" s="66">
        <v>3001</v>
      </c>
      <c r="BE1412" s="62"/>
      <c r="BF1412" s="75"/>
      <c r="BG1412" s="127" t="s">
        <v>648</v>
      </c>
      <c r="BH1412" s="128"/>
      <c r="BI1412" s="58"/>
      <c r="BJ1412" s="58"/>
      <c r="BK1412" s="58"/>
    </row>
    <row r="1413" s="95" customFormat="1" ht="60" hidden="1" customHeight="1">
      <c r="A1413" s="58"/>
      <c r="B1413" s="58" t="s">
        <v>62</v>
      </c>
      <c r="C1413" s="58" t="s">
        <v>63</v>
      </c>
      <c r="D1413" s="59" t="s">
        <v>64</v>
      </c>
      <c r="E1413" s="59">
        <v>600</v>
      </c>
      <c r="F1413" s="62" t="s">
        <v>5186</v>
      </c>
      <c r="G1413" s="62" t="s">
        <v>5380</v>
      </c>
      <c r="H1413" s="59" t="s">
        <v>5381</v>
      </c>
      <c r="I1413" s="63" t="s">
        <v>3879</v>
      </c>
      <c r="J1413" s="62" t="s">
        <v>640</v>
      </c>
      <c r="K1413" s="64" t="s">
        <v>463</v>
      </c>
      <c r="L1413" s="64" t="s">
        <v>641</v>
      </c>
      <c r="M1413" s="64" t="s">
        <v>5205</v>
      </c>
      <c r="N1413" s="59" t="s">
        <v>5382</v>
      </c>
      <c r="O1413" s="58" t="s">
        <v>644</v>
      </c>
      <c r="P1413" s="58" t="s">
        <v>76</v>
      </c>
      <c r="Q1413" s="66" t="s">
        <v>137</v>
      </c>
      <c r="R1413" s="116" t="s">
        <v>5191</v>
      </c>
      <c r="S1413" s="63">
        <v>12</v>
      </c>
      <c r="T1413" s="69">
        <f t="shared" si="121"/>
        <v>4391.6016</v>
      </c>
      <c r="U1413" s="59" t="s">
        <v>100</v>
      </c>
      <c r="V1413" s="58" t="str">
        <f t="shared" si="124"/>
        <v>к</v>
      </c>
      <c r="W1413" s="58" t="str">
        <f t="shared" si="125"/>
        <v>Па</v>
      </c>
      <c r="X1413" s="63">
        <v>600</v>
      </c>
      <c r="Y1413" s="63" t="s">
        <v>215</v>
      </c>
      <c r="Z1413" s="66" t="s">
        <v>139</v>
      </c>
      <c r="AA1413" s="59" t="s">
        <v>948</v>
      </c>
      <c r="AB1413" s="63"/>
      <c r="AC1413" s="66" t="s">
        <v>141</v>
      </c>
      <c r="AD1413" s="64">
        <v>36</v>
      </c>
      <c r="AE1413" s="72">
        <v>44884</v>
      </c>
      <c r="AF1413" s="73">
        <f t="shared" si="126"/>
        <v>45979</v>
      </c>
      <c r="AG1413" s="62" t="s">
        <v>82</v>
      </c>
      <c r="AH1413" s="62" t="s">
        <v>83</v>
      </c>
      <c r="AI1413" s="66" t="s">
        <v>5383</v>
      </c>
      <c r="AJ1413" s="62" t="s">
        <v>143</v>
      </c>
      <c r="AK1413" s="73" t="str">
        <f t="shared" ca="1" si="127"/>
        <v>поверен</v>
      </c>
      <c r="AL1413" s="66"/>
      <c r="AM1413" s="66" t="s">
        <v>86</v>
      </c>
      <c r="AN1413" s="66" t="s">
        <v>87</v>
      </c>
      <c r="AO1413" s="66" t="s">
        <v>88</v>
      </c>
      <c r="AP1413" s="63"/>
      <c r="AQ1413" s="74"/>
      <c r="AR1413" s="73"/>
      <c r="AS1413" s="66" t="s">
        <v>91</v>
      </c>
      <c r="AT1413" s="58"/>
      <c r="AU1413" s="58"/>
      <c r="AV1413" s="62"/>
      <c r="AW1413" s="62"/>
      <c r="AX1413" s="58"/>
      <c r="AY1413" s="58"/>
      <c r="AZ1413" s="58"/>
      <c r="BA1413" s="62"/>
      <c r="BB1413" s="62" t="s">
        <v>145</v>
      </c>
      <c r="BC1413" s="62" t="s">
        <v>146</v>
      </c>
      <c r="BD1413" s="66">
        <v>3001</v>
      </c>
      <c r="BE1413" s="62"/>
      <c r="BF1413" s="75"/>
      <c r="BG1413" s="127" t="s">
        <v>648</v>
      </c>
      <c r="BH1413" s="128"/>
      <c r="BI1413" s="58"/>
      <c r="BJ1413" s="58"/>
      <c r="BK1413" s="58"/>
    </row>
    <row r="1414" s="92" customFormat="1" ht="60" hidden="1" customHeight="1">
      <c r="A1414" s="37"/>
      <c r="B1414" s="37" t="s">
        <v>62</v>
      </c>
      <c r="C1414" s="37" t="s">
        <v>63</v>
      </c>
      <c r="D1414" s="56" t="s">
        <v>64</v>
      </c>
      <c r="E1414" s="56">
        <v>600</v>
      </c>
      <c r="F1414" s="40" t="s">
        <v>5186</v>
      </c>
      <c r="G1414" s="37" t="s">
        <v>5384</v>
      </c>
      <c r="H1414" s="37" t="s">
        <v>5385</v>
      </c>
      <c r="I1414" s="48" t="s">
        <v>2316</v>
      </c>
      <c r="J1414" s="40" t="s">
        <v>5214</v>
      </c>
      <c r="K1414" s="49" t="s">
        <v>2318</v>
      </c>
      <c r="L1414" s="49" t="s">
        <v>2319</v>
      </c>
      <c r="M1414" s="40" t="s">
        <v>2320</v>
      </c>
      <c r="N1414" s="56" t="s">
        <v>5386</v>
      </c>
      <c r="O1414" s="48" t="s">
        <v>2321</v>
      </c>
      <c r="P1414" s="37" t="s">
        <v>76</v>
      </c>
      <c r="Q1414" s="42" t="s">
        <v>1193</v>
      </c>
      <c r="R1414" s="91">
        <v>42625</v>
      </c>
      <c r="S1414" s="48">
        <v>10</v>
      </c>
      <c r="T1414" s="45">
        <f t="shared" si="121"/>
        <v>46277</v>
      </c>
      <c r="U1414" s="56">
        <v>0.10000000000000001</v>
      </c>
      <c r="V1414" s="37" t="str">
        <f t="shared" si="124"/>
        <v>м</v>
      </c>
      <c r="W1414" s="37" t="str">
        <f t="shared" si="125"/>
        <v>м/c</v>
      </c>
      <c r="X1414" s="48">
        <v>30</v>
      </c>
      <c r="Y1414" s="48" t="s">
        <v>325</v>
      </c>
      <c r="Z1414" s="42" t="s">
        <v>2322</v>
      </c>
      <c r="AA1414" s="56" t="s">
        <v>2323</v>
      </c>
      <c r="AB1414" s="48" t="s">
        <v>325</v>
      </c>
      <c r="AC1414" s="42" t="s">
        <v>2324</v>
      </c>
      <c r="AD1414" s="49">
        <v>12</v>
      </c>
      <c r="AE1414" s="50">
        <v>45612</v>
      </c>
      <c r="AF1414" s="51">
        <f t="shared" si="126"/>
        <v>45976</v>
      </c>
      <c r="AG1414" s="40" t="s">
        <v>82</v>
      </c>
      <c r="AH1414" s="40" t="s">
        <v>83</v>
      </c>
      <c r="AI1414" s="42" t="s">
        <v>2424</v>
      </c>
      <c r="AJ1414" s="40" t="s">
        <v>85</v>
      </c>
      <c r="AK1414" s="51" t="str">
        <f t="shared" ca="1" si="127"/>
        <v>поверен</v>
      </c>
      <c r="AL1414" s="42"/>
      <c r="AM1414" s="42" t="s">
        <v>86</v>
      </c>
      <c r="AN1414" s="42" t="s">
        <v>87</v>
      </c>
      <c r="AO1414" s="42" t="s">
        <v>88</v>
      </c>
      <c r="AP1414" s="48" t="s">
        <v>2326</v>
      </c>
      <c r="AQ1414" s="41"/>
      <c r="AR1414" s="51"/>
      <c r="AS1414" s="42" t="s">
        <v>91</v>
      </c>
      <c r="AT1414" s="37"/>
      <c r="AU1414" s="37"/>
      <c r="AV1414" s="40"/>
      <c r="AW1414" s="40"/>
      <c r="AX1414" s="37"/>
      <c r="AY1414" s="37"/>
      <c r="AZ1414" s="37"/>
      <c r="BA1414" s="40"/>
      <c r="BB1414" s="40" t="s">
        <v>2327</v>
      </c>
      <c r="BC1414" s="40" t="s">
        <v>2328</v>
      </c>
      <c r="BD1414" s="42">
        <v>3661</v>
      </c>
      <c r="BE1414" s="40"/>
      <c r="BF1414" s="52"/>
      <c r="BG1414" s="37" t="s">
        <v>648</v>
      </c>
      <c r="BH1414" s="94"/>
      <c r="BI1414" s="41" t="s">
        <v>2337</v>
      </c>
      <c r="BJ1414" s="41" t="s">
        <v>2338</v>
      </c>
      <c r="BK1414" s="41" t="s">
        <v>880</v>
      </c>
      <c r="BL1414" s="95"/>
      <c r="BM1414" s="95"/>
      <c r="BN1414" s="95"/>
      <c r="BO1414" s="95"/>
      <c r="BP1414" s="95"/>
      <c r="BQ1414" s="95"/>
      <c r="BR1414" s="95"/>
      <c r="BS1414" s="95"/>
      <c r="BT1414" s="95"/>
      <c r="BU1414" s="95"/>
      <c r="BV1414" s="95"/>
      <c r="BW1414" s="95"/>
      <c r="BX1414" s="95"/>
      <c r="BY1414" s="95"/>
      <c r="BZ1414" s="95"/>
      <c r="CA1414" s="95"/>
      <c r="CB1414" s="95"/>
      <c r="CC1414" s="95"/>
      <c r="CD1414" s="95"/>
      <c r="CE1414" s="95"/>
      <c r="CF1414" s="95"/>
      <c r="CG1414" s="95"/>
      <c r="CH1414" s="95"/>
      <c r="CI1414" s="95"/>
      <c r="CJ1414" s="95"/>
      <c r="CK1414" s="95"/>
      <c r="CL1414" s="95"/>
      <c r="CM1414" s="95"/>
      <c r="CN1414" s="95"/>
      <c r="CO1414" s="95"/>
      <c r="CP1414" s="95"/>
      <c r="CQ1414" s="95"/>
      <c r="CR1414" s="95"/>
      <c r="CS1414" s="95"/>
      <c r="CT1414" s="95"/>
      <c r="CU1414" s="95"/>
      <c r="CV1414" s="95"/>
      <c r="CW1414" s="95"/>
      <c r="CX1414" s="95"/>
      <c r="CY1414" s="95"/>
      <c r="CZ1414" s="95"/>
      <c r="DA1414" s="95"/>
      <c r="DB1414" s="95"/>
      <c r="DC1414" s="95"/>
      <c r="DD1414" s="95"/>
      <c r="DE1414" s="95"/>
      <c r="DF1414" s="95"/>
      <c r="DG1414" s="95"/>
      <c r="DH1414" s="95"/>
      <c r="DI1414" s="95"/>
      <c r="DJ1414" s="95"/>
      <c r="DK1414" s="95"/>
      <c r="DL1414" s="95"/>
      <c r="DM1414" s="95"/>
      <c r="DN1414" s="95"/>
      <c r="DO1414" s="95"/>
      <c r="DP1414" s="95"/>
      <c r="DQ1414" s="95"/>
      <c r="DR1414" s="95"/>
      <c r="DS1414" s="95"/>
      <c r="DT1414" s="95"/>
      <c r="DU1414" s="95"/>
      <c r="DV1414" s="95"/>
      <c r="DW1414" s="95"/>
      <c r="DX1414" s="95"/>
      <c r="DY1414" s="95"/>
      <c r="DZ1414" s="95"/>
      <c r="EA1414" s="95"/>
      <c r="EB1414" s="95"/>
      <c r="EC1414" s="95"/>
      <c r="ED1414" s="95"/>
      <c r="EE1414" s="95"/>
      <c r="EF1414" s="95"/>
      <c r="EG1414" s="95"/>
      <c r="EH1414" s="95"/>
      <c r="EI1414" s="95"/>
      <c r="EJ1414" s="95"/>
      <c r="EK1414" s="95"/>
      <c r="EL1414" s="95"/>
      <c r="EM1414" s="95"/>
      <c r="EN1414" s="95"/>
      <c r="EO1414" s="95"/>
      <c r="EP1414" s="95"/>
      <c r="EQ1414" s="95"/>
      <c r="ER1414" s="95"/>
      <c r="ES1414" s="95"/>
      <c r="ET1414" s="95"/>
      <c r="EU1414" s="95"/>
      <c r="EV1414" s="95"/>
      <c r="EW1414" s="95"/>
      <c r="EX1414" s="95"/>
      <c r="EY1414" s="95"/>
      <c r="EZ1414" s="95"/>
      <c r="FA1414" s="95"/>
      <c r="FB1414" s="95"/>
      <c r="FC1414" s="95"/>
      <c r="FD1414" s="95"/>
      <c r="FE1414" s="95"/>
      <c r="FF1414" s="95"/>
      <c r="FG1414" s="95"/>
      <c r="FH1414" s="95"/>
      <c r="FI1414" s="95"/>
      <c r="FJ1414" s="95"/>
      <c r="FK1414" s="95"/>
      <c r="FL1414" s="95"/>
      <c r="FM1414" s="95"/>
      <c r="FN1414" s="95"/>
      <c r="FO1414" s="95"/>
      <c r="FP1414" s="95"/>
      <c r="FQ1414" s="95"/>
      <c r="FR1414" s="95"/>
      <c r="FS1414" s="95"/>
      <c r="FT1414" s="95"/>
      <c r="FU1414" s="95"/>
      <c r="FV1414" s="95"/>
      <c r="FW1414" s="95"/>
      <c r="FX1414" s="95"/>
      <c r="FY1414" s="95"/>
      <c r="FZ1414" s="95"/>
      <c r="GA1414" s="95"/>
      <c r="GB1414" s="95"/>
      <c r="GC1414" s="95"/>
      <c r="GD1414" s="95"/>
      <c r="GE1414" s="95"/>
      <c r="GF1414" s="95"/>
      <c r="GG1414" s="95"/>
      <c r="GH1414" s="95"/>
      <c r="GI1414" s="95"/>
      <c r="GJ1414" s="95"/>
      <c r="GK1414" s="95"/>
      <c r="GL1414" s="95"/>
      <c r="GM1414" s="95"/>
      <c r="GN1414" s="95"/>
      <c r="GO1414" s="95"/>
      <c r="GP1414" s="95"/>
      <c r="GQ1414" s="95"/>
      <c r="GR1414" s="95"/>
      <c r="GS1414" s="95"/>
      <c r="GT1414" s="95"/>
      <c r="GU1414" s="95"/>
      <c r="GV1414" s="95"/>
      <c r="GW1414" s="95"/>
      <c r="GX1414" s="95"/>
      <c r="GY1414" s="95"/>
      <c r="GZ1414" s="95"/>
      <c r="HA1414" s="95"/>
      <c r="HB1414" s="95"/>
      <c r="HC1414" s="95"/>
      <c r="HD1414" s="95"/>
      <c r="HE1414" s="95"/>
      <c r="HF1414" s="95"/>
      <c r="HG1414" s="95"/>
      <c r="HH1414" s="95"/>
      <c r="HI1414" s="95"/>
      <c r="HJ1414" s="95"/>
      <c r="HK1414" s="95"/>
      <c r="HL1414" s="95"/>
      <c r="HM1414" s="95"/>
      <c r="HN1414" s="95"/>
      <c r="HO1414" s="95"/>
      <c r="HP1414" s="95"/>
      <c r="HQ1414" s="95"/>
      <c r="HR1414" s="95"/>
      <c r="HS1414" s="95"/>
      <c r="HT1414" s="95"/>
      <c r="HU1414" s="95"/>
      <c r="HV1414" s="95"/>
      <c r="HW1414" s="95"/>
      <c r="HX1414" s="95"/>
      <c r="HY1414" s="95"/>
      <c r="HZ1414" s="95"/>
      <c r="IA1414" s="95"/>
      <c r="IB1414" s="95"/>
      <c r="IC1414" s="95"/>
      <c r="ID1414" s="95"/>
      <c r="IE1414" s="95"/>
    </row>
    <row r="1415" s="98" customFormat="1" ht="60" hidden="1" customHeight="1">
      <c r="A1415" s="37"/>
      <c r="B1415" s="37" t="s">
        <v>62</v>
      </c>
      <c r="C1415" s="37" t="s">
        <v>63</v>
      </c>
      <c r="D1415" s="56" t="s">
        <v>64</v>
      </c>
      <c r="E1415" s="56">
        <v>600</v>
      </c>
      <c r="F1415" s="40" t="s">
        <v>5186</v>
      </c>
      <c r="G1415" s="37" t="s">
        <v>5384</v>
      </c>
      <c r="H1415" s="37" t="s">
        <v>5387</v>
      </c>
      <c r="I1415" s="48" t="s">
        <v>2316</v>
      </c>
      <c r="J1415" s="40" t="s">
        <v>5214</v>
      </c>
      <c r="K1415" s="49" t="s">
        <v>2318</v>
      </c>
      <c r="L1415" s="49" t="s">
        <v>2319</v>
      </c>
      <c r="M1415" s="40" t="s">
        <v>2320</v>
      </c>
      <c r="N1415" s="56" t="s">
        <v>5388</v>
      </c>
      <c r="O1415" s="48" t="s">
        <v>2321</v>
      </c>
      <c r="P1415" s="37" t="s">
        <v>76</v>
      </c>
      <c r="Q1415" s="42" t="s">
        <v>1193</v>
      </c>
      <c r="R1415" s="91">
        <v>42636</v>
      </c>
      <c r="S1415" s="48">
        <v>10</v>
      </c>
      <c r="T1415" s="45">
        <f t="shared" si="121"/>
        <v>46288</v>
      </c>
      <c r="U1415" s="56">
        <v>0.10000000000000001</v>
      </c>
      <c r="V1415" s="37" t="str">
        <f t="shared" si="124"/>
        <v>м</v>
      </c>
      <c r="W1415" s="37" t="str">
        <f t="shared" si="125"/>
        <v>м/c</v>
      </c>
      <c r="X1415" s="48">
        <v>30</v>
      </c>
      <c r="Y1415" s="48" t="s">
        <v>325</v>
      </c>
      <c r="Z1415" s="42" t="s">
        <v>2322</v>
      </c>
      <c r="AA1415" s="56" t="s">
        <v>2323</v>
      </c>
      <c r="AB1415" s="48" t="s">
        <v>325</v>
      </c>
      <c r="AC1415" s="42" t="s">
        <v>2324</v>
      </c>
      <c r="AD1415" s="49">
        <v>12</v>
      </c>
      <c r="AE1415" s="50">
        <v>45612</v>
      </c>
      <c r="AF1415" s="51">
        <f t="shared" si="126"/>
        <v>45976</v>
      </c>
      <c r="AG1415" s="40" t="s">
        <v>82</v>
      </c>
      <c r="AH1415" s="40" t="s">
        <v>83</v>
      </c>
      <c r="AI1415" s="42" t="s">
        <v>2424</v>
      </c>
      <c r="AJ1415" s="40" t="s">
        <v>85</v>
      </c>
      <c r="AK1415" s="51" t="str">
        <f t="shared" ca="1" si="127"/>
        <v>поверен</v>
      </c>
      <c r="AL1415" s="42"/>
      <c r="AM1415" s="42" t="s">
        <v>86</v>
      </c>
      <c r="AN1415" s="42" t="s">
        <v>87</v>
      </c>
      <c r="AO1415" s="42" t="s">
        <v>88</v>
      </c>
      <c r="AP1415" s="48" t="s">
        <v>2326</v>
      </c>
      <c r="AQ1415" s="41"/>
      <c r="AR1415" s="51"/>
      <c r="AS1415" s="42" t="s">
        <v>91</v>
      </c>
      <c r="AT1415" s="37"/>
      <c r="AU1415" s="37"/>
      <c r="AV1415" s="40"/>
      <c r="AW1415" s="40"/>
      <c r="AX1415" s="37"/>
      <c r="AY1415" s="37"/>
      <c r="AZ1415" s="37"/>
      <c r="BA1415" s="40"/>
      <c r="BB1415" s="40" t="s">
        <v>2327</v>
      </c>
      <c r="BC1415" s="40" t="s">
        <v>2328</v>
      </c>
      <c r="BD1415" s="42">
        <v>3661</v>
      </c>
      <c r="BE1415" s="40"/>
      <c r="BF1415" s="52"/>
      <c r="BG1415" s="37" t="s">
        <v>648</v>
      </c>
      <c r="BH1415" s="99"/>
      <c r="BI1415" s="41" t="s">
        <v>2337</v>
      </c>
      <c r="BJ1415" s="41" t="s">
        <v>2338</v>
      </c>
      <c r="BK1415" s="41" t="s">
        <v>880</v>
      </c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</row>
    <row r="1416" s="98" customFormat="1" ht="60" hidden="1" customHeight="1">
      <c r="A1416" s="37"/>
      <c r="B1416" s="37" t="s">
        <v>62</v>
      </c>
      <c r="C1416" s="37" t="s">
        <v>63</v>
      </c>
      <c r="D1416" s="56" t="s">
        <v>64</v>
      </c>
      <c r="E1416" s="56">
        <v>600</v>
      </c>
      <c r="F1416" s="40" t="s">
        <v>5186</v>
      </c>
      <c r="G1416" s="37" t="s">
        <v>5389</v>
      </c>
      <c r="H1416" s="37" t="s">
        <v>5390</v>
      </c>
      <c r="I1416" s="48" t="s">
        <v>2316</v>
      </c>
      <c r="J1416" s="40" t="s">
        <v>5214</v>
      </c>
      <c r="K1416" s="49" t="s">
        <v>2318</v>
      </c>
      <c r="L1416" s="49" t="s">
        <v>2319</v>
      </c>
      <c r="M1416" s="40" t="s">
        <v>2320</v>
      </c>
      <c r="N1416" s="56" t="s">
        <v>5391</v>
      </c>
      <c r="O1416" s="48" t="s">
        <v>2321</v>
      </c>
      <c r="P1416" s="37" t="s">
        <v>76</v>
      </c>
      <c r="Q1416" s="42" t="s">
        <v>1193</v>
      </c>
      <c r="R1416" s="91">
        <v>42699</v>
      </c>
      <c r="S1416" s="48">
        <v>10</v>
      </c>
      <c r="T1416" s="45">
        <f t="shared" si="121"/>
        <v>46351</v>
      </c>
      <c r="U1416" s="56">
        <v>0.10000000000000001</v>
      </c>
      <c r="V1416" s="37" t="str">
        <f t="shared" si="124"/>
        <v>м</v>
      </c>
      <c r="W1416" s="37" t="str">
        <f t="shared" si="125"/>
        <v>м/c</v>
      </c>
      <c r="X1416" s="48">
        <v>30</v>
      </c>
      <c r="Y1416" s="48" t="s">
        <v>325</v>
      </c>
      <c r="Z1416" s="42" t="s">
        <v>2322</v>
      </c>
      <c r="AA1416" s="56" t="s">
        <v>2323</v>
      </c>
      <c r="AB1416" s="48" t="s">
        <v>325</v>
      </c>
      <c r="AC1416" s="42" t="s">
        <v>2324</v>
      </c>
      <c r="AD1416" s="49">
        <v>12</v>
      </c>
      <c r="AE1416" s="50">
        <v>45612</v>
      </c>
      <c r="AF1416" s="51">
        <f t="shared" si="126"/>
        <v>45976</v>
      </c>
      <c r="AG1416" s="40" t="s">
        <v>82</v>
      </c>
      <c r="AH1416" s="40" t="s">
        <v>83</v>
      </c>
      <c r="AI1416" s="42" t="s">
        <v>2424</v>
      </c>
      <c r="AJ1416" s="40" t="s">
        <v>85</v>
      </c>
      <c r="AK1416" s="51" t="str">
        <f t="shared" ca="1" si="127"/>
        <v>поверен</v>
      </c>
      <c r="AL1416" s="42"/>
      <c r="AM1416" s="42" t="s">
        <v>86</v>
      </c>
      <c r="AN1416" s="42" t="s">
        <v>87</v>
      </c>
      <c r="AO1416" s="42" t="s">
        <v>88</v>
      </c>
      <c r="AP1416" s="48" t="s">
        <v>2326</v>
      </c>
      <c r="AQ1416" s="41"/>
      <c r="AR1416" s="51"/>
      <c r="AS1416" s="42" t="s">
        <v>91</v>
      </c>
      <c r="AT1416" s="37"/>
      <c r="AU1416" s="37"/>
      <c r="AV1416" s="40"/>
      <c r="AW1416" s="40"/>
      <c r="AX1416" s="37"/>
      <c r="AY1416" s="37"/>
      <c r="AZ1416" s="37"/>
      <c r="BA1416" s="40"/>
      <c r="BB1416" s="40" t="s">
        <v>2327</v>
      </c>
      <c r="BC1416" s="40" t="s">
        <v>2328</v>
      </c>
      <c r="BD1416" s="42">
        <v>3661</v>
      </c>
      <c r="BE1416" s="40"/>
      <c r="BF1416" s="52"/>
      <c r="BG1416" s="37" t="s">
        <v>648</v>
      </c>
      <c r="BH1416" s="99"/>
      <c r="BI1416" s="41" t="s">
        <v>2337</v>
      </c>
      <c r="BJ1416" s="41" t="s">
        <v>2338</v>
      </c>
      <c r="BK1416" s="41" t="s">
        <v>880</v>
      </c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</row>
    <row r="1417" s="98" customFormat="1" ht="60" hidden="1" customHeight="1">
      <c r="A1417" s="37"/>
      <c r="B1417" s="37" t="s">
        <v>62</v>
      </c>
      <c r="C1417" s="37" t="s">
        <v>63</v>
      </c>
      <c r="D1417" s="56" t="s">
        <v>64</v>
      </c>
      <c r="E1417" s="56">
        <v>600</v>
      </c>
      <c r="F1417" s="40" t="s">
        <v>5186</v>
      </c>
      <c r="G1417" s="37" t="s">
        <v>5389</v>
      </c>
      <c r="H1417" s="37" t="s">
        <v>5392</v>
      </c>
      <c r="I1417" s="48" t="s">
        <v>2316</v>
      </c>
      <c r="J1417" s="40" t="s">
        <v>5214</v>
      </c>
      <c r="K1417" s="49" t="s">
        <v>2318</v>
      </c>
      <c r="L1417" s="49" t="s">
        <v>2319</v>
      </c>
      <c r="M1417" s="40" t="s">
        <v>2320</v>
      </c>
      <c r="N1417" s="56" t="s">
        <v>5393</v>
      </c>
      <c r="O1417" s="48" t="s">
        <v>2321</v>
      </c>
      <c r="P1417" s="37" t="s">
        <v>76</v>
      </c>
      <c r="Q1417" s="42" t="s">
        <v>1193</v>
      </c>
      <c r="R1417" s="91">
        <v>42699</v>
      </c>
      <c r="S1417" s="48">
        <v>10</v>
      </c>
      <c r="T1417" s="45">
        <f t="shared" si="121"/>
        <v>46351</v>
      </c>
      <c r="U1417" s="56">
        <v>0.10000000000000001</v>
      </c>
      <c r="V1417" s="37" t="str">
        <f t="shared" si="124"/>
        <v>м</v>
      </c>
      <c r="W1417" s="37" t="str">
        <f t="shared" si="125"/>
        <v>м/c</v>
      </c>
      <c r="X1417" s="48">
        <v>30</v>
      </c>
      <c r="Y1417" s="48" t="s">
        <v>325</v>
      </c>
      <c r="Z1417" s="42" t="s">
        <v>2322</v>
      </c>
      <c r="AA1417" s="56" t="s">
        <v>2323</v>
      </c>
      <c r="AB1417" s="48" t="s">
        <v>325</v>
      </c>
      <c r="AC1417" s="42" t="s">
        <v>2324</v>
      </c>
      <c r="AD1417" s="49">
        <v>12</v>
      </c>
      <c r="AE1417" s="50">
        <v>45612</v>
      </c>
      <c r="AF1417" s="51">
        <f t="shared" si="126"/>
        <v>45976</v>
      </c>
      <c r="AG1417" s="40" t="s">
        <v>82</v>
      </c>
      <c r="AH1417" s="40" t="s">
        <v>83</v>
      </c>
      <c r="AI1417" s="42" t="s">
        <v>2424</v>
      </c>
      <c r="AJ1417" s="40" t="s">
        <v>85</v>
      </c>
      <c r="AK1417" s="51" t="str">
        <f t="shared" ca="1" si="127"/>
        <v>поверен</v>
      </c>
      <c r="AL1417" s="42"/>
      <c r="AM1417" s="42" t="s">
        <v>86</v>
      </c>
      <c r="AN1417" s="42" t="s">
        <v>87</v>
      </c>
      <c r="AO1417" s="42" t="s">
        <v>88</v>
      </c>
      <c r="AP1417" s="48" t="s">
        <v>2326</v>
      </c>
      <c r="AQ1417" s="41"/>
      <c r="AR1417" s="51"/>
      <c r="AS1417" s="42" t="s">
        <v>91</v>
      </c>
      <c r="AT1417" s="37"/>
      <c r="AU1417" s="37"/>
      <c r="AV1417" s="40"/>
      <c r="AW1417" s="40"/>
      <c r="AX1417" s="37"/>
      <c r="AY1417" s="37"/>
      <c r="AZ1417" s="37"/>
      <c r="BA1417" s="40"/>
      <c r="BB1417" s="40" t="s">
        <v>2327</v>
      </c>
      <c r="BC1417" s="40" t="s">
        <v>2328</v>
      </c>
      <c r="BD1417" s="42">
        <v>3661</v>
      </c>
      <c r="BE1417" s="40"/>
      <c r="BF1417" s="52"/>
      <c r="BG1417" s="37" t="s">
        <v>648</v>
      </c>
      <c r="BH1417" s="99"/>
      <c r="BI1417" s="41" t="s">
        <v>2337</v>
      </c>
      <c r="BJ1417" s="41" t="s">
        <v>2338</v>
      </c>
      <c r="BK1417" s="41" t="s">
        <v>880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</row>
    <row r="1418" s="98" customFormat="1" ht="60" hidden="1" customHeight="1">
      <c r="A1418" s="37"/>
      <c r="B1418" s="37" t="s">
        <v>62</v>
      </c>
      <c r="C1418" s="37" t="s">
        <v>63</v>
      </c>
      <c r="D1418" s="56" t="s">
        <v>64</v>
      </c>
      <c r="E1418" s="56">
        <v>600</v>
      </c>
      <c r="F1418" s="40" t="s">
        <v>5186</v>
      </c>
      <c r="G1418" s="37" t="s">
        <v>5394</v>
      </c>
      <c r="H1418" s="37" t="s">
        <v>5395</v>
      </c>
      <c r="I1418" s="48" t="s">
        <v>2316</v>
      </c>
      <c r="J1418" s="40" t="s">
        <v>5214</v>
      </c>
      <c r="K1418" s="49" t="s">
        <v>2318</v>
      </c>
      <c r="L1418" s="49" t="s">
        <v>2319</v>
      </c>
      <c r="M1418" s="40" t="s">
        <v>2320</v>
      </c>
      <c r="N1418" s="56" t="s">
        <v>5396</v>
      </c>
      <c r="O1418" s="48" t="s">
        <v>2321</v>
      </c>
      <c r="P1418" s="37" t="s">
        <v>76</v>
      </c>
      <c r="Q1418" s="42" t="s">
        <v>1193</v>
      </c>
      <c r="R1418" s="91">
        <v>42699</v>
      </c>
      <c r="S1418" s="48">
        <v>10</v>
      </c>
      <c r="T1418" s="45">
        <f t="shared" si="121"/>
        <v>46351</v>
      </c>
      <c r="U1418" s="56">
        <v>0.10000000000000001</v>
      </c>
      <c r="V1418" s="37" t="str">
        <f t="shared" si="124"/>
        <v>м</v>
      </c>
      <c r="W1418" s="37" t="str">
        <f t="shared" si="125"/>
        <v>м/c</v>
      </c>
      <c r="X1418" s="48">
        <v>30</v>
      </c>
      <c r="Y1418" s="48" t="s">
        <v>325</v>
      </c>
      <c r="Z1418" s="42" t="s">
        <v>2322</v>
      </c>
      <c r="AA1418" s="56" t="s">
        <v>2323</v>
      </c>
      <c r="AB1418" s="48" t="s">
        <v>325</v>
      </c>
      <c r="AC1418" s="42" t="s">
        <v>2324</v>
      </c>
      <c r="AD1418" s="49">
        <v>12</v>
      </c>
      <c r="AE1418" s="50">
        <v>45612</v>
      </c>
      <c r="AF1418" s="51">
        <f t="shared" si="126"/>
        <v>45976</v>
      </c>
      <c r="AG1418" s="40" t="s">
        <v>82</v>
      </c>
      <c r="AH1418" s="40" t="s">
        <v>83</v>
      </c>
      <c r="AI1418" s="42" t="s">
        <v>2424</v>
      </c>
      <c r="AJ1418" s="40" t="s">
        <v>85</v>
      </c>
      <c r="AK1418" s="51" t="str">
        <f t="shared" ca="1" si="127"/>
        <v>поверен</v>
      </c>
      <c r="AL1418" s="42"/>
      <c r="AM1418" s="42" t="s">
        <v>86</v>
      </c>
      <c r="AN1418" s="42" t="s">
        <v>87</v>
      </c>
      <c r="AO1418" s="42" t="s">
        <v>88</v>
      </c>
      <c r="AP1418" s="48" t="s">
        <v>2326</v>
      </c>
      <c r="AQ1418" s="41"/>
      <c r="AR1418" s="51"/>
      <c r="AS1418" s="42" t="s">
        <v>91</v>
      </c>
      <c r="AT1418" s="37"/>
      <c r="AU1418" s="37"/>
      <c r="AV1418" s="40"/>
      <c r="AW1418" s="40"/>
      <c r="AX1418" s="37"/>
      <c r="AY1418" s="37"/>
      <c r="AZ1418" s="37"/>
      <c r="BA1418" s="40"/>
      <c r="BB1418" s="40" t="s">
        <v>2327</v>
      </c>
      <c r="BC1418" s="40" t="s">
        <v>2328</v>
      </c>
      <c r="BD1418" s="42">
        <v>3661</v>
      </c>
      <c r="BE1418" s="40"/>
      <c r="BF1418" s="52"/>
      <c r="BG1418" s="37" t="s">
        <v>648</v>
      </c>
      <c r="BH1418" s="99"/>
      <c r="BI1418" s="41" t="s">
        <v>2337</v>
      </c>
      <c r="BJ1418" s="41" t="s">
        <v>2338</v>
      </c>
      <c r="BK1418" s="41" t="s">
        <v>880</v>
      </c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</row>
    <row r="1419" s="98" customFormat="1" ht="60" hidden="1" customHeight="1">
      <c r="A1419" s="37"/>
      <c r="B1419" s="37" t="s">
        <v>62</v>
      </c>
      <c r="C1419" s="37" t="s">
        <v>63</v>
      </c>
      <c r="D1419" s="56" t="s">
        <v>64</v>
      </c>
      <c r="E1419" s="56">
        <v>600</v>
      </c>
      <c r="F1419" s="40" t="s">
        <v>5186</v>
      </c>
      <c r="G1419" s="37" t="s">
        <v>5394</v>
      </c>
      <c r="H1419" s="37" t="s">
        <v>5397</v>
      </c>
      <c r="I1419" s="48" t="s">
        <v>2316</v>
      </c>
      <c r="J1419" s="40" t="s">
        <v>5214</v>
      </c>
      <c r="K1419" s="49" t="s">
        <v>2318</v>
      </c>
      <c r="L1419" s="49" t="s">
        <v>2319</v>
      </c>
      <c r="M1419" s="40" t="s">
        <v>2320</v>
      </c>
      <c r="N1419" s="56" t="s">
        <v>5398</v>
      </c>
      <c r="O1419" s="48" t="s">
        <v>2321</v>
      </c>
      <c r="P1419" s="37" t="s">
        <v>76</v>
      </c>
      <c r="Q1419" s="42" t="s">
        <v>1193</v>
      </c>
      <c r="R1419" s="91">
        <v>42699</v>
      </c>
      <c r="S1419" s="48">
        <v>10</v>
      </c>
      <c r="T1419" s="45">
        <f t="shared" si="121"/>
        <v>46351</v>
      </c>
      <c r="U1419" s="56">
        <v>0.10000000000000001</v>
      </c>
      <c r="V1419" s="37" t="str">
        <f t="shared" si="124"/>
        <v>м</v>
      </c>
      <c r="W1419" s="37" t="str">
        <f t="shared" si="125"/>
        <v>м/c</v>
      </c>
      <c r="X1419" s="48">
        <v>30</v>
      </c>
      <c r="Y1419" s="48" t="s">
        <v>325</v>
      </c>
      <c r="Z1419" s="42" t="s">
        <v>2322</v>
      </c>
      <c r="AA1419" s="56" t="s">
        <v>2323</v>
      </c>
      <c r="AB1419" s="48" t="s">
        <v>325</v>
      </c>
      <c r="AC1419" s="42" t="s">
        <v>2324</v>
      </c>
      <c r="AD1419" s="49">
        <v>12</v>
      </c>
      <c r="AE1419" s="50">
        <v>45612</v>
      </c>
      <c r="AF1419" s="51">
        <f t="shared" si="126"/>
        <v>45976</v>
      </c>
      <c r="AG1419" s="40" t="s">
        <v>82</v>
      </c>
      <c r="AH1419" s="40" t="s">
        <v>83</v>
      </c>
      <c r="AI1419" s="42" t="s">
        <v>2424</v>
      </c>
      <c r="AJ1419" s="40" t="s">
        <v>85</v>
      </c>
      <c r="AK1419" s="51" t="str">
        <f t="shared" ca="1" si="127"/>
        <v>поверен</v>
      </c>
      <c r="AL1419" s="42"/>
      <c r="AM1419" s="42" t="s">
        <v>86</v>
      </c>
      <c r="AN1419" s="42" t="s">
        <v>87</v>
      </c>
      <c r="AO1419" s="42" t="s">
        <v>88</v>
      </c>
      <c r="AP1419" s="48" t="s">
        <v>2326</v>
      </c>
      <c r="AQ1419" s="41"/>
      <c r="AR1419" s="51"/>
      <c r="AS1419" s="42" t="s">
        <v>91</v>
      </c>
      <c r="AT1419" s="37"/>
      <c r="AU1419" s="37"/>
      <c r="AV1419" s="40"/>
      <c r="AW1419" s="40"/>
      <c r="AX1419" s="37"/>
      <c r="AY1419" s="37"/>
      <c r="AZ1419" s="37"/>
      <c r="BA1419" s="40"/>
      <c r="BB1419" s="40" t="s">
        <v>2327</v>
      </c>
      <c r="BC1419" s="40" t="s">
        <v>2328</v>
      </c>
      <c r="BD1419" s="42">
        <v>3661</v>
      </c>
      <c r="BE1419" s="40"/>
      <c r="BF1419" s="52"/>
      <c r="BG1419" s="37" t="s">
        <v>648</v>
      </c>
      <c r="BH1419" s="99"/>
      <c r="BI1419" s="41" t="s">
        <v>2337</v>
      </c>
      <c r="BJ1419" s="41" t="s">
        <v>2338</v>
      </c>
      <c r="BK1419" s="41" t="s">
        <v>880</v>
      </c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</row>
    <row r="1420" s="92" customFormat="1" ht="60" hidden="1" customHeight="1">
      <c r="A1420" s="37"/>
      <c r="B1420" s="37" t="s">
        <v>62</v>
      </c>
      <c r="C1420" s="37" t="s">
        <v>63</v>
      </c>
      <c r="D1420" s="56" t="s">
        <v>64</v>
      </c>
      <c r="E1420" s="56">
        <v>600</v>
      </c>
      <c r="F1420" s="40" t="s">
        <v>5186</v>
      </c>
      <c r="G1420" s="37" t="s">
        <v>5399</v>
      </c>
      <c r="H1420" s="37" t="s">
        <v>5400</v>
      </c>
      <c r="I1420" s="48" t="s">
        <v>2316</v>
      </c>
      <c r="J1420" s="40" t="s">
        <v>2411</v>
      </c>
      <c r="K1420" s="49" t="s">
        <v>2318</v>
      </c>
      <c r="L1420" s="49" t="s">
        <v>2319</v>
      </c>
      <c r="M1420" s="40" t="s">
        <v>2320</v>
      </c>
      <c r="N1420" s="37">
        <v>57859</v>
      </c>
      <c r="O1420" s="37" t="s">
        <v>2321</v>
      </c>
      <c r="P1420" s="37" t="s">
        <v>76</v>
      </c>
      <c r="Q1420" s="42" t="s">
        <v>1193</v>
      </c>
      <c r="R1420" s="91">
        <v>42644</v>
      </c>
      <c r="S1420" s="48">
        <v>10</v>
      </c>
      <c r="T1420" s="45">
        <f t="shared" si="121"/>
        <v>46296</v>
      </c>
      <c r="U1420" s="37">
        <v>0.10000000000000001</v>
      </c>
      <c r="V1420" s="37" t="s">
        <v>325</v>
      </c>
      <c r="W1420" s="37" t="s">
        <v>5266</v>
      </c>
      <c r="X1420" s="37">
        <v>30</v>
      </c>
      <c r="Y1420" s="37" t="s">
        <v>325</v>
      </c>
      <c r="Z1420" s="37" t="s">
        <v>5266</v>
      </c>
      <c r="AA1420" s="56" t="s">
        <v>2323</v>
      </c>
      <c r="AB1420" s="37" t="s">
        <v>138</v>
      </c>
      <c r="AC1420" s="42" t="s">
        <v>2324</v>
      </c>
      <c r="AD1420" s="37">
        <v>12</v>
      </c>
      <c r="AE1420" s="50">
        <v>45612</v>
      </c>
      <c r="AF1420" s="51">
        <f t="shared" si="126"/>
        <v>45976</v>
      </c>
      <c r="AG1420" s="40" t="s">
        <v>82</v>
      </c>
      <c r="AH1420" s="40" t="s">
        <v>83</v>
      </c>
      <c r="AI1420" s="42" t="s">
        <v>2424</v>
      </c>
      <c r="AJ1420" s="40" t="s">
        <v>85</v>
      </c>
      <c r="AK1420" s="51" t="str">
        <f t="shared" ca="1" si="127"/>
        <v>поверен</v>
      </c>
      <c r="AL1420" s="99"/>
      <c r="AM1420" s="42" t="s">
        <v>86</v>
      </c>
      <c r="AN1420" s="42" t="s">
        <v>87</v>
      </c>
      <c r="AO1420" s="99"/>
      <c r="AP1420" s="48" t="s">
        <v>2326</v>
      </c>
      <c r="AQ1420" s="99"/>
      <c r="AR1420" s="99"/>
      <c r="AS1420" s="99"/>
      <c r="AT1420" s="99"/>
      <c r="AU1420" s="99"/>
      <c r="AV1420" s="99"/>
      <c r="AW1420" s="40"/>
      <c r="AX1420" s="99"/>
      <c r="AY1420" s="99"/>
      <c r="AZ1420" s="99"/>
      <c r="BA1420" s="99"/>
      <c r="BB1420" s="40" t="s">
        <v>2327</v>
      </c>
      <c r="BC1420" s="40" t="s">
        <v>2328</v>
      </c>
      <c r="BD1420" s="42">
        <v>3661</v>
      </c>
      <c r="BE1420" s="99"/>
      <c r="BF1420" s="198"/>
      <c r="BG1420" s="37" t="s">
        <v>648</v>
      </c>
      <c r="BH1420" s="94"/>
      <c r="BI1420" s="37"/>
      <c r="BJ1420" s="37"/>
      <c r="BK1420" s="37"/>
      <c r="BL1420" s="95"/>
      <c r="BM1420" s="95"/>
      <c r="BN1420" s="95"/>
      <c r="BO1420" s="95"/>
      <c r="BP1420" s="95"/>
      <c r="BQ1420" s="95"/>
      <c r="BR1420" s="95"/>
      <c r="BS1420" s="95"/>
      <c r="BT1420" s="95"/>
      <c r="BU1420" s="95"/>
      <c r="BV1420" s="95"/>
      <c r="BW1420" s="95"/>
      <c r="BX1420" s="95"/>
      <c r="BY1420" s="95"/>
      <c r="BZ1420" s="95"/>
      <c r="CA1420" s="95"/>
      <c r="CB1420" s="95"/>
      <c r="CC1420" s="95"/>
      <c r="CD1420" s="95"/>
      <c r="CE1420" s="95"/>
      <c r="CF1420" s="95"/>
      <c r="CG1420" s="95"/>
      <c r="CH1420" s="95"/>
      <c r="CI1420" s="95"/>
      <c r="CJ1420" s="95"/>
      <c r="CK1420" s="95"/>
      <c r="CL1420" s="95"/>
      <c r="CM1420" s="95"/>
      <c r="CN1420" s="95"/>
      <c r="CO1420" s="95"/>
      <c r="CP1420" s="95"/>
      <c r="CQ1420" s="95"/>
      <c r="CR1420" s="95"/>
      <c r="CS1420" s="95"/>
      <c r="CT1420" s="95"/>
      <c r="CU1420" s="95"/>
      <c r="CV1420" s="95"/>
      <c r="CW1420" s="95"/>
      <c r="CX1420" s="95"/>
      <c r="CY1420" s="95"/>
      <c r="CZ1420" s="95"/>
      <c r="DA1420" s="95"/>
      <c r="DB1420" s="95"/>
      <c r="DC1420" s="95"/>
      <c r="DD1420" s="95"/>
      <c r="DE1420" s="95"/>
      <c r="DF1420" s="95"/>
      <c r="DG1420" s="95"/>
      <c r="DH1420" s="95"/>
      <c r="DI1420" s="95"/>
      <c r="DJ1420" s="95"/>
      <c r="DK1420" s="95"/>
      <c r="DL1420" s="95"/>
      <c r="DM1420" s="95"/>
      <c r="DN1420" s="95"/>
      <c r="DO1420" s="95"/>
      <c r="DP1420" s="95"/>
      <c r="DQ1420" s="95"/>
      <c r="DR1420" s="95"/>
      <c r="DS1420" s="95"/>
      <c r="DT1420" s="95"/>
      <c r="DU1420" s="95"/>
      <c r="DV1420" s="95"/>
      <c r="DW1420" s="95"/>
      <c r="DX1420" s="95"/>
      <c r="DY1420" s="95"/>
      <c r="DZ1420" s="95"/>
      <c r="EA1420" s="95"/>
      <c r="EB1420" s="95"/>
      <c r="EC1420" s="95"/>
      <c r="ED1420" s="95"/>
      <c r="EE1420" s="95"/>
      <c r="EF1420" s="95"/>
      <c r="EG1420" s="95"/>
      <c r="EH1420" s="95"/>
      <c r="EI1420" s="95"/>
      <c r="EJ1420" s="95"/>
      <c r="EK1420" s="95"/>
      <c r="EL1420" s="95"/>
      <c r="EM1420" s="95"/>
      <c r="EN1420" s="95"/>
      <c r="EO1420" s="95"/>
      <c r="EP1420" s="95"/>
      <c r="EQ1420" s="95"/>
      <c r="ER1420" s="95"/>
      <c r="ES1420" s="95"/>
      <c r="ET1420" s="95"/>
      <c r="EU1420" s="95"/>
      <c r="EV1420" s="95"/>
      <c r="EW1420" s="95"/>
      <c r="EX1420" s="95"/>
      <c r="EY1420" s="95"/>
      <c r="EZ1420" s="95"/>
      <c r="FA1420" s="95"/>
      <c r="FB1420" s="95"/>
      <c r="FC1420" s="95"/>
      <c r="FD1420" s="95"/>
      <c r="FE1420" s="95"/>
      <c r="FF1420" s="95"/>
      <c r="FG1420" s="95"/>
      <c r="FH1420" s="95"/>
      <c r="FI1420" s="95"/>
      <c r="FJ1420" s="95"/>
      <c r="FK1420" s="95"/>
      <c r="FL1420" s="95"/>
      <c r="FM1420" s="95"/>
      <c r="FN1420" s="95"/>
      <c r="FO1420" s="95"/>
      <c r="FP1420" s="95"/>
      <c r="FQ1420" s="95"/>
      <c r="FR1420" s="95"/>
      <c r="FS1420" s="95"/>
      <c r="FT1420" s="95"/>
      <c r="FU1420" s="95"/>
      <c r="FV1420" s="95"/>
      <c r="FW1420" s="95"/>
      <c r="FX1420" s="95"/>
      <c r="FY1420" s="95"/>
      <c r="FZ1420" s="95"/>
      <c r="GA1420" s="95"/>
      <c r="GB1420" s="95"/>
      <c r="GC1420" s="95"/>
      <c r="GD1420" s="95"/>
      <c r="GE1420" s="95"/>
      <c r="GF1420" s="95"/>
      <c r="GG1420" s="95"/>
      <c r="GH1420" s="95"/>
      <c r="GI1420" s="95"/>
      <c r="GJ1420" s="95"/>
      <c r="GK1420" s="95"/>
      <c r="GL1420" s="95"/>
      <c r="GM1420" s="95"/>
      <c r="GN1420" s="95"/>
      <c r="GO1420" s="95"/>
      <c r="GP1420" s="95"/>
      <c r="GQ1420" s="95"/>
      <c r="GR1420" s="95"/>
      <c r="GS1420" s="95"/>
      <c r="GT1420" s="95"/>
      <c r="GU1420" s="95"/>
      <c r="GV1420" s="95"/>
      <c r="GW1420" s="95"/>
      <c r="GX1420" s="95"/>
      <c r="GY1420" s="95"/>
      <c r="GZ1420" s="95"/>
      <c r="HA1420" s="95"/>
      <c r="HB1420" s="95"/>
      <c r="HC1420" s="95"/>
      <c r="HD1420" s="95"/>
      <c r="HE1420" s="95"/>
      <c r="HF1420" s="95"/>
      <c r="HG1420" s="95"/>
      <c r="HH1420" s="95"/>
      <c r="HI1420" s="95"/>
      <c r="HJ1420" s="95"/>
      <c r="HK1420" s="95"/>
      <c r="HL1420" s="95"/>
      <c r="HM1420" s="95"/>
      <c r="HN1420" s="95"/>
      <c r="HO1420" s="95"/>
      <c r="HP1420" s="95"/>
      <c r="HQ1420" s="95"/>
      <c r="HR1420" s="95"/>
      <c r="HS1420" s="95"/>
      <c r="HT1420" s="95"/>
      <c r="HU1420" s="95"/>
      <c r="HV1420" s="95"/>
      <c r="HW1420" s="95"/>
      <c r="HX1420" s="95"/>
      <c r="HY1420" s="95"/>
      <c r="HZ1420" s="95"/>
      <c r="IA1420" s="95"/>
      <c r="IB1420" s="95"/>
      <c r="IC1420" s="95"/>
      <c r="ID1420" s="95"/>
      <c r="IE1420" s="95"/>
    </row>
    <row r="1421" s="98" customFormat="1" ht="60" hidden="1" customHeight="1">
      <c r="A1421" s="37"/>
      <c r="B1421" s="37" t="s">
        <v>62</v>
      </c>
      <c r="C1421" s="37" t="s">
        <v>63</v>
      </c>
      <c r="D1421" s="56" t="s">
        <v>64</v>
      </c>
      <c r="E1421" s="56">
        <v>600</v>
      </c>
      <c r="F1421" s="40" t="s">
        <v>5186</v>
      </c>
      <c r="G1421" s="37" t="s">
        <v>5399</v>
      </c>
      <c r="H1421" s="37" t="s">
        <v>5401</v>
      </c>
      <c r="I1421" s="48" t="s">
        <v>2316</v>
      </c>
      <c r="J1421" s="40" t="s">
        <v>5214</v>
      </c>
      <c r="K1421" s="49" t="s">
        <v>2318</v>
      </c>
      <c r="L1421" s="49" t="s">
        <v>2319</v>
      </c>
      <c r="M1421" s="40" t="s">
        <v>2320</v>
      </c>
      <c r="N1421" s="56" t="s">
        <v>5402</v>
      </c>
      <c r="O1421" s="48" t="s">
        <v>2321</v>
      </c>
      <c r="P1421" s="37" t="s">
        <v>76</v>
      </c>
      <c r="Q1421" s="42" t="s">
        <v>1193</v>
      </c>
      <c r="R1421" s="91">
        <v>42699</v>
      </c>
      <c r="S1421" s="48">
        <v>10</v>
      </c>
      <c r="T1421" s="45">
        <f t="shared" ref="T1421:T1484" si="128">R1421+S1421*365.2</f>
        <v>46351</v>
      </c>
      <c r="U1421" s="56">
        <v>0.10000000000000001</v>
      </c>
      <c r="V1421" s="37" t="str">
        <f t="shared" si="124"/>
        <v>м</v>
      </c>
      <c r="W1421" s="37" t="str">
        <f t="shared" si="125"/>
        <v>м/c</v>
      </c>
      <c r="X1421" s="48">
        <v>30</v>
      </c>
      <c r="Y1421" s="48" t="s">
        <v>325</v>
      </c>
      <c r="Z1421" s="42" t="s">
        <v>2322</v>
      </c>
      <c r="AA1421" s="56" t="s">
        <v>2323</v>
      </c>
      <c r="AB1421" s="48" t="s">
        <v>325</v>
      </c>
      <c r="AC1421" s="42" t="s">
        <v>2324</v>
      </c>
      <c r="AD1421" s="49">
        <v>12</v>
      </c>
      <c r="AE1421" s="50">
        <v>45612</v>
      </c>
      <c r="AF1421" s="51">
        <f t="shared" si="126"/>
        <v>45976</v>
      </c>
      <c r="AG1421" s="40" t="s">
        <v>82</v>
      </c>
      <c r="AH1421" s="40" t="s">
        <v>83</v>
      </c>
      <c r="AI1421" s="42" t="s">
        <v>2424</v>
      </c>
      <c r="AJ1421" s="40" t="s">
        <v>85</v>
      </c>
      <c r="AK1421" s="51" t="str">
        <f t="shared" ca="1" si="127"/>
        <v>поверен</v>
      </c>
      <c r="AL1421" s="42"/>
      <c r="AM1421" s="42" t="s">
        <v>86</v>
      </c>
      <c r="AN1421" s="42" t="s">
        <v>87</v>
      </c>
      <c r="AO1421" s="42" t="s">
        <v>88</v>
      </c>
      <c r="AP1421" s="48" t="s">
        <v>2326</v>
      </c>
      <c r="AQ1421" s="41"/>
      <c r="AR1421" s="51"/>
      <c r="AS1421" s="42" t="s">
        <v>91</v>
      </c>
      <c r="AT1421" s="37"/>
      <c r="AU1421" s="37"/>
      <c r="AV1421" s="40"/>
      <c r="AW1421" s="40"/>
      <c r="AX1421" s="37"/>
      <c r="AY1421" s="37"/>
      <c r="AZ1421" s="37"/>
      <c r="BA1421" s="40"/>
      <c r="BB1421" s="40" t="s">
        <v>2327</v>
      </c>
      <c r="BC1421" s="40" t="s">
        <v>2328</v>
      </c>
      <c r="BD1421" s="42">
        <v>3661</v>
      </c>
      <c r="BE1421" s="40"/>
      <c r="BF1421" s="52"/>
      <c r="BG1421" s="37" t="s">
        <v>648</v>
      </c>
      <c r="BH1421" s="99"/>
      <c r="BI1421" s="41" t="s">
        <v>2337</v>
      </c>
      <c r="BJ1421" s="41" t="s">
        <v>2338</v>
      </c>
      <c r="BK1421" s="41" t="s">
        <v>880</v>
      </c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</row>
    <row r="1422" s="98" customFormat="1" ht="60" hidden="1" customHeight="1">
      <c r="A1422" s="37"/>
      <c r="B1422" s="37" t="s">
        <v>62</v>
      </c>
      <c r="C1422" s="37" t="s">
        <v>63</v>
      </c>
      <c r="D1422" s="56" t="s">
        <v>64</v>
      </c>
      <c r="E1422" s="56">
        <v>600</v>
      </c>
      <c r="F1422" s="40" t="s">
        <v>5186</v>
      </c>
      <c r="G1422" s="37" t="s">
        <v>5403</v>
      </c>
      <c r="H1422" s="37" t="s">
        <v>5404</v>
      </c>
      <c r="I1422" s="48" t="s">
        <v>2316</v>
      </c>
      <c r="J1422" s="40" t="s">
        <v>5214</v>
      </c>
      <c r="K1422" s="49" t="s">
        <v>2318</v>
      </c>
      <c r="L1422" s="49" t="s">
        <v>2319</v>
      </c>
      <c r="M1422" s="40" t="s">
        <v>2320</v>
      </c>
      <c r="N1422" s="56">
        <v>59203</v>
      </c>
      <c r="O1422" s="48" t="s">
        <v>2321</v>
      </c>
      <c r="P1422" s="37" t="s">
        <v>76</v>
      </c>
      <c r="Q1422" s="42" t="s">
        <v>1193</v>
      </c>
      <c r="R1422" s="91">
        <v>42699</v>
      </c>
      <c r="S1422" s="48">
        <v>10</v>
      </c>
      <c r="T1422" s="45">
        <f t="shared" si="128"/>
        <v>46351</v>
      </c>
      <c r="U1422" s="56">
        <v>0.10000000000000001</v>
      </c>
      <c r="V1422" s="37" t="str">
        <f t="shared" si="124"/>
        <v>м</v>
      </c>
      <c r="W1422" s="37" t="str">
        <f t="shared" si="125"/>
        <v>м/c</v>
      </c>
      <c r="X1422" s="48">
        <v>30</v>
      </c>
      <c r="Y1422" s="48" t="s">
        <v>325</v>
      </c>
      <c r="Z1422" s="42" t="s">
        <v>2322</v>
      </c>
      <c r="AA1422" s="56" t="s">
        <v>2323</v>
      </c>
      <c r="AB1422" s="48" t="s">
        <v>325</v>
      </c>
      <c r="AC1422" s="42" t="s">
        <v>2324</v>
      </c>
      <c r="AD1422" s="49">
        <v>12</v>
      </c>
      <c r="AE1422" s="50">
        <v>45612</v>
      </c>
      <c r="AF1422" s="51">
        <f t="shared" si="126"/>
        <v>45976</v>
      </c>
      <c r="AG1422" s="40" t="s">
        <v>82</v>
      </c>
      <c r="AH1422" s="40" t="s">
        <v>83</v>
      </c>
      <c r="AI1422" s="42" t="s">
        <v>2424</v>
      </c>
      <c r="AJ1422" s="40" t="s">
        <v>85</v>
      </c>
      <c r="AK1422" s="51" t="str">
        <f t="shared" ca="1" si="127"/>
        <v>поверен</v>
      </c>
      <c r="AL1422" s="42"/>
      <c r="AM1422" s="42" t="s">
        <v>86</v>
      </c>
      <c r="AN1422" s="42" t="s">
        <v>87</v>
      </c>
      <c r="AO1422" s="42" t="s">
        <v>88</v>
      </c>
      <c r="AP1422" s="48" t="s">
        <v>2326</v>
      </c>
      <c r="AQ1422" s="41"/>
      <c r="AR1422" s="51"/>
      <c r="AS1422" s="42" t="s">
        <v>91</v>
      </c>
      <c r="AT1422" s="37"/>
      <c r="AU1422" s="37"/>
      <c r="AV1422" s="40"/>
      <c r="AW1422" s="40"/>
      <c r="AX1422" s="37"/>
      <c r="AY1422" s="37"/>
      <c r="AZ1422" s="37"/>
      <c r="BA1422" s="40"/>
      <c r="BB1422" s="40" t="s">
        <v>2327</v>
      </c>
      <c r="BC1422" s="40" t="s">
        <v>2328</v>
      </c>
      <c r="BD1422" s="42">
        <v>3661</v>
      </c>
      <c r="BE1422" s="40"/>
      <c r="BF1422" s="52"/>
      <c r="BG1422" s="37" t="s">
        <v>648</v>
      </c>
      <c r="BH1422" s="99"/>
      <c r="BI1422" s="41" t="s">
        <v>2337</v>
      </c>
      <c r="BJ1422" s="41" t="s">
        <v>2338</v>
      </c>
      <c r="BK1422" s="41" t="s">
        <v>880</v>
      </c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</row>
    <row r="1423" s="36" customFormat="1" ht="60" hidden="1" customHeight="1">
      <c r="A1423" s="37"/>
      <c r="B1423" s="37" t="s">
        <v>62</v>
      </c>
      <c r="C1423" s="37" t="s">
        <v>63</v>
      </c>
      <c r="D1423" s="56" t="s">
        <v>64</v>
      </c>
      <c r="E1423" s="56">
        <v>600</v>
      </c>
      <c r="F1423" s="40" t="s">
        <v>5186</v>
      </c>
      <c r="G1423" s="40" t="s">
        <v>5405</v>
      </c>
      <c r="H1423" s="56" t="s">
        <v>5406</v>
      </c>
      <c r="I1423" s="48" t="s">
        <v>469</v>
      </c>
      <c r="J1423" s="40" t="s">
        <v>470</v>
      </c>
      <c r="K1423" s="49" t="s">
        <v>471</v>
      </c>
      <c r="L1423" s="49" t="s">
        <v>656</v>
      </c>
      <c r="M1423" s="40" t="s">
        <v>5243</v>
      </c>
      <c r="N1423" s="49">
        <v>2336327</v>
      </c>
      <c r="O1423" s="37" t="s">
        <v>2608</v>
      </c>
      <c r="P1423" s="37" t="s">
        <v>76</v>
      </c>
      <c r="Q1423" s="42" t="s">
        <v>77</v>
      </c>
      <c r="R1423" s="96">
        <v>42619</v>
      </c>
      <c r="S1423" s="48">
        <v>8</v>
      </c>
      <c r="T1423" s="45">
        <f t="shared" si="128"/>
        <v>45540.599999999999</v>
      </c>
      <c r="U1423" s="56">
        <v>-50</v>
      </c>
      <c r="V1423" s="47" t="str">
        <f t="shared" si="124"/>
        <v/>
      </c>
      <c r="W1423" s="47" t="str">
        <f t="shared" si="125"/>
        <v>°С</v>
      </c>
      <c r="X1423" s="48">
        <v>100</v>
      </c>
      <c r="Y1423" s="48"/>
      <c r="Z1423" s="42" t="s">
        <v>79</v>
      </c>
      <c r="AA1423" s="56" t="s">
        <v>475</v>
      </c>
      <c r="AB1423" s="48"/>
      <c r="AC1423" s="42" t="s">
        <v>79</v>
      </c>
      <c r="AD1423" s="49">
        <v>60</v>
      </c>
      <c r="AE1423" s="50">
        <v>44181</v>
      </c>
      <c r="AF1423" s="51">
        <f t="shared" si="126"/>
        <v>46006</v>
      </c>
      <c r="AG1423" s="51" t="s">
        <v>82</v>
      </c>
      <c r="AH1423" s="51" t="s">
        <v>83</v>
      </c>
      <c r="AI1423" s="42" t="s">
        <v>5407</v>
      </c>
      <c r="AJ1423" s="40" t="s">
        <v>143</v>
      </c>
      <c r="AK1423" s="51" t="str">
        <f t="shared" ca="1" si="127"/>
        <v>поверен</v>
      </c>
      <c r="AL1423" s="42"/>
      <c r="AM1423" s="42" t="s">
        <v>86</v>
      </c>
      <c r="AN1423" s="42" t="s">
        <v>87</v>
      </c>
      <c r="AO1423" s="42" t="s">
        <v>88</v>
      </c>
      <c r="AP1423" s="48" t="s">
        <v>3468</v>
      </c>
      <c r="AQ1423" s="41"/>
      <c r="AR1423" s="51"/>
      <c r="AS1423" s="42" t="s">
        <v>91</v>
      </c>
      <c r="AT1423" s="37" t="s">
        <v>92</v>
      </c>
      <c r="AU1423" s="37"/>
      <c r="AV1423" s="40">
        <v>44327</v>
      </c>
      <c r="AW1423" s="40"/>
      <c r="AX1423" s="37"/>
      <c r="AY1423" s="37"/>
      <c r="AZ1423" s="37"/>
      <c r="BA1423" s="40"/>
      <c r="BB1423" s="40" t="s">
        <v>93</v>
      </c>
      <c r="BC1423" s="40" t="s">
        <v>94</v>
      </c>
      <c r="BD1423" s="42">
        <v>3201</v>
      </c>
      <c r="BE1423" s="40"/>
      <c r="BF1423" s="52"/>
      <c r="BG1423" s="53"/>
      <c r="BH1423" s="54"/>
      <c r="BI1423" s="47"/>
      <c r="BJ1423" s="47"/>
      <c r="BK1423" s="47"/>
      <c r="BL1423" s="55"/>
      <c r="BM1423" s="55"/>
      <c r="BN1423" s="55"/>
      <c r="BO1423" s="55"/>
      <c r="BP1423" s="55"/>
      <c r="BQ1423" s="55"/>
      <c r="BR1423" s="55"/>
      <c r="BS1423" s="55"/>
      <c r="BT1423" s="55"/>
      <c r="BU1423" s="55"/>
      <c r="BV1423" s="55"/>
      <c r="BW1423" s="55"/>
      <c r="BX1423" s="55"/>
      <c r="BY1423" s="55"/>
      <c r="BZ1423" s="55"/>
      <c r="CA1423" s="55"/>
      <c r="CB1423" s="55"/>
      <c r="CC1423" s="55"/>
      <c r="CD1423" s="55"/>
      <c r="CE1423" s="55"/>
      <c r="CF1423" s="55"/>
      <c r="CG1423" s="55"/>
      <c r="CH1423" s="55"/>
      <c r="CI1423" s="55"/>
      <c r="CJ1423" s="55"/>
      <c r="CK1423" s="55"/>
      <c r="CL1423" s="55"/>
      <c r="CM1423" s="55"/>
      <c r="CN1423" s="55"/>
      <c r="CO1423" s="55"/>
      <c r="CP1423" s="55"/>
      <c r="CQ1423" s="55"/>
      <c r="CR1423" s="55"/>
      <c r="CS1423" s="55"/>
      <c r="CT1423" s="55"/>
      <c r="CU1423" s="55"/>
      <c r="CV1423" s="55"/>
      <c r="CW1423" s="55"/>
      <c r="CX1423" s="55"/>
      <c r="CY1423" s="55"/>
      <c r="CZ1423" s="55"/>
      <c r="DA1423" s="55"/>
      <c r="DB1423" s="55"/>
      <c r="DC1423" s="55"/>
      <c r="DD1423" s="55"/>
      <c r="DE1423" s="55"/>
      <c r="DF1423" s="55"/>
      <c r="DG1423" s="55"/>
      <c r="DH1423" s="55"/>
      <c r="DI1423" s="55"/>
      <c r="DJ1423" s="55"/>
      <c r="DK1423" s="55"/>
      <c r="DL1423" s="55"/>
      <c r="DM1423" s="55"/>
      <c r="DN1423" s="55"/>
      <c r="DO1423" s="55"/>
      <c r="DP1423" s="55"/>
      <c r="DQ1423" s="55"/>
      <c r="DR1423" s="55"/>
      <c r="DS1423" s="55"/>
      <c r="DT1423" s="55"/>
      <c r="DU1423" s="55"/>
      <c r="DV1423" s="55"/>
      <c r="DW1423" s="55"/>
      <c r="DX1423" s="55"/>
      <c r="DY1423" s="55"/>
      <c r="DZ1423" s="55"/>
      <c r="EA1423" s="55"/>
      <c r="EB1423" s="55"/>
      <c r="EC1423" s="55"/>
      <c r="ED1423" s="55"/>
      <c r="EE1423" s="55"/>
      <c r="EF1423" s="55"/>
      <c r="EG1423" s="55"/>
      <c r="EH1423" s="55"/>
      <c r="EI1423" s="55"/>
      <c r="EJ1423" s="55"/>
      <c r="EK1423" s="55"/>
      <c r="EL1423" s="55"/>
      <c r="EM1423" s="55"/>
      <c r="EN1423" s="55"/>
      <c r="EO1423" s="55"/>
      <c r="EP1423" s="55"/>
      <c r="EQ1423" s="55"/>
      <c r="ER1423" s="55"/>
      <c r="ES1423" s="55"/>
      <c r="ET1423" s="55"/>
      <c r="EU1423" s="55"/>
      <c r="EV1423" s="55"/>
      <c r="EW1423" s="55"/>
      <c r="EX1423" s="55"/>
      <c r="EY1423" s="55"/>
      <c r="EZ1423" s="55"/>
      <c r="FA1423" s="55"/>
      <c r="FB1423" s="55"/>
      <c r="FC1423" s="55"/>
      <c r="FD1423" s="55"/>
      <c r="FE1423" s="55"/>
      <c r="FF1423" s="55"/>
      <c r="FG1423" s="55"/>
      <c r="FH1423" s="55"/>
      <c r="FI1423" s="55"/>
      <c r="FJ1423" s="55"/>
      <c r="FK1423" s="55"/>
      <c r="FL1423" s="55"/>
      <c r="FM1423" s="55"/>
      <c r="FN1423" s="55"/>
      <c r="FO1423" s="55"/>
      <c r="FP1423" s="55"/>
      <c r="FQ1423" s="55"/>
      <c r="FR1423" s="55"/>
      <c r="FS1423" s="55"/>
      <c r="FT1423" s="55"/>
      <c r="FU1423" s="55"/>
      <c r="FV1423" s="55"/>
      <c r="FW1423" s="55"/>
      <c r="FX1423" s="55"/>
      <c r="FY1423" s="55"/>
      <c r="FZ1423" s="55"/>
      <c r="GA1423" s="55"/>
      <c r="GB1423" s="55"/>
      <c r="GC1423" s="55"/>
      <c r="GD1423" s="55"/>
      <c r="GE1423" s="55"/>
      <c r="GF1423" s="55"/>
      <c r="GG1423" s="55"/>
      <c r="GH1423" s="55"/>
      <c r="GI1423" s="55"/>
      <c r="GJ1423" s="55"/>
      <c r="GK1423" s="55"/>
      <c r="GL1423" s="55"/>
      <c r="GM1423" s="55"/>
      <c r="GN1423" s="55"/>
      <c r="GO1423" s="55"/>
      <c r="GP1423" s="55"/>
      <c r="GQ1423" s="55"/>
      <c r="GR1423" s="55"/>
      <c r="GS1423" s="55"/>
      <c r="GT1423" s="55"/>
      <c r="GU1423" s="55"/>
      <c r="GV1423" s="55"/>
      <c r="GW1423" s="55"/>
      <c r="GX1423" s="55"/>
      <c r="GY1423" s="55"/>
      <c r="GZ1423" s="55"/>
      <c r="HA1423" s="55"/>
      <c r="HB1423" s="55"/>
      <c r="HC1423" s="55"/>
      <c r="HD1423" s="55"/>
      <c r="HE1423" s="55"/>
      <c r="HF1423" s="55"/>
      <c r="HG1423" s="55"/>
      <c r="HH1423" s="55"/>
      <c r="HI1423" s="55"/>
      <c r="HJ1423" s="55"/>
      <c r="HK1423" s="55"/>
      <c r="HL1423" s="55"/>
      <c r="HM1423" s="55"/>
      <c r="HN1423" s="55"/>
      <c r="HO1423" s="55"/>
      <c r="HP1423" s="55"/>
      <c r="HQ1423" s="55"/>
      <c r="HR1423" s="55"/>
      <c r="HS1423" s="55"/>
      <c r="HT1423" s="55"/>
      <c r="HU1423" s="55"/>
      <c r="HV1423" s="55"/>
      <c r="HW1423" s="55"/>
      <c r="HX1423" s="55"/>
      <c r="HY1423" s="55"/>
      <c r="HZ1423" s="55"/>
      <c r="IA1423" s="55"/>
      <c r="IB1423" s="55"/>
      <c r="IC1423" s="55"/>
      <c r="ID1423" s="55"/>
      <c r="IE1423" s="55"/>
    </row>
    <row r="1424" s="36" customFormat="1" ht="60" hidden="1" customHeight="1">
      <c r="A1424" s="37"/>
      <c r="B1424" s="37" t="s">
        <v>62</v>
      </c>
      <c r="C1424" s="37" t="s">
        <v>63</v>
      </c>
      <c r="D1424" s="56" t="s">
        <v>64</v>
      </c>
      <c r="E1424" s="56">
        <v>600</v>
      </c>
      <c r="F1424" s="40" t="s">
        <v>5186</v>
      </c>
      <c r="G1424" s="40" t="s">
        <v>5408</v>
      </c>
      <c r="H1424" s="47" t="s">
        <v>5409</v>
      </c>
      <c r="I1424" s="48" t="s">
        <v>2604</v>
      </c>
      <c r="J1424" s="40" t="s">
        <v>931</v>
      </c>
      <c r="K1424" s="49" t="s">
        <v>2605</v>
      </c>
      <c r="L1424" s="47" t="s">
        <v>2606</v>
      </c>
      <c r="M1424" s="49" t="s">
        <v>5104</v>
      </c>
      <c r="N1424" s="49">
        <v>2347201</v>
      </c>
      <c r="O1424" s="38" t="s">
        <v>3596</v>
      </c>
      <c r="P1424" s="37" t="s">
        <v>76</v>
      </c>
      <c r="Q1424" s="42" t="s">
        <v>77</v>
      </c>
      <c r="R1424" s="96">
        <v>42696</v>
      </c>
      <c r="S1424" s="48">
        <v>5</v>
      </c>
      <c r="T1424" s="45">
        <f t="shared" si="128"/>
        <v>44522</v>
      </c>
      <c r="U1424" s="56">
        <v>-50</v>
      </c>
      <c r="V1424" s="47" t="str">
        <f t="shared" si="124"/>
        <v/>
      </c>
      <c r="W1424" s="47" t="str">
        <f t="shared" si="125"/>
        <v>°С</v>
      </c>
      <c r="X1424" s="48">
        <v>120</v>
      </c>
      <c r="Y1424" s="48"/>
      <c r="Z1424" s="42" t="s">
        <v>79</v>
      </c>
      <c r="AA1424" s="56" t="s">
        <v>1653</v>
      </c>
      <c r="AB1424" s="48"/>
      <c r="AC1424" s="42"/>
      <c r="AD1424" s="49">
        <v>48</v>
      </c>
      <c r="AE1424" s="50">
        <v>45612</v>
      </c>
      <c r="AF1424" s="51">
        <f t="shared" si="126"/>
        <v>47072</v>
      </c>
      <c r="AG1424" s="40" t="s">
        <v>82</v>
      </c>
      <c r="AH1424" s="40" t="s">
        <v>83</v>
      </c>
      <c r="AI1424" s="42" t="s">
        <v>5410</v>
      </c>
      <c r="AJ1424" s="40" t="s">
        <v>143</v>
      </c>
      <c r="AK1424" s="51" t="str">
        <f t="shared" ca="1" si="127"/>
        <v>поверен</v>
      </c>
      <c r="AL1424" s="42"/>
      <c r="AM1424" s="42" t="s">
        <v>86</v>
      </c>
      <c r="AN1424" s="42" t="s">
        <v>87</v>
      </c>
      <c r="AO1424" s="42" t="s">
        <v>88</v>
      </c>
      <c r="AP1424" s="48" t="s">
        <v>4435</v>
      </c>
      <c r="AQ1424" s="41" t="s">
        <v>5248</v>
      </c>
      <c r="AR1424" s="51"/>
      <c r="AS1424" s="42" t="s">
        <v>91</v>
      </c>
      <c r="AT1424" s="37"/>
      <c r="AU1424" s="37"/>
      <c r="AV1424" s="40"/>
      <c r="AW1424" s="40"/>
      <c r="AX1424" s="37"/>
      <c r="AY1424" s="37"/>
      <c r="AZ1424" s="37"/>
      <c r="BA1424" s="40"/>
      <c r="BB1424" s="40" t="s">
        <v>93</v>
      </c>
      <c r="BC1424" s="40" t="s">
        <v>94</v>
      </c>
      <c r="BD1424" s="42">
        <v>3201</v>
      </c>
      <c r="BE1424" s="40"/>
      <c r="BF1424" s="52"/>
      <c r="BG1424" s="53"/>
      <c r="BH1424" s="54"/>
      <c r="BI1424" s="47"/>
      <c r="BJ1424" s="47"/>
      <c r="BK1424" s="47"/>
      <c r="BL1424" s="55"/>
      <c r="BM1424" s="55"/>
      <c r="BN1424" s="55"/>
      <c r="BO1424" s="55"/>
      <c r="BP1424" s="55"/>
      <c r="BQ1424" s="55"/>
      <c r="BR1424" s="55"/>
      <c r="BS1424" s="55"/>
      <c r="BT1424" s="55"/>
      <c r="BU1424" s="55"/>
      <c r="BV1424" s="55"/>
      <c r="BW1424" s="55"/>
      <c r="BX1424" s="55"/>
      <c r="BY1424" s="55"/>
      <c r="BZ1424" s="55"/>
      <c r="CA1424" s="55"/>
      <c r="CB1424" s="55"/>
      <c r="CC1424" s="55"/>
      <c r="CD1424" s="55"/>
      <c r="CE1424" s="55"/>
      <c r="CF1424" s="55"/>
      <c r="CG1424" s="55"/>
      <c r="CH1424" s="55"/>
      <c r="CI1424" s="55"/>
      <c r="CJ1424" s="55"/>
      <c r="CK1424" s="55"/>
      <c r="CL1424" s="55"/>
      <c r="CM1424" s="55"/>
      <c r="CN1424" s="55"/>
      <c r="CO1424" s="55"/>
      <c r="CP1424" s="55"/>
      <c r="CQ1424" s="55"/>
      <c r="CR1424" s="55"/>
      <c r="CS1424" s="55"/>
      <c r="CT1424" s="55"/>
      <c r="CU1424" s="55"/>
      <c r="CV1424" s="55"/>
      <c r="CW1424" s="55"/>
      <c r="CX1424" s="55"/>
      <c r="CY1424" s="55"/>
      <c r="CZ1424" s="55"/>
      <c r="DA1424" s="55"/>
      <c r="DB1424" s="55"/>
      <c r="DC1424" s="55"/>
      <c r="DD1424" s="55"/>
      <c r="DE1424" s="55"/>
      <c r="DF1424" s="55"/>
      <c r="DG1424" s="55"/>
      <c r="DH1424" s="55"/>
      <c r="DI1424" s="55"/>
      <c r="DJ1424" s="55"/>
      <c r="DK1424" s="55"/>
      <c r="DL1424" s="55"/>
      <c r="DM1424" s="55"/>
      <c r="DN1424" s="55"/>
      <c r="DO1424" s="55"/>
      <c r="DP1424" s="55"/>
      <c r="DQ1424" s="55"/>
      <c r="DR1424" s="55"/>
      <c r="DS1424" s="55"/>
      <c r="DT1424" s="55"/>
      <c r="DU1424" s="55"/>
      <c r="DV1424" s="55"/>
      <c r="DW1424" s="55"/>
      <c r="DX1424" s="55"/>
      <c r="DY1424" s="55"/>
      <c r="DZ1424" s="55"/>
      <c r="EA1424" s="55"/>
      <c r="EB1424" s="55"/>
      <c r="EC1424" s="55"/>
      <c r="ED1424" s="55"/>
      <c r="EE1424" s="55"/>
      <c r="EF1424" s="55"/>
      <c r="EG1424" s="55"/>
      <c r="EH1424" s="55"/>
      <c r="EI1424" s="55"/>
      <c r="EJ1424" s="55"/>
      <c r="EK1424" s="55"/>
      <c r="EL1424" s="55"/>
      <c r="EM1424" s="55"/>
      <c r="EN1424" s="55"/>
      <c r="EO1424" s="55"/>
      <c r="EP1424" s="55"/>
      <c r="EQ1424" s="55"/>
      <c r="ER1424" s="55"/>
      <c r="ES1424" s="55"/>
      <c r="ET1424" s="55"/>
      <c r="EU1424" s="55"/>
      <c r="EV1424" s="55"/>
      <c r="EW1424" s="55"/>
      <c r="EX1424" s="55"/>
      <c r="EY1424" s="55"/>
      <c r="EZ1424" s="55"/>
      <c r="FA1424" s="55"/>
      <c r="FB1424" s="55"/>
      <c r="FC1424" s="55"/>
      <c r="FD1424" s="55"/>
      <c r="FE1424" s="55"/>
      <c r="FF1424" s="55"/>
      <c r="FG1424" s="55"/>
      <c r="FH1424" s="55"/>
      <c r="FI1424" s="55"/>
      <c r="FJ1424" s="55"/>
      <c r="FK1424" s="55"/>
      <c r="FL1424" s="55"/>
      <c r="FM1424" s="55"/>
      <c r="FN1424" s="55"/>
      <c r="FO1424" s="55"/>
      <c r="FP1424" s="55"/>
      <c r="FQ1424" s="55"/>
      <c r="FR1424" s="55"/>
      <c r="FS1424" s="55"/>
      <c r="FT1424" s="55"/>
      <c r="FU1424" s="55"/>
      <c r="FV1424" s="55"/>
      <c r="FW1424" s="55"/>
      <c r="FX1424" s="55"/>
      <c r="FY1424" s="55"/>
      <c r="FZ1424" s="55"/>
      <c r="GA1424" s="55"/>
      <c r="GB1424" s="55"/>
      <c r="GC1424" s="55"/>
      <c r="GD1424" s="55"/>
      <c r="GE1424" s="55"/>
      <c r="GF1424" s="55"/>
      <c r="GG1424" s="55"/>
      <c r="GH1424" s="55"/>
      <c r="GI1424" s="55"/>
      <c r="GJ1424" s="55"/>
      <c r="GK1424" s="55"/>
      <c r="GL1424" s="55"/>
      <c r="GM1424" s="55"/>
      <c r="GN1424" s="55"/>
      <c r="GO1424" s="55"/>
      <c r="GP1424" s="55"/>
      <c r="GQ1424" s="55"/>
      <c r="GR1424" s="55"/>
      <c r="GS1424" s="55"/>
      <c r="GT1424" s="55"/>
      <c r="GU1424" s="55"/>
      <c r="GV1424" s="55"/>
      <c r="GW1424" s="55"/>
      <c r="GX1424" s="55"/>
      <c r="GY1424" s="55"/>
      <c r="GZ1424" s="55"/>
      <c r="HA1424" s="55"/>
      <c r="HB1424" s="55"/>
      <c r="HC1424" s="55"/>
      <c r="HD1424" s="55"/>
      <c r="HE1424" s="55"/>
      <c r="HF1424" s="55"/>
      <c r="HG1424" s="55"/>
      <c r="HH1424" s="55"/>
      <c r="HI1424" s="55"/>
      <c r="HJ1424" s="55"/>
      <c r="HK1424" s="55"/>
      <c r="HL1424" s="55"/>
      <c r="HM1424" s="55"/>
      <c r="HN1424" s="55"/>
      <c r="HO1424" s="55"/>
      <c r="HP1424" s="55"/>
      <c r="HQ1424" s="55"/>
      <c r="HR1424" s="55"/>
      <c r="HS1424" s="55"/>
      <c r="HT1424" s="55"/>
      <c r="HU1424" s="55"/>
      <c r="HV1424" s="55"/>
      <c r="HW1424" s="55"/>
      <c r="HX1424" s="55"/>
      <c r="HY1424" s="55"/>
      <c r="HZ1424" s="55"/>
      <c r="IA1424" s="55"/>
      <c r="IB1424" s="55"/>
      <c r="IC1424" s="55"/>
      <c r="ID1424" s="55"/>
      <c r="IE1424" s="55"/>
    </row>
    <row r="1425" s="36" customFormat="1" ht="60" hidden="1" customHeight="1">
      <c r="A1425" s="37"/>
      <c r="B1425" s="37" t="s">
        <v>62</v>
      </c>
      <c r="C1425" s="37" t="s">
        <v>63</v>
      </c>
      <c r="D1425" s="56" t="s">
        <v>64</v>
      </c>
      <c r="E1425" s="56">
        <v>600</v>
      </c>
      <c r="F1425" s="40" t="s">
        <v>5186</v>
      </c>
      <c r="G1425" s="40" t="s">
        <v>5411</v>
      </c>
      <c r="H1425" s="47" t="s">
        <v>5412</v>
      </c>
      <c r="I1425" s="48" t="s">
        <v>2604</v>
      </c>
      <c r="J1425" s="40" t="s">
        <v>931</v>
      </c>
      <c r="K1425" s="49" t="s">
        <v>2605</v>
      </c>
      <c r="L1425" s="47" t="s">
        <v>2606</v>
      </c>
      <c r="M1425" s="49" t="s">
        <v>5104</v>
      </c>
      <c r="N1425" s="49">
        <v>2331800</v>
      </c>
      <c r="O1425" s="38" t="s">
        <v>3596</v>
      </c>
      <c r="P1425" s="37" t="s">
        <v>76</v>
      </c>
      <c r="Q1425" s="42" t="s">
        <v>77</v>
      </c>
      <c r="R1425" s="96">
        <v>42592</v>
      </c>
      <c r="S1425" s="48">
        <v>5</v>
      </c>
      <c r="T1425" s="45">
        <f t="shared" si="128"/>
        <v>44418</v>
      </c>
      <c r="U1425" s="56">
        <v>-50</v>
      </c>
      <c r="V1425" s="47" t="str">
        <f t="shared" si="124"/>
        <v/>
      </c>
      <c r="W1425" s="47" t="str">
        <f t="shared" si="125"/>
        <v>°С</v>
      </c>
      <c r="X1425" s="48">
        <v>120</v>
      </c>
      <c r="Y1425" s="48"/>
      <c r="Z1425" s="42" t="s">
        <v>79</v>
      </c>
      <c r="AA1425" s="56" t="s">
        <v>1653</v>
      </c>
      <c r="AB1425" s="48"/>
      <c r="AC1425" s="42"/>
      <c r="AD1425" s="49">
        <v>48</v>
      </c>
      <c r="AE1425" s="50">
        <v>45612</v>
      </c>
      <c r="AF1425" s="51">
        <f t="shared" si="126"/>
        <v>47072</v>
      </c>
      <c r="AG1425" s="40" t="s">
        <v>82</v>
      </c>
      <c r="AH1425" s="40" t="s">
        <v>83</v>
      </c>
      <c r="AI1425" s="42" t="s">
        <v>5413</v>
      </c>
      <c r="AJ1425" s="40" t="s">
        <v>143</v>
      </c>
      <c r="AK1425" s="51" t="str">
        <f t="shared" ca="1" si="127"/>
        <v>поверен</v>
      </c>
      <c r="AL1425" s="42"/>
      <c r="AM1425" s="42" t="s">
        <v>86</v>
      </c>
      <c r="AN1425" s="42" t="s">
        <v>87</v>
      </c>
      <c r="AO1425" s="42" t="s">
        <v>88</v>
      </c>
      <c r="AP1425" s="48" t="s">
        <v>4435</v>
      </c>
      <c r="AQ1425" s="41" t="s">
        <v>5248</v>
      </c>
      <c r="AR1425" s="51"/>
      <c r="AS1425" s="42" t="s">
        <v>91</v>
      </c>
      <c r="AT1425" s="37"/>
      <c r="AU1425" s="37"/>
      <c r="AV1425" s="40"/>
      <c r="AW1425" s="40"/>
      <c r="AX1425" s="37"/>
      <c r="AY1425" s="37"/>
      <c r="AZ1425" s="37"/>
      <c r="BA1425" s="40"/>
      <c r="BB1425" s="40" t="s">
        <v>93</v>
      </c>
      <c r="BC1425" s="40" t="s">
        <v>94</v>
      </c>
      <c r="BD1425" s="42">
        <v>3201</v>
      </c>
      <c r="BE1425" s="40"/>
      <c r="BF1425" s="52"/>
      <c r="BG1425" s="53"/>
      <c r="BH1425" s="54"/>
      <c r="BI1425" s="47"/>
      <c r="BJ1425" s="47"/>
      <c r="BK1425" s="47"/>
      <c r="BL1425" s="55"/>
      <c r="BM1425" s="55"/>
      <c r="BN1425" s="55"/>
      <c r="BO1425" s="55"/>
      <c r="BP1425" s="55"/>
      <c r="BQ1425" s="55"/>
      <c r="BR1425" s="55"/>
      <c r="BS1425" s="55"/>
      <c r="BT1425" s="55"/>
      <c r="BU1425" s="55"/>
      <c r="BV1425" s="55"/>
      <c r="BW1425" s="55"/>
      <c r="BX1425" s="55"/>
      <c r="BY1425" s="55"/>
      <c r="BZ1425" s="55"/>
      <c r="CA1425" s="55"/>
      <c r="CB1425" s="55"/>
      <c r="CC1425" s="55"/>
      <c r="CD1425" s="55"/>
      <c r="CE1425" s="55"/>
      <c r="CF1425" s="55"/>
      <c r="CG1425" s="55"/>
      <c r="CH1425" s="55"/>
      <c r="CI1425" s="55"/>
      <c r="CJ1425" s="55"/>
      <c r="CK1425" s="55"/>
      <c r="CL1425" s="55"/>
      <c r="CM1425" s="55"/>
      <c r="CN1425" s="55"/>
      <c r="CO1425" s="55"/>
      <c r="CP1425" s="55"/>
      <c r="CQ1425" s="55"/>
      <c r="CR1425" s="55"/>
      <c r="CS1425" s="55"/>
      <c r="CT1425" s="55"/>
      <c r="CU1425" s="55"/>
      <c r="CV1425" s="55"/>
      <c r="CW1425" s="55"/>
      <c r="CX1425" s="55"/>
      <c r="CY1425" s="55"/>
      <c r="CZ1425" s="55"/>
      <c r="DA1425" s="55"/>
      <c r="DB1425" s="55"/>
      <c r="DC1425" s="55"/>
      <c r="DD1425" s="55"/>
      <c r="DE1425" s="55"/>
      <c r="DF1425" s="55"/>
      <c r="DG1425" s="55"/>
      <c r="DH1425" s="55"/>
      <c r="DI1425" s="55"/>
      <c r="DJ1425" s="55"/>
      <c r="DK1425" s="55"/>
      <c r="DL1425" s="55"/>
      <c r="DM1425" s="55"/>
      <c r="DN1425" s="55"/>
      <c r="DO1425" s="55"/>
      <c r="DP1425" s="55"/>
      <c r="DQ1425" s="55"/>
      <c r="DR1425" s="55"/>
      <c r="DS1425" s="55"/>
      <c r="DT1425" s="55"/>
      <c r="DU1425" s="55"/>
      <c r="DV1425" s="55"/>
      <c r="DW1425" s="55"/>
      <c r="DX1425" s="55"/>
      <c r="DY1425" s="55"/>
      <c r="DZ1425" s="55"/>
      <c r="EA1425" s="55"/>
      <c r="EB1425" s="55"/>
      <c r="EC1425" s="55"/>
      <c r="ED1425" s="55"/>
      <c r="EE1425" s="55"/>
      <c r="EF1425" s="55"/>
      <c r="EG1425" s="55"/>
      <c r="EH1425" s="55"/>
      <c r="EI1425" s="55"/>
      <c r="EJ1425" s="55"/>
      <c r="EK1425" s="55"/>
      <c r="EL1425" s="55"/>
      <c r="EM1425" s="55"/>
      <c r="EN1425" s="55"/>
      <c r="EO1425" s="55"/>
      <c r="EP1425" s="55"/>
      <c r="EQ1425" s="55"/>
      <c r="ER1425" s="55"/>
      <c r="ES1425" s="55"/>
      <c r="ET1425" s="55"/>
      <c r="EU1425" s="55"/>
      <c r="EV1425" s="55"/>
      <c r="EW1425" s="55"/>
      <c r="EX1425" s="55"/>
      <c r="EY1425" s="55"/>
      <c r="EZ1425" s="55"/>
      <c r="FA1425" s="55"/>
      <c r="FB1425" s="55"/>
      <c r="FC1425" s="55"/>
      <c r="FD1425" s="55"/>
      <c r="FE1425" s="55"/>
      <c r="FF1425" s="55"/>
      <c r="FG1425" s="55"/>
      <c r="FH1425" s="55"/>
      <c r="FI1425" s="55"/>
      <c r="FJ1425" s="55"/>
      <c r="FK1425" s="55"/>
      <c r="FL1425" s="55"/>
      <c r="FM1425" s="55"/>
      <c r="FN1425" s="55"/>
      <c r="FO1425" s="55"/>
      <c r="FP1425" s="55"/>
      <c r="FQ1425" s="55"/>
      <c r="FR1425" s="55"/>
      <c r="FS1425" s="55"/>
      <c r="FT1425" s="55"/>
      <c r="FU1425" s="55"/>
      <c r="FV1425" s="55"/>
      <c r="FW1425" s="55"/>
      <c r="FX1425" s="55"/>
      <c r="FY1425" s="55"/>
      <c r="FZ1425" s="55"/>
      <c r="GA1425" s="55"/>
      <c r="GB1425" s="55"/>
      <c r="GC1425" s="55"/>
      <c r="GD1425" s="55"/>
      <c r="GE1425" s="55"/>
      <c r="GF1425" s="55"/>
      <c r="GG1425" s="55"/>
      <c r="GH1425" s="55"/>
      <c r="GI1425" s="55"/>
      <c r="GJ1425" s="55"/>
      <c r="GK1425" s="55"/>
      <c r="GL1425" s="55"/>
      <c r="GM1425" s="55"/>
      <c r="GN1425" s="55"/>
      <c r="GO1425" s="55"/>
      <c r="GP1425" s="55"/>
      <c r="GQ1425" s="55"/>
      <c r="GR1425" s="55"/>
      <c r="GS1425" s="55"/>
      <c r="GT1425" s="55"/>
      <c r="GU1425" s="55"/>
      <c r="GV1425" s="55"/>
      <c r="GW1425" s="55"/>
      <c r="GX1425" s="55"/>
      <c r="GY1425" s="55"/>
      <c r="GZ1425" s="55"/>
      <c r="HA1425" s="55"/>
      <c r="HB1425" s="55"/>
      <c r="HC1425" s="55"/>
      <c r="HD1425" s="55"/>
      <c r="HE1425" s="55"/>
      <c r="HF1425" s="55"/>
      <c r="HG1425" s="55"/>
      <c r="HH1425" s="55"/>
      <c r="HI1425" s="55"/>
      <c r="HJ1425" s="55"/>
      <c r="HK1425" s="55"/>
      <c r="HL1425" s="55"/>
      <c r="HM1425" s="55"/>
      <c r="HN1425" s="55"/>
      <c r="HO1425" s="55"/>
      <c r="HP1425" s="55"/>
      <c r="HQ1425" s="55"/>
      <c r="HR1425" s="55"/>
      <c r="HS1425" s="55"/>
      <c r="HT1425" s="55"/>
      <c r="HU1425" s="55"/>
      <c r="HV1425" s="55"/>
      <c r="HW1425" s="55"/>
      <c r="HX1425" s="55"/>
      <c r="HY1425" s="55"/>
      <c r="HZ1425" s="55"/>
      <c r="IA1425" s="55"/>
      <c r="IB1425" s="55"/>
      <c r="IC1425" s="55"/>
      <c r="ID1425" s="55"/>
      <c r="IE1425" s="55"/>
    </row>
    <row r="1426" s="36" customFormat="1" ht="60" hidden="1" customHeight="1">
      <c r="A1426" s="37"/>
      <c r="B1426" s="37" t="s">
        <v>62</v>
      </c>
      <c r="C1426" s="37" t="s">
        <v>63</v>
      </c>
      <c r="D1426" s="56" t="s">
        <v>64</v>
      </c>
      <c r="E1426" s="56">
        <v>600</v>
      </c>
      <c r="F1426" s="40" t="s">
        <v>5186</v>
      </c>
      <c r="G1426" s="47" t="s">
        <v>5414</v>
      </c>
      <c r="H1426" s="47" t="s">
        <v>5415</v>
      </c>
      <c r="I1426" s="48" t="s">
        <v>2604</v>
      </c>
      <c r="J1426" s="40" t="s">
        <v>931</v>
      </c>
      <c r="K1426" s="49" t="s">
        <v>2605</v>
      </c>
      <c r="L1426" s="47" t="s">
        <v>2606</v>
      </c>
      <c r="M1426" s="49" t="s">
        <v>5104</v>
      </c>
      <c r="N1426" s="49">
        <v>2334421</v>
      </c>
      <c r="O1426" s="38" t="s">
        <v>3596</v>
      </c>
      <c r="P1426" s="37" t="s">
        <v>76</v>
      </c>
      <c r="Q1426" s="42" t="s">
        <v>77</v>
      </c>
      <c r="R1426" s="96">
        <v>42613</v>
      </c>
      <c r="S1426" s="48">
        <v>5</v>
      </c>
      <c r="T1426" s="45">
        <f t="shared" si="128"/>
        <v>44439</v>
      </c>
      <c r="U1426" s="56">
        <v>-50</v>
      </c>
      <c r="V1426" s="47" t="str">
        <f t="shared" si="124"/>
        <v/>
      </c>
      <c r="W1426" s="47" t="str">
        <f t="shared" si="125"/>
        <v>°С</v>
      </c>
      <c r="X1426" s="48">
        <v>120</v>
      </c>
      <c r="Y1426" s="48"/>
      <c r="Z1426" s="42" t="s">
        <v>79</v>
      </c>
      <c r="AA1426" s="56" t="s">
        <v>1653</v>
      </c>
      <c r="AB1426" s="48"/>
      <c r="AC1426" s="42"/>
      <c r="AD1426" s="49">
        <v>48</v>
      </c>
      <c r="AE1426" s="50">
        <v>45612</v>
      </c>
      <c r="AF1426" s="51">
        <f t="shared" si="126"/>
        <v>47072</v>
      </c>
      <c r="AG1426" s="40" t="s">
        <v>82</v>
      </c>
      <c r="AH1426" s="40" t="s">
        <v>83</v>
      </c>
      <c r="AI1426" s="42" t="s">
        <v>5416</v>
      </c>
      <c r="AJ1426" s="40" t="s">
        <v>143</v>
      </c>
      <c r="AK1426" s="51" t="str">
        <f t="shared" ca="1" si="127"/>
        <v>поверен</v>
      </c>
      <c r="AL1426" s="42"/>
      <c r="AM1426" s="42" t="s">
        <v>86</v>
      </c>
      <c r="AN1426" s="42" t="s">
        <v>87</v>
      </c>
      <c r="AO1426" s="42" t="s">
        <v>88</v>
      </c>
      <c r="AP1426" s="48" t="s">
        <v>4435</v>
      </c>
      <c r="AQ1426" s="41" t="s">
        <v>5248</v>
      </c>
      <c r="AR1426" s="51"/>
      <c r="AS1426" s="42" t="s">
        <v>91</v>
      </c>
      <c r="AT1426" s="37"/>
      <c r="AU1426" s="37"/>
      <c r="AV1426" s="40"/>
      <c r="AW1426" s="40"/>
      <c r="AX1426" s="37"/>
      <c r="AY1426" s="37"/>
      <c r="AZ1426" s="37"/>
      <c r="BA1426" s="40"/>
      <c r="BB1426" s="40" t="s">
        <v>93</v>
      </c>
      <c r="BC1426" s="40" t="s">
        <v>94</v>
      </c>
      <c r="BD1426" s="42">
        <v>3201</v>
      </c>
      <c r="BE1426" s="40"/>
      <c r="BF1426" s="52"/>
      <c r="BG1426" s="53"/>
      <c r="BH1426" s="54"/>
      <c r="BI1426" s="47"/>
      <c r="BJ1426" s="47"/>
      <c r="BK1426" s="47"/>
      <c r="BL1426" s="55"/>
      <c r="BM1426" s="55"/>
      <c r="BN1426" s="55"/>
      <c r="BO1426" s="55"/>
      <c r="BP1426" s="55"/>
      <c r="BQ1426" s="55"/>
      <c r="BR1426" s="55"/>
      <c r="BS1426" s="55"/>
      <c r="BT1426" s="55"/>
      <c r="BU1426" s="55"/>
      <c r="BV1426" s="55"/>
      <c r="BW1426" s="55"/>
      <c r="BX1426" s="55"/>
      <c r="BY1426" s="55"/>
      <c r="BZ1426" s="55"/>
      <c r="CA1426" s="55"/>
      <c r="CB1426" s="55"/>
      <c r="CC1426" s="55"/>
      <c r="CD1426" s="55"/>
      <c r="CE1426" s="55"/>
      <c r="CF1426" s="55"/>
      <c r="CG1426" s="55"/>
      <c r="CH1426" s="55"/>
      <c r="CI1426" s="55"/>
      <c r="CJ1426" s="55"/>
      <c r="CK1426" s="55"/>
      <c r="CL1426" s="55"/>
      <c r="CM1426" s="55"/>
      <c r="CN1426" s="55"/>
      <c r="CO1426" s="55"/>
      <c r="CP1426" s="55"/>
      <c r="CQ1426" s="55"/>
      <c r="CR1426" s="55"/>
      <c r="CS1426" s="55"/>
      <c r="CT1426" s="55"/>
      <c r="CU1426" s="55"/>
      <c r="CV1426" s="55"/>
      <c r="CW1426" s="55"/>
      <c r="CX1426" s="55"/>
      <c r="CY1426" s="55"/>
      <c r="CZ1426" s="55"/>
      <c r="DA1426" s="55"/>
      <c r="DB1426" s="55"/>
      <c r="DC1426" s="55"/>
      <c r="DD1426" s="55"/>
      <c r="DE1426" s="55"/>
      <c r="DF1426" s="55"/>
      <c r="DG1426" s="55"/>
      <c r="DH1426" s="55"/>
      <c r="DI1426" s="55"/>
      <c r="DJ1426" s="55"/>
      <c r="DK1426" s="55"/>
      <c r="DL1426" s="55"/>
      <c r="DM1426" s="55"/>
      <c r="DN1426" s="55"/>
      <c r="DO1426" s="55"/>
      <c r="DP1426" s="55"/>
      <c r="DQ1426" s="55"/>
      <c r="DR1426" s="55"/>
      <c r="DS1426" s="55"/>
      <c r="DT1426" s="55"/>
      <c r="DU1426" s="55"/>
      <c r="DV1426" s="55"/>
      <c r="DW1426" s="55"/>
      <c r="DX1426" s="55"/>
      <c r="DY1426" s="55"/>
      <c r="DZ1426" s="55"/>
      <c r="EA1426" s="55"/>
      <c r="EB1426" s="55"/>
      <c r="EC1426" s="55"/>
      <c r="ED1426" s="55"/>
      <c r="EE1426" s="55"/>
      <c r="EF1426" s="55"/>
      <c r="EG1426" s="55"/>
      <c r="EH1426" s="55"/>
      <c r="EI1426" s="55"/>
      <c r="EJ1426" s="55"/>
      <c r="EK1426" s="55"/>
      <c r="EL1426" s="55"/>
      <c r="EM1426" s="55"/>
      <c r="EN1426" s="55"/>
      <c r="EO1426" s="55"/>
      <c r="EP1426" s="55"/>
      <c r="EQ1426" s="55"/>
      <c r="ER1426" s="55"/>
      <c r="ES1426" s="55"/>
      <c r="ET1426" s="55"/>
      <c r="EU1426" s="55"/>
      <c r="EV1426" s="55"/>
      <c r="EW1426" s="55"/>
      <c r="EX1426" s="55"/>
      <c r="EY1426" s="55"/>
      <c r="EZ1426" s="55"/>
      <c r="FA1426" s="55"/>
      <c r="FB1426" s="55"/>
      <c r="FC1426" s="55"/>
      <c r="FD1426" s="55"/>
      <c r="FE1426" s="55"/>
      <c r="FF1426" s="55"/>
      <c r="FG1426" s="55"/>
      <c r="FH1426" s="55"/>
      <c r="FI1426" s="55"/>
      <c r="FJ1426" s="55"/>
      <c r="FK1426" s="55"/>
      <c r="FL1426" s="55"/>
      <c r="FM1426" s="55"/>
      <c r="FN1426" s="55"/>
      <c r="FO1426" s="55"/>
      <c r="FP1426" s="55"/>
      <c r="FQ1426" s="55"/>
      <c r="FR1426" s="55"/>
      <c r="FS1426" s="55"/>
      <c r="FT1426" s="55"/>
      <c r="FU1426" s="55"/>
      <c r="FV1426" s="55"/>
      <c r="FW1426" s="55"/>
      <c r="FX1426" s="55"/>
      <c r="FY1426" s="55"/>
      <c r="FZ1426" s="55"/>
      <c r="GA1426" s="55"/>
      <c r="GB1426" s="55"/>
      <c r="GC1426" s="55"/>
      <c r="GD1426" s="55"/>
      <c r="GE1426" s="55"/>
      <c r="GF1426" s="55"/>
      <c r="GG1426" s="55"/>
      <c r="GH1426" s="55"/>
      <c r="GI1426" s="55"/>
      <c r="GJ1426" s="55"/>
      <c r="GK1426" s="55"/>
      <c r="GL1426" s="55"/>
      <c r="GM1426" s="55"/>
      <c r="GN1426" s="55"/>
      <c r="GO1426" s="55"/>
      <c r="GP1426" s="55"/>
      <c r="GQ1426" s="55"/>
      <c r="GR1426" s="55"/>
      <c r="GS1426" s="55"/>
      <c r="GT1426" s="55"/>
      <c r="GU1426" s="55"/>
      <c r="GV1426" s="55"/>
      <c r="GW1426" s="55"/>
      <c r="GX1426" s="55"/>
      <c r="GY1426" s="55"/>
      <c r="GZ1426" s="55"/>
      <c r="HA1426" s="55"/>
      <c r="HB1426" s="55"/>
      <c r="HC1426" s="55"/>
      <c r="HD1426" s="55"/>
      <c r="HE1426" s="55"/>
      <c r="HF1426" s="55"/>
      <c r="HG1426" s="55"/>
      <c r="HH1426" s="55"/>
      <c r="HI1426" s="55"/>
      <c r="HJ1426" s="55"/>
      <c r="HK1426" s="55"/>
      <c r="HL1426" s="55"/>
      <c r="HM1426" s="55"/>
      <c r="HN1426" s="55"/>
      <c r="HO1426" s="55"/>
      <c r="HP1426" s="55"/>
      <c r="HQ1426" s="55"/>
      <c r="HR1426" s="55"/>
      <c r="HS1426" s="55"/>
      <c r="HT1426" s="55"/>
      <c r="HU1426" s="55"/>
      <c r="HV1426" s="55"/>
      <c r="HW1426" s="55"/>
      <c r="HX1426" s="55"/>
      <c r="HY1426" s="55"/>
      <c r="HZ1426" s="55"/>
      <c r="IA1426" s="55"/>
      <c r="IB1426" s="55"/>
      <c r="IC1426" s="55"/>
      <c r="ID1426" s="55"/>
      <c r="IE1426" s="55"/>
    </row>
    <row r="1427" s="36" customFormat="1" ht="60" hidden="1" customHeight="1">
      <c r="A1427" s="37"/>
      <c r="B1427" s="37" t="s">
        <v>62</v>
      </c>
      <c r="C1427" s="37" t="s">
        <v>63</v>
      </c>
      <c r="D1427" s="56" t="s">
        <v>64</v>
      </c>
      <c r="E1427" s="56">
        <v>600</v>
      </c>
      <c r="F1427" s="40" t="s">
        <v>5186</v>
      </c>
      <c r="G1427" s="47" t="s">
        <v>5417</v>
      </c>
      <c r="H1427" s="47" t="s">
        <v>5418</v>
      </c>
      <c r="I1427" s="48" t="s">
        <v>2604</v>
      </c>
      <c r="J1427" s="40" t="s">
        <v>931</v>
      </c>
      <c r="K1427" s="49" t="s">
        <v>2605</v>
      </c>
      <c r="L1427" s="47" t="s">
        <v>2606</v>
      </c>
      <c r="M1427" s="49" t="s">
        <v>5104</v>
      </c>
      <c r="N1427" s="49">
        <v>2331805</v>
      </c>
      <c r="O1427" s="38" t="s">
        <v>3596</v>
      </c>
      <c r="P1427" s="37" t="s">
        <v>76</v>
      </c>
      <c r="Q1427" s="42" t="s">
        <v>77</v>
      </c>
      <c r="R1427" s="96">
        <v>42592</v>
      </c>
      <c r="S1427" s="48">
        <v>5</v>
      </c>
      <c r="T1427" s="45">
        <f t="shared" si="128"/>
        <v>44418</v>
      </c>
      <c r="U1427" s="56">
        <v>-50</v>
      </c>
      <c r="V1427" s="47" t="str">
        <f t="shared" si="124"/>
        <v/>
      </c>
      <c r="W1427" s="47" t="str">
        <f t="shared" si="125"/>
        <v>°С</v>
      </c>
      <c r="X1427" s="48">
        <v>120</v>
      </c>
      <c r="Y1427" s="48"/>
      <c r="Z1427" s="42" t="s">
        <v>79</v>
      </c>
      <c r="AA1427" s="56" t="s">
        <v>1653</v>
      </c>
      <c r="AB1427" s="48"/>
      <c r="AC1427" s="42"/>
      <c r="AD1427" s="49">
        <v>48</v>
      </c>
      <c r="AE1427" s="50">
        <v>45612</v>
      </c>
      <c r="AF1427" s="51">
        <f t="shared" si="126"/>
        <v>47072</v>
      </c>
      <c r="AG1427" s="40" t="s">
        <v>82</v>
      </c>
      <c r="AH1427" s="40" t="s">
        <v>83</v>
      </c>
      <c r="AI1427" s="42" t="s">
        <v>5419</v>
      </c>
      <c r="AJ1427" s="40" t="s">
        <v>143</v>
      </c>
      <c r="AK1427" s="51" t="str">
        <f t="shared" ca="1" si="127"/>
        <v>поверен</v>
      </c>
      <c r="AL1427" s="42"/>
      <c r="AM1427" s="42" t="s">
        <v>86</v>
      </c>
      <c r="AN1427" s="42" t="s">
        <v>87</v>
      </c>
      <c r="AO1427" s="42" t="s">
        <v>88</v>
      </c>
      <c r="AP1427" s="48" t="s">
        <v>4435</v>
      </c>
      <c r="AQ1427" s="41" t="s">
        <v>5248</v>
      </c>
      <c r="AR1427" s="51"/>
      <c r="AS1427" s="42" t="s">
        <v>91</v>
      </c>
      <c r="AT1427" s="37"/>
      <c r="AU1427" s="37"/>
      <c r="AV1427" s="40"/>
      <c r="AW1427" s="40"/>
      <c r="AX1427" s="37"/>
      <c r="AY1427" s="37"/>
      <c r="AZ1427" s="37"/>
      <c r="BA1427" s="40"/>
      <c r="BB1427" s="40" t="s">
        <v>93</v>
      </c>
      <c r="BC1427" s="40" t="s">
        <v>94</v>
      </c>
      <c r="BD1427" s="42">
        <v>3201</v>
      </c>
      <c r="BE1427" s="40"/>
      <c r="BF1427" s="52"/>
      <c r="BG1427" s="53"/>
      <c r="BH1427" s="54"/>
      <c r="BI1427" s="47"/>
      <c r="BJ1427" s="47"/>
      <c r="BK1427" s="47"/>
      <c r="BL1427" s="55"/>
      <c r="BM1427" s="55"/>
      <c r="BN1427" s="55"/>
      <c r="BO1427" s="55"/>
      <c r="BP1427" s="55"/>
      <c r="BQ1427" s="55"/>
      <c r="BR1427" s="55"/>
      <c r="BS1427" s="55"/>
      <c r="BT1427" s="55"/>
      <c r="BU1427" s="55"/>
      <c r="BV1427" s="55"/>
      <c r="BW1427" s="55"/>
      <c r="BX1427" s="55"/>
      <c r="BY1427" s="55"/>
      <c r="BZ1427" s="55"/>
      <c r="CA1427" s="55"/>
      <c r="CB1427" s="55"/>
      <c r="CC1427" s="55"/>
      <c r="CD1427" s="55"/>
      <c r="CE1427" s="55"/>
      <c r="CF1427" s="55"/>
      <c r="CG1427" s="55"/>
      <c r="CH1427" s="55"/>
      <c r="CI1427" s="55"/>
      <c r="CJ1427" s="55"/>
      <c r="CK1427" s="55"/>
      <c r="CL1427" s="55"/>
      <c r="CM1427" s="55"/>
      <c r="CN1427" s="55"/>
      <c r="CO1427" s="55"/>
      <c r="CP1427" s="55"/>
      <c r="CQ1427" s="55"/>
      <c r="CR1427" s="55"/>
      <c r="CS1427" s="55"/>
      <c r="CT1427" s="55"/>
      <c r="CU1427" s="55"/>
      <c r="CV1427" s="55"/>
      <c r="CW1427" s="55"/>
      <c r="CX1427" s="55"/>
      <c r="CY1427" s="55"/>
      <c r="CZ1427" s="55"/>
      <c r="DA1427" s="55"/>
      <c r="DB1427" s="55"/>
      <c r="DC1427" s="55"/>
      <c r="DD1427" s="55"/>
      <c r="DE1427" s="55"/>
      <c r="DF1427" s="55"/>
      <c r="DG1427" s="55"/>
      <c r="DH1427" s="55"/>
      <c r="DI1427" s="55"/>
      <c r="DJ1427" s="55"/>
      <c r="DK1427" s="55"/>
      <c r="DL1427" s="55"/>
      <c r="DM1427" s="55"/>
      <c r="DN1427" s="55"/>
      <c r="DO1427" s="55"/>
      <c r="DP1427" s="55"/>
      <c r="DQ1427" s="55"/>
      <c r="DR1427" s="55"/>
      <c r="DS1427" s="55"/>
      <c r="DT1427" s="55"/>
      <c r="DU1427" s="55"/>
      <c r="DV1427" s="55"/>
      <c r="DW1427" s="55"/>
      <c r="DX1427" s="55"/>
      <c r="DY1427" s="55"/>
      <c r="DZ1427" s="55"/>
      <c r="EA1427" s="55"/>
      <c r="EB1427" s="55"/>
      <c r="EC1427" s="55"/>
      <c r="ED1427" s="55"/>
      <c r="EE1427" s="55"/>
      <c r="EF1427" s="55"/>
      <c r="EG1427" s="55"/>
      <c r="EH1427" s="55"/>
      <c r="EI1427" s="55"/>
      <c r="EJ1427" s="55"/>
      <c r="EK1427" s="55"/>
      <c r="EL1427" s="55"/>
      <c r="EM1427" s="55"/>
      <c r="EN1427" s="55"/>
      <c r="EO1427" s="55"/>
      <c r="EP1427" s="55"/>
      <c r="EQ1427" s="55"/>
      <c r="ER1427" s="55"/>
      <c r="ES1427" s="55"/>
      <c r="ET1427" s="55"/>
      <c r="EU1427" s="55"/>
      <c r="EV1427" s="55"/>
      <c r="EW1427" s="55"/>
      <c r="EX1427" s="55"/>
      <c r="EY1427" s="55"/>
      <c r="EZ1427" s="55"/>
      <c r="FA1427" s="55"/>
      <c r="FB1427" s="55"/>
      <c r="FC1427" s="55"/>
      <c r="FD1427" s="55"/>
      <c r="FE1427" s="55"/>
      <c r="FF1427" s="55"/>
      <c r="FG1427" s="55"/>
      <c r="FH1427" s="55"/>
      <c r="FI1427" s="55"/>
      <c r="FJ1427" s="55"/>
      <c r="FK1427" s="55"/>
      <c r="FL1427" s="55"/>
      <c r="FM1427" s="55"/>
      <c r="FN1427" s="55"/>
      <c r="FO1427" s="55"/>
      <c r="FP1427" s="55"/>
      <c r="FQ1427" s="55"/>
      <c r="FR1427" s="55"/>
      <c r="FS1427" s="55"/>
      <c r="FT1427" s="55"/>
      <c r="FU1427" s="55"/>
      <c r="FV1427" s="55"/>
      <c r="FW1427" s="55"/>
      <c r="FX1427" s="55"/>
      <c r="FY1427" s="55"/>
      <c r="FZ1427" s="55"/>
      <c r="GA1427" s="55"/>
      <c r="GB1427" s="55"/>
      <c r="GC1427" s="55"/>
      <c r="GD1427" s="55"/>
      <c r="GE1427" s="55"/>
      <c r="GF1427" s="55"/>
      <c r="GG1427" s="55"/>
      <c r="GH1427" s="55"/>
      <c r="GI1427" s="55"/>
      <c r="GJ1427" s="55"/>
      <c r="GK1427" s="55"/>
      <c r="GL1427" s="55"/>
      <c r="GM1427" s="55"/>
      <c r="GN1427" s="55"/>
      <c r="GO1427" s="55"/>
      <c r="GP1427" s="55"/>
      <c r="GQ1427" s="55"/>
      <c r="GR1427" s="55"/>
      <c r="GS1427" s="55"/>
      <c r="GT1427" s="55"/>
      <c r="GU1427" s="55"/>
      <c r="GV1427" s="55"/>
      <c r="GW1427" s="55"/>
      <c r="GX1427" s="55"/>
      <c r="GY1427" s="55"/>
      <c r="GZ1427" s="55"/>
      <c r="HA1427" s="55"/>
      <c r="HB1427" s="55"/>
      <c r="HC1427" s="55"/>
      <c r="HD1427" s="55"/>
      <c r="HE1427" s="55"/>
      <c r="HF1427" s="55"/>
      <c r="HG1427" s="55"/>
      <c r="HH1427" s="55"/>
      <c r="HI1427" s="55"/>
      <c r="HJ1427" s="55"/>
      <c r="HK1427" s="55"/>
      <c r="HL1427" s="55"/>
      <c r="HM1427" s="55"/>
      <c r="HN1427" s="55"/>
      <c r="HO1427" s="55"/>
      <c r="HP1427" s="55"/>
      <c r="HQ1427" s="55"/>
      <c r="HR1427" s="55"/>
      <c r="HS1427" s="55"/>
      <c r="HT1427" s="55"/>
      <c r="HU1427" s="55"/>
      <c r="HV1427" s="55"/>
      <c r="HW1427" s="55"/>
      <c r="HX1427" s="55"/>
      <c r="HY1427" s="55"/>
      <c r="HZ1427" s="55"/>
      <c r="IA1427" s="55"/>
      <c r="IB1427" s="55"/>
      <c r="IC1427" s="55"/>
      <c r="ID1427" s="55"/>
      <c r="IE1427" s="55"/>
    </row>
    <row r="1428" s="36" customFormat="1" ht="60" hidden="1" customHeight="1">
      <c r="A1428" s="37"/>
      <c r="B1428" s="37" t="s">
        <v>62</v>
      </c>
      <c r="C1428" s="37" t="s">
        <v>63</v>
      </c>
      <c r="D1428" s="56" t="s">
        <v>64</v>
      </c>
      <c r="E1428" s="56">
        <v>600</v>
      </c>
      <c r="F1428" s="40" t="s">
        <v>5186</v>
      </c>
      <c r="G1428" s="47" t="s">
        <v>5420</v>
      </c>
      <c r="H1428" s="47" t="s">
        <v>5421</v>
      </c>
      <c r="I1428" s="48" t="s">
        <v>5260</v>
      </c>
      <c r="J1428" s="40" t="s">
        <v>5357</v>
      </c>
      <c r="K1428" s="49" t="s">
        <v>5262</v>
      </c>
      <c r="L1428" s="49" t="s">
        <v>5263</v>
      </c>
      <c r="M1428" s="49" t="s">
        <v>5264</v>
      </c>
      <c r="N1428" s="47">
        <v>669</v>
      </c>
      <c r="O1428" s="37" t="s">
        <v>5265</v>
      </c>
      <c r="P1428" s="37" t="s">
        <v>76</v>
      </c>
      <c r="Q1428" s="42" t="s">
        <v>1193</v>
      </c>
      <c r="R1428" s="96">
        <v>44987</v>
      </c>
      <c r="S1428" s="48">
        <v>12</v>
      </c>
      <c r="T1428" s="45">
        <f t="shared" si="128"/>
        <v>49369.400000000001</v>
      </c>
      <c r="U1428" s="47">
        <v>-2</v>
      </c>
      <c r="V1428" s="47" t="s">
        <v>325</v>
      </c>
      <c r="W1428" s="47" t="s">
        <v>5266</v>
      </c>
      <c r="X1428" s="47">
        <v>2</v>
      </c>
      <c r="Y1428" s="47" t="s">
        <v>325</v>
      </c>
      <c r="Z1428" s="47" t="s">
        <v>5266</v>
      </c>
      <c r="AA1428" s="56" t="s">
        <v>5267</v>
      </c>
      <c r="AB1428" s="47"/>
      <c r="AC1428" s="42" t="s">
        <v>141</v>
      </c>
      <c r="AD1428" s="47">
        <v>24</v>
      </c>
      <c r="AE1428" s="96">
        <v>45855</v>
      </c>
      <c r="AF1428" s="51">
        <f t="shared" si="126"/>
        <v>46584</v>
      </c>
      <c r="AG1428" s="40" t="s">
        <v>82</v>
      </c>
      <c r="AH1428" s="40" t="s">
        <v>83</v>
      </c>
      <c r="AI1428" s="47" t="s">
        <v>5422</v>
      </c>
      <c r="AJ1428" s="40" t="s">
        <v>109</v>
      </c>
      <c r="AK1428" s="51" t="str">
        <f t="shared" ca="1" si="127"/>
        <v>поверен</v>
      </c>
      <c r="AL1428" s="103"/>
      <c r="AM1428" s="42" t="s">
        <v>86</v>
      </c>
      <c r="AN1428" s="42" t="s">
        <v>87</v>
      </c>
      <c r="AO1428" s="42" t="s">
        <v>88</v>
      </c>
      <c r="AP1428" s="47" t="s">
        <v>5269</v>
      </c>
      <c r="AQ1428" s="96">
        <v>43466</v>
      </c>
      <c r="AR1428" s="103"/>
      <c r="AS1428" s="42" t="s">
        <v>91</v>
      </c>
      <c r="AT1428" s="47" t="s">
        <v>385</v>
      </c>
      <c r="AU1428" s="103"/>
      <c r="AV1428" s="96">
        <v>44760</v>
      </c>
      <c r="AW1428" s="40"/>
      <c r="AX1428" s="103"/>
      <c r="AY1428" s="103"/>
      <c r="AZ1428" s="103"/>
      <c r="BA1428" s="103"/>
      <c r="BB1428" s="40" t="s">
        <v>5270</v>
      </c>
      <c r="BC1428" s="40"/>
      <c r="BD1428" s="42"/>
      <c r="BE1428" s="103"/>
      <c r="BF1428" s="197"/>
      <c r="BG1428" s="47"/>
      <c r="BH1428" s="54"/>
      <c r="BI1428" s="371" t="s">
        <v>5271</v>
      </c>
      <c r="BJ1428" s="41" t="s">
        <v>5272</v>
      </c>
      <c r="BK1428" s="41" t="s">
        <v>5273</v>
      </c>
      <c r="BL1428" s="55"/>
      <c r="BM1428" s="55"/>
      <c r="BN1428" s="55"/>
      <c r="BO1428" s="55"/>
      <c r="BP1428" s="55"/>
      <c r="BQ1428" s="55"/>
      <c r="BR1428" s="55"/>
      <c r="BS1428" s="55"/>
      <c r="BT1428" s="55"/>
      <c r="BU1428" s="55"/>
      <c r="BV1428" s="55"/>
      <c r="BW1428" s="55"/>
      <c r="BX1428" s="55"/>
      <c r="BY1428" s="55"/>
      <c r="BZ1428" s="55"/>
      <c r="CA1428" s="55"/>
      <c r="CB1428" s="55"/>
      <c r="CC1428" s="55"/>
      <c r="CD1428" s="55"/>
      <c r="CE1428" s="55"/>
      <c r="CF1428" s="55"/>
      <c r="CG1428" s="55"/>
      <c r="CH1428" s="55"/>
      <c r="CI1428" s="55"/>
      <c r="CJ1428" s="55"/>
      <c r="CK1428" s="55"/>
      <c r="CL1428" s="55"/>
      <c r="CM1428" s="55"/>
      <c r="CN1428" s="55"/>
      <c r="CO1428" s="55"/>
      <c r="CP1428" s="55"/>
      <c r="CQ1428" s="55"/>
      <c r="CR1428" s="55"/>
      <c r="CS1428" s="55"/>
      <c r="CT1428" s="55"/>
      <c r="CU1428" s="55"/>
      <c r="CV1428" s="55"/>
      <c r="CW1428" s="55"/>
      <c r="CX1428" s="55"/>
      <c r="CY1428" s="55"/>
      <c r="CZ1428" s="55"/>
      <c r="DA1428" s="55"/>
      <c r="DB1428" s="55"/>
      <c r="DC1428" s="55"/>
      <c r="DD1428" s="55"/>
      <c r="DE1428" s="55"/>
      <c r="DF1428" s="55"/>
      <c r="DG1428" s="55"/>
      <c r="DH1428" s="55"/>
      <c r="DI1428" s="55"/>
      <c r="DJ1428" s="55"/>
      <c r="DK1428" s="55"/>
      <c r="DL1428" s="55"/>
      <c r="DM1428" s="55"/>
      <c r="DN1428" s="55"/>
      <c r="DO1428" s="55"/>
      <c r="DP1428" s="55"/>
      <c r="DQ1428" s="55"/>
      <c r="DR1428" s="55"/>
      <c r="DS1428" s="55"/>
      <c r="DT1428" s="55"/>
      <c r="DU1428" s="55"/>
      <c r="DV1428" s="55"/>
      <c r="DW1428" s="55"/>
      <c r="DX1428" s="55"/>
      <c r="DY1428" s="55"/>
      <c r="DZ1428" s="55"/>
      <c r="EA1428" s="55"/>
      <c r="EB1428" s="55"/>
      <c r="EC1428" s="55"/>
      <c r="ED1428" s="55"/>
      <c r="EE1428" s="55"/>
      <c r="EF1428" s="55"/>
      <c r="EG1428" s="55"/>
      <c r="EH1428" s="55"/>
      <c r="EI1428" s="55"/>
      <c r="EJ1428" s="55"/>
      <c r="EK1428" s="55"/>
      <c r="EL1428" s="55"/>
      <c r="EM1428" s="55"/>
      <c r="EN1428" s="55"/>
      <c r="EO1428" s="55"/>
      <c r="EP1428" s="55"/>
      <c r="EQ1428" s="55"/>
      <c r="ER1428" s="55"/>
      <c r="ES1428" s="55"/>
      <c r="ET1428" s="55"/>
      <c r="EU1428" s="55"/>
      <c r="EV1428" s="55"/>
      <c r="EW1428" s="55"/>
      <c r="EX1428" s="55"/>
      <c r="EY1428" s="55"/>
      <c r="EZ1428" s="55"/>
      <c r="FA1428" s="55"/>
      <c r="FB1428" s="55"/>
      <c r="FC1428" s="55"/>
      <c r="FD1428" s="55"/>
      <c r="FE1428" s="55"/>
      <c r="FF1428" s="55"/>
      <c r="FG1428" s="55"/>
      <c r="FH1428" s="55"/>
      <c r="FI1428" s="55"/>
      <c r="FJ1428" s="55"/>
      <c r="FK1428" s="55"/>
      <c r="FL1428" s="55"/>
      <c r="FM1428" s="55"/>
      <c r="FN1428" s="55"/>
      <c r="FO1428" s="55"/>
      <c r="FP1428" s="55"/>
      <c r="FQ1428" s="55"/>
      <c r="FR1428" s="55"/>
      <c r="FS1428" s="55"/>
      <c r="FT1428" s="55"/>
      <c r="FU1428" s="55"/>
      <c r="FV1428" s="55"/>
      <c r="FW1428" s="55"/>
      <c r="FX1428" s="55"/>
      <c r="FY1428" s="55"/>
      <c r="FZ1428" s="55"/>
      <c r="GA1428" s="55"/>
      <c r="GB1428" s="55"/>
      <c r="GC1428" s="55"/>
      <c r="GD1428" s="55"/>
      <c r="GE1428" s="55"/>
      <c r="GF1428" s="55"/>
      <c r="GG1428" s="55"/>
      <c r="GH1428" s="55"/>
      <c r="GI1428" s="55"/>
      <c r="GJ1428" s="55"/>
      <c r="GK1428" s="55"/>
      <c r="GL1428" s="55"/>
      <c r="GM1428" s="55"/>
      <c r="GN1428" s="55"/>
      <c r="GO1428" s="55"/>
      <c r="GP1428" s="55"/>
      <c r="GQ1428" s="55"/>
      <c r="GR1428" s="55"/>
      <c r="GS1428" s="55"/>
      <c r="GT1428" s="55"/>
      <c r="GU1428" s="55"/>
      <c r="GV1428" s="55"/>
      <c r="GW1428" s="55"/>
      <c r="GX1428" s="55"/>
      <c r="GY1428" s="55"/>
      <c r="GZ1428" s="55"/>
      <c r="HA1428" s="55"/>
      <c r="HB1428" s="55"/>
      <c r="HC1428" s="55"/>
      <c r="HD1428" s="55"/>
      <c r="HE1428" s="55"/>
      <c r="HF1428" s="55"/>
      <c r="HG1428" s="55"/>
      <c r="HH1428" s="55"/>
      <c r="HI1428" s="55"/>
      <c r="HJ1428" s="55"/>
      <c r="HK1428" s="55"/>
      <c r="HL1428" s="55"/>
      <c r="HM1428" s="55"/>
      <c r="HN1428" s="55"/>
      <c r="HO1428" s="55"/>
      <c r="HP1428" s="55"/>
      <c r="HQ1428" s="55"/>
      <c r="HR1428" s="55"/>
      <c r="HS1428" s="55"/>
      <c r="HT1428" s="55"/>
      <c r="HU1428" s="55"/>
      <c r="HV1428" s="55"/>
      <c r="HW1428" s="55"/>
      <c r="HX1428" s="55"/>
      <c r="HY1428" s="55"/>
      <c r="HZ1428" s="55"/>
      <c r="IA1428" s="55"/>
      <c r="IB1428" s="55"/>
      <c r="IC1428" s="55"/>
      <c r="ID1428" s="55"/>
      <c r="IE1428" s="55"/>
    </row>
    <row r="1429" s="55" customFormat="1" ht="60" hidden="1" customHeight="1">
      <c r="A1429" s="58"/>
      <c r="B1429" s="58" t="s">
        <v>62</v>
      </c>
      <c r="C1429" s="58" t="s">
        <v>63</v>
      </c>
      <c r="D1429" s="59" t="s">
        <v>64</v>
      </c>
      <c r="E1429" s="59">
        <v>600</v>
      </c>
      <c r="F1429" s="62" t="s">
        <v>5186</v>
      </c>
      <c r="G1429" s="62" t="s">
        <v>5423</v>
      </c>
      <c r="H1429" s="59" t="s">
        <v>5424</v>
      </c>
      <c r="I1429" s="59" t="s">
        <v>5276</v>
      </c>
      <c r="J1429" s="62" t="s">
        <v>5277</v>
      </c>
      <c r="K1429" s="64" t="s">
        <v>5278</v>
      </c>
      <c r="L1429" s="64" t="s">
        <v>5279</v>
      </c>
      <c r="M1429" s="62" t="s">
        <v>5280</v>
      </c>
      <c r="N1429" s="59" t="s">
        <v>5425</v>
      </c>
      <c r="O1429" s="58" t="s">
        <v>5282</v>
      </c>
      <c r="P1429" s="58" t="s">
        <v>76</v>
      </c>
      <c r="Q1429" s="66" t="s">
        <v>289</v>
      </c>
      <c r="R1429" s="115" t="s">
        <v>5362</v>
      </c>
      <c r="S1429" s="63">
        <v>8</v>
      </c>
      <c r="T1429" s="69">
        <f t="shared" si="128"/>
        <v>2931.8015999999998</v>
      </c>
      <c r="U1429" s="59">
        <v>0.14999999999999999</v>
      </c>
      <c r="V1429" s="71" t="str">
        <f t="shared" si="124"/>
        <v/>
      </c>
      <c r="W1429" s="71" t="str">
        <f t="shared" si="125"/>
        <v>м^(3)/ч</v>
      </c>
      <c r="X1429" s="63">
        <v>540</v>
      </c>
      <c r="Y1429" s="63"/>
      <c r="Z1429" s="66" t="s">
        <v>5284</v>
      </c>
      <c r="AA1429" s="59" t="s">
        <v>1127</v>
      </c>
      <c r="AB1429" s="63"/>
      <c r="AC1429" s="66" t="s">
        <v>141</v>
      </c>
      <c r="AD1429" s="64">
        <v>48</v>
      </c>
      <c r="AE1429" s="72">
        <v>44181</v>
      </c>
      <c r="AF1429" s="73">
        <f t="shared" si="126"/>
        <v>45641</v>
      </c>
      <c r="AG1429" s="62" t="s">
        <v>82</v>
      </c>
      <c r="AH1429" s="62" t="s">
        <v>83</v>
      </c>
      <c r="AI1429" s="66" t="s">
        <v>5426</v>
      </c>
      <c r="AJ1429" s="62" t="s">
        <v>85</v>
      </c>
      <c r="AK1429" s="73" t="str">
        <f t="shared" ca="1" si="127"/>
        <v>ЗАМЕНИТЬ</v>
      </c>
      <c r="AL1429" s="66"/>
      <c r="AM1429" s="66" t="s">
        <v>86</v>
      </c>
      <c r="AN1429" s="66" t="s">
        <v>87</v>
      </c>
      <c r="AO1429" s="66" t="s">
        <v>88</v>
      </c>
      <c r="AP1429" s="63"/>
      <c r="AQ1429" s="74"/>
      <c r="AR1429" s="73"/>
      <c r="AS1429" s="66" t="s">
        <v>91</v>
      </c>
      <c r="AT1429" s="58"/>
      <c r="AU1429" s="58"/>
      <c r="AV1429" s="62"/>
      <c r="AW1429" s="62"/>
      <c r="AX1429" s="58"/>
      <c r="AY1429" s="58"/>
      <c r="AZ1429" s="58"/>
      <c r="BA1429" s="62"/>
      <c r="BB1429" s="62" t="s">
        <v>297</v>
      </c>
      <c r="BC1429" s="62" t="s">
        <v>298</v>
      </c>
      <c r="BD1429" s="66"/>
      <c r="BE1429" s="62"/>
      <c r="BF1429" s="75"/>
      <c r="BG1429" s="76"/>
      <c r="BH1429" s="77"/>
      <c r="BI1429" s="71"/>
      <c r="BJ1429" s="71"/>
      <c r="BK1429" s="71"/>
    </row>
    <row r="1430" s="95" customFormat="1" ht="60" hidden="1" customHeight="1">
      <c r="A1430" s="58"/>
      <c r="B1430" s="58" t="s">
        <v>62</v>
      </c>
      <c r="C1430" s="58" t="s">
        <v>63</v>
      </c>
      <c r="D1430" s="59" t="s">
        <v>64</v>
      </c>
      <c r="E1430" s="59">
        <v>600</v>
      </c>
      <c r="F1430" s="62" t="s">
        <v>5186</v>
      </c>
      <c r="G1430" s="62" t="s">
        <v>5427</v>
      </c>
      <c r="H1430" s="59" t="s">
        <v>5428</v>
      </c>
      <c r="I1430" s="63" t="s">
        <v>639</v>
      </c>
      <c r="J1430" s="62" t="s">
        <v>640</v>
      </c>
      <c r="K1430" s="64" t="s">
        <v>463</v>
      </c>
      <c r="L1430" s="64" t="s">
        <v>641</v>
      </c>
      <c r="M1430" s="62" t="s">
        <v>5189</v>
      </c>
      <c r="N1430" s="59" t="s">
        <v>5429</v>
      </c>
      <c r="O1430" s="58" t="s">
        <v>644</v>
      </c>
      <c r="P1430" s="58" t="s">
        <v>76</v>
      </c>
      <c r="Q1430" s="66" t="s">
        <v>137</v>
      </c>
      <c r="R1430" s="116" t="s">
        <v>5191</v>
      </c>
      <c r="S1430" s="63">
        <v>12</v>
      </c>
      <c r="T1430" s="69">
        <f t="shared" si="128"/>
        <v>4391.6016</v>
      </c>
      <c r="U1430" s="59" t="s">
        <v>100</v>
      </c>
      <c r="V1430" s="58" t="str">
        <f t="shared" si="124"/>
        <v>к</v>
      </c>
      <c r="W1430" s="58" t="str">
        <f t="shared" si="125"/>
        <v>Па</v>
      </c>
      <c r="X1430" s="63">
        <v>250</v>
      </c>
      <c r="Y1430" s="63" t="s">
        <v>215</v>
      </c>
      <c r="Z1430" s="66" t="s">
        <v>139</v>
      </c>
      <c r="AA1430" s="59" t="s">
        <v>948</v>
      </c>
      <c r="AB1430" s="63"/>
      <c r="AC1430" s="66" t="s">
        <v>141</v>
      </c>
      <c r="AD1430" s="64">
        <v>36</v>
      </c>
      <c r="AE1430" s="72">
        <v>44884</v>
      </c>
      <c r="AF1430" s="73">
        <f t="shared" si="126"/>
        <v>45979</v>
      </c>
      <c r="AG1430" s="62" t="s">
        <v>82</v>
      </c>
      <c r="AH1430" s="62" t="s">
        <v>83</v>
      </c>
      <c r="AI1430" s="66" t="s">
        <v>5430</v>
      </c>
      <c r="AJ1430" s="62" t="s">
        <v>143</v>
      </c>
      <c r="AK1430" s="73" t="str">
        <f t="shared" ca="1" si="127"/>
        <v>поверен</v>
      </c>
      <c r="AL1430" s="66"/>
      <c r="AM1430" s="66" t="s">
        <v>86</v>
      </c>
      <c r="AN1430" s="66" t="s">
        <v>87</v>
      </c>
      <c r="AO1430" s="66" t="s">
        <v>88</v>
      </c>
      <c r="AP1430" s="63"/>
      <c r="AQ1430" s="74"/>
      <c r="AR1430" s="73"/>
      <c r="AS1430" s="66" t="s">
        <v>91</v>
      </c>
      <c r="AT1430" s="58"/>
      <c r="AU1430" s="58"/>
      <c r="AV1430" s="62"/>
      <c r="AW1430" s="62"/>
      <c r="AX1430" s="58"/>
      <c r="AY1430" s="58"/>
      <c r="AZ1430" s="58"/>
      <c r="BA1430" s="62"/>
      <c r="BB1430" s="62" t="s">
        <v>145</v>
      </c>
      <c r="BC1430" s="62" t="s">
        <v>146</v>
      </c>
      <c r="BD1430" s="66">
        <v>3001</v>
      </c>
      <c r="BE1430" s="62"/>
      <c r="BF1430" s="75"/>
      <c r="BG1430" s="127" t="s">
        <v>648</v>
      </c>
      <c r="BH1430" s="128"/>
      <c r="BI1430" s="58"/>
      <c r="BJ1430" s="58"/>
      <c r="BK1430" s="58"/>
    </row>
    <row r="1431" s="95" customFormat="1" ht="60" hidden="1" customHeight="1">
      <c r="A1431" s="58"/>
      <c r="B1431" s="58" t="s">
        <v>62</v>
      </c>
      <c r="C1431" s="58" t="s">
        <v>63</v>
      </c>
      <c r="D1431" s="59" t="s">
        <v>64</v>
      </c>
      <c r="E1431" s="59">
        <v>600</v>
      </c>
      <c r="F1431" s="62" t="s">
        <v>5186</v>
      </c>
      <c r="G1431" s="62" t="s">
        <v>5431</v>
      </c>
      <c r="H1431" s="59" t="s">
        <v>5432</v>
      </c>
      <c r="I1431" s="63" t="s">
        <v>3879</v>
      </c>
      <c r="J1431" s="62" t="s">
        <v>640</v>
      </c>
      <c r="K1431" s="64" t="s">
        <v>463</v>
      </c>
      <c r="L1431" s="64" t="s">
        <v>641</v>
      </c>
      <c r="M1431" s="64" t="s">
        <v>5195</v>
      </c>
      <c r="N1431" s="59" t="s">
        <v>5433</v>
      </c>
      <c r="O1431" s="58" t="s">
        <v>644</v>
      </c>
      <c r="P1431" s="58" t="s">
        <v>76</v>
      </c>
      <c r="Q1431" s="66" t="s">
        <v>137</v>
      </c>
      <c r="R1431" s="116" t="s">
        <v>5191</v>
      </c>
      <c r="S1431" s="63">
        <v>12</v>
      </c>
      <c r="T1431" s="69">
        <f t="shared" si="128"/>
        <v>4391.6016</v>
      </c>
      <c r="U1431" s="59" t="s">
        <v>100</v>
      </c>
      <c r="V1431" s="58" t="str">
        <f t="shared" si="124"/>
        <v>М</v>
      </c>
      <c r="W1431" s="58" t="str">
        <f t="shared" si="125"/>
        <v>Па</v>
      </c>
      <c r="X1431" s="63">
        <v>16</v>
      </c>
      <c r="Y1431" s="63" t="s">
        <v>138</v>
      </c>
      <c r="Z1431" s="66" t="s">
        <v>139</v>
      </c>
      <c r="AA1431" s="59" t="s">
        <v>645</v>
      </c>
      <c r="AB1431" s="63"/>
      <c r="AC1431" s="66" t="s">
        <v>141</v>
      </c>
      <c r="AD1431" s="64">
        <v>36</v>
      </c>
      <c r="AE1431" s="72">
        <v>44884</v>
      </c>
      <c r="AF1431" s="73">
        <f t="shared" si="126"/>
        <v>45979</v>
      </c>
      <c r="AG1431" s="73" t="s">
        <v>1480</v>
      </c>
      <c r="AH1431" s="73" t="s">
        <v>83</v>
      </c>
      <c r="AI1431" s="66" t="s">
        <v>5434</v>
      </c>
      <c r="AJ1431" s="62" t="s">
        <v>143</v>
      </c>
      <c r="AK1431" s="73" t="str">
        <f t="shared" ca="1" si="127"/>
        <v>поверен</v>
      </c>
      <c r="AL1431" s="66"/>
      <c r="AM1431" s="66" t="s">
        <v>86</v>
      </c>
      <c r="AN1431" s="66" t="s">
        <v>87</v>
      </c>
      <c r="AO1431" s="66" t="s">
        <v>88</v>
      </c>
      <c r="AP1431" s="63"/>
      <c r="AQ1431" s="74"/>
      <c r="AR1431" s="73"/>
      <c r="AS1431" s="66" t="s">
        <v>91</v>
      </c>
      <c r="AT1431" s="58"/>
      <c r="AU1431" s="58"/>
      <c r="AV1431" s="62"/>
      <c r="AW1431" s="62"/>
      <c r="AX1431" s="58"/>
      <c r="AY1431" s="58"/>
      <c r="AZ1431" s="58"/>
      <c r="BA1431" s="62"/>
      <c r="BB1431" s="62" t="s">
        <v>145</v>
      </c>
      <c r="BC1431" s="62" t="s">
        <v>146</v>
      </c>
      <c r="BD1431" s="66">
        <v>3001</v>
      </c>
      <c r="BE1431" s="62"/>
      <c r="BF1431" s="75"/>
      <c r="BG1431" s="127" t="s">
        <v>648</v>
      </c>
      <c r="BH1431" s="128"/>
      <c r="BI1431" s="58"/>
      <c r="BJ1431" s="58"/>
      <c r="BK1431" s="58"/>
    </row>
    <row r="1432" s="95" customFormat="1" ht="60" hidden="1" customHeight="1">
      <c r="A1432" s="58"/>
      <c r="B1432" s="58" t="s">
        <v>62</v>
      </c>
      <c r="C1432" s="58" t="s">
        <v>63</v>
      </c>
      <c r="D1432" s="59" t="s">
        <v>64</v>
      </c>
      <c r="E1432" s="59">
        <v>600</v>
      </c>
      <c r="F1432" s="62" t="s">
        <v>5186</v>
      </c>
      <c r="G1432" s="62" t="s">
        <v>5435</v>
      </c>
      <c r="H1432" s="59" t="s">
        <v>5436</v>
      </c>
      <c r="I1432" s="63" t="s">
        <v>3879</v>
      </c>
      <c r="J1432" s="62" t="s">
        <v>640</v>
      </c>
      <c r="K1432" s="64" t="s">
        <v>463</v>
      </c>
      <c r="L1432" s="64" t="s">
        <v>641</v>
      </c>
      <c r="M1432" s="64" t="s">
        <v>5200</v>
      </c>
      <c r="N1432" s="59" t="s">
        <v>5437</v>
      </c>
      <c r="O1432" s="58" t="s">
        <v>644</v>
      </c>
      <c r="P1432" s="58" t="s">
        <v>76</v>
      </c>
      <c r="Q1432" s="66" t="s">
        <v>137</v>
      </c>
      <c r="R1432" s="116" t="s">
        <v>5191</v>
      </c>
      <c r="S1432" s="63">
        <v>12</v>
      </c>
      <c r="T1432" s="69">
        <f t="shared" si="128"/>
        <v>4391.6016</v>
      </c>
      <c r="U1432" s="59" t="s">
        <v>100</v>
      </c>
      <c r="V1432" s="58" t="str">
        <f t="shared" si="124"/>
        <v>М</v>
      </c>
      <c r="W1432" s="58" t="str">
        <f t="shared" si="125"/>
        <v>Па</v>
      </c>
      <c r="X1432" s="63">
        <v>60</v>
      </c>
      <c r="Y1432" s="63" t="s">
        <v>138</v>
      </c>
      <c r="Z1432" s="66" t="s">
        <v>139</v>
      </c>
      <c r="AA1432" s="59" t="s">
        <v>645</v>
      </c>
      <c r="AB1432" s="63"/>
      <c r="AC1432" s="66" t="s">
        <v>141</v>
      </c>
      <c r="AD1432" s="64">
        <v>36</v>
      </c>
      <c r="AE1432" s="72">
        <v>44884</v>
      </c>
      <c r="AF1432" s="73">
        <f t="shared" si="126"/>
        <v>45979</v>
      </c>
      <c r="AG1432" s="73" t="s">
        <v>1480</v>
      </c>
      <c r="AH1432" s="73" t="s">
        <v>83</v>
      </c>
      <c r="AI1432" s="66" t="s">
        <v>5438</v>
      </c>
      <c r="AJ1432" s="62" t="s">
        <v>143</v>
      </c>
      <c r="AK1432" s="73" t="str">
        <f t="shared" ca="1" si="127"/>
        <v>поверен</v>
      </c>
      <c r="AL1432" s="66"/>
      <c r="AM1432" s="66" t="s">
        <v>86</v>
      </c>
      <c r="AN1432" s="66" t="s">
        <v>87</v>
      </c>
      <c r="AO1432" s="66" t="s">
        <v>88</v>
      </c>
      <c r="AP1432" s="63"/>
      <c r="AQ1432" s="74"/>
      <c r="AR1432" s="73"/>
      <c r="AS1432" s="66" t="s">
        <v>91</v>
      </c>
      <c r="AT1432" s="58"/>
      <c r="AU1432" s="58"/>
      <c r="AV1432" s="62"/>
      <c r="AW1432" s="62"/>
      <c r="AX1432" s="58"/>
      <c r="AY1432" s="58"/>
      <c r="AZ1432" s="58"/>
      <c r="BA1432" s="62"/>
      <c r="BB1432" s="62" t="s">
        <v>145</v>
      </c>
      <c r="BC1432" s="62" t="s">
        <v>146</v>
      </c>
      <c r="BD1432" s="66">
        <v>3001</v>
      </c>
      <c r="BE1432" s="62"/>
      <c r="BF1432" s="75"/>
      <c r="BG1432" s="127" t="s">
        <v>648</v>
      </c>
      <c r="BH1432" s="128"/>
      <c r="BI1432" s="58"/>
      <c r="BJ1432" s="58"/>
      <c r="BK1432" s="58"/>
    </row>
    <row r="1433" s="95" customFormat="1" ht="60" hidden="1" customHeight="1">
      <c r="A1433" s="58"/>
      <c r="B1433" s="58" t="s">
        <v>62</v>
      </c>
      <c r="C1433" s="58" t="s">
        <v>63</v>
      </c>
      <c r="D1433" s="59" t="s">
        <v>64</v>
      </c>
      <c r="E1433" s="59">
        <v>600</v>
      </c>
      <c r="F1433" s="62" t="s">
        <v>5186</v>
      </c>
      <c r="G1433" s="62" t="s">
        <v>5439</v>
      </c>
      <c r="H1433" s="59" t="s">
        <v>5440</v>
      </c>
      <c r="I1433" s="63" t="s">
        <v>3879</v>
      </c>
      <c r="J1433" s="62" t="s">
        <v>640</v>
      </c>
      <c r="K1433" s="64" t="s">
        <v>463</v>
      </c>
      <c r="L1433" s="64" t="s">
        <v>641</v>
      </c>
      <c r="M1433" s="64" t="s">
        <v>5205</v>
      </c>
      <c r="N1433" s="59" t="s">
        <v>5441</v>
      </c>
      <c r="O1433" s="58" t="s">
        <v>644</v>
      </c>
      <c r="P1433" s="58" t="s">
        <v>76</v>
      </c>
      <c r="Q1433" s="66" t="s">
        <v>137</v>
      </c>
      <c r="R1433" s="116" t="s">
        <v>5191</v>
      </c>
      <c r="S1433" s="63">
        <v>12</v>
      </c>
      <c r="T1433" s="69">
        <f t="shared" si="128"/>
        <v>4391.6016</v>
      </c>
      <c r="U1433" s="59" t="s">
        <v>100</v>
      </c>
      <c r="V1433" s="58" t="str">
        <f t="shared" si="124"/>
        <v>к</v>
      </c>
      <c r="W1433" s="58" t="str">
        <f t="shared" si="125"/>
        <v>Па</v>
      </c>
      <c r="X1433" s="63">
        <v>600</v>
      </c>
      <c r="Y1433" s="63" t="s">
        <v>215</v>
      </c>
      <c r="Z1433" s="66" t="s">
        <v>139</v>
      </c>
      <c r="AA1433" s="59" t="s">
        <v>645</v>
      </c>
      <c r="AB1433" s="63"/>
      <c r="AC1433" s="66" t="s">
        <v>141</v>
      </c>
      <c r="AD1433" s="64">
        <v>36</v>
      </c>
      <c r="AE1433" s="72">
        <v>44884</v>
      </c>
      <c r="AF1433" s="73">
        <f t="shared" si="126"/>
        <v>45979</v>
      </c>
      <c r="AG1433" s="62" t="s">
        <v>82</v>
      </c>
      <c r="AH1433" s="62" t="s">
        <v>83</v>
      </c>
      <c r="AI1433" s="66" t="s">
        <v>5442</v>
      </c>
      <c r="AJ1433" s="62" t="s">
        <v>143</v>
      </c>
      <c r="AK1433" s="73" t="str">
        <f t="shared" ca="1" si="127"/>
        <v>поверен</v>
      </c>
      <c r="AL1433" s="66"/>
      <c r="AM1433" s="66" t="s">
        <v>86</v>
      </c>
      <c r="AN1433" s="66" t="s">
        <v>87</v>
      </c>
      <c r="AO1433" s="66" t="s">
        <v>88</v>
      </c>
      <c r="AP1433" s="63"/>
      <c r="AQ1433" s="74"/>
      <c r="AR1433" s="73"/>
      <c r="AS1433" s="66" t="s">
        <v>91</v>
      </c>
      <c r="AT1433" s="58"/>
      <c r="AU1433" s="58"/>
      <c r="AV1433" s="62"/>
      <c r="AW1433" s="62"/>
      <c r="AX1433" s="58"/>
      <c r="AY1433" s="58"/>
      <c r="AZ1433" s="58"/>
      <c r="BA1433" s="62"/>
      <c r="BB1433" s="62" t="s">
        <v>145</v>
      </c>
      <c r="BC1433" s="62" t="s">
        <v>146</v>
      </c>
      <c r="BD1433" s="66">
        <v>3001</v>
      </c>
      <c r="BE1433" s="62"/>
      <c r="BF1433" s="75"/>
      <c r="BG1433" s="127" t="s">
        <v>648</v>
      </c>
      <c r="BH1433" s="128"/>
      <c r="BI1433" s="58"/>
      <c r="BJ1433" s="58"/>
      <c r="BK1433" s="58"/>
    </row>
    <row r="1434" s="95" customFormat="1" ht="60" hidden="1" customHeight="1">
      <c r="A1434" s="58"/>
      <c r="B1434" s="58" t="s">
        <v>62</v>
      </c>
      <c r="C1434" s="58" t="s">
        <v>63</v>
      </c>
      <c r="D1434" s="59" t="s">
        <v>64</v>
      </c>
      <c r="E1434" s="59">
        <v>600</v>
      </c>
      <c r="F1434" s="62" t="s">
        <v>5186</v>
      </c>
      <c r="G1434" s="62" t="s">
        <v>5443</v>
      </c>
      <c r="H1434" s="59" t="s">
        <v>5444</v>
      </c>
      <c r="I1434" s="63" t="s">
        <v>3879</v>
      </c>
      <c r="J1434" s="62" t="s">
        <v>640</v>
      </c>
      <c r="K1434" s="64" t="s">
        <v>463</v>
      </c>
      <c r="L1434" s="64" t="s">
        <v>641</v>
      </c>
      <c r="M1434" s="64" t="s">
        <v>5205</v>
      </c>
      <c r="N1434" s="59" t="s">
        <v>5445</v>
      </c>
      <c r="O1434" s="58" t="s">
        <v>644</v>
      </c>
      <c r="P1434" s="58" t="s">
        <v>76</v>
      </c>
      <c r="Q1434" s="66" t="s">
        <v>137</v>
      </c>
      <c r="R1434" s="116" t="s">
        <v>5191</v>
      </c>
      <c r="S1434" s="63">
        <v>12</v>
      </c>
      <c r="T1434" s="69">
        <f t="shared" si="128"/>
        <v>4391.6016</v>
      </c>
      <c r="U1434" s="59" t="s">
        <v>100</v>
      </c>
      <c r="V1434" s="58" t="str">
        <f t="shared" si="124"/>
        <v>к</v>
      </c>
      <c r="W1434" s="58" t="str">
        <f t="shared" si="125"/>
        <v>Па</v>
      </c>
      <c r="X1434" s="63">
        <v>600</v>
      </c>
      <c r="Y1434" s="63" t="s">
        <v>215</v>
      </c>
      <c r="Z1434" s="66" t="s">
        <v>139</v>
      </c>
      <c r="AA1434" s="59" t="s">
        <v>645</v>
      </c>
      <c r="AB1434" s="63"/>
      <c r="AC1434" s="66" t="s">
        <v>141</v>
      </c>
      <c r="AD1434" s="64">
        <v>36</v>
      </c>
      <c r="AE1434" s="72">
        <v>44884</v>
      </c>
      <c r="AF1434" s="73">
        <f t="shared" si="126"/>
        <v>45979</v>
      </c>
      <c r="AG1434" s="62" t="s">
        <v>82</v>
      </c>
      <c r="AH1434" s="62" t="s">
        <v>83</v>
      </c>
      <c r="AI1434" s="66" t="s">
        <v>5446</v>
      </c>
      <c r="AJ1434" s="62" t="s">
        <v>143</v>
      </c>
      <c r="AK1434" s="73" t="str">
        <f t="shared" ca="1" si="127"/>
        <v>поверен</v>
      </c>
      <c r="AL1434" s="66"/>
      <c r="AM1434" s="66" t="s">
        <v>86</v>
      </c>
      <c r="AN1434" s="66" t="s">
        <v>87</v>
      </c>
      <c r="AO1434" s="66" t="s">
        <v>88</v>
      </c>
      <c r="AP1434" s="63"/>
      <c r="AQ1434" s="74"/>
      <c r="AR1434" s="73"/>
      <c r="AS1434" s="66" t="s">
        <v>91</v>
      </c>
      <c r="AT1434" s="58"/>
      <c r="AU1434" s="58"/>
      <c r="AV1434" s="62"/>
      <c r="AW1434" s="62"/>
      <c r="AX1434" s="58"/>
      <c r="AY1434" s="58"/>
      <c r="AZ1434" s="58"/>
      <c r="BA1434" s="62"/>
      <c r="BB1434" s="62" t="s">
        <v>145</v>
      </c>
      <c r="BC1434" s="62" t="s">
        <v>146</v>
      </c>
      <c r="BD1434" s="66">
        <v>3001</v>
      </c>
      <c r="BE1434" s="62"/>
      <c r="BF1434" s="75"/>
      <c r="BG1434" s="127" t="s">
        <v>648</v>
      </c>
      <c r="BH1434" s="128"/>
      <c r="BI1434" s="58"/>
      <c r="BJ1434" s="58"/>
      <c r="BK1434" s="58"/>
    </row>
    <row r="1435" s="98" customFormat="1" ht="60" hidden="1" customHeight="1">
      <c r="A1435" s="37"/>
      <c r="B1435" s="37" t="s">
        <v>62</v>
      </c>
      <c r="C1435" s="37" t="s">
        <v>63</v>
      </c>
      <c r="D1435" s="56" t="s">
        <v>64</v>
      </c>
      <c r="E1435" s="56">
        <v>600</v>
      </c>
      <c r="F1435" s="40" t="s">
        <v>5186</v>
      </c>
      <c r="G1435" s="37" t="s">
        <v>5447</v>
      </c>
      <c r="H1435" s="37" t="s">
        <v>5448</v>
      </c>
      <c r="I1435" s="48" t="s">
        <v>2316</v>
      </c>
      <c r="J1435" s="40" t="s">
        <v>5214</v>
      </c>
      <c r="K1435" s="49" t="s">
        <v>2318</v>
      </c>
      <c r="L1435" s="49" t="s">
        <v>2319</v>
      </c>
      <c r="M1435" s="40" t="s">
        <v>2320</v>
      </c>
      <c r="N1435" s="56" t="s">
        <v>5449</v>
      </c>
      <c r="O1435" s="48" t="s">
        <v>2321</v>
      </c>
      <c r="P1435" s="37" t="s">
        <v>76</v>
      </c>
      <c r="Q1435" s="42" t="s">
        <v>1193</v>
      </c>
      <c r="R1435" s="91">
        <v>42636</v>
      </c>
      <c r="S1435" s="48">
        <v>10</v>
      </c>
      <c r="T1435" s="45">
        <f t="shared" si="128"/>
        <v>46288</v>
      </c>
      <c r="U1435" s="56">
        <v>0.10000000000000001</v>
      </c>
      <c r="V1435" s="37" t="str">
        <f t="shared" si="124"/>
        <v>м</v>
      </c>
      <c r="W1435" s="37" t="str">
        <f t="shared" si="125"/>
        <v>м/c</v>
      </c>
      <c r="X1435" s="48">
        <v>30</v>
      </c>
      <c r="Y1435" s="48" t="s">
        <v>325</v>
      </c>
      <c r="Z1435" s="42" t="s">
        <v>2322</v>
      </c>
      <c r="AA1435" s="56" t="s">
        <v>2323</v>
      </c>
      <c r="AB1435" s="48" t="s">
        <v>325</v>
      </c>
      <c r="AC1435" s="42" t="s">
        <v>2324</v>
      </c>
      <c r="AD1435" s="49">
        <v>12</v>
      </c>
      <c r="AE1435" s="50">
        <v>45612</v>
      </c>
      <c r="AF1435" s="51">
        <f t="shared" si="126"/>
        <v>45976</v>
      </c>
      <c r="AG1435" s="40" t="s">
        <v>82</v>
      </c>
      <c r="AH1435" s="40" t="s">
        <v>83</v>
      </c>
      <c r="AI1435" s="42" t="s">
        <v>2424</v>
      </c>
      <c r="AJ1435" s="40" t="s">
        <v>85</v>
      </c>
      <c r="AK1435" s="51" t="str">
        <f t="shared" ca="1" si="127"/>
        <v>поверен</v>
      </c>
      <c r="AL1435" s="42"/>
      <c r="AM1435" s="42" t="s">
        <v>86</v>
      </c>
      <c r="AN1435" s="42" t="s">
        <v>87</v>
      </c>
      <c r="AO1435" s="42" t="s">
        <v>88</v>
      </c>
      <c r="AP1435" s="48" t="s">
        <v>2326</v>
      </c>
      <c r="AQ1435" s="41"/>
      <c r="AR1435" s="51"/>
      <c r="AS1435" s="42" t="s">
        <v>91</v>
      </c>
      <c r="AT1435" s="37"/>
      <c r="AU1435" s="37"/>
      <c r="AV1435" s="40"/>
      <c r="AW1435" s="40"/>
      <c r="AX1435" s="37"/>
      <c r="AY1435" s="37"/>
      <c r="AZ1435" s="37"/>
      <c r="BA1435" s="40"/>
      <c r="BB1435" s="40" t="s">
        <v>2327</v>
      </c>
      <c r="BC1435" s="40" t="s">
        <v>2328</v>
      </c>
      <c r="BD1435" s="42">
        <v>3661</v>
      </c>
      <c r="BE1435" s="40"/>
      <c r="BF1435" s="52"/>
      <c r="BG1435" s="37" t="s">
        <v>648</v>
      </c>
      <c r="BH1435" s="99"/>
      <c r="BI1435" s="41" t="s">
        <v>2337</v>
      </c>
      <c r="BJ1435" s="41" t="s">
        <v>2338</v>
      </c>
      <c r="BK1435" s="41" t="s">
        <v>880</v>
      </c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</row>
    <row r="1436" s="98" customFormat="1" ht="60" hidden="1" customHeight="1">
      <c r="A1436" s="37"/>
      <c r="B1436" s="37" t="s">
        <v>62</v>
      </c>
      <c r="C1436" s="37" t="s">
        <v>63</v>
      </c>
      <c r="D1436" s="56" t="s">
        <v>64</v>
      </c>
      <c r="E1436" s="56">
        <v>600</v>
      </c>
      <c r="F1436" s="40" t="s">
        <v>5186</v>
      </c>
      <c r="G1436" s="37" t="s">
        <v>5447</v>
      </c>
      <c r="H1436" s="37" t="s">
        <v>5450</v>
      </c>
      <c r="I1436" s="48" t="s">
        <v>2316</v>
      </c>
      <c r="J1436" s="40" t="s">
        <v>5214</v>
      </c>
      <c r="K1436" s="49" t="s">
        <v>2318</v>
      </c>
      <c r="L1436" s="49" t="s">
        <v>2319</v>
      </c>
      <c r="M1436" s="40" t="s">
        <v>2320</v>
      </c>
      <c r="N1436" s="56" t="s">
        <v>5451</v>
      </c>
      <c r="O1436" s="48" t="s">
        <v>2321</v>
      </c>
      <c r="P1436" s="37" t="s">
        <v>76</v>
      </c>
      <c r="Q1436" s="42" t="s">
        <v>1193</v>
      </c>
      <c r="R1436" s="91">
        <v>42636</v>
      </c>
      <c r="S1436" s="48">
        <v>10</v>
      </c>
      <c r="T1436" s="45">
        <f t="shared" si="128"/>
        <v>46288</v>
      </c>
      <c r="U1436" s="56">
        <v>0.10000000000000001</v>
      </c>
      <c r="V1436" s="37" t="str">
        <f t="shared" si="124"/>
        <v>м</v>
      </c>
      <c r="W1436" s="37" t="str">
        <f t="shared" si="125"/>
        <v>м/c</v>
      </c>
      <c r="X1436" s="48">
        <v>30</v>
      </c>
      <c r="Y1436" s="48" t="s">
        <v>325</v>
      </c>
      <c r="Z1436" s="42" t="s">
        <v>2322</v>
      </c>
      <c r="AA1436" s="56" t="s">
        <v>2323</v>
      </c>
      <c r="AB1436" s="48" t="s">
        <v>325</v>
      </c>
      <c r="AC1436" s="42" t="s">
        <v>2324</v>
      </c>
      <c r="AD1436" s="49">
        <v>12</v>
      </c>
      <c r="AE1436" s="50">
        <v>45612</v>
      </c>
      <c r="AF1436" s="51">
        <f t="shared" si="126"/>
        <v>45976</v>
      </c>
      <c r="AG1436" s="40" t="s">
        <v>82</v>
      </c>
      <c r="AH1436" s="40" t="s">
        <v>83</v>
      </c>
      <c r="AI1436" s="42" t="s">
        <v>2424</v>
      </c>
      <c r="AJ1436" s="40" t="s">
        <v>85</v>
      </c>
      <c r="AK1436" s="51" t="str">
        <f t="shared" ca="1" si="127"/>
        <v>поверен</v>
      </c>
      <c r="AL1436" s="42"/>
      <c r="AM1436" s="42" t="s">
        <v>86</v>
      </c>
      <c r="AN1436" s="42" t="s">
        <v>87</v>
      </c>
      <c r="AO1436" s="42" t="s">
        <v>88</v>
      </c>
      <c r="AP1436" s="48" t="s">
        <v>2326</v>
      </c>
      <c r="AQ1436" s="41"/>
      <c r="AR1436" s="51"/>
      <c r="AS1436" s="42" t="s">
        <v>91</v>
      </c>
      <c r="AT1436" s="37"/>
      <c r="AU1436" s="37"/>
      <c r="AV1436" s="40"/>
      <c r="AW1436" s="40"/>
      <c r="AX1436" s="37"/>
      <c r="AY1436" s="37"/>
      <c r="AZ1436" s="37"/>
      <c r="BA1436" s="40"/>
      <c r="BB1436" s="40" t="s">
        <v>2327</v>
      </c>
      <c r="BC1436" s="40" t="s">
        <v>2328</v>
      </c>
      <c r="BD1436" s="42">
        <v>3661</v>
      </c>
      <c r="BE1436" s="40"/>
      <c r="BF1436" s="52"/>
      <c r="BG1436" s="37" t="s">
        <v>648</v>
      </c>
      <c r="BH1436" s="99"/>
      <c r="BI1436" s="41" t="s">
        <v>2337</v>
      </c>
      <c r="BJ1436" s="41" t="s">
        <v>2338</v>
      </c>
      <c r="BK1436" s="41" t="s">
        <v>880</v>
      </c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</row>
    <row r="1437" s="98" customFormat="1" ht="60" hidden="1" customHeight="1">
      <c r="A1437" s="37"/>
      <c r="B1437" s="37" t="s">
        <v>62</v>
      </c>
      <c r="C1437" s="37" t="s">
        <v>63</v>
      </c>
      <c r="D1437" s="56" t="s">
        <v>64</v>
      </c>
      <c r="E1437" s="56">
        <v>600</v>
      </c>
      <c r="F1437" s="40" t="s">
        <v>5186</v>
      </c>
      <c r="G1437" s="37" t="s">
        <v>5452</v>
      </c>
      <c r="H1437" s="37" t="s">
        <v>5453</v>
      </c>
      <c r="I1437" s="48" t="s">
        <v>2316</v>
      </c>
      <c r="J1437" s="40" t="s">
        <v>5214</v>
      </c>
      <c r="K1437" s="49" t="s">
        <v>2318</v>
      </c>
      <c r="L1437" s="49" t="s">
        <v>2319</v>
      </c>
      <c r="M1437" s="40" t="s">
        <v>2320</v>
      </c>
      <c r="N1437" s="56" t="s">
        <v>5454</v>
      </c>
      <c r="O1437" s="48" t="s">
        <v>2321</v>
      </c>
      <c r="P1437" s="37" t="s">
        <v>76</v>
      </c>
      <c r="Q1437" s="42" t="s">
        <v>1193</v>
      </c>
      <c r="R1437" s="91">
        <v>42636</v>
      </c>
      <c r="S1437" s="48">
        <v>10</v>
      </c>
      <c r="T1437" s="45">
        <f t="shared" si="128"/>
        <v>46288</v>
      </c>
      <c r="U1437" s="56">
        <v>0.10000000000000001</v>
      </c>
      <c r="V1437" s="37" t="str">
        <f t="shared" si="124"/>
        <v>м</v>
      </c>
      <c r="W1437" s="37" t="str">
        <f t="shared" si="125"/>
        <v>м/c</v>
      </c>
      <c r="X1437" s="48">
        <v>30</v>
      </c>
      <c r="Y1437" s="48" t="s">
        <v>325</v>
      </c>
      <c r="Z1437" s="42" t="s">
        <v>2322</v>
      </c>
      <c r="AA1437" s="56" t="s">
        <v>2323</v>
      </c>
      <c r="AB1437" s="48" t="s">
        <v>325</v>
      </c>
      <c r="AC1437" s="42" t="s">
        <v>2324</v>
      </c>
      <c r="AD1437" s="49">
        <v>12</v>
      </c>
      <c r="AE1437" s="50">
        <v>45612</v>
      </c>
      <c r="AF1437" s="51">
        <f t="shared" si="126"/>
        <v>45976</v>
      </c>
      <c r="AG1437" s="40" t="s">
        <v>82</v>
      </c>
      <c r="AH1437" s="40" t="s">
        <v>83</v>
      </c>
      <c r="AI1437" s="42" t="s">
        <v>2424</v>
      </c>
      <c r="AJ1437" s="40" t="s">
        <v>85</v>
      </c>
      <c r="AK1437" s="51" t="str">
        <f t="shared" ca="1" si="127"/>
        <v>поверен</v>
      </c>
      <c r="AL1437" s="42"/>
      <c r="AM1437" s="42" t="s">
        <v>86</v>
      </c>
      <c r="AN1437" s="42" t="s">
        <v>87</v>
      </c>
      <c r="AO1437" s="42" t="s">
        <v>88</v>
      </c>
      <c r="AP1437" s="48" t="s">
        <v>2326</v>
      </c>
      <c r="AQ1437" s="41"/>
      <c r="AR1437" s="51"/>
      <c r="AS1437" s="42" t="s">
        <v>91</v>
      </c>
      <c r="AT1437" s="37"/>
      <c r="AU1437" s="37"/>
      <c r="AV1437" s="40"/>
      <c r="AW1437" s="40"/>
      <c r="AX1437" s="37"/>
      <c r="AY1437" s="37"/>
      <c r="AZ1437" s="37"/>
      <c r="BA1437" s="40"/>
      <c r="BB1437" s="40" t="s">
        <v>2327</v>
      </c>
      <c r="BC1437" s="40" t="s">
        <v>2328</v>
      </c>
      <c r="BD1437" s="42">
        <v>3661</v>
      </c>
      <c r="BE1437" s="40"/>
      <c r="BF1437" s="52"/>
      <c r="BG1437" s="37" t="s">
        <v>648</v>
      </c>
      <c r="BH1437" s="99"/>
      <c r="BI1437" s="41" t="s">
        <v>2337</v>
      </c>
      <c r="BJ1437" s="41" t="s">
        <v>2338</v>
      </c>
      <c r="BK1437" s="41" t="s">
        <v>880</v>
      </c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</row>
    <row r="1438" s="98" customFormat="1" ht="60" hidden="1" customHeight="1">
      <c r="A1438" s="37"/>
      <c r="B1438" s="37" t="s">
        <v>62</v>
      </c>
      <c r="C1438" s="37" t="s">
        <v>63</v>
      </c>
      <c r="D1438" s="56" t="s">
        <v>64</v>
      </c>
      <c r="E1438" s="56">
        <v>600</v>
      </c>
      <c r="F1438" s="40" t="s">
        <v>5186</v>
      </c>
      <c r="G1438" s="37" t="s">
        <v>5452</v>
      </c>
      <c r="H1438" s="37" t="s">
        <v>5455</v>
      </c>
      <c r="I1438" s="48" t="s">
        <v>2316</v>
      </c>
      <c r="J1438" s="40" t="s">
        <v>5214</v>
      </c>
      <c r="K1438" s="49" t="s">
        <v>2318</v>
      </c>
      <c r="L1438" s="49" t="s">
        <v>2319</v>
      </c>
      <c r="M1438" s="40" t="s">
        <v>2320</v>
      </c>
      <c r="N1438" s="56" t="s">
        <v>5456</v>
      </c>
      <c r="O1438" s="48" t="s">
        <v>2321</v>
      </c>
      <c r="P1438" s="37" t="s">
        <v>76</v>
      </c>
      <c r="Q1438" s="42" t="s">
        <v>1193</v>
      </c>
      <c r="R1438" s="91">
        <v>42636</v>
      </c>
      <c r="S1438" s="48">
        <v>10</v>
      </c>
      <c r="T1438" s="45">
        <f t="shared" si="128"/>
        <v>46288</v>
      </c>
      <c r="U1438" s="56">
        <v>0.10000000000000001</v>
      </c>
      <c r="V1438" s="37" t="str">
        <f t="shared" si="124"/>
        <v>м</v>
      </c>
      <c r="W1438" s="37" t="str">
        <f t="shared" si="125"/>
        <v>м/c</v>
      </c>
      <c r="X1438" s="48">
        <v>30</v>
      </c>
      <c r="Y1438" s="48" t="s">
        <v>325</v>
      </c>
      <c r="Z1438" s="42" t="s">
        <v>2322</v>
      </c>
      <c r="AA1438" s="56" t="s">
        <v>2323</v>
      </c>
      <c r="AB1438" s="48" t="s">
        <v>325</v>
      </c>
      <c r="AC1438" s="42" t="s">
        <v>2324</v>
      </c>
      <c r="AD1438" s="49">
        <v>12</v>
      </c>
      <c r="AE1438" s="50">
        <v>45612</v>
      </c>
      <c r="AF1438" s="51">
        <f t="shared" si="126"/>
        <v>45976</v>
      </c>
      <c r="AG1438" s="40" t="s">
        <v>82</v>
      </c>
      <c r="AH1438" s="40" t="s">
        <v>83</v>
      </c>
      <c r="AI1438" s="42" t="s">
        <v>2424</v>
      </c>
      <c r="AJ1438" s="40" t="s">
        <v>85</v>
      </c>
      <c r="AK1438" s="51" t="str">
        <f t="shared" ca="1" si="127"/>
        <v>поверен</v>
      </c>
      <c r="AL1438" s="42"/>
      <c r="AM1438" s="42" t="s">
        <v>86</v>
      </c>
      <c r="AN1438" s="42" t="s">
        <v>87</v>
      </c>
      <c r="AO1438" s="42" t="s">
        <v>88</v>
      </c>
      <c r="AP1438" s="48" t="s">
        <v>2326</v>
      </c>
      <c r="AQ1438" s="41"/>
      <c r="AR1438" s="51"/>
      <c r="AS1438" s="42" t="s">
        <v>91</v>
      </c>
      <c r="AT1438" s="37"/>
      <c r="AU1438" s="37"/>
      <c r="AV1438" s="40"/>
      <c r="AW1438" s="40"/>
      <c r="AX1438" s="37"/>
      <c r="AY1438" s="37"/>
      <c r="AZ1438" s="37"/>
      <c r="BA1438" s="40"/>
      <c r="BB1438" s="40" t="s">
        <v>2327</v>
      </c>
      <c r="BC1438" s="40" t="s">
        <v>2328</v>
      </c>
      <c r="BD1438" s="42">
        <v>3661</v>
      </c>
      <c r="BE1438" s="40"/>
      <c r="BF1438" s="52"/>
      <c r="BG1438" s="37" t="s">
        <v>648</v>
      </c>
      <c r="BH1438" s="99"/>
      <c r="BI1438" s="41" t="s">
        <v>2337</v>
      </c>
      <c r="BJ1438" s="41" t="s">
        <v>2338</v>
      </c>
      <c r="BK1438" s="41" t="s">
        <v>880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</row>
    <row r="1439" s="92" customFormat="1" ht="60" hidden="1" customHeight="1">
      <c r="A1439" s="37"/>
      <c r="B1439" s="37" t="s">
        <v>62</v>
      </c>
      <c r="C1439" s="37" t="s">
        <v>63</v>
      </c>
      <c r="D1439" s="56" t="s">
        <v>64</v>
      </c>
      <c r="E1439" s="56">
        <v>600</v>
      </c>
      <c r="F1439" s="40" t="s">
        <v>5186</v>
      </c>
      <c r="G1439" s="37" t="s">
        <v>5457</v>
      </c>
      <c r="H1439" s="37" t="s">
        <v>5458</v>
      </c>
      <c r="I1439" s="48" t="s">
        <v>2316</v>
      </c>
      <c r="J1439" s="40" t="s">
        <v>5214</v>
      </c>
      <c r="K1439" s="49" t="s">
        <v>2318</v>
      </c>
      <c r="L1439" s="49" t="s">
        <v>2319</v>
      </c>
      <c r="M1439" s="40" t="s">
        <v>2320</v>
      </c>
      <c r="N1439" s="56" t="s">
        <v>5459</v>
      </c>
      <c r="O1439" s="48" t="s">
        <v>2321</v>
      </c>
      <c r="P1439" s="37" t="s">
        <v>76</v>
      </c>
      <c r="Q1439" s="42" t="s">
        <v>1193</v>
      </c>
      <c r="R1439" s="91">
        <v>42636</v>
      </c>
      <c r="S1439" s="48">
        <v>10</v>
      </c>
      <c r="T1439" s="45">
        <f t="shared" si="128"/>
        <v>46288</v>
      </c>
      <c r="U1439" s="56">
        <v>0.10000000000000001</v>
      </c>
      <c r="V1439" s="37" t="str">
        <f t="shared" si="124"/>
        <v>м</v>
      </c>
      <c r="W1439" s="37" t="str">
        <f t="shared" si="125"/>
        <v>м/c</v>
      </c>
      <c r="X1439" s="48">
        <v>30</v>
      </c>
      <c r="Y1439" s="48" t="s">
        <v>325</v>
      </c>
      <c r="Z1439" s="42" t="s">
        <v>2322</v>
      </c>
      <c r="AA1439" s="56" t="s">
        <v>2323</v>
      </c>
      <c r="AB1439" s="48" t="s">
        <v>325</v>
      </c>
      <c r="AC1439" s="42" t="s">
        <v>2324</v>
      </c>
      <c r="AD1439" s="49">
        <v>12</v>
      </c>
      <c r="AE1439" s="50">
        <v>45612</v>
      </c>
      <c r="AF1439" s="51">
        <f t="shared" si="126"/>
        <v>45976</v>
      </c>
      <c r="AG1439" s="40" t="s">
        <v>82</v>
      </c>
      <c r="AH1439" s="40" t="s">
        <v>83</v>
      </c>
      <c r="AI1439" s="42" t="s">
        <v>2424</v>
      </c>
      <c r="AJ1439" s="40" t="s">
        <v>85</v>
      </c>
      <c r="AK1439" s="51" t="str">
        <f t="shared" ca="1" si="127"/>
        <v>поверен</v>
      </c>
      <c r="AL1439" s="42"/>
      <c r="AM1439" s="42" t="s">
        <v>86</v>
      </c>
      <c r="AN1439" s="42" t="s">
        <v>87</v>
      </c>
      <c r="AO1439" s="42" t="s">
        <v>88</v>
      </c>
      <c r="AP1439" s="48" t="s">
        <v>2326</v>
      </c>
      <c r="AQ1439" s="41"/>
      <c r="AR1439" s="51"/>
      <c r="AS1439" s="42" t="s">
        <v>91</v>
      </c>
      <c r="AT1439" s="37"/>
      <c r="AU1439" s="37"/>
      <c r="AV1439" s="40"/>
      <c r="AW1439" s="40"/>
      <c r="AX1439" s="37"/>
      <c r="AY1439" s="37"/>
      <c r="AZ1439" s="37"/>
      <c r="BA1439" s="40"/>
      <c r="BB1439" s="40" t="s">
        <v>2327</v>
      </c>
      <c r="BC1439" s="40" t="s">
        <v>2328</v>
      </c>
      <c r="BD1439" s="42">
        <v>3661</v>
      </c>
      <c r="BE1439" s="40"/>
      <c r="BF1439" s="52"/>
      <c r="BG1439" s="37" t="s">
        <v>648</v>
      </c>
      <c r="BH1439" s="94"/>
      <c r="BI1439" s="41" t="s">
        <v>2337</v>
      </c>
      <c r="BJ1439" s="41" t="s">
        <v>2338</v>
      </c>
      <c r="BK1439" s="41" t="s">
        <v>880</v>
      </c>
      <c r="BL1439" s="95"/>
      <c r="BM1439" s="95"/>
      <c r="BN1439" s="95"/>
      <c r="BO1439" s="95"/>
      <c r="BP1439" s="95"/>
      <c r="BQ1439" s="95"/>
      <c r="BR1439" s="95"/>
      <c r="BS1439" s="95"/>
      <c r="BT1439" s="95"/>
      <c r="BU1439" s="95"/>
      <c r="BV1439" s="95"/>
      <c r="BW1439" s="95"/>
      <c r="BX1439" s="95"/>
      <c r="BY1439" s="95"/>
      <c r="BZ1439" s="95"/>
      <c r="CA1439" s="95"/>
      <c r="CB1439" s="95"/>
      <c r="CC1439" s="95"/>
      <c r="CD1439" s="95"/>
      <c r="CE1439" s="95"/>
      <c r="CF1439" s="95"/>
      <c r="CG1439" s="95"/>
      <c r="CH1439" s="95"/>
      <c r="CI1439" s="95"/>
      <c r="CJ1439" s="95"/>
      <c r="CK1439" s="95"/>
      <c r="CL1439" s="95"/>
      <c r="CM1439" s="95"/>
      <c r="CN1439" s="95"/>
      <c r="CO1439" s="95"/>
      <c r="CP1439" s="95"/>
      <c r="CQ1439" s="95"/>
      <c r="CR1439" s="95"/>
      <c r="CS1439" s="95"/>
      <c r="CT1439" s="95"/>
      <c r="CU1439" s="95"/>
      <c r="CV1439" s="95"/>
      <c r="CW1439" s="95"/>
      <c r="CX1439" s="95"/>
      <c r="CY1439" s="95"/>
      <c r="CZ1439" s="95"/>
      <c r="DA1439" s="95"/>
      <c r="DB1439" s="95"/>
      <c r="DC1439" s="95"/>
      <c r="DD1439" s="95"/>
      <c r="DE1439" s="95"/>
      <c r="DF1439" s="95"/>
      <c r="DG1439" s="95"/>
      <c r="DH1439" s="95"/>
      <c r="DI1439" s="95"/>
      <c r="DJ1439" s="95"/>
      <c r="DK1439" s="95"/>
      <c r="DL1439" s="95"/>
      <c r="DM1439" s="95"/>
      <c r="DN1439" s="95"/>
      <c r="DO1439" s="95"/>
      <c r="DP1439" s="95"/>
      <c r="DQ1439" s="95"/>
      <c r="DR1439" s="95"/>
      <c r="DS1439" s="95"/>
      <c r="DT1439" s="95"/>
      <c r="DU1439" s="95"/>
      <c r="DV1439" s="95"/>
      <c r="DW1439" s="95"/>
      <c r="DX1439" s="95"/>
      <c r="DY1439" s="95"/>
      <c r="DZ1439" s="95"/>
      <c r="EA1439" s="95"/>
      <c r="EB1439" s="95"/>
      <c r="EC1439" s="95"/>
      <c r="ED1439" s="95"/>
      <c r="EE1439" s="95"/>
      <c r="EF1439" s="95"/>
      <c r="EG1439" s="95"/>
      <c r="EH1439" s="95"/>
      <c r="EI1439" s="95"/>
      <c r="EJ1439" s="95"/>
      <c r="EK1439" s="95"/>
      <c r="EL1439" s="95"/>
      <c r="EM1439" s="95"/>
      <c r="EN1439" s="95"/>
      <c r="EO1439" s="95"/>
      <c r="EP1439" s="95"/>
      <c r="EQ1439" s="95"/>
      <c r="ER1439" s="95"/>
      <c r="ES1439" s="95"/>
      <c r="ET1439" s="95"/>
      <c r="EU1439" s="95"/>
      <c r="EV1439" s="95"/>
      <c r="EW1439" s="95"/>
      <c r="EX1439" s="95"/>
      <c r="EY1439" s="95"/>
      <c r="EZ1439" s="95"/>
      <c r="FA1439" s="95"/>
      <c r="FB1439" s="95"/>
      <c r="FC1439" s="95"/>
      <c r="FD1439" s="95"/>
      <c r="FE1439" s="95"/>
      <c r="FF1439" s="95"/>
      <c r="FG1439" s="95"/>
      <c r="FH1439" s="95"/>
      <c r="FI1439" s="95"/>
      <c r="FJ1439" s="95"/>
      <c r="FK1439" s="95"/>
      <c r="FL1439" s="95"/>
      <c r="FM1439" s="95"/>
      <c r="FN1439" s="95"/>
      <c r="FO1439" s="95"/>
      <c r="FP1439" s="95"/>
      <c r="FQ1439" s="95"/>
      <c r="FR1439" s="95"/>
      <c r="FS1439" s="95"/>
      <c r="FT1439" s="95"/>
      <c r="FU1439" s="95"/>
      <c r="FV1439" s="95"/>
      <c r="FW1439" s="95"/>
      <c r="FX1439" s="95"/>
      <c r="FY1439" s="95"/>
      <c r="FZ1439" s="95"/>
      <c r="GA1439" s="95"/>
      <c r="GB1439" s="95"/>
      <c r="GC1439" s="95"/>
      <c r="GD1439" s="95"/>
      <c r="GE1439" s="95"/>
      <c r="GF1439" s="95"/>
      <c r="GG1439" s="95"/>
      <c r="GH1439" s="95"/>
      <c r="GI1439" s="95"/>
      <c r="GJ1439" s="95"/>
      <c r="GK1439" s="95"/>
      <c r="GL1439" s="95"/>
      <c r="GM1439" s="95"/>
      <c r="GN1439" s="95"/>
      <c r="GO1439" s="95"/>
      <c r="GP1439" s="95"/>
      <c r="GQ1439" s="95"/>
      <c r="GR1439" s="95"/>
      <c r="GS1439" s="95"/>
      <c r="GT1439" s="95"/>
      <c r="GU1439" s="95"/>
      <c r="GV1439" s="95"/>
      <c r="GW1439" s="95"/>
      <c r="GX1439" s="95"/>
      <c r="GY1439" s="95"/>
      <c r="GZ1439" s="95"/>
      <c r="HA1439" s="95"/>
      <c r="HB1439" s="95"/>
      <c r="HC1439" s="95"/>
      <c r="HD1439" s="95"/>
      <c r="HE1439" s="95"/>
      <c r="HF1439" s="95"/>
      <c r="HG1439" s="95"/>
      <c r="HH1439" s="95"/>
      <c r="HI1439" s="95"/>
      <c r="HJ1439" s="95"/>
      <c r="HK1439" s="95"/>
      <c r="HL1439" s="95"/>
      <c r="HM1439" s="95"/>
      <c r="HN1439" s="95"/>
      <c r="HO1439" s="95"/>
      <c r="HP1439" s="95"/>
      <c r="HQ1439" s="95"/>
      <c r="HR1439" s="95"/>
      <c r="HS1439" s="95"/>
      <c r="HT1439" s="95"/>
      <c r="HU1439" s="95"/>
      <c r="HV1439" s="95"/>
      <c r="HW1439" s="95"/>
      <c r="HX1439" s="95"/>
      <c r="HY1439" s="95"/>
      <c r="HZ1439" s="95"/>
      <c r="IA1439" s="95"/>
      <c r="IB1439" s="95"/>
      <c r="IC1439" s="95"/>
      <c r="ID1439" s="95"/>
      <c r="IE1439" s="95"/>
    </row>
    <row r="1440" s="98" customFormat="1" ht="60" hidden="1" customHeight="1">
      <c r="A1440" s="37"/>
      <c r="B1440" s="37" t="s">
        <v>62</v>
      </c>
      <c r="C1440" s="37" t="s">
        <v>63</v>
      </c>
      <c r="D1440" s="56" t="s">
        <v>64</v>
      </c>
      <c r="E1440" s="56">
        <v>600</v>
      </c>
      <c r="F1440" s="40" t="s">
        <v>5186</v>
      </c>
      <c r="G1440" s="37" t="s">
        <v>5457</v>
      </c>
      <c r="H1440" s="37" t="s">
        <v>5460</v>
      </c>
      <c r="I1440" s="48" t="s">
        <v>2316</v>
      </c>
      <c r="J1440" s="40" t="s">
        <v>5214</v>
      </c>
      <c r="K1440" s="49" t="s">
        <v>2318</v>
      </c>
      <c r="L1440" s="49" t="s">
        <v>2319</v>
      </c>
      <c r="M1440" s="40" t="s">
        <v>2320</v>
      </c>
      <c r="N1440" s="56" t="s">
        <v>5461</v>
      </c>
      <c r="O1440" s="48" t="s">
        <v>2321</v>
      </c>
      <c r="P1440" s="37" t="s">
        <v>76</v>
      </c>
      <c r="Q1440" s="42" t="s">
        <v>1193</v>
      </c>
      <c r="R1440" s="91">
        <v>42636</v>
      </c>
      <c r="S1440" s="48">
        <v>10</v>
      </c>
      <c r="T1440" s="45">
        <f t="shared" si="128"/>
        <v>46288</v>
      </c>
      <c r="U1440" s="56">
        <v>0.10000000000000001</v>
      </c>
      <c r="V1440" s="37" t="str">
        <f t="shared" si="124"/>
        <v>м</v>
      </c>
      <c r="W1440" s="37" t="str">
        <f t="shared" si="125"/>
        <v>м/c</v>
      </c>
      <c r="X1440" s="48">
        <v>30</v>
      </c>
      <c r="Y1440" s="48" t="s">
        <v>325</v>
      </c>
      <c r="Z1440" s="42" t="s">
        <v>2322</v>
      </c>
      <c r="AA1440" s="56" t="s">
        <v>2323</v>
      </c>
      <c r="AB1440" s="48" t="s">
        <v>325</v>
      </c>
      <c r="AC1440" s="42" t="s">
        <v>2324</v>
      </c>
      <c r="AD1440" s="49">
        <v>12</v>
      </c>
      <c r="AE1440" s="50">
        <v>45612</v>
      </c>
      <c r="AF1440" s="51">
        <f t="shared" si="126"/>
        <v>45976</v>
      </c>
      <c r="AG1440" s="40" t="s">
        <v>82</v>
      </c>
      <c r="AH1440" s="40" t="s">
        <v>83</v>
      </c>
      <c r="AI1440" s="42" t="s">
        <v>2424</v>
      </c>
      <c r="AJ1440" s="40" t="s">
        <v>85</v>
      </c>
      <c r="AK1440" s="51" t="str">
        <f t="shared" ca="1" si="127"/>
        <v>поверен</v>
      </c>
      <c r="AL1440" s="42"/>
      <c r="AM1440" s="42" t="s">
        <v>86</v>
      </c>
      <c r="AN1440" s="42" t="s">
        <v>87</v>
      </c>
      <c r="AO1440" s="42" t="s">
        <v>88</v>
      </c>
      <c r="AP1440" s="48" t="s">
        <v>2326</v>
      </c>
      <c r="AQ1440" s="41"/>
      <c r="AR1440" s="51"/>
      <c r="AS1440" s="42" t="s">
        <v>91</v>
      </c>
      <c r="AT1440" s="37"/>
      <c r="AU1440" s="37"/>
      <c r="AV1440" s="40"/>
      <c r="AW1440" s="40"/>
      <c r="AX1440" s="37"/>
      <c r="AY1440" s="37"/>
      <c r="AZ1440" s="37"/>
      <c r="BA1440" s="40"/>
      <c r="BB1440" s="40" t="s">
        <v>2327</v>
      </c>
      <c r="BC1440" s="40" t="s">
        <v>2328</v>
      </c>
      <c r="BD1440" s="42">
        <v>3661</v>
      </c>
      <c r="BE1440" s="40"/>
      <c r="BF1440" s="52"/>
      <c r="BG1440" s="37" t="s">
        <v>648</v>
      </c>
      <c r="BH1440" s="99"/>
      <c r="BI1440" s="41" t="s">
        <v>2337</v>
      </c>
      <c r="BJ1440" s="41" t="s">
        <v>2338</v>
      </c>
      <c r="BK1440" s="41" t="s">
        <v>880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</row>
    <row r="1441" s="98" customFormat="1" ht="60" hidden="1" customHeight="1">
      <c r="A1441" s="37"/>
      <c r="B1441" s="37" t="s">
        <v>62</v>
      </c>
      <c r="C1441" s="37" t="s">
        <v>63</v>
      </c>
      <c r="D1441" s="56" t="s">
        <v>64</v>
      </c>
      <c r="E1441" s="56">
        <v>600</v>
      </c>
      <c r="F1441" s="40" t="s">
        <v>5186</v>
      </c>
      <c r="G1441" s="37" t="s">
        <v>5462</v>
      </c>
      <c r="H1441" s="37" t="s">
        <v>5463</v>
      </c>
      <c r="I1441" s="48" t="s">
        <v>2316</v>
      </c>
      <c r="J1441" s="40" t="s">
        <v>5214</v>
      </c>
      <c r="K1441" s="49" t="s">
        <v>2318</v>
      </c>
      <c r="L1441" s="49" t="s">
        <v>2319</v>
      </c>
      <c r="M1441" s="40" t="s">
        <v>2320</v>
      </c>
      <c r="N1441" s="56" t="s">
        <v>5464</v>
      </c>
      <c r="O1441" s="48" t="s">
        <v>2321</v>
      </c>
      <c r="P1441" s="37" t="s">
        <v>76</v>
      </c>
      <c r="Q1441" s="42" t="s">
        <v>1193</v>
      </c>
      <c r="R1441" s="91">
        <v>42636</v>
      </c>
      <c r="S1441" s="48">
        <v>10</v>
      </c>
      <c r="T1441" s="45">
        <f t="shared" si="128"/>
        <v>46288</v>
      </c>
      <c r="U1441" s="56">
        <v>0.10000000000000001</v>
      </c>
      <c r="V1441" s="37" t="str">
        <f t="shared" si="124"/>
        <v>м</v>
      </c>
      <c r="W1441" s="37" t="str">
        <f t="shared" si="125"/>
        <v>м/c</v>
      </c>
      <c r="X1441" s="48">
        <v>30</v>
      </c>
      <c r="Y1441" s="48" t="s">
        <v>325</v>
      </c>
      <c r="Z1441" s="42" t="s">
        <v>2322</v>
      </c>
      <c r="AA1441" s="56" t="s">
        <v>2323</v>
      </c>
      <c r="AB1441" s="48" t="s">
        <v>325</v>
      </c>
      <c r="AC1441" s="42" t="s">
        <v>2324</v>
      </c>
      <c r="AD1441" s="49">
        <v>12</v>
      </c>
      <c r="AE1441" s="50">
        <v>45612</v>
      </c>
      <c r="AF1441" s="51">
        <f t="shared" si="126"/>
        <v>45976</v>
      </c>
      <c r="AG1441" s="40" t="s">
        <v>82</v>
      </c>
      <c r="AH1441" s="40" t="s">
        <v>83</v>
      </c>
      <c r="AI1441" s="42" t="s">
        <v>2424</v>
      </c>
      <c r="AJ1441" s="40" t="s">
        <v>85</v>
      </c>
      <c r="AK1441" s="51" t="str">
        <f t="shared" ca="1" si="127"/>
        <v>поверен</v>
      </c>
      <c r="AL1441" s="42"/>
      <c r="AM1441" s="42" t="s">
        <v>86</v>
      </c>
      <c r="AN1441" s="42" t="s">
        <v>87</v>
      </c>
      <c r="AO1441" s="42" t="s">
        <v>88</v>
      </c>
      <c r="AP1441" s="48" t="s">
        <v>2326</v>
      </c>
      <c r="AQ1441" s="41"/>
      <c r="AR1441" s="51"/>
      <c r="AS1441" s="42" t="s">
        <v>91</v>
      </c>
      <c r="AT1441" s="37"/>
      <c r="AU1441" s="37"/>
      <c r="AV1441" s="40"/>
      <c r="AW1441" s="40"/>
      <c r="AX1441" s="37"/>
      <c r="AY1441" s="37"/>
      <c r="AZ1441" s="37"/>
      <c r="BA1441" s="40"/>
      <c r="BB1441" s="40" t="s">
        <v>2327</v>
      </c>
      <c r="BC1441" s="40" t="s">
        <v>2328</v>
      </c>
      <c r="BD1441" s="42">
        <v>3661</v>
      </c>
      <c r="BE1441" s="40"/>
      <c r="BF1441" s="52"/>
      <c r="BG1441" s="37" t="s">
        <v>648</v>
      </c>
      <c r="BH1441" s="99"/>
      <c r="BI1441" s="41" t="s">
        <v>2337</v>
      </c>
      <c r="BJ1441" s="41" t="s">
        <v>2338</v>
      </c>
      <c r="BK1441" s="41" t="s">
        <v>880</v>
      </c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</row>
    <row r="1442" s="98" customFormat="1" ht="60" hidden="1" customHeight="1">
      <c r="A1442" s="37"/>
      <c r="B1442" s="37" t="s">
        <v>62</v>
      </c>
      <c r="C1442" s="37" t="s">
        <v>63</v>
      </c>
      <c r="D1442" s="56" t="s">
        <v>64</v>
      </c>
      <c r="E1442" s="56">
        <v>600</v>
      </c>
      <c r="F1442" s="40" t="s">
        <v>5186</v>
      </c>
      <c r="G1442" s="37" t="s">
        <v>5462</v>
      </c>
      <c r="H1442" s="37" t="s">
        <v>5465</v>
      </c>
      <c r="I1442" s="48" t="s">
        <v>2316</v>
      </c>
      <c r="J1442" s="40" t="s">
        <v>5214</v>
      </c>
      <c r="K1442" s="49" t="s">
        <v>2318</v>
      </c>
      <c r="L1442" s="49" t="s">
        <v>2319</v>
      </c>
      <c r="M1442" s="40" t="s">
        <v>2320</v>
      </c>
      <c r="N1442" s="56" t="s">
        <v>5466</v>
      </c>
      <c r="O1442" s="48" t="s">
        <v>2321</v>
      </c>
      <c r="P1442" s="37" t="s">
        <v>76</v>
      </c>
      <c r="Q1442" s="42" t="s">
        <v>1193</v>
      </c>
      <c r="R1442" s="91">
        <v>42636</v>
      </c>
      <c r="S1442" s="48">
        <v>10</v>
      </c>
      <c r="T1442" s="45">
        <f t="shared" si="128"/>
        <v>46288</v>
      </c>
      <c r="U1442" s="56">
        <v>0.10000000000000001</v>
      </c>
      <c r="V1442" s="37" t="str">
        <f t="shared" si="124"/>
        <v>м</v>
      </c>
      <c r="W1442" s="37" t="str">
        <f t="shared" si="125"/>
        <v>м/c</v>
      </c>
      <c r="X1442" s="48">
        <v>30</v>
      </c>
      <c r="Y1442" s="48" t="s">
        <v>325</v>
      </c>
      <c r="Z1442" s="42" t="s">
        <v>2322</v>
      </c>
      <c r="AA1442" s="56" t="s">
        <v>2323</v>
      </c>
      <c r="AB1442" s="48" t="s">
        <v>325</v>
      </c>
      <c r="AC1442" s="42" t="s">
        <v>2324</v>
      </c>
      <c r="AD1442" s="49">
        <v>12</v>
      </c>
      <c r="AE1442" s="50">
        <v>45612</v>
      </c>
      <c r="AF1442" s="51">
        <f t="shared" si="126"/>
        <v>45976</v>
      </c>
      <c r="AG1442" s="40" t="s">
        <v>82</v>
      </c>
      <c r="AH1442" s="40" t="s">
        <v>83</v>
      </c>
      <c r="AI1442" s="42" t="s">
        <v>2424</v>
      </c>
      <c r="AJ1442" s="40" t="s">
        <v>85</v>
      </c>
      <c r="AK1442" s="51" t="str">
        <f t="shared" ca="1" si="127"/>
        <v>поверен</v>
      </c>
      <c r="AL1442" s="42"/>
      <c r="AM1442" s="42" t="s">
        <v>86</v>
      </c>
      <c r="AN1442" s="42" t="s">
        <v>87</v>
      </c>
      <c r="AO1442" s="42" t="s">
        <v>88</v>
      </c>
      <c r="AP1442" s="48" t="s">
        <v>2326</v>
      </c>
      <c r="AQ1442" s="41"/>
      <c r="AR1442" s="51"/>
      <c r="AS1442" s="42" t="s">
        <v>91</v>
      </c>
      <c r="AT1442" s="37"/>
      <c r="AU1442" s="37"/>
      <c r="AV1442" s="40"/>
      <c r="AW1442" s="40"/>
      <c r="AX1442" s="37"/>
      <c r="AY1442" s="37"/>
      <c r="AZ1442" s="37"/>
      <c r="BA1442" s="40"/>
      <c r="BB1442" s="40" t="s">
        <v>2327</v>
      </c>
      <c r="BC1442" s="40" t="s">
        <v>2328</v>
      </c>
      <c r="BD1442" s="42">
        <v>3661</v>
      </c>
      <c r="BE1442" s="40"/>
      <c r="BF1442" s="52"/>
      <c r="BG1442" s="37" t="s">
        <v>648</v>
      </c>
      <c r="BH1442" s="99"/>
      <c r="BI1442" s="41" t="s">
        <v>2337</v>
      </c>
      <c r="BJ1442" s="41" t="s">
        <v>2338</v>
      </c>
      <c r="BK1442" s="41" t="s">
        <v>880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</row>
    <row r="1443" s="98" customFormat="1" ht="60" hidden="1" customHeight="1">
      <c r="A1443" s="37"/>
      <c r="B1443" s="37" t="s">
        <v>62</v>
      </c>
      <c r="C1443" s="37" t="s">
        <v>63</v>
      </c>
      <c r="D1443" s="56" t="s">
        <v>64</v>
      </c>
      <c r="E1443" s="56">
        <v>600</v>
      </c>
      <c r="F1443" s="40" t="s">
        <v>5186</v>
      </c>
      <c r="G1443" s="37" t="s">
        <v>5467</v>
      </c>
      <c r="H1443" s="37" t="s">
        <v>5468</v>
      </c>
      <c r="I1443" s="48" t="s">
        <v>2316</v>
      </c>
      <c r="J1443" s="40" t="s">
        <v>5214</v>
      </c>
      <c r="K1443" s="49" t="s">
        <v>2318</v>
      </c>
      <c r="L1443" s="49" t="s">
        <v>2319</v>
      </c>
      <c r="M1443" s="40" t="s">
        <v>2320</v>
      </c>
      <c r="N1443" s="56" t="s">
        <v>5469</v>
      </c>
      <c r="O1443" s="48" t="s">
        <v>2321</v>
      </c>
      <c r="P1443" s="37" t="s">
        <v>76</v>
      </c>
      <c r="Q1443" s="42" t="s">
        <v>1193</v>
      </c>
      <c r="R1443" s="91">
        <v>42636</v>
      </c>
      <c r="S1443" s="48">
        <v>10</v>
      </c>
      <c r="T1443" s="45">
        <f t="shared" si="128"/>
        <v>46288</v>
      </c>
      <c r="U1443" s="56">
        <v>0.10000000000000001</v>
      </c>
      <c r="V1443" s="37" t="str">
        <f t="shared" si="124"/>
        <v>м</v>
      </c>
      <c r="W1443" s="37" t="str">
        <f t="shared" si="125"/>
        <v>м/c</v>
      </c>
      <c r="X1443" s="48">
        <v>30</v>
      </c>
      <c r="Y1443" s="48" t="s">
        <v>325</v>
      </c>
      <c r="Z1443" s="42" t="s">
        <v>2322</v>
      </c>
      <c r="AA1443" s="56" t="s">
        <v>2323</v>
      </c>
      <c r="AB1443" s="48" t="s">
        <v>325</v>
      </c>
      <c r="AC1443" s="42" t="s">
        <v>2324</v>
      </c>
      <c r="AD1443" s="49">
        <v>12</v>
      </c>
      <c r="AE1443" s="50">
        <v>45612</v>
      </c>
      <c r="AF1443" s="51">
        <f t="shared" si="126"/>
        <v>45976</v>
      </c>
      <c r="AG1443" s="40" t="s">
        <v>82</v>
      </c>
      <c r="AH1443" s="40" t="s">
        <v>83</v>
      </c>
      <c r="AI1443" s="42" t="s">
        <v>2424</v>
      </c>
      <c r="AJ1443" s="40" t="s">
        <v>85</v>
      </c>
      <c r="AK1443" s="51" t="str">
        <f t="shared" ca="1" si="127"/>
        <v>поверен</v>
      </c>
      <c r="AL1443" s="42"/>
      <c r="AM1443" s="42" t="s">
        <v>86</v>
      </c>
      <c r="AN1443" s="42" t="s">
        <v>87</v>
      </c>
      <c r="AO1443" s="42" t="s">
        <v>88</v>
      </c>
      <c r="AP1443" s="48" t="s">
        <v>2326</v>
      </c>
      <c r="AQ1443" s="41"/>
      <c r="AR1443" s="51"/>
      <c r="AS1443" s="42" t="s">
        <v>91</v>
      </c>
      <c r="AT1443" s="37"/>
      <c r="AU1443" s="37"/>
      <c r="AV1443" s="40"/>
      <c r="AW1443" s="40"/>
      <c r="AX1443" s="37"/>
      <c r="AY1443" s="37"/>
      <c r="AZ1443" s="37"/>
      <c r="BA1443" s="40"/>
      <c r="BB1443" s="40" t="s">
        <v>2327</v>
      </c>
      <c r="BC1443" s="40" t="s">
        <v>2328</v>
      </c>
      <c r="BD1443" s="42">
        <v>3661</v>
      </c>
      <c r="BE1443" s="40"/>
      <c r="BF1443" s="52"/>
      <c r="BG1443" s="37" t="s">
        <v>648</v>
      </c>
      <c r="BH1443" s="99"/>
      <c r="BI1443" s="41" t="s">
        <v>2337</v>
      </c>
      <c r="BJ1443" s="41" t="s">
        <v>2338</v>
      </c>
      <c r="BK1443" s="41" t="s">
        <v>880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</row>
    <row r="1444" s="36" customFormat="1" ht="60" hidden="1" customHeight="1">
      <c r="A1444" s="37"/>
      <c r="B1444" s="37" t="s">
        <v>62</v>
      </c>
      <c r="C1444" s="37" t="s">
        <v>63</v>
      </c>
      <c r="D1444" s="56" t="s">
        <v>64</v>
      </c>
      <c r="E1444" s="56">
        <v>600</v>
      </c>
      <c r="F1444" s="40" t="s">
        <v>5186</v>
      </c>
      <c r="G1444" s="40" t="s">
        <v>5470</v>
      </c>
      <c r="H1444" s="56" t="s">
        <v>5471</v>
      </c>
      <c r="I1444" s="48" t="s">
        <v>469</v>
      </c>
      <c r="J1444" s="40" t="s">
        <v>470</v>
      </c>
      <c r="K1444" s="49" t="s">
        <v>471</v>
      </c>
      <c r="L1444" s="49" t="s">
        <v>656</v>
      </c>
      <c r="M1444" s="40" t="s">
        <v>5243</v>
      </c>
      <c r="N1444" s="49">
        <v>2336328</v>
      </c>
      <c r="O1444" s="37" t="s">
        <v>2608</v>
      </c>
      <c r="P1444" s="37" t="s">
        <v>76</v>
      </c>
      <c r="Q1444" s="42" t="s">
        <v>77</v>
      </c>
      <c r="R1444" s="96">
        <v>42619</v>
      </c>
      <c r="S1444" s="48">
        <v>8</v>
      </c>
      <c r="T1444" s="45">
        <f t="shared" si="128"/>
        <v>45540.599999999999</v>
      </c>
      <c r="U1444" s="56">
        <v>-50</v>
      </c>
      <c r="V1444" s="47" t="str">
        <f t="shared" si="124"/>
        <v/>
      </c>
      <c r="W1444" s="47" t="str">
        <f t="shared" si="125"/>
        <v>°С</v>
      </c>
      <c r="X1444" s="48">
        <v>100</v>
      </c>
      <c r="Y1444" s="48"/>
      <c r="Z1444" s="42" t="s">
        <v>79</v>
      </c>
      <c r="AA1444" s="56" t="s">
        <v>475</v>
      </c>
      <c r="AB1444" s="48"/>
      <c r="AC1444" s="42" t="s">
        <v>79</v>
      </c>
      <c r="AD1444" s="49">
        <v>60</v>
      </c>
      <c r="AE1444" s="50">
        <v>44181</v>
      </c>
      <c r="AF1444" s="51">
        <f t="shared" si="126"/>
        <v>46006</v>
      </c>
      <c r="AG1444" s="51" t="s">
        <v>82</v>
      </c>
      <c r="AH1444" s="51" t="s">
        <v>83</v>
      </c>
      <c r="AI1444" s="42" t="s">
        <v>5472</v>
      </c>
      <c r="AJ1444" s="40" t="s">
        <v>143</v>
      </c>
      <c r="AK1444" s="51" t="str">
        <f t="shared" ca="1" si="127"/>
        <v>поверен</v>
      </c>
      <c r="AL1444" s="42"/>
      <c r="AM1444" s="42" t="s">
        <v>86</v>
      </c>
      <c r="AN1444" s="42" t="s">
        <v>87</v>
      </c>
      <c r="AO1444" s="42" t="s">
        <v>88</v>
      </c>
      <c r="AP1444" s="48" t="s">
        <v>3468</v>
      </c>
      <c r="AQ1444" s="41"/>
      <c r="AR1444" s="51"/>
      <c r="AS1444" s="42" t="s">
        <v>91</v>
      </c>
      <c r="AT1444" s="37" t="s">
        <v>92</v>
      </c>
      <c r="AU1444" s="37"/>
      <c r="AV1444" s="40">
        <v>44327</v>
      </c>
      <c r="AW1444" s="40"/>
      <c r="AX1444" s="37"/>
      <c r="AY1444" s="37"/>
      <c r="AZ1444" s="37"/>
      <c r="BA1444" s="40"/>
      <c r="BB1444" s="40" t="s">
        <v>93</v>
      </c>
      <c r="BC1444" s="40" t="s">
        <v>94</v>
      </c>
      <c r="BD1444" s="42">
        <v>3201</v>
      </c>
      <c r="BE1444" s="40"/>
      <c r="BF1444" s="52"/>
      <c r="BG1444" s="53"/>
      <c r="BH1444" s="54"/>
      <c r="BI1444" s="47"/>
      <c r="BJ1444" s="47"/>
      <c r="BK1444" s="47"/>
      <c r="BL1444" s="55"/>
      <c r="BM1444" s="55"/>
      <c r="BN1444" s="55"/>
      <c r="BO1444" s="55"/>
      <c r="BP1444" s="55"/>
      <c r="BQ1444" s="55"/>
      <c r="BR1444" s="55"/>
      <c r="BS1444" s="55"/>
      <c r="BT1444" s="55"/>
      <c r="BU1444" s="55"/>
      <c r="BV1444" s="55"/>
      <c r="BW1444" s="55"/>
      <c r="BX1444" s="55"/>
      <c r="BY1444" s="55"/>
      <c r="BZ1444" s="55"/>
      <c r="CA1444" s="55"/>
      <c r="CB1444" s="55"/>
      <c r="CC1444" s="55"/>
      <c r="CD1444" s="55"/>
      <c r="CE1444" s="55"/>
      <c r="CF1444" s="55"/>
      <c r="CG1444" s="55"/>
      <c r="CH1444" s="55"/>
      <c r="CI1444" s="55"/>
      <c r="CJ1444" s="55"/>
      <c r="CK1444" s="55"/>
      <c r="CL1444" s="55"/>
      <c r="CM1444" s="55"/>
      <c r="CN1444" s="55"/>
      <c r="CO1444" s="55"/>
      <c r="CP1444" s="55"/>
      <c r="CQ1444" s="55"/>
      <c r="CR1444" s="55"/>
      <c r="CS1444" s="55"/>
      <c r="CT1444" s="55"/>
      <c r="CU1444" s="55"/>
      <c r="CV1444" s="55"/>
      <c r="CW1444" s="55"/>
      <c r="CX1444" s="55"/>
      <c r="CY1444" s="55"/>
      <c r="CZ1444" s="55"/>
      <c r="DA1444" s="55"/>
      <c r="DB1444" s="55"/>
      <c r="DC1444" s="55"/>
      <c r="DD1444" s="55"/>
      <c r="DE1444" s="55"/>
      <c r="DF1444" s="55"/>
      <c r="DG1444" s="55"/>
      <c r="DH1444" s="55"/>
      <c r="DI1444" s="55"/>
      <c r="DJ1444" s="55"/>
      <c r="DK1444" s="55"/>
      <c r="DL1444" s="55"/>
      <c r="DM1444" s="55"/>
      <c r="DN1444" s="55"/>
      <c r="DO1444" s="55"/>
      <c r="DP1444" s="55"/>
      <c r="DQ1444" s="55"/>
      <c r="DR1444" s="55"/>
      <c r="DS1444" s="55"/>
      <c r="DT1444" s="55"/>
      <c r="DU1444" s="55"/>
      <c r="DV1444" s="55"/>
      <c r="DW1444" s="55"/>
      <c r="DX1444" s="55"/>
      <c r="DY1444" s="55"/>
      <c r="DZ1444" s="55"/>
      <c r="EA1444" s="55"/>
      <c r="EB1444" s="55"/>
      <c r="EC1444" s="55"/>
      <c r="ED1444" s="55"/>
      <c r="EE1444" s="55"/>
      <c r="EF1444" s="55"/>
      <c r="EG1444" s="55"/>
      <c r="EH1444" s="55"/>
      <c r="EI1444" s="55"/>
      <c r="EJ1444" s="55"/>
      <c r="EK1444" s="55"/>
      <c r="EL1444" s="55"/>
      <c r="EM1444" s="55"/>
      <c r="EN1444" s="55"/>
      <c r="EO1444" s="55"/>
      <c r="EP1444" s="55"/>
      <c r="EQ1444" s="55"/>
      <c r="ER1444" s="55"/>
      <c r="ES1444" s="55"/>
      <c r="ET1444" s="55"/>
      <c r="EU1444" s="55"/>
      <c r="EV1444" s="55"/>
      <c r="EW1444" s="55"/>
      <c r="EX1444" s="55"/>
      <c r="EY1444" s="55"/>
      <c r="EZ1444" s="55"/>
      <c r="FA1444" s="55"/>
      <c r="FB1444" s="55"/>
      <c r="FC1444" s="55"/>
      <c r="FD1444" s="55"/>
      <c r="FE1444" s="55"/>
      <c r="FF1444" s="55"/>
      <c r="FG1444" s="55"/>
      <c r="FH1444" s="55"/>
      <c r="FI1444" s="55"/>
      <c r="FJ1444" s="55"/>
      <c r="FK1444" s="55"/>
      <c r="FL1444" s="55"/>
      <c r="FM1444" s="55"/>
      <c r="FN1444" s="55"/>
      <c r="FO1444" s="55"/>
      <c r="FP1444" s="55"/>
      <c r="FQ1444" s="55"/>
      <c r="FR1444" s="55"/>
      <c r="FS1444" s="55"/>
      <c r="FT1444" s="55"/>
      <c r="FU1444" s="55"/>
      <c r="FV1444" s="55"/>
      <c r="FW1444" s="55"/>
      <c r="FX1444" s="55"/>
      <c r="FY1444" s="55"/>
      <c r="FZ1444" s="55"/>
      <c r="GA1444" s="55"/>
      <c r="GB1444" s="55"/>
      <c r="GC1444" s="55"/>
      <c r="GD1444" s="55"/>
      <c r="GE1444" s="55"/>
      <c r="GF1444" s="55"/>
      <c r="GG1444" s="55"/>
      <c r="GH1444" s="55"/>
      <c r="GI1444" s="55"/>
      <c r="GJ1444" s="55"/>
      <c r="GK1444" s="55"/>
      <c r="GL1444" s="55"/>
      <c r="GM1444" s="55"/>
      <c r="GN1444" s="55"/>
      <c r="GO1444" s="55"/>
      <c r="GP1444" s="55"/>
      <c r="GQ1444" s="55"/>
      <c r="GR1444" s="55"/>
      <c r="GS1444" s="55"/>
      <c r="GT1444" s="55"/>
      <c r="GU1444" s="55"/>
      <c r="GV1444" s="55"/>
      <c r="GW1444" s="55"/>
      <c r="GX1444" s="55"/>
      <c r="GY1444" s="55"/>
      <c r="GZ1444" s="55"/>
      <c r="HA1444" s="55"/>
      <c r="HB1444" s="55"/>
      <c r="HC1444" s="55"/>
      <c r="HD1444" s="55"/>
      <c r="HE1444" s="55"/>
      <c r="HF1444" s="55"/>
      <c r="HG1444" s="55"/>
      <c r="HH1444" s="55"/>
      <c r="HI1444" s="55"/>
      <c r="HJ1444" s="55"/>
      <c r="HK1444" s="55"/>
      <c r="HL1444" s="55"/>
      <c r="HM1444" s="55"/>
      <c r="HN1444" s="55"/>
      <c r="HO1444" s="55"/>
      <c r="HP1444" s="55"/>
      <c r="HQ1444" s="55"/>
      <c r="HR1444" s="55"/>
      <c r="HS1444" s="55"/>
      <c r="HT1444" s="55"/>
      <c r="HU1444" s="55"/>
      <c r="HV1444" s="55"/>
      <c r="HW1444" s="55"/>
      <c r="HX1444" s="55"/>
      <c r="HY1444" s="55"/>
      <c r="HZ1444" s="55"/>
      <c r="IA1444" s="55"/>
      <c r="IB1444" s="55"/>
      <c r="IC1444" s="55"/>
      <c r="ID1444" s="55"/>
      <c r="IE1444" s="55"/>
    </row>
    <row r="1445" s="36" customFormat="1" ht="60" hidden="1" customHeight="1">
      <c r="A1445" s="37"/>
      <c r="B1445" s="37" t="s">
        <v>62</v>
      </c>
      <c r="C1445" s="37" t="s">
        <v>63</v>
      </c>
      <c r="D1445" s="56" t="s">
        <v>64</v>
      </c>
      <c r="E1445" s="56">
        <v>600</v>
      </c>
      <c r="F1445" s="40" t="s">
        <v>5186</v>
      </c>
      <c r="G1445" s="40" t="s">
        <v>5473</v>
      </c>
      <c r="H1445" s="47" t="s">
        <v>5474</v>
      </c>
      <c r="I1445" s="48" t="s">
        <v>2604</v>
      </c>
      <c r="J1445" s="40" t="s">
        <v>931</v>
      </c>
      <c r="K1445" s="49" t="s">
        <v>2605</v>
      </c>
      <c r="L1445" s="47" t="s">
        <v>2606</v>
      </c>
      <c r="M1445" s="49" t="s">
        <v>5104</v>
      </c>
      <c r="N1445" s="49">
        <v>2331799</v>
      </c>
      <c r="O1445" s="38" t="s">
        <v>3596</v>
      </c>
      <c r="P1445" s="37" t="s">
        <v>76</v>
      </c>
      <c r="Q1445" s="42" t="s">
        <v>77</v>
      </c>
      <c r="R1445" s="96">
        <v>42592</v>
      </c>
      <c r="S1445" s="48">
        <v>5</v>
      </c>
      <c r="T1445" s="45">
        <f t="shared" si="128"/>
        <v>44418</v>
      </c>
      <c r="U1445" s="56">
        <v>-50</v>
      </c>
      <c r="V1445" s="47" t="str">
        <f t="shared" si="124"/>
        <v/>
      </c>
      <c r="W1445" s="47" t="str">
        <f t="shared" si="125"/>
        <v>°С</v>
      </c>
      <c r="X1445" s="48">
        <v>120</v>
      </c>
      <c r="Y1445" s="48"/>
      <c r="Z1445" s="42" t="s">
        <v>79</v>
      </c>
      <c r="AA1445" s="56" t="s">
        <v>1653</v>
      </c>
      <c r="AB1445" s="48"/>
      <c r="AC1445" s="42"/>
      <c r="AD1445" s="49">
        <v>48</v>
      </c>
      <c r="AE1445" s="50">
        <v>45612</v>
      </c>
      <c r="AF1445" s="51">
        <f t="shared" si="126"/>
        <v>47072</v>
      </c>
      <c r="AG1445" s="40" t="s">
        <v>82</v>
      </c>
      <c r="AH1445" s="40" t="s">
        <v>83</v>
      </c>
      <c r="AI1445" s="42" t="s">
        <v>5475</v>
      </c>
      <c r="AJ1445" s="40" t="s">
        <v>143</v>
      </c>
      <c r="AK1445" s="51" t="str">
        <f t="shared" ca="1" si="127"/>
        <v>поверен</v>
      </c>
      <c r="AL1445" s="42"/>
      <c r="AM1445" s="42" t="s">
        <v>86</v>
      </c>
      <c r="AN1445" s="42" t="s">
        <v>87</v>
      </c>
      <c r="AO1445" s="42" t="s">
        <v>88</v>
      </c>
      <c r="AP1445" s="48" t="s">
        <v>4435</v>
      </c>
      <c r="AQ1445" s="41" t="s">
        <v>5248</v>
      </c>
      <c r="AR1445" s="51"/>
      <c r="AS1445" s="42" t="s">
        <v>91</v>
      </c>
      <c r="AT1445" s="37"/>
      <c r="AU1445" s="37"/>
      <c r="AV1445" s="40"/>
      <c r="AW1445" s="40"/>
      <c r="AX1445" s="37"/>
      <c r="AY1445" s="37"/>
      <c r="AZ1445" s="37"/>
      <c r="BA1445" s="40"/>
      <c r="BB1445" s="40" t="s">
        <v>93</v>
      </c>
      <c r="BC1445" s="40" t="s">
        <v>94</v>
      </c>
      <c r="BD1445" s="42">
        <v>3201</v>
      </c>
      <c r="BE1445" s="40"/>
      <c r="BF1445" s="52"/>
      <c r="BG1445" s="53"/>
      <c r="BH1445" s="54"/>
      <c r="BI1445" s="47"/>
      <c r="BJ1445" s="47"/>
      <c r="BK1445" s="47"/>
      <c r="BL1445" s="55"/>
      <c r="BM1445" s="55"/>
      <c r="BN1445" s="55"/>
      <c r="BO1445" s="55"/>
      <c r="BP1445" s="55"/>
      <c r="BQ1445" s="55"/>
      <c r="BR1445" s="55"/>
      <c r="BS1445" s="55"/>
      <c r="BT1445" s="55"/>
      <c r="BU1445" s="55"/>
      <c r="BV1445" s="55"/>
      <c r="BW1445" s="55"/>
      <c r="BX1445" s="55"/>
      <c r="BY1445" s="55"/>
      <c r="BZ1445" s="55"/>
      <c r="CA1445" s="55"/>
      <c r="CB1445" s="55"/>
      <c r="CC1445" s="55"/>
      <c r="CD1445" s="55"/>
      <c r="CE1445" s="55"/>
      <c r="CF1445" s="55"/>
      <c r="CG1445" s="55"/>
      <c r="CH1445" s="55"/>
      <c r="CI1445" s="55"/>
      <c r="CJ1445" s="55"/>
      <c r="CK1445" s="55"/>
      <c r="CL1445" s="55"/>
      <c r="CM1445" s="55"/>
      <c r="CN1445" s="55"/>
      <c r="CO1445" s="55"/>
      <c r="CP1445" s="55"/>
      <c r="CQ1445" s="55"/>
      <c r="CR1445" s="55"/>
      <c r="CS1445" s="55"/>
      <c r="CT1445" s="55"/>
      <c r="CU1445" s="55"/>
      <c r="CV1445" s="55"/>
      <c r="CW1445" s="55"/>
      <c r="CX1445" s="55"/>
      <c r="CY1445" s="55"/>
      <c r="CZ1445" s="55"/>
      <c r="DA1445" s="55"/>
      <c r="DB1445" s="55"/>
      <c r="DC1445" s="55"/>
      <c r="DD1445" s="55"/>
      <c r="DE1445" s="55"/>
      <c r="DF1445" s="55"/>
      <c r="DG1445" s="55"/>
      <c r="DH1445" s="55"/>
      <c r="DI1445" s="55"/>
      <c r="DJ1445" s="55"/>
      <c r="DK1445" s="55"/>
      <c r="DL1445" s="55"/>
      <c r="DM1445" s="55"/>
      <c r="DN1445" s="55"/>
      <c r="DO1445" s="55"/>
      <c r="DP1445" s="55"/>
      <c r="DQ1445" s="55"/>
      <c r="DR1445" s="55"/>
      <c r="DS1445" s="55"/>
      <c r="DT1445" s="55"/>
      <c r="DU1445" s="55"/>
      <c r="DV1445" s="55"/>
      <c r="DW1445" s="55"/>
      <c r="DX1445" s="55"/>
      <c r="DY1445" s="55"/>
      <c r="DZ1445" s="55"/>
      <c r="EA1445" s="55"/>
      <c r="EB1445" s="55"/>
      <c r="EC1445" s="55"/>
      <c r="ED1445" s="55"/>
      <c r="EE1445" s="55"/>
      <c r="EF1445" s="55"/>
      <c r="EG1445" s="55"/>
      <c r="EH1445" s="55"/>
      <c r="EI1445" s="55"/>
      <c r="EJ1445" s="55"/>
      <c r="EK1445" s="55"/>
      <c r="EL1445" s="55"/>
      <c r="EM1445" s="55"/>
      <c r="EN1445" s="55"/>
      <c r="EO1445" s="55"/>
      <c r="EP1445" s="55"/>
      <c r="EQ1445" s="55"/>
      <c r="ER1445" s="55"/>
      <c r="ES1445" s="55"/>
      <c r="ET1445" s="55"/>
      <c r="EU1445" s="55"/>
      <c r="EV1445" s="55"/>
      <c r="EW1445" s="55"/>
      <c r="EX1445" s="55"/>
      <c r="EY1445" s="55"/>
      <c r="EZ1445" s="55"/>
      <c r="FA1445" s="55"/>
      <c r="FB1445" s="55"/>
      <c r="FC1445" s="55"/>
      <c r="FD1445" s="55"/>
      <c r="FE1445" s="55"/>
      <c r="FF1445" s="55"/>
      <c r="FG1445" s="55"/>
      <c r="FH1445" s="55"/>
      <c r="FI1445" s="55"/>
      <c r="FJ1445" s="55"/>
      <c r="FK1445" s="55"/>
      <c r="FL1445" s="55"/>
      <c r="FM1445" s="55"/>
      <c r="FN1445" s="55"/>
      <c r="FO1445" s="55"/>
      <c r="FP1445" s="55"/>
      <c r="FQ1445" s="55"/>
      <c r="FR1445" s="55"/>
      <c r="FS1445" s="55"/>
      <c r="FT1445" s="55"/>
      <c r="FU1445" s="55"/>
      <c r="FV1445" s="55"/>
      <c r="FW1445" s="55"/>
      <c r="FX1445" s="55"/>
      <c r="FY1445" s="55"/>
      <c r="FZ1445" s="55"/>
      <c r="GA1445" s="55"/>
      <c r="GB1445" s="55"/>
      <c r="GC1445" s="55"/>
      <c r="GD1445" s="55"/>
      <c r="GE1445" s="55"/>
      <c r="GF1445" s="55"/>
      <c r="GG1445" s="55"/>
      <c r="GH1445" s="55"/>
      <c r="GI1445" s="55"/>
      <c r="GJ1445" s="55"/>
      <c r="GK1445" s="55"/>
      <c r="GL1445" s="55"/>
      <c r="GM1445" s="55"/>
      <c r="GN1445" s="55"/>
      <c r="GO1445" s="55"/>
      <c r="GP1445" s="55"/>
      <c r="GQ1445" s="55"/>
      <c r="GR1445" s="55"/>
      <c r="GS1445" s="55"/>
      <c r="GT1445" s="55"/>
      <c r="GU1445" s="55"/>
      <c r="GV1445" s="55"/>
      <c r="GW1445" s="55"/>
      <c r="GX1445" s="55"/>
      <c r="GY1445" s="55"/>
      <c r="GZ1445" s="55"/>
      <c r="HA1445" s="55"/>
      <c r="HB1445" s="55"/>
      <c r="HC1445" s="55"/>
      <c r="HD1445" s="55"/>
      <c r="HE1445" s="55"/>
      <c r="HF1445" s="55"/>
      <c r="HG1445" s="55"/>
      <c r="HH1445" s="55"/>
      <c r="HI1445" s="55"/>
      <c r="HJ1445" s="55"/>
      <c r="HK1445" s="55"/>
      <c r="HL1445" s="55"/>
      <c r="HM1445" s="55"/>
      <c r="HN1445" s="55"/>
      <c r="HO1445" s="55"/>
      <c r="HP1445" s="55"/>
      <c r="HQ1445" s="55"/>
      <c r="HR1445" s="55"/>
      <c r="HS1445" s="55"/>
      <c r="HT1445" s="55"/>
      <c r="HU1445" s="55"/>
      <c r="HV1445" s="55"/>
      <c r="HW1445" s="55"/>
      <c r="HX1445" s="55"/>
      <c r="HY1445" s="55"/>
      <c r="HZ1445" s="55"/>
      <c r="IA1445" s="55"/>
      <c r="IB1445" s="55"/>
      <c r="IC1445" s="55"/>
      <c r="ID1445" s="55"/>
      <c r="IE1445" s="55"/>
    </row>
    <row r="1446" s="36" customFormat="1" ht="60" hidden="1" customHeight="1">
      <c r="A1446" s="37"/>
      <c r="B1446" s="37" t="s">
        <v>62</v>
      </c>
      <c r="C1446" s="37" t="s">
        <v>63</v>
      </c>
      <c r="D1446" s="56" t="s">
        <v>64</v>
      </c>
      <c r="E1446" s="56">
        <v>600</v>
      </c>
      <c r="F1446" s="40" t="s">
        <v>5186</v>
      </c>
      <c r="G1446" s="40" t="s">
        <v>5476</v>
      </c>
      <c r="H1446" s="47" t="s">
        <v>5477</v>
      </c>
      <c r="I1446" s="48" t="s">
        <v>2604</v>
      </c>
      <c r="J1446" s="40" t="s">
        <v>931</v>
      </c>
      <c r="K1446" s="49" t="s">
        <v>2605</v>
      </c>
      <c r="L1446" s="47" t="s">
        <v>2606</v>
      </c>
      <c r="M1446" s="49" t="s">
        <v>5104</v>
      </c>
      <c r="N1446" s="49">
        <v>2347209</v>
      </c>
      <c r="O1446" s="38" t="s">
        <v>3596</v>
      </c>
      <c r="P1446" s="37" t="s">
        <v>76</v>
      </c>
      <c r="Q1446" s="42" t="s">
        <v>77</v>
      </c>
      <c r="R1446" s="96">
        <v>42696</v>
      </c>
      <c r="S1446" s="48">
        <v>5</v>
      </c>
      <c r="T1446" s="45">
        <f t="shared" si="128"/>
        <v>44522</v>
      </c>
      <c r="U1446" s="56">
        <v>-50</v>
      </c>
      <c r="V1446" s="47" t="str">
        <f t="shared" si="124"/>
        <v/>
      </c>
      <c r="W1446" s="47" t="str">
        <f t="shared" si="125"/>
        <v>°С</v>
      </c>
      <c r="X1446" s="48">
        <v>120</v>
      </c>
      <c r="Y1446" s="48"/>
      <c r="Z1446" s="42" t="s">
        <v>79</v>
      </c>
      <c r="AA1446" s="56" t="s">
        <v>1653</v>
      </c>
      <c r="AB1446" s="48"/>
      <c r="AC1446" s="42"/>
      <c r="AD1446" s="49">
        <v>48</v>
      </c>
      <c r="AE1446" s="50">
        <v>45612</v>
      </c>
      <c r="AF1446" s="51">
        <f t="shared" si="126"/>
        <v>47072</v>
      </c>
      <c r="AG1446" s="40" t="s">
        <v>82</v>
      </c>
      <c r="AH1446" s="40" t="s">
        <v>83</v>
      </c>
      <c r="AI1446" s="42" t="s">
        <v>5478</v>
      </c>
      <c r="AJ1446" s="40" t="s">
        <v>143</v>
      </c>
      <c r="AK1446" s="51" t="str">
        <f t="shared" ca="1" si="127"/>
        <v>поверен</v>
      </c>
      <c r="AL1446" s="42"/>
      <c r="AM1446" s="42" t="s">
        <v>86</v>
      </c>
      <c r="AN1446" s="42" t="s">
        <v>87</v>
      </c>
      <c r="AO1446" s="42" t="s">
        <v>88</v>
      </c>
      <c r="AP1446" s="48" t="s">
        <v>4435</v>
      </c>
      <c r="AQ1446" s="41" t="s">
        <v>5248</v>
      </c>
      <c r="AR1446" s="51"/>
      <c r="AS1446" s="42" t="s">
        <v>91</v>
      </c>
      <c r="AT1446" s="37"/>
      <c r="AU1446" s="37"/>
      <c r="AV1446" s="40"/>
      <c r="AW1446" s="40"/>
      <c r="AX1446" s="37"/>
      <c r="AY1446" s="37"/>
      <c r="AZ1446" s="37"/>
      <c r="BA1446" s="40"/>
      <c r="BB1446" s="40" t="s">
        <v>93</v>
      </c>
      <c r="BC1446" s="40" t="s">
        <v>94</v>
      </c>
      <c r="BD1446" s="42">
        <v>3201</v>
      </c>
      <c r="BE1446" s="40"/>
      <c r="BF1446" s="52"/>
      <c r="BG1446" s="53"/>
      <c r="BH1446" s="54"/>
      <c r="BI1446" s="47"/>
      <c r="BJ1446" s="47"/>
      <c r="BK1446" s="47"/>
      <c r="BL1446" s="55"/>
      <c r="BM1446" s="55"/>
      <c r="BN1446" s="55"/>
      <c r="BO1446" s="55"/>
      <c r="BP1446" s="55"/>
      <c r="BQ1446" s="55"/>
      <c r="BR1446" s="55"/>
      <c r="BS1446" s="55"/>
      <c r="BT1446" s="55"/>
      <c r="BU1446" s="55"/>
      <c r="BV1446" s="55"/>
      <c r="BW1446" s="55"/>
      <c r="BX1446" s="55"/>
      <c r="BY1446" s="55"/>
      <c r="BZ1446" s="55"/>
      <c r="CA1446" s="55"/>
      <c r="CB1446" s="55"/>
      <c r="CC1446" s="55"/>
      <c r="CD1446" s="55"/>
      <c r="CE1446" s="55"/>
      <c r="CF1446" s="55"/>
      <c r="CG1446" s="55"/>
      <c r="CH1446" s="55"/>
      <c r="CI1446" s="55"/>
      <c r="CJ1446" s="55"/>
      <c r="CK1446" s="55"/>
      <c r="CL1446" s="55"/>
      <c r="CM1446" s="55"/>
      <c r="CN1446" s="55"/>
      <c r="CO1446" s="55"/>
      <c r="CP1446" s="55"/>
      <c r="CQ1446" s="55"/>
      <c r="CR1446" s="55"/>
      <c r="CS1446" s="55"/>
      <c r="CT1446" s="55"/>
      <c r="CU1446" s="55"/>
      <c r="CV1446" s="55"/>
      <c r="CW1446" s="55"/>
      <c r="CX1446" s="55"/>
      <c r="CY1446" s="55"/>
      <c r="CZ1446" s="55"/>
      <c r="DA1446" s="55"/>
      <c r="DB1446" s="55"/>
      <c r="DC1446" s="55"/>
      <c r="DD1446" s="55"/>
      <c r="DE1446" s="55"/>
      <c r="DF1446" s="55"/>
      <c r="DG1446" s="55"/>
      <c r="DH1446" s="55"/>
      <c r="DI1446" s="55"/>
      <c r="DJ1446" s="55"/>
      <c r="DK1446" s="55"/>
      <c r="DL1446" s="55"/>
      <c r="DM1446" s="55"/>
      <c r="DN1446" s="55"/>
      <c r="DO1446" s="55"/>
      <c r="DP1446" s="55"/>
      <c r="DQ1446" s="55"/>
      <c r="DR1446" s="55"/>
      <c r="DS1446" s="55"/>
      <c r="DT1446" s="55"/>
      <c r="DU1446" s="55"/>
      <c r="DV1446" s="55"/>
      <c r="DW1446" s="55"/>
      <c r="DX1446" s="55"/>
      <c r="DY1446" s="55"/>
      <c r="DZ1446" s="55"/>
      <c r="EA1446" s="55"/>
      <c r="EB1446" s="55"/>
      <c r="EC1446" s="55"/>
      <c r="ED1446" s="55"/>
      <c r="EE1446" s="55"/>
      <c r="EF1446" s="55"/>
      <c r="EG1446" s="55"/>
      <c r="EH1446" s="55"/>
      <c r="EI1446" s="55"/>
      <c r="EJ1446" s="55"/>
      <c r="EK1446" s="55"/>
      <c r="EL1446" s="55"/>
      <c r="EM1446" s="55"/>
      <c r="EN1446" s="55"/>
      <c r="EO1446" s="55"/>
      <c r="EP1446" s="55"/>
      <c r="EQ1446" s="55"/>
      <c r="ER1446" s="55"/>
      <c r="ES1446" s="55"/>
      <c r="ET1446" s="55"/>
      <c r="EU1446" s="55"/>
      <c r="EV1446" s="55"/>
      <c r="EW1446" s="55"/>
      <c r="EX1446" s="55"/>
      <c r="EY1446" s="55"/>
      <c r="EZ1446" s="55"/>
      <c r="FA1446" s="55"/>
      <c r="FB1446" s="55"/>
      <c r="FC1446" s="55"/>
      <c r="FD1446" s="55"/>
      <c r="FE1446" s="55"/>
      <c r="FF1446" s="55"/>
      <c r="FG1446" s="55"/>
      <c r="FH1446" s="55"/>
      <c r="FI1446" s="55"/>
      <c r="FJ1446" s="55"/>
      <c r="FK1446" s="55"/>
      <c r="FL1446" s="55"/>
      <c r="FM1446" s="55"/>
      <c r="FN1446" s="55"/>
      <c r="FO1446" s="55"/>
      <c r="FP1446" s="55"/>
      <c r="FQ1446" s="55"/>
      <c r="FR1446" s="55"/>
      <c r="FS1446" s="55"/>
      <c r="FT1446" s="55"/>
      <c r="FU1446" s="55"/>
      <c r="FV1446" s="55"/>
      <c r="FW1446" s="55"/>
      <c r="FX1446" s="55"/>
      <c r="FY1446" s="55"/>
      <c r="FZ1446" s="55"/>
      <c r="GA1446" s="55"/>
      <c r="GB1446" s="55"/>
      <c r="GC1446" s="55"/>
      <c r="GD1446" s="55"/>
      <c r="GE1446" s="55"/>
      <c r="GF1446" s="55"/>
      <c r="GG1446" s="55"/>
      <c r="GH1446" s="55"/>
      <c r="GI1446" s="55"/>
      <c r="GJ1446" s="55"/>
      <c r="GK1446" s="55"/>
      <c r="GL1446" s="55"/>
      <c r="GM1446" s="55"/>
      <c r="GN1446" s="55"/>
      <c r="GO1446" s="55"/>
      <c r="GP1446" s="55"/>
      <c r="GQ1446" s="55"/>
      <c r="GR1446" s="55"/>
      <c r="GS1446" s="55"/>
      <c r="GT1446" s="55"/>
      <c r="GU1446" s="55"/>
      <c r="GV1446" s="55"/>
      <c r="GW1446" s="55"/>
      <c r="GX1446" s="55"/>
      <c r="GY1446" s="55"/>
      <c r="GZ1446" s="55"/>
      <c r="HA1446" s="55"/>
      <c r="HB1446" s="55"/>
      <c r="HC1446" s="55"/>
      <c r="HD1446" s="55"/>
      <c r="HE1446" s="55"/>
      <c r="HF1446" s="55"/>
      <c r="HG1446" s="55"/>
      <c r="HH1446" s="55"/>
      <c r="HI1446" s="55"/>
      <c r="HJ1446" s="55"/>
      <c r="HK1446" s="55"/>
      <c r="HL1446" s="55"/>
      <c r="HM1446" s="55"/>
      <c r="HN1446" s="55"/>
      <c r="HO1446" s="55"/>
      <c r="HP1446" s="55"/>
      <c r="HQ1446" s="55"/>
      <c r="HR1446" s="55"/>
      <c r="HS1446" s="55"/>
      <c r="HT1446" s="55"/>
      <c r="HU1446" s="55"/>
      <c r="HV1446" s="55"/>
      <c r="HW1446" s="55"/>
      <c r="HX1446" s="55"/>
      <c r="HY1446" s="55"/>
      <c r="HZ1446" s="55"/>
      <c r="IA1446" s="55"/>
      <c r="IB1446" s="55"/>
      <c r="IC1446" s="55"/>
      <c r="ID1446" s="55"/>
      <c r="IE1446" s="55"/>
    </row>
    <row r="1447" s="36" customFormat="1" ht="60" hidden="1" customHeight="1">
      <c r="A1447" s="37"/>
      <c r="B1447" s="37" t="s">
        <v>62</v>
      </c>
      <c r="C1447" s="37" t="s">
        <v>63</v>
      </c>
      <c r="D1447" s="56" t="s">
        <v>64</v>
      </c>
      <c r="E1447" s="56">
        <v>600</v>
      </c>
      <c r="F1447" s="40" t="s">
        <v>5186</v>
      </c>
      <c r="G1447" s="47" t="s">
        <v>5479</v>
      </c>
      <c r="H1447" s="47" t="s">
        <v>5480</v>
      </c>
      <c r="I1447" s="48" t="s">
        <v>2604</v>
      </c>
      <c r="J1447" s="40" t="s">
        <v>931</v>
      </c>
      <c r="K1447" s="49" t="s">
        <v>2605</v>
      </c>
      <c r="L1447" s="47" t="s">
        <v>2606</v>
      </c>
      <c r="M1447" s="49" t="s">
        <v>5104</v>
      </c>
      <c r="N1447" s="49">
        <v>2347207</v>
      </c>
      <c r="O1447" s="38" t="s">
        <v>3596</v>
      </c>
      <c r="P1447" s="37" t="s">
        <v>76</v>
      </c>
      <c r="Q1447" s="42" t="s">
        <v>77</v>
      </c>
      <c r="R1447" s="96">
        <v>42696</v>
      </c>
      <c r="S1447" s="48">
        <v>5</v>
      </c>
      <c r="T1447" s="45">
        <f t="shared" si="128"/>
        <v>44522</v>
      </c>
      <c r="U1447" s="56">
        <v>-50</v>
      </c>
      <c r="V1447" s="47" t="str">
        <f t="shared" si="124"/>
        <v/>
      </c>
      <c r="W1447" s="47" t="str">
        <f t="shared" si="125"/>
        <v>°С</v>
      </c>
      <c r="X1447" s="48">
        <v>120</v>
      </c>
      <c r="Y1447" s="48"/>
      <c r="Z1447" s="42" t="s">
        <v>79</v>
      </c>
      <c r="AA1447" s="56" t="s">
        <v>1653</v>
      </c>
      <c r="AB1447" s="48"/>
      <c r="AC1447" s="42"/>
      <c r="AD1447" s="49">
        <v>48</v>
      </c>
      <c r="AE1447" s="50">
        <v>45612</v>
      </c>
      <c r="AF1447" s="51">
        <f t="shared" si="126"/>
        <v>47072</v>
      </c>
      <c r="AG1447" s="40" t="s">
        <v>82</v>
      </c>
      <c r="AH1447" s="40" t="s">
        <v>83</v>
      </c>
      <c r="AI1447" s="42" t="s">
        <v>5481</v>
      </c>
      <c r="AJ1447" s="40" t="s">
        <v>143</v>
      </c>
      <c r="AK1447" s="51" t="str">
        <f t="shared" ca="1" si="127"/>
        <v>поверен</v>
      </c>
      <c r="AL1447" s="42"/>
      <c r="AM1447" s="42" t="s">
        <v>86</v>
      </c>
      <c r="AN1447" s="42" t="s">
        <v>87</v>
      </c>
      <c r="AO1447" s="42" t="s">
        <v>88</v>
      </c>
      <c r="AP1447" s="48" t="s">
        <v>4435</v>
      </c>
      <c r="AQ1447" s="41" t="s">
        <v>5248</v>
      </c>
      <c r="AR1447" s="51"/>
      <c r="AS1447" s="42" t="s">
        <v>91</v>
      </c>
      <c r="AT1447" s="37"/>
      <c r="AU1447" s="37"/>
      <c r="AV1447" s="40"/>
      <c r="AW1447" s="40"/>
      <c r="AX1447" s="37"/>
      <c r="AY1447" s="37"/>
      <c r="AZ1447" s="37"/>
      <c r="BA1447" s="40"/>
      <c r="BB1447" s="40" t="s">
        <v>93</v>
      </c>
      <c r="BC1447" s="40" t="s">
        <v>94</v>
      </c>
      <c r="BD1447" s="42">
        <v>3201</v>
      </c>
      <c r="BE1447" s="40"/>
      <c r="BF1447" s="52"/>
      <c r="BG1447" s="53"/>
      <c r="BH1447" s="54"/>
      <c r="BI1447" s="47"/>
      <c r="BJ1447" s="47"/>
      <c r="BK1447" s="47"/>
      <c r="BL1447" s="55"/>
      <c r="BM1447" s="55"/>
      <c r="BN1447" s="55"/>
      <c r="BO1447" s="55"/>
      <c r="BP1447" s="55"/>
      <c r="BQ1447" s="55"/>
      <c r="BR1447" s="55"/>
      <c r="BS1447" s="55"/>
      <c r="BT1447" s="55"/>
      <c r="BU1447" s="55"/>
      <c r="BV1447" s="55"/>
      <c r="BW1447" s="55"/>
      <c r="BX1447" s="55"/>
      <c r="BY1447" s="55"/>
      <c r="BZ1447" s="55"/>
      <c r="CA1447" s="55"/>
      <c r="CB1447" s="55"/>
      <c r="CC1447" s="55"/>
      <c r="CD1447" s="55"/>
      <c r="CE1447" s="55"/>
      <c r="CF1447" s="55"/>
      <c r="CG1447" s="55"/>
      <c r="CH1447" s="55"/>
      <c r="CI1447" s="55"/>
      <c r="CJ1447" s="55"/>
      <c r="CK1447" s="55"/>
      <c r="CL1447" s="55"/>
      <c r="CM1447" s="55"/>
      <c r="CN1447" s="55"/>
      <c r="CO1447" s="55"/>
      <c r="CP1447" s="55"/>
      <c r="CQ1447" s="55"/>
      <c r="CR1447" s="55"/>
      <c r="CS1447" s="55"/>
      <c r="CT1447" s="55"/>
      <c r="CU1447" s="55"/>
      <c r="CV1447" s="55"/>
      <c r="CW1447" s="55"/>
      <c r="CX1447" s="55"/>
      <c r="CY1447" s="55"/>
      <c r="CZ1447" s="55"/>
      <c r="DA1447" s="55"/>
      <c r="DB1447" s="55"/>
      <c r="DC1447" s="55"/>
      <c r="DD1447" s="55"/>
      <c r="DE1447" s="55"/>
      <c r="DF1447" s="55"/>
      <c r="DG1447" s="55"/>
      <c r="DH1447" s="55"/>
      <c r="DI1447" s="55"/>
      <c r="DJ1447" s="55"/>
      <c r="DK1447" s="55"/>
      <c r="DL1447" s="55"/>
      <c r="DM1447" s="55"/>
      <c r="DN1447" s="55"/>
      <c r="DO1447" s="55"/>
      <c r="DP1447" s="55"/>
      <c r="DQ1447" s="55"/>
      <c r="DR1447" s="55"/>
      <c r="DS1447" s="55"/>
      <c r="DT1447" s="55"/>
      <c r="DU1447" s="55"/>
      <c r="DV1447" s="55"/>
      <c r="DW1447" s="55"/>
      <c r="DX1447" s="55"/>
      <c r="DY1447" s="55"/>
      <c r="DZ1447" s="55"/>
      <c r="EA1447" s="55"/>
      <c r="EB1447" s="55"/>
      <c r="EC1447" s="55"/>
      <c r="ED1447" s="55"/>
      <c r="EE1447" s="55"/>
      <c r="EF1447" s="55"/>
      <c r="EG1447" s="55"/>
      <c r="EH1447" s="55"/>
      <c r="EI1447" s="55"/>
      <c r="EJ1447" s="55"/>
      <c r="EK1447" s="55"/>
      <c r="EL1447" s="55"/>
      <c r="EM1447" s="55"/>
      <c r="EN1447" s="55"/>
      <c r="EO1447" s="55"/>
      <c r="EP1447" s="55"/>
      <c r="EQ1447" s="55"/>
      <c r="ER1447" s="55"/>
      <c r="ES1447" s="55"/>
      <c r="ET1447" s="55"/>
      <c r="EU1447" s="55"/>
      <c r="EV1447" s="55"/>
      <c r="EW1447" s="55"/>
      <c r="EX1447" s="55"/>
      <c r="EY1447" s="55"/>
      <c r="EZ1447" s="55"/>
      <c r="FA1447" s="55"/>
      <c r="FB1447" s="55"/>
      <c r="FC1447" s="55"/>
      <c r="FD1447" s="55"/>
      <c r="FE1447" s="55"/>
      <c r="FF1447" s="55"/>
      <c r="FG1447" s="55"/>
      <c r="FH1447" s="55"/>
      <c r="FI1447" s="55"/>
      <c r="FJ1447" s="55"/>
      <c r="FK1447" s="55"/>
      <c r="FL1447" s="55"/>
      <c r="FM1447" s="55"/>
      <c r="FN1447" s="55"/>
      <c r="FO1447" s="55"/>
      <c r="FP1447" s="55"/>
      <c r="FQ1447" s="55"/>
      <c r="FR1447" s="55"/>
      <c r="FS1447" s="55"/>
      <c r="FT1447" s="55"/>
      <c r="FU1447" s="55"/>
      <c r="FV1447" s="55"/>
      <c r="FW1447" s="55"/>
      <c r="FX1447" s="55"/>
      <c r="FY1447" s="55"/>
      <c r="FZ1447" s="55"/>
      <c r="GA1447" s="55"/>
      <c r="GB1447" s="55"/>
      <c r="GC1447" s="55"/>
      <c r="GD1447" s="55"/>
      <c r="GE1447" s="55"/>
      <c r="GF1447" s="55"/>
      <c r="GG1447" s="55"/>
      <c r="GH1447" s="55"/>
      <c r="GI1447" s="55"/>
      <c r="GJ1447" s="55"/>
      <c r="GK1447" s="55"/>
      <c r="GL1447" s="55"/>
      <c r="GM1447" s="55"/>
      <c r="GN1447" s="55"/>
      <c r="GO1447" s="55"/>
      <c r="GP1447" s="55"/>
      <c r="GQ1447" s="55"/>
      <c r="GR1447" s="55"/>
      <c r="GS1447" s="55"/>
      <c r="GT1447" s="55"/>
      <c r="GU1447" s="55"/>
      <c r="GV1447" s="55"/>
      <c r="GW1447" s="55"/>
      <c r="GX1447" s="55"/>
      <c r="GY1447" s="55"/>
      <c r="GZ1447" s="55"/>
      <c r="HA1447" s="55"/>
      <c r="HB1447" s="55"/>
      <c r="HC1447" s="55"/>
      <c r="HD1447" s="55"/>
      <c r="HE1447" s="55"/>
      <c r="HF1447" s="55"/>
      <c r="HG1447" s="55"/>
      <c r="HH1447" s="55"/>
      <c r="HI1447" s="55"/>
      <c r="HJ1447" s="55"/>
      <c r="HK1447" s="55"/>
      <c r="HL1447" s="55"/>
      <c r="HM1447" s="55"/>
      <c r="HN1447" s="55"/>
      <c r="HO1447" s="55"/>
      <c r="HP1447" s="55"/>
      <c r="HQ1447" s="55"/>
      <c r="HR1447" s="55"/>
      <c r="HS1447" s="55"/>
      <c r="HT1447" s="55"/>
      <c r="HU1447" s="55"/>
      <c r="HV1447" s="55"/>
      <c r="HW1447" s="55"/>
      <c r="HX1447" s="55"/>
      <c r="HY1447" s="55"/>
      <c r="HZ1447" s="55"/>
      <c r="IA1447" s="55"/>
      <c r="IB1447" s="55"/>
      <c r="IC1447" s="55"/>
      <c r="ID1447" s="55"/>
      <c r="IE1447" s="55"/>
    </row>
    <row r="1448" s="36" customFormat="1" ht="60" hidden="1" customHeight="1">
      <c r="A1448" s="37"/>
      <c r="B1448" s="37" t="s">
        <v>62</v>
      </c>
      <c r="C1448" s="37" t="s">
        <v>63</v>
      </c>
      <c r="D1448" s="56" t="s">
        <v>64</v>
      </c>
      <c r="E1448" s="56">
        <v>600</v>
      </c>
      <c r="F1448" s="40" t="s">
        <v>5186</v>
      </c>
      <c r="G1448" s="47" t="s">
        <v>5482</v>
      </c>
      <c r="H1448" s="47" t="s">
        <v>5483</v>
      </c>
      <c r="I1448" s="48" t="s">
        <v>2604</v>
      </c>
      <c r="J1448" s="40" t="s">
        <v>931</v>
      </c>
      <c r="K1448" s="49" t="s">
        <v>2605</v>
      </c>
      <c r="L1448" s="47" t="s">
        <v>2606</v>
      </c>
      <c r="M1448" s="49" t="s">
        <v>5104</v>
      </c>
      <c r="N1448" s="49">
        <v>2334422</v>
      </c>
      <c r="O1448" s="38" t="s">
        <v>3596</v>
      </c>
      <c r="P1448" s="37" t="s">
        <v>76</v>
      </c>
      <c r="Q1448" s="42" t="s">
        <v>77</v>
      </c>
      <c r="R1448" s="96">
        <v>42613</v>
      </c>
      <c r="S1448" s="48">
        <v>5</v>
      </c>
      <c r="T1448" s="45">
        <f t="shared" si="128"/>
        <v>44439</v>
      </c>
      <c r="U1448" s="56">
        <v>-50</v>
      </c>
      <c r="V1448" s="47" t="str">
        <f t="shared" si="124"/>
        <v/>
      </c>
      <c r="W1448" s="47" t="str">
        <f t="shared" si="125"/>
        <v>°С</v>
      </c>
      <c r="X1448" s="48">
        <v>120</v>
      </c>
      <c r="Y1448" s="48"/>
      <c r="Z1448" s="42" t="s">
        <v>79</v>
      </c>
      <c r="AA1448" s="56" t="s">
        <v>1653</v>
      </c>
      <c r="AB1448" s="48"/>
      <c r="AC1448" s="42"/>
      <c r="AD1448" s="49">
        <v>48</v>
      </c>
      <c r="AE1448" s="50">
        <v>45612</v>
      </c>
      <c r="AF1448" s="51">
        <f t="shared" si="126"/>
        <v>47072</v>
      </c>
      <c r="AG1448" s="40" t="s">
        <v>82</v>
      </c>
      <c r="AH1448" s="40" t="s">
        <v>83</v>
      </c>
      <c r="AI1448" s="42" t="s">
        <v>5484</v>
      </c>
      <c r="AJ1448" s="40" t="s">
        <v>143</v>
      </c>
      <c r="AK1448" s="51" t="str">
        <f t="shared" ca="1" si="127"/>
        <v>поверен</v>
      </c>
      <c r="AL1448" s="42"/>
      <c r="AM1448" s="42" t="s">
        <v>86</v>
      </c>
      <c r="AN1448" s="42" t="s">
        <v>87</v>
      </c>
      <c r="AO1448" s="42" t="s">
        <v>88</v>
      </c>
      <c r="AP1448" s="48" t="s">
        <v>4435</v>
      </c>
      <c r="AQ1448" s="41" t="s">
        <v>5248</v>
      </c>
      <c r="AR1448" s="51"/>
      <c r="AS1448" s="42" t="s">
        <v>91</v>
      </c>
      <c r="AT1448" s="37"/>
      <c r="AU1448" s="37"/>
      <c r="AV1448" s="40"/>
      <c r="AW1448" s="40"/>
      <c r="AX1448" s="37"/>
      <c r="AY1448" s="37"/>
      <c r="AZ1448" s="37"/>
      <c r="BA1448" s="40"/>
      <c r="BB1448" s="40" t="s">
        <v>93</v>
      </c>
      <c r="BC1448" s="40" t="s">
        <v>94</v>
      </c>
      <c r="BD1448" s="42">
        <v>3201</v>
      </c>
      <c r="BE1448" s="40"/>
      <c r="BF1448" s="52"/>
      <c r="BG1448" s="53"/>
      <c r="BH1448" s="54"/>
      <c r="BI1448" s="47"/>
      <c r="BJ1448" s="47"/>
      <c r="BK1448" s="47"/>
      <c r="BL1448" s="55"/>
      <c r="BM1448" s="55"/>
      <c r="BN1448" s="55"/>
      <c r="BO1448" s="55"/>
      <c r="BP1448" s="55"/>
      <c r="BQ1448" s="55"/>
      <c r="BR1448" s="55"/>
      <c r="BS1448" s="55"/>
      <c r="BT1448" s="55"/>
      <c r="BU1448" s="55"/>
      <c r="BV1448" s="55"/>
      <c r="BW1448" s="55"/>
      <c r="BX1448" s="55"/>
      <c r="BY1448" s="55"/>
      <c r="BZ1448" s="55"/>
      <c r="CA1448" s="55"/>
      <c r="CB1448" s="55"/>
      <c r="CC1448" s="55"/>
      <c r="CD1448" s="55"/>
      <c r="CE1448" s="55"/>
      <c r="CF1448" s="55"/>
      <c r="CG1448" s="55"/>
      <c r="CH1448" s="55"/>
      <c r="CI1448" s="55"/>
      <c r="CJ1448" s="55"/>
      <c r="CK1448" s="55"/>
      <c r="CL1448" s="55"/>
      <c r="CM1448" s="55"/>
      <c r="CN1448" s="55"/>
      <c r="CO1448" s="55"/>
      <c r="CP1448" s="55"/>
      <c r="CQ1448" s="55"/>
      <c r="CR1448" s="55"/>
      <c r="CS1448" s="55"/>
      <c r="CT1448" s="55"/>
      <c r="CU1448" s="55"/>
      <c r="CV1448" s="55"/>
      <c r="CW1448" s="55"/>
      <c r="CX1448" s="55"/>
      <c r="CY1448" s="55"/>
      <c r="CZ1448" s="55"/>
      <c r="DA1448" s="55"/>
      <c r="DB1448" s="55"/>
      <c r="DC1448" s="55"/>
      <c r="DD1448" s="55"/>
      <c r="DE1448" s="55"/>
      <c r="DF1448" s="55"/>
      <c r="DG1448" s="55"/>
      <c r="DH1448" s="55"/>
      <c r="DI1448" s="55"/>
      <c r="DJ1448" s="55"/>
      <c r="DK1448" s="55"/>
      <c r="DL1448" s="55"/>
      <c r="DM1448" s="55"/>
      <c r="DN1448" s="55"/>
      <c r="DO1448" s="55"/>
      <c r="DP1448" s="55"/>
      <c r="DQ1448" s="55"/>
      <c r="DR1448" s="55"/>
      <c r="DS1448" s="55"/>
      <c r="DT1448" s="55"/>
      <c r="DU1448" s="55"/>
      <c r="DV1448" s="55"/>
      <c r="DW1448" s="55"/>
      <c r="DX1448" s="55"/>
      <c r="DY1448" s="55"/>
      <c r="DZ1448" s="55"/>
      <c r="EA1448" s="55"/>
      <c r="EB1448" s="55"/>
      <c r="EC1448" s="55"/>
      <c r="ED1448" s="55"/>
      <c r="EE1448" s="55"/>
      <c r="EF1448" s="55"/>
      <c r="EG1448" s="55"/>
      <c r="EH1448" s="55"/>
      <c r="EI1448" s="55"/>
      <c r="EJ1448" s="55"/>
      <c r="EK1448" s="55"/>
      <c r="EL1448" s="55"/>
      <c r="EM1448" s="55"/>
      <c r="EN1448" s="55"/>
      <c r="EO1448" s="55"/>
      <c r="EP1448" s="55"/>
      <c r="EQ1448" s="55"/>
      <c r="ER1448" s="55"/>
      <c r="ES1448" s="55"/>
      <c r="ET1448" s="55"/>
      <c r="EU1448" s="55"/>
      <c r="EV1448" s="55"/>
      <c r="EW1448" s="55"/>
      <c r="EX1448" s="55"/>
      <c r="EY1448" s="55"/>
      <c r="EZ1448" s="55"/>
      <c r="FA1448" s="55"/>
      <c r="FB1448" s="55"/>
      <c r="FC1448" s="55"/>
      <c r="FD1448" s="55"/>
      <c r="FE1448" s="55"/>
      <c r="FF1448" s="55"/>
      <c r="FG1448" s="55"/>
      <c r="FH1448" s="55"/>
      <c r="FI1448" s="55"/>
      <c r="FJ1448" s="55"/>
      <c r="FK1448" s="55"/>
      <c r="FL1448" s="55"/>
      <c r="FM1448" s="55"/>
      <c r="FN1448" s="55"/>
      <c r="FO1448" s="55"/>
      <c r="FP1448" s="55"/>
      <c r="FQ1448" s="55"/>
      <c r="FR1448" s="55"/>
      <c r="FS1448" s="55"/>
      <c r="FT1448" s="55"/>
      <c r="FU1448" s="55"/>
      <c r="FV1448" s="55"/>
      <c r="FW1448" s="55"/>
      <c r="FX1448" s="55"/>
      <c r="FY1448" s="55"/>
      <c r="FZ1448" s="55"/>
      <c r="GA1448" s="55"/>
      <c r="GB1448" s="55"/>
      <c r="GC1448" s="55"/>
      <c r="GD1448" s="55"/>
      <c r="GE1448" s="55"/>
      <c r="GF1448" s="55"/>
      <c r="GG1448" s="55"/>
      <c r="GH1448" s="55"/>
      <c r="GI1448" s="55"/>
      <c r="GJ1448" s="55"/>
      <c r="GK1448" s="55"/>
      <c r="GL1448" s="55"/>
      <c r="GM1448" s="55"/>
      <c r="GN1448" s="55"/>
      <c r="GO1448" s="55"/>
      <c r="GP1448" s="55"/>
      <c r="GQ1448" s="55"/>
      <c r="GR1448" s="55"/>
      <c r="GS1448" s="55"/>
      <c r="GT1448" s="55"/>
      <c r="GU1448" s="55"/>
      <c r="GV1448" s="55"/>
      <c r="GW1448" s="55"/>
      <c r="GX1448" s="55"/>
      <c r="GY1448" s="55"/>
      <c r="GZ1448" s="55"/>
      <c r="HA1448" s="55"/>
      <c r="HB1448" s="55"/>
      <c r="HC1448" s="55"/>
      <c r="HD1448" s="55"/>
      <c r="HE1448" s="55"/>
      <c r="HF1448" s="55"/>
      <c r="HG1448" s="55"/>
      <c r="HH1448" s="55"/>
      <c r="HI1448" s="55"/>
      <c r="HJ1448" s="55"/>
      <c r="HK1448" s="55"/>
      <c r="HL1448" s="55"/>
      <c r="HM1448" s="55"/>
      <c r="HN1448" s="55"/>
      <c r="HO1448" s="55"/>
      <c r="HP1448" s="55"/>
      <c r="HQ1448" s="55"/>
      <c r="HR1448" s="55"/>
      <c r="HS1448" s="55"/>
      <c r="HT1448" s="55"/>
      <c r="HU1448" s="55"/>
      <c r="HV1448" s="55"/>
      <c r="HW1448" s="55"/>
      <c r="HX1448" s="55"/>
      <c r="HY1448" s="55"/>
      <c r="HZ1448" s="55"/>
      <c r="IA1448" s="55"/>
      <c r="IB1448" s="55"/>
      <c r="IC1448" s="55"/>
      <c r="ID1448" s="55"/>
      <c r="IE1448" s="55"/>
    </row>
    <row r="1449" s="36" customFormat="1" ht="60" hidden="1" customHeight="1">
      <c r="A1449" s="37"/>
      <c r="B1449" s="37" t="s">
        <v>62</v>
      </c>
      <c r="C1449" s="37" t="s">
        <v>63</v>
      </c>
      <c r="D1449" s="56" t="s">
        <v>64</v>
      </c>
      <c r="E1449" s="56">
        <v>600</v>
      </c>
      <c r="F1449" s="40" t="s">
        <v>5186</v>
      </c>
      <c r="G1449" s="47" t="s">
        <v>5485</v>
      </c>
      <c r="H1449" s="47" t="s">
        <v>5486</v>
      </c>
      <c r="I1449" s="48" t="s">
        <v>5260</v>
      </c>
      <c r="J1449" s="40" t="s">
        <v>5357</v>
      </c>
      <c r="K1449" s="49" t="s">
        <v>5262</v>
      </c>
      <c r="L1449" s="49" t="s">
        <v>5263</v>
      </c>
      <c r="M1449" s="49" t="s">
        <v>5264</v>
      </c>
      <c r="N1449" s="47">
        <v>668</v>
      </c>
      <c r="O1449" s="37" t="s">
        <v>5265</v>
      </c>
      <c r="P1449" s="37" t="s">
        <v>76</v>
      </c>
      <c r="Q1449" s="42" t="s">
        <v>1193</v>
      </c>
      <c r="R1449" s="96">
        <v>41306</v>
      </c>
      <c r="S1449" s="48">
        <v>12</v>
      </c>
      <c r="T1449" s="45">
        <f t="shared" si="128"/>
        <v>45688.400000000001</v>
      </c>
      <c r="U1449" s="47">
        <v>-2</v>
      </c>
      <c r="V1449" s="47" t="s">
        <v>325</v>
      </c>
      <c r="W1449" s="47" t="s">
        <v>5266</v>
      </c>
      <c r="X1449" s="47">
        <v>2</v>
      </c>
      <c r="Y1449" s="47" t="s">
        <v>325</v>
      </c>
      <c r="Z1449" s="47" t="s">
        <v>5266</v>
      </c>
      <c r="AA1449" s="56" t="s">
        <v>5267</v>
      </c>
      <c r="AB1449" s="47"/>
      <c r="AC1449" s="42" t="s">
        <v>141</v>
      </c>
      <c r="AD1449" s="47">
        <v>24</v>
      </c>
      <c r="AE1449" s="96">
        <v>45855</v>
      </c>
      <c r="AF1449" s="51">
        <f t="shared" si="126"/>
        <v>46584</v>
      </c>
      <c r="AG1449" s="40" t="s">
        <v>82</v>
      </c>
      <c r="AH1449" s="40" t="s">
        <v>83</v>
      </c>
      <c r="AI1449" s="47" t="s">
        <v>5487</v>
      </c>
      <c r="AJ1449" s="40" t="s">
        <v>109</v>
      </c>
      <c r="AK1449" s="51" t="str">
        <f ca="1">IF(AE1449=0,"нет данных",IF(TODAY()&lt;AF1449-30,"поверен",IF(TODAY()&gt;AF1449,"ПРОСРОЧЕН")))</f>
        <v>поверен</v>
      </c>
      <c r="AL1449" s="103"/>
      <c r="AM1449" s="42" t="s">
        <v>86</v>
      </c>
      <c r="AN1449" s="42" t="s">
        <v>87</v>
      </c>
      <c r="AO1449" s="42" t="s">
        <v>88</v>
      </c>
      <c r="AP1449" s="47" t="s">
        <v>5269</v>
      </c>
      <c r="AQ1449" s="96">
        <v>43466</v>
      </c>
      <c r="AR1449" s="103"/>
      <c r="AS1449" s="42" t="s">
        <v>91</v>
      </c>
      <c r="AT1449" s="47" t="s">
        <v>385</v>
      </c>
      <c r="AU1449" s="103"/>
      <c r="AV1449" s="96">
        <v>44760</v>
      </c>
      <c r="AW1449" s="40"/>
      <c r="AX1449" s="103"/>
      <c r="AY1449" s="103"/>
      <c r="AZ1449" s="103"/>
      <c r="BA1449" s="103"/>
      <c r="BB1449" s="40" t="s">
        <v>5270</v>
      </c>
      <c r="BC1449" s="40"/>
      <c r="BD1449" s="42"/>
      <c r="BE1449" s="103"/>
      <c r="BF1449" s="197"/>
      <c r="BG1449" s="47" t="s">
        <v>5488</v>
      </c>
      <c r="BH1449" s="54"/>
      <c r="BI1449" s="371" t="s">
        <v>5271</v>
      </c>
      <c r="BJ1449" s="41" t="s">
        <v>5272</v>
      </c>
      <c r="BK1449" s="41" t="s">
        <v>5273</v>
      </c>
      <c r="BL1449" s="55"/>
      <c r="BM1449" s="55"/>
      <c r="BN1449" s="55"/>
      <c r="BO1449" s="55"/>
      <c r="BP1449" s="55"/>
      <c r="BQ1449" s="55"/>
      <c r="BR1449" s="55"/>
      <c r="BS1449" s="55"/>
      <c r="BT1449" s="55"/>
      <c r="BU1449" s="55"/>
      <c r="BV1449" s="55"/>
      <c r="BW1449" s="55"/>
      <c r="BX1449" s="55"/>
      <c r="BY1449" s="55"/>
      <c r="BZ1449" s="55"/>
      <c r="CA1449" s="55"/>
      <c r="CB1449" s="55"/>
      <c r="CC1449" s="55"/>
      <c r="CD1449" s="55"/>
      <c r="CE1449" s="55"/>
      <c r="CF1449" s="55"/>
      <c r="CG1449" s="55"/>
      <c r="CH1449" s="55"/>
      <c r="CI1449" s="55"/>
      <c r="CJ1449" s="55"/>
      <c r="CK1449" s="55"/>
      <c r="CL1449" s="55"/>
      <c r="CM1449" s="55"/>
      <c r="CN1449" s="55"/>
      <c r="CO1449" s="55"/>
      <c r="CP1449" s="55"/>
      <c r="CQ1449" s="55"/>
      <c r="CR1449" s="55"/>
      <c r="CS1449" s="55"/>
      <c r="CT1449" s="55"/>
      <c r="CU1449" s="55"/>
      <c r="CV1449" s="55"/>
      <c r="CW1449" s="55"/>
      <c r="CX1449" s="55"/>
      <c r="CY1449" s="55"/>
      <c r="CZ1449" s="55"/>
      <c r="DA1449" s="55"/>
      <c r="DB1449" s="55"/>
      <c r="DC1449" s="55"/>
      <c r="DD1449" s="55"/>
      <c r="DE1449" s="55"/>
      <c r="DF1449" s="55"/>
      <c r="DG1449" s="55"/>
      <c r="DH1449" s="55"/>
      <c r="DI1449" s="55"/>
      <c r="DJ1449" s="55"/>
      <c r="DK1449" s="55"/>
      <c r="DL1449" s="55"/>
      <c r="DM1449" s="55"/>
      <c r="DN1449" s="55"/>
      <c r="DO1449" s="55"/>
      <c r="DP1449" s="55"/>
      <c r="DQ1449" s="55"/>
      <c r="DR1449" s="55"/>
      <c r="DS1449" s="55"/>
      <c r="DT1449" s="55"/>
      <c r="DU1449" s="55"/>
      <c r="DV1449" s="55"/>
      <c r="DW1449" s="55"/>
      <c r="DX1449" s="55"/>
      <c r="DY1449" s="55"/>
      <c r="DZ1449" s="55"/>
      <c r="EA1449" s="55"/>
      <c r="EB1449" s="55"/>
      <c r="EC1449" s="55"/>
      <c r="ED1449" s="55"/>
      <c r="EE1449" s="55"/>
      <c r="EF1449" s="55"/>
      <c r="EG1449" s="55"/>
      <c r="EH1449" s="55"/>
      <c r="EI1449" s="55"/>
      <c r="EJ1449" s="55"/>
      <c r="EK1449" s="55"/>
      <c r="EL1449" s="55"/>
      <c r="EM1449" s="55"/>
      <c r="EN1449" s="55"/>
      <c r="EO1449" s="55"/>
      <c r="EP1449" s="55"/>
      <c r="EQ1449" s="55"/>
      <c r="ER1449" s="55"/>
      <c r="ES1449" s="55"/>
      <c r="ET1449" s="55"/>
      <c r="EU1449" s="55"/>
      <c r="EV1449" s="55"/>
      <c r="EW1449" s="55"/>
      <c r="EX1449" s="55"/>
      <c r="EY1449" s="55"/>
      <c r="EZ1449" s="55"/>
      <c r="FA1449" s="55"/>
      <c r="FB1449" s="55"/>
      <c r="FC1449" s="55"/>
      <c r="FD1449" s="55"/>
      <c r="FE1449" s="55"/>
      <c r="FF1449" s="55"/>
      <c r="FG1449" s="55"/>
      <c r="FH1449" s="55"/>
      <c r="FI1449" s="55"/>
      <c r="FJ1449" s="55"/>
      <c r="FK1449" s="55"/>
      <c r="FL1449" s="55"/>
      <c r="FM1449" s="55"/>
      <c r="FN1449" s="55"/>
      <c r="FO1449" s="55"/>
      <c r="FP1449" s="55"/>
      <c r="FQ1449" s="55"/>
      <c r="FR1449" s="55"/>
      <c r="FS1449" s="55"/>
      <c r="FT1449" s="55"/>
      <c r="FU1449" s="55"/>
      <c r="FV1449" s="55"/>
      <c r="FW1449" s="55"/>
      <c r="FX1449" s="55"/>
      <c r="FY1449" s="55"/>
      <c r="FZ1449" s="55"/>
      <c r="GA1449" s="55"/>
      <c r="GB1449" s="55"/>
      <c r="GC1449" s="55"/>
      <c r="GD1449" s="55"/>
      <c r="GE1449" s="55"/>
      <c r="GF1449" s="55"/>
      <c r="GG1449" s="55"/>
      <c r="GH1449" s="55"/>
      <c r="GI1449" s="55"/>
      <c r="GJ1449" s="55"/>
      <c r="GK1449" s="55"/>
      <c r="GL1449" s="55"/>
      <c r="GM1449" s="55"/>
      <c r="GN1449" s="55"/>
      <c r="GO1449" s="55"/>
      <c r="GP1449" s="55"/>
      <c r="GQ1449" s="55"/>
      <c r="GR1449" s="55"/>
      <c r="GS1449" s="55"/>
      <c r="GT1449" s="55"/>
      <c r="GU1449" s="55"/>
      <c r="GV1449" s="55"/>
      <c r="GW1449" s="55"/>
      <c r="GX1449" s="55"/>
      <c r="GY1449" s="55"/>
      <c r="GZ1449" s="55"/>
      <c r="HA1449" s="55"/>
      <c r="HB1449" s="55"/>
      <c r="HC1449" s="55"/>
      <c r="HD1449" s="55"/>
      <c r="HE1449" s="55"/>
      <c r="HF1449" s="55"/>
      <c r="HG1449" s="55"/>
      <c r="HH1449" s="55"/>
      <c r="HI1449" s="55"/>
      <c r="HJ1449" s="55"/>
      <c r="HK1449" s="55"/>
      <c r="HL1449" s="55"/>
      <c r="HM1449" s="55"/>
      <c r="HN1449" s="55"/>
      <c r="HO1449" s="55"/>
      <c r="HP1449" s="55"/>
      <c r="HQ1449" s="55"/>
      <c r="HR1449" s="55"/>
      <c r="HS1449" s="55"/>
      <c r="HT1449" s="55"/>
      <c r="HU1449" s="55"/>
      <c r="HV1449" s="55"/>
      <c r="HW1449" s="55"/>
      <c r="HX1449" s="55"/>
      <c r="HY1449" s="55"/>
      <c r="HZ1449" s="55"/>
      <c r="IA1449" s="55"/>
      <c r="IB1449" s="55"/>
      <c r="IC1449" s="55"/>
      <c r="ID1449" s="55"/>
      <c r="IE1449" s="55"/>
    </row>
    <row r="1450" s="55" customFormat="1" ht="60" hidden="1" customHeight="1">
      <c r="A1450" s="58"/>
      <c r="B1450" s="58" t="s">
        <v>62</v>
      </c>
      <c r="C1450" s="58" t="s">
        <v>63</v>
      </c>
      <c r="D1450" s="59" t="s">
        <v>64</v>
      </c>
      <c r="E1450" s="59">
        <v>600</v>
      </c>
      <c r="F1450" s="62" t="s">
        <v>5186</v>
      </c>
      <c r="G1450" s="62" t="s">
        <v>5489</v>
      </c>
      <c r="H1450" s="59" t="s">
        <v>5490</v>
      </c>
      <c r="I1450" s="59" t="s">
        <v>5276</v>
      </c>
      <c r="J1450" s="62" t="s">
        <v>5277</v>
      </c>
      <c r="K1450" s="64" t="s">
        <v>5278</v>
      </c>
      <c r="L1450" s="64" t="s">
        <v>5279</v>
      </c>
      <c r="M1450" s="62" t="s">
        <v>5280</v>
      </c>
      <c r="N1450" s="59" t="s">
        <v>5491</v>
      </c>
      <c r="O1450" s="58" t="s">
        <v>5282</v>
      </c>
      <c r="P1450" s="58" t="s">
        <v>76</v>
      </c>
      <c r="Q1450" s="66" t="s">
        <v>289</v>
      </c>
      <c r="R1450" s="115" t="s">
        <v>5362</v>
      </c>
      <c r="S1450" s="63">
        <v>8</v>
      </c>
      <c r="T1450" s="69">
        <f t="shared" si="128"/>
        <v>2931.8015999999998</v>
      </c>
      <c r="U1450" s="59">
        <v>0.14999999999999999</v>
      </c>
      <c r="V1450" s="71" t="str">
        <f t="shared" si="124"/>
        <v/>
      </c>
      <c r="W1450" s="71" t="str">
        <f t="shared" si="125"/>
        <v>м^(3)/ч</v>
      </c>
      <c r="X1450" s="63">
        <v>540</v>
      </c>
      <c r="Y1450" s="63"/>
      <c r="Z1450" s="66" t="s">
        <v>5284</v>
      </c>
      <c r="AA1450" s="59" t="s">
        <v>1127</v>
      </c>
      <c r="AB1450" s="63"/>
      <c r="AC1450" s="66" t="s">
        <v>141</v>
      </c>
      <c r="AD1450" s="64">
        <v>48</v>
      </c>
      <c r="AE1450" s="72">
        <v>44181</v>
      </c>
      <c r="AF1450" s="73">
        <f t="shared" si="126"/>
        <v>45641</v>
      </c>
      <c r="AG1450" s="62" t="s">
        <v>82</v>
      </c>
      <c r="AH1450" s="62" t="s">
        <v>83</v>
      </c>
      <c r="AI1450" s="66" t="s">
        <v>5492</v>
      </c>
      <c r="AJ1450" s="62" t="s">
        <v>85</v>
      </c>
      <c r="AK1450" s="73" t="str">
        <f t="shared" ref="AK1450:AK1469" ca="1" si="129">IF(AE1450=0,"нет данных",IF(TODAY()&lt;AF1450-30,"поверен",IF(TODAY()&gt;AF1450,"ЗАМЕНИТЬ","ПРОСРОЧЕН")))</f>
        <v>ЗАМЕНИТЬ</v>
      </c>
      <c r="AL1450" s="66"/>
      <c r="AM1450" s="66" t="s">
        <v>86</v>
      </c>
      <c r="AN1450" s="66" t="s">
        <v>87</v>
      </c>
      <c r="AO1450" s="66" t="s">
        <v>88</v>
      </c>
      <c r="AP1450" s="63"/>
      <c r="AQ1450" s="74"/>
      <c r="AR1450" s="73"/>
      <c r="AS1450" s="66" t="s">
        <v>91</v>
      </c>
      <c r="AT1450" s="58"/>
      <c r="AU1450" s="58"/>
      <c r="AV1450" s="62"/>
      <c r="AW1450" s="62"/>
      <c r="AX1450" s="58"/>
      <c r="AY1450" s="58"/>
      <c r="AZ1450" s="58"/>
      <c r="BA1450" s="62"/>
      <c r="BB1450" s="62" t="s">
        <v>297</v>
      </c>
      <c r="BC1450" s="62" t="s">
        <v>298</v>
      </c>
      <c r="BD1450" s="66"/>
      <c r="BE1450" s="62"/>
      <c r="BF1450" s="75"/>
      <c r="BG1450" s="76"/>
      <c r="BH1450" s="77"/>
      <c r="BI1450" s="71"/>
      <c r="BJ1450" s="71"/>
      <c r="BK1450" s="71"/>
    </row>
    <row r="1451" s="95" customFormat="1" ht="60" hidden="1" customHeight="1">
      <c r="A1451" s="58"/>
      <c r="B1451" s="58" t="s">
        <v>62</v>
      </c>
      <c r="C1451" s="58" t="s">
        <v>63</v>
      </c>
      <c r="D1451" s="59" t="s">
        <v>64</v>
      </c>
      <c r="E1451" s="59">
        <v>600</v>
      </c>
      <c r="F1451" s="62" t="s">
        <v>5186</v>
      </c>
      <c r="G1451" s="62" t="s">
        <v>5493</v>
      </c>
      <c r="H1451" s="59" t="s">
        <v>5494</v>
      </c>
      <c r="I1451" s="63" t="s">
        <v>639</v>
      </c>
      <c r="J1451" s="62" t="s">
        <v>640</v>
      </c>
      <c r="K1451" s="64" t="s">
        <v>463</v>
      </c>
      <c r="L1451" s="64" t="s">
        <v>641</v>
      </c>
      <c r="M1451" s="64" t="s">
        <v>5495</v>
      </c>
      <c r="N1451" s="65" t="s">
        <v>5496</v>
      </c>
      <c r="O1451" s="58" t="s">
        <v>644</v>
      </c>
      <c r="P1451" s="58" t="s">
        <v>76</v>
      </c>
      <c r="Q1451" s="66" t="s">
        <v>137</v>
      </c>
      <c r="R1451" s="116" t="s">
        <v>5191</v>
      </c>
      <c r="S1451" s="63">
        <v>12</v>
      </c>
      <c r="T1451" s="69">
        <f t="shared" si="128"/>
        <v>4391.6016</v>
      </c>
      <c r="U1451" s="59" t="s">
        <v>100</v>
      </c>
      <c r="V1451" s="58" t="str">
        <f t="shared" si="124"/>
        <v>к</v>
      </c>
      <c r="W1451" s="58" t="str">
        <f t="shared" si="125"/>
        <v>Па</v>
      </c>
      <c r="X1451" s="63">
        <v>250</v>
      </c>
      <c r="Y1451" s="63" t="s">
        <v>215</v>
      </c>
      <c r="Z1451" s="66" t="s">
        <v>139</v>
      </c>
      <c r="AA1451" s="59" t="s">
        <v>948</v>
      </c>
      <c r="AB1451" s="63"/>
      <c r="AC1451" s="66" t="s">
        <v>141</v>
      </c>
      <c r="AD1451" s="64">
        <v>36</v>
      </c>
      <c r="AE1451" s="72">
        <v>44884</v>
      </c>
      <c r="AF1451" s="73">
        <f t="shared" si="126"/>
        <v>45979</v>
      </c>
      <c r="AG1451" s="62" t="s">
        <v>82</v>
      </c>
      <c r="AH1451" s="62" t="s">
        <v>83</v>
      </c>
      <c r="AI1451" s="66" t="s">
        <v>5497</v>
      </c>
      <c r="AJ1451" s="62" t="s">
        <v>143</v>
      </c>
      <c r="AK1451" s="73" t="str">
        <f t="shared" ca="1" si="129"/>
        <v>поверен</v>
      </c>
      <c r="AL1451" s="66"/>
      <c r="AM1451" s="66" t="s">
        <v>86</v>
      </c>
      <c r="AN1451" s="66" t="s">
        <v>87</v>
      </c>
      <c r="AO1451" s="66" t="s">
        <v>88</v>
      </c>
      <c r="AP1451" s="63"/>
      <c r="AQ1451" s="74"/>
      <c r="AR1451" s="73"/>
      <c r="AS1451" s="66" t="s">
        <v>91</v>
      </c>
      <c r="AT1451" s="58"/>
      <c r="AU1451" s="58"/>
      <c r="AV1451" s="62"/>
      <c r="AW1451" s="62"/>
      <c r="AX1451" s="58"/>
      <c r="AY1451" s="58"/>
      <c r="AZ1451" s="58"/>
      <c r="BA1451" s="62"/>
      <c r="BB1451" s="62" t="s">
        <v>145</v>
      </c>
      <c r="BC1451" s="62" t="s">
        <v>146</v>
      </c>
      <c r="BD1451" s="66" t="s">
        <v>647</v>
      </c>
      <c r="BE1451" s="62"/>
      <c r="BF1451" s="75"/>
      <c r="BG1451" s="127" t="s">
        <v>648</v>
      </c>
      <c r="BH1451" s="128"/>
      <c r="BI1451" s="58"/>
      <c r="BJ1451" s="58"/>
      <c r="BK1451" s="58"/>
    </row>
    <row r="1452" s="95" customFormat="1" ht="60" hidden="1" customHeight="1">
      <c r="A1452" s="58"/>
      <c r="B1452" s="58" t="s">
        <v>62</v>
      </c>
      <c r="C1452" s="58" t="s">
        <v>63</v>
      </c>
      <c r="D1452" s="59" t="s">
        <v>64</v>
      </c>
      <c r="E1452" s="59">
        <v>600</v>
      </c>
      <c r="F1452" s="62" t="s">
        <v>5186</v>
      </c>
      <c r="G1452" s="62" t="s">
        <v>5498</v>
      </c>
      <c r="H1452" s="59" t="s">
        <v>5499</v>
      </c>
      <c r="I1452" s="63" t="s">
        <v>3879</v>
      </c>
      <c r="J1452" s="62" t="s">
        <v>640</v>
      </c>
      <c r="K1452" s="64" t="s">
        <v>463</v>
      </c>
      <c r="L1452" s="64" t="s">
        <v>641</v>
      </c>
      <c r="M1452" s="64" t="s">
        <v>5195</v>
      </c>
      <c r="N1452" s="59" t="s">
        <v>5500</v>
      </c>
      <c r="O1452" s="58" t="s">
        <v>644</v>
      </c>
      <c r="P1452" s="58" t="s">
        <v>76</v>
      </c>
      <c r="Q1452" s="66" t="s">
        <v>137</v>
      </c>
      <c r="R1452" s="116" t="s">
        <v>5191</v>
      </c>
      <c r="S1452" s="63">
        <v>12</v>
      </c>
      <c r="T1452" s="69">
        <f t="shared" si="128"/>
        <v>4391.6016</v>
      </c>
      <c r="U1452" s="59" t="s">
        <v>100</v>
      </c>
      <c r="V1452" s="58" t="str">
        <f t="shared" si="124"/>
        <v>М</v>
      </c>
      <c r="W1452" s="58" t="str">
        <f t="shared" si="125"/>
        <v>Па</v>
      </c>
      <c r="X1452" s="63">
        <v>16</v>
      </c>
      <c r="Y1452" s="63" t="s">
        <v>138</v>
      </c>
      <c r="Z1452" s="66" t="s">
        <v>139</v>
      </c>
      <c r="AA1452" s="59" t="s">
        <v>645</v>
      </c>
      <c r="AB1452" s="63"/>
      <c r="AC1452" s="66" t="s">
        <v>141</v>
      </c>
      <c r="AD1452" s="64">
        <v>36</v>
      </c>
      <c r="AE1452" s="72">
        <v>44884</v>
      </c>
      <c r="AF1452" s="73">
        <f t="shared" si="126"/>
        <v>45979</v>
      </c>
      <c r="AG1452" s="73" t="s">
        <v>1480</v>
      </c>
      <c r="AH1452" s="73" t="s">
        <v>83</v>
      </c>
      <c r="AI1452" s="66" t="s">
        <v>5501</v>
      </c>
      <c r="AJ1452" s="62" t="s">
        <v>143</v>
      </c>
      <c r="AK1452" s="73" t="str">
        <f t="shared" ca="1" si="129"/>
        <v>поверен</v>
      </c>
      <c r="AL1452" s="66"/>
      <c r="AM1452" s="66" t="s">
        <v>86</v>
      </c>
      <c r="AN1452" s="66" t="s">
        <v>87</v>
      </c>
      <c r="AO1452" s="66" t="s">
        <v>88</v>
      </c>
      <c r="AP1452" s="63"/>
      <c r="AQ1452" s="74"/>
      <c r="AR1452" s="73"/>
      <c r="AS1452" s="66" t="s">
        <v>91</v>
      </c>
      <c r="AT1452" s="58"/>
      <c r="AU1452" s="58"/>
      <c r="AV1452" s="62"/>
      <c r="AW1452" s="62"/>
      <c r="AX1452" s="58"/>
      <c r="AY1452" s="58"/>
      <c r="AZ1452" s="58"/>
      <c r="BA1452" s="62"/>
      <c r="BB1452" s="62" t="s">
        <v>145</v>
      </c>
      <c r="BC1452" s="62" t="s">
        <v>146</v>
      </c>
      <c r="BD1452" s="66">
        <v>3001</v>
      </c>
      <c r="BE1452" s="62"/>
      <c r="BF1452" s="75"/>
      <c r="BG1452" s="127" t="s">
        <v>648</v>
      </c>
      <c r="BH1452" s="128"/>
      <c r="BI1452" s="58"/>
      <c r="BJ1452" s="58"/>
      <c r="BK1452" s="58"/>
    </row>
    <row r="1453" s="95" customFormat="1" ht="60" hidden="1" customHeight="1">
      <c r="A1453" s="58"/>
      <c r="B1453" s="58" t="s">
        <v>62</v>
      </c>
      <c r="C1453" s="58" t="s">
        <v>63</v>
      </c>
      <c r="D1453" s="59" t="s">
        <v>64</v>
      </c>
      <c r="E1453" s="59">
        <v>600</v>
      </c>
      <c r="F1453" s="62" t="s">
        <v>5186</v>
      </c>
      <c r="G1453" s="62" t="s">
        <v>5502</v>
      </c>
      <c r="H1453" s="59" t="s">
        <v>5503</v>
      </c>
      <c r="I1453" s="63" t="s">
        <v>3879</v>
      </c>
      <c r="J1453" s="62" t="s">
        <v>640</v>
      </c>
      <c r="K1453" s="64" t="s">
        <v>463</v>
      </c>
      <c r="L1453" s="64" t="s">
        <v>641</v>
      </c>
      <c r="M1453" s="64" t="s">
        <v>5200</v>
      </c>
      <c r="N1453" s="59" t="s">
        <v>5504</v>
      </c>
      <c r="O1453" s="58" t="s">
        <v>644</v>
      </c>
      <c r="P1453" s="58" t="s">
        <v>76</v>
      </c>
      <c r="Q1453" s="66" t="s">
        <v>137</v>
      </c>
      <c r="R1453" s="116" t="s">
        <v>5191</v>
      </c>
      <c r="S1453" s="63">
        <v>12</v>
      </c>
      <c r="T1453" s="69">
        <f t="shared" si="128"/>
        <v>4391.6016</v>
      </c>
      <c r="U1453" s="59" t="s">
        <v>100</v>
      </c>
      <c r="V1453" s="58" t="str">
        <f t="shared" si="124"/>
        <v>М</v>
      </c>
      <c r="W1453" s="58" t="str">
        <f t="shared" si="125"/>
        <v>Па</v>
      </c>
      <c r="X1453" s="63">
        <v>60</v>
      </c>
      <c r="Y1453" s="63" t="s">
        <v>138</v>
      </c>
      <c r="Z1453" s="66" t="s">
        <v>139</v>
      </c>
      <c r="AA1453" s="59" t="s">
        <v>645</v>
      </c>
      <c r="AB1453" s="63"/>
      <c r="AC1453" s="66" t="s">
        <v>141</v>
      </c>
      <c r="AD1453" s="64">
        <v>36</v>
      </c>
      <c r="AE1453" s="72">
        <v>44884</v>
      </c>
      <c r="AF1453" s="73">
        <f t="shared" si="126"/>
        <v>45979</v>
      </c>
      <c r="AG1453" s="73" t="s">
        <v>1480</v>
      </c>
      <c r="AH1453" s="73" t="s">
        <v>83</v>
      </c>
      <c r="AI1453" s="66" t="s">
        <v>5505</v>
      </c>
      <c r="AJ1453" s="62" t="s">
        <v>143</v>
      </c>
      <c r="AK1453" s="73" t="str">
        <f t="shared" ca="1" si="129"/>
        <v>поверен</v>
      </c>
      <c r="AL1453" s="66"/>
      <c r="AM1453" s="66" t="s">
        <v>86</v>
      </c>
      <c r="AN1453" s="66" t="s">
        <v>87</v>
      </c>
      <c r="AO1453" s="66" t="s">
        <v>88</v>
      </c>
      <c r="AP1453" s="63"/>
      <c r="AQ1453" s="74"/>
      <c r="AR1453" s="73"/>
      <c r="AS1453" s="66" t="s">
        <v>91</v>
      </c>
      <c r="AT1453" s="58"/>
      <c r="AU1453" s="58"/>
      <c r="AV1453" s="62"/>
      <c r="AW1453" s="62"/>
      <c r="AX1453" s="58"/>
      <c r="AY1453" s="58"/>
      <c r="AZ1453" s="58"/>
      <c r="BA1453" s="62"/>
      <c r="BB1453" s="62" t="s">
        <v>145</v>
      </c>
      <c r="BC1453" s="62" t="s">
        <v>146</v>
      </c>
      <c r="BD1453" s="66">
        <v>3001</v>
      </c>
      <c r="BE1453" s="62"/>
      <c r="BF1453" s="75"/>
      <c r="BG1453" s="127" t="s">
        <v>648</v>
      </c>
      <c r="BH1453" s="128"/>
      <c r="BI1453" s="58"/>
      <c r="BJ1453" s="58"/>
      <c r="BK1453" s="58"/>
    </row>
    <row r="1454" s="95" customFormat="1" ht="60" hidden="1" customHeight="1">
      <c r="A1454" s="58"/>
      <c r="B1454" s="58" t="s">
        <v>62</v>
      </c>
      <c r="C1454" s="58" t="s">
        <v>63</v>
      </c>
      <c r="D1454" s="59" t="s">
        <v>64</v>
      </c>
      <c r="E1454" s="59">
        <v>600</v>
      </c>
      <c r="F1454" s="62" t="s">
        <v>5186</v>
      </c>
      <c r="G1454" s="62" t="s">
        <v>5506</v>
      </c>
      <c r="H1454" s="59" t="s">
        <v>5507</v>
      </c>
      <c r="I1454" s="63" t="s">
        <v>3879</v>
      </c>
      <c r="J1454" s="62" t="s">
        <v>640</v>
      </c>
      <c r="K1454" s="64" t="s">
        <v>463</v>
      </c>
      <c r="L1454" s="64" t="s">
        <v>641</v>
      </c>
      <c r="M1454" s="64" t="s">
        <v>5205</v>
      </c>
      <c r="N1454" s="59" t="s">
        <v>5508</v>
      </c>
      <c r="O1454" s="58" t="s">
        <v>644</v>
      </c>
      <c r="P1454" s="58" t="s">
        <v>76</v>
      </c>
      <c r="Q1454" s="66" t="s">
        <v>137</v>
      </c>
      <c r="R1454" s="116" t="s">
        <v>5191</v>
      </c>
      <c r="S1454" s="63">
        <v>12</v>
      </c>
      <c r="T1454" s="69">
        <f t="shared" si="128"/>
        <v>4391.6016</v>
      </c>
      <c r="U1454" s="59" t="s">
        <v>100</v>
      </c>
      <c r="V1454" s="58" t="str">
        <f t="shared" si="124"/>
        <v>к</v>
      </c>
      <c r="W1454" s="58" t="str">
        <f t="shared" si="125"/>
        <v>Па</v>
      </c>
      <c r="X1454" s="63">
        <v>600</v>
      </c>
      <c r="Y1454" s="63" t="s">
        <v>215</v>
      </c>
      <c r="Z1454" s="66" t="s">
        <v>139</v>
      </c>
      <c r="AA1454" s="59" t="s">
        <v>645</v>
      </c>
      <c r="AB1454" s="63"/>
      <c r="AC1454" s="66" t="s">
        <v>141</v>
      </c>
      <c r="AD1454" s="64">
        <v>36</v>
      </c>
      <c r="AE1454" s="72">
        <v>44884</v>
      </c>
      <c r="AF1454" s="73">
        <f t="shared" si="126"/>
        <v>45979</v>
      </c>
      <c r="AG1454" s="62" t="s">
        <v>82</v>
      </c>
      <c r="AH1454" s="62" t="s">
        <v>83</v>
      </c>
      <c r="AI1454" s="66" t="s">
        <v>5509</v>
      </c>
      <c r="AJ1454" s="62" t="s">
        <v>143</v>
      </c>
      <c r="AK1454" s="73" t="str">
        <f t="shared" ca="1" si="129"/>
        <v>поверен</v>
      </c>
      <c r="AL1454" s="66"/>
      <c r="AM1454" s="66" t="s">
        <v>86</v>
      </c>
      <c r="AN1454" s="66" t="s">
        <v>87</v>
      </c>
      <c r="AO1454" s="66" t="s">
        <v>88</v>
      </c>
      <c r="AP1454" s="63"/>
      <c r="AQ1454" s="74"/>
      <c r="AR1454" s="73"/>
      <c r="AS1454" s="66" t="s">
        <v>91</v>
      </c>
      <c r="AT1454" s="58"/>
      <c r="AU1454" s="58"/>
      <c r="AV1454" s="62"/>
      <c r="AW1454" s="62"/>
      <c r="AX1454" s="58"/>
      <c r="AY1454" s="58"/>
      <c r="AZ1454" s="58"/>
      <c r="BA1454" s="62"/>
      <c r="BB1454" s="62" t="s">
        <v>145</v>
      </c>
      <c r="BC1454" s="62" t="s">
        <v>146</v>
      </c>
      <c r="BD1454" s="66">
        <v>3001</v>
      </c>
      <c r="BE1454" s="62"/>
      <c r="BF1454" s="75"/>
      <c r="BG1454" s="127" t="s">
        <v>648</v>
      </c>
      <c r="BH1454" s="128"/>
      <c r="BI1454" s="58"/>
      <c r="BJ1454" s="58"/>
      <c r="BK1454" s="58"/>
    </row>
    <row r="1455" s="95" customFormat="1" ht="60" hidden="1" customHeight="1">
      <c r="A1455" s="58"/>
      <c r="B1455" s="58" t="s">
        <v>62</v>
      </c>
      <c r="C1455" s="58" t="s">
        <v>63</v>
      </c>
      <c r="D1455" s="59" t="s">
        <v>64</v>
      </c>
      <c r="E1455" s="59">
        <v>600</v>
      </c>
      <c r="F1455" s="62" t="s">
        <v>5186</v>
      </c>
      <c r="G1455" s="62" t="s">
        <v>5510</v>
      </c>
      <c r="H1455" s="59" t="s">
        <v>5511</v>
      </c>
      <c r="I1455" s="63" t="s">
        <v>3879</v>
      </c>
      <c r="J1455" s="62" t="s">
        <v>640</v>
      </c>
      <c r="K1455" s="64" t="s">
        <v>463</v>
      </c>
      <c r="L1455" s="64" t="s">
        <v>641</v>
      </c>
      <c r="M1455" s="64" t="s">
        <v>5205</v>
      </c>
      <c r="N1455" s="59" t="s">
        <v>5512</v>
      </c>
      <c r="O1455" s="58" t="s">
        <v>644</v>
      </c>
      <c r="P1455" s="58" t="s">
        <v>76</v>
      </c>
      <c r="Q1455" s="66" t="s">
        <v>137</v>
      </c>
      <c r="R1455" s="116" t="s">
        <v>5191</v>
      </c>
      <c r="S1455" s="63">
        <v>12</v>
      </c>
      <c r="T1455" s="69">
        <f t="shared" si="128"/>
        <v>4391.6016</v>
      </c>
      <c r="U1455" s="59" t="s">
        <v>100</v>
      </c>
      <c r="V1455" s="58" t="str">
        <f t="shared" si="124"/>
        <v>к</v>
      </c>
      <c r="W1455" s="58" t="str">
        <f t="shared" si="125"/>
        <v>Па</v>
      </c>
      <c r="X1455" s="63">
        <v>600</v>
      </c>
      <c r="Y1455" s="63" t="s">
        <v>215</v>
      </c>
      <c r="Z1455" s="66" t="s">
        <v>139</v>
      </c>
      <c r="AA1455" s="59" t="s">
        <v>645</v>
      </c>
      <c r="AB1455" s="63"/>
      <c r="AC1455" s="66" t="s">
        <v>141</v>
      </c>
      <c r="AD1455" s="64">
        <v>36</v>
      </c>
      <c r="AE1455" s="72">
        <v>44884</v>
      </c>
      <c r="AF1455" s="73">
        <f t="shared" si="126"/>
        <v>45979</v>
      </c>
      <c r="AG1455" s="62" t="s">
        <v>82</v>
      </c>
      <c r="AH1455" s="62" t="s">
        <v>83</v>
      </c>
      <c r="AI1455" s="66" t="s">
        <v>5513</v>
      </c>
      <c r="AJ1455" s="62" t="s">
        <v>143</v>
      </c>
      <c r="AK1455" s="73" t="str">
        <f t="shared" ca="1" si="129"/>
        <v>поверен</v>
      </c>
      <c r="AL1455" s="66"/>
      <c r="AM1455" s="66" t="s">
        <v>86</v>
      </c>
      <c r="AN1455" s="66" t="s">
        <v>87</v>
      </c>
      <c r="AO1455" s="66" t="s">
        <v>88</v>
      </c>
      <c r="AP1455" s="63"/>
      <c r="AQ1455" s="74"/>
      <c r="AR1455" s="73"/>
      <c r="AS1455" s="66" t="s">
        <v>91</v>
      </c>
      <c r="AT1455" s="58"/>
      <c r="AU1455" s="58"/>
      <c r="AV1455" s="62"/>
      <c r="AW1455" s="62"/>
      <c r="AX1455" s="58"/>
      <c r="AY1455" s="58"/>
      <c r="AZ1455" s="58"/>
      <c r="BA1455" s="62"/>
      <c r="BB1455" s="62" t="s">
        <v>145</v>
      </c>
      <c r="BC1455" s="62" t="s">
        <v>146</v>
      </c>
      <c r="BD1455" s="66">
        <v>3001</v>
      </c>
      <c r="BE1455" s="62"/>
      <c r="BF1455" s="75"/>
      <c r="BG1455" s="127" t="s">
        <v>648</v>
      </c>
      <c r="BH1455" s="128"/>
      <c r="BI1455" s="58"/>
      <c r="BJ1455" s="58"/>
      <c r="BK1455" s="58"/>
    </row>
    <row r="1456" s="98" customFormat="1" ht="60" hidden="1" customHeight="1">
      <c r="A1456" s="37"/>
      <c r="B1456" s="37" t="s">
        <v>62</v>
      </c>
      <c r="C1456" s="37" t="s">
        <v>63</v>
      </c>
      <c r="D1456" s="56" t="s">
        <v>64</v>
      </c>
      <c r="E1456" s="56">
        <v>600</v>
      </c>
      <c r="F1456" s="40" t="s">
        <v>5186</v>
      </c>
      <c r="G1456" s="37" t="s">
        <v>5514</v>
      </c>
      <c r="H1456" s="37" t="s">
        <v>5515</v>
      </c>
      <c r="I1456" s="48" t="s">
        <v>2316</v>
      </c>
      <c r="J1456" s="40" t="s">
        <v>5214</v>
      </c>
      <c r="K1456" s="49" t="s">
        <v>2318</v>
      </c>
      <c r="L1456" s="49" t="s">
        <v>2319</v>
      </c>
      <c r="M1456" s="40" t="s">
        <v>2320</v>
      </c>
      <c r="N1456" s="56" t="s">
        <v>5516</v>
      </c>
      <c r="O1456" s="48" t="s">
        <v>2321</v>
      </c>
      <c r="P1456" s="37" t="s">
        <v>76</v>
      </c>
      <c r="Q1456" s="42" t="s">
        <v>1193</v>
      </c>
      <c r="R1456" s="91">
        <v>42636</v>
      </c>
      <c r="S1456" s="48">
        <v>10</v>
      </c>
      <c r="T1456" s="45">
        <f t="shared" si="128"/>
        <v>46288</v>
      </c>
      <c r="U1456" s="56">
        <v>0.10000000000000001</v>
      </c>
      <c r="V1456" s="37" t="str">
        <f t="shared" si="124"/>
        <v>м</v>
      </c>
      <c r="W1456" s="37" t="str">
        <f t="shared" si="125"/>
        <v>м/c</v>
      </c>
      <c r="X1456" s="48">
        <v>30</v>
      </c>
      <c r="Y1456" s="48" t="s">
        <v>325</v>
      </c>
      <c r="Z1456" s="42" t="s">
        <v>2322</v>
      </c>
      <c r="AA1456" s="56" t="s">
        <v>2323</v>
      </c>
      <c r="AB1456" s="48" t="s">
        <v>325</v>
      </c>
      <c r="AC1456" s="42" t="s">
        <v>2324</v>
      </c>
      <c r="AD1456" s="49">
        <v>12</v>
      </c>
      <c r="AE1456" s="50">
        <v>45612</v>
      </c>
      <c r="AF1456" s="51">
        <f t="shared" si="126"/>
        <v>45976</v>
      </c>
      <c r="AG1456" s="40" t="s">
        <v>82</v>
      </c>
      <c r="AH1456" s="40" t="s">
        <v>83</v>
      </c>
      <c r="AI1456" s="42" t="s">
        <v>2424</v>
      </c>
      <c r="AJ1456" s="40" t="s">
        <v>85</v>
      </c>
      <c r="AK1456" s="51" t="str">
        <f t="shared" ca="1" si="129"/>
        <v>поверен</v>
      </c>
      <c r="AL1456" s="42"/>
      <c r="AM1456" s="42" t="s">
        <v>86</v>
      </c>
      <c r="AN1456" s="42" t="s">
        <v>87</v>
      </c>
      <c r="AO1456" s="42" t="s">
        <v>88</v>
      </c>
      <c r="AP1456" s="48" t="s">
        <v>2326</v>
      </c>
      <c r="AQ1456" s="41"/>
      <c r="AR1456" s="51"/>
      <c r="AS1456" s="42" t="s">
        <v>91</v>
      </c>
      <c r="AT1456" s="37"/>
      <c r="AU1456" s="37"/>
      <c r="AV1456" s="40"/>
      <c r="AW1456" s="40"/>
      <c r="AX1456" s="37"/>
      <c r="AY1456" s="37"/>
      <c r="AZ1456" s="37"/>
      <c r="BA1456" s="40"/>
      <c r="BB1456" s="40" t="s">
        <v>2327</v>
      </c>
      <c r="BC1456" s="40" t="s">
        <v>2328</v>
      </c>
      <c r="BD1456" s="42">
        <v>3661</v>
      </c>
      <c r="BE1456" s="40"/>
      <c r="BF1456" s="52"/>
      <c r="BG1456" s="37" t="s">
        <v>648</v>
      </c>
      <c r="BH1456" s="99"/>
      <c r="BI1456" s="41" t="s">
        <v>2337</v>
      </c>
      <c r="BJ1456" s="41" t="s">
        <v>2338</v>
      </c>
      <c r="BK1456" s="41" t="s">
        <v>880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</row>
    <row r="1457" s="98" customFormat="1" ht="60" hidden="1" customHeight="1">
      <c r="A1457" s="37"/>
      <c r="B1457" s="37" t="s">
        <v>62</v>
      </c>
      <c r="C1457" s="37" t="s">
        <v>63</v>
      </c>
      <c r="D1457" s="56" t="s">
        <v>64</v>
      </c>
      <c r="E1457" s="56">
        <v>600</v>
      </c>
      <c r="F1457" s="40" t="s">
        <v>5186</v>
      </c>
      <c r="G1457" s="37" t="s">
        <v>5514</v>
      </c>
      <c r="H1457" s="37" t="s">
        <v>5517</v>
      </c>
      <c r="I1457" s="48" t="s">
        <v>2316</v>
      </c>
      <c r="J1457" s="40" t="s">
        <v>5214</v>
      </c>
      <c r="K1457" s="49" t="s">
        <v>2318</v>
      </c>
      <c r="L1457" s="49" t="s">
        <v>2319</v>
      </c>
      <c r="M1457" s="40" t="s">
        <v>2320</v>
      </c>
      <c r="N1457" s="56" t="s">
        <v>5518</v>
      </c>
      <c r="O1457" s="48" t="s">
        <v>2321</v>
      </c>
      <c r="P1457" s="37" t="s">
        <v>76</v>
      </c>
      <c r="Q1457" s="42" t="s">
        <v>1193</v>
      </c>
      <c r="R1457" s="91">
        <v>42636</v>
      </c>
      <c r="S1457" s="48">
        <v>10</v>
      </c>
      <c r="T1457" s="45">
        <f t="shared" si="128"/>
        <v>46288</v>
      </c>
      <c r="U1457" s="56">
        <v>0.10000000000000001</v>
      </c>
      <c r="V1457" s="37" t="str">
        <f t="shared" si="124"/>
        <v>м</v>
      </c>
      <c r="W1457" s="37" t="str">
        <f t="shared" si="125"/>
        <v>м/c</v>
      </c>
      <c r="X1457" s="48">
        <v>30</v>
      </c>
      <c r="Y1457" s="48" t="s">
        <v>325</v>
      </c>
      <c r="Z1457" s="42" t="s">
        <v>2322</v>
      </c>
      <c r="AA1457" s="56" t="s">
        <v>2323</v>
      </c>
      <c r="AB1457" s="48" t="s">
        <v>325</v>
      </c>
      <c r="AC1457" s="42" t="s">
        <v>2324</v>
      </c>
      <c r="AD1457" s="49">
        <v>12</v>
      </c>
      <c r="AE1457" s="50">
        <v>45612</v>
      </c>
      <c r="AF1457" s="51">
        <f t="shared" si="126"/>
        <v>45976</v>
      </c>
      <c r="AG1457" s="40" t="s">
        <v>82</v>
      </c>
      <c r="AH1457" s="40" t="s">
        <v>83</v>
      </c>
      <c r="AI1457" s="42" t="s">
        <v>2424</v>
      </c>
      <c r="AJ1457" s="40" t="s">
        <v>85</v>
      </c>
      <c r="AK1457" s="51" t="str">
        <f t="shared" ca="1" si="129"/>
        <v>поверен</v>
      </c>
      <c r="AL1457" s="42"/>
      <c r="AM1457" s="42" t="s">
        <v>86</v>
      </c>
      <c r="AN1457" s="42" t="s">
        <v>87</v>
      </c>
      <c r="AO1457" s="42" t="s">
        <v>88</v>
      </c>
      <c r="AP1457" s="48" t="s">
        <v>2326</v>
      </c>
      <c r="AQ1457" s="41"/>
      <c r="AR1457" s="51"/>
      <c r="AS1457" s="42" t="s">
        <v>91</v>
      </c>
      <c r="AT1457" s="37"/>
      <c r="AU1457" s="37"/>
      <c r="AV1457" s="40"/>
      <c r="AW1457" s="40"/>
      <c r="AX1457" s="37"/>
      <c r="AY1457" s="37"/>
      <c r="AZ1457" s="37"/>
      <c r="BA1457" s="40"/>
      <c r="BB1457" s="40" t="s">
        <v>2327</v>
      </c>
      <c r="BC1457" s="40" t="s">
        <v>2328</v>
      </c>
      <c r="BD1457" s="42">
        <v>3661</v>
      </c>
      <c r="BE1457" s="40"/>
      <c r="BF1457" s="52"/>
      <c r="BG1457" s="37" t="s">
        <v>648</v>
      </c>
      <c r="BH1457" s="99"/>
      <c r="BI1457" s="41" t="s">
        <v>2337</v>
      </c>
      <c r="BJ1457" s="41" t="s">
        <v>2338</v>
      </c>
      <c r="BK1457" s="41" t="s">
        <v>880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</row>
    <row r="1458" s="98" customFormat="1" ht="60" hidden="1" customHeight="1">
      <c r="A1458" s="37"/>
      <c r="B1458" s="37" t="s">
        <v>62</v>
      </c>
      <c r="C1458" s="37" t="s">
        <v>63</v>
      </c>
      <c r="D1458" s="56" t="s">
        <v>64</v>
      </c>
      <c r="E1458" s="56">
        <v>600</v>
      </c>
      <c r="F1458" s="40" t="s">
        <v>5186</v>
      </c>
      <c r="G1458" s="37" t="s">
        <v>5519</v>
      </c>
      <c r="H1458" s="37" t="s">
        <v>5520</v>
      </c>
      <c r="I1458" s="48" t="s">
        <v>2316</v>
      </c>
      <c r="J1458" s="40" t="s">
        <v>5214</v>
      </c>
      <c r="K1458" s="49" t="s">
        <v>2318</v>
      </c>
      <c r="L1458" s="49" t="s">
        <v>2319</v>
      </c>
      <c r="M1458" s="40" t="s">
        <v>2320</v>
      </c>
      <c r="N1458" s="56" t="s">
        <v>5521</v>
      </c>
      <c r="O1458" s="48" t="s">
        <v>2321</v>
      </c>
      <c r="P1458" s="37" t="s">
        <v>76</v>
      </c>
      <c r="Q1458" s="42" t="s">
        <v>1193</v>
      </c>
      <c r="R1458" s="91">
        <v>42636</v>
      </c>
      <c r="S1458" s="48">
        <v>10</v>
      </c>
      <c r="T1458" s="45">
        <f t="shared" si="128"/>
        <v>46288</v>
      </c>
      <c r="U1458" s="56">
        <v>0.10000000000000001</v>
      </c>
      <c r="V1458" s="37" t="str">
        <f t="shared" si="124"/>
        <v>м</v>
      </c>
      <c r="W1458" s="37" t="str">
        <f t="shared" si="125"/>
        <v>м/c</v>
      </c>
      <c r="X1458" s="48">
        <v>30</v>
      </c>
      <c r="Y1458" s="48" t="s">
        <v>325</v>
      </c>
      <c r="Z1458" s="42" t="s">
        <v>2322</v>
      </c>
      <c r="AA1458" s="56" t="s">
        <v>2323</v>
      </c>
      <c r="AB1458" s="48" t="s">
        <v>325</v>
      </c>
      <c r="AC1458" s="42" t="s">
        <v>2324</v>
      </c>
      <c r="AD1458" s="49">
        <v>12</v>
      </c>
      <c r="AE1458" s="50">
        <v>45612</v>
      </c>
      <c r="AF1458" s="51">
        <f t="shared" si="126"/>
        <v>45976</v>
      </c>
      <c r="AG1458" s="40" t="s">
        <v>82</v>
      </c>
      <c r="AH1458" s="40" t="s">
        <v>83</v>
      </c>
      <c r="AI1458" s="42" t="s">
        <v>2424</v>
      </c>
      <c r="AJ1458" s="40" t="s">
        <v>85</v>
      </c>
      <c r="AK1458" s="51" t="str">
        <f t="shared" ca="1" si="129"/>
        <v>поверен</v>
      </c>
      <c r="AL1458" s="42"/>
      <c r="AM1458" s="42" t="s">
        <v>86</v>
      </c>
      <c r="AN1458" s="42" t="s">
        <v>87</v>
      </c>
      <c r="AO1458" s="42" t="s">
        <v>88</v>
      </c>
      <c r="AP1458" s="48" t="s">
        <v>2326</v>
      </c>
      <c r="AQ1458" s="41"/>
      <c r="AR1458" s="51"/>
      <c r="AS1458" s="42" t="s">
        <v>91</v>
      </c>
      <c r="AT1458" s="37"/>
      <c r="AU1458" s="37"/>
      <c r="AV1458" s="40"/>
      <c r="AW1458" s="40"/>
      <c r="AX1458" s="37"/>
      <c r="AY1458" s="37"/>
      <c r="AZ1458" s="37"/>
      <c r="BA1458" s="40"/>
      <c r="BB1458" s="40" t="s">
        <v>2327</v>
      </c>
      <c r="BC1458" s="40" t="s">
        <v>2328</v>
      </c>
      <c r="BD1458" s="42">
        <v>3661</v>
      </c>
      <c r="BE1458" s="40"/>
      <c r="BF1458" s="52"/>
      <c r="BG1458" s="37" t="s">
        <v>648</v>
      </c>
      <c r="BH1458" s="99"/>
      <c r="BI1458" s="41" t="s">
        <v>2337</v>
      </c>
      <c r="BJ1458" s="41" t="s">
        <v>2338</v>
      </c>
      <c r="BK1458" s="41" t="s">
        <v>880</v>
      </c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</row>
    <row r="1459" s="98" customFormat="1" ht="60" hidden="1" customHeight="1">
      <c r="A1459" s="37"/>
      <c r="B1459" s="37" t="s">
        <v>62</v>
      </c>
      <c r="C1459" s="37" t="s">
        <v>63</v>
      </c>
      <c r="D1459" s="56" t="s">
        <v>64</v>
      </c>
      <c r="E1459" s="56">
        <v>600</v>
      </c>
      <c r="F1459" s="40" t="s">
        <v>5186</v>
      </c>
      <c r="G1459" s="37" t="s">
        <v>5519</v>
      </c>
      <c r="H1459" s="37" t="s">
        <v>5522</v>
      </c>
      <c r="I1459" s="48" t="s">
        <v>2316</v>
      </c>
      <c r="J1459" s="40" t="s">
        <v>5214</v>
      </c>
      <c r="K1459" s="49" t="s">
        <v>2318</v>
      </c>
      <c r="L1459" s="49" t="s">
        <v>2319</v>
      </c>
      <c r="M1459" s="40" t="s">
        <v>2320</v>
      </c>
      <c r="N1459" s="56" t="s">
        <v>5523</v>
      </c>
      <c r="O1459" s="48" t="s">
        <v>2321</v>
      </c>
      <c r="P1459" s="37" t="s">
        <v>76</v>
      </c>
      <c r="Q1459" s="42" t="s">
        <v>1193</v>
      </c>
      <c r="R1459" s="91">
        <v>42636</v>
      </c>
      <c r="S1459" s="48">
        <v>10</v>
      </c>
      <c r="T1459" s="45">
        <f t="shared" si="128"/>
        <v>46288</v>
      </c>
      <c r="U1459" s="56">
        <v>0.10000000000000001</v>
      </c>
      <c r="V1459" s="37" t="str">
        <f t="shared" si="124"/>
        <v>м</v>
      </c>
      <c r="W1459" s="37" t="str">
        <f t="shared" si="125"/>
        <v>м/c</v>
      </c>
      <c r="X1459" s="48">
        <v>30</v>
      </c>
      <c r="Y1459" s="48" t="s">
        <v>325</v>
      </c>
      <c r="Z1459" s="42" t="s">
        <v>2322</v>
      </c>
      <c r="AA1459" s="56" t="s">
        <v>2323</v>
      </c>
      <c r="AB1459" s="48" t="s">
        <v>325</v>
      </c>
      <c r="AC1459" s="42" t="s">
        <v>2324</v>
      </c>
      <c r="AD1459" s="49">
        <v>12</v>
      </c>
      <c r="AE1459" s="50">
        <v>45612</v>
      </c>
      <c r="AF1459" s="51">
        <f t="shared" si="126"/>
        <v>45976</v>
      </c>
      <c r="AG1459" s="40" t="s">
        <v>82</v>
      </c>
      <c r="AH1459" s="40" t="s">
        <v>83</v>
      </c>
      <c r="AI1459" s="42" t="s">
        <v>2424</v>
      </c>
      <c r="AJ1459" s="40" t="s">
        <v>85</v>
      </c>
      <c r="AK1459" s="51" t="str">
        <f t="shared" ca="1" si="129"/>
        <v>поверен</v>
      </c>
      <c r="AL1459" s="42"/>
      <c r="AM1459" s="42" t="s">
        <v>86</v>
      </c>
      <c r="AN1459" s="42" t="s">
        <v>87</v>
      </c>
      <c r="AO1459" s="42" t="s">
        <v>88</v>
      </c>
      <c r="AP1459" s="48" t="s">
        <v>2326</v>
      </c>
      <c r="AQ1459" s="41"/>
      <c r="AR1459" s="51"/>
      <c r="AS1459" s="42" t="s">
        <v>91</v>
      </c>
      <c r="AT1459" s="37"/>
      <c r="AU1459" s="37"/>
      <c r="AV1459" s="40"/>
      <c r="AW1459" s="40"/>
      <c r="AX1459" s="37"/>
      <c r="AY1459" s="37"/>
      <c r="AZ1459" s="37"/>
      <c r="BA1459" s="40"/>
      <c r="BB1459" s="40" t="s">
        <v>2327</v>
      </c>
      <c r="BC1459" s="40" t="s">
        <v>2328</v>
      </c>
      <c r="BD1459" s="42">
        <v>3661</v>
      </c>
      <c r="BE1459" s="40"/>
      <c r="BF1459" s="52"/>
      <c r="BG1459" s="37" t="s">
        <v>648</v>
      </c>
      <c r="BH1459" s="99"/>
      <c r="BI1459" s="41" t="s">
        <v>2337</v>
      </c>
      <c r="BJ1459" s="41" t="s">
        <v>2338</v>
      </c>
      <c r="BK1459" s="41" t="s">
        <v>880</v>
      </c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</row>
    <row r="1460" s="98" customFormat="1" ht="60" hidden="1" customHeight="1">
      <c r="A1460" s="37"/>
      <c r="B1460" s="37" t="s">
        <v>62</v>
      </c>
      <c r="C1460" s="37" t="s">
        <v>63</v>
      </c>
      <c r="D1460" s="56" t="s">
        <v>64</v>
      </c>
      <c r="E1460" s="56">
        <v>600</v>
      </c>
      <c r="F1460" s="40" t="s">
        <v>5186</v>
      </c>
      <c r="G1460" s="37" t="s">
        <v>5524</v>
      </c>
      <c r="H1460" s="37" t="s">
        <v>5525</v>
      </c>
      <c r="I1460" s="48" t="s">
        <v>2316</v>
      </c>
      <c r="J1460" s="40" t="s">
        <v>5214</v>
      </c>
      <c r="K1460" s="49" t="s">
        <v>2318</v>
      </c>
      <c r="L1460" s="49" t="s">
        <v>2319</v>
      </c>
      <c r="M1460" s="40" t="s">
        <v>2320</v>
      </c>
      <c r="N1460" s="56" t="s">
        <v>5526</v>
      </c>
      <c r="O1460" s="48" t="s">
        <v>2321</v>
      </c>
      <c r="P1460" s="37" t="s">
        <v>76</v>
      </c>
      <c r="Q1460" s="42" t="s">
        <v>1193</v>
      </c>
      <c r="R1460" s="91">
        <v>42636</v>
      </c>
      <c r="S1460" s="48">
        <v>10</v>
      </c>
      <c r="T1460" s="45">
        <f t="shared" si="128"/>
        <v>46288</v>
      </c>
      <c r="U1460" s="56">
        <v>0.10000000000000001</v>
      </c>
      <c r="V1460" s="37" t="str">
        <f t="shared" si="124"/>
        <v>м</v>
      </c>
      <c r="W1460" s="37" t="str">
        <f t="shared" si="125"/>
        <v>м/c</v>
      </c>
      <c r="X1460" s="48">
        <v>30</v>
      </c>
      <c r="Y1460" s="48" t="s">
        <v>325</v>
      </c>
      <c r="Z1460" s="42" t="s">
        <v>2322</v>
      </c>
      <c r="AA1460" s="56" t="s">
        <v>2323</v>
      </c>
      <c r="AB1460" s="48" t="s">
        <v>325</v>
      </c>
      <c r="AC1460" s="42" t="s">
        <v>2324</v>
      </c>
      <c r="AD1460" s="49">
        <v>12</v>
      </c>
      <c r="AE1460" s="50">
        <v>45612</v>
      </c>
      <c r="AF1460" s="51">
        <f t="shared" si="126"/>
        <v>45976</v>
      </c>
      <c r="AG1460" s="40" t="s">
        <v>82</v>
      </c>
      <c r="AH1460" s="40" t="s">
        <v>83</v>
      </c>
      <c r="AI1460" s="42" t="s">
        <v>2424</v>
      </c>
      <c r="AJ1460" s="40" t="s">
        <v>85</v>
      </c>
      <c r="AK1460" s="51" t="str">
        <f t="shared" ca="1" si="129"/>
        <v>поверен</v>
      </c>
      <c r="AL1460" s="42"/>
      <c r="AM1460" s="42" t="s">
        <v>86</v>
      </c>
      <c r="AN1460" s="42" t="s">
        <v>87</v>
      </c>
      <c r="AO1460" s="42" t="s">
        <v>88</v>
      </c>
      <c r="AP1460" s="48" t="s">
        <v>2326</v>
      </c>
      <c r="AQ1460" s="41"/>
      <c r="AR1460" s="51"/>
      <c r="AS1460" s="42" t="s">
        <v>91</v>
      </c>
      <c r="AT1460" s="37"/>
      <c r="AU1460" s="37"/>
      <c r="AV1460" s="40"/>
      <c r="AW1460" s="40"/>
      <c r="AX1460" s="37"/>
      <c r="AY1460" s="37"/>
      <c r="AZ1460" s="37"/>
      <c r="BA1460" s="40"/>
      <c r="BB1460" s="40" t="s">
        <v>2327</v>
      </c>
      <c r="BC1460" s="40" t="s">
        <v>2328</v>
      </c>
      <c r="BD1460" s="42">
        <v>3661</v>
      </c>
      <c r="BE1460" s="40"/>
      <c r="BF1460" s="52"/>
      <c r="BG1460" s="37" t="s">
        <v>648</v>
      </c>
      <c r="BH1460" s="99"/>
      <c r="BI1460" s="41" t="s">
        <v>2337</v>
      </c>
      <c r="BJ1460" s="41" t="s">
        <v>2338</v>
      </c>
      <c r="BK1460" s="41" t="s">
        <v>880</v>
      </c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</row>
    <row r="1461" s="98" customFormat="1" ht="60" hidden="1" customHeight="1">
      <c r="A1461" s="37"/>
      <c r="B1461" s="37" t="s">
        <v>62</v>
      </c>
      <c r="C1461" s="37" t="s">
        <v>63</v>
      </c>
      <c r="D1461" s="56" t="s">
        <v>64</v>
      </c>
      <c r="E1461" s="56">
        <v>600</v>
      </c>
      <c r="F1461" s="40" t="s">
        <v>5186</v>
      </c>
      <c r="G1461" s="37" t="s">
        <v>5524</v>
      </c>
      <c r="H1461" s="37" t="s">
        <v>5527</v>
      </c>
      <c r="I1461" s="48" t="s">
        <v>2316</v>
      </c>
      <c r="J1461" s="40" t="s">
        <v>5214</v>
      </c>
      <c r="K1461" s="49" t="s">
        <v>2318</v>
      </c>
      <c r="L1461" s="49" t="s">
        <v>2319</v>
      </c>
      <c r="M1461" s="40" t="s">
        <v>2320</v>
      </c>
      <c r="N1461" s="56" t="s">
        <v>5528</v>
      </c>
      <c r="O1461" s="48" t="s">
        <v>2321</v>
      </c>
      <c r="P1461" s="37" t="s">
        <v>76</v>
      </c>
      <c r="Q1461" s="42" t="s">
        <v>1193</v>
      </c>
      <c r="R1461" s="91">
        <v>42636</v>
      </c>
      <c r="S1461" s="48">
        <v>10</v>
      </c>
      <c r="T1461" s="45">
        <f t="shared" si="128"/>
        <v>46288</v>
      </c>
      <c r="U1461" s="56">
        <v>0.10000000000000001</v>
      </c>
      <c r="V1461" s="37" t="str">
        <f t="shared" si="124"/>
        <v>м</v>
      </c>
      <c r="W1461" s="37" t="str">
        <f t="shared" si="125"/>
        <v>м/c</v>
      </c>
      <c r="X1461" s="48">
        <v>30</v>
      </c>
      <c r="Y1461" s="48" t="s">
        <v>325</v>
      </c>
      <c r="Z1461" s="42" t="s">
        <v>2322</v>
      </c>
      <c r="AA1461" s="56" t="s">
        <v>2323</v>
      </c>
      <c r="AB1461" s="48" t="s">
        <v>325</v>
      </c>
      <c r="AC1461" s="42" t="s">
        <v>2324</v>
      </c>
      <c r="AD1461" s="49">
        <v>12</v>
      </c>
      <c r="AE1461" s="50">
        <v>45612</v>
      </c>
      <c r="AF1461" s="51">
        <f t="shared" si="126"/>
        <v>45976</v>
      </c>
      <c r="AG1461" s="40" t="s">
        <v>82</v>
      </c>
      <c r="AH1461" s="40" t="s">
        <v>83</v>
      </c>
      <c r="AI1461" s="42" t="s">
        <v>2424</v>
      </c>
      <c r="AJ1461" s="40" t="s">
        <v>85</v>
      </c>
      <c r="AK1461" s="51" t="str">
        <f t="shared" ca="1" si="129"/>
        <v>поверен</v>
      </c>
      <c r="AL1461" s="42"/>
      <c r="AM1461" s="42" t="s">
        <v>86</v>
      </c>
      <c r="AN1461" s="42" t="s">
        <v>87</v>
      </c>
      <c r="AO1461" s="42" t="s">
        <v>88</v>
      </c>
      <c r="AP1461" s="48" t="s">
        <v>2326</v>
      </c>
      <c r="AQ1461" s="41"/>
      <c r="AR1461" s="51"/>
      <c r="AS1461" s="42" t="s">
        <v>91</v>
      </c>
      <c r="AT1461" s="37"/>
      <c r="AU1461" s="37"/>
      <c r="AV1461" s="40"/>
      <c r="AW1461" s="40"/>
      <c r="AX1461" s="37"/>
      <c r="AY1461" s="37"/>
      <c r="AZ1461" s="37"/>
      <c r="BA1461" s="40"/>
      <c r="BB1461" s="40" t="s">
        <v>2327</v>
      </c>
      <c r="BC1461" s="40" t="s">
        <v>2328</v>
      </c>
      <c r="BD1461" s="42">
        <v>3661</v>
      </c>
      <c r="BE1461" s="40"/>
      <c r="BF1461" s="52"/>
      <c r="BG1461" s="37" t="s">
        <v>648</v>
      </c>
      <c r="BH1461" s="99"/>
      <c r="BI1461" s="41" t="s">
        <v>2337</v>
      </c>
      <c r="BJ1461" s="41" t="s">
        <v>2338</v>
      </c>
      <c r="BK1461" s="41" t="s">
        <v>880</v>
      </c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</row>
    <row r="1462" s="98" customFormat="1" ht="60" hidden="1" customHeight="1">
      <c r="A1462" s="37"/>
      <c r="B1462" s="37" t="s">
        <v>62</v>
      </c>
      <c r="C1462" s="37" t="s">
        <v>63</v>
      </c>
      <c r="D1462" s="56" t="s">
        <v>64</v>
      </c>
      <c r="E1462" s="56">
        <v>600</v>
      </c>
      <c r="F1462" s="40" t="s">
        <v>5186</v>
      </c>
      <c r="G1462" s="37" t="s">
        <v>5529</v>
      </c>
      <c r="H1462" s="37" t="s">
        <v>5530</v>
      </c>
      <c r="I1462" s="48" t="s">
        <v>2316</v>
      </c>
      <c r="J1462" s="40" t="s">
        <v>5214</v>
      </c>
      <c r="K1462" s="49" t="s">
        <v>2318</v>
      </c>
      <c r="L1462" s="49" t="s">
        <v>2319</v>
      </c>
      <c r="M1462" s="40" t="s">
        <v>2320</v>
      </c>
      <c r="N1462" s="56" t="s">
        <v>5531</v>
      </c>
      <c r="O1462" s="48" t="s">
        <v>2321</v>
      </c>
      <c r="P1462" s="37" t="s">
        <v>76</v>
      </c>
      <c r="Q1462" s="42" t="s">
        <v>1193</v>
      </c>
      <c r="R1462" s="91">
        <v>42636</v>
      </c>
      <c r="S1462" s="48">
        <v>10</v>
      </c>
      <c r="T1462" s="45">
        <f t="shared" si="128"/>
        <v>46288</v>
      </c>
      <c r="U1462" s="56">
        <v>0.10000000000000001</v>
      </c>
      <c r="V1462" s="37" t="str">
        <f t="shared" si="124"/>
        <v>м</v>
      </c>
      <c r="W1462" s="37" t="str">
        <f t="shared" si="125"/>
        <v>м/c</v>
      </c>
      <c r="X1462" s="48">
        <v>30</v>
      </c>
      <c r="Y1462" s="48" t="s">
        <v>325</v>
      </c>
      <c r="Z1462" s="42" t="s">
        <v>2322</v>
      </c>
      <c r="AA1462" s="56" t="s">
        <v>2323</v>
      </c>
      <c r="AB1462" s="48" t="s">
        <v>325</v>
      </c>
      <c r="AC1462" s="42" t="s">
        <v>2324</v>
      </c>
      <c r="AD1462" s="49">
        <v>12</v>
      </c>
      <c r="AE1462" s="50">
        <v>45612</v>
      </c>
      <c r="AF1462" s="51">
        <f t="shared" si="126"/>
        <v>45976</v>
      </c>
      <c r="AG1462" s="40" t="s">
        <v>82</v>
      </c>
      <c r="AH1462" s="40" t="s">
        <v>83</v>
      </c>
      <c r="AI1462" s="42" t="s">
        <v>2424</v>
      </c>
      <c r="AJ1462" s="40" t="s">
        <v>85</v>
      </c>
      <c r="AK1462" s="51" t="str">
        <f t="shared" ca="1" si="129"/>
        <v>поверен</v>
      </c>
      <c r="AL1462" s="42"/>
      <c r="AM1462" s="42" t="s">
        <v>86</v>
      </c>
      <c r="AN1462" s="42" t="s">
        <v>87</v>
      </c>
      <c r="AO1462" s="42" t="s">
        <v>88</v>
      </c>
      <c r="AP1462" s="48" t="s">
        <v>2326</v>
      </c>
      <c r="AQ1462" s="41"/>
      <c r="AR1462" s="51"/>
      <c r="AS1462" s="42" t="s">
        <v>91</v>
      </c>
      <c r="AT1462" s="37"/>
      <c r="AU1462" s="37"/>
      <c r="AV1462" s="40"/>
      <c r="AW1462" s="40"/>
      <c r="AX1462" s="37"/>
      <c r="AY1462" s="37"/>
      <c r="AZ1462" s="37"/>
      <c r="BA1462" s="40"/>
      <c r="BB1462" s="40" t="s">
        <v>2327</v>
      </c>
      <c r="BC1462" s="40" t="s">
        <v>2328</v>
      </c>
      <c r="BD1462" s="42">
        <v>3661</v>
      </c>
      <c r="BE1462" s="40"/>
      <c r="BF1462" s="52"/>
      <c r="BG1462" s="37" t="s">
        <v>648</v>
      </c>
      <c r="BH1462" s="99"/>
      <c r="BI1462" s="41" t="s">
        <v>2337</v>
      </c>
      <c r="BJ1462" s="41" t="s">
        <v>2338</v>
      </c>
      <c r="BK1462" s="41" t="s">
        <v>880</v>
      </c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</row>
    <row r="1463" s="98" customFormat="1" ht="60" hidden="1" customHeight="1">
      <c r="A1463" s="37"/>
      <c r="B1463" s="37" t="s">
        <v>62</v>
      </c>
      <c r="C1463" s="37" t="s">
        <v>63</v>
      </c>
      <c r="D1463" s="56" t="s">
        <v>64</v>
      </c>
      <c r="E1463" s="56">
        <v>600</v>
      </c>
      <c r="F1463" s="40" t="s">
        <v>5186</v>
      </c>
      <c r="G1463" s="37" t="s">
        <v>5529</v>
      </c>
      <c r="H1463" s="37" t="s">
        <v>5532</v>
      </c>
      <c r="I1463" s="48" t="s">
        <v>2316</v>
      </c>
      <c r="J1463" s="40" t="s">
        <v>5214</v>
      </c>
      <c r="K1463" s="49" t="s">
        <v>2318</v>
      </c>
      <c r="L1463" s="49" t="s">
        <v>2319</v>
      </c>
      <c r="M1463" s="40" t="s">
        <v>2320</v>
      </c>
      <c r="N1463" s="56" t="s">
        <v>5533</v>
      </c>
      <c r="O1463" s="48" t="s">
        <v>2321</v>
      </c>
      <c r="P1463" s="37" t="s">
        <v>76</v>
      </c>
      <c r="Q1463" s="42" t="s">
        <v>1193</v>
      </c>
      <c r="R1463" s="91">
        <v>42636</v>
      </c>
      <c r="S1463" s="48">
        <v>10</v>
      </c>
      <c r="T1463" s="45">
        <f t="shared" si="128"/>
        <v>46288</v>
      </c>
      <c r="U1463" s="56">
        <v>0.10000000000000001</v>
      </c>
      <c r="V1463" s="37" t="str">
        <f t="shared" si="124"/>
        <v>м</v>
      </c>
      <c r="W1463" s="37" t="str">
        <f t="shared" si="125"/>
        <v>м/c</v>
      </c>
      <c r="X1463" s="48">
        <v>30</v>
      </c>
      <c r="Y1463" s="48" t="s">
        <v>325</v>
      </c>
      <c r="Z1463" s="42" t="s">
        <v>2322</v>
      </c>
      <c r="AA1463" s="56" t="s">
        <v>2323</v>
      </c>
      <c r="AB1463" s="48" t="s">
        <v>325</v>
      </c>
      <c r="AC1463" s="42" t="s">
        <v>2324</v>
      </c>
      <c r="AD1463" s="49">
        <v>12</v>
      </c>
      <c r="AE1463" s="50">
        <v>45612</v>
      </c>
      <c r="AF1463" s="51">
        <f t="shared" si="126"/>
        <v>45976</v>
      </c>
      <c r="AG1463" s="40" t="s">
        <v>82</v>
      </c>
      <c r="AH1463" s="40" t="s">
        <v>83</v>
      </c>
      <c r="AI1463" s="42" t="s">
        <v>2424</v>
      </c>
      <c r="AJ1463" s="40" t="s">
        <v>85</v>
      </c>
      <c r="AK1463" s="51" t="str">
        <f t="shared" ca="1" si="129"/>
        <v>поверен</v>
      </c>
      <c r="AL1463" s="42"/>
      <c r="AM1463" s="42" t="s">
        <v>86</v>
      </c>
      <c r="AN1463" s="42" t="s">
        <v>87</v>
      </c>
      <c r="AO1463" s="42" t="s">
        <v>88</v>
      </c>
      <c r="AP1463" s="48" t="s">
        <v>2326</v>
      </c>
      <c r="AQ1463" s="41"/>
      <c r="AR1463" s="51"/>
      <c r="AS1463" s="42" t="s">
        <v>91</v>
      </c>
      <c r="AT1463" s="37"/>
      <c r="AU1463" s="37"/>
      <c r="AV1463" s="40"/>
      <c r="AW1463" s="40"/>
      <c r="AX1463" s="37"/>
      <c r="AY1463" s="37"/>
      <c r="AZ1463" s="37"/>
      <c r="BA1463" s="40"/>
      <c r="BB1463" s="40" t="s">
        <v>2327</v>
      </c>
      <c r="BC1463" s="40" t="s">
        <v>2328</v>
      </c>
      <c r="BD1463" s="42">
        <v>3661</v>
      </c>
      <c r="BE1463" s="40"/>
      <c r="BF1463" s="52"/>
      <c r="BG1463" s="37" t="s">
        <v>648</v>
      </c>
      <c r="BH1463" s="99"/>
      <c r="BI1463" s="41" t="s">
        <v>2337</v>
      </c>
      <c r="BJ1463" s="41" t="s">
        <v>2338</v>
      </c>
      <c r="BK1463" s="41" t="s">
        <v>880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</row>
    <row r="1464" s="98" customFormat="1" ht="60" hidden="1" customHeight="1">
      <c r="A1464" s="37"/>
      <c r="B1464" s="37" t="s">
        <v>62</v>
      </c>
      <c r="C1464" s="37" t="s">
        <v>63</v>
      </c>
      <c r="D1464" s="56" t="s">
        <v>64</v>
      </c>
      <c r="E1464" s="56">
        <v>600</v>
      </c>
      <c r="F1464" s="40" t="s">
        <v>5186</v>
      </c>
      <c r="G1464" s="37" t="s">
        <v>5534</v>
      </c>
      <c r="H1464" s="37" t="s">
        <v>5535</v>
      </c>
      <c r="I1464" s="48" t="s">
        <v>2316</v>
      </c>
      <c r="J1464" s="40" t="s">
        <v>5214</v>
      </c>
      <c r="K1464" s="49" t="s">
        <v>2318</v>
      </c>
      <c r="L1464" s="49" t="s">
        <v>2319</v>
      </c>
      <c r="M1464" s="40" t="s">
        <v>2320</v>
      </c>
      <c r="N1464" s="56" t="s">
        <v>5536</v>
      </c>
      <c r="O1464" s="48" t="s">
        <v>2321</v>
      </c>
      <c r="P1464" s="37" t="s">
        <v>76</v>
      </c>
      <c r="Q1464" s="42" t="s">
        <v>1193</v>
      </c>
      <c r="R1464" s="91">
        <v>42636</v>
      </c>
      <c r="S1464" s="48">
        <v>10</v>
      </c>
      <c r="T1464" s="45">
        <f t="shared" si="128"/>
        <v>46288</v>
      </c>
      <c r="U1464" s="56">
        <v>0.10000000000000001</v>
      </c>
      <c r="V1464" s="37" t="str">
        <f t="shared" si="124"/>
        <v>м</v>
      </c>
      <c r="W1464" s="37" t="str">
        <f t="shared" si="125"/>
        <v>м/c</v>
      </c>
      <c r="X1464" s="48">
        <v>30</v>
      </c>
      <c r="Y1464" s="48" t="s">
        <v>325</v>
      </c>
      <c r="Z1464" s="42" t="s">
        <v>2322</v>
      </c>
      <c r="AA1464" s="56" t="s">
        <v>2323</v>
      </c>
      <c r="AB1464" s="48" t="s">
        <v>325</v>
      </c>
      <c r="AC1464" s="42" t="s">
        <v>2324</v>
      </c>
      <c r="AD1464" s="49">
        <v>12</v>
      </c>
      <c r="AE1464" s="50">
        <v>45612</v>
      </c>
      <c r="AF1464" s="51">
        <f t="shared" si="126"/>
        <v>45976</v>
      </c>
      <c r="AG1464" s="40" t="s">
        <v>82</v>
      </c>
      <c r="AH1464" s="40" t="s">
        <v>83</v>
      </c>
      <c r="AI1464" s="42" t="s">
        <v>2424</v>
      </c>
      <c r="AJ1464" s="40" t="s">
        <v>85</v>
      </c>
      <c r="AK1464" s="51" t="str">
        <f t="shared" ca="1" si="129"/>
        <v>поверен</v>
      </c>
      <c r="AL1464" s="42"/>
      <c r="AM1464" s="42" t="s">
        <v>86</v>
      </c>
      <c r="AN1464" s="42" t="s">
        <v>87</v>
      </c>
      <c r="AO1464" s="42" t="s">
        <v>88</v>
      </c>
      <c r="AP1464" s="48" t="s">
        <v>2326</v>
      </c>
      <c r="AQ1464" s="41"/>
      <c r="AR1464" s="51"/>
      <c r="AS1464" s="42" t="s">
        <v>91</v>
      </c>
      <c r="AT1464" s="37"/>
      <c r="AU1464" s="37"/>
      <c r="AV1464" s="40"/>
      <c r="AW1464" s="40"/>
      <c r="AX1464" s="37"/>
      <c r="AY1464" s="37"/>
      <c r="AZ1464" s="37"/>
      <c r="BA1464" s="40"/>
      <c r="BB1464" s="40" t="s">
        <v>2327</v>
      </c>
      <c r="BC1464" s="40" t="s">
        <v>2328</v>
      </c>
      <c r="BD1464" s="42">
        <v>3661</v>
      </c>
      <c r="BE1464" s="40"/>
      <c r="BF1464" s="52"/>
      <c r="BG1464" s="37" t="s">
        <v>648</v>
      </c>
      <c r="BH1464" s="99"/>
      <c r="BI1464" s="41" t="s">
        <v>2337</v>
      </c>
      <c r="BJ1464" s="41" t="s">
        <v>2338</v>
      </c>
      <c r="BK1464" s="41" t="s">
        <v>880</v>
      </c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</row>
    <row r="1465" s="36" customFormat="1" ht="60" hidden="1" customHeight="1">
      <c r="A1465" s="37"/>
      <c r="B1465" s="37" t="s">
        <v>62</v>
      </c>
      <c r="C1465" s="37" t="s">
        <v>63</v>
      </c>
      <c r="D1465" s="56" t="s">
        <v>64</v>
      </c>
      <c r="E1465" s="56">
        <v>600</v>
      </c>
      <c r="F1465" s="40" t="s">
        <v>5186</v>
      </c>
      <c r="G1465" s="40" t="s">
        <v>5537</v>
      </c>
      <c r="H1465" s="56" t="s">
        <v>5538</v>
      </c>
      <c r="I1465" s="48" t="s">
        <v>469</v>
      </c>
      <c r="J1465" s="40" t="s">
        <v>470</v>
      </c>
      <c r="K1465" s="49" t="s">
        <v>471</v>
      </c>
      <c r="L1465" s="49" t="s">
        <v>656</v>
      </c>
      <c r="M1465" s="40" t="s">
        <v>5243</v>
      </c>
      <c r="N1465" s="49">
        <v>2348030</v>
      </c>
      <c r="O1465" s="37" t="s">
        <v>2608</v>
      </c>
      <c r="P1465" s="37" t="s">
        <v>76</v>
      </c>
      <c r="Q1465" s="42" t="s">
        <v>77</v>
      </c>
      <c r="R1465" s="96">
        <v>42680</v>
      </c>
      <c r="S1465" s="48">
        <v>8</v>
      </c>
      <c r="T1465" s="45">
        <f t="shared" si="128"/>
        <v>45601.599999999999</v>
      </c>
      <c r="U1465" s="56">
        <v>-50</v>
      </c>
      <c r="V1465" s="47" t="str">
        <f t="shared" si="124"/>
        <v/>
      </c>
      <c r="W1465" s="47" t="str">
        <f t="shared" si="125"/>
        <v>°С</v>
      </c>
      <c r="X1465" s="48">
        <v>100</v>
      </c>
      <c r="Y1465" s="48"/>
      <c r="Z1465" s="42" t="s">
        <v>79</v>
      </c>
      <c r="AA1465" s="56" t="s">
        <v>475</v>
      </c>
      <c r="AB1465" s="48"/>
      <c r="AC1465" s="42" t="s">
        <v>79</v>
      </c>
      <c r="AD1465" s="49">
        <v>60</v>
      </c>
      <c r="AE1465" s="50">
        <v>45329</v>
      </c>
      <c r="AF1465" s="51">
        <f t="shared" si="126"/>
        <v>47155</v>
      </c>
      <c r="AG1465" s="51" t="s">
        <v>82</v>
      </c>
      <c r="AH1465" s="51" t="s">
        <v>83</v>
      </c>
      <c r="AI1465" s="42" t="s">
        <v>5539</v>
      </c>
      <c r="AJ1465" s="40" t="s">
        <v>143</v>
      </c>
      <c r="AK1465" s="51" t="str">
        <f t="shared" ca="1" si="129"/>
        <v>поверен</v>
      </c>
      <c r="AL1465" s="42"/>
      <c r="AM1465" s="42" t="s">
        <v>86</v>
      </c>
      <c r="AN1465" s="42" t="s">
        <v>87</v>
      </c>
      <c r="AO1465" s="42" t="s">
        <v>88</v>
      </c>
      <c r="AP1465" s="48" t="s">
        <v>3468</v>
      </c>
      <c r="AQ1465" s="40">
        <v>44613</v>
      </c>
      <c r="AR1465" s="51"/>
      <c r="AS1465" s="42" t="s">
        <v>91</v>
      </c>
      <c r="AT1465" s="37" t="s">
        <v>92</v>
      </c>
      <c r="AU1465" s="37"/>
      <c r="AV1465" s="40">
        <v>44613</v>
      </c>
      <c r="AW1465" s="40"/>
      <c r="AX1465" s="37"/>
      <c r="AY1465" s="37"/>
      <c r="AZ1465" s="37"/>
      <c r="BA1465" s="40"/>
      <c r="BB1465" s="40" t="s">
        <v>93</v>
      </c>
      <c r="BC1465" s="40" t="s">
        <v>94</v>
      </c>
      <c r="BD1465" s="42">
        <v>3201</v>
      </c>
      <c r="BE1465" s="40"/>
      <c r="BF1465" s="52"/>
      <c r="BG1465" s="53" t="s">
        <v>5540</v>
      </c>
      <c r="BH1465" s="54"/>
      <c r="BI1465" s="47"/>
      <c r="BJ1465" s="47"/>
      <c r="BK1465" s="47"/>
      <c r="BL1465" s="55"/>
      <c r="BM1465" s="55"/>
      <c r="BN1465" s="55"/>
      <c r="BO1465" s="55"/>
      <c r="BP1465" s="55"/>
      <c r="BQ1465" s="55"/>
      <c r="BR1465" s="55"/>
      <c r="BS1465" s="55"/>
      <c r="BT1465" s="55"/>
      <c r="BU1465" s="55"/>
      <c r="BV1465" s="55"/>
      <c r="BW1465" s="55"/>
      <c r="BX1465" s="55"/>
      <c r="BY1465" s="55"/>
      <c r="BZ1465" s="55"/>
      <c r="CA1465" s="55"/>
      <c r="CB1465" s="55"/>
      <c r="CC1465" s="55"/>
      <c r="CD1465" s="55"/>
      <c r="CE1465" s="55"/>
      <c r="CF1465" s="55"/>
      <c r="CG1465" s="55"/>
      <c r="CH1465" s="55"/>
      <c r="CI1465" s="55"/>
      <c r="CJ1465" s="55"/>
      <c r="CK1465" s="55"/>
      <c r="CL1465" s="55"/>
      <c r="CM1465" s="55"/>
      <c r="CN1465" s="55"/>
      <c r="CO1465" s="55"/>
      <c r="CP1465" s="55"/>
      <c r="CQ1465" s="55"/>
      <c r="CR1465" s="55"/>
      <c r="CS1465" s="55"/>
      <c r="CT1465" s="55"/>
      <c r="CU1465" s="55"/>
      <c r="CV1465" s="55"/>
      <c r="CW1465" s="55"/>
      <c r="CX1465" s="55"/>
      <c r="CY1465" s="55"/>
      <c r="CZ1465" s="55"/>
      <c r="DA1465" s="55"/>
      <c r="DB1465" s="55"/>
      <c r="DC1465" s="55"/>
      <c r="DD1465" s="55"/>
      <c r="DE1465" s="55"/>
      <c r="DF1465" s="55"/>
      <c r="DG1465" s="55"/>
      <c r="DH1465" s="55"/>
      <c r="DI1465" s="55"/>
      <c r="DJ1465" s="55"/>
      <c r="DK1465" s="55"/>
      <c r="DL1465" s="55"/>
      <c r="DM1465" s="55"/>
      <c r="DN1465" s="55"/>
      <c r="DO1465" s="55"/>
      <c r="DP1465" s="55"/>
      <c r="DQ1465" s="55"/>
      <c r="DR1465" s="55"/>
      <c r="DS1465" s="55"/>
      <c r="DT1465" s="55"/>
      <c r="DU1465" s="55"/>
      <c r="DV1465" s="55"/>
      <c r="DW1465" s="55"/>
      <c r="DX1465" s="55"/>
      <c r="DY1465" s="55"/>
      <c r="DZ1465" s="55"/>
      <c r="EA1465" s="55"/>
      <c r="EB1465" s="55"/>
      <c r="EC1465" s="55"/>
      <c r="ED1465" s="55"/>
      <c r="EE1465" s="55"/>
      <c r="EF1465" s="55"/>
      <c r="EG1465" s="55"/>
      <c r="EH1465" s="55"/>
      <c r="EI1465" s="55"/>
      <c r="EJ1465" s="55"/>
      <c r="EK1465" s="55"/>
      <c r="EL1465" s="55"/>
      <c r="EM1465" s="55"/>
      <c r="EN1465" s="55"/>
      <c r="EO1465" s="55"/>
      <c r="EP1465" s="55"/>
      <c r="EQ1465" s="55"/>
      <c r="ER1465" s="55"/>
      <c r="ES1465" s="55"/>
      <c r="ET1465" s="55"/>
      <c r="EU1465" s="55"/>
      <c r="EV1465" s="55"/>
      <c r="EW1465" s="55"/>
      <c r="EX1465" s="55"/>
      <c r="EY1465" s="55"/>
      <c r="EZ1465" s="55"/>
      <c r="FA1465" s="55"/>
      <c r="FB1465" s="55"/>
      <c r="FC1465" s="55"/>
      <c r="FD1465" s="55"/>
      <c r="FE1465" s="55"/>
      <c r="FF1465" s="55"/>
      <c r="FG1465" s="55"/>
      <c r="FH1465" s="55"/>
      <c r="FI1465" s="55"/>
      <c r="FJ1465" s="55"/>
      <c r="FK1465" s="55"/>
      <c r="FL1465" s="55"/>
      <c r="FM1465" s="55"/>
      <c r="FN1465" s="55"/>
      <c r="FO1465" s="55"/>
      <c r="FP1465" s="55"/>
      <c r="FQ1465" s="55"/>
      <c r="FR1465" s="55"/>
      <c r="FS1465" s="55"/>
      <c r="FT1465" s="55"/>
      <c r="FU1465" s="55"/>
      <c r="FV1465" s="55"/>
      <c r="FW1465" s="55"/>
      <c r="FX1465" s="55"/>
      <c r="FY1465" s="55"/>
      <c r="FZ1465" s="55"/>
      <c r="GA1465" s="55"/>
      <c r="GB1465" s="55"/>
      <c r="GC1465" s="55"/>
      <c r="GD1465" s="55"/>
      <c r="GE1465" s="55"/>
      <c r="GF1465" s="55"/>
      <c r="GG1465" s="55"/>
      <c r="GH1465" s="55"/>
      <c r="GI1465" s="55"/>
      <c r="GJ1465" s="55"/>
      <c r="GK1465" s="55"/>
      <c r="GL1465" s="55"/>
      <c r="GM1465" s="55"/>
      <c r="GN1465" s="55"/>
      <c r="GO1465" s="55"/>
      <c r="GP1465" s="55"/>
      <c r="GQ1465" s="55"/>
      <c r="GR1465" s="55"/>
      <c r="GS1465" s="55"/>
      <c r="GT1465" s="55"/>
      <c r="GU1465" s="55"/>
      <c r="GV1465" s="55"/>
      <c r="GW1465" s="55"/>
      <c r="GX1465" s="55"/>
      <c r="GY1465" s="55"/>
      <c r="GZ1465" s="55"/>
      <c r="HA1465" s="55"/>
      <c r="HB1465" s="55"/>
      <c r="HC1465" s="55"/>
      <c r="HD1465" s="55"/>
      <c r="HE1465" s="55"/>
      <c r="HF1465" s="55"/>
      <c r="HG1465" s="55"/>
      <c r="HH1465" s="55"/>
      <c r="HI1465" s="55"/>
      <c r="HJ1465" s="55"/>
      <c r="HK1465" s="55"/>
      <c r="HL1465" s="55"/>
      <c r="HM1465" s="55"/>
      <c r="HN1465" s="55"/>
      <c r="HO1465" s="55"/>
      <c r="HP1465" s="55"/>
      <c r="HQ1465" s="55"/>
      <c r="HR1465" s="55"/>
      <c r="HS1465" s="55"/>
      <c r="HT1465" s="55"/>
      <c r="HU1465" s="55"/>
      <c r="HV1465" s="55"/>
      <c r="HW1465" s="55"/>
      <c r="HX1465" s="55"/>
      <c r="HY1465" s="55"/>
      <c r="HZ1465" s="55"/>
      <c r="IA1465" s="55"/>
      <c r="IB1465" s="55"/>
      <c r="IC1465" s="55"/>
      <c r="ID1465" s="55"/>
      <c r="IE1465" s="55"/>
    </row>
    <row r="1466" s="36" customFormat="1" ht="60" hidden="1" customHeight="1">
      <c r="A1466" s="37"/>
      <c r="B1466" s="37" t="s">
        <v>62</v>
      </c>
      <c r="C1466" s="37" t="s">
        <v>63</v>
      </c>
      <c r="D1466" s="56" t="s">
        <v>64</v>
      </c>
      <c r="E1466" s="56">
        <v>600</v>
      </c>
      <c r="F1466" s="40" t="s">
        <v>5186</v>
      </c>
      <c r="G1466" s="40" t="s">
        <v>5541</v>
      </c>
      <c r="H1466" s="47" t="s">
        <v>5542</v>
      </c>
      <c r="I1466" s="48" t="s">
        <v>2604</v>
      </c>
      <c r="J1466" s="40" t="s">
        <v>931</v>
      </c>
      <c r="K1466" s="49" t="s">
        <v>2605</v>
      </c>
      <c r="L1466" s="47" t="s">
        <v>2606</v>
      </c>
      <c r="M1466" s="49" t="s">
        <v>5104</v>
      </c>
      <c r="N1466" s="49">
        <v>2347208</v>
      </c>
      <c r="O1466" s="38" t="s">
        <v>3596</v>
      </c>
      <c r="P1466" s="37" t="s">
        <v>76</v>
      </c>
      <c r="Q1466" s="42" t="s">
        <v>77</v>
      </c>
      <c r="R1466" s="96">
        <v>42696</v>
      </c>
      <c r="S1466" s="48">
        <v>5</v>
      </c>
      <c r="T1466" s="45">
        <f t="shared" si="128"/>
        <v>44522</v>
      </c>
      <c r="U1466" s="56">
        <v>-50</v>
      </c>
      <c r="V1466" s="47" t="str">
        <f t="shared" si="124"/>
        <v/>
      </c>
      <c r="W1466" s="47" t="str">
        <f t="shared" si="125"/>
        <v>°С</v>
      </c>
      <c r="X1466" s="48">
        <v>120</v>
      </c>
      <c r="Y1466" s="48"/>
      <c r="Z1466" s="42" t="s">
        <v>79</v>
      </c>
      <c r="AA1466" s="56" t="s">
        <v>1653</v>
      </c>
      <c r="AB1466" s="48"/>
      <c r="AC1466" s="42"/>
      <c r="AD1466" s="49">
        <v>48</v>
      </c>
      <c r="AE1466" s="50">
        <v>45612</v>
      </c>
      <c r="AF1466" s="51">
        <f t="shared" si="126"/>
        <v>47072</v>
      </c>
      <c r="AG1466" s="40" t="s">
        <v>82</v>
      </c>
      <c r="AH1466" s="40" t="s">
        <v>83</v>
      </c>
      <c r="AI1466" s="42" t="s">
        <v>5543</v>
      </c>
      <c r="AJ1466" s="40" t="s">
        <v>143</v>
      </c>
      <c r="AK1466" s="51" t="str">
        <f t="shared" ca="1" si="129"/>
        <v>поверен</v>
      </c>
      <c r="AL1466" s="42"/>
      <c r="AM1466" s="42" t="s">
        <v>86</v>
      </c>
      <c r="AN1466" s="42" t="s">
        <v>87</v>
      </c>
      <c r="AO1466" s="42" t="s">
        <v>88</v>
      </c>
      <c r="AP1466" s="48" t="s">
        <v>4435</v>
      </c>
      <c r="AQ1466" s="41" t="s">
        <v>5248</v>
      </c>
      <c r="AR1466" s="51"/>
      <c r="AS1466" s="42" t="s">
        <v>91</v>
      </c>
      <c r="AT1466" s="37"/>
      <c r="AU1466" s="37"/>
      <c r="AV1466" s="40"/>
      <c r="AW1466" s="40"/>
      <c r="AX1466" s="37"/>
      <c r="AY1466" s="37"/>
      <c r="AZ1466" s="37"/>
      <c r="BA1466" s="40"/>
      <c r="BB1466" s="40" t="s">
        <v>93</v>
      </c>
      <c r="BC1466" s="40" t="s">
        <v>94</v>
      </c>
      <c r="BD1466" s="42">
        <v>3201</v>
      </c>
      <c r="BE1466" s="40"/>
      <c r="BF1466" s="52"/>
      <c r="BG1466" s="53"/>
      <c r="BH1466" s="54"/>
      <c r="BI1466" s="47"/>
      <c r="BJ1466" s="47"/>
      <c r="BK1466" s="47"/>
      <c r="BL1466" s="55"/>
      <c r="BM1466" s="55"/>
      <c r="BN1466" s="55"/>
      <c r="BO1466" s="55"/>
      <c r="BP1466" s="55"/>
      <c r="BQ1466" s="55"/>
      <c r="BR1466" s="55"/>
      <c r="BS1466" s="55"/>
      <c r="BT1466" s="55"/>
      <c r="BU1466" s="55"/>
      <c r="BV1466" s="55"/>
      <c r="BW1466" s="55"/>
      <c r="BX1466" s="55"/>
      <c r="BY1466" s="55"/>
      <c r="BZ1466" s="55"/>
      <c r="CA1466" s="55"/>
      <c r="CB1466" s="55"/>
      <c r="CC1466" s="55"/>
      <c r="CD1466" s="55"/>
      <c r="CE1466" s="55"/>
      <c r="CF1466" s="55"/>
      <c r="CG1466" s="55"/>
      <c r="CH1466" s="55"/>
      <c r="CI1466" s="55"/>
      <c r="CJ1466" s="55"/>
      <c r="CK1466" s="55"/>
      <c r="CL1466" s="55"/>
      <c r="CM1466" s="55"/>
      <c r="CN1466" s="55"/>
      <c r="CO1466" s="55"/>
      <c r="CP1466" s="55"/>
      <c r="CQ1466" s="55"/>
      <c r="CR1466" s="55"/>
      <c r="CS1466" s="55"/>
      <c r="CT1466" s="55"/>
      <c r="CU1466" s="55"/>
      <c r="CV1466" s="55"/>
      <c r="CW1466" s="55"/>
      <c r="CX1466" s="55"/>
      <c r="CY1466" s="55"/>
      <c r="CZ1466" s="55"/>
      <c r="DA1466" s="55"/>
      <c r="DB1466" s="55"/>
      <c r="DC1466" s="55"/>
      <c r="DD1466" s="55"/>
      <c r="DE1466" s="55"/>
      <c r="DF1466" s="55"/>
      <c r="DG1466" s="55"/>
      <c r="DH1466" s="55"/>
      <c r="DI1466" s="55"/>
      <c r="DJ1466" s="55"/>
      <c r="DK1466" s="55"/>
      <c r="DL1466" s="55"/>
      <c r="DM1466" s="55"/>
      <c r="DN1466" s="55"/>
      <c r="DO1466" s="55"/>
      <c r="DP1466" s="55"/>
      <c r="DQ1466" s="55"/>
      <c r="DR1466" s="55"/>
      <c r="DS1466" s="55"/>
      <c r="DT1466" s="55"/>
      <c r="DU1466" s="55"/>
      <c r="DV1466" s="55"/>
      <c r="DW1466" s="55"/>
      <c r="DX1466" s="55"/>
      <c r="DY1466" s="55"/>
      <c r="DZ1466" s="55"/>
      <c r="EA1466" s="55"/>
      <c r="EB1466" s="55"/>
      <c r="EC1466" s="55"/>
      <c r="ED1466" s="55"/>
      <c r="EE1466" s="55"/>
      <c r="EF1466" s="55"/>
      <c r="EG1466" s="55"/>
      <c r="EH1466" s="55"/>
      <c r="EI1466" s="55"/>
      <c r="EJ1466" s="55"/>
      <c r="EK1466" s="55"/>
      <c r="EL1466" s="55"/>
      <c r="EM1466" s="55"/>
      <c r="EN1466" s="55"/>
      <c r="EO1466" s="55"/>
      <c r="EP1466" s="55"/>
      <c r="EQ1466" s="55"/>
      <c r="ER1466" s="55"/>
      <c r="ES1466" s="55"/>
      <c r="ET1466" s="55"/>
      <c r="EU1466" s="55"/>
      <c r="EV1466" s="55"/>
      <c r="EW1466" s="55"/>
      <c r="EX1466" s="55"/>
      <c r="EY1466" s="55"/>
      <c r="EZ1466" s="55"/>
      <c r="FA1466" s="55"/>
      <c r="FB1466" s="55"/>
      <c r="FC1466" s="55"/>
      <c r="FD1466" s="55"/>
      <c r="FE1466" s="55"/>
      <c r="FF1466" s="55"/>
      <c r="FG1466" s="55"/>
      <c r="FH1466" s="55"/>
      <c r="FI1466" s="55"/>
      <c r="FJ1466" s="55"/>
      <c r="FK1466" s="55"/>
      <c r="FL1466" s="55"/>
      <c r="FM1466" s="55"/>
      <c r="FN1466" s="55"/>
      <c r="FO1466" s="55"/>
      <c r="FP1466" s="55"/>
      <c r="FQ1466" s="55"/>
      <c r="FR1466" s="55"/>
      <c r="FS1466" s="55"/>
      <c r="FT1466" s="55"/>
      <c r="FU1466" s="55"/>
      <c r="FV1466" s="55"/>
      <c r="FW1466" s="55"/>
      <c r="FX1466" s="55"/>
      <c r="FY1466" s="55"/>
      <c r="FZ1466" s="55"/>
      <c r="GA1466" s="55"/>
      <c r="GB1466" s="55"/>
      <c r="GC1466" s="55"/>
      <c r="GD1466" s="55"/>
      <c r="GE1466" s="55"/>
      <c r="GF1466" s="55"/>
      <c r="GG1466" s="55"/>
      <c r="GH1466" s="55"/>
      <c r="GI1466" s="55"/>
      <c r="GJ1466" s="55"/>
      <c r="GK1466" s="55"/>
      <c r="GL1466" s="55"/>
      <c r="GM1466" s="55"/>
      <c r="GN1466" s="55"/>
      <c r="GO1466" s="55"/>
      <c r="GP1466" s="55"/>
      <c r="GQ1466" s="55"/>
      <c r="GR1466" s="55"/>
      <c r="GS1466" s="55"/>
      <c r="GT1466" s="55"/>
      <c r="GU1466" s="55"/>
      <c r="GV1466" s="55"/>
      <c r="GW1466" s="55"/>
      <c r="GX1466" s="55"/>
      <c r="GY1466" s="55"/>
      <c r="GZ1466" s="55"/>
      <c r="HA1466" s="55"/>
      <c r="HB1466" s="55"/>
      <c r="HC1466" s="55"/>
      <c r="HD1466" s="55"/>
      <c r="HE1466" s="55"/>
      <c r="HF1466" s="55"/>
      <c r="HG1466" s="55"/>
      <c r="HH1466" s="55"/>
      <c r="HI1466" s="55"/>
      <c r="HJ1466" s="55"/>
      <c r="HK1466" s="55"/>
      <c r="HL1466" s="55"/>
      <c r="HM1466" s="55"/>
      <c r="HN1466" s="55"/>
      <c r="HO1466" s="55"/>
      <c r="HP1466" s="55"/>
      <c r="HQ1466" s="55"/>
      <c r="HR1466" s="55"/>
      <c r="HS1466" s="55"/>
      <c r="HT1466" s="55"/>
      <c r="HU1466" s="55"/>
      <c r="HV1466" s="55"/>
      <c r="HW1466" s="55"/>
      <c r="HX1466" s="55"/>
      <c r="HY1466" s="55"/>
      <c r="HZ1466" s="55"/>
      <c r="IA1466" s="55"/>
      <c r="IB1466" s="55"/>
      <c r="IC1466" s="55"/>
      <c r="ID1466" s="55"/>
      <c r="IE1466" s="55"/>
    </row>
    <row r="1467" s="36" customFormat="1" ht="60" hidden="1" customHeight="1">
      <c r="A1467" s="37"/>
      <c r="B1467" s="37" t="s">
        <v>62</v>
      </c>
      <c r="C1467" s="37" t="s">
        <v>63</v>
      </c>
      <c r="D1467" s="56" t="s">
        <v>64</v>
      </c>
      <c r="E1467" s="56">
        <v>600</v>
      </c>
      <c r="F1467" s="40" t="s">
        <v>5186</v>
      </c>
      <c r="G1467" s="40" t="s">
        <v>5544</v>
      </c>
      <c r="H1467" s="47" t="s">
        <v>5545</v>
      </c>
      <c r="I1467" s="48" t="s">
        <v>2604</v>
      </c>
      <c r="J1467" s="40" t="s">
        <v>931</v>
      </c>
      <c r="K1467" s="49" t="s">
        <v>2605</v>
      </c>
      <c r="L1467" s="47" t="s">
        <v>2606</v>
      </c>
      <c r="M1467" s="49" t="s">
        <v>5104</v>
      </c>
      <c r="N1467" s="49">
        <v>2347210</v>
      </c>
      <c r="O1467" s="38" t="s">
        <v>3596</v>
      </c>
      <c r="P1467" s="37" t="s">
        <v>76</v>
      </c>
      <c r="Q1467" s="42" t="s">
        <v>77</v>
      </c>
      <c r="R1467" s="96">
        <v>42696</v>
      </c>
      <c r="S1467" s="48">
        <v>5</v>
      </c>
      <c r="T1467" s="45">
        <f t="shared" si="128"/>
        <v>44522</v>
      </c>
      <c r="U1467" s="56">
        <v>-50</v>
      </c>
      <c r="V1467" s="47" t="str">
        <f t="shared" si="124"/>
        <v/>
      </c>
      <c r="W1467" s="47" t="str">
        <f t="shared" si="125"/>
        <v>°С</v>
      </c>
      <c r="X1467" s="48">
        <v>120</v>
      </c>
      <c r="Y1467" s="48"/>
      <c r="Z1467" s="42" t="s">
        <v>79</v>
      </c>
      <c r="AA1467" s="56" t="s">
        <v>1653</v>
      </c>
      <c r="AB1467" s="48"/>
      <c r="AC1467" s="42"/>
      <c r="AD1467" s="49">
        <v>48</v>
      </c>
      <c r="AE1467" s="50">
        <v>45612</v>
      </c>
      <c r="AF1467" s="51">
        <f t="shared" si="126"/>
        <v>47072</v>
      </c>
      <c r="AG1467" s="51" t="s">
        <v>82</v>
      </c>
      <c r="AH1467" s="51" t="s">
        <v>83</v>
      </c>
      <c r="AI1467" s="42" t="s">
        <v>5546</v>
      </c>
      <c r="AJ1467" s="40" t="s">
        <v>143</v>
      </c>
      <c r="AK1467" s="51" t="str">
        <f t="shared" ca="1" si="129"/>
        <v>поверен</v>
      </c>
      <c r="AL1467" s="42"/>
      <c r="AM1467" s="42" t="s">
        <v>86</v>
      </c>
      <c r="AN1467" s="42" t="s">
        <v>87</v>
      </c>
      <c r="AO1467" s="42" t="s">
        <v>88</v>
      </c>
      <c r="AP1467" s="48" t="s">
        <v>4435</v>
      </c>
      <c r="AQ1467" s="41" t="s">
        <v>5248</v>
      </c>
      <c r="AR1467" s="51"/>
      <c r="AS1467" s="42" t="s">
        <v>91</v>
      </c>
      <c r="AT1467" s="37"/>
      <c r="AU1467" s="37"/>
      <c r="AV1467" s="40"/>
      <c r="AW1467" s="40"/>
      <c r="AX1467" s="37"/>
      <c r="AY1467" s="37"/>
      <c r="AZ1467" s="37"/>
      <c r="BA1467" s="40"/>
      <c r="BB1467" s="40" t="s">
        <v>93</v>
      </c>
      <c r="BC1467" s="40" t="s">
        <v>94</v>
      </c>
      <c r="BD1467" s="42">
        <v>3201</v>
      </c>
      <c r="BE1467" s="40"/>
      <c r="BF1467" s="52"/>
      <c r="BG1467" s="53"/>
      <c r="BH1467" s="54"/>
      <c r="BI1467" s="47"/>
      <c r="BJ1467" s="47"/>
      <c r="BK1467" s="47"/>
      <c r="BL1467" s="55"/>
      <c r="BM1467" s="55"/>
      <c r="BN1467" s="55"/>
      <c r="BO1467" s="55"/>
      <c r="BP1467" s="55"/>
      <c r="BQ1467" s="55"/>
      <c r="BR1467" s="55"/>
      <c r="BS1467" s="55"/>
      <c r="BT1467" s="55"/>
      <c r="BU1467" s="55"/>
      <c r="BV1467" s="55"/>
      <c r="BW1467" s="55"/>
      <c r="BX1467" s="55"/>
      <c r="BY1467" s="55"/>
      <c r="BZ1467" s="55"/>
      <c r="CA1467" s="55"/>
      <c r="CB1467" s="55"/>
      <c r="CC1467" s="55"/>
      <c r="CD1467" s="55"/>
      <c r="CE1467" s="55"/>
      <c r="CF1467" s="55"/>
      <c r="CG1467" s="55"/>
      <c r="CH1467" s="55"/>
      <c r="CI1467" s="55"/>
      <c r="CJ1467" s="55"/>
      <c r="CK1467" s="55"/>
      <c r="CL1467" s="55"/>
      <c r="CM1467" s="55"/>
      <c r="CN1467" s="55"/>
      <c r="CO1467" s="55"/>
      <c r="CP1467" s="55"/>
      <c r="CQ1467" s="55"/>
      <c r="CR1467" s="55"/>
      <c r="CS1467" s="55"/>
      <c r="CT1467" s="55"/>
      <c r="CU1467" s="55"/>
      <c r="CV1467" s="55"/>
      <c r="CW1467" s="55"/>
      <c r="CX1467" s="55"/>
      <c r="CY1467" s="55"/>
      <c r="CZ1467" s="55"/>
      <c r="DA1467" s="55"/>
      <c r="DB1467" s="55"/>
      <c r="DC1467" s="55"/>
      <c r="DD1467" s="55"/>
      <c r="DE1467" s="55"/>
      <c r="DF1467" s="55"/>
      <c r="DG1467" s="55"/>
      <c r="DH1467" s="55"/>
      <c r="DI1467" s="55"/>
      <c r="DJ1467" s="55"/>
      <c r="DK1467" s="55"/>
      <c r="DL1467" s="55"/>
      <c r="DM1467" s="55"/>
      <c r="DN1467" s="55"/>
      <c r="DO1467" s="55"/>
      <c r="DP1467" s="55"/>
      <c r="DQ1467" s="55"/>
      <c r="DR1467" s="55"/>
      <c r="DS1467" s="55"/>
      <c r="DT1467" s="55"/>
      <c r="DU1467" s="55"/>
      <c r="DV1467" s="55"/>
      <c r="DW1467" s="55"/>
      <c r="DX1467" s="55"/>
      <c r="DY1467" s="55"/>
      <c r="DZ1467" s="55"/>
      <c r="EA1467" s="55"/>
      <c r="EB1467" s="55"/>
      <c r="EC1467" s="55"/>
      <c r="ED1467" s="55"/>
      <c r="EE1467" s="55"/>
      <c r="EF1467" s="55"/>
      <c r="EG1467" s="55"/>
      <c r="EH1467" s="55"/>
      <c r="EI1467" s="55"/>
      <c r="EJ1467" s="55"/>
      <c r="EK1467" s="55"/>
      <c r="EL1467" s="55"/>
      <c r="EM1467" s="55"/>
      <c r="EN1467" s="55"/>
      <c r="EO1467" s="55"/>
      <c r="EP1467" s="55"/>
      <c r="EQ1467" s="55"/>
      <c r="ER1467" s="55"/>
      <c r="ES1467" s="55"/>
      <c r="ET1467" s="55"/>
      <c r="EU1467" s="55"/>
      <c r="EV1467" s="55"/>
      <c r="EW1467" s="55"/>
      <c r="EX1467" s="55"/>
      <c r="EY1467" s="55"/>
      <c r="EZ1467" s="55"/>
      <c r="FA1467" s="55"/>
      <c r="FB1467" s="55"/>
      <c r="FC1467" s="55"/>
      <c r="FD1467" s="55"/>
      <c r="FE1467" s="55"/>
      <c r="FF1467" s="55"/>
      <c r="FG1467" s="55"/>
      <c r="FH1467" s="55"/>
      <c r="FI1467" s="55"/>
      <c r="FJ1467" s="55"/>
      <c r="FK1467" s="55"/>
      <c r="FL1467" s="55"/>
      <c r="FM1467" s="55"/>
      <c r="FN1467" s="55"/>
      <c r="FO1467" s="55"/>
      <c r="FP1467" s="55"/>
      <c r="FQ1467" s="55"/>
      <c r="FR1467" s="55"/>
      <c r="FS1467" s="55"/>
      <c r="FT1467" s="55"/>
      <c r="FU1467" s="55"/>
      <c r="FV1467" s="55"/>
      <c r="FW1467" s="55"/>
      <c r="FX1467" s="55"/>
      <c r="FY1467" s="55"/>
      <c r="FZ1467" s="55"/>
      <c r="GA1467" s="55"/>
      <c r="GB1467" s="55"/>
      <c r="GC1467" s="55"/>
      <c r="GD1467" s="55"/>
      <c r="GE1467" s="55"/>
      <c r="GF1467" s="55"/>
      <c r="GG1467" s="55"/>
      <c r="GH1467" s="55"/>
      <c r="GI1467" s="55"/>
      <c r="GJ1467" s="55"/>
      <c r="GK1467" s="55"/>
      <c r="GL1467" s="55"/>
      <c r="GM1467" s="55"/>
      <c r="GN1467" s="55"/>
      <c r="GO1467" s="55"/>
      <c r="GP1467" s="55"/>
      <c r="GQ1467" s="55"/>
      <c r="GR1467" s="55"/>
      <c r="GS1467" s="55"/>
      <c r="GT1467" s="55"/>
      <c r="GU1467" s="55"/>
      <c r="GV1467" s="55"/>
      <c r="GW1467" s="55"/>
      <c r="GX1467" s="55"/>
      <c r="GY1467" s="55"/>
      <c r="GZ1467" s="55"/>
      <c r="HA1467" s="55"/>
      <c r="HB1467" s="55"/>
      <c r="HC1467" s="55"/>
      <c r="HD1467" s="55"/>
      <c r="HE1467" s="55"/>
      <c r="HF1467" s="55"/>
      <c r="HG1467" s="55"/>
      <c r="HH1467" s="55"/>
      <c r="HI1467" s="55"/>
      <c r="HJ1467" s="55"/>
      <c r="HK1467" s="55"/>
      <c r="HL1467" s="55"/>
      <c r="HM1467" s="55"/>
      <c r="HN1467" s="55"/>
      <c r="HO1467" s="55"/>
      <c r="HP1467" s="55"/>
      <c r="HQ1467" s="55"/>
      <c r="HR1467" s="55"/>
      <c r="HS1467" s="55"/>
      <c r="HT1467" s="55"/>
      <c r="HU1467" s="55"/>
      <c r="HV1467" s="55"/>
      <c r="HW1467" s="55"/>
      <c r="HX1467" s="55"/>
      <c r="HY1467" s="55"/>
      <c r="HZ1467" s="55"/>
      <c r="IA1467" s="55"/>
      <c r="IB1467" s="55"/>
      <c r="IC1467" s="55"/>
      <c r="ID1467" s="55"/>
      <c r="IE1467" s="55"/>
    </row>
    <row r="1468" s="36" customFormat="1" ht="60" hidden="1" customHeight="1">
      <c r="A1468" s="37"/>
      <c r="B1468" s="37" t="s">
        <v>62</v>
      </c>
      <c r="C1468" s="37" t="s">
        <v>63</v>
      </c>
      <c r="D1468" s="56" t="s">
        <v>64</v>
      </c>
      <c r="E1468" s="56">
        <v>600</v>
      </c>
      <c r="F1468" s="40" t="s">
        <v>5186</v>
      </c>
      <c r="G1468" s="47" t="s">
        <v>5547</v>
      </c>
      <c r="H1468" s="47" t="s">
        <v>5548</v>
      </c>
      <c r="I1468" s="48" t="s">
        <v>2604</v>
      </c>
      <c r="J1468" s="40" t="s">
        <v>931</v>
      </c>
      <c r="K1468" s="49" t="s">
        <v>2605</v>
      </c>
      <c r="L1468" s="47" t="s">
        <v>2606</v>
      </c>
      <c r="M1468" s="49" t="s">
        <v>5104</v>
      </c>
      <c r="N1468" s="49">
        <v>2347204</v>
      </c>
      <c r="O1468" s="38" t="s">
        <v>3596</v>
      </c>
      <c r="P1468" s="37" t="s">
        <v>76</v>
      </c>
      <c r="Q1468" s="42" t="s">
        <v>77</v>
      </c>
      <c r="R1468" s="96">
        <v>42696</v>
      </c>
      <c r="S1468" s="48">
        <v>5</v>
      </c>
      <c r="T1468" s="45">
        <f t="shared" si="128"/>
        <v>44522</v>
      </c>
      <c r="U1468" s="56">
        <v>-50</v>
      </c>
      <c r="V1468" s="47" t="str">
        <f t="shared" si="124"/>
        <v/>
      </c>
      <c r="W1468" s="47" t="str">
        <f t="shared" si="125"/>
        <v>°С</v>
      </c>
      <c r="X1468" s="48">
        <v>120</v>
      </c>
      <c r="Y1468" s="48"/>
      <c r="Z1468" s="42" t="s">
        <v>79</v>
      </c>
      <c r="AA1468" s="56" t="s">
        <v>1653</v>
      </c>
      <c r="AB1468" s="48"/>
      <c r="AC1468" s="42"/>
      <c r="AD1468" s="49">
        <v>48</v>
      </c>
      <c r="AE1468" s="50">
        <v>45612</v>
      </c>
      <c r="AF1468" s="51">
        <f t="shared" si="126"/>
        <v>47072</v>
      </c>
      <c r="AG1468" s="40" t="s">
        <v>82</v>
      </c>
      <c r="AH1468" s="40" t="s">
        <v>83</v>
      </c>
      <c r="AI1468" s="42" t="s">
        <v>5549</v>
      </c>
      <c r="AJ1468" s="40" t="s">
        <v>143</v>
      </c>
      <c r="AK1468" s="51" t="str">
        <f t="shared" ca="1" si="129"/>
        <v>поверен</v>
      </c>
      <c r="AL1468" s="42"/>
      <c r="AM1468" s="42" t="s">
        <v>86</v>
      </c>
      <c r="AN1468" s="42" t="s">
        <v>87</v>
      </c>
      <c r="AO1468" s="42" t="s">
        <v>88</v>
      </c>
      <c r="AP1468" s="48" t="s">
        <v>4435</v>
      </c>
      <c r="AQ1468" s="41" t="s">
        <v>5248</v>
      </c>
      <c r="AR1468" s="51"/>
      <c r="AS1468" s="42" t="s">
        <v>91</v>
      </c>
      <c r="AT1468" s="37"/>
      <c r="AU1468" s="37"/>
      <c r="AV1468" s="40"/>
      <c r="AW1468" s="40"/>
      <c r="AX1468" s="37"/>
      <c r="AY1468" s="37"/>
      <c r="AZ1468" s="37"/>
      <c r="BA1468" s="40"/>
      <c r="BB1468" s="40" t="s">
        <v>93</v>
      </c>
      <c r="BC1468" s="40" t="s">
        <v>94</v>
      </c>
      <c r="BD1468" s="42">
        <v>3201</v>
      </c>
      <c r="BE1468" s="40"/>
      <c r="BF1468" s="52"/>
      <c r="BG1468" s="53"/>
      <c r="BH1468" s="54"/>
      <c r="BI1468" s="47"/>
      <c r="BJ1468" s="47"/>
      <c r="BK1468" s="47"/>
      <c r="BL1468" s="55"/>
      <c r="BM1468" s="55"/>
      <c r="BN1468" s="55"/>
      <c r="BO1468" s="55"/>
      <c r="BP1468" s="55"/>
      <c r="BQ1468" s="55"/>
      <c r="BR1468" s="55"/>
      <c r="BS1468" s="55"/>
      <c r="BT1468" s="55"/>
      <c r="BU1468" s="55"/>
      <c r="BV1468" s="55"/>
      <c r="BW1468" s="55"/>
      <c r="BX1468" s="55"/>
      <c r="BY1468" s="55"/>
      <c r="BZ1468" s="55"/>
      <c r="CA1468" s="55"/>
      <c r="CB1468" s="55"/>
      <c r="CC1468" s="55"/>
      <c r="CD1468" s="55"/>
      <c r="CE1468" s="55"/>
      <c r="CF1468" s="55"/>
      <c r="CG1468" s="55"/>
      <c r="CH1468" s="55"/>
      <c r="CI1468" s="55"/>
      <c r="CJ1468" s="55"/>
      <c r="CK1468" s="55"/>
      <c r="CL1468" s="55"/>
      <c r="CM1468" s="55"/>
      <c r="CN1468" s="55"/>
      <c r="CO1468" s="55"/>
      <c r="CP1468" s="55"/>
      <c r="CQ1468" s="55"/>
      <c r="CR1468" s="55"/>
      <c r="CS1468" s="55"/>
      <c r="CT1468" s="55"/>
      <c r="CU1468" s="55"/>
      <c r="CV1468" s="55"/>
      <c r="CW1468" s="55"/>
      <c r="CX1468" s="55"/>
      <c r="CY1468" s="55"/>
      <c r="CZ1468" s="55"/>
      <c r="DA1468" s="55"/>
      <c r="DB1468" s="55"/>
      <c r="DC1468" s="55"/>
      <c r="DD1468" s="55"/>
      <c r="DE1468" s="55"/>
      <c r="DF1468" s="55"/>
      <c r="DG1468" s="55"/>
      <c r="DH1468" s="55"/>
      <c r="DI1468" s="55"/>
      <c r="DJ1468" s="55"/>
      <c r="DK1468" s="55"/>
      <c r="DL1468" s="55"/>
      <c r="DM1468" s="55"/>
      <c r="DN1468" s="55"/>
      <c r="DO1468" s="55"/>
      <c r="DP1468" s="55"/>
      <c r="DQ1468" s="55"/>
      <c r="DR1468" s="55"/>
      <c r="DS1468" s="55"/>
      <c r="DT1468" s="55"/>
      <c r="DU1468" s="55"/>
      <c r="DV1468" s="55"/>
      <c r="DW1468" s="55"/>
      <c r="DX1468" s="55"/>
      <c r="DY1468" s="55"/>
      <c r="DZ1468" s="55"/>
      <c r="EA1468" s="55"/>
      <c r="EB1468" s="55"/>
      <c r="EC1468" s="55"/>
      <c r="ED1468" s="55"/>
      <c r="EE1468" s="55"/>
      <c r="EF1468" s="55"/>
      <c r="EG1468" s="55"/>
      <c r="EH1468" s="55"/>
      <c r="EI1468" s="55"/>
      <c r="EJ1468" s="55"/>
      <c r="EK1468" s="55"/>
      <c r="EL1468" s="55"/>
      <c r="EM1468" s="55"/>
      <c r="EN1468" s="55"/>
      <c r="EO1468" s="55"/>
      <c r="EP1468" s="55"/>
      <c r="EQ1468" s="55"/>
      <c r="ER1468" s="55"/>
      <c r="ES1468" s="55"/>
      <c r="ET1468" s="55"/>
      <c r="EU1468" s="55"/>
      <c r="EV1468" s="55"/>
      <c r="EW1468" s="55"/>
      <c r="EX1468" s="55"/>
      <c r="EY1468" s="55"/>
      <c r="EZ1468" s="55"/>
      <c r="FA1468" s="55"/>
      <c r="FB1468" s="55"/>
      <c r="FC1468" s="55"/>
      <c r="FD1468" s="55"/>
      <c r="FE1468" s="55"/>
      <c r="FF1468" s="55"/>
      <c r="FG1468" s="55"/>
      <c r="FH1468" s="55"/>
      <c r="FI1468" s="55"/>
      <c r="FJ1468" s="55"/>
      <c r="FK1468" s="55"/>
      <c r="FL1468" s="55"/>
      <c r="FM1468" s="55"/>
      <c r="FN1468" s="55"/>
      <c r="FO1468" s="55"/>
      <c r="FP1468" s="55"/>
      <c r="FQ1468" s="55"/>
      <c r="FR1468" s="55"/>
      <c r="FS1468" s="55"/>
      <c r="FT1468" s="55"/>
      <c r="FU1468" s="55"/>
      <c r="FV1468" s="55"/>
      <c r="FW1468" s="55"/>
      <c r="FX1468" s="55"/>
      <c r="FY1468" s="55"/>
      <c r="FZ1468" s="55"/>
      <c r="GA1468" s="55"/>
      <c r="GB1468" s="55"/>
      <c r="GC1468" s="55"/>
      <c r="GD1468" s="55"/>
      <c r="GE1468" s="55"/>
      <c r="GF1468" s="55"/>
      <c r="GG1468" s="55"/>
      <c r="GH1468" s="55"/>
      <c r="GI1468" s="55"/>
      <c r="GJ1468" s="55"/>
      <c r="GK1468" s="55"/>
      <c r="GL1468" s="55"/>
      <c r="GM1468" s="55"/>
      <c r="GN1468" s="55"/>
      <c r="GO1468" s="55"/>
      <c r="GP1468" s="55"/>
      <c r="GQ1468" s="55"/>
      <c r="GR1468" s="55"/>
      <c r="GS1468" s="55"/>
      <c r="GT1468" s="55"/>
      <c r="GU1468" s="55"/>
      <c r="GV1468" s="55"/>
      <c r="GW1468" s="55"/>
      <c r="GX1468" s="55"/>
      <c r="GY1468" s="55"/>
      <c r="GZ1468" s="55"/>
      <c r="HA1468" s="55"/>
      <c r="HB1468" s="55"/>
      <c r="HC1468" s="55"/>
      <c r="HD1468" s="55"/>
      <c r="HE1468" s="55"/>
      <c r="HF1468" s="55"/>
      <c r="HG1468" s="55"/>
      <c r="HH1468" s="55"/>
      <c r="HI1468" s="55"/>
      <c r="HJ1468" s="55"/>
      <c r="HK1468" s="55"/>
      <c r="HL1468" s="55"/>
      <c r="HM1468" s="55"/>
      <c r="HN1468" s="55"/>
      <c r="HO1468" s="55"/>
      <c r="HP1468" s="55"/>
      <c r="HQ1468" s="55"/>
      <c r="HR1468" s="55"/>
      <c r="HS1468" s="55"/>
      <c r="HT1468" s="55"/>
      <c r="HU1468" s="55"/>
      <c r="HV1468" s="55"/>
      <c r="HW1468" s="55"/>
      <c r="HX1468" s="55"/>
      <c r="HY1468" s="55"/>
      <c r="HZ1468" s="55"/>
      <c r="IA1468" s="55"/>
      <c r="IB1468" s="55"/>
      <c r="IC1468" s="55"/>
      <c r="ID1468" s="55"/>
      <c r="IE1468" s="55"/>
    </row>
    <row r="1469" s="36" customFormat="1" ht="60" hidden="1" customHeight="1">
      <c r="A1469" s="37"/>
      <c r="B1469" s="37" t="s">
        <v>62</v>
      </c>
      <c r="C1469" s="37" t="s">
        <v>63</v>
      </c>
      <c r="D1469" s="56" t="s">
        <v>64</v>
      </c>
      <c r="E1469" s="56">
        <v>600</v>
      </c>
      <c r="F1469" s="40" t="s">
        <v>5186</v>
      </c>
      <c r="G1469" s="47" t="s">
        <v>5550</v>
      </c>
      <c r="H1469" s="47" t="s">
        <v>5551</v>
      </c>
      <c r="I1469" s="48" t="s">
        <v>2604</v>
      </c>
      <c r="J1469" s="40" t="s">
        <v>931</v>
      </c>
      <c r="K1469" s="49" t="s">
        <v>2605</v>
      </c>
      <c r="L1469" s="47" t="s">
        <v>2606</v>
      </c>
      <c r="M1469" s="49" t="s">
        <v>5104</v>
      </c>
      <c r="N1469" s="49">
        <v>2347211</v>
      </c>
      <c r="O1469" s="38" t="s">
        <v>3596</v>
      </c>
      <c r="P1469" s="37" t="s">
        <v>76</v>
      </c>
      <c r="Q1469" s="42" t="s">
        <v>77</v>
      </c>
      <c r="R1469" s="96">
        <v>42696</v>
      </c>
      <c r="S1469" s="48">
        <v>5</v>
      </c>
      <c r="T1469" s="45">
        <f t="shared" si="128"/>
        <v>44522</v>
      </c>
      <c r="U1469" s="56">
        <v>-50</v>
      </c>
      <c r="V1469" s="47" t="str">
        <f t="shared" ref="V1469:V1532" si="130">IF(Y1469="","",Y1469)</f>
        <v/>
      </c>
      <c r="W1469" s="47" t="str">
        <f t="shared" ref="W1469:W1532" si="131">IF(Z1469="","",Z1469)</f>
        <v>°С</v>
      </c>
      <c r="X1469" s="48">
        <v>120</v>
      </c>
      <c r="Y1469" s="48"/>
      <c r="Z1469" s="42" t="s">
        <v>79</v>
      </c>
      <c r="AA1469" s="56" t="s">
        <v>1653</v>
      </c>
      <c r="AB1469" s="48"/>
      <c r="AC1469" s="42"/>
      <c r="AD1469" s="49">
        <v>48</v>
      </c>
      <c r="AE1469" s="50">
        <v>45612</v>
      </c>
      <c r="AF1469" s="51">
        <f t="shared" ref="AF1469:AF1532" si="132">IF(AD1469=0,0,IF(AE1469="","",EDATE(AE1469,AD1469)-DAY(1)))</f>
        <v>47072</v>
      </c>
      <c r="AG1469" s="51" t="s">
        <v>82</v>
      </c>
      <c r="AH1469" s="51" t="s">
        <v>83</v>
      </c>
      <c r="AI1469" s="42" t="s">
        <v>5552</v>
      </c>
      <c r="AJ1469" s="40" t="s">
        <v>143</v>
      </c>
      <c r="AK1469" s="51" t="str">
        <f t="shared" ca="1" si="129"/>
        <v>поверен</v>
      </c>
      <c r="AL1469" s="42"/>
      <c r="AM1469" s="42" t="s">
        <v>86</v>
      </c>
      <c r="AN1469" s="42" t="s">
        <v>87</v>
      </c>
      <c r="AO1469" s="42" t="s">
        <v>88</v>
      </c>
      <c r="AP1469" s="48" t="s">
        <v>4435</v>
      </c>
      <c r="AQ1469" s="41" t="s">
        <v>5248</v>
      </c>
      <c r="AR1469" s="51"/>
      <c r="AS1469" s="42" t="s">
        <v>91</v>
      </c>
      <c r="AT1469" s="37"/>
      <c r="AU1469" s="37"/>
      <c r="AV1469" s="40"/>
      <c r="AW1469" s="40"/>
      <c r="AX1469" s="37"/>
      <c r="AY1469" s="37"/>
      <c r="AZ1469" s="37"/>
      <c r="BA1469" s="40"/>
      <c r="BB1469" s="40" t="s">
        <v>93</v>
      </c>
      <c r="BC1469" s="40" t="s">
        <v>94</v>
      </c>
      <c r="BD1469" s="42">
        <v>3201</v>
      </c>
      <c r="BE1469" s="40"/>
      <c r="BF1469" s="52"/>
      <c r="BG1469" s="53"/>
      <c r="BH1469" s="54"/>
      <c r="BI1469" s="47"/>
      <c r="BJ1469" s="47"/>
      <c r="BK1469" s="47"/>
      <c r="BL1469" s="55"/>
      <c r="BM1469" s="55"/>
      <c r="BN1469" s="55"/>
      <c r="BO1469" s="55"/>
      <c r="BP1469" s="55"/>
      <c r="BQ1469" s="55"/>
      <c r="BR1469" s="55"/>
      <c r="BS1469" s="55"/>
      <c r="BT1469" s="55"/>
      <c r="BU1469" s="55"/>
      <c r="BV1469" s="55"/>
      <c r="BW1469" s="55"/>
      <c r="BX1469" s="55"/>
      <c r="BY1469" s="55"/>
      <c r="BZ1469" s="55"/>
      <c r="CA1469" s="55"/>
      <c r="CB1469" s="55"/>
      <c r="CC1469" s="55"/>
      <c r="CD1469" s="55"/>
      <c r="CE1469" s="55"/>
      <c r="CF1469" s="55"/>
      <c r="CG1469" s="55"/>
      <c r="CH1469" s="55"/>
      <c r="CI1469" s="55"/>
      <c r="CJ1469" s="55"/>
      <c r="CK1469" s="55"/>
      <c r="CL1469" s="55"/>
      <c r="CM1469" s="55"/>
      <c r="CN1469" s="55"/>
      <c r="CO1469" s="55"/>
      <c r="CP1469" s="55"/>
      <c r="CQ1469" s="55"/>
      <c r="CR1469" s="55"/>
      <c r="CS1469" s="55"/>
      <c r="CT1469" s="55"/>
      <c r="CU1469" s="55"/>
      <c r="CV1469" s="55"/>
      <c r="CW1469" s="55"/>
      <c r="CX1469" s="55"/>
      <c r="CY1469" s="55"/>
      <c r="CZ1469" s="55"/>
      <c r="DA1469" s="55"/>
      <c r="DB1469" s="55"/>
      <c r="DC1469" s="55"/>
      <c r="DD1469" s="55"/>
      <c r="DE1469" s="55"/>
      <c r="DF1469" s="55"/>
      <c r="DG1469" s="55"/>
      <c r="DH1469" s="55"/>
      <c r="DI1469" s="55"/>
      <c r="DJ1469" s="55"/>
      <c r="DK1469" s="55"/>
      <c r="DL1469" s="55"/>
      <c r="DM1469" s="55"/>
      <c r="DN1469" s="55"/>
      <c r="DO1469" s="55"/>
      <c r="DP1469" s="55"/>
      <c r="DQ1469" s="55"/>
      <c r="DR1469" s="55"/>
      <c r="DS1469" s="55"/>
      <c r="DT1469" s="55"/>
      <c r="DU1469" s="55"/>
      <c r="DV1469" s="55"/>
      <c r="DW1469" s="55"/>
      <c r="DX1469" s="55"/>
      <c r="DY1469" s="55"/>
      <c r="DZ1469" s="55"/>
      <c r="EA1469" s="55"/>
      <c r="EB1469" s="55"/>
      <c r="EC1469" s="55"/>
      <c r="ED1469" s="55"/>
      <c r="EE1469" s="55"/>
      <c r="EF1469" s="55"/>
      <c r="EG1469" s="55"/>
      <c r="EH1469" s="55"/>
      <c r="EI1469" s="55"/>
      <c r="EJ1469" s="55"/>
      <c r="EK1469" s="55"/>
      <c r="EL1469" s="55"/>
      <c r="EM1469" s="55"/>
      <c r="EN1469" s="55"/>
      <c r="EO1469" s="55"/>
      <c r="EP1469" s="55"/>
      <c r="EQ1469" s="55"/>
      <c r="ER1469" s="55"/>
      <c r="ES1469" s="55"/>
      <c r="ET1469" s="55"/>
      <c r="EU1469" s="55"/>
      <c r="EV1469" s="55"/>
      <c r="EW1469" s="55"/>
      <c r="EX1469" s="55"/>
      <c r="EY1469" s="55"/>
      <c r="EZ1469" s="55"/>
      <c r="FA1469" s="55"/>
      <c r="FB1469" s="55"/>
      <c r="FC1469" s="55"/>
      <c r="FD1469" s="55"/>
      <c r="FE1469" s="55"/>
      <c r="FF1469" s="55"/>
      <c r="FG1469" s="55"/>
      <c r="FH1469" s="55"/>
      <c r="FI1469" s="55"/>
      <c r="FJ1469" s="55"/>
      <c r="FK1469" s="55"/>
      <c r="FL1469" s="55"/>
      <c r="FM1469" s="55"/>
      <c r="FN1469" s="55"/>
      <c r="FO1469" s="55"/>
      <c r="FP1469" s="55"/>
      <c r="FQ1469" s="55"/>
      <c r="FR1469" s="55"/>
      <c r="FS1469" s="55"/>
      <c r="FT1469" s="55"/>
      <c r="FU1469" s="55"/>
      <c r="FV1469" s="55"/>
      <c r="FW1469" s="55"/>
      <c r="FX1469" s="55"/>
      <c r="FY1469" s="55"/>
      <c r="FZ1469" s="55"/>
      <c r="GA1469" s="55"/>
      <c r="GB1469" s="55"/>
      <c r="GC1469" s="55"/>
      <c r="GD1469" s="55"/>
      <c r="GE1469" s="55"/>
      <c r="GF1469" s="55"/>
      <c r="GG1469" s="55"/>
      <c r="GH1469" s="55"/>
      <c r="GI1469" s="55"/>
      <c r="GJ1469" s="55"/>
      <c r="GK1469" s="55"/>
      <c r="GL1469" s="55"/>
      <c r="GM1469" s="55"/>
      <c r="GN1469" s="55"/>
      <c r="GO1469" s="55"/>
      <c r="GP1469" s="55"/>
      <c r="GQ1469" s="55"/>
      <c r="GR1469" s="55"/>
      <c r="GS1469" s="55"/>
      <c r="GT1469" s="55"/>
      <c r="GU1469" s="55"/>
      <c r="GV1469" s="55"/>
      <c r="GW1469" s="55"/>
      <c r="GX1469" s="55"/>
      <c r="GY1469" s="55"/>
      <c r="GZ1469" s="55"/>
      <c r="HA1469" s="55"/>
      <c r="HB1469" s="55"/>
      <c r="HC1469" s="55"/>
      <c r="HD1469" s="55"/>
      <c r="HE1469" s="55"/>
      <c r="HF1469" s="55"/>
      <c r="HG1469" s="55"/>
      <c r="HH1469" s="55"/>
      <c r="HI1469" s="55"/>
      <c r="HJ1469" s="55"/>
      <c r="HK1469" s="55"/>
      <c r="HL1469" s="55"/>
      <c r="HM1469" s="55"/>
      <c r="HN1469" s="55"/>
      <c r="HO1469" s="55"/>
      <c r="HP1469" s="55"/>
      <c r="HQ1469" s="55"/>
      <c r="HR1469" s="55"/>
      <c r="HS1469" s="55"/>
      <c r="HT1469" s="55"/>
      <c r="HU1469" s="55"/>
      <c r="HV1469" s="55"/>
      <c r="HW1469" s="55"/>
      <c r="HX1469" s="55"/>
      <c r="HY1469" s="55"/>
      <c r="HZ1469" s="55"/>
      <c r="IA1469" s="55"/>
      <c r="IB1469" s="55"/>
      <c r="IC1469" s="55"/>
      <c r="ID1469" s="55"/>
      <c r="IE1469" s="55"/>
    </row>
    <row r="1470" s="36" customFormat="1" ht="60" hidden="1" customHeight="1">
      <c r="A1470" s="37"/>
      <c r="B1470" s="37" t="s">
        <v>62</v>
      </c>
      <c r="C1470" s="37" t="s">
        <v>63</v>
      </c>
      <c r="D1470" s="56" t="s">
        <v>64</v>
      </c>
      <c r="E1470" s="56">
        <v>600</v>
      </c>
      <c r="F1470" s="40" t="s">
        <v>5186</v>
      </c>
      <c r="G1470" s="47" t="s">
        <v>5553</v>
      </c>
      <c r="H1470" s="47" t="s">
        <v>5554</v>
      </c>
      <c r="I1470" s="48" t="s">
        <v>5260</v>
      </c>
      <c r="J1470" s="40" t="s">
        <v>5357</v>
      </c>
      <c r="K1470" s="49" t="s">
        <v>5262</v>
      </c>
      <c r="L1470" s="49" t="s">
        <v>5263</v>
      </c>
      <c r="M1470" s="49" t="s">
        <v>5264</v>
      </c>
      <c r="N1470" s="47">
        <v>671</v>
      </c>
      <c r="O1470" s="37" t="s">
        <v>5265</v>
      </c>
      <c r="P1470" s="37" t="s">
        <v>76</v>
      </c>
      <c r="Q1470" s="42" t="s">
        <v>1193</v>
      </c>
      <c r="R1470" s="96">
        <v>41306</v>
      </c>
      <c r="S1470" s="48">
        <v>12</v>
      </c>
      <c r="T1470" s="45">
        <f t="shared" si="128"/>
        <v>45688.400000000001</v>
      </c>
      <c r="U1470" s="47">
        <v>-2</v>
      </c>
      <c r="V1470" s="47" t="s">
        <v>325</v>
      </c>
      <c r="W1470" s="47" t="s">
        <v>5266</v>
      </c>
      <c r="X1470" s="47">
        <v>2</v>
      </c>
      <c r="Y1470" s="47" t="s">
        <v>325</v>
      </c>
      <c r="Z1470" s="47" t="s">
        <v>5266</v>
      </c>
      <c r="AA1470" s="56" t="s">
        <v>5267</v>
      </c>
      <c r="AB1470" s="47"/>
      <c r="AC1470" s="42" t="s">
        <v>141</v>
      </c>
      <c r="AD1470" s="47">
        <v>24</v>
      </c>
      <c r="AE1470" s="96">
        <v>45855</v>
      </c>
      <c r="AF1470" s="51">
        <f t="shared" si="132"/>
        <v>46584</v>
      </c>
      <c r="AG1470" s="40" t="s">
        <v>82</v>
      </c>
      <c r="AH1470" s="40" t="s">
        <v>83</v>
      </c>
      <c r="AI1470" s="47" t="s">
        <v>5555</v>
      </c>
      <c r="AJ1470" s="40" t="s">
        <v>109</v>
      </c>
      <c r="AK1470" s="51" t="str">
        <f ca="1">IF(AE1470=0,"нет данных",IF(TODAY()&lt;AF1470-30,"поверен",IF(TODAY()&gt;AF1470,"ПРОСРОЧЕН")))</f>
        <v>поверен</v>
      </c>
      <c r="AL1470" s="103"/>
      <c r="AM1470" s="42" t="s">
        <v>86</v>
      </c>
      <c r="AN1470" s="42" t="s">
        <v>87</v>
      </c>
      <c r="AO1470" s="42" t="s">
        <v>88</v>
      </c>
      <c r="AP1470" s="47" t="s">
        <v>5269</v>
      </c>
      <c r="AQ1470" s="96">
        <v>43466</v>
      </c>
      <c r="AR1470" s="103"/>
      <c r="AS1470" s="42" t="s">
        <v>91</v>
      </c>
      <c r="AT1470" s="47" t="s">
        <v>385</v>
      </c>
      <c r="AU1470" s="103"/>
      <c r="AV1470" s="96">
        <v>44760</v>
      </c>
      <c r="AW1470" s="40"/>
      <c r="AX1470" s="103"/>
      <c r="AY1470" s="103"/>
      <c r="AZ1470" s="103"/>
      <c r="BA1470" s="103"/>
      <c r="BB1470" s="40" t="s">
        <v>5270</v>
      </c>
      <c r="BC1470" s="40"/>
      <c r="BD1470" s="42"/>
      <c r="BE1470" s="103"/>
      <c r="BF1470" s="197"/>
      <c r="BG1470" s="47" t="s">
        <v>5556</v>
      </c>
      <c r="BH1470" s="54"/>
      <c r="BI1470" s="371" t="s">
        <v>5271</v>
      </c>
      <c r="BJ1470" s="41" t="s">
        <v>5272</v>
      </c>
      <c r="BK1470" s="41" t="s">
        <v>5273</v>
      </c>
      <c r="BL1470" s="55"/>
      <c r="BM1470" s="55"/>
      <c r="BN1470" s="55"/>
      <c r="BO1470" s="55"/>
      <c r="BP1470" s="55"/>
      <c r="BQ1470" s="55"/>
      <c r="BR1470" s="55"/>
      <c r="BS1470" s="55"/>
      <c r="BT1470" s="55"/>
      <c r="BU1470" s="55"/>
      <c r="BV1470" s="55"/>
      <c r="BW1470" s="55"/>
      <c r="BX1470" s="55"/>
      <c r="BY1470" s="55"/>
      <c r="BZ1470" s="55"/>
      <c r="CA1470" s="55"/>
      <c r="CB1470" s="55"/>
      <c r="CC1470" s="55"/>
      <c r="CD1470" s="55"/>
      <c r="CE1470" s="55"/>
      <c r="CF1470" s="55"/>
      <c r="CG1470" s="55"/>
      <c r="CH1470" s="55"/>
      <c r="CI1470" s="55"/>
      <c r="CJ1470" s="55"/>
      <c r="CK1470" s="55"/>
      <c r="CL1470" s="55"/>
      <c r="CM1470" s="55"/>
      <c r="CN1470" s="55"/>
      <c r="CO1470" s="55"/>
      <c r="CP1470" s="55"/>
      <c r="CQ1470" s="55"/>
      <c r="CR1470" s="55"/>
      <c r="CS1470" s="55"/>
      <c r="CT1470" s="55"/>
      <c r="CU1470" s="55"/>
      <c r="CV1470" s="55"/>
      <c r="CW1470" s="55"/>
      <c r="CX1470" s="55"/>
      <c r="CY1470" s="55"/>
      <c r="CZ1470" s="55"/>
      <c r="DA1470" s="55"/>
      <c r="DB1470" s="55"/>
      <c r="DC1470" s="55"/>
      <c r="DD1470" s="55"/>
      <c r="DE1470" s="55"/>
      <c r="DF1470" s="55"/>
      <c r="DG1470" s="55"/>
      <c r="DH1470" s="55"/>
      <c r="DI1470" s="55"/>
      <c r="DJ1470" s="55"/>
      <c r="DK1470" s="55"/>
      <c r="DL1470" s="55"/>
      <c r="DM1470" s="55"/>
      <c r="DN1470" s="55"/>
      <c r="DO1470" s="55"/>
      <c r="DP1470" s="55"/>
      <c r="DQ1470" s="55"/>
      <c r="DR1470" s="55"/>
      <c r="DS1470" s="55"/>
      <c r="DT1470" s="55"/>
      <c r="DU1470" s="55"/>
      <c r="DV1470" s="55"/>
      <c r="DW1470" s="55"/>
      <c r="DX1470" s="55"/>
      <c r="DY1470" s="55"/>
      <c r="DZ1470" s="55"/>
      <c r="EA1470" s="55"/>
      <c r="EB1470" s="55"/>
      <c r="EC1470" s="55"/>
      <c r="ED1470" s="55"/>
      <c r="EE1470" s="55"/>
      <c r="EF1470" s="55"/>
      <c r="EG1470" s="55"/>
      <c r="EH1470" s="55"/>
      <c r="EI1470" s="55"/>
      <c r="EJ1470" s="55"/>
      <c r="EK1470" s="55"/>
      <c r="EL1470" s="55"/>
      <c r="EM1470" s="55"/>
      <c r="EN1470" s="55"/>
      <c r="EO1470" s="55"/>
      <c r="EP1470" s="55"/>
      <c r="EQ1470" s="55"/>
      <c r="ER1470" s="55"/>
      <c r="ES1470" s="55"/>
      <c r="ET1470" s="55"/>
      <c r="EU1470" s="55"/>
      <c r="EV1470" s="55"/>
      <c r="EW1470" s="55"/>
      <c r="EX1470" s="55"/>
      <c r="EY1470" s="55"/>
      <c r="EZ1470" s="55"/>
      <c r="FA1470" s="55"/>
      <c r="FB1470" s="55"/>
      <c r="FC1470" s="55"/>
      <c r="FD1470" s="55"/>
      <c r="FE1470" s="55"/>
      <c r="FF1470" s="55"/>
      <c r="FG1470" s="55"/>
      <c r="FH1470" s="55"/>
      <c r="FI1470" s="55"/>
      <c r="FJ1470" s="55"/>
      <c r="FK1470" s="55"/>
      <c r="FL1470" s="55"/>
      <c r="FM1470" s="55"/>
      <c r="FN1470" s="55"/>
      <c r="FO1470" s="55"/>
      <c r="FP1470" s="55"/>
      <c r="FQ1470" s="55"/>
      <c r="FR1470" s="55"/>
      <c r="FS1470" s="55"/>
      <c r="FT1470" s="55"/>
      <c r="FU1470" s="55"/>
      <c r="FV1470" s="55"/>
      <c r="FW1470" s="55"/>
      <c r="FX1470" s="55"/>
      <c r="FY1470" s="55"/>
      <c r="FZ1470" s="55"/>
      <c r="GA1470" s="55"/>
      <c r="GB1470" s="55"/>
      <c r="GC1470" s="55"/>
      <c r="GD1470" s="55"/>
      <c r="GE1470" s="55"/>
      <c r="GF1470" s="55"/>
      <c r="GG1470" s="55"/>
      <c r="GH1470" s="55"/>
      <c r="GI1470" s="55"/>
      <c r="GJ1470" s="55"/>
      <c r="GK1470" s="55"/>
      <c r="GL1470" s="55"/>
      <c r="GM1470" s="55"/>
      <c r="GN1470" s="55"/>
      <c r="GO1470" s="55"/>
      <c r="GP1470" s="55"/>
      <c r="GQ1470" s="55"/>
      <c r="GR1470" s="55"/>
      <c r="GS1470" s="55"/>
      <c r="GT1470" s="55"/>
      <c r="GU1470" s="55"/>
      <c r="GV1470" s="55"/>
      <c r="GW1470" s="55"/>
      <c r="GX1470" s="55"/>
      <c r="GY1470" s="55"/>
      <c r="GZ1470" s="55"/>
      <c r="HA1470" s="55"/>
      <c r="HB1470" s="55"/>
      <c r="HC1470" s="55"/>
      <c r="HD1470" s="55"/>
      <c r="HE1470" s="55"/>
      <c r="HF1470" s="55"/>
      <c r="HG1470" s="55"/>
      <c r="HH1470" s="55"/>
      <c r="HI1470" s="55"/>
      <c r="HJ1470" s="55"/>
      <c r="HK1470" s="55"/>
      <c r="HL1470" s="55"/>
      <c r="HM1470" s="55"/>
      <c r="HN1470" s="55"/>
      <c r="HO1470" s="55"/>
      <c r="HP1470" s="55"/>
      <c r="HQ1470" s="55"/>
      <c r="HR1470" s="55"/>
      <c r="HS1470" s="55"/>
      <c r="HT1470" s="55"/>
      <c r="HU1470" s="55"/>
      <c r="HV1470" s="55"/>
      <c r="HW1470" s="55"/>
      <c r="HX1470" s="55"/>
      <c r="HY1470" s="55"/>
      <c r="HZ1470" s="55"/>
      <c r="IA1470" s="55"/>
      <c r="IB1470" s="55"/>
      <c r="IC1470" s="55"/>
      <c r="ID1470" s="55"/>
      <c r="IE1470" s="55"/>
    </row>
    <row r="1471" s="55" customFormat="1" ht="60" hidden="1" customHeight="1">
      <c r="A1471" s="58"/>
      <c r="B1471" s="58" t="s">
        <v>62</v>
      </c>
      <c r="C1471" s="58" t="s">
        <v>63</v>
      </c>
      <c r="D1471" s="59" t="s">
        <v>64</v>
      </c>
      <c r="E1471" s="59">
        <v>600</v>
      </c>
      <c r="F1471" s="62" t="s">
        <v>5186</v>
      </c>
      <c r="G1471" s="62" t="s">
        <v>5557</v>
      </c>
      <c r="H1471" s="59" t="s">
        <v>5558</v>
      </c>
      <c r="I1471" s="59" t="s">
        <v>5276</v>
      </c>
      <c r="J1471" s="62" t="s">
        <v>5277</v>
      </c>
      <c r="K1471" s="64" t="s">
        <v>5278</v>
      </c>
      <c r="L1471" s="64" t="s">
        <v>5279</v>
      </c>
      <c r="M1471" s="62" t="s">
        <v>5280</v>
      </c>
      <c r="N1471" s="59" t="s">
        <v>5559</v>
      </c>
      <c r="O1471" s="58" t="s">
        <v>5282</v>
      </c>
      <c r="P1471" s="58" t="s">
        <v>76</v>
      </c>
      <c r="Q1471" s="66" t="s">
        <v>289</v>
      </c>
      <c r="R1471" s="115" t="s">
        <v>5362</v>
      </c>
      <c r="S1471" s="63">
        <v>8</v>
      </c>
      <c r="T1471" s="69">
        <f t="shared" si="128"/>
        <v>2931.8015999999998</v>
      </c>
      <c r="U1471" s="59">
        <v>0.14999999999999999</v>
      </c>
      <c r="V1471" s="71" t="str">
        <f t="shared" si="130"/>
        <v/>
      </c>
      <c r="W1471" s="71" t="str">
        <f t="shared" si="131"/>
        <v>м^(3)/ч</v>
      </c>
      <c r="X1471" s="63">
        <v>540</v>
      </c>
      <c r="Y1471" s="63"/>
      <c r="Z1471" s="66" t="s">
        <v>5284</v>
      </c>
      <c r="AA1471" s="59" t="s">
        <v>1127</v>
      </c>
      <c r="AB1471" s="63"/>
      <c r="AC1471" s="66" t="s">
        <v>141</v>
      </c>
      <c r="AD1471" s="64">
        <v>48</v>
      </c>
      <c r="AE1471" s="72">
        <v>44181</v>
      </c>
      <c r="AF1471" s="73">
        <f t="shared" si="132"/>
        <v>45641</v>
      </c>
      <c r="AG1471" s="62" t="s">
        <v>82</v>
      </c>
      <c r="AH1471" s="62" t="s">
        <v>83</v>
      </c>
      <c r="AI1471" s="66" t="s">
        <v>5560</v>
      </c>
      <c r="AJ1471" s="62" t="s">
        <v>85</v>
      </c>
      <c r="AK1471" s="73" t="str">
        <f t="shared" ref="AK1471:AK1490" ca="1" si="133">IF(AE1471=0,"нет данных",IF(TODAY()&lt;AF1471-30,"поверен",IF(TODAY()&gt;AF1471,"ЗАМЕНИТЬ","ПРОСРОЧЕН")))</f>
        <v>ЗАМЕНИТЬ</v>
      </c>
      <c r="AL1471" s="66"/>
      <c r="AM1471" s="66" t="s">
        <v>86</v>
      </c>
      <c r="AN1471" s="66" t="s">
        <v>87</v>
      </c>
      <c r="AO1471" s="66" t="s">
        <v>88</v>
      </c>
      <c r="AP1471" s="63"/>
      <c r="AQ1471" s="74"/>
      <c r="AR1471" s="73"/>
      <c r="AS1471" s="66" t="s">
        <v>91</v>
      </c>
      <c r="AT1471" s="58"/>
      <c r="AU1471" s="58"/>
      <c r="AV1471" s="62"/>
      <c r="AW1471" s="62"/>
      <c r="AX1471" s="58"/>
      <c r="AY1471" s="58"/>
      <c r="AZ1471" s="58"/>
      <c r="BA1471" s="62"/>
      <c r="BB1471" s="62" t="s">
        <v>297</v>
      </c>
      <c r="BC1471" s="62" t="s">
        <v>298</v>
      </c>
      <c r="BD1471" s="66"/>
      <c r="BE1471" s="62"/>
      <c r="BF1471" s="75"/>
      <c r="BG1471" s="76"/>
      <c r="BH1471" s="77"/>
      <c r="BI1471" s="71"/>
      <c r="BJ1471" s="71"/>
      <c r="BK1471" s="71"/>
    </row>
    <row r="1472" s="95" customFormat="1" ht="60" hidden="1" customHeight="1">
      <c r="A1472" s="58"/>
      <c r="B1472" s="58" t="s">
        <v>62</v>
      </c>
      <c r="C1472" s="58" t="s">
        <v>63</v>
      </c>
      <c r="D1472" s="59" t="s">
        <v>64</v>
      </c>
      <c r="E1472" s="59">
        <v>600</v>
      </c>
      <c r="F1472" s="62" t="s">
        <v>5186</v>
      </c>
      <c r="G1472" s="62" t="s">
        <v>5561</v>
      </c>
      <c r="H1472" s="59" t="s">
        <v>5562</v>
      </c>
      <c r="I1472" s="63" t="s">
        <v>639</v>
      </c>
      <c r="J1472" s="62" t="s">
        <v>640</v>
      </c>
      <c r="K1472" s="64" t="s">
        <v>463</v>
      </c>
      <c r="L1472" s="64" t="s">
        <v>641</v>
      </c>
      <c r="M1472" s="62" t="s">
        <v>5189</v>
      </c>
      <c r="N1472" s="65" t="s">
        <v>5563</v>
      </c>
      <c r="O1472" s="58" t="s">
        <v>644</v>
      </c>
      <c r="P1472" s="58" t="s">
        <v>76</v>
      </c>
      <c r="Q1472" s="66" t="s">
        <v>137</v>
      </c>
      <c r="R1472" s="116" t="s">
        <v>5191</v>
      </c>
      <c r="S1472" s="63">
        <v>12</v>
      </c>
      <c r="T1472" s="69">
        <f t="shared" si="128"/>
        <v>4391.6016</v>
      </c>
      <c r="U1472" s="59" t="s">
        <v>100</v>
      </c>
      <c r="V1472" s="58" t="str">
        <f t="shared" si="130"/>
        <v>к</v>
      </c>
      <c r="W1472" s="58" t="str">
        <f t="shared" si="131"/>
        <v>Па</v>
      </c>
      <c r="X1472" s="63">
        <v>250</v>
      </c>
      <c r="Y1472" s="63" t="s">
        <v>215</v>
      </c>
      <c r="Z1472" s="66" t="s">
        <v>139</v>
      </c>
      <c r="AA1472" s="59" t="s">
        <v>948</v>
      </c>
      <c r="AB1472" s="63"/>
      <c r="AC1472" s="66" t="s">
        <v>141</v>
      </c>
      <c r="AD1472" s="64">
        <v>36</v>
      </c>
      <c r="AE1472" s="72">
        <v>44884</v>
      </c>
      <c r="AF1472" s="73">
        <f t="shared" si="132"/>
        <v>45979</v>
      </c>
      <c r="AG1472" s="62" t="s">
        <v>82</v>
      </c>
      <c r="AH1472" s="62" t="s">
        <v>83</v>
      </c>
      <c r="AI1472" s="66" t="s">
        <v>5564</v>
      </c>
      <c r="AJ1472" s="62" t="s">
        <v>143</v>
      </c>
      <c r="AK1472" s="73" t="str">
        <f t="shared" ca="1" si="133"/>
        <v>поверен</v>
      </c>
      <c r="AL1472" s="66"/>
      <c r="AM1472" s="66" t="s">
        <v>86</v>
      </c>
      <c r="AN1472" s="66" t="s">
        <v>87</v>
      </c>
      <c r="AO1472" s="66" t="s">
        <v>88</v>
      </c>
      <c r="AP1472" s="63"/>
      <c r="AQ1472" s="74"/>
      <c r="AR1472" s="73"/>
      <c r="AS1472" s="66" t="s">
        <v>91</v>
      </c>
      <c r="AT1472" s="58"/>
      <c r="AU1472" s="58"/>
      <c r="AV1472" s="62"/>
      <c r="AW1472" s="62"/>
      <c r="AX1472" s="58"/>
      <c r="AY1472" s="58"/>
      <c r="AZ1472" s="58"/>
      <c r="BA1472" s="62"/>
      <c r="BB1472" s="62" t="s">
        <v>145</v>
      </c>
      <c r="BC1472" s="62" t="s">
        <v>146</v>
      </c>
      <c r="BD1472" s="66" t="s">
        <v>647</v>
      </c>
      <c r="BE1472" s="62"/>
      <c r="BF1472" s="75"/>
      <c r="BG1472" s="127" t="s">
        <v>648</v>
      </c>
      <c r="BH1472" s="128"/>
      <c r="BI1472" s="58"/>
      <c r="BJ1472" s="58"/>
      <c r="BK1472" s="58"/>
    </row>
    <row r="1473" s="95" customFormat="1" ht="60" hidden="1" customHeight="1">
      <c r="A1473" s="58"/>
      <c r="B1473" s="58" t="s">
        <v>62</v>
      </c>
      <c r="C1473" s="58" t="s">
        <v>63</v>
      </c>
      <c r="D1473" s="59" t="s">
        <v>64</v>
      </c>
      <c r="E1473" s="59">
        <v>600</v>
      </c>
      <c r="F1473" s="62" t="s">
        <v>5186</v>
      </c>
      <c r="G1473" s="62" t="s">
        <v>5565</v>
      </c>
      <c r="H1473" s="59" t="s">
        <v>5566</v>
      </c>
      <c r="I1473" s="63" t="s">
        <v>3879</v>
      </c>
      <c r="J1473" s="62" t="s">
        <v>640</v>
      </c>
      <c r="K1473" s="64" t="s">
        <v>463</v>
      </c>
      <c r="L1473" s="64" t="s">
        <v>641</v>
      </c>
      <c r="M1473" s="64" t="s">
        <v>5195</v>
      </c>
      <c r="N1473" s="59" t="s">
        <v>5567</v>
      </c>
      <c r="O1473" s="58" t="s">
        <v>644</v>
      </c>
      <c r="P1473" s="58" t="s">
        <v>76</v>
      </c>
      <c r="Q1473" s="66" t="s">
        <v>137</v>
      </c>
      <c r="R1473" s="116" t="s">
        <v>5191</v>
      </c>
      <c r="S1473" s="63">
        <v>12</v>
      </c>
      <c r="T1473" s="69">
        <f t="shared" si="128"/>
        <v>4391.6016</v>
      </c>
      <c r="U1473" s="59" t="s">
        <v>100</v>
      </c>
      <c r="V1473" s="58" t="str">
        <f t="shared" si="130"/>
        <v>М</v>
      </c>
      <c r="W1473" s="58" t="str">
        <f t="shared" si="131"/>
        <v>Па</v>
      </c>
      <c r="X1473" s="63">
        <v>16</v>
      </c>
      <c r="Y1473" s="63" t="s">
        <v>138</v>
      </c>
      <c r="Z1473" s="66" t="s">
        <v>139</v>
      </c>
      <c r="AA1473" s="59" t="s">
        <v>948</v>
      </c>
      <c r="AB1473" s="63"/>
      <c r="AC1473" s="66" t="s">
        <v>141</v>
      </c>
      <c r="AD1473" s="64">
        <v>36</v>
      </c>
      <c r="AE1473" s="72">
        <v>44884</v>
      </c>
      <c r="AF1473" s="73">
        <f t="shared" si="132"/>
        <v>45979</v>
      </c>
      <c r="AG1473" s="73" t="s">
        <v>1480</v>
      </c>
      <c r="AH1473" s="73" t="s">
        <v>83</v>
      </c>
      <c r="AI1473" s="66" t="s">
        <v>5568</v>
      </c>
      <c r="AJ1473" s="62" t="s">
        <v>143</v>
      </c>
      <c r="AK1473" s="73" t="str">
        <f t="shared" ca="1" si="133"/>
        <v>поверен</v>
      </c>
      <c r="AL1473" s="66"/>
      <c r="AM1473" s="66" t="s">
        <v>86</v>
      </c>
      <c r="AN1473" s="66" t="s">
        <v>87</v>
      </c>
      <c r="AO1473" s="66" t="s">
        <v>88</v>
      </c>
      <c r="AP1473" s="63"/>
      <c r="AQ1473" s="74"/>
      <c r="AR1473" s="73"/>
      <c r="AS1473" s="66" t="s">
        <v>91</v>
      </c>
      <c r="AT1473" s="58"/>
      <c r="AU1473" s="58"/>
      <c r="AV1473" s="62"/>
      <c r="AW1473" s="62"/>
      <c r="AX1473" s="58"/>
      <c r="AY1473" s="58"/>
      <c r="AZ1473" s="58"/>
      <c r="BA1473" s="62"/>
      <c r="BB1473" s="62" t="s">
        <v>145</v>
      </c>
      <c r="BC1473" s="62" t="s">
        <v>146</v>
      </c>
      <c r="BD1473" s="66">
        <v>3001</v>
      </c>
      <c r="BE1473" s="62"/>
      <c r="BF1473" s="75"/>
      <c r="BG1473" s="127" t="s">
        <v>648</v>
      </c>
      <c r="BH1473" s="128"/>
      <c r="BI1473" s="58"/>
      <c r="BJ1473" s="58"/>
      <c r="BK1473" s="58"/>
    </row>
    <row r="1474" s="95" customFormat="1" ht="60" hidden="1" customHeight="1">
      <c r="A1474" s="58"/>
      <c r="B1474" s="58" t="s">
        <v>62</v>
      </c>
      <c r="C1474" s="58" t="s">
        <v>63</v>
      </c>
      <c r="D1474" s="59" t="s">
        <v>64</v>
      </c>
      <c r="E1474" s="59">
        <v>600</v>
      </c>
      <c r="F1474" s="62" t="s">
        <v>5186</v>
      </c>
      <c r="G1474" s="62" t="s">
        <v>5569</v>
      </c>
      <c r="H1474" s="59" t="s">
        <v>5570</v>
      </c>
      <c r="I1474" s="63" t="s">
        <v>3879</v>
      </c>
      <c r="J1474" s="62" t="s">
        <v>640</v>
      </c>
      <c r="K1474" s="64" t="s">
        <v>463</v>
      </c>
      <c r="L1474" s="64" t="s">
        <v>641</v>
      </c>
      <c r="M1474" s="64" t="s">
        <v>5200</v>
      </c>
      <c r="N1474" s="59" t="s">
        <v>5571</v>
      </c>
      <c r="O1474" s="58" t="s">
        <v>644</v>
      </c>
      <c r="P1474" s="58" t="s">
        <v>76</v>
      </c>
      <c r="Q1474" s="66" t="s">
        <v>137</v>
      </c>
      <c r="R1474" s="116" t="s">
        <v>5191</v>
      </c>
      <c r="S1474" s="63">
        <v>12</v>
      </c>
      <c r="T1474" s="69">
        <f t="shared" si="128"/>
        <v>4391.6016</v>
      </c>
      <c r="U1474" s="59" t="s">
        <v>100</v>
      </c>
      <c r="V1474" s="58" t="str">
        <f t="shared" si="130"/>
        <v>М</v>
      </c>
      <c r="W1474" s="58" t="str">
        <f t="shared" si="131"/>
        <v>Па</v>
      </c>
      <c r="X1474" s="63">
        <v>60</v>
      </c>
      <c r="Y1474" s="63" t="s">
        <v>138</v>
      </c>
      <c r="Z1474" s="66" t="s">
        <v>139</v>
      </c>
      <c r="AA1474" s="59" t="s">
        <v>948</v>
      </c>
      <c r="AB1474" s="63"/>
      <c r="AC1474" s="66" t="s">
        <v>141</v>
      </c>
      <c r="AD1474" s="64">
        <v>36</v>
      </c>
      <c r="AE1474" s="72">
        <v>44884</v>
      </c>
      <c r="AF1474" s="73">
        <f t="shared" si="132"/>
        <v>45979</v>
      </c>
      <c r="AG1474" s="73" t="s">
        <v>1480</v>
      </c>
      <c r="AH1474" s="73" t="s">
        <v>83</v>
      </c>
      <c r="AI1474" s="66" t="s">
        <v>5572</v>
      </c>
      <c r="AJ1474" s="62" t="s">
        <v>143</v>
      </c>
      <c r="AK1474" s="73" t="str">
        <f t="shared" ca="1" si="133"/>
        <v>поверен</v>
      </c>
      <c r="AL1474" s="66"/>
      <c r="AM1474" s="66" t="s">
        <v>86</v>
      </c>
      <c r="AN1474" s="66" t="s">
        <v>87</v>
      </c>
      <c r="AO1474" s="66" t="s">
        <v>88</v>
      </c>
      <c r="AP1474" s="63"/>
      <c r="AQ1474" s="74"/>
      <c r="AR1474" s="73"/>
      <c r="AS1474" s="66" t="s">
        <v>91</v>
      </c>
      <c r="AT1474" s="58"/>
      <c r="AU1474" s="58"/>
      <c r="AV1474" s="62"/>
      <c r="AW1474" s="62"/>
      <c r="AX1474" s="58"/>
      <c r="AY1474" s="58"/>
      <c r="AZ1474" s="58"/>
      <c r="BA1474" s="62"/>
      <c r="BB1474" s="62" t="s">
        <v>145</v>
      </c>
      <c r="BC1474" s="62" t="s">
        <v>146</v>
      </c>
      <c r="BD1474" s="66">
        <v>3001</v>
      </c>
      <c r="BE1474" s="62"/>
      <c r="BF1474" s="75"/>
      <c r="BG1474" s="127" t="s">
        <v>648</v>
      </c>
      <c r="BH1474" s="128"/>
      <c r="BI1474" s="58"/>
      <c r="BJ1474" s="58"/>
      <c r="BK1474" s="58"/>
    </row>
    <row r="1475" s="95" customFormat="1" ht="60" hidden="1" customHeight="1">
      <c r="A1475" s="58"/>
      <c r="B1475" s="58" t="s">
        <v>62</v>
      </c>
      <c r="C1475" s="58" t="s">
        <v>63</v>
      </c>
      <c r="D1475" s="59" t="s">
        <v>64</v>
      </c>
      <c r="E1475" s="59">
        <v>600</v>
      </c>
      <c r="F1475" s="62" t="s">
        <v>5186</v>
      </c>
      <c r="G1475" s="62" t="s">
        <v>5573</v>
      </c>
      <c r="H1475" s="59" t="s">
        <v>5574</v>
      </c>
      <c r="I1475" s="63" t="s">
        <v>3879</v>
      </c>
      <c r="J1475" s="62" t="s">
        <v>640</v>
      </c>
      <c r="K1475" s="64" t="s">
        <v>463</v>
      </c>
      <c r="L1475" s="64" t="s">
        <v>641</v>
      </c>
      <c r="M1475" s="64" t="s">
        <v>5205</v>
      </c>
      <c r="N1475" s="59" t="s">
        <v>5575</v>
      </c>
      <c r="O1475" s="58" t="s">
        <v>644</v>
      </c>
      <c r="P1475" s="58" t="s">
        <v>76</v>
      </c>
      <c r="Q1475" s="66" t="s">
        <v>137</v>
      </c>
      <c r="R1475" s="116" t="s">
        <v>5191</v>
      </c>
      <c r="S1475" s="63">
        <v>12</v>
      </c>
      <c r="T1475" s="69">
        <f t="shared" si="128"/>
        <v>4391.6016</v>
      </c>
      <c r="U1475" s="59" t="s">
        <v>100</v>
      </c>
      <c r="V1475" s="58" t="str">
        <f t="shared" si="130"/>
        <v>к</v>
      </c>
      <c r="W1475" s="58" t="str">
        <f t="shared" si="131"/>
        <v>Па</v>
      </c>
      <c r="X1475" s="63">
        <v>600</v>
      </c>
      <c r="Y1475" s="63" t="s">
        <v>215</v>
      </c>
      <c r="Z1475" s="66" t="s">
        <v>139</v>
      </c>
      <c r="AA1475" s="59" t="s">
        <v>948</v>
      </c>
      <c r="AB1475" s="63"/>
      <c r="AC1475" s="66" t="s">
        <v>141</v>
      </c>
      <c r="AD1475" s="64">
        <v>36</v>
      </c>
      <c r="AE1475" s="72">
        <v>44884</v>
      </c>
      <c r="AF1475" s="73">
        <f t="shared" si="132"/>
        <v>45979</v>
      </c>
      <c r="AG1475" s="62" t="s">
        <v>82</v>
      </c>
      <c r="AH1475" s="62" t="s">
        <v>83</v>
      </c>
      <c r="AI1475" s="66" t="s">
        <v>5576</v>
      </c>
      <c r="AJ1475" s="62" t="s">
        <v>143</v>
      </c>
      <c r="AK1475" s="73" t="str">
        <f t="shared" ca="1" si="133"/>
        <v>поверен</v>
      </c>
      <c r="AL1475" s="66"/>
      <c r="AM1475" s="66" t="s">
        <v>86</v>
      </c>
      <c r="AN1475" s="66" t="s">
        <v>87</v>
      </c>
      <c r="AO1475" s="66" t="s">
        <v>88</v>
      </c>
      <c r="AP1475" s="63"/>
      <c r="AQ1475" s="74"/>
      <c r="AR1475" s="73"/>
      <c r="AS1475" s="66" t="s">
        <v>91</v>
      </c>
      <c r="AT1475" s="58"/>
      <c r="AU1475" s="58"/>
      <c r="AV1475" s="62"/>
      <c r="AW1475" s="62"/>
      <c r="AX1475" s="58"/>
      <c r="AY1475" s="58"/>
      <c r="AZ1475" s="58"/>
      <c r="BA1475" s="62"/>
      <c r="BB1475" s="62" t="s">
        <v>145</v>
      </c>
      <c r="BC1475" s="62" t="s">
        <v>146</v>
      </c>
      <c r="BD1475" s="66">
        <v>3001</v>
      </c>
      <c r="BE1475" s="62"/>
      <c r="BF1475" s="75"/>
      <c r="BG1475" s="127" t="s">
        <v>648</v>
      </c>
      <c r="BH1475" s="128"/>
      <c r="BI1475" s="58"/>
      <c r="BJ1475" s="58"/>
      <c r="BK1475" s="58"/>
    </row>
    <row r="1476" s="95" customFormat="1" ht="60" hidden="1" customHeight="1">
      <c r="A1476" s="58"/>
      <c r="B1476" s="58" t="s">
        <v>62</v>
      </c>
      <c r="C1476" s="58" t="s">
        <v>63</v>
      </c>
      <c r="D1476" s="59" t="s">
        <v>64</v>
      </c>
      <c r="E1476" s="59">
        <v>600</v>
      </c>
      <c r="F1476" s="62" t="s">
        <v>5186</v>
      </c>
      <c r="G1476" s="62" t="s">
        <v>5577</v>
      </c>
      <c r="H1476" s="59" t="s">
        <v>5578</v>
      </c>
      <c r="I1476" s="63" t="s">
        <v>3879</v>
      </c>
      <c r="J1476" s="62" t="s">
        <v>640</v>
      </c>
      <c r="K1476" s="64" t="s">
        <v>463</v>
      </c>
      <c r="L1476" s="64" t="s">
        <v>641</v>
      </c>
      <c r="M1476" s="64" t="s">
        <v>5205</v>
      </c>
      <c r="N1476" s="59" t="s">
        <v>5579</v>
      </c>
      <c r="O1476" s="58" t="s">
        <v>644</v>
      </c>
      <c r="P1476" s="58" t="s">
        <v>76</v>
      </c>
      <c r="Q1476" s="66" t="s">
        <v>137</v>
      </c>
      <c r="R1476" s="116" t="s">
        <v>5191</v>
      </c>
      <c r="S1476" s="63">
        <v>12</v>
      </c>
      <c r="T1476" s="69">
        <f t="shared" si="128"/>
        <v>4391.6016</v>
      </c>
      <c r="U1476" s="59" t="s">
        <v>100</v>
      </c>
      <c r="V1476" s="58" t="str">
        <f t="shared" si="130"/>
        <v>к</v>
      </c>
      <c r="W1476" s="58" t="str">
        <f t="shared" si="131"/>
        <v>Па</v>
      </c>
      <c r="X1476" s="63">
        <v>600</v>
      </c>
      <c r="Y1476" s="63" t="s">
        <v>215</v>
      </c>
      <c r="Z1476" s="66" t="s">
        <v>139</v>
      </c>
      <c r="AA1476" s="59" t="s">
        <v>948</v>
      </c>
      <c r="AB1476" s="63"/>
      <c r="AC1476" s="66" t="s">
        <v>141</v>
      </c>
      <c r="AD1476" s="64">
        <v>36</v>
      </c>
      <c r="AE1476" s="72">
        <v>44884</v>
      </c>
      <c r="AF1476" s="73">
        <f t="shared" si="132"/>
        <v>45979</v>
      </c>
      <c r="AG1476" s="62" t="s">
        <v>82</v>
      </c>
      <c r="AH1476" s="62" t="s">
        <v>83</v>
      </c>
      <c r="AI1476" s="66" t="s">
        <v>5580</v>
      </c>
      <c r="AJ1476" s="62" t="s">
        <v>143</v>
      </c>
      <c r="AK1476" s="73" t="str">
        <f t="shared" ca="1" si="133"/>
        <v>поверен</v>
      </c>
      <c r="AL1476" s="66"/>
      <c r="AM1476" s="66" t="s">
        <v>86</v>
      </c>
      <c r="AN1476" s="66" t="s">
        <v>87</v>
      </c>
      <c r="AO1476" s="66" t="s">
        <v>88</v>
      </c>
      <c r="AP1476" s="63"/>
      <c r="AQ1476" s="74"/>
      <c r="AR1476" s="73"/>
      <c r="AS1476" s="66" t="s">
        <v>91</v>
      </c>
      <c r="AT1476" s="58"/>
      <c r="AU1476" s="58"/>
      <c r="AV1476" s="62"/>
      <c r="AW1476" s="62"/>
      <c r="AX1476" s="58"/>
      <c r="AY1476" s="58"/>
      <c r="AZ1476" s="58"/>
      <c r="BA1476" s="62"/>
      <c r="BB1476" s="62" t="s">
        <v>145</v>
      </c>
      <c r="BC1476" s="62" t="s">
        <v>146</v>
      </c>
      <c r="BD1476" s="66">
        <v>3001</v>
      </c>
      <c r="BE1476" s="62"/>
      <c r="BF1476" s="75"/>
      <c r="BG1476" s="127" t="s">
        <v>648</v>
      </c>
      <c r="BH1476" s="128"/>
      <c r="BI1476" s="58"/>
      <c r="BJ1476" s="58"/>
      <c r="BK1476" s="58"/>
    </row>
    <row r="1477" s="98" customFormat="1" ht="60" hidden="1" customHeight="1">
      <c r="A1477" s="37"/>
      <c r="B1477" s="37" t="s">
        <v>62</v>
      </c>
      <c r="C1477" s="37" t="s">
        <v>63</v>
      </c>
      <c r="D1477" s="56" t="s">
        <v>64</v>
      </c>
      <c r="E1477" s="56">
        <v>600</v>
      </c>
      <c r="F1477" s="40" t="s">
        <v>5186</v>
      </c>
      <c r="G1477" s="37" t="s">
        <v>5581</v>
      </c>
      <c r="H1477" s="37" t="s">
        <v>5582</v>
      </c>
      <c r="I1477" s="48" t="s">
        <v>2316</v>
      </c>
      <c r="J1477" s="40" t="s">
        <v>5214</v>
      </c>
      <c r="K1477" s="49" t="s">
        <v>2318</v>
      </c>
      <c r="L1477" s="49" t="s">
        <v>2319</v>
      </c>
      <c r="M1477" s="40" t="s">
        <v>2320</v>
      </c>
      <c r="N1477" s="56" t="s">
        <v>5583</v>
      </c>
      <c r="O1477" s="48" t="s">
        <v>2321</v>
      </c>
      <c r="P1477" s="37" t="s">
        <v>76</v>
      </c>
      <c r="Q1477" s="42" t="s">
        <v>1193</v>
      </c>
      <c r="R1477" s="91">
        <v>42699</v>
      </c>
      <c r="S1477" s="48">
        <v>10</v>
      </c>
      <c r="T1477" s="45">
        <f t="shared" si="128"/>
        <v>46351</v>
      </c>
      <c r="U1477" s="56">
        <v>0.10000000000000001</v>
      </c>
      <c r="V1477" s="37" t="str">
        <f t="shared" si="130"/>
        <v>м</v>
      </c>
      <c r="W1477" s="37" t="str">
        <f t="shared" si="131"/>
        <v>м/c</v>
      </c>
      <c r="X1477" s="48">
        <v>30</v>
      </c>
      <c r="Y1477" s="48" t="s">
        <v>325</v>
      </c>
      <c r="Z1477" s="42" t="s">
        <v>2322</v>
      </c>
      <c r="AA1477" s="56" t="s">
        <v>2323</v>
      </c>
      <c r="AB1477" s="48" t="s">
        <v>325</v>
      </c>
      <c r="AC1477" s="42" t="s">
        <v>2324</v>
      </c>
      <c r="AD1477" s="49">
        <v>12</v>
      </c>
      <c r="AE1477" s="50">
        <v>45612</v>
      </c>
      <c r="AF1477" s="51">
        <f t="shared" si="132"/>
        <v>45976</v>
      </c>
      <c r="AG1477" s="40" t="s">
        <v>82</v>
      </c>
      <c r="AH1477" s="40" t="s">
        <v>83</v>
      </c>
      <c r="AI1477" s="42" t="s">
        <v>2424</v>
      </c>
      <c r="AJ1477" s="40" t="s">
        <v>85</v>
      </c>
      <c r="AK1477" s="51" t="str">
        <f t="shared" ca="1" si="133"/>
        <v>поверен</v>
      </c>
      <c r="AL1477" s="42"/>
      <c r="AM1477" s="42" t="s">
        <v>86</v>
      </c>
      <c r="AN1477" s="42" t="s">
        <v>87</v>
      </c>
      <c r="AO1477" s="42" t="s">
        <v>88</v>
      </c>
      <c r="AP1477" s="48" t="s">
        <v>2326</v>
      </c>
      <c r="AQ1477" s="41"/>
      <c r="AR1477" s="51"/>
      <c r="AS1477" s="42" t="s">
        <v>91</v>
      </c>
      <c r="AT1477" s="37"/>
      <c r="AU1477" s="37"/>
      <c r="AV1477" s="40"/>
      <c r="AW1477" s="40"/>
      <c r="AX1477" s="37"/>
      <c r="AY1477" s="37"/>
      <c r="AZ1477" s="37"/>
      <c r="BA1477" s="40"/>
      <c r="BB1477" s="40" t="s">
        <v>2327</v>
      </c>
      <c r="BC1477" s="40" t="s">
        <v>2328</v>
      </c>
      <c r="BD1477" s="42">
        <v>3661</v>
      </c>
      <c r="BE1477" s="40"/>
      <c r="BF1477" s="52"/>
      <c r="BG1477" s="37" t="s">
        <v>648</v>
      </c>
      <c r="BH1477" s="99"/>
      <c r="BI1477" s="41" t="s">
        <v>2337</v>
      </c>
      <c r="BJ1477" s="41" t="s">
        <v>2338</v>
      </c>
      <c r="BK1477" s="41" t="s">
        <v>880</v>
      </c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</row>
    <row r="1478" s="98" customFormat="1" ht="60" hidden="1" customHeight="1">
      <c r="A1478" s="37"/>
      <c r="B1478" s="37" t="s">
        <v>62</v>
      </c>
      <c r="C1478" s="37" t="s">
        <v>63</v>
      </c>
      <c r="D1478" s="56" t="s">
        <v>64</v>
      </c>
      <c r="E1478" s="56">
        <v>600</v>
      </c>
      <c r="F1478" s="40" t="s">
        <v>5186</v>
      </c>
      <c r="G1478" s="37" t="s">
        <v>5584</v>
      </c>
      <c r="H1478" s="37" t="s">
        <v>5585</v>
      </c>
      <c r="I1478" s="48" t="s">
        <v>2316</v>
      </c>
      <c r="J1478" s="40" t="s">
        <v>5214</v>
      </c>
      <c r="K1478" s="49" t="s">
        <v>2318</v>
      </c>
      <c r="L1478" s="49" t="s">
        <v>2319</v>
      </c>
      <c r="M1478" s="40" t="s">
        <v>2320</v>
      </c>
      <c r="N1478" s="56" t="s">
        <v>5586</v>
      </c>
      <c r="O1478" s="48" t="s">
        <v>2321</v>
      </c>
      <c r="P1478" s="37" t="s">
        <v>76</v>
      </c>
      <c r="Q1478" s="42" t="s">
        <v>1193</v>
      </c>
      <c r="R1478" s="91">
        <v>42699</v>
      </c>
      <c r="S1478" s="48">
        <v>10</v>
      </c>
      <c r="T1478" s="45">
        <f t="shared" si="128"/>
        <v>46351</v>
      </c>
      <c r="U1478" s="56">
        <v>0.10000000000000001</v>
      </c>
      <c r="V1478" s="37" t="str">
        <f t="shared" si="130"/>
        <v>м</v>
      </c>
      <c r="W1478" s="37" t="str">
        <f t="shared" si="131"/>
        <v>м/c</v>
      </c>
      <c r="X1478" s="48">
        <v>30</v>
      </c>
      <c r="Y1478" s="48" t="s">
        <v>325</v>
      </c>
      <c r="Z1478" s="42" t="s">
        <v>2322</v>
      </c>
      <c r="AA1478" s="56" t="s">
        <v>2323</v>
      </c>
      <c r="AB1478" s="48" t="s">
        <v>325</v>
      </c>
      <c r="AC1478" s="42" t="s">
        <v>2324</v>
      </c>
      <c r="AD1478" s="49">
        <v>12</v>
      </c>
      <c r="AE1478" s="50">
        <v>45612</v>
      </c>
      <c r="AF1478" s="51">
        <f t="shared" si="132"/>
        <v>45976</v>
      </c>
      <c r="AG1478" s="40" t="s">
        <v>82</v>
      </c>
      <c r="AH1478" s="40" t="s">
        <v>83</v>
      </c>
      <c r="AI1478" s="42" t="s">
        <v>2424</v>
      </c>
      <c r="AJ1478" s="40" t="s">
        <v>85</v>
      </c>
      <c r="AK1478" s="51" t="str">
        <f t="shared" ca="1" si="133"/>
        <v>поверен</v>
      </c>
      <c r="AL1478" s="42"/>
      <c r="AM1478" s="42" t="s">
        <v>86</v>
      </c>
      <c r="AN1478" s="42" t="s">
        <v>87</v>
      </c>
      <c r="AO1478" s="42" t="s">
        <v>88</v>
      </c>
      <c r="AP1478" s="48" t="s">
        <v>2326</v>
      </c>
      <c r="AQ1478" s="41"/>
      <c r="AR1478" s="51"/>
      <c r="AS1478" s="42" t="s">
        <v>91</v>
      </c>
      <c r="AT1478" s="37"/>
      <c r="AU1478" s="37"/>
      <c r="AV1478" s="40"/>
      <c r="AW1478" s="40"/>
      <c r="AX1478" s="37"/>
      <c r="AY1478" s="37"/>
      <c r="AZ1478" s="37"/>
      <c r="BA1478" s="40"/>
      <c r="BB1478" s="40" t="s">
        <v>2327</v>
      </c>
      <c r="BC1478" s="40" t="s">
        <v>2328</v>
      </c>
      <c r="BD1478" s="42">
        <v>3661</v>
      </c>
      <c r="BE1478" s="40"/>
      <c r="BF1478" s="52"/>
      <c r="BG1478" s="37" t="s">
        <v>648</v>
      </c>
      <c r="BH1478" s="99"/>
      <c r="BI1478" s="41" t="s">
        <v>2337</v>
      </c>
      <c r="BJ1478" s="41" t="s">
        <v>2338</v>
      </c>
      <c r="BK1478" s="41" t="s">
        <v>880</v>
      </c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</row>
    <row r="1479" s="98" customFormat="1" ht="60" hidden="1" customHeight="1">
      <c r="A1479" s="37"/>
      <c r="B1479" s="37" t="s">
        <v>62</v>
      </c>
      <c r="C1479" s="37" t="s">
        <v>63</v>
      </c>
      <c r="D1479" s="56" t="s">
        <v>64</v>
      </c>
      <c r="E1479" s="56">
        <v>600</v>
      </c>
      <c r="F1479" s="40" t="s">
        <v>5186</v>
      </c>
      <c r="G1479" s="37" t="s">
        <v>5587</v>
      </c>
      <c r="H1479" s="37" t="s">
        <v>5588</v>
      </c>
      <c r="I1479" s="48" t="s">
        <v>2316</v>
      </c>
      <c r="J1479" s="40" t="s">
        <v>5214</v>
      </c>
      <c r="K1479" s="49" t="s">
        <v>2318</v>
      </c>
      <c r="L1479" s="49" t="s">
        <v>2319</v>
      </c>
      <c r="M1479" s="40" t="s">
        <v>2320</v>
      </c>
      <c r="N1479" s="56" t="s">
        <v>5589</v>
      </c>
      <c r="O1479" s="48" t="s">
        <v>2321</v>
      </c>
      <c r="P1479" s="37" t="s">
        <v>76</v>
      </c>
      <c r="Q1479" s="42" t="s">
        <v>1193</v>
      </c>
      <c r="R1479" s="91">
        <v>42699</v>
      </c>
      <c r="S1479" s="48">
        <v>10</v>
      </c>
      <c r="T1479" s="45">
        <f t="shared" si="128"/>
        <v>46351</v>
      </c>
      <c r="U1479" s="56">
        <v>0.10000000000000001</v>
      </c>
      <c r="V1479" s="37" t="str">
        <f t="shared" si="130"/>
        <v>м</v>
      </c>
      <c r="W1479" s="37" t="str">
        <f t="shared" si="131"/>
        <v>м/c</v>
      </c>
      <c r="X1479" s="48">
        <v>30</v>
      </c>
      <c r="Y1479" s="48" t="s">
        <v>325</v>
      </c>
      <c r="Z1479" s="42" t="s">
        <v>2322</v>
      </c>
      <c r="AA1479" s="56" t="s">
        <v>2323</v>
      </c>
      <c r="AB1479" s="48" t="s">
        <v>325</v>
      </c>
      <c r="AC1479" s="42" t="s">
        <v>2324</v>
      </c>
      <c r="AD1479" s="49">
        <v>12</v>
      </c>
      <c r="AE1479" s="50">
        <v>45612</v>
      </c>
      <c r="AF1479" s="51">
        <f t="shared" si="132"/>
        <v>45976</v>
      </c>
      <c r="AG1479" s="40" t="s">
        <v>82</v>
      </c>
      <c r="AH1479" s="40" t="s">
        <v>83</v>
      </c>
      <c r="AI1479" s="42" t="s">
        <v>2424</v>
      </c>
      <c r="AJ1479" s="40" t="s">
        <v>85</v>
      </c>
      <c r="AK1479" s="51" t="str">
        <f t="shared" ca="1" si="133"/>
        <v>поверен</v>
      </c>
      <c r="AL1479" s="42"/>
      <c r="AM1479" s="42" t="s">
        <v>86</v>
      </c>
      <c r="AN1479" s="42" t="s">
        <v>87</v>
      </c>
      <c r="AO1479" s="42" t="s">
        <v>88</v>
      </c>
      <c r="AP1479" s="48" t="s">
        <v>2326</v>
      </c>
      <c r="AQ1479" s="41"/>
      <c r="AR1479" s="51"/>
      <c r="AS1479" s="42" t="s">
        <v>91</v>
      </c>
      <c r="AT1479" s="37"/>
      <c r="AU1479" s="37"/>
      <c r="AV1479" s="40"/>
      <c r="AW1479" s="40"/>
      <c r="AX1479" s="37"/>
      <c r="AY1479" s="37"/>
      <c r="AZ1479" s="37"/>
      <c r="BA1479" s="40"/>
      <c r="BB1479" s="40" t="s">
        <v>2327</v>
      </c>
      <c r="BC1479" s="40" t="s">
        <v>2328</v>
      </c>
      <c r="BD1479" s="42">
        <v>3661</v>
      </c>
      <c r="BE1479" s="40"/>
      <c r="BF1479" s="52"/>
      <c r="BG1479" s="37" t="s">
        <v>648</v>
      </c>
      <c r="BH1479" s="99"/>
      <c r="BI1479" s="41" t="s">
        <v>2337</v>
      </c>
      <c r="BJ1479" s="41" t="s">
        <v>2338</v>
      </c>
      <c r="BK1479" s="41" t="s">
        <v>880</v>
      </c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</row>
    <row r="1480" s="98" customFormat="1" ht="60" hidden="1" customHeight="1">
      <c r="A1480" s="37"/>
      <c r="B1480" s="37" t="s">
        <v>62</v>
      </c>
      <c r="C1480" s="37" t="s">
        <v>63</v>
      </c>
      <c r="D1480" s="56" t="s">
        <v>64</v>
      </c>
      <c r="E1480" s="56">
        <v>600</v>
      </c>
      <c r="F1480" s="40" t="s">
        <v>5186</v>
      </c>
      <c r="G1480" s="37" t="s">
        <v>5587</v>
      </c>
      <c r="H1480" s="37" t="s">
        <v>5590</v>
      </c>
      <c r="I1480" s="48" t="s">
        <v>2316</v>
      </c>
      <c r="J1480" s="40" t="s">
        <v>5214</v>
      </c>
      <c r="K1480" s="49" t="s">
        <v>2318</v>
      </c>
      <c r="L1480" s="49" t="s">
        <v>2319</v>
      </c>
      <c r="M1480" s="40" t="s">
        <v>2320</v>
      </c>
      <c r="N1480" s="56" t="s">
        <v>5591</v>
      </c>
      <c r="O1480" s="48" t="s">
        <v>2321</v>
      </c>
      <c r="P1480" s="37" t="s">
        <v>76</v>
      </c>
      <c r="Q1480" s="42" t="s">
        <v>1193</v>
      </c>
      <c r="R1480" s="91">
        <v>42636</v>
      </c>
      <c r="S1480" s="48">
        <v>10</v>
      </c>
      <c r="T1480" s="45">
        <f t="shared" si="128"/>
        <v>46288</v>
      </c>
      <c r="U1480" s="56">
        <v>0.10000000000000001</v>
      </c>
      <c r="V1480" s="37" t="str">
        <f t="shared" si="130"/>
        <v>м</v>
      </c>
      <c r="W1480" s="37" t="str">
        <f t="shared" si="131"/>
        <v>м/c</v>
      </c>
      <c r="X1480" s="48">
        <v>30</v>
      </c>
      <c r="Y1480" s="48" t="s">
        <v>325</v>
      </c>
      <c r="Z1480" s="42" t="s">
        <v>2322</v>
      </c>
      <c r="AA1480" s="56" t="s">
        <v>2323</v>
      </c>
      <c r="AB1480" s="48" t="s">
        <v>325</v>
      </c>
      <c r="AC1480" s="42" t="s">
        <v>2324</v>
      </c>
      <c r="AD1480" s="49">
        <v>12</v>
      </c>
      <c r="AE1480" s="50">
        <v>45612</v>
      </c>
      <c r="AF1480" s="51">
        <f t="shared" si="132"/>
        <v>45976</v>
      </c>
      <c r="AG1480" s="40" t="s">
        <v>82</v>
      </c>
      <c r="AH1480" s="40" t="s">
        <v>83</v>
      </c>
      <c r="AI1480" s="42" t="s">
        <v>2424</v>
      </c>
      <c r="AJ1480" s="40" t="s">
        <v>85</v>
      </c>
      <c r="AK1480" s="51" t="str">
        <f t="shared" ca="1" si="133"/>
        <v>поверен</v>
      </c>
      <c r="AL1480" s="42"/>
      <c r="AM1480" s="42" t="s">
        <v>86</v>
      </c>
      <c r="AN1480" s="42" t="s">
        <v>87</v>
      </c>
      <c r="AO1480" s="42" t="s">
        <v>88</v>
      </c>
      <c r="AP1480" s="48" t="s">
        <v>2326</v>
      </c>
      <c r="AQ1480" s="41"/>
      <c r="AR1480" s="51"/>
      <c r="AS1480" s="42" t="s">
        <v>91</v>
      </c>
      <c r="AT1480" s="37"/>
      <c r="AU1480" s="37"/>
      <c r="AV1480" s="40"/>
      <c r="AW1480" s="40"/>
      <c r="AX1480" s="37"/>
      <c r="AY1480" s="37"/>
      <c r="AZ1480" s="37"/>
      <c r="BA1480" s="40"/>
      <c r="BB1480" s="40" t="s">
        <v>2327</v>
      </c>
      <c r="BC1480" s="40" t="s">
        <v>2328</v>
      </c>
      <c r="BD1480" s="42">
        <v>3661</v>
      </c>
      <c r="BE1480" s="40"/>
      <c r="BF1480" s="52"/>
      <c r="BG1480" s="37" t="s">
        <v>648</v>
      </c>
      <c r="BH1480" s="99"/>
      <c r="BI1480" s="41" t="s">
        <v>2337</v>
      </c>
      <c r="BJ1480" s="41" t="s">
        <v>2338</v>
      </c>
      <c r="BK1480" s="41" t="s">
        <v>880</v>
      </c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</row>
    <row r="1481" s="98" customFormat="1" ht="60" hidden="1" customHeight="1">
      <c r="A1481" s="37"/>
      <c r="B1481" s="37" t="s">
        <v>62</v>
      </c>
      <c r="C1481" s="37" t="s">
        <v>63</v>
      </c>
      <c r="D1481" s="56" t="s">
        <v>64</v>
      </c>
      <c r="E1481" s="56">
        <v>600</v>
      </c>
      <c r="F1481" s="40" t="s">
        <v>5186</v>
      </c>
      <c r="G1481" s="37" t="s">
        <v>5592</v>
      </c>
      <c r="H1481" s="37" t="s">
        <v>5593</v>
      </c>
      <c r="I1481" s="48" t="s">
        <v>2316</v>
      </c>
      <c r="J1481" s="40" t="s">
        <v>5214</v>
      </c>
      <c r="K1481" s="49" t="s">
        <v>2318</v>
      </c>
      <c r="L1481" s="49" t="s">
        <v>2319</v>
      </c>
      <c r="M1481" s="40" t="s">
        <v>2320</v>
      </c>
      <c r="N1481" s="56" t="s">
        <v>5594</v>
      </c>
      <c r="O1481" s="48" t="s">
        <v>2321</v>
      </c>
      <c r="P1481" s="37" t="s">
        <v>76</v>
      </c>
      <c r="Q1481" s="42" t="s">
        <v>1193</v>
      </c>
      <c r="R1481" s="91">
        <v>42636</v>
      </c>
      <c r="S1481" s="48">
        <v>10</v>
      </c>
      <c r="T1481" s="45">
        <f t="shared" si="128"/>
        <v>46288</v>
      </c>
      <c r="U1481" s="56">
        <v>0.10000000000000001</v>
      </c>
      <c r="V1481" s="37" t="str">
        <f t="shared" si="130"/>
        <v>м</v>
      </c>
      <c r="W1481" s="37" t="str">
        <f t="shared" si="131"/>
        <v>м/c</v>
      </c>
      <c r="X1481" s="48">
        <v>30</v>
      </c>
      <c r="Y1481" s="48" t="s">
        <v>325</v>
      </c>
      <c r="Z1481" s="42" t="s">
        <v>2322</v>
      </c>
      <c r="AA1481" s="56" t="s">
        <v>2323</v>
      </c>
      <c r="AB1481" s="48" t="s">
        <v>325</v>
      </c>
      <c r="AC1481" s="42" t="s">
        <v>2324</v>
      </c>
      <c r="AD1481" s="49">
        <v>12</v>
      </c>
      <c r="AE1481" s="50">
        <v>45612</v>
      </c>
      <c r="AF1481" s="51">
        <f t="shared" si="132"/>
        <v>45976</v>
      </c>
      <c r="AG1481" s="40" t="s">
        <v>82</v>
      </c>
      <c r="AH1481" s="40" t="s">
        <v>83</v>
      </c>
      <c r="AI1481" s="42" t="s">
        <v>2424</v>
      </c>
      <c r="AJ1481" s="40" t="s">
        <v>85</v>
      </c>
      <c r="AK1481" s="51" t="str">
        <f t="shared" ca="1" si="133"/>
        <v>поверен</v>
      </c>
      <c r="AL1481" s="42"/>
      <c r="AM1481" s="42" t="s">
        <v>86</v>
      </c>
      <c r="AN1481" s="42" t="s">
        <v>87</v>
      </c>
      <c r="AO1481" s="42" t="s">
        <v>88</v>
      </c>
      <c r="AP1481" s="48" t="s">
        <v>2326</v>
      </c>
      <c r="AQ1481" s="41"/>
      <c r="AR1481" s="51"/>
      <c r="AS1481" s="42" t="s">
        <v>91</v>
      </c>
      <c r="AT1481" s="37"/>
      <c r="AU1481" s="37"/>
      <c r="AV1481" s="40"/>
      <c r="AW1481" s="40"/>
      <c r="AX1481" s="37"/>
      <c r="AY1481" s="37"/>
      <c r="AZ1481" s="37"/>
      <c r="BA1481" s="40"/>
      <c r="BB1481" s="40" t="s">
        <v>2327</v>
      </c>
      <c r="BC1481" s="40" t="s">
        <v>2328</v>
      </c>
      <c r="BD1481" s="42">
        <v>3661</v>
      </c>
      <c r="BE1481" s="40"/>
      <c r="BF1481" s="52"/>
      <c r="BG1481" s="37" t="s">
        <v>648</v>
      </c>
      <c r="BH1481" s="99"/>
      <c r="BI1481" s="41" t="s">
        <v>2337</v>
      </c>
      <c r="BJ1481" s="41" t="s">
        <v>2338</v>
      </c>
      <c r="BK1481" s="41" t="s">
        <v>880</v>
      </c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</row>
    <row r="1482" s="98" customFormat="1" ht="60" hidden="1" customHeight="1">
      <c r="A1482" s="37"/>
      <c r="B1482" s="37" t="s">
        <v>62</v>
      </c>
      <c r="C1482" s="37" t="s">
        <v>63</v>
      </c>
      <c r="D1482" s="56" t="s">
        <v>64</v>
      </c>
      <c r="E1482" s="56">
        <v>600</v>
      </c>
      <c r="F1482" s="40" t="s">
        <v>5186</v>
      </c>
      <c r="G1482" s="37" t="s">
        <v>5595</v>
      </c>
      <c r="H1482" s="37" t="s">
        <v>5596</v>
      </c>
      <c r="I1482" s="48" t="s">
        <v>2316</v>
      </c>
      <c r="J1482" s="40" t="s">
        <v>5214</v>
      </c>
      <c r="K1482" s="49" t="s">
        <v>2318</v>
      </c>
      <c r="L1482" s="49" t="s">
        <v>2319</v>
      </c>
      <c r="M1482" s="40" t="s">
        <v>2320</v>
      </c>
      <c r="N1482" s="56" t="s">
        <v>5597</v>
      </c>
      <c r="O1482" s="37" t="s">
        <v>2321</v>
      </c>
      <c r="P1482" s="37" t="s">
        <v>76</v>
      </c>
      <c r="Q1482" s="42" t="s">
        <v>1193</v>
      </c>
      <c r="R1482" s="91">
        <v>42699</v>
      </c>
      <c r="S1482" s="48">
        <v>10</v>
      </c>
      <c r="T1482" s="45">
        <f t="shared" si="128"/>
        <v>46351</v>
      </c>
      <c r="U1482" s="56">
        <v>0.10000000000000001</v>
      </c>
      <c r="V1482" s="37" t="str">
        <f t="shared" si="130"/>
        <v>м</v>
      </c>
      <c r="W1482" s="37" t="str">
        <f t="shared" si="131"/>
        <v>м/c</v>
      </c>
      <c r="X1482" s="48">
        <v>30</v>
      </c>
      <c r="Y1482" s="48" t="s">
        <v>325</v>
      </c>
      <c r="Z1482" s="42" t="s">
        <v>2322</v>
      </c>
      <c r="AA1482" s="56" t="s">
        <v>2323</v>
      </c>
      <c r="AB1482" s="48" t="s">
        <v>325</v>
      </c>
      <c r="AC1482" s="42" t="s">
        <v>2324</v>
      </c>
      <c r="AD1482" s="49">
        <v>12</v>
      </c>
      <c r="AE1482" s="50">
        <v>45612</v>
      </c>
      <c r="AF1482" s="51">
        <f t="shared" si="132"/>
        <v>45976</v>
      </c>
      <c r="AG1482" s="40" t="s">
        <v>82</v>
      </c>
      <c r="AH1482" s="40" t="s">
        <v>83</v>
      </c>
      <c r="AI1482" s="42" t="s">
        <v>2424</v>
      </c>
      <c r="AJ1482" s="40" t="s">
        <v>85</v>
      </c>
      <c r="AK1482" s="51" t="str">
        <f t="shared" ca="1" si="133"/>
        <v>поверен</v>
      </c>
      <c r="AL1482" s="42"/>
      <c r="AM1482" s="42" t="s">
        <v>86</v>
      </c>
      <c r="AN1482" s="42" t="s">
        <v>87</v>
      </c>
      <c r="AO1482" s="42" t="s">
        <v>88</v>
      </c>
      <c r="AP1482" s="48" t="s">
        <v>2326</v>
      </c>
      <c r="AQ1482" s="41"/>
      <c r="AR1482" s="51"/>
      <c r="AS1482" s="42" t="s">
        <v>91</v>
      </c>
      <c r="AT1482" s="37"/>
      <c r="AU1482" s="37"/>
      <c r="AV1482" s="40"/>
      <c r="AW1482" s="40"/>
      <c r="AX1482" s="37"/>
      <c r="AY1482" s="37"/>
      <c r="AZ1482" s="37"/>
      <c r="BA1482" s="40"/>
      <c r="BB1482" s="40" t="s">
        <v>2327</v>
      </c>
      <c r="BC1482" s="40" t="s">
        <v>2328</v>
      </c>
      <c r="BD1482" s="42">
        <v>3661</v>
      </c>
      <c r="BE1482" s="40"/>
      <c r="BF1482" s="52"/>
      <c r="BG1482" s="37" t="s">
        <v>648</v>
      </c>
      <c r="BH1482" s="99"/>
      <c r="BI1482" s="41" t="s">
        <v>2337</v>
      </c>
      <c r="BJ1482" s="41" t="s">
        <v>2338</v>
      </c>
      <c r="BK1482" s="41" t="s">
        <v>880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</row>
    <row r="1483" s="98" customFormat="1" ht="60" hidden="1" customHeight="1">
      <c r="A1483" s="37"/>
      <c r="B1483" s="37" t="s">
        <v>62</v>
      </c>
      <c r="C1483" s="37" t="s">
        <v>63</v>
      </c>
      <c r="D1483" s="56" t="s">
        <v>64</v>
      </c>
      <c r="E1483" s="56">
        <v>600</v>
      </c>
      <c r="F1483" s="40" t="s">
        <v>5186</v>
      </c>
      <c r="G1483" s="37" t="s">
        <v>5598</v>
      </c>
      <c r="H1483" s="37" t="s">
        <v>5599</v>
      </c>
      <c r="I1483" s="48" t="s">
        <v>2316</v>
      </c>
      <c r="J1483" s="40" t="s">
        <v>5214</v>
      </c>
      <c r="K1483" s="49" t="s">
        <v>2318</v>
      </c>
      <c r="L1483" s="49" t="s">
        <v>2319</v>
      </c>
      <c r="M1483" s="40" t="s">
        <v>2320</v>
      </c>
      <c r="N1483" s="56" t="s">
        <v>5600</v>
      </c>
      <c r="O1483" s="48" t="s">
        <v>2321</v>
      </c>
      <c r="P1483" s="37" t="s">
        <v>76</v>
      </c>
      <c r="Q1483" s="42" t="s">
        <v>1193</v>
      </c>
      <c r="R1483" s="91">
        <v>42699</v>
      </c>
      <c r="S1483" s="48">
        <v>10</v>
      </c>
      <c r="T1483" s="45">
        <f t="shared" si="128"/>
        <v>46351</v>
      </c>
      <c r="U1483" s="56">
        <v>0.10000000000000001</v>
      </c>
      <c r="V1483" s="37" t="str">
        <f t="shared" si="130"/>
        <v>м</v>
      </c>
      <c r="W1483" s="37" t="str">
        <f t="shared" si="131"/>
        <v>м/c</v>
      </c>
      <c r="X1483" s="48">
        <v>30</v>
      </c>
      <c r="Y1483" s="48" t="s">
        <v>325</v>
      </c>
      <c r="Z1483" s="42" t="s">
        <v>2322</v>
      </c>
      <c r="AA1483" s="56" t="s">
        <v>2323</v>
      </c>
      <c r="AB1483" s="48" t="s">
        <v>325</v>
      </c>
      <c r="AC1483" s="42" t="s">
        <v>2324</v>
      </c>
      <c r="AD1483" s="49">
        <v>12</v>
      </c>
      <c r="AE1483" s="50">
        <v>45612</v>
      </c>
      <c r="AF1483" s="51">
        <f t="shared" si="132"/>
        <v>45976</v>
      </c>
      <c r="AG1483" s="40" t="s">
        <v>82</v>
      </c>
      <c r="AH1483" s="40" t="s">
        <v>83</v>
      </c>
      <c r="AI1483" s="42" t="s">
        <v>2424</v>
      </c>
      <c r="AJ1483" s="40" t="s">
        <v>85</v>
      </c>
      <c r="AK1483" s="51" t="str">
        <f t="shared" ca="1" si="133"/>
        <v>поверен</v>
      </c>
      <c r="AL1483" s="42"/>
      <c r="AM1483" s="42" t="s">
        <v>86</v>
      </c>
      <c r="AN1483" s="42" t="s">
        <v>87</v>
      </c>
      <c r="AO1483" s="42" t="s">
        <v>88</v>
      </c>
      <c r="AP1483" s="48" t="s">
        <v>2326</v>
      </c>
      <c r="AQ1483" s="41"/>
      <c r="AR1483" s="51"/>
      <c r="AS1483" s="42" t="s">
        <v>91</v>
      </c>
      <c r="AT1483" s="37"/>
      <c r="AU1483" s="37"/>
      <c r="AV1483" s="40"/>
      <c r="AW1483" s="40"/>
      <c r="AX1483" s="37"/>
      <c r="AY1483" s="37"/>
      <c r="AZ1483" s="37"/>
      <c r="BA1483" s="40"/>
      <c r="BB1483" s="40" t="s">
        <v>2327</v>
      </c>
      <c r="BC1483" s="40" t="s">
        <v>2328</v>
      </c>
      <c r="BD1483" s="42">
        <v>3661</v>
      </c>
      <c r="BE1483" s="40"/>
      <c r="BF1483" s="52"/>
      <c r="BG1483" s="37" t="s">
        <v>648</v>
      </c>
      <c r="BH1483" s="99"/>
      <c r="BI1483" s="41" t="s">
        <v>2337</v>
      </c>
      <c r="BJ1483" s="41" t="s">
        <v>2338</v>
      </c>
      <c r="BK1483" s="41" t="s">
        <v>880</v>
      </c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</row>
    <row r="1484" s="98" customFormat="1" ht="60" hidden="1" customHeight="1">
      <c r="A1484" s="37"/>
      <c r="B1484" s="37" t="s">
        <v>62</v>
      </c>
      <c r="C1484" s="37" t="s">
        <v>63</v>
      </c>
      <c r="D1484" s="56" t="s">
        <v>64</v>
      </c>
      <c r="E1484" s="56">
        <v>600</v>
      </c>
      <c r="F1484" s="40" t="s">
        <v>5186</v>
      </c>
      <c r="G1484" s="37" t="s">
        <v>5598</v>
      </c>
      <c r="H1484" s="37" t="s">
        <v>5601</v>
      </c>
      <c r="I1484" s="48" t="s">
        <v>2316</v>
      </c>
      <c r="J1484" s="40" t="s">
        <v>5214</v>
      </c>
      <c r="K1484" s="49" t="s">
        <v>2318</v>
      </c>
      <c r="L1484" s="49" t="s">
        <v>2319</v>
      </c>
      <c r="M1484" s="40" t="s">
        <v>2320</v>
      </c>
      <c r="N1484" s="56" t="s">
        <v>5602</v>
      </c>
      <c r="O1484" s="37" t="s">
        <v>2321</v>
      </c>
      <c r="P1484" s="37" t="s">
        <v>76</v>
      </c>
      <c r="Q1484" s="42" t="s">
        <v>1193</v>
      </c>
      <c r="R1484" s="91">
        <v>42625</v>
      </c>
      <c r="S1484" s="48">
        <v>10</v>
      </c>
      <c r="T1484" s="45">
        <f t="shared" si="128"/>
        <v>46277</v>
      </c>
      <c r="U1484" s="56">
        <v>0.10000000000000001</v>
      </c>
      <c r="V1484" s="37" t="str">
        <f t="shared" si="130"/>
        <v>м</v>
      </c>
      <c r="W1484" s="37" t="str">
        <f t="shared" si="131"/>
        <v>м/c</v>
      </c>
      <c r="X1484" s="48">
        <v>30</v>
      </c>
      <c r="Y1484" s="48" t="s">
        <v>325</v>
      </c>
      <c r="Z1484" s="42" t="s">
        <v>2322</v>
      </c>
      <c r="AA1484" s="56" t="s">
        <v>2323</v>
      </c>
      <c r="AB1484" s="48" t="s">
        <v>325</v>
      </c>
      <c r="AC1484" s="42" t="s">
        <v>2324</v>
      </c>
      <c r="AD1484" s="49">
        <v>12</v>
      </c>
      <c r="AE1484" s="50">
        <v>45612</v>
      </c>
      <c r="AF1484" s="51">
        <f t="shared" si="132"/>
        <v>45976</v>
      </c>
      <c r="AG1484" s="40" t="s">
        <v>82</v>
      </c>
      <c r="AH1484" s="40" t="s">
        <v>83</v>
      </c>
      <c r="AI1484" s="42" t="s">
        <v>2424</v>
      </c>
      <c r="AJ1484" s="40" t="s">
        <v>85</v>
      </c>
      <c r="AK1484" s="51" t="str">
        <f t="shared" ca="1" si="133"/>
        <v>поверен</v>
      </c>
      <c r="AL1484" s="42"/>
      <c r="AM1484" s="42" t="s">
        <v>86</v>
      </c>
      <c r="AN1484" s="42" t="s">
        <v>87</v>
      </c>
      <c r="AO1484" s="42" t="s">
        <v>88</v>
      </c>
      <c r="AP1484" s="48" t="s">
        <v>2326</v>
      </c>
      <c r="AQ1484" s="41"/>
      <c r="AR1484" s="51"/>
      <c r="AS1484" s="42" t="s">
        <v>91</v>
      </c>
      <c r="AT1484" s="37"/>
      <c r="AU1484" s="37"/>
      <c r="AV1484" s="40"/>
      <c r="AW1484" s="40"/>
      <c r="AX1484" s="37"/>
      <c r="AY1484" s="37"/>
      <c r="AZ1484" s="37"/>
      <c r="BA1484" s="40"/>
      <c r="BB1484" s="40" t="s">
        <v>2327</v>
      </c>
      <c r="BC1484" s="40" t="s">
        <v>2328</v>
      </c>
      <c r="BD1484" s="42">
        <v>3661</v>
      </c>
      <c r="BE1484" s="40"/>
      <c r="BF1484" s="52"/>
      <c r="BG1484" s="37" t="s">
        <v>648</v>
      </c>
      <c r="BH1484" s="99"/>
      <c r="BI1484" s="41" t="s">
        <v>2337</v>
      </c>
      <c r="BJ1484" s="41" t="s">
        <v>2338</v>
      </c>
      <c r="BK1484" s="41" t="s">
        <v>880</v>
      </c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</row>
    <row r="1485" s="98" customFormat="1" ht="60" hidden="1" customHeight="1">
      <c r="A1485" s="37"/>
      <c r="B1485" s="37" t="s">
        <v>62</v>
      </c>
      <c r="C1485" s="37" t="s">
        <v>63</v>
      </c>
      <c r="D1485" s="56" t="s">
        <v>64</v>
      </c>
      <c r="E1485" s="56">
        <v>600</v>
      </c>
      <c r="F1485" s="40" t="s">
        <v>5186</v>
      </c>
      <c r="G1485" s="37" t="s">
        <v>5603</v>
      </c>
      <c r="H1485" s="37" t="s">
        <v>5604</v>
      </c>
      <c r="I1485" s="48" t="s">
        <v>2316</v>
      </c>
      <c r="J1485" s="40" t="s">
        <v>5312</v>
      </c>
      <c r="K1485" s="49" t="s">
        <v>2318</v>
      </c>
      <c r="L1485" s="49" t="s">
        <v>2319</v>
      </c>
      <c r="M1485" s="40" t="s">
        <v>2320</v>
      </c>
      <c r="N1485" s="56" t="s">
        <v>5605</v>
      </c>
      <c r="O1485" s="48" t="s">
        <v>2321</v>
      </c>
      <c r="P1485" s="37" t="s">
        <v>76</v>
      </c>
      <c r="Q1485" s="42" t="s">
        <v>1193</v>
      </c>
      <c r="R1485" s="91">
        <v>42699</v>
      </c>
      <c r="S1485" s="48">
        <v>10</v>
      </c>
      <c r="T1485" s="45">
        <f t="shared" ref="T1485:T1548" si="134">R1485+S1485*365.2</f>
        <v>46351</v>
      </c>
      <c r="U1485" s="56">
        <v>0.10000000000000001</v>
      </c>
      <c r="V1485" s="37" t="str">
        <f t="shared" si="130"/>
        <v>м</v>
      </c>
      <c r="W1485" s="37" t="str">
        <f t="shared" si="131"/>
        <v>м/c</v>
      </c>
      <c r="X1485" s="48">
        <v>30</v>
      </c>
      <c r="Y1485" s="48" t="s">
        <v>325</v>
      </c>
      <c r="Z1485" s="42" t="s">
        <v>2322</v>
      </c>
      <c r="AA1485" s="56" t="s">
        <v>2323</v>
      </c>
      <c r="AB1485" s="48" t="s">
        <v>325</v>
      </c>
      <c r="AC1485" s="42" t="s">
        <v>2324</v>
      </c>
      <c r="AD1485" s="49">
        <v>12</v>
      </c>
      <c r="AE1485" s="50">
        <v>45612</v>
      </c>
      <c r="AF1485" s="51">
        <f t="shared" si="132"/>
        <v>45976</v>
      </c>
      <c r="AG1485" s="40" t="s">
        <v>82</v>
      </c>
      <c r="AH1485" s="40" t="s">
        <v>83</v>
      </c>
      <c r="AI1485" s="42" t="s">
        <v>2424</v>
      </c>
      <c r="AJ1485" s="40" t="s">
        <v>85</v>
      </c>
      <c r="AK1485" s="51" t="str">
        <f t="shared" ca="1" si="133"/>
        <v>поверен</v>
      </c>
      <c r="AL1485" s="42"/>
      <c r="AM1485" s="42" t="s">
        <v>86</v>
      </c>
      <c r="AN1485" s="42" t="s">
        <v>87</v>
      </c>
      <c r="AO1485" s="42" t="s">
        <v>88</v>
      </c>
      <c r="AP1485" s="48" t="s">
        <v>2326</v>
      </c>
      <c r="AQ1485" s="41"/>
      <c r="AR1485" s="51"/>
      <c r="AS1485" s="42" t="s">
        <v>91</v>
      </c>
      <c r="AT1485" s="37"/>
      <c r="AU1485" s="37"/>
      <c r="AV1485" s="40"/>
      <c r="AW1485" s="40"/>
      <c r="AX1485" s="37"/>
      <c r="AY1485" s="37"/>
      <c r="AZ1485" s="37"/>
      <c r="BA1485" s="40"/>
      <c r="BB1485" s="40" t="s">
        <v>2327</v>
      </c>
      <c r="BC1485" s="40" t="s">
        <v>2328</v>
      </c>
      <c r="BD1485" s="42">
        <v>3661</v>
      </c>
      <c r="BE1485" s="40"/>
      <c r="BF1485" s="52"/>
      <c r="BG1485" s="37" t="s">
        <v>648</v>
      </c>
      <c r="BH1485" s="99"/>
      <c r="BI1485" s="41" t="s">
        <v>2337</v>
      </c>
      <c r="BJ1485" s="41" t="s">
        <v>2338</v>
      </c>
      <c r="BK1485" s="41" t="s">
        <v>880</v>
      </c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</row>
    <row r="1486" s="88" customFormat="1" ht="60" hidden="1" customHeight="1">
      <c r="A1486" s="37"/>
      <c r="B1486" s="37" t="s">
        <v>62</v>
      </c>
      <c r="C1486" s="37" t="s">
        <v>63</v>
      </c>
      <c r="D1486" s="56" t="s">
        <v>64</v>
      </c>
      <c r="E1486" s="56">
        <v>600</v>
      </c>
      <c r="F1486" s="40" t="s">
        <v>5186</v>
      </c>
      <c r="G1486" s="40" t="s">
        <v>5606</v>
      </c>
      <c r="H1486" s="56" t="s">
        <v>5607</v>
      </c>
      <c r="I1486" s="48" t="s">
        <v>469</v>
      </c>
      <c r="J1486" s="40" t="s">
        <v>470</v>
      </c>
      <c r="K1486" s="49" t="s">
        <v>471</v>
      </c>
      <c r="L1486" s="49" t="s">
        <v>1452</v>
      </c>
      <c r="M1486" s="40" t="s">
        <v>5608</v>
      </c>
      <c r="N1486" s="49">
        <v>2469110</v>
      </c>
      <c r="O1486" s="37" t="s">
        <v>2608</v>
      </c>
      <c r="P1486" s="37" t="s">
        <v>76</v>
      </c>
      <c r="Q1486" s="42" t="s">
        <v>77</v>
      </c>
      <c r="R1486" s="96">
        <v>43482</v>
      </c>
      <c r="S1486" s="48">
        <v>8</v>
      </c>
      <c r="T1486" s="45">
        <f t="shared" si="134"/>
        <v>46403.599999999999</v>
      </c>
      <c r="U1486" s="56">
        <v>-50</v>
      </c>
      <c r="V1486" s="47" t="str">
        <f t="shared" si="130"/>
        <v/>
      </c>
      <c r="W1486" s="47" t="str">
        <f t="shared" si="131"/>
        <v>°С</v>
      </c>
      <c r="X1486" s="48">
        <v>100</v>
      </c>
      <c r="Y1486" s="48"/>
      <c r="Z1486" s="42" t="s">
        <v>79</v>
      </c>
      <c r="AA1486" s="56" t="s">
        <v>475</v>
      </c>
      <c r="AB1486" s="48"/>
      <c r="AC1486" s="42" t="s">
        <v>79</v>
      </c>
      <c r="AD1486" s="49">
        <v>60</v>
      </c>
      <c r="AE1486" s="91">
        <v>45003</v>
      </c>
      <c r="AF1486" s="51">
        <f t="shared" si="132"/>
        <v>46829</v>
      </c>
      <c r="AG1486" s="40" t="s">
        <v>82</v>
      </c>
      <c r="AH1486" s="40" t="s">
        <v>83</v>
      </c>
      <c r="AI1486" s="37" t="s">
        <v>5609</v>
      </c>
      <c r="AJ1486" s="40" t="s">
        <v>1623</v>
      </c>
      <c r="AK1486" s="51" t="str">
        <f t="shared" ca="1" si="133"/>
        <v>поверен</v>
      </c>
      <c r="AL1486" s="42"/>
      <c r="AM1486" s="42" t="s">
        <v>86</v>
      </c>
      <c r="AN1486" s="42" t="s">
        <v>87</v>
      </c>
      <c r="AO1486" s="42" t="s">
        <v>88</v>
      </c>
      <c r="AP1486" s="48" t="s">
        <v>3468</v>
      </c>
      <c r="AQ1486" s="41"/>
      <c r="AR1486" s="51"/>
      <c r="AS1486" s="42" t="s">
        <v>91</v>
      </c>
      <c r="AT1486" s="37" t="s">
        <v>92</v>
      </c>
      <c r="AU1486" s="37"/>
      <c r="AV1486" s="40">
        <v>44327</v>
      </c>
      <c r="AW1486" s="40"/>
      <c r="AX1486" s="37"/>
      <c r="AY1486" s="37"/>
      <c r="AZ1486" s="37"/>
      <c r="BA1486" s="40"/>
      <c r="BB1486" s="40" t="s">
        <v>93</v>
      </c>
      <c r="BC1486" s="40" t="s">
        <v>94</v>
      </c>
      <c r="BD1486" s="42">
        <v>3201</v>
      </c>
      <c r="BE1486" s="40"/>
      <c r="BF1486" s="52"/>
      <c r="BG1486" s="40" t="s">
        <v>1027</v>
      </c>
      <c r="BH1486" s="47"/>
      <c r="BI1486" s="47"/>
      <c r="BJ1486" s="47"/>
      <c r="BK1486" s="47"/>
      <c r="BL1486" s="125"/>
      <c r="BM1486" s="125"/>
      <c r="BN1486" s="125"/>
      <c r="BO1486" s="125"/>
      <c r="BP1486" s="125"/>
      <c r="BQ1486" s="125"/>
      <c r="BR1486" s="125"/>
      <c r="BS1486" s="125"/>
      <c r="BT1486" s="125"/>
      <c r="BU1486" s="125"/>
      <c r="BV1486" s="125"/>
      <c r="BW1486" s="125"/>
      <c r="BX1486" s="125"/>
      <c r="BY1486" s="125"/>
      <c r="BZ1486" s="125"/>
      <c r="CA1486" s="125"/>
      <c r="CB1486" s="125"/>
      <c r="CC1486" s="125"/>
      <c r="CD1486" s="125"/>
      <c r="CE1486" s="125"/>
      <c r="CF1486" s="125"/>
      <c r="CG1486" s="125"/>
      <c r="CH1486" s="125"/>
      <c r="CI1486" s="125"/>
      <c r="CJ1486" s="125"/>
      <c r="CK1486" s="125"/>
      <c r="CL1486" s="125"/>
      <c r="CM1486" s="125"/>
      <c r="CN1486" s="125"/>
      <c r="CO1486" s="125"/>
      <c r="CP1486" s="125"/>
      <c r="CQ1486" s="125"/>
      <c r="CR1486" s="125"/>
      <c r="CS1486" s="125"/>
      <c r="CT1486" s="125"/>
      <c r="CU1486" s="125"/>
      <c r="CV1486" s="125"/>
      <c r="CW1486" s="125"/>
      <c r="CX1486" s="125"/>
      <c r="CY1486" s="125"/>
      <c r="CZ1486" s="125"/>
      <c r="DA1486" s="125"/>
      <c r="DB1486" s="125"/>
      <c r="DC1486" s="125"/>
      <c r="DD1486" s="125"/>
      <c r="DE1486" s="125"/>
      <c r="DF1486" s="125"/>
      <c r="DG1486" s="125"/>
      <c r="DH1486" s="125"/>
      <c r="DI1486" s="125"/>
      <c r="DJ1486" s="125"/>
      <c r="DK1486" s="125"/>
      <c r="DL1486" s="125"/>
      <c r="DM1486" s="125"/>
      <c r="DN1486" s="125"/>
      <c r="DO1486" s="125"/>
      <c r="DP1486" s="125"/>
      <c r="DQ1486" s="125"/>
      <c r="DR1486" s="125"/>
      <c r="DS1486" s="125"/>
      <c r="DT1486" s="125"/>
      <c r="DU1486" s="125"/>
      <c r="DV1486" s="125"/>
      <c r="DW1486" s="125"/>
      <c r="DX1486" s="125"/>
      <c r="DY1486" s="125"/>
      <c r="DZ1486" s="125"/>
      <c r="EA1486" s="125"/>
      <c r="EB1486" s="125"/>
      <c r="EC1486" s="125"/>
      <c r="ED1486" s="125"/>
      <c r="EE1486" s="125"/>
      <c r="EF1486" s="125"/>
      <c r="EG1486" s="125"/>
      <c r="EH1486" s="125"/>
      <c r="EI1486" s="125"/>
      <c r="EJ1486" s="125"/>
      <c r="EK1486" s="125"/>
      <c r="EL1486" s="125"/>
      <c r="EM1486" s="125"/>
      <c r="EN1486" s="125"/>
      <c r="EO1486" s="125"/>
      <c r="EP1486" s="125"/>
      <c r="EQ1486" s="125"/>
      <c r="ER1486" s="125"/>
      <c r="ES1486" s="125"/>
      <c r="ET1486" s="125"/>
      <c r="EU1486" s="125"/>
      <c r="EV1486" s="125"/>
      <c r="EW1486" s="125"/>
      <c r="EX1486" s="125"/>
      <c r="EY1486" s="125"/>
      <c r="EZ1486" s="125"/>
      <c r="FA1486" s="125"/>
      <c r="FB1486" s="125"/>
      <c r="FC1486" s="125"/>
      <c r="FD1486" s="125"/>
      <c r="FE1486" s="125"/>
      <c r="FF1486" s="125"/>
      <c r="FG1486" s="125"/>
      <c r="FH1486" s="125"/>
      <c r="FI1486" s="125"/>
      <c r="FJ1486" s="125"/>
      <c r="FK1486" s="125"/>
      <c r="FL1486" s="125"/>
      <c r="FM1486" s="125"/>
      <c r="FN1486" s="125"/>
      <c r="FO1486" s="125"/>
      <c r="FP1486" s="125"/>
      <c r="FQ1486" s="125"/>
      <c r="FR1486" s="125"/>
      <c r="FS1486" s="125"/>
      <c r="FT1486" s="125"/>
      <c r="FU1486" s="125"/>
      <c r="FV1486" s="125"/>
      <c r="FW1486" s="125"/>
      <c r="FX1486" s="125"/>
      <c r="FY1486" s="125"/>
      <c r="FZ1486" s="125"/>
      <c r="GA1486" s="125"/>
      <c r="GB1486" s="125"/>
      <c r="GC1486" s="125"/>
      <c r="GD1486" s="125"/>
      <c r="GE1486" s="125"/>
      <c r="GF1486" s="125"/>
      <c r="GG1486" s="125"/>
      <c r="GH1486" s="125"/>
      <c r="GI1486" s="125"/>
      <c r="GJ1486" s="125"/>
      <c r="GK1486" s="125"/>
      <c r="GL1486" s="125"/>
      <c r="GM1486" s="125"/>
      <c r="GN1486" s="125"/>
      <c r="GO1486" s="125"/>
      <c r="GP1486" s="125"/>
      <c r="GQ1486" s="125"/>
      <c r="GR1486" s="125"/>
      <c r="GS1486" s="125"/>
      <c r="GT1486" s="125"/>
      <c r="GU1486" s="125"/>
      <c r="GV1486" s="125"/>
      <c r="GW1486" s="125"/>
      <c r="GX1486" s="125"/>
      <c r="GY1486" s="125"/>
      <c r="GZ1486" s="125"/>
      <c r="HA1486" s="125"/>
      <c r="HB1486" s="125"/>
      <c r="HC1486" s="125"/>
      <c r="HD1486" s="125"/>
      <c r="HE1486" s="125"/>
      <c r="HF1486" s="125"/>
      <c r="HG1486" s="125"/>
      <c r="HH1486" s="125"/>
      <c r="HI1486" s="125"/>
      <c r="HJ1486" s="125"/>
      <c r="HK1486" s="125"/>
      <c r="HL1486" s="125"/>
      <c r="HM1486" s="125"/>
      <c r="HN1486" s="125"/>
      <c r="HO1486" s="125"/>
      <c r="HP1486" s="125"/>
      <c r="HQ1486" s="125"/>
      <c r="HR1486" s="125"/>
      <c r="HS1486" s="125"/>
      <c r="HT1486" s="125"/>
      <c r="HU1486" s="125"/>
      <c r="HV1486" s="125"/>
      <c r="HW1486" s="125"/>
      <c r="HX1486" s="125"/>
      <c r="HY1486" s="125"/>
      <c r="HZ1486" s="125"/>
      <c r="IA1486" s="125"/>
      <c r="IB1486" s="125"/>
      <c r="IC1486" s="125"/>
      <c r="ID1486" s="125"/>
      <c r="IE1486" s="125"/>
    </row>
    <row r="1487" s="36" customFormat="1" ht="60" hidden="1" customHeight="1">
      <c r="A1487" s="37"/>
      <c r="B1487" s="37" t="s">
        <v>62</v>
      </c>
      <c r="C1487" s="37" t="s">
        <v>63</v>
      </c>
      <c r="D1487" s="56" t="s">
        <v>64</v>
      </c>
      <c r="E1487" s="56">
        <v>600</v>
      </c>
      <c r="F1487" s="40" t="s">
        <v>5186</v>
      </c>
      <c r="G1487" s="40" t="s">
        <v>5610</v>
      </c>
      <c r="H1487" s="47" t="s">
        <v>5611</v>
      </c>
      <c r="I1487" s="48" t="s">
        <v>2604</v>
      </c>
      <c r="J1487" s="40" t="s">
        <v>931</v>
      </c>
      <c r="K1487" s="49" t="s">
        <v>2605</v>
      </c>
      <c r="L1487" s="47" t="s">
        <v>2606</v>
      </c>
      <c r="M1487" s="49" t="s">
        <v>5104</v>
      </c>
      <c r="N1487" s="49">
        <v>2331798</v>
      </c>
      <c r="O1487" s="38" t="s">
        <v>3596</v>
      </c>
      <c r="P1487" s="37" t="s">
        <v>76</v>
      </c>
      <c r="Q1487" s="42" t="s">
        <v>77</v>
      </c>
      <c r="R1487" s="96">
        <v>42592</v>
      </c>
      <c r="S1487" s="48">
        <v>5</v>
      </c>
      <c r="T1487" s="45">
        <f t="shared" si="134"/>
        <v>44418</v>
      </c>
      <c r="U1487" s="56">
        <v>-50</v>
      </c>
      <c r="V1487" s="47"/>
      <c r="W1487" s="47" t="str">
        <f t="shared" si="131"/>
        <v>°С</v>
      </c>
      <c r="X1487" s="48">
        <v>120</v>
      </c>
      <c r="Y1487" s="48"/>
      <c r="Z1487" s="42" t="s">
        <v>79</v>
      </c>
      <c r="AA1487" s="56" t="s">
        <v>1653</v>
      </c>
      <c r="AB1487" s="48"/>
      <c r="AC1487" s="42"/>
      <c r="AD1487" s="49">
        <v>48</v>
      </c>
      <c r="AE1487" s="50">
        <v>45612</v>
      </c>
      <c r="AF1487" s="51">
        <f t="shared" si="132"/>
        <v>47072</v>
      </c>
      <c r="AG1487" s="51" t="s">
        <v>82</v>
      </c>
      <c r="AH1487" s="51" t="s">
        <v>83</v>
      </c>
      <c r="AI1487" s="42" t="s">
        <v>5612</v>
      </c>
      <c r="AJ1487" s="40" t="s">
        <v>143</v>
      </c>
      <c r="AK1487" s="51" t="str">
        <f t="shared" ca="1" si="133"/>
        <v>поверен</v>
      </c>
      <c r="AL1487" s="42"/>
      <c r="AM1487" s="42" t="s">
        <v>86</v>
      </c>
      <c r="AN1487" s="42" t="s">
        <v>87</v>
      </c>
      <c r="AO1487" s="42" t="s">
        <v>88</v>
      </c>
      <c r="AP1487" s="48" t="s">
        <v>4435</v>
      </c>
      <c r="AQ1487" s="41" t="s">
        <v>5248</v>
      </c>
      <c r="AR1487" s="51"/>
      <c r="AS1487" s="42" t="s">
        <v>91</v>
      </c>
      <c r="AT1487" s="37"/>
      <c r="AU1487" s="37"/>
      <c r="AV1487" s="40"/>
      <c r="AW1487" s="40"/>
      <c r="AX1487" s="37"/>
      <c r="AY1487" s="37"/>
      <c r="AZ1487" s="37"/>
      <c r="BA1487" s="40"/>
      <c r="BB1487" s="40" t="s">
        <v>93</v>
      </c>
      <c r="BC1487" s="40" t="s">
        <v>94</v>
      </c>
      <c r="BD1487" s="42">
        <v>3201</v>
      </c>
      <c r="BE1487" s="40"/>
      <c r="BF1487" s="52"/>
      <c r="BG1487" s="53"/>
      <c r="BH1487" s="54"/>
      <c r="BI1487" s="47"/>
      <c r="BJ1487" s="47"/>
      <c r="BK1487" s="47"/>
      <c r="BL1487" s="55"/>
      <c r="BM1487" s="55"/>
      <c r="BN1487" s="55"/>
      <c r="BO1487" s="55"/>
      <c r="BP1487" s="55"/>
      <c r="BQ1487" s="55"/>
      <c r="BR1487" s="55"/>
      <c r="BS1487" s="55"/>
      <c r="BT1487" s="55"/>
      <c r="BU1487" s="55"/>
      <c r="BV1487" s="55"/>
      <c r="BW1487" s="55"/>
      <c r="BX1487" s="55"/>
      <c r="BY1487" s="55"/>
      <c r="BZ1487" s="55"/>
      <c r="CA1487" s="55"/>
      <c r="CB1487" s="55"/>
      <c r="CC1487" s="55"/>
      <c r="CD1487" s="55"/>
      <c r="CE1487" s="55"/>
      <c r="CF1487" s="55"/>
      <c r="CG1487" s="55"/>
      <c r="CH1487" s="55"/>
      <c r="CI1487" s="55"/>
      <c r="CJ1487" s="55"/>
      <c r="CK1487" s="55"/>
      <c r="CL1487" s="55"/>
      <c r="CM1487" s="55"/>
      <c r="CN1487" s="55"/>
      <c r="CO1487" s="55"/>
      <c r="CP1487" s="55"/>
      <c r="CQ1487" s="55"/>
      <c r="CR1487" s="55"/>
      <c r="CS1487" s="55"/>
      <c r="CT1487" s="55"/>
      <c r="CU1487" s="55"/>
      <c r="CV1487" s="55"/>
      <c r="CW1487" s="55"/>
      <c r="CX1487" s="55"/>
      <c r="CY1487" s="55"/>
      <c r="CZ1487" s="55"/>
      <c r="DA1487" s="55"/>
      <c r="DB1487" s="55"/>
      <c r="DC1487" s="55"/>
      <c r="DD1487" s="55"/>
      <c r="DE1487" s="55"/>
      <c r="DF1487" s="55"/>
      <c r="DG1487" s="55"/>
      <c r="DH1487" s="55"/>
      <c r="DI1487" s="55"/>
      <c r="DJ1487" s="55"/>
      <c r="DK1487" s="55"/>
      <c r="DL1487" s="55"/>
      <c r="DM1487" s="55"/>
      <c r="DN1487" s="55"/>
      <c r="DO1487" s="55"/>
      <c r="DP1487" s="55"/>
      <c r="DQ1487" s="55"/>
      <c r="DR1487" s="55"/>
      <c r="DS1487" s="55"/>
      <c r="DT1487" s="55"/>
      <c r="DU1487" s="55"/>
      <c r="DV1487" s="55"/>
      <c r="DW1487" s="55"/>
      <c r="DX1487" s="55"/>
      <c r="DY1487" s="55"/>
      <c r="DZ1487" s="55"/>
      <c r="EA1487" s="55"/>
      <c r="EB1487" s="55"/>
      <c r="EC1487" s="55"/>
      <c r="ED1487" s="55"/>
      <c r="EE1487" s="55"/>
      <c r="EF1487" s="55"/>
      <c r="EG1487" s="55"/>
      <c r="EH1487" s="55"/>
      <c r="EI1487" s="55"/>
      <c r="EJ1487" s="55"/>
      <c r="EK1487" s="55"/>
      <c r="EL1487" s="55"/>
      <c r="EM1487" s="55"/>
      <c r="EN1487" s="55"/>
      <c r="EO1487" s="55"/>
      <c r="EP1487" s="55"/>
      <c r="EQ1487" s="55"/>
      <c r="ER1487" s="55"/>
      <c r="ES1487" s="55"/>
      <c r="ET1487" s="55"/>
      <c r="EU1487" s="55"/>
      <c r="EV1487" s="55"/>
      <c r="EW1487" s="55"/>
      <c r="EX1487" s="55"/>
      <c r="EY1487" s="55"/>
      <c r="EZ1487" s="55"/>
      <c r="FA1487" s="55"/>
      <c r="FB1487" s="55"/>
      <c r="FC1487" s="55"/>
      <c r="FD1487" s="55"/>
      <c r="FE1487" s="55"/>
      <c r="FF1487" s="55"/>
      <c r="FG1487" s="55"/>
      <c r="FH1487" s="55"/>
      <c r="FI1487" s="55"/>
      <c r="FJ1487" s="55"/>
      <c r="FK1487" s="55"/>
      <c r="FL1487" s="55"/>
      <c r="FM1487" s="55"/>
      <c r="FN1487" s="55"/>
      <c r="FO1487" s="55"/>
      <c r="FP1487" s="55"/>
      <c r="FQ1487" s="55"/>
      <c r="FR1487" s="55"/>
      <c r="FS1487" s="55"/>
      <c r="FT1487" s="55"/>
      <c r="FU1487" s="55"/>
      <c r="FV1487" s="55"/>
      <c r="FW1487" s="55"/>
      <c r="FX1487" s="55"/>
      <c r="FY1487" s="55"/>
      <c r="FZ1487" s="55"/>
      <c r="GA1487" s="55"/>
      <c r="GB1487" s="55"/>
      <c r="GC1487" s="55"/>
      <c r="GD1487" s="55"/>
      <c r="GE1487" s="55"/>
      <c r="GF1487" s="55"/>
      <c r="GG1487" s="55"/>
      <c r="GH1487" s="55"/>
      <c r="GI1487" s="55"/>
      <c r="GJ1487" s="55"/>
      <c r="GK1487" s="55"/>
      <c r="GL1487" s="55"/>
      <c r="GM1487" s="55"/>
      <c r="GN1487" s="55"/>
      <c r="GO1487" s="55"/>
      <c r="GP1487" s="55"/>
      <c r="GQ1487" s="55"/>
      <c r="GR1487" s="55"/>
      <c r="GS1487" s="55"/>
      <c r="GT1487" s="55"/>
      <c r="GU1487" s="55"/>
      <c r="GV1487" s="55"/>
      <c r="GW1487" s="55"/>
      <c r="GX1487" s="55"/>
      <c r="GY1487" s="55"/>
      <c r="GZ1487" s="55"/>
      <c r="HA1487" s="55"/>
      <c r="HB1487" s="55"/>
      <c r="HC1487" s="55"/>
      <c r="HD1487" s="55"/>
      <c r="HE1487" s="55"/>
      <c r="HF1487" s="55"/>
      <c r="HG1487" s="55"/>
      <c r="HH1487" s="55"/>
      <c r="HI1487" s="55"/>
      <c r="HJ1487" s="55"/>
      <c r="HK1487" s="55"/>
      <c r="HL1487" s="55"/>
      <c r="HM1487" s="55"/>
      <c r="HN1487" s="55"/>
      <c r="HO1487" s="55"/>
      <c r="HP1487" s="55"/>
      <c r="HQ1487" s="55"/>
      <c r="HR1487" s="55"/>
      <c r="HS1487" s="55"/>
      <c r="HT1487" s="55"/>
      <c r="HU1487" s="55"/>
      <c r="HV1487" s="55"/>
      <c r="HW1487" s="55"/>
      <c r="HX1487" s="55"/>
      <c r="HY1487" s="55"/>
      <c r="HZ1487" s="55"/>
      <c r="IA1487" s="55"/>
      <c r="IB1487" s="55"/>
      <c r="IC1487" s="55"/>
      <c r="ID1487" s="55"/>
      <c r="IE1487" s="55"/>
    </row>
    <row r="1488" s="36" customFormat="1" ht="60" hidden="1" customHeight="1">
      <c r="A1488" s="37"/>
      <c r="B1488" s="37" t="s">
        <v>62</v>
      </c>
      <c r="C1488" s="80" t="s">
        <v>63</v>
      </c>
      <c r="D1488" s="56" t="s">
        <v>64</v>
      </c>
      <c r="E1488" s="81">
        <v>600</v>
      </c>
      <c r="F1488" s="40" t="s">
        <v>5186</v>
      </c>
      <c r="G1488" s="82" t="s">
        <v>5613</v>
      </c>
      <c r="H1488" s="47" t="s">
        <v>5614</v>
      </c>
      <c r="I1488" s="83" t="s">
        <v>5615</v>
      </c>
      <c r="J1488" s="40" t="s">
        <v>931</v>
      </c>
      <c r="K1488" s="84" t="s">
        <v>5616</v>
      </c>
      <c r="L1488" s="47" t="s">
        <v>5617</v>
      </c>
      <c r="M1488" s="84" t="s">
        <v>5618</v>
      </c>
      <c r="N1488" s="49">
        <v>16</v>
      </c>
      <c r="O1488" s="294" t="s">
        <v>5619</v>
      </c>
      <c r="P1488" s="37" t="s">
        <v>76</v>
      </c>
      <c r="Q1488" s="87" t="s">
        <v>77</v>
      </c>
      <c r="R1488" s="96">
        <v>44378</v>
      </c>
      <c r="S1488" s="48">
        <v>5</v>
      </c>
      <c r="T1488" s="82">
        <f t="shared" si="134"/>
        <v>46204</v>
      </c>
      <c r="U1488" s="56">
        <v>-50</v>
      </c>
      <c r="V1488" s="88" t="str">
        <f t="shared" si="130"/>
        <v/>
      </c>
      <c r="W1488" s="47" t="str">
        <f t="shared" si="131"/>
        <v>°С</v>
      </c>
      <c r="X1488" s="83">
        <v>150</v>
      </c>
      <c r="Y1488" s="48"/>
      <c r="Z1488" s="87" t="s">
        <v>79</v>
      </c>
      <c r="AA1488" s="56" t="s">
        <v>1653</v>
      </c>
      <c r="AB1488" s="83"/>
      <c r="AC1488" s="42"/>
      <c r="AD1488" s="84">
        <v>48</v>
      </c>
      <c r="AE1488" s="50">
        <v>45744</v>
      </c>
      <c r="AF1488" s="51">
        <f t="shared" si="132"/>
        <v>47204</v>
      </c>
      <c r="AG1488" s="51" t="s">
        <v>82</v>
      </c>
      <c r="AH1488" s="51" t="s">
        <v>83</v>
      </c>
      <c r="AI1488" s="87" t="s">
        <v>5620</v>
      </c>
      <c r="AJ1488" s="40" t="s">
        <v>143</v>
      </c>
      <c r="AK1488" s="51" t="str">
        <f t="shared" ca="1" si="133"/>
        <v>поверен</v>
      </c>
      <c r="AL1488" s="87"/>
      <c r="AM1488" s="42" t="s">
        <v>86</v>
      </c>
      <c r="AN1488" s="87" t="s">
        <v>87</v>
      </c>
      <c r="AO1488" s="42" t="s">
        <v>88</v>
      </c>
      <c r="AP1488" s="83" t="s">
        <v>5621</v>
      </c>
      <c r="AQ1488" s="41" t="s">
        <v>5622</v>
      </c>
      <c r="AR1488" s="51"/>
      <c r="AS1488" s="87" t="s">
        <v>91</v>
      </c>
      <c r="AT1488" s="37"/>
      <c r="AU1488" s="80"/>
      <c r="AV1488" s="40"/>
      <c r="AW1488" s="82"/>
      <c r="AX1488" s="37"/>
      <c r="AY1488" s="80"/>
      <c r="AZ1488" s="37"/>
      <c r="BA1488" s="82"/>
      <c r="BB1488" s="40" t="s">
        <v>93</v>
      </c>
      <c r="BC1488" s="82" t="s">
        <v>94</v>
      </c>
      <c r="BD1488" s="42">
        <v>3201</v>
      </c>
      <c r="BE1488" s="82"/>
      <c r="BF1488" s="40"/>
      <c r="BG1488" s="335"/>
      <c r="BH1488" s="54"/>
      <c r="BI1488" s="202" t="s">
        <v>5623</v>
      </c>
      <c r="BJ1488" s="447" t="s">
        <v>914</v>
      </c>
      <c r="BK1488" s="47" t="s">
        <v>5091</v>
      </c>
      <c r="BL1488" s="55"/>
      <c r="BM1488" s="55"/>
      <c r="BN1488" s="55"/>
      <c r="BO1488" s="55"/>
      <c r="BP1488" s="55"/>
      <c r="BQ1488" s="55"/>
      <c r="BR1488" s="55"/>
      <c r="BS1488" s="55"/>
      <c r="BT1488" s="55"/>
      <c r="BU1488" s="55"/>
      <c r="BV1488" s="55"/>
      <c r="BW1488" s="55"/>
      <c r="BX1488" s="55"/>
      <c r="BY1488" s="55"/>
      <c r="BZ1488" s="55"/>
      <c r="CA1488" s="55"/>
      <c r="CB1488" s="55"/>
      <c r="CC1488" s="55"/>
      <c r="CD1488" s="55"/>
      <c r="CE1488" s="55"/>
      <c r="CF1488" s="55"/>
      <c r="CG1488" s="55"/>
      <c r="CH1488" s="55"/>
      <c r="CI1488" s="55"/>
      <c r="CJ1488" s="55"/>
      <c r="CK1488" s="55"/>
      <c r="CL1488" s="55"/>
      <c r="CM1488" s="55"/>
      <c r="CN1488" s="55"/>
      <c r="CO1488" s="55"/>
      <c r="CP1488" s="55"/>
      <c r="CQ1488" s="55"/>
      <c r="CR1488" s="55"/>
      <c r="CS1488" s="55"/>
      <c r="CT1488" s="55"/>
      <c r="CU1488" s="55"/>
      <c r="CV1488" s="55"/>
      <c r="CW1488" s="55"/>
      <c r="CX1488" s="55"/>
      <c r="CY1488" s="55"/>
      <c r="CZ1488" s="55"/>
      <c r="DA1488" s="55"/>
      <c r="DB1488" s="55"/>
      <c r="DC1488" s="55"/>
      <c r="DD1488" s="55"/>
      <c r="DE1488" s="55"/>
      <c r="DF1488" s="55"/>
      <c r="DG1488" s="55"/>
      <c r="DH1488" s="55"/>
      <c r="DI1488" s="55"/>
      <c r="DJ1488" s="55"/>
      <c r="DK1488" s="55"/>
      <c r="DL1488" s="55"/>
      <c r="DM1488" s="55"/>
      <c r="DN1488" s="55"/>
      <c r="DO1488" s="55"/>
      <c r="DP1488" s="55"/>
      <c r="DQ1488" s="55"/>
      <c r="DR1488" s="55"/>
      <c r="DS1488" s="55"/>
      <c r="DT1488" s="55"/>
      <c r="DU1488" s="55"/>
      <c r="DV1488" s="55"/>
      <c r="DW1488" s="55"/>
      <c r="DX1488" s="55"/>
      <c r="DY1488" s="55"/>
      <c r="DZ1488" s="55"/>
      <c r="EA1488" s="55"/>
      <c r="EB1488" s="55"/>
      <c r="EC1488" s="55"/>
      <c r="ED1488" s="55"/>
      <c r="EE1488" s="55"/>
      <c r="EF1488" s="55"/>
      <c r="EG1488" s="55"/>
      <c r="EH1488" s="55"/>
      <c r="EI1488" s="55"/>
      <c r="EJ1488" s="55"/>
      <c r="EK1488" s="55"/>
      <c r="EL1488" s="55"/>
      <c r="EM1488" s="55"/>
      <c r="EN1488" s="55"/>
      <c r="EO1488" s="55"/>
      <c r="EP1488" s="55"/>
      <c r="EQ1488" s="55"/>
      <c r="ER1488" s="55"/>
      <c r="ES1488" s="55"/>
      <c r="ET1488" s="55"/>
      <c r="EU1488" s="55"/>
      <c r="EV1488" s="55"/>
      <c r="EW1488" s="55"/>
      <c r="EX1488" s="55"/>
      <c r="EY1488" s="55"/>
      <c r="EZ1488" s="55"/>
      <c r="FA1488" s="55"/>
      <c r="FB1488" s="55"/>
      <c r="FC1488" s="55"/>
      <c r="FD1488" s="55"/>
      <c r="FE1488" s="55"/>
      <c r="FF1488" s="55"/>
      <c r="FG1488" s="55"/>
      <c r="FH1488" s="55"/>
      <c r="FI1488" s="55"/>
      <c r="FJ1488" s="55"/>
      <c r="FK1488" s="55"/>
      <c r="FL1488" s="55"/>
      <c r="FM1488" s="55"/>
      <c r="FN1488" s="55"/>
      <c r="FO1488" s="55"/>
      <c r="FP1488" s="55"/>
      <c r="FQ1488" s="55"/>
      <c r="FR1488" s="55"/>
      <c r="FS1488" s="55"/>
      <c r="FT1488" s="55"/>
      <c r="FU1488" s="55"/>
      <c r="FV1488" s="55"/>
      <c r="FW1488" s="55"/>
      <c r="FX1488" s="55"/>
      <c r="FY1488" s="55"/>
      <c r="FZ1488" s="55"/>
      <c r="GA1488" s="55"/>
      <c r="GB1488" s="55"/>
      <c r="GC1488" s="55"/>
      <c r="GD1488" s="55"/>
      <c r="GE1488" s="55"/>
      <c r="GF1488" s="55"/>
      <c r="GG1488" s="55"/>
      <c r="GH1488" s="55"/>
      <c r="GI1488" s="55"/>
      <c r="GJ1488" s="55"/>
      <c r="GK1488" s="55"/>
      <c r="GL1488" s="55"/>
      <c r="GM1488" s="55"/>
      <c r="GN1488" s="55"/>
      <c r="GO1488" s="55"/>
      <c r="GP1488" s="55"/>
      <c r="GQ1488" s="55"/>
      <c r="GR1488" s="55"/>
      <c r="GS1488" s="55"/>
      <c r="GT1488" s="55"/>
      <c r="GU1488" s="55"/>
      <c r="GV1488" s="55"/>
      <c r="GW1488" s="55"/>
      <c r="GX1488" s="55"/>
      <c r="GY1488" s="55"/>
      <c r="GZ1488" s="55"/>
      <c r="HA1488" s="55"/>
      <c r="HB1488" s="55"/>
      <c r="HC1488" s="55"/>
      <c r="HD1488" s="55"/>
      <c r="HE1488" s="55"/>
      <c r="HF1488" s="55"/>
      <c r="HG1488" s="55"/>
      <c r="HH1488" s="55"/>
      <c r="HI1488" s="55"/>
      <c r="HJ1488" s="55"/>
      <c r="HK1488" s="55"/>
      <c r="HL1488" s="55"/>
      <c r="HM1488" s="55"/>
      <c r="HN1488" s="55"/>
      <c r="HO1488" s="55"/>
      <c r="HP1488" s="55"/>
      <c r="HQ1488" s="55"/>
      <c r="HR1488" s="55"/>
      <c r="HS1488" s="55"/>
      <c r="HT1488" s="55"/>
      <c r="HU1488" s="55"/>
      <c r="HV1488" s="55"/>
      <c r="HW1488" s="55"/>
      <c r="HX1488" s="55"/>
      <c r="HY1488" s="55"/>
      <c r="HZ1488" s="55"/>
      <c r="IA1488" s="55"/>
      <c r="IB1488" s="55"/>
      <c r="IC1488" s="55"/>
      <c r="ID1488" s="55"/>
      <c r="IE1488" s="55"/>
    </row>
    <row r="1489" s="36" customFormat="1" ht="60" hidden="1" customHeight="1">
      <c r="A1489" s="37"/>
      <c r="B1489" s="37" t="s">
        <v>62</v>
      </c>
      <c r="C1489" s="37" t="s">
        <v>63</v>
      </c>
      <c r="D1489" s="56" t="s">
        <v>64</v>
      </c>
      <c r="E1489" s="56">
        <v>600</v>
      </c>
      <c r="F1489" s="40" t="s">
        <v>5186</v>
      </c>
      <c r="G1489" s="47" t="s">
        <v>5624</v>
      </c>
      <c r="H1489" s="47" t="s">
        <v>5625</v>
      </c>
      <c r="I1489" s="48" t="s">
        <v>2604</v>
      </c>
      <c r="J1489" s="40" t="s">
        <v>931</v>
      </c>
      <c r="K1489" s="49" t="s">
        <v>2605</v>
      </c>
      <c r="L1489" s="47" t="s">
        <v>2606</v>
      </c>
      <c r="M1489" s="49" t="s">
        <v>5104</v>
      </c>
      <c r="N1489" s="49">
        <v>2334424</v>
      </c>
      <c r="O1489" s="38" t="s">
        <v>3596</v>
      </c>
      <c r="P1489" s="37" t="s">
        <v>76</v>
      </c>
      <c r="Q1489" s="42" t="s">
        <v>77</v>
      </c>
      <c r="R1489" s="96">
        <v>42613</v>
      </c>
      <c r="S1489" s="48">
        <v>5</v>
      </c>
      <c r="T1489" s="45">
        <f t="shared" si="134"/>
        <v>44439</v>
      </c>
      <c r="U1489" s="56">
        <v>-50</v>
      </c>
      <c r="V1489" s="47" t="str">
        <f t="shared" si="130"/>
        <v/>
      </c>
      <c r="W1489" s="47" t="str">
        <f t="shared" si="131"/>
        <v>°С</v>
      </c>
      <c r="X1489" s="48">
        <v>120</v>
      </c>
      <c r="Y1489" s="48"/>
      <c r="Z1489" s="42" t="s">
        <v>79</v>
      </c>
      <c r="AA1489" s="56" t="s">
        <v>1653</v>
      </c>
      <c r="AB1489" s="48"/>
      <c r="AC1489" s="42"/>
      <c r="AD1489" s="49">
        <v>48</v>
      </c>
      <c r="AE1489" s="50">
        <v>45612</v>
      </c>
      <c r="AF1489" s="51">
        <f t="shared" si="132"/>
        <v>47072</v>
      </c>
      <c r="AG1489" s="51" t="s">
        <v>82</v>
      </c>
      <c r="AH1489" s="51" t="s">
        <v>83</v>
      </c>
      <c r="AI1489" s="42" t="s">
        <v>5626</v>
      </c>
      <c r="AJ1489" s="40" t="s">
        <v>143</v>
      </c>
      <c r="AK1489" s="51" t="str">
        <f t="shared" ca="1" si="133"/>
        <v>поверен</v>
      </c>
      <c r="AL1489" s="42"/>
      <c r="AM1489" s="42" t="s">
        <v>86</v>
      </c>
      <c r="AN1489" s="42" t="s">
        <v>87</v>
      </c>
      <c r="AO1489" s="42" t="s">
        <v>88</v>
      </c>
      <c r="AP1489" s="48" t="s">
        <v>4435</v>
      </c>
      <c r="AQ1489" s="41" t="s">
        <v>5248</v>
      </c>
      <c r="AR1489" s="51"/>
      <c r="AS1489" s="42" t="s">
        <v>91</v>
      </c>
      <c r="AT1489" s="37"/>
      <c r="AU1489" s="37"/>
      <c r="AV1489" s="40"/>
      <c r="AW1489" s="40"/>
      <c r="AX1489" s="37"/>
      <c r="AY1489" s="37"/>
      <c r="AZ1489" s="37"/>
      <c r="BA1489" s="40"/>
      <c r="BB1489" s="40" t="s">
        <v>93</v>
      </c>
      <c r="BC1489" s="40" t="s">
        <v>94</v>
      </c>
      <c r="BD1489" s="42">
        <v>3201</v>
      </c>
      <c r="BE1489" s="40"/>
      <c r="BF1489" s="52"/>
      <c r="BG1489" s="53"/>
      <c r="BH1489" s="54"/>
      <c r="BI1489" s="47"/>
      <c r="BJ1489" s="47"/>
      <c r="BK1489" s="47"/>
      <c r="BL1489" s="55"/>
      <c r="BM1489" s="55"/>
      <c r="BN1489" s="55"/>
      <c r="BO1489" s="55"/>
      <c r="BP1489" s="55"/>
      <c r="BQ1489" s="55"/>
      <c r="BR1489" s="55"/>
      <c r="BS1489" s="55"/>
      <c r="BT1489" s="55"/>
      <c r="BU1489" s="55"/>
      <c r="BV1489" s="55"/>
      <c r="BW1489" s="55"/>
      <c r="BX1489" s="55"/>
      <c r="BY1489" s="55"/>
      <c r="BZ1489" s="55"/>
      <c r="CA1489" s="55"/>
      <c r="CB1489" s="55"/>
      <c r="CC1489" s="55"/>
      <c r="CD1489" s="55"/>
      <c r="CE1489" s="55"/>
      <c r="CF1489" s="55"/>
      <c r="CG1489" s="55"/>
      <c r="CH1489" s="55"/>
      <c r="CI1489" s="55"/>
      <c r="CJ1489" s="55"/>
      <c r="CK1489" s="55"/>
      <c r="CL1489" s="55"/>
      <c r="CM1489" s="55"/>
      <c r="CN1489" s="55"/>
      <c r="CO1489" s="55"/>
      <c r="CP1489" s="55"/>
      <c r="CQ1489" s="55"/>
      <c r="CR1489" s="55"/>
      <c r="CS1489" s="55"/>
      <c r="CT1489" s="55"/>
      <c r="CU1489" s="55"/>
      <c r="CV1489" s="55"/>
      <c r="CW1489" s="55"/>
      <c r="CX1489" s="55"/>
      <c r="CY1489" s="55"/>
      <c r="CZ1489" s="55"/>
      <c r="DA1489" s="55"/>
      <c r="DB1489" s="55"/>
      <c r="DC1489" s="55"/>
      <c r="DD1489" s="55"/>
      <c r="DE1489" s="55"/>
      <c r="DF1489" s="55"/>
      <c r="DG1489" s="55"/>
      <c r="DH1489" s="55"/>
      <c r="DI1489" s="55"/>
      <c r="DJ1489" s="55"/>
      <c r="DK1489" s="55"/>
      <c r="DL1489" s="55"/>
      <c r="DM1489" s="55"/>
      <c r="DN1489" s="55"/>
      <c r="DO1489" s="55"/>
      <c r="DP1489" s="55"/>
      <c r="DQ1489" s="55"/>
      <c r="DR1489" s="55"/>
      <c r="DS1489" s="55"/>
      <c r="DT1489" s="55"/>
      <c r="DU1489" s="55"/>
      <c r="DV1489" s="55"/>
      <c r="DW1489" s="55"/>
      <c r="DX1489" s="55"/>
      <c r="DY1489" s="55"/>
      <c r="DZ1489" s="55"/>
      <c r="EA1489" s="55"/>
      <c r="EB1489" s="55"/>
      <c r="EC1489" s="55"/>
      <c r="ED1489" s="55"/>
      <c r="EE1489" s="55"/>
      <c r="EF1489" s="55"/>
      <c r="EG1489" s="55"/>
      <c r="EH1489" s="55"/>
      <c r="EI1489" s="55"/>
      <c r="EJ1489" s="55"/>
      <c r="EK1489" s="55"/>
      <c r="EL1489" s="55"/>
      <c r="EM1489" s="55"/>
      <c r="EN1489" s="55"/>
      <c r="EO1489" s="55"/>
      <c r="EP1489" s="55"/>
      <c r="EQ1489" s="55"/>
      <c r="ER1489" s="55"/>
      <c r="ES1489" s="55"/>
      <c r="ET1489" s="55"/>
      <c r="EU1489" s="55"/>
      <c r="EV1489" s="55"/>
      <c r="EW1489" s="55"/>
      <c r="EX1489" s="55"/>
      <c r="EY1489" s="55"/>
      <c r="EZ1489" s="55"/>
      <c r="FA1489" s="55"/>
      <c r="FB1489" s="55"/>
      <c r="FC1489" s="55"/>
      <c r="FD1489" s="55"/>
      <c r="FE1489" s="55"/>
      <c r="FF1489" s="55"/>
      <c r="FG1489" s="55"/>
      <c r="FH1489" s="55"/>
      <c r="FI1489" s="55"/>
      <c r="FJ1489" s="55"/>
      <c r="FK1489" s="55"/>
      <c r="FL1489" s="55"/>
      <c r="FM1489" s="55"/>
      <c r="FN1489" s="55"/>
      <c r="FO1489" s="55"/>
      <c r="FP1489" s="55"/>
      <c r="FQ1489" s="55"/>
      <c r="FR1489" s="55"/>
      <c r="FS1489" s="55"/>
      <c r="FT1489" s="55"/>
      <c r="FU1489" s="55"/>
      <c r="FV1489" s="55"/>
      <c r="FW1489" s="55"/>
      <c r="FX1489" s="55"/>
      <c r="FY1489" s="55"/>
      <c r="FZ1489" s="55"/>
      <c r="GA1489" s="55"/>
      <c r="GB1489" s="55"/>
      <c r="GC1489" s="55"/>
      <c r="GD1489" s="55"/>
      <c r="GE1489" s="55"/>
      <c r="GF1489" s="55"/>
      <c r="GG1489" s="55"/>
      <c r="GH1489" s="55"/>
      <c r="GI1489" s="55"/>
      <c r="GJ1489" s="55"/>
      <c r="GK1489" s="55"/>
      <c r="GL1489" s="55"/>
      <c r="GM1489" s="55"/>
      <c r="GN1489" s="55"/>
      <c r="GO1489" s="55"/>
      <c r="GP1489" s="55"/>
      <c r="GQ1489" s="55"/>
      <c r="GR1489" s="55"/>
      <c r="GS1489" s="55"/>
      <c r="GT1489" s="55"/>
      <c r="GU1489" s="55"/>
      <c r="GV1489" s="55"/>
      <c r="GW1489" s="55"/>
      <c r="GX1489" s="55"/>
      <c r="GY1489" s="55"/>
      <c r="GZ1489" s="55"/>
      <c r="HA1489" s="55"/>
      <c r="HB1489" s="55"/>
      <c r="HC1489" s="55"/>
      <c r="HD1489" s="55"/>
      <c r="HE1489" s="55"/>
      <c r="HF1489" s="55"/>
      <c r="HG1489" s="55"/>
      <c r="HH1489" s="55"/>
      <c r="HI1489" s="55"/>
      <c r="HJ1489" s="55"/>
      <c r="HK1489" s="55"/>
      <c r="HL1489" s="55"/>
      <c r="HM1489" s="55"/>
      <c r="HN1489" s="55"/>
      <c r="HO1489" s="55"/>
      <c r="HP1489" s="55"/>
      <c r="HQ1489" s="55"/>
      <c r="HR1489" s="55"/>
      <c r="HS1489" s="55"/>
      <c r="HT1489" s="55"/>
      <c r="HU1489" s="55"/>
      <c r="HV1489" s="55"/>
      <c r="HW1489" s="55"/>
      <c r="HX1489" s="55"/>
      <c r="HY1489" s="55"/>
      <c r="HZ1489" s="55"/>
      <c r="IA1489" s="55"/>
      <c r="IB1489" s="55"/>
      <c r="IC1489" s="55"/>
      <c r="ID1489" s="55"/>
      <c r="IE1489" s="55"/>
    </row>
    <row r="1490" s="36" customFormat="1" ht="60" hidden="1" customHeight="1">
      <c r="A1490" s="37"/>
      <c r="B1490" s="37" t="s">
        <v>62</v>
      </c>
      <c r="C1490" s="37" t="s">
        <v>63</v>
      </c>
      <c r="D1490" s="56" t="s">
        <v>64</v>
      </c>
      <c r="E1490" s="56">
        <v>600</v>
      </c>
      <c r="F1490" s="40" t="s">
        <v>5186</v>
      </c>
      <c r="G1490" s="47" t="s">
        <v>5627</v>
      </c>
      <c r="H1490" s="47" t="s">
        <v>5628</v>
      </c>
      <c r="I1490" s="48" t="s">
        <v>2604</v>
      </c>
      <c r="J1490" s="40" t="s">
        <v>931</v>
      </c>
      <c r="K1490" s="49" t="s">
        <v>2605</v>
      </c>
      <c r="L1490" s="47" t="s">
        <v>2606</v>
      </c>
      <c r="M1490" s="49" t="s">
        <v>5104</v>
      </c>
      <c r="N1490" s="49">
        <v>2347202</v>
      </c>
      <c r="O1490" s="38" t="s">
        <v>3596</v>
      </c>
      <c r="P1490" s="37" t="s">
        <v>76</v>
      </c>
      <c r="Q1490" s="42" t="s">
        <v>77</v>
      </c>
      <c r="R1490" s="96">
        <v>42696</v>
      </c>
      <c r="S1490" s="48">
        <v>5</v>
      </c>
      <c r="T1490" s="45">
        <f t="shared" si="134"/>
        <v>44522</v>
      </c>
      <c r="U1490" s="56">
        <v>-50</v>
      </c>
      <c r="V1490" s="47" t="str">
        <f t="shared" si="130"/>
        <v/>
      </c>
      <c r="W1490" s="47" t="str">
        <f t="shared" si="131"/>
        <v>°С</v>
      </c>
      <c r="X1490" s="48">
        <v>120</v>
      </c>
      <c r="Y1490" s="48"/>
      <c r="Z1490" s="42" t="s">
        <v>79</v>
      </c>
      <c r="AA1490" s="56" t="s">
        <v>1653</v>
      </c>
      <c r="AB1490" s="48"/>
      <c r="AC1490" s="42"/>
      <c r="AD1490" s="49">
        <v>48</v>
      </c>
      <c r="AE1490" s="50">
        <v>45612</v>
      </c>
      <c r="AF1490" s="51">
        <f t="shared" si="132"/>
        <v>47072</v>
      </c>
      <c r="AG1490" s="51" t="s">
        <v>82</v>
      </c>
      <c r="AH1490" s="51" t="s">
        <v>83</v>
      </c>
      <c r="AI1490" s="42" t="s">
        <v>5629</v>
      </c>
      <c r="AJ1490" s="40" t="s">
        <v>143</v>
      </c>
      <c r="AK1490" s="51" t="str">
        <f t="shared" ca="1" si="133"/>
        <v>поверен</v>
      </c>
      <c r="AL1490" s="42"/>
      <c r="AM1490" s="42" t="s">
        <v>86</v>
      </c>
      <c r="AN1490" s="42" t="s">
        <v>87</v>
      </c>
      <c r="AO1490" s="42" t="s">
        <v>88</v>
      </c>
      <c r="AP1490" s="48" t="s">
        <v>4435</v>
      </c>
      <c r="AQ1490" s="41" t="s">
        <v>5248</v>
      </c>
      <c r="AR1490" s="51"/>
      <c r="AS1490" s="42" t="s">
        <v>91</v>
      </c>
      <c r="AT1490" s="37"/>
      <c r="AU1490" s="37"/>
      <c r="AV1490" s="40"/>
      <c r="AW1490" s="40"/>
      <c r="AX1490" s="37"/>
      <c r="AY1490" s="37"/>
      <c r="AZ1490" s="37"/>
      <c r="BA1490" s="40"/>
      <c r="BB1490" s="40" t="s">
        <v>93</v>
      </c>
      <c r="BC1490" s="40" t="s">
        <v>94</v>
      </c>
      <c r="BD1490" s="42">
        <v>3201</v>
      </c>
      <c r="BE1490" s="40"/>
      <c r="BF1490" s="52"/>
      <c r="BG1490" s="53"/>
      <c r="BH1490" s="54"/>
      <c r="BI1490" s="47"/>
      <c r="BJ1490" s="47"/>
      <c r="BK1490" s="47"/>
      <c r="BL1490" s="55"/>
      <c r="BM1490" s="55"/>
      <c r="BN1490" s="55"/>
      <c r="BO1490" s="55"/>
      <c r="BP1490" s="55"/>
      <c r="BQ1490" s="55"/>
      <c r="BR1490" s="55"/>
      <c r="BS1490" s="55"/>
      <c r="BT1490" s="55"/>
      <c r="BU1490" s="55"/>
      <c r="BV1490" s="55"/>
      <c r="BW1490" s="55"/>
      <c r="BX1490" s="55"/>
      <c r="BY1490" s="55"/>
      <c r="BZ1490" s="55"/>
      <c r="CA1490" s="55"/>
      <c r="CB1490" s="55"/>
      <c r="CC1490" s="55"/>
      <c r="CD1490" s="55"/>
      <c r="CE1490" s="55"/>
      <c r="CF1490" s="55"/>
      <c r="CG1490" s="55"/>
      <c r="CH1490" s="55"/>
      <c r="CI1490" s="55"/>
      <c r="CJ1490" s="55"/>
      <c r="CK1490" s="55"/>
      <c r="CL1490" s="55"/>
      <c r="CM1490" s="55"/>
      <c r="CN1490" s="55"/>
      <c r="CO1490" s="55"/>
      <c r="CP1490" s="55"/>
      <c r="CQ1490" s="55"/>
      <c r="CR1490" s="55"/>
      <c r="CS1490" s="55"/>
      <c r="CT1490" s="55"/>
      <c r="CU1490" s="55"/>
      <c r="CV1490" s="55"/>
      <c r="CW1490" s="55"/>
      <c r="CX1490" s="55"/>
      <c r="CY1490" s="55"/>
      <c r="CZ1490" s="55"/>
      <c r="DA1490" s="55"/>
      <c r="DB1490" s="55"/>
      <c r="DC1490" s="55"/>
      <c r="DD1490" s="55"/>
      <c r="DE1490" s="55"/>
      <c r="DF1490" s="55"/>
      <c r="DG1490" s="55"/>
      <c r="DH1490" s="55"/>
      <c r="DI1490" s="55"/>
      <c r="DJ1490" s="55"/>
      <c r="DK1490" s="55"/>
      <c r="DL1490" s="55"/>
      <c r="DM1490" s="55"/>
      <c r="DN1490" s="55"/>
      <c r="DO1490" s="55"/>
      <c r="DP1490" s="55"/>
      <c r="DQ1490" s="55"/>
      <c r="DR1490" s="55"/>
      <c r="DS1490" s="55"/>
      <c r="DT1490" s="55"/>
      <c r="DU1490" s="55"/>
      <c r="DV1490" s="55"/>
      <c r="DW1490" s="55"/>
      <c r="DX1490" s="55"/>
      <c r="DY1490" s="55"/>
      <c r="DZ1490" s="55"/>
      <c r="EA1490" s="55"/>
      <c r="EB1490" s="55"/>
      <c r="EC1490" s="55"/>
      <c r="ED1490" s="55"/>
      <c r="EE1490" s="55"/>
      <c r="EF1490" s="55"/>
      <c r="EG1490" s="55"/>
      <c r="EH1490" s="55"/>
      <c r="EI1490" s="55"/>
      <c r="EJ1490" s="55"/>
      <c r="EK1490" s="55"/>
      <c r="EL1490" s="55"/>
      <c r="EM1490" s="55"/>
      <c r="EN1490" s="55"/>
      <c r="EO1490" s="55"/>
      <c r="EP1490" s="55"/>
      <c r="EQ1490" s="55"/>
      <c r="ER1490" s="55"/>
      <c r="ES1490" s="55"/>
      <c r="ET1490" s="55"/>
      <c r="EU1490" s="55"/>
      <c r="EV1490" s="55"/>
      <c r="EW1490" s="55"/>
      <c r="EX1490" s="55"/>
      <c r="EY1490" s="55"/>
      <c r="EZ1490" s="55"/>
      <c r="FA1490" s="55"/>
      <c r="FB1490" s="55"/>
      <c r="FC1490" s="55"/>
      <c r="FD1490" s="55"/>
      <c r="FE1490" s="55"/>
      <c r="FF1490" s="55"/>
      <c r="FG1490" s="55"/>
      <c r="FH1490" s="55"/>
      <c r="FI1490" s="55"/>
      <c r="FJ1490" s="55"/>
      <c r="FK1490" s="55"/>
      <c r="FL1490" s="55"/>
      <c r="FM1490" s="55"/>
      <c r="FN1490" s="55"/>
      <c r="FO1490" s="55"/>
      <c r="FP1490" s="55"/>
      <c r="FQ1490" s="55"/>
      <c r="FR1490" s="55"/>
      <c r="FS1490" s="55"/>
      <c r="FT1490" s="55"/>
      <c r="FU1490" s="55"/>
      <c r="FV1490" s="55"/>
      <c r="FW1490" s="55"/>
      <c r="FX1490" s="55"/>
      <c r="FY1490" s="55"/>
      <c r="FZ1490" s="55"/>
      <c r="GA1490" s="55"/>
      <c r="GB1490" s="55"/>
      <c r="GC1490" s="55"/>
      <c r="GD1490" s="55"/>
      <c r="GE1490" s="55"/>
      <c r="GF1490" s="55"/>
      <c r="GG1490" s="55"/>
      <c r="GH1490" s="55"/>
      <c r="GI1490" s="55"/>
      <c r="GJ1490" s="55"/>
      <c r="GK1490" s="55"/>
      <c r="GL1490" s="55"/>
      <c r="GM1490" s="55"/>
      <c r="GN1490" s="55"/>
      <c r="GO1490" s="55"/>
      <c r="GP1490" s="55"/>
      <c r="GQ1490" s="55"/>
      <c r="GR1490" s="55"/>
      <c r="GS1490" s="55"/>
      <c r="GT1490" s="55"/>
      <c r="GU1490" s="55"/>
      <c r="GV1490" s="55"/>
      <c r="GW1490" s="55"/>
      <c r="GX1490" s="55"/>
      <c r="GY1490" s="55"/>
      <c r="GZ1490" s="55"/>
      <c r="HA1490" s="55"/>
      <c r="HB1490" s="55"/>
      <c r="HC1490" s="55"/>
      <c r="HD1490" s="55"/>
      <c r="HE1490" s="55"/>
      <c r="HF1490" s="55"/>
      <c r="HG1490" s="55"/>
      <c r="HH1490" s="55"/>
      <c r="HI1490" s="55"/>
      <c r="HJ1490" s="55"/>
      <c r="HK1490" s="55"/>
      <c r="HL1490" s="55"/>
      <c r="HM1490" s="55"/>
      <c r="HN1490" s="55"/>
      <c r="HO1490" s="55"/>
      <c r="HP1490" s="55"/>
      <c r="HQ1490" s="55"/>
      <c r="HR1490" s="55"/>
      <c r="HS1490" s="55"/>
      <c r="HT1490" s="55"/>
      <c r="HU1490" s="55"/>
      <c r="HV1490" s="55"/>
      <c r="HW1490" s="55"/>
      <c r="HX1490" s="55"/>
      <c r="HY1490" s="55"/>
      <c r="HZ1490" s="55"/>
      <c r="IA1490" s="55"/>
      <c r="IB1490" s="55"/>
      <c r="IC1490" s="55"/>
      <c r="ID1490" s="55"/>
      <c r="IE1490" s="55"/>
    </row>
    <row r="1491" s="36" customFormat="1" ht="60" hidden="1" customHeight="1">
      <c r="A1491" s="37"/>
      <c r="B1491" s="37" t="s">
        <v>62</v>
      </c>
      <c r="C1491" s="37" t="s">
        <v>63</v>
      </c>
      <c r="D1491" s="56" t="s">
        <v>64</v>
      </c>
      <c r="E1491" s="56">
        <v>600</v>
      </c>
      <c r="F1491" s="40" t="s">
        <v>5186</v>
      </c>
      <c r="G1491" s="47" t="s">
        <v>5630</v>
      </c>
      <c r="H1491" s="47" t="s">
        <v>5631</v>
      </c>
      <c r="I1491" s="48" t="s">
        <v>5260</v>
      </c>
      <c r="J1491" s="40" t="s">
        <v>5357</v>
      </c>
      <c r="K1491" s="49" t="s">
        <v>5262</v>
      </c>
      <c r="L1491" s="49" t="s">
        <v>5263</v>
      </c>
      <c r="M1491" s="49" t="s">
        <v>5264</v>
      </c>
      <c r="N1491" s="47">
        <v>667</v>
      </c>
      <c r="O1491" s="37" t="s">
        <v>5265</v>
      </c>
      <c r="P1491" s="37" t="s">
        <v>76</v>
      </c>
      <c r="Q1491" s="42" t="s">
        <v>1193</v>
      </c>
      <c r="R1491" s="96">
        <v>41306</v>
      </c>
      <c r="S1491" s="48">
        <v>12</v>
      </c>
      <c r="T1491" s="45">
        <f t="shared" si="134"/>
        <v>45688.400000000001</v>
      </c>
      <c r="U1491" s="47">
        <v>-2</v>
      </c>
      <c r="V1491" s="47" t="s">
        <v>325</v>
      </c>
      <c r="W1491" s="47" t="s">
        <v>5266</v>
      </c>
      <c r="X1491" s="47">
        <v>2</v>
      </c>
      <c r="Y1491" s="47" t="s">
        <v>325</v>
      </c>
      <c r="Z1491" s="47" t="s">
        <v>5266</v>
      </c>
      <c r="AA1491" s="56" t="s">
        <v>5267</v>
      </c>
      <c r="AB1491" s="47"/>
      <c r="AC1491" s="42" t="s">
        <v>141</v>
      </c>
      <c r="AD1491" s="47">
        <v>24</v>
      </c>
      <c r="AE1491" s="96">
        <v>45855</v>
      </c>
      <c r="AF1491" s="51">
        <f t="shared" si="132"/>
        <v>46584</v>
      </c>
      <c r="AG1491" s="40" t="s">
        <v>82</v>
      </c>
      <c r="AH1491" s="40" t="s">
        <v>83</v>
      </c>
      <c r="AI1491" s="47" t="s">
        <v>5632</v>
      </c>
      <c r="AJ1491" s="40" t="s">
        <v>109</v>
      </c>
      <c r="AK1491" s="51" t="str">
        <f ca="1">IF(AE1491=0,"нет данных",IF(TODAY()&lt;AF1491-30,"поверен",IF(TODAY()&gt;AF1491,"ПРОСРОЧЕН")))</f>
        <v>поверен</v>
      </c>
      <c r="AL1491" s="103"/>
      <c r="AM1491" s="42" t="s">
        <v>86</v>
      </c>
      <c r="AN1491" s="42" t="s">
        <v>87</v>
      </c>
      <c r="AO1491" s="42" t="s">
        <v>88</v>
      </c>
      <c r="AP1491" s="47" t="s">
        <v>5269</v>
      </c>
      <c r="AQ1491" s="91" t="s">
        <v>5633</v>
      </c>
      <c r="AR1491" s="103"/>
      <c r="AS1491" s="42" t="s">
        <v>91</v>
      </c>
      <c r="AT1491" s="47" t="s">
        <v>385</v>
      </c>
      <c r="AU1491" s="103"/>
      <c r="AV1491" s="96">
        <v>45316</v>
      </c>
      <c r="AW1491" s="40"/>
      <c r="AX1491" s="103"/>
      <c r="AY1491" s="103"/>
      <c r="AZ1491" s="103"/>
      <c r="BA1491" s="103"/>
      <c r="BB1491" s="40" t="s">
        <v>5270</v>
      </c>
      <c r="BC1491" s="40"/>
      <c r="BD1491" s="42"/>
      <c r="BE1491" s="103"/>
      <c r="BF1491" s="197"/>
      <c r="BG1491" s="47"/>
      <c r="BH1491" s="54"/>
      <c r="BI1491" s="41" t="s">
        <v>5271</v>
      </c>
      <c r="BJ1491" s="41" t="s">
        <v>5272</v>
      </c>
      <c r="BK1491" s="41" t="s">
        <v>5273</v>
      </c>
      <c r="BL1491" s="55"/>
      <c r="BM1491" s="55"/>
      <c r="BN1491" s="55"/>
      <c r="BO1491" s="55"/>
      <c r="BP1491" s="55"/>
      <c r="BQ1491" s="55"/>
      <c r="BR1491" s="55"/>
      <c r="BS1491" s="55"/>
      <c r="BT1491" s="55"/>
      <c r="BU1491" s="55"/>
      <c r="BV1491" s="55"/>
      <c r="BW1491" s="55"/>
      <c r="BX1491" s="55"/>
      <c r="BY1491" s="55"/>
      <c r="BZ1491" s="55"/>
      <c r="CA1491" s="55"/>
      <c r="CB1491" s="55"/>
      <c r="CC1491" s="55"/>
      <c r="CD1491" s="55"/>
      <c r="CE1491" s="55"/>
      <c r="CF1491" s="55"/>
      <c r="CG1491" s="55"/>
      <c r="CH1491" s="55"/>
      <c r="CI1491" s="55"/>
      <c r="CJ1491" s="55"/>
      <c r="CK1491" s="55"/>
      <c r="CL1491" s="55"/>
      <c r="CM1491" s="55"/>
      <c r="CN1491" s="55"/>
      <c r="CO1491" s="55"/>
      <c r="CP1491" s="55"/>
      <c r="CQ1491" s="55"/>
      <c r="CR1491" s="55"/>
      <c r="CS1491" s="55"/>
      <c r="CT1491" s="55"/>
      <c r="CU1491" s="55"/>
      <c r="CV1491" s="55"/>
      <c r="CW1491" s="55"/>
      <c r="CX1491" s="55"/>
      <c r="CY1491" s="55"/>
      <c r="CZ1491" s="55"/>
      <c r="DA1491" s="55"/>
      <c r="DB1491" s="55"/>
      <c r="DC1491" s="55"/>
      <c r="DD1491" s="55"/>
      <c r="DE1491" s="55"/>
      <c r="DF1491" s="55"/>
      <c r="DG1491" s="55"/>
      <c r="DH1491" s="55"/>
      <c r="DI1491" s="55"/>
      <c r="DJ1491" s="55"/>
      <c r="DK1491" s="55"/>
      <c r="DL1491" s="55"/>
      <c r="DM1491" s="55"/>
      <c r="DN1491" s="55"/>
      <c r="DO1491" s="55"/>
      <c r="DP1491" s="55"/>
      <c r="DQ1491" s="55"/>
      <c r="DR1491" s="55"/>
      <c r="DS1491" s="55"/>
      <c r="DT1491" s="55"/>
      <c r="DU1491" s="55"/>
      <c r="DV1491" s="55"/>
      <c r="DW1491" s="55"/>
      <c r="DX1491" s="55"/>
      <c r="DY1491" s="55"/>
      <c r="DZ1491" s="55"/>
      <c r="EA1491" s="55"/>
      <c r="EB1491" s="55"/>
      <c r="EC1491" s="55"/>
      <c r="ED1491" s="55"/>
      <c r="EE1491" s="55"/>
      <c r="EF1491" s="55"/>
      <c r="EG1491" s="55"/>
      <c r="EH1491" s="55"/>
      <c r="EI1491" s="55"/>
      <c r="EJ1491" s="55"/>
      <c r="EK1491" s="55"/>
      <c r="EL1491" s="55"/>
      <c r="EM1491" s="55"/>
      <c r="EN1491" s="55"/>
      <c r="EO1491" s="55"/>
      <c r="EP1491" s="55"/>
      <c r="EQ1491" s="55"/>
      <c r="ER1491" s="55"/>
      <c r="ES1491" s="55"/>
      <c r="ET1491" s="55"/>
      <c r="EU1491" s="55"/>
      <c r="EV1491" s="55"/>
      <c r="EW1491" s="55"/>
      <c r="EX1491" s="55"/>
      <c r="EY1491" s="55"/>
      <c r="EZ1491" s="55"/>
      <c r="FA1491" s="55"/>
      <c r="FB1491" s="55"/>
      <c r="FC1491" s="55"/>
      <c r="FD1491" s="55"/>
      <c r="FE1491" s="55"/>
      <c r="FF1491" s="55"/>
      <c r="FG1491" s="55"/>
      <c r="FH1491" s="55"/>
      <c r="FI1491" s="55"/>
      <c r="FJ1491" s="55"/>
      <c r="FK1491" s="55"/>
      <c r="FL1491" s="55"/>
      <c r="FM1491" s="55"/>
      <c r="FN1491" s="55"/>
      <c r="FO1491" s="55"/>
      <c r="FP1491" s="55"/>
      <c r="FQ1491" s="55"/>
      <c r="FR1491" s="55"/>
      <c r="FS1491" s="55"/>
      <c r="FT1491" s="55"/>
      <c r="FU1491" s="55"/>
      <c r="FV1491" s="55"/>
      <c r="FW1491" s="55"/>
      <c r="FX1491" s="55"/>
      <c r="FY1491" s="55"/>
      <c r="FZ1491" s="55"/>
      <c r="GA1491" s="55"/>
      <c r="GB1491" s="55"/>
      <c r="GC1491" s="55"/>
      <c r="GD1491" s="55"/>
      <c r="GE1491" s="55"/>
      <c r="GF1491" s="55"/>
      <c r="GG1491" s="55"/>
      <c r="GH1491" s="55"/>
      <c r="GI1491" s="55"/>
      <c r="GJ1491" s="55"/>
      <c r="GK1491" s="55"/>
      <c r="GL1491" s="55"/>
      <c r="GM1491" s="55"/>
      <c r="GN1491" s="55"/>
      <c r="GO1491" s="55"/>
      <c r="GP1491" s="55"/>
      <c r="GQ1491" s="55"/>
      <c r="GR1491" s="55"/>
      <c r="GS1491" s="55"/>
      <c r="GT1491" s="55"/>
      <c r="GU1491" s="55"/>
      <c r="GV1491" s="55"/>
      <c r="GW1491" s="55"/>
      <c r="GX1491" s="55"/>
      <c r="GY1491" s="55"/>
      <c r="GZ1491" s="55"/>
      <c r="HA1491" s="55"/>
      <c r="HB1491" s="55"/>
      <c r="HC1491" s="55"/>
      <c r="HD1491" s="55"/>
      <c r="HE1491" s="55"/>
      <c r="HF1491" s="55"/>
      <c r="HG1491" s="55"/>
      <c r="HH1491" s="55"/>
      <c r="HI1491" s="55"/>
      <c r="HJ1491" s="55"/>
      <c r="HK1491" s="55"/>
      <c r="HL1491" s="55"/>
      <c r="HM1491" s="55"/>
      <c r="HN1491" s="55"/>
      <c r="HO1491" s="55"/>
      <c r="HP1491" s="55"/>
      <c r="HQ1491" s="55"/>
      <c r="HR1491" s="55"/>
      <c r="HS1491" s="55"/>
      <c r="HT1491" s="55"/>
      <c r="HU1491" s="55"/>
      <c r="HV1491" s="55"/>
      <c r="HW1491" s="55"/>
      <c r="HX1491" s="55"/>
      <c r="HY1491" s="55"/>
      <c r="HZ1491" s="55"/>
      <c r="IA1491" s="55"/>
      <c r="IB1491" s="55"/>
      <c r="IC1491" s="55"/>
      <c r="ID1491" s="55"/>
      <c r="IE1491" s="55"/>
    </row>
    <row r="1492" s="55" customFormat="1" ht="60" hidden="1" customHeight="1">
      <c r="A1492" s="58"/>
      <c r="B1492" s="58" t="s">
        <v>62</v>
      </c>
      <c r="C1492" s="58" t="s">
        <v>63</v>
      </c>
      <c r="D1492" s="59" t="s">
        <v>64</v>
      </c>
      <c r="E1492" s="59">
        <v>600</v>
      </c>
      <c r="F1492" s="62" t="s">
        <v>5186</v>
      </c>
      <c r="G1492" s="62" t="s">
        <v>5634</v>
      </c>
      <c r="H1492" s="59" t="s">
        <v>5635</v>
      </c>
      <c r="I1492" s="59" t="s">
        <v>5276</v>
      </c>
      <c r="J1492" s="62" t="s">
        <v>5277</v>
      </c>
      <c r="K1492" s="64" t="s">
        <v>5278</v>
      </c>
      <c r="L1492" s="64" t="s">
        <v>5279</v>
      </c>
      <c r="M1492" s="62" t="s">
        <v>5280</v>
      </c>
      <c r="N1492" s="59" t="s">
        <v>5636</v>
      </c>
      <c r="O1492" s="58" t="s">
        <v>5282</v>
      </c>
      <c r="P1492" s="58" t="s">
        <v>76</v>
      </c>
      <c r="Q1492" s="66" t="s">
        <v>289</v>
      </c>
      <c r="R1492" s="115" t="s">
        <v>5362</v>
      </c>
      <c r="S1492" s="63">
        <v>8</v>
      </c>
      <c r="T1492" s="69">
        <f t="shared" si="134"/>
        <v>2931.8015999999998</v>
      </c>
      <c r="U1492" s="59">
        <v>0.14999999999999999</v>
      </c>
      <c r="V1492" s="71" t="str">
        <f t="shared" si="130"/>
        <v/>
      </c>
      <c r="W1492" s="71" t="str">
        <f t="shared" si="131"/>
        <v>м^(3)/ч</v>
      </c>
      <c r="X1492" s="63">
        <v>540</v>
      </c>
      <c r="Y1492" s="63"/>
      <c r="Z1492" s="66" t="s">
        <v>5284</v>
      </c>
      <c r="AA1492" s="59" t="s">
        <v>1127</v>
      </c>
      <c r="AB1492" s="63"/>
      <c r="AC1492" s="66" t="s">
        <v>141</v>
      </c>
      <c r="AD1492" s="64">
        <v>48</v>
      </c>
      <c r="AE1492" s="72">
        <v>44181</v>
      </c>
      <c r="AF1492" s="73">
        <f t="shared" si="132"/>
        <v>45641</v>
      </c>
      <c r="AG1492" s="62" t="s">
        <v>82</v>
      </c>
      <c r="AH1492" s="62" t="s">
        <v>83</v>
      </c>
      <c r="AI1492" s="66" t="s">
        <v>5637</v>
      </c>
      <c r="AJ1492" s="62" t="s">
        <v>85</v>
      </c>
      <c r="AK1492" s="73" t="str">
        <f t="shared" ref="AK1492:AK1549" ca="1" si="135">IF(AE1492=0,"нет данных",IF(TODAY()&lt;AF1492-30,"поверен",IF(TODAY()&gt;AF1492,"ЗАМЕНИТЬ","ПРОСРОЧЕН")))</f>
        <v>ЗАМЕНИТЬ</v>
      </c>
      <c r="AL1492" s="66"/>
      <c r="AM1492" s="66" t="s">
        <v>86</v>
      </c>
      <c r="AN1492" s="66" t="s">
        <v>87</v>
      </c>
      <c r="AO1492" s="66" t="s">
        <v>88</v>
      </c>
      <c r="AP1492" s="63"/>
      <c r="AQ1492" s="74"/>
      <c r="AR1492" s="73"/>
      <c r="AS1492" s="66" t="s">
        <v>91</v>
      </c>
      <c r="AT1492" s="58"/>
      <c r="AU1492" s="58"/>
      <c r="AV1492" s="62"/>
      <c r="AW1492" s="62"/>
      <c r="AX1492" s="58"/>
      <c r="AY1492" s="58"/>
      <c r="AZ1492" s="58"/>
      <c r="BA1492" s="62"/>
      <c r="BB1492" s="62" t="s">
        <v>297</v>
      </c>
      <c r="BC1492" s="62" t="s">
        <v>298</v>
      </c>
      <c r="BD1492" s="66"/>
      <c r="BE1492" s="62"/>
      <c r="BF1492" s="75"/>
      <c r="BG1492" s="76"/>
      <c r="BH1492" s="77"/>
      <c r="BI1492" s="71"/>
      <c r="BJ1492" s="71"/>
      <c r="BK1492" s="71"/>
    </row>
    <row r="1493" s="88" customFormat="1" ht="60" hidden="1" customHeight="1">
      <c r="A1493" s="37"/>
      <c r="B1493" s="37" t="s">
        <v>62</v>
      </c>
      <c r="C1493" s="37" t="s">
        <v>63</v>
      </c>
      <c r="D1493" s="56" t="s">
        <v>64</v>
      </c>
      <c r="E1493" s="56">
        <v>600</v>
      </c>
      <c r="F1493" s="40" t="s">
        <v>5186</v>
      </c>
      <c r="G1493" s="40" t="s">
        <v>5638</v>
      </c>
      <c r="H1493" s="56" t="s">
        <v>5639</v>
      </c>
      <c r="I1493" s="48" t="s">
        <v>3879</v>
      </c>
      <c r="J1493" s="40" t="s">
        <v>640</v>
      </c>
      <c r="K1493" s="49" t="s">
        <v>463</v>
      </c>
      <c r="L1493" s="49" t="s">
        <v>641</v>
      </c>
      <c r="M1493" s="49" t="s">
        <v>5200</v>
      </c>
      <c r="N1493" s="56" t="s">
        <v>5640</v>
      </c>
      <c r="O1493" s="37" t="s">
        <v>644</v>
      </c>
      <c r="P1493" s="37" t="s">
        <v>76</v>
      </c>
      <c r="Q1493" s="42" t="s">
        <v>137</v>
      </c>
      <c r="R1493" s="91">
        <v>42614</v>
      </c>
      <c r="S1493" s="48">
        <v>12</v>
      </c>
      <c r="T1493" s="45">
        <f t="shared" si="134"/>
        <v>46996.400000000001</v>
      </c>
      <c r="U1493" s="56" t="s">
        <v>100</v>
      </c>
      <c r="V1493" s="37" t="str">
        <f t="shared" si="130"/>
        <v>М</v>
      </c>
      <c r="W1493" s="37" t="str">
        <f t="shared" si="131"/>
        <v>Па</v>
      </c>
      <c r="X1493" s="48">
        <v>60</v>
      </c>
      <c r="Y1493" s="48" t="s">
        <v>138</v>
      </c>
      <c r="Z1493" s="42" t="s">
        <v>139</v>
      </c>
      <c r="AA1493" s="56" t="s">
        <v>645</v>
      </c>
      <c r="AB1493" s="42"/>
      <c r="AC1493" s="42" t="s">
        <v>141</v>
      </c>
      <c r="AD1493" s="49">
        <v>36</v>
      </c>
      <c r="AE1493" s="91">
        <v>45003</v>
      </c>
      <c r="AF1493" s="51">
        <f t="shared" si="132"/>
        <v>46098</v>
      </c>
      <c r="AG1493" s="40" t="s">
        <v>82</v>
      </c>
      <c r="AH1493" s="40" t="s">
        <v>83</v>
      </c>
      <c r="AI1493" s="37" t="s">
        <v>5641</v>
      </c>
      <c r="AJ1493" s="40" t="s">
        <v>1623</v>
      </c>
      <c r="AK1493" s="51" t="str">
        <f t="shared" ca="1" si="135"/>
        <v>поверен</v>
      </c>
      <c r="AL1493" s="42"/>
      <c r="AM1493" s="42" t="s">
        <v>86</v>
      </c>
      <c r="AN1493" s="42" t="s">
        <v>87</v>
      </c>
      <c r="AO1493" s="42" t="s">
        <v>88</v>
      </c>
      <c r="AP1493" s="48"/>
      <c r="AQ1493" s="41"/>
      <c r="AR1493" s="51"/>
      <c r="AS1493" s="42"/>
      <c r="AT1493" s="37"/>
      <c r="AU1493" s="37"/>
      <c r="AV1493" s="41"/>
      <c r="AW1493" s="40"/>
      <c r="AX1493" s="37"/>
      <c r="AY1493" s="37"/>
      <c r="AZ1493" s="37"/>
      <c r="BA1493" s="40"/>
      <c r="BB1493" s="40"/>
      <c r="BC1493" s="40"/>
      <c r="BD1493" s="42"/>
      <c r="BE1493" s="40"/>
      <c r="BF1493" s="52"/>
      <c r="BG1493" s="40" t="s">
        <v>1027</v>
      </c>
      <c r="BH1493" s="47"/>
      <c r="BI1493" s="47"/>
      <c r="BJ1493" s="47"/>
      <c r="BK1493" s="47"/>
      <c r="BL1493" s="125"/>
      <c r="BM1493" s="125"/>
      <c r="BN1493" s="125"/>
      <c r="BO1493" s="125"/>
      <c r="BP1493" s="125"/>
      <c r="BQ1493" s="125"/>
      <c r="BR1493" s="125"/>
      <c r="BS1493" s="125"/>
      <c r="BT1493" s="125"/>
      <c r="BU1493" s="125"/>
      <c r="BV1493" s="125"/>
      <c r="BW1493" s="125"/>
      <c r="BX1493" s="125"/>
      <c r="BY1493" s="125"/>
      <c r="BZ1493" s="125"/>
      <c r="CA1493" s="125"/>
      <c r="CB1493" s="125"/>
      <c r="CC1493" s="125"/>
      <c r="CD1493" s="125"/>
      <c r="CE1493" s="125"/>
      <c r="CF1493" s="125"/>
      <c r="CG1493" s="125"/>
      <c r="CH1493" s="125"/>
      <c r="CI1493" s="125"/>
      <c r="CJ1493" s="125"/>
      <c r="CK1493" s="125"/>
      <c r="CL1493" s="125"/>
      <c r="CM1493" s="125"/>
      <c r="CN1493" s="125"/>
      <c r="CO1493" s="125"/>
      <c r="CP1493" s="125"/>
      <c r="CQ1493" s="125"/>
      <c r="CR1493" s="125"/>
      <c r="CS1493" s="125"/>
      <c r="CT1493" s="125"/>
      <c r="CU1493" s="125"/>
      <c r="CV1493" s="125"/>
      <c r="CW1493" s="125"/>
      <c r="CX1493" s="125"/>
      <c r="CY1493" s="125"/>
      <c r="CZ1493" s="125"/>
      <c r="DA1493" s="125"/>
      <c r="DB1493" s="125"/>
      <c r="DC1493" s="125"/>
      <c r="DD1493" s="125"/>
      <c r="DE1493" s="125"/>
      <c r="DF1493" s="125"/>
      <c r="DG1493" s="125"/>
      <c r="DH1493" s="125"/>
      <c r="DI1493" s="125"/>
      <c r="DJ1493" s="125"/>
      <c r="DK1493" s="125"/>
      <c r="DL1493" s="125"/>
      <c r="DM1493" s="125"/>
      <c r="DN1493" s="125"/>
      <c r="DO1493" s="125"/>
      <c r="DP1493" s="125"/>
      <c r="DQ1493" s="125"/>
      <c r="DR1493" s="125"/>
      <c r="DS1493" s="125"/>
      <c r="DT1493" s="125"/>
      <c r="DU1493" s="125"/>
      <c r="DV1493" s="125"/>
      <c r="DW1493" s="125"/>
      <c r="DX1493" s="125"/>
      <c r="DY1493" s="125"/>
      <c r="DZ1493" s="125"/>
      <c r="EA1493" s="125"/>
      <c r="EB1493" s="125"/>
      <c r="EC1493" s="125"/>
      <c r="ED1493" s="125"/>
      <c r="EE1493" s="125"/>
      <c r="EF1493" s="125"/>
      <c r="EG1493" s="125"/>
      <c r="EH1493" s="125"/>
      <c r="EI1493" s="125"/>
      <c r="EJ1493" s="125"/>
      <c r="EK1493" s="125"/>
      <c r="EL1493" s="125"/>
      <c r="EM1493" s="125"/>
      <c r="EN1493" s="125"/>
      <c r="EO1493" s="125"/>
      <c r="EP1493" s="125"/>
      <c r="EQ1493" s="125"/>
      <c r="ER1493" s="125"/>
      <c r="ES1493" s="125"/>
      <c r="ET1493" s="125"/>
      <c r="EU1493" s="125"/>
      <c r="EV1493" s="125"/>
      <c r="EW1493" s="125"/>
      <c r="EX1493" s="125"/>
      <c r="EY1493" s="125"/>
      <c r="EZ1493" s="125"/>
      <c r="FA1493" s="125"/>
      <c r="FB1493" s="125"/>
      <c r="FC1493" s="125"/>
      <c r="FD1493" s="125"/>
      <c r="FE1493" s="125"/>
      <c r="FF1493" s="125"/>
      <c r="FG1493" s="125"/>
      <c r="FH1493" s="125"/>
      <c r="FI1493" s="125"/>
      <c r="FJ1493" s="125"/>
      <c r="FK1493" s="125"/>
      <c r="FL1493" s="125"/>
      <c r="FM1493" s="125"/>
      <c r="FN1493" s="125"/>
      <c r="FO1493" s="125"/>
      <c r="FP1493" s="125"/>
      <c r="FQ1493" s="125"/>
      <c r="FR1493" s="125"/>
      <c r="FS1493" s="125"/>
      <c r="FT1493" s="125"/>
      <c r="FU1493" s="125"/>
      <c r="FV1493" s="125"/>
      <c r="FW1493" s="125"/>
      <c r="FX1493" s="125"/>
      <c r="FY1493" s="125"/>
      <c r="FZ1493" s="125"/>
      <c r="GA1493" s="125"/>
      <c r="GB1493" s="125"/>
      <c r="GC1493" s="125"/>
      <c r="GD1493" s="125"/>
      <c r="GE1493" s="125"/>
      <c r="GF1493" s="125"/>
      <c r="GG1493" s="125"/>
      <c r="GH1493" s="125"/>
      <c r="GI1493" s="125"/>
      <c r="GJ1493" s="125"/>
      <c r="GK1493" s="125"/>
      <c r="GL1493" s="125"/>
      <c r="GM1493" s="125"/>
      <c r="GN1493" s="125"/>
      <c r="GO1493" s="125"/>
      <c r="GP1493" s="125"/>
      <c r="GQ1493" s="125"/>
      <c r="GR1493" s="125"/>
      <c r="GS1493" s="125"/>
      <c r="GT1493" s="125"/>
      <c r="GU1493" s="125"/>
      <c r="GV1493" s="125"/>
      <c r="GW1493" s="125"/>
      <c r="GX1493" s="125"/>
      <c r="GY1493" s="125"/>
      <c r="GZ1493" s="125"/>
      <c r="HA1493" s="125"/>
      <c r="HB1493" s="125"/>
      <c r="HC1493" s="125"/>
      <c r="HD1493" s="125"/>
      <c r="HE1493" s="125"/>
      <c r="HF1493" s="125"/>
      <c r="HG1493" s="125"/>
      <c r="HH1493" s="125"/>
      <c r="HI1493" s="125"/>
      <c r="HJ1493" s="125"/>
      <c r="HK1493" s="125"/>
      <c r="HL1493" s="125"/>
      <c r="HM1493" s="125"/>
      <c r="HN1493" s="125"/>
      <c r="HO1493" s="125"/>
      <c r="HP1493" s="125"/>
      <c r="HQ1493" s="125"/>
      <c r="HR1493" s="125"/>
      <c r="HS1493" s="125"/>
      <c r="HT1493" s="125"/>
      <c r="HU1493" s="125"/>
      <c r="HV1493" s="125"/>
      <c r="HW1493" s="125"/>
      <c r="HX1493" s="125"/>
      <c r="HY1493" s="125"/>
      <c r="HZ1493" s="125"/>
      <c r="IA1493" s="125"/>
      <c r="IB1493" s="125"/>
      <c r="IC1493" s="125"/>
      <c r="ID1493" s="125"/>
      <c r="IE1493" s="125"/>
    </row>
    <row r="1494" s="88" customFormat="1" ht="60" hidden="1" customHeight="1">
      <c r="A1494" s="37"/>
      <c r="B1494" s="37" t="s">
        <v>62</v>
      </c>
      <c r="C1494" s="37" t="s">
        <v>63</v>
      </c>
      <c r="D1494" s="56" t="s">
        <v>64</v>
      </c>
      <c r="E1494" s="56">
        <v>600</v>
      </c>
      <c r="F1494" s="40" t="s">
        <v>5186</v>
      </c>
      <c r="G1494" s="40" t="s">
        <v>5642</v>
      </c>
      <c r="H1494" s="56" t="s">
        <v>5643</v>
      </c>
      <c r="I1494" s="37" t="s">
        <v>3879</v>
      </c>
      <c r="J1494" s="40" t="s">
        <v>640</v>
      </c>
      <c r="K1494" s="49" t="s">
        <v>463</v>
      </c>
      <c r="L1494" s="49" t="s">
        <v>641</v>
      </c>
      <c r="M1494" s="49" t="s">
        <v>5200</v>
      </c>
      <c r="N1494" s="56" t="s">
        <v>5644</v>
      </c>
      <c r="O1494" s="37" t="s">
        <v>644</v>
      </c>
      <c r="P1494" s="37" t="s">
        <v>76</v>
      </c>
      <c r="Q1494" s="42" t="s">
        <v>137</v>
      </c>
      <c r="R1494" s="91" t="s">
        <v>5191</v>
      </c>
      <c r="S1494" s="48">
        <v>12</v>
      </c>
      <c r="T1494" s="45">
        <f t="shared" si="134"/>
        <v>4391.6016</v>
      </c>
      <c r="U1494" s="56" t="s">
        <v>100</v>
      </c>
      <c r="V1494" s="37" t="str">
        <f t="shared" si="130"/>
        <v>М</v>
      </c>
      <c r="W1494" s="37" t="str">
        <f t="shared" si="131"/>
        <v>Па</v>
      </c>
      <c r="X1494" s="48">
        <v>60</v>
      </c>
      <c r="Y1494" s="48" t="s">
        <v>138</v>
      </c>
      <c r="Z1494" s="42" t="s">
        <v>139</v>
      </c>
      <c r="AA1494" s="56" t="s">
        <v>645</v>
      </c>
      <c r="AB1494" s="42"/>
      <c r="AC1494" s="42" t="s">
        <v>141</v>
      </c>
      <c r="AD1494" s="49">
        <v>36</v>
      </c>
      <c r="AE1494" s="91">
        <v>45003</v>
      </c>
      <c r="AF1494" s="51">
        <f t="shared" si="132"/>
        <v>46098</v>
      </c>
      <c r="AG1494" s="40" t="s">
        <v>82</v>
      </c>
      <c r="AH1494" s="40" t="s">
        <v>83</v>
      </c>
      <c r="AI1494" s="37" t="s">
        <v>5645</v>
      </c>
      <c r="AJ1494" s="40" t="s">
        <v>1623</v>
      </c>
      <c r="AK1494" s="51" t="str">
        <f t="shared" ca="1" si="135"/>
        <v>поверен</v>
      </c>
      <c r="AL1494" s="42"/>
      <c r="AM1494" s="42" t="s">
        <v>86</v>
      </c>
      <c r="AN1494" s="42" t="s">
        <v>87</v>
      </c>
      <c r="AO1494" s="42" t="s">
        <v>88</v>
      </c>
      <c r="AP1494" s="48"/>
      <c r="AQ1494" s="41"/>
      <c r="AR1494" s="51"/>
      <c r="AS1494" s="42"/>
      <c r="AT1494" s="37"/>
      <c r="AU1494" s="37"/>
      <c r="AV1494" s="41"/>
      <c r="AW1494" s="40"/>
      <c r="AX1494" s="37"/>
      <c r="AY1494" s="37"/>
      <c r="AZ1494" s="37"/>
      <c r="BA1494" s="40"/>
      <c r="BB1494" s="40"/>
      <c r="BC1494" s="40"/>
      <c r="BD1494" s="42"/>
      <c r="BE1494" s="40"/>
      <c r="BF1494" s="52"/>
      <c r="BG1494" s="40" t="s">
        <v>1027</v>
      </c>
      <c r="BH1494" s="47"/>
      <c r="BI1494" s="47"/>
      <c r="BJ1494" s="47"/>
      <c r="BK1494" s="47"/>
      <c r="BL1494" s="125"/>
      <c r="BM1494" s="125"/>
      <c r="BN1494" s="125"/>
      <c r="BO1494" s="125"/>
      <c r="BP1494" s="125"/>
      <c r="BQ1494" s="125"/>
      <c r="BR1494" s="125"/>
      <c r="BS1494" s="125"/>
      <c r="BT1494" s="125"/>
      <c r="BU1494" s="125"/>
      <c r="BV1494" s="125"/>
      <c r="BW1494" s="125"/>
      <c r="BX1494" s="125"/>
      <c r="BY1494" s="125"/>
      <c r="BZ1494" s="125"/>
      <c r="CA1494" s="125"/>
      <c r="CB1494" s="125"/>
      <c r="CC1494" s="125"/>
      <c r="CD1494" s="125"/>
      <c r="CE1494" s="125"/>
      <c r="CF1494" s="125"/>
      <c r="CG1494" s="125"/>
      <c r="CH1494" s="125"/>
      <c r="CI1494" s="125"/>
      <c r="CJ1494" s="125"/>
      <c r="CK1494" s="125"/>
      <c r="CL1494" s="125"/>
      <c r="CM1494" s="125"/>
      <c r="CN1494" s="125"/>
      <c r="CO1494" s="125"/>
      <c r="CP1494" s="125"/>
      <c r="CQ1494" s="125"/>
      <c r="CR1494" s="125"/>
      <c r="CS1494" s="125"/>
      <c r="CT1494" s="125"/>
      <c r="CU1494" s="125"/>
      <c r="CV1494" s="125"/>
      <c r="CW1494" s="125"/>
      <c r="CX1494" s="125"/>
      <c r="CY1494" s="125"/>
      <c r="CZ1494" s="125"/>
      <c r="DA1494" s="125"/>
      <c r="DB1494" s="125"/>
      <c r="DC1494" s="125"/>
      <c r="DD1494" s="125"/>
      <c r="DE1494" s="125"/>
      <c r="DF1494" s="125"/>
      <c r="DG1494" s="125"/>
      <c r="DH1494" s="125"/>
      <c r="DI1494" s="125"/>
      <c r="DJ1494" s="125"/>
      <c r="DK1494" s="125"/>
      <c r="DL1494" s="125"/>
      <c r="DM1494" s="125"/>
      <c r="DN1494" s="125"/>
      <c r="DO1494" s="125"/>
      <c r="DP1494" s="125"/>
      <c r="DQ1494" s="125"/>
      <c r="DR1494" s="125"/>
      <c r="DS1494" s="125"/>
      <c r="DT1494" s="125"/>
      <c r="DU1494" s="125"/>
      <c r="DV1494" s="125"/>
      <c r="DW1494" s="125"/>
      <c r="DX1494" s="125"/>
      <c r="DY1494" s="125"/>
      <c r="DZ1494" s="125"/>
      <c r="EA1494" s="125"/>
      <c r="EB1494" s="125"/>
      <c r="EC1494" s="125"/>
      <c r="ED1494" s="125"/>
      <c r="EE1494" s="125"/>
      <c r="EF1494" s="125"/>
      <c r="EG1494" s="125"/>
      <c r="EH1494" s="125"/>
      <c r="EI1494" s="125"/>
      <c r="EJ1494" s="125"/>
      <c r="EK1494" s="125"/>
      <c r="EL1494" s="125"/>
      <c r="EM1494" s="125"/>
      <c r="EN1494" s="125"/>
      <c r="EO1494" s="125"/>
      <c r="EP1494" s="125"/>
      <c r="EQ1494" s="125"/>
      <c r="ER1494" s="125"/>
      <c r="ES1494" s="125"/>
      <c r="ET1494" s="125"/>
      <c r="EU1494" s="125"/>
      <c r="EV1494" s="125"/>
      <c r="EW1494" s="125"/>
      <c r="EX1494" s="125"/>
      <c r="EY1494" s="125"/>
      <c r="EZ1494" s="125"/>
      <c r="FA1494" s="125"/>
      <c r="FB1494" s="125"/>
      <c r="FC1494" s="125"/>
      <c r="FD1494" s="125"/>
      <c r="FE1494" s="125"/>
      <c r="FF1494" s="125"/>
      <c r="FG1494" s="125"/>
      <c r="FH1494" s="125"/>
      <c r="FI1494" s="125"/>
      <c r="FJ1494" s="125"/>
      <c r="FK1494" s="125"/>
      <c r="FL1494" s="125"/>
      <c r="FM1494" s="125"/>
      <c r="FN1494" s="125"/>
      <c r="FO1494" s="125"/>
      <c r="FP1494" s="125"/>
      <c r="FQ1494" s="125"/>
      <c r="FR1494" s="125"/>
      <c r="FS1494" s="125"/>
      <c r="FT1494" s="125"/>
      <c r="FU1494" s="125"/>
      <c r="FV1494" s="125"/>
      <c r="FW1494" s="125"/>
      <c r="FX1494" s="125"/>
      <c r="FY1494" s="125"/>
      <c r="FZ1494" s="125"/>
      <c r="GA1494" s="125"/>
      <c r="GB1494" s="125"/>
      <c r="GC1494" s="125"/>
      <c r="GD1494" s="125"/>
      <c r="GE1494" s="125"/>
      <c r="GF1494" s="125"/>
      <c r="GG1494" s="125"/>
      <c r="GH1494" s="125"/>
      <c r="GI1494" s="125"/>
      <c r="GJ1494" s="125"/>
      <c r="GK1494" s="125"/>
      <c r="GL1494" s="125"/>
      <c r="GM1494" s="125"/>
      <c r="GN1494" s="125"/>
      <c r="GO1494" s="125"/>
      <c r="GP1494" s="125"/>
      <c r="GQ1494" s="125"/>
      <c r="GR1494" s="125"/>
      <c r="GS1494" s="125"/>
      <c r="GT1494" s="125"/>
      <c r="GU1494" s="125"/>
      <c r="GV1494" s="125"/>
      <c r="GW1494" s="125"/>
      <c r="GX1494" s="125"/>
      <c r="GY1494" s="125"/>
      <c r="GZ1494" s="125"/>
      <c r="HA1494" s="125"/>
      <c r="HB1494" s="125"/>
      <c r="HC1494" s="125"/>
      <c r="HD1494" s="125"/>
      <c r="HE1494" s="125"/>
      <c r="HF1494" s="125"/>
      <c r="HG1494" s="125"/>
      <c r="HH1494" s="125"/>
      <c r="HI1494" s="125"/>
      <c r="HJ1494" s="125"/>
      <c r="HK1494" s="125"/>
      <c r="HL1494" s="125"/>
      <c r="HM1494" s="125"/>
      <c r="HN1494" s="125"/>
      <c r="HO1494" s="125"/>
      <c r="HP1494" s="125"/>
      <c r="HQ1494" s="125"/>
      <c r="HR1494" s="125"/>
      <c r="HS1494" s="125"/>
      <c r="HT1494" s="125"/>
      <c r="HU1494" s="125"/>
      <c r="HV1494" s="125"/>
      <c r="HW1494" s="125"/>
      <c r="HX1494" s="125"/>
      <c r="HY1494" s="125"/>
      <c r="HZ1494" s="125"/>
      <c r="IA1494" s="125"/>
      <c r="IB1494" s="125"/>
      <c r="IC1494" s="125"/>
      <c r="ID1494" s="125"/>
      <c r="IE1494" s="125"/>
    </row>
    <row r="1495" s="88" customFormat="1" ht="60" hidden="1" customHeight="1">
      <c r="A1495" s="37"/>
      <c r="B1495" s="37" t="s">
        <v>62</v>
      </c>
      <c r="C1495" s="37" t="s">
        <v>63</v>
      </c>
      <c r="D1495" s="56" t="s">
        <v>64</v>
      </c>
      <c r="E1495" s="56">
        <v>600</v>
      </c>
      <c r="F1495" s="40" t="s">
        <v>5186</v>
      </c>
      <c r="G1495" s="40" t="s">
        <v>5646</v>
      </c>
      <c r="H1495" s="56" t="s">
        <v>5647</v>
      </c>
      <c r="I1495" s="37" t="s">
        <v>3879</v>
      </c>
      <c r="J1495" s="40" t="s">
        <v>640</v>
      </c>
      <c r="K1495" s="49" t="s">
        <v>463</v>
      </c>
      <c r="L1495" s="49" t="s">
        <v>641</v>
      </c>
      <c r="M1495" s="49" t="s">
        <v>5200</v>
      </c>
      <c r="N1495" s="56" t="s">
        <v>5648</v>
      </c>
      <c r="O1495" s="37" t="s">
        <v>644</v>
      </c>
      <c r="P1495" s="37" t="s">
        <v>76</v>
      </c>
      <c r="Q1495" s="42" t="s">
        <v>137</v>
      </c>
      <c r="R1495" s="91" t="s">
        <v>5191</v>
      </c>
      <c r="S1495" s="48">
        <v>12</v>
      </c>
      <c r="T1495" s="45">
        <f t="shared" si="134"/>
        <v>4391.6016</v>
      </c>
      <c r="U1495" s="56" t="s">
        <v>100</v>
      </c>
      <c r="V1495" s="37" t="str">
        <f t="shared" si="130"/>
        <v>М</v>
      </c>
      <c r="W1495" s="37" t="str">
        <f t="shared" si="131"/>
        <v>Па</v>
      </c>
      <c r="X1495" s="48">
        <v>60</v>
      </c>
      <c r="Y1495" s="48" t="s">
        <v>138</v>
      </c>
      <c r="Z1495" s="42" t="s">
        <v>139</v>
      </c>
      <c r="AA1495" s="56" t="s">
        <v>645</v>
      </c>
      <c r="AB1495" s="42"/>
      <c r="AC1495" s="42" t="s">
        <v>141</v>
      </c>
      <c r="AD1495" s="49">
        <v>36</v>
      </c>
      <c r="AE1495" s="91">
        <v>45003</v>
      </c>
      <c r="AF1495" s="51">
        <f t="shared" si="132"/>
        <v>46098</v>
      </c>
      <c r="AG1495" s="40" t="s">
        <v>82</v>
      </c>
      <c r="AH1495" s="40" t="s">
        <v>83</v>
      </c>
      <c r="AI1495" s="37" t="s">
        <v>5649</v>
      </c>
      <c r="AJ1495" s="40" t="s">
        <v>1623</v>
      </c>
      <c r="AK1495" s="51" t="str">
        <f t="shared" ca="1" si="135"/>
        <v>поверен</v>
      </c>
      <c r="AL1495" s="42"/>
      <c r="AM1495" s="42" t="s">
        <v>86</v>
      </c>
      <c r="AN1495" s="42" t="s">
        <v>87</v>
      </c>
      <c r="AO1495" s="42" t="s">
        <v>88</v>
      </c>
      <c r="AP1495" s="48"/>
      <c r="AQ1495" s="41"/>
      <c r="AR1495" s="51"/>
      <c r="AS1495" s="42"/>
      <c r="AT1495" s="37"/>
      <c r="AU1495" s="37"/>
      <c r="AV1495" s="41"/>
      <c r="AW1495" s="40"/>
      <c r="AX1495" s="37"/>
      <c r="AY1495" s="37"/>
      <c r="AZ1495" s="37"/>
      <c r="BA1495" s="40"/>
      <c r="BB1495" s="40"/>
      <c r="BC1495" s="40"/>
      <c r="BD1495" s="42"/>
      <c r="BE1495" s="40"/>
      <c r="BF1495" s="52"/>
      <c r="BG1495" s="40" t="s">
        <v>1027</v>
      </c>
      <c r="BH1495" s="47"/>
      <c r="BI1495" s="47"/>
      <c r="BJ1495" s="47"/>
      <c r="BK1495" s="47"/>
      <c r="BL1495" s="125"/>
      <c r="BM1495" s="125"/>
      <c r="BN1495" s="125"/>
      <c r="BO1495" s="125"/>
      <c r="BP1495" s="125"/>
      <c r="BQ1495" s="125"/>
      <c r="BR1495" s="125"/>
      <c r="BS1495" s="125"/>
      <c r="BT1495" s="125"/>
      <c r="BU1495" s="125"/>
      <c r="BV1495" s="125"/>
      <c r="BW1495" s="125"/>
      <c r="BX1495" s="125"/>
      <c r="BY1495" s="125"/>
      <c r="BZ1495" s="125"/>
      <c r="CA1495" s="125"/>
      <c r="CB1495" s="125"/>
      <c r="CC1495" s="125"/>
      <c r="CD1495" s="125"/>
      <c r="CE1495" s="125"/>
      <c r="CF1495" s="125"/>
      <c r="CG1495" s="125"/>
      <c r="CH1495" s="125"/>
      <c r="CI1495" s="125"/>
      <c r="CJ1495" s="125"/>
      <c r="CK1495" s="125"/>
      <c r="CL1495" s="125"/>
      <c r="CM1495" s="125"/>
      <c r="CN1495" s="125"/>
      <c r="CO1495" s="125"/>
      <c r="CP1495" s="125"/>
      <c r="CQ1495" s="125"/>
      <c r="CR1495" s="125"/>
      <c r="CS1495" s="125"/>
      <c r="CT1495" s="125"/>
      <c r="CU1495" s="125"/>
      <c r="CV1495" s="125"/>
      <c r="CW1495" s="125"/>
      <c r="CX1495" s="125"/>
      <c r="CY1495" s="125"/>
      <c r="CZ1495" s="125"/>
      <c r="DA1495" s="125"/>
      <c r="DB1495" s="125"/>
      <c r="DC1495" s="125"/>
      <c r="DD1495" s="125"/>
      <c r="DE1495" s="125"/>
      <c r="DF1495" s="125"/>
      <c r="DG1495" s="125"/>
      <c r="DH1495" s="125"/>
      <c r="DI1495" s="125"/>
      <c r="DJ1495" s="125"/>
      <c r="DK1495" s="125"/>
      <c r="DL1495" s="125"/>
      <c r="DM1495" s="125"/>
      <c r="DN1495" s="125"/>
      <c r="DO1495" s="125"/>
      <c r="DP1495" s="125"/>
      <c r="DQ1495" s="125"/>
      <c r="DR1495" s="125"/>
      <c r="DS1495" s="125"/>
      <c r="DT1495" s="125"/>
      <c r="DU1495" s="125"/>
      <c r="DV1495" s="125"/>
      <c r="DW1495" s="125"/>
      <c r="DX1495" s="125"/>
      <c r="DY1495" s="125"/>
      <c r="DZ1495" s="125"/>
      <c r="EA1495" s="125"/>
      <c r="EB1495" s="125"/>
      <c r="EC1495" s="125"/>
      <c r="ED1495" s="125"/>
      <c r="EE1495" s="125"/>
      <c r="EF1495" s="125"/>
      <c r="EG1495" s="125"/>
      <c r="EH1495" s="125"/>
      <c r="EI1495" s="125"/>
      <c r="EJ1495" s="125"/>
      <c r="EK1495" s="125"/>
      <c r="EL1495" s="125"/>
      <c r="EM1495" s="125"/>
      <c r="EN1495" s="125"/>
      <c r="EO1495" s="125"/>
      <c r="EP1495" s="125"/>
      <c r="EQ1495" s="125"/>
      <c r="ER1495" s="125"/>
      <c r="ES1495" s="125"/>
      <c r="ET1495" s="125"/>
      <c r="EU1495" s="125"/>
      <c r="EV1495" s="125"/>
      <c r="EW1495" s="125"/>
      <c r="EX1495" s="125"/>
      <c r="EY1495" s="125"/>
      <c r="EZ1495" s="125"/>
      <c r="FA1495" s="125"/>
      <c r="FB1495" s="125"/>
      <c r="FC1495" s="125"/>
      <c r="FD1495" s="125"/>
      <c r="FE1495" s="125"/>
      <c r="FF1495" s="125"/>
      <c r="FG1495" s="125"/>
      <c r="FH1495" s="125"/>
      <c r="FI1495" s="125"/>
      <c r="FJ1495" s="125"/>
      <c r="FK1495" s="125"/>
      <c r="FL1495" s="125"/>
      <c r="FM1495" s="125"/>
      <c r="FN1495" s="125"/>
      <c r="FO1495" s="125"/>
      <c r="FP1495" s="125"/>
      <c r="FQ1495" s="125"/>
      <c r="FR1495" s="125"/>
      <c r="FS1495" s="125"/>
      <c r="FT1495" s="125"/>
      <c r="FU1495" s="125"/>
      <c r="FV1495" s="125"/>
      <c r="FW1495" s="125"/>
      <c r="FX1495" s="125"/>
      <c r="FY1495" s="125"/>
      <c r="FZ1495" s="125"/>
      <c r="GA1495" s="125"/>
      <c r="GB1495" s="125"/>
      <c r="GC1495" s="125"/>
      <c r="GD1495" s="125"/>
      <c r="GE1495" s="125"/>
      <c r="GF1495" s="125"/>
      <c r="GG1495" s="125"/>
      <c r="GH1495" s="125"/>
      <c r="GI1495" s="125"/>
      <c r="GJ1495" s="125"/>
      <c r="GK1495" s="125"/>
      <c r="GL1495" s="125"/>
      <c r="GM1495" s="125"/>
      <c r="GN1495" s="125"/>
      <c r="GO1495" s="125"/>
      <c r="GP1495" s="125"/>
      <c r="GQ1495" s="125"/>
      <c r="GR1495" s="125"/>
      <c r="GS1495" s="125"/>
      <c r="GT1495" s="125"/>
      <c r="GU1495" s="125"/>
      <c r="GV1495" s="125"/>
      <c r="GW1495" s="125"/>
      <c r="GX1495" s="125"/>
      <c r="GY1495" s="125"/>
      <c r="GZ1495" s="125"/>
      <c r="HA1495" s="125"/>
      <c r="HB1495" s="125"/>
      <c r="HC1495" s="125"/>
      <c r="HD1495" s="125"/>
      <c r="HE1495" s="125"/>
      <c r="HF1495" s="125"/>
      <c r="HG1495" s="125"/>
      <c r="HH1495" s="125"/>
      <c r="HI1495" s="125"/>
      <c r="HJ1495" s="125"/>
      <c r="HK1495" s="125"/>
      <c r="HL1495" s="125"/>
      <c r="HM1495" s="125"/>
      <c r="HN1495" s="125"/>
      <c r="HO1495" s="125"/>
      <c r="HP1495" s="125"/>
      <c r="HQ1495" s="125"/>
      <c r="HR1495" s="125"/>
      <c r="HS1495" s="125"/>
      <c r="HT1495" s="125"/>
      <c r="HU1495" s="125"/>
      <c r="HV1495" s="125"/>
      <c r="HW1495" s="125"/>
      <c r="HX1495" s="125"/>
      <c r="HY1495" s="125"/>
      <c r="HZ1495" s="125"/>
      <c r="IA1495" s="125"/>
      <c r="IB1495" s="125"/>
      <c r="IC1495" s="125"/>
      <c r="ID1495" s="125"/>
      <c r="IE1495" s="125"/>
    </row>
    <row r="1496" s="88" customFormat="1" ht="60" hidden="1" customHeight="1">
      <c r="A1496" s="37"/>
      <c r="B1496" s="37" t="s">
        <v>62</v>
      </c>
      <c r="C1496" s="37" t="s">
        <v>63</v>
      </c>
      <c r="D1496" s="56" t="s">
        <v>64</v>
      </c>
      <c r="E1496" s="56">
        <v>600</v>
      </c>
      <c r="F1496" s="40" t="s">
        <v>5186</v>
      </c>
      <c r="G1496" s="40" t="s">
        <v>5650</v>
      </c>
      <c r="H1496" s="56" t="s">
        <v>5651</v>
      </c>
      <c r="I1496" s="48" t="s">
        <v>3879</v>
      </c>
      <c r="J1496" s="40" t="s">
        <v>640</v>
      </c>
      <c r="K1496" s="49" t="s">
        <v>463</v>
      </c>
      <c r="L1496" s="49" t="s">
        <v>641</v>
      </c>
      <c r="M1496" s="49" t="s">
        <v>5200</v>
      </c>
      <c r="N1496" s="56" t="s">
        <v>5652</v>
      </c>
      <c r="O1496" s="37" t="s">
        <v>644</v>
      </c>
      <c r="P1496" s="37" t="s">
        <v>76</v>
      </c>
      <c r="Q1496" s="42" t="s">
        <v>137</v>
      </c>
      <c r="R1496" s="91" t="s">
        <v>5191</v>
      </c>
      <c r="S1496" s="48">
        <v>12</v>
      </c>
      <c r="T1496" s="45">
        <f t="shared" si="134"/>
        <v>4391.6016</v>
      </c>
      <c r="U1496" s="56" t="s">
        <v>100</v>
      </c>
      <c r="V1496" s="37" t="str">
        <f t="shared" si="130"/>
        <v>М</v>
      </c>
      <c r="W1496" s="37" t="str">
        <f t="shared" si="131"/>
        <v>Па</v>
      </c>
      <c r="X1496" s="48">
        <v>60</v>
      </c>
      <c r="Y1496" s="48" t="s">
        <v>138</v>
      </c>
      <c r="Z1496" s="42" t="s">
        <v>139</v>
      </c>
      <c r="AA1496" s="56" t="s">
        <v>645</v>
      </c>
      <c r="AB1496" s="42"/>
      <c r="AC1496" s="42" t="s">
        <v>141</v>
      </c>
      <c r="AD1496" s="49">
        <v>36</v>
      </c>
      <c r="AE1496" s="91">
        <v>45003</v>
      </c>
      <c r="AF1496" s="51">
        <f t="shared" si="132"/>
        <v>46098</v>
      </c>
      <c r="AG1496" s="40" t="s">
        <v>82</v>
      </c>
      <c r="AH1496" s="40" t="s">
        <v>83</v>
      </c>
      <c r="AI1496" s="37" t="s">
        <v>5653</v>
      </c>
      <c r="AJ1496" s="40" t="s">
        <v>1623</v>
      </c>
      <c r="AK1496" s="51" t="str">
        <f t="shared" ca="1" si="135"/>
        <v>поверен</v>
      </c>
      <c r="AL1496" s="42"/>
      <c r="AM1496" s="42" t="s">
        <v>86</v>
      </c>
      <c r="AN1496" s="42" t="s">
        <v>87</v>
      </c>
      <c r="AO1496" s="42" t="s">
        <v>88</v>
      </c>
      <c r="AP1496" s="48"/>
      <c r="AQ1496" s="41"/>
      <c r="AR1496" s="51"/>
      <c r="AS1496" s="42"/>
      <c r="AT1496" s="37"/>
      <c r="AU1496" s="37"/>
      <c r="AV1496" s="41"/>
      <c r="AW1496" s="40"/>
      <c r="AX1496" s="37"/>
      <c r="AY1496" s="37"/>
      <c r="AZ1496" s="37"/>
      <c r="BA1496" s="40"/>
      <c r="BB1496" s="40"/>
      <c r="BC1496" s="40"/>
      <c r="BD1496" s="42"/>
      <c r="BE1496" s="40"/>
      <c r="BF1496" s="52"/>
      <c r="BG1496" s="40" t="s">
        <v>1027</v>
      </c>
      <c r="BH1496" s="47"/>
      <c r="BI1496" s="47"/>
      <c r="BJ1496" s="47"/>
      <c r="BK1496" s="47"/>
      <c r="BL1496" s="125"/>
      <c r="BM1496" s="125"/>
      <c r="BN1496" s="125"/>
      <c r="BO1496" s="125"/>
      <c r="BP1496" s="125"/>
      <c r="BQ1496" s="125"/>
      <c r="BR1496" s="125"/>
      <c r="BS1496" s="125"/>
      <c r="BT1496" s="125"/>
      <c r="BU1496" s="125"/>
      <c r="BV1496" s="125"/>
      <c r="BW1496" s="125"/>
      <c r="BX1496" s="125"/>
      <c r="BY1496" s="125"/>
      <c r="BZ1496" s="125"/>
      <c r="CA1496" s="125"/>
      <c r="CB1496" s="125"/>
      <c r="CC1496" s="125"/>
      <c r="CD1496" s="125"/>
      <c r="CE1496" s="125"/>
      <c r="CF1496" s="125"/>
      <c r="CG1496" s="125"/>
      <c r="CH1496" s="125"/>
      <c r="CI1496" s="125"/>
      <c r="CJ1496" s="125"/>
      <c r="CK1496" s="125"/>
      <c r="CL1496" s="125"/>
      <c r="CM1496" s="125"/>
      <c r="CN1496" s="125"/>
      <c r="CO1496" s="125"/>
      <c r="CP1496" s="125"/>
      <c r="CQ1496" s="125"/>
      <c r="CR1496" s="125"/>
      <c r="CS1496" s="125"/>
      <c r="CT1496" s="125"/>
      <c r="CU1496" s="125"/>
      <c r="CV1496" s="125"/>
      <c r="CW1496" s="125"/>
      <c r="CX1496" s="125"/>
      <c r="CY1496" s="125"/>
      <c r="CZ1496" s="125"/>
      <c r="DA1496" s="125"/>
      <c r="DB1496" s="125"/>
      <c r="DC1496" s="125"/>
      <c r="DD1496" s="125"/>
      <c r="DE1496" s="125"/>
      <c r="DF1496" s="125"/>
      <c r="DG1496" s="125"/>
      <c r="DH1496" s="125"/>
      <c r="DI1496" s="125"/>
      <c r="DJ1496" s="125"/>
      <c r="DK1496" s="125"/>
      <c r="DL1496" s="125"/>
      <c r="DM1496" s="125"/>
      <c r="DN1496" s="125"/>
      <c r="DO1496" s="125"/>
      <c r="DP1496" s="125"/>
      <c r="DQ1496" s="125"/>
      <c r="DR1496" s="125"/>
      <c r="DS1496" s="125"/>
      <c r="DT1496" s="125"/>
      <c r="DU1496" s="125"/>
      <c r="DV1496" s="125"/>
      <c r="DW1496" s="125"/>
      <c r="DX1496" s="125"/>
      <c r="DY1496" s="125"/>
      <c r="DZ1496" s="125"/>
      <c r="EA1496" s="125"/>
      <c r="EB1496" s="125"/>
      <c r="EC1496" s="125"/>
      <c r="ED1496" s="125"/>
      <c r="EE1496" s="125"/>
      <c r="EF1496" s="125"/>
      <c r="EG1496" s="125"/>
      <c r="EH1496" s="125"/>
      <c r="EI1496" s="125"/>
      <c r="EJ1496" s="125"/>
      <c r="EK1496" s="125"/>
      <c r="EL1496" s="125"/>
      <c r="EM1496" s="125"/>
      <c r="EN1496" s="125"/>
      <c r="EO1496" s="125"/>
      <c r="EP1496" s="125"/>
      <c r="EQ1496" s="125"/>
      <c r="ER1496" s="125"/>
      <c r="ES1496" s="125"/>
      <c r="ET1496" s="125"/>
      <c r="EU1496" s="125"/>
      <c r="EV1496" s="125"/>
      <c r="EW1496" s="125"/>
      <c r="EX1496" s="125"/>
      <c r="EY1496" s="125"/>
      <c r="EZ1496" s="125"/>
      <c r="FA1496" s="125"/>
      <c r="FB1496" s="125"/>
      <c r="FC1496" s="125"/>
      <c r="FD1496" s="125"/>
      <c r="FE1496" s="125"/>
      <c r="FF1496" s="125"/>
      <c r="FG1496" s="125"/>
      <c r="FH1496" s="125"/>
      <c r="FI1496" s="125"/>
      <c r="FJ1496" s="125"/>
      <c r="FK1496" s="125"/>
      <c r="FL1496" s="125"/>
      <c r="FM1496" s="125"/>
      <c r="FN1496" s="125"/>
      <c r="FO1496" s="125"/>
      <c r="FP1496" s="125"/>
      <c r="FQ1496" s="125"/>
      <c r="FR1496" s="125"/>
      <c r="FS1496" s="125"/>
      <c r="FT1496" s="125"/>
      <c r="FU1496" s="125"/>
      <c r="FV1496" s="125"/>
      <c r="FW1496" s="125"/>
      <c r="FX1496" s="125"/>
      <c r="FY1496" s="125"/>
      <c r="FZ1496" s="125"/>
      <c r="GA1496" s="125"/>
      <c r="GB1496" s="125"/>
      <c r="GC1496" s="125"/>
      <c r="GD1496" s="125"/>
      <c r="GE1496" s="125"/>
      <c r="GF1496" s="125"/>
      <c r="GG1496" s="125"/>
      <c r="GH1496" s="125"/>
      <c r="GI1496" s="125"/>
      <c r="GJ1496" s="125"/>
      <c r="GK1496" s="125"/>
      <c r="GL1496" s="125"/>
      <c r="GM1496" s="125"/>
      <c r="GN1496" s="125"/>
      <c r="GO1496" s="125"/>
      <c r="GP1496" s="125"/>
      <c r="GQ1496" s="125"/>
      <c r="GR1496" s="125"/>
      <c r="GS1496" s="125"/>
      <c r="GT1496" s="125"/>
      <c r="GU1496" s="125"/>
      <c r="GV1496" s="125"/>
      <c r="GW1496" s="125"/>
      <c r="GX1496" s="125"/>
      <c r="GY1496" s="125"/>
      <c r="GZ1496" s="125"/>
      <c r="HA1496" s="125"/>
      <c r="HB1496" s="125"/>
      <c r="HC1496" s="125"/>
      <c r="HD1496" s="125"/>
      <c r="HE1496" s="125"/>
      <c r="HF1496" s="125"/>
      <c r="HG1496" s="125"/>
      <c r="HH1496" s="125"/>
      <c r="HI1496" s="125"/>
      <c r="HJ1496" s="125"/>
      <c r="HK1496" s="125"/>
      <c r="HL1496" s="125"/>
      <c r="HM1496" s="125"/>
      <c r="HN1496" s="125"/>
      <c r="HO1496" s="125"/>
      <c r="HP1496" s="125"/>
      <c r="HQ1496" s="125"/>
      <c r="HR1496" s="125"/>
      <c r="HS1496" s="125"/>
      <c r="HT1496" s="125"/>
      <c r="HU1496" s="125"/>
      <c r="HV1496" s="125"/>
      <c r="HW1496" s="125"/>
      <c r="HX1496" s="125"/>
      <c r="HY1496" s="125"/>
      <c r="HZ1496" s="125"/>
      <c r="IA1496" s="125"/>
      <c r="IB1496" s="125"/>
      <c r="IC1496" s="125"/>
      <c r="ID1496" s="125"/>
      <c r="IE1496" s="125"/>
    </row>
    <row r="1497" s="88" customFormat="1" ht="60" hidden="1" customHeight="1">
      <c r="A1497" s="37"/>
      <c r="B1497" s="37" t="s">
        <v>62</v>
      </c>
      <c r="C1497" s="37" t="s">
        <v>63</v>
      </c>
      <c r="D1497" s="56" t="s">
        <v>64</v>
      </c>
      <c r="E1497" s="56">
        <v>600</v>
      </c>
      <c r="F1497" s="40" t="s">
        <v>5186</v>
      </c>
      <c r="G1497" s="40" t="s">
        <v>5654</v>
      </c>
      <c r="H1497" s="56" t="s">
        <v>5655</v>
      </c>
      <c r="I1497" s="37" t="s">
        <v>3879</v>
      </c>
      <c r="J1497" s="40" t="s">
        <v>640</v>
      </c>
      <c r="K1497" s="49" t="s">
        <v>463</v>
      </c>
      <c r="L1497" s="49" t="s">
        <v>641</v>
      </c>
      <c r="M1497" s="49" t="s">
        <v>5200</v>
      </c>
      <c r="N1497" s="56" t="s">
        <v>5656</v>
      </c>
      <c r="O1497" s="37" t="s">
        <v>644</v>
      </c>
      <c r="P1497" s="37" t="s">
        <v>76</v>
      </c>
      <c r="Q1497" s="42" t="s">
        <v>137</v>
      </c>
      <c r="R1497" s="91" t="s">
        <v>5191</v>
      </c>
      <c r="S1497" s="48">
        <v>12</v>
      </c>
      <c r="T1497" s="45">
        <f t="shared" si="134"/>
        <v>4391.6016</v>
      </c>
      <c r="U1497" s="56" t="s">
        <v>100</v>
      </c>
      <c r="V1497" s="37" t="str">
        <f t="shared" si="130"/>
        <v>М</v>
      </c>
      <c r="W1497" s="37" t="str">
        <f t="shared" si="131"/>
        <v>Па</v>
      </c>
      <c r="X1497" s="48">
        <v>60</v>
      </c>
      <c r="Y1497" s="48" t="s">
        <v>138</v>
      </c>
      <c r="Z1497" s="42" t="s">
        <v>139</v>
      </c>
      <c r="AA1497" s="56" t="s">
        <v>645</v>
      </c>
      <c r="AB1497" s="42"/>
      <c r="AC1497" s="42" t="s">
        <v>141</v>
      </c>
      <c r="AD1497" s="49">
        <v>36</v>
      </c>
      <c r="AE1497" s="91">
        <v>45003</v>
      </c>
      <c r="AF1497" s="51">
        <f t="shared" si="132"/>
        <v>46098</v>
      </c>
      <c r="AG1497" s="40" t="s">
        <v>82</v>
      </c>
      <c r="AH1497" s="40" t="s">
        <v>83</v>
      </c>
      <c r="AI1497" s="37" t="s">
        <v>5657</v>
      </c>
      <c r="AJ1497" s="40" t="s">
        <v>1623</v>
      </c>
      <c r="AK1497" s="51" t="str">
        <f t="shared" ca="1" si="135"/>
        <v>поверен</v>
      </c>
      <c r="AL1497" s="42"/>
      <c r="AM1497" s="42" t="s">
        <v>86</v>
      </c>
      <c r="AN1497" s="42" t="s">
        <v>87</v>
      </c>
      <c r="AO1497" s="42" t="s">
        <v>88</v>
      </c>
      <c r="AP1497" s="48"/>
      <c r="AQ1497" s="41"/>
      <c r="AR1497" s="51"/>
      <c r="AS1497" s="42"/>
      <c r="AT1497" s="37"/>
      <c r="AU1497" s="37"/>
      <c r="AV1497" s="41"/>
      <c r="AW1497" s="40"/>
      <c r="AX1497" s="37"/>
      <c r="AY1497" s="37"/>
      <c r="AZ1497" s="37"/>
      <c r="BA1497" s="40"/>
      <c r="BB1497" s="40"/>
      <c r="BC1497" s="40"/>
      <c r="BD1497" s="42"/>
      <c r="BE1497" s="40"/>
      <c r="BF1497" s="52"/>
      <c r="BG1497" s="40" t="s">
        <v>1027</v>
      </c>
      <c r="BH1497" s="47"/>
      <c r="BI1497" s="47"/>
      <c r="BJ1497" s="47"/>
      <c r="BK1497" s="47"/>
      <c r="BL1497" s="125"/>
      <c r="BM1497" s="125"/>
      <c r="BN1497" s="125"/>
      <c r="BO1497" s="125"/>
      <c r="BP1497" s="125"/>
      <c r="BQ1497" s="125"/>
      <c r="BR1497" s="125"/>
      <c r="BS1497" s="125"/>
      <c r="BT1497" s="125"/>
      <c r="BU1497" s="125"/>
      <c r="BV1497" s="125"/>
      <c r="BW1497" s="125"/>
      <c r="BX1497" s="125"/>
      <c r="BY1497" s="125"/>
      <c r="BZ1497" s="125"/>
      <c r="CA1497" s="125"/>
      <c r="CB1497" s="125"/>
      <c r="CC1497" s="125"/>
      <c r="CD1497" s="125"/>
      <c r="CE1497" s="125"/>
      <c r="CF1497" s="125"/>
      <c r="CG1497" s="125"/>
      <c r="CH1497" s="125"/>
      <c r="CI1497" s="125"/>
      <c r="CJ1497" s="125"/>
      <c r="CK1497" s="125"/>
      <c r="CL1497" s="125"/>
      <c r="CM1497" s="125"/>
      <c r="CN1497" s="125"/>
      <c r="CO1497" s="125"/>
      <c r="CP1497" s="125"/>
      <c r="CQ1497" s="125"/>
      <c r="CR1497" s="125"/>
      <c r="CS1497" s="125"/>
      <c r="CT1497" s="125"/>
      <c r="CU1497" s="125"/>
      <c r="CV1497" s="125"/>
      <c r="CW1497" s="125"/>
      <c r="CX1497" s="125"/>
      <c r="CY1497" s="125"/>
      <c r="CZ1497" s="125"/>
      <c r="DA1497" s="125"/>
      <c r="DB1497" s="125"/>
      <c r="DC1497" s="125"/>
      <c r="DD1497" s="125"/>
      <c r="DE1497" s="125"/>
      <c r="DF1497" s="125"/>
      <c r="DG1497" s="125"/>
      <c r="DH1497" s="125"/>
      <c r="DI1497" s="125"/>
      <c r="DJ1497" s="125"/>
      <c r="DK1497" s="125"/>
      <c r="DL1497" s="125"/>
      <c r="DM1497" s="125"/>
      <c r="DN1497" s="125"/>
      <c r="DO1497" s="125"/>
      <c r="DP1497" s="125"/>
      <c r="DQ1497" s="125"/>
      <c r="DR1497" s="125"/>
      <c r="DS1497" s="125"/>
      <c r="DT1497" s="125"/>
      <c r="DU1497" s="125"/>
      <c r="DV1497" s="125"/>
      <c r="DW1497" s="125"/>
      <c r="DX1497" s="125"/>
      <c r="DY1497" s="125"/>
      <c r="DZ1497" s="125"/>
      <c r="EA1497" s="125"/>
      <c r="EB1497" s="125"/>
      <c r="EC1497" s="125"/>
      <c r="ED1497" s="125"/>
      <c r="EE1497" s="125"/>
      <c r="EF1497" s="125"/>
      <c r="EG1497" s="125"/>
      <c r="EH1497" s="125"/>
      <c r="EI1497" s="125"/>
      <c r="EJ1497" s="125"/>
      <c r="EK1497" s="125"/>
      <c r="EL1497" s="125"/>
      <c r="EM1497" s="125"/>
      <c r="EN1497" s="125"/>
      <c r="EO1497" s="125"/>
      <c r="EP1497" s="125"/>
      <c r="EQ1497" s="125"/>
      <c r="ER1497" s="125"/>
      <c r="ES1497" s="125"/>
      <c r="ET1497" s="125"/>
      <c r="EU1497" s="125"/>
      <c r="EV1497" s="125"/>
      <c r="EW1497" s="125"/>
      <c r="EX1497" s="125"/>
      <c r="EY1497" s="125"/>
      <c r="EZ1497" s="125"/>
      <c r="FA1497" s="125"/>
      <c r="FB1497" s="125"/>
      <c r="FC1497" s="125"/>
      <c r="FD1497" s="125"/>
      <c r="FE1497" s="125"/>
      <c r="FF1497" s="125"/>
      <c r="FG1497" s="125"/>
      <c r="FH1497" s="125"/>
      <c r="FI1497" s="125"/>
      <c r="FJ1497" s="125"/>
      <c r="FK1497" s="125"/>
      <c r="FL1497" s="125"/>
      <c r="FM1497" s="125"/>
      <c r="FN1497" s="125"/>
      <c r="FO1497" s="125"/>
      <c r="FP1497" s="125"/>
      <c r="FQ1497" s="125"/>
      <c r="FR1497" s="125"/>
      <c r="FS1497" s="125"/>
      <c r="FT1497" s="125"/>
      <c r="FU1497" s="125"/>
      <c r="FV1497" s="125"/>
      <c r="FW1497" s="125"/>
      <c r="FX1497" s="125"/>
      <c r="FY1497" s="125"/>
      <c r="FZ1497" s="125"/>
      <c r="GA1497" s="125"/>
      <c r="GB1497" s="125"/>
      <c r="GC1497" s="125"/>
      <c r="GD1497" s="125"/>
      <c r="GE1497" s="125"/>
      <c r="GF1497" s="125"/>
      <c r="GG1497" s="125"/>
      <c r="GH1497" s="125"/>
      <c r="GI1497" s="125"/>
      <c r="GJ1497" s="125"/>
      <c r="GK1497" s="125"/>
      <c r="GL1497" s="125"/>
      <c r="GM1497" s="125"/>
      <c r="GN1497" s="125"/>
      <c r="GO1497" s="125"/>
      <c r="GP1497" s="125"/>
      <c r="GQ1497" s="125"/>
      <c r="GR1497" s="125"/>
      <c r="GS1497" s="125"/>
      <c r="GT1497" s="125"/>
      <c r="GU1497" s="125"/>
      <c r="GV1497" s="125"/>
      <c r="GW1497" s="125"/>
      <c r="GX1497" s="125"/>
      <c r="GY1497" s="125"/>
      <c r="GZ1497" s="125"/>
      <c r="HA1497" s="125"/>
      <c r="HB1497" s="125"/>
      <c r="HC1497" s="125"/>
      <c r="HD1497" s="125"/>
      <c r="HE1497" s="125"/>
      <c r="HF1497" s="125"/>
      <c r="HG1497" s="125"/>
      <c r="HH1497" s="125"/>
      <c r="HI1497" s="125"/>
      <c r="HJ1497" s="125"/>
      <c r="HK1497" s="125"/>
      <c r="HL1497" s="125"/>
      <c r="HM1497" s="125"/>
      <c r="HN1497" s="125"/>
      <c r="HO1497" s="125"/>
      <c r="HP1497" s="125"/>
      <c r="HQ1497" s="125"/>
      <c r="HR1497" s="125"/>
      <c r="HS1497" s="125"/>
      <c r="HT1497" s="125"/>
      <c r="HU1497" s="125"/>
      <c r="HV1497" s="125"/>
      <c r="HW1497" s="125"/>
      <c r="HX1497" s="125"/>
      <c r="HY1497" s="125"/>
      <c r="HZ1497" s="125"/>
      <c r="IA1497" s="125"/>
      <c r="IB1497" s="125"/>
      <c r="IC1497" s="125"/>
      <c r="ID1497" s="125"/>
      <c r="IE1497" s="125"/>
    </row>
    <row r="1498" s="88" customFormat="1" ht="60" hidden="1" customHeight="1">
      <c r="A1498" s="37"/>
      <c r="B1498" s="37" t="s">
        <v>62</v>
      </c>
      <c r="C1498" s="37" t="s">
        <v>63</v>
      </c>
      <c r="D1498" s="56" t="s">
        <v>64</v>
      </c>
      <c r="E1498" s="56">
        <v>600</v>
      </c>
      <c r="F1498" s="40" t="s">
        <v>5186</v>
      </c>
      <c r="G1498" s="40" t="s">
        <v>5658</v>
      </c>
      <c r="H1498" s="56" t="s">
        <v>5659</v>
      </c>
      <c r="I1498" s="48" t="s">
        <v>3879</v>
      </c>
      <c r="J1498" s="40" t="s">
        <v>640</v>
      </c>
      <c r="K1498" s="49" t="s">
        <v>463</v>
      </c>
      <c r="L1498" s="49" t="s">
        <v>641</v>
      </c>
      <c r="M1498" s="49" t="s">
        <v>5195</v>
      </c>
      <c r="N1498" s="56" t="s">
        <v>5660</v>
      </c>
      <c r="O1498" s="37" t="s">
        <v>644</v>
      </c>
      <c r="P1498" s="37" t="s">
        <v>76</v>
      </c>
      <c r="Q1498" s="42" t="s">
        <v>137</v>
      </c>
      <c r="R1498" s="91" t="s">
        <v>5191</v>
      </c>
      <c r="S1498" s="48">
        <v>12</v>
      </c>
      <c r="T1498" s="45">
        <f t="shared" si="134"/>
        <v>4391.6016</v>
      </c>
      <c r="U1498" s="56" t="s">
        <v>100</v>
      </c>
      <c r="V1498" s="37" t="str">
        <f t="shared" si="130"/>
        <v>М</v>
      </c>
      <c r="W1498" s="37" t="str">
        <f t="shared" si="131"/>
        <v>Па</v>
      </c>
      <c r="X1498" s="48">
        <v>16</v>
      </c>
      <c r="Y1498" s="48" t="s">
        <v>138</v>
      </c>
      <c r="Z1498" s="42" t="s">
        <v>139</v>
      </c>
      <c r="AA1498" s="56" t="s">
        <v>948</v>
      </c>
      <c r="AB1498" s="42"/>
      <c r="AC1498" s="42" t="s">
        <v>141</v>
      </c>
      <c r="AD1498" s="49">
        <v>36</v>
      </c>
      <c r="AE1498" s="91">
        <v>45003</v>
      </c>
      <c r="AF1498" s="51">
        <f t="shared" si="132"/>
        <v>46098</v>
      </c>
      <c r="AG1498" s="40" t="s">
        <v>82</v>
      </c>
      <c r="AH1498" s="40" t="s">
        <v>83</v>
      </c>
      <c r="AI1498" s="37" t="s">
        <v>5661</v>
      </c>
      <c r="AJ1498" s="40" t="s">
        <v>1623</v>
      </c>
      <c r="AK1498" s="51" t="str">
        <f t="shared" ca="1" si="135"/>
        <v>поверен</v>
      </c>
      <c r="AL1498" s="42"/>
      <c r="AM1498" s="42" t="s">
        <v>86</v>
      </c>
      <c r="AN1498" s="42" t="s">
        <v>87</v>
      </c>
      <c r="AO1498" s="42" t="s">
        <v>88</v>
      </c>
      <c r="AP1498" s="48"/>
      <c r="AQ1498" s="41"/>
      <c r="AR1498" s="51"/>
      <c r="AS1498" s="42"/>
      <c r="AT1498" s="37"/>
      <c r="AU1498" s="37"/>
      <c r="AV1498" s="41"/>
      <c r="AW1498" s="40"/>
      <c r="AX1498" s="37"/>
      <c r="AY1498" s="37"/>
      <c r="AZ1498" s="37"/>
      <c r="BA1498" s="40"/>
      <c r="BB1498" s="40"/>
      <c r="BC1498" s="40"/>
      <c r="BD1498" s="42"/>
      <c r="BE1498" s="40"/>
      <c r="BF1498" s="52"/>
      <c r="BG1498" s="40" t="s">
        <v>1027</v>
      </c>
      <c r="BH1498" s="47"/>
      <c r="BI1498" s="47"/>
      <c r="BJ1498" s="47"/>
      <c r="BK1498" s="47"/>
      <c r="BL1498" s="125"/>
      <c r="BM1498" s="125"/>
      <c r="BN1498" s="125"/>
      <c r="BO1498" s="125"/>
      <c r="BP1498" s="125"/>
      <c r="BQ1498" s="125"/>
      <c r="BR1498" s="125"/>
      <c r="BS1498" s="125"/>
      <c r="BT1498" s="125"/>
      <c r="BU1498" s="125"/>
      <c r="BV1498" s="125"/>
      <c r="BW1498" s="125"/>
      <c r="BX1498" s="125"/>
      <c r="BY1498" s="125"/>
      <c r="BZ1498" s="125"/>
      <c r="CA1498" s="125"/>
      <c r="CB1498" s="125"/>
      <c r="CC1498" s="125"/>
      <c r="CD1498" s="125"/>
      <c r="CE1498" s="125"/>
      <c r="CF1498" s="125"/>
      <c r="CG1498" s="125"/>
      <c r="CH1498" s="125"/>
      <c r="CI1498" s="125"/>
      <c r="CJ1498" s="125"/>
      <c r="CK1498" s="125"/>
      <c r="CL1498" s="125"/>
      <c r="CM1498" s="125"/>
      <c r="CN1498" s="125"/>
      <c r="CO1498" s="125"/>
      <c r="CP1498" s="125"/>
      <c r="CQ1498" s="125"/>
      <c r="CR1498" s="125"/>
      <c r="CS1498" s="125"/>
      <c r="CT1498" s="125"/>
      <c r="CU1498" s="125"/>
      <c r="CV1498" s="125"/>
      <c r="CW1498" s="125"/>
      <c r="CX1498" s="125"/>
      <c r="CY1498" s="125"/>
      <c r="CZ1498" s="125"/>
      <c r="DA1498" s="125"/>
      <c r="DB1498" s="125"/>
      <c r="DC1498" s="125"/>
      <c r="DD1498" s="125"/>
      <c r="DE1498" s="125"/>
      <c r="DF1498" s="125"/>
      <c r="DG1498" s="125"/>
      <c r="DH1498" s="125"/>
      <c r="DI1498" s="125"/>
      <c r="DJ1498" s="125"/>
      <c r="DK1498" s="125"/>
      <c r="DL1498" s="125"/>
      <c r="DM1498" s="125"/>
      <c r="DN1498" s="125"/>
      <c r="DO1498" s="125"/>
      <c r="DP1498" s="125"/>
      <c r="DQ1498" s="125"/>
      <c r="DR1498" s="125"/>
      <c r="DS1498" s="125"/>
      <c r="DT1498" s="125"/>
      <c r="DU1498" s="125"/>
      <c r="DV1498" s="125"/>
      <c r="DW1498" s="125"/>
      <c r="DX1498" s="125"/>
      <c r="DY1498" s="125"/>
      <c r="DZ1498" s="125"/>
      <c r="EA1498" s="125"/>
      <c r="EB1498" s="125"/>
      <c r="EC1498" s="125"/>
      <c r="ED1498" s="125"/>
      <c r="EE1498" s="125"/>
      <c r="EF1498" s="125"/>
      <c r="EG1498" s="125"/>
      <c r="EH1498" s="125"/>
      <c r="EI1498" s="125"/>
      <c r="EJ1498" s="125"/>
      <c r="EK1498" s="125"/>
      <c r="EL1498" s="125"/>
      <c r="EM1498" s="125"/>
      <c r="EN1498" s="125"/>
      <c r="EO1498" s="125"/>
      <c r="EP1498" s="125"/>
      <c r="EQ1498" s="125"/>
      <c r="ER1498" s="125"/>
      <c r="ES1498" s="125"/>
      <c r="ET1498" s="125"/>
      <c r="EU1498" s="125"/>
      <c r="EV1498" s="125"/>
      <c r="EW1498" s="125"/>
      <c r="EX1498" s="125"/>
      <c r="EY1498" s="125"/>
      <c r="EZ1498" s="125"/>
      <c r="FA1498" s="125"/>
      <c r="FB1498" s="125"/>
      <c r="FC1498" s="125"/>
      <c r="FD1498" s="125"/>
      <c r="FE1498" s="125"/>
      <c r="FF1498" s="125"/>
      <c r="FG1498" s="125"/>
      <c r="FH1498" s="125"/>
      <c r="FI1498" s="125"/>
      <c r="FJ1498" s="125"/>
      <c r="FK1498" s="125"/>
      <c r="FL1498" s="125"/>
      <c r="FM1498" s="125"/>
      <c r="FN1498" s="125"/>
      <c r="FO1498" s="125"/>
      <c r="FP1498" s="125"/>
      <c r="FQ1498" s="125"/>
      <c r="FR1498" s="125"/>
      <c r="FS1498" s="125"/>
      <c r="FT1498" s="125"/>
      <c r="FU1498" s="125"/>
      <c r="FV1498" s="125"/>
      <c r="FW1498" s="125"/>
      <c r="FX1498" s="125"/>
      <c r="FY1498" s="125"/>
      <c r="FZ1498" s="125"/>
      <c r="GA1498" s="125"/>
      <c r="GB1498" s="125"/>
      <c r="GC1498" s="125"/>
      <c r="GD1498" s="125"/>
      <c r="GE1498" s="125"/>
      <c r="GF1498" s="125"/>
      <c r="GG1498" s="125"/>
      <c r="GH1498" s="125"/>
      <c r="GI1498" s="125"/>
      <c r="GJ1498" s="125"/>
      <c r="GK1498" s="125"/>
      <c r="GL1498" s="125"/>
      <c r="GM1498" s="125"/>
      <c r="GN1498" s="125"/>
      <c r="GO1498" s="125"/>
      <c r="GP1498" s="125"/>
      <c r="GQ1498" s="125"/>
      <c r="GR1498" s="125"/>
      <c r="GS1498" s="125"/>
      <c r="GT1498" s="125"/>
      <c r="GU1498" s="125"/>
      <c r="GV1498" s="125"/>
      <c r="GW1498" s="125"/>
      <c r="GX1498" s="125"/>
      <c r="GY1498" s="125"/>
      <c r="GZ1498" s="125"/>
      <c r="HA1498" s="125"/>
      <c r="HB1498" s="125"/>
      <c r="HC1498" s="125"/>
      <c r="HD1498" s="125"/>
      <c r="HE1498" s="125"/>
      <c r="HF1498" s="125"/>
      <c r="HG1498" s="125"/>
      <c r="HH1498" s="125"/>
      <c r="HI1498" s="125"/>
      <c r="HJ1498" s="125"/>
      <c r="HK1498" s="125"/>
      <c r="HL1498" s="125"/>
      <c r="HM1498" s="125"/>
      <c r="HN1498" s="125"/>
      <c r="HO1498" s="125"/>
      <c r="HP1498" s="125"/>
      <c r="HQ1498" s="125"/>
      <c r="HR1498" s="125"/>
      <c r="HS1498" s="125"/>
      <c r="HT1498" s="125"/>
      <c r="HU1498" s="125"/>
      <c r="HV1498" s="125"/>
      <c r="HW1498" s="125"/>
      <c r="HX1498" s="125"/>
      <c r="HY1498" s="125"/>
      <c r="HZ1498" s="125"/>
      <c r="IA1498" s="125"/>
      <c r="IB1498" s="125"/>
      <c r="IC1498" s="125"/>
      <c r="ID1498" s="125"/>
      <c r="IE1498" s="125"/>
    </row>
    <row r="1499" s="95" customFormat="1" ht="60" hidden="1" customHeight="1">
      <c r="A1499" s="58"/>
      <c r="B1499" s="58" t="s">
        <v>62</v>
      </c>
      <c r="C1499" s="58" t="s">
        <v>63</v>
      </c>
      <c r="D1499" s="59" t="s">
        <v>64</v>
      </c>
      <c r="E1499" s="59">
        <v>600</v>
      </c>
      <c r="F1499" s="62" t="s">
        <v>5186</v>
      </c>
      <c r="G1499" s="62" t="s">
        <v>5662</v>
      </c>
      <c r="H1499" s="59" t="s">
        <v>5663</v>
      </c>
      <c r="I1499" s="63" t="s">
        <v>639</v>
      </c>
      <c r="J1499" s="62" t="s">
        <v>640</v>
      </c>
      <c r="K1499" s="64" t="s">
        <v>463</v>
      </c>
      <c r="L1499" s="64" t="s">
        <v>641</v>
      </c>
      <c r="M1499" s="62" t="s">
        <v>5664</v>
      </c>
      <c r="N1499" s="59" t="s">
        <v>5665</v>
      </c>
      <c r="O1499" s="58" t="s">
        <v>644</v>
      </c>
      <c r="P1499" s="58" t="s">
        <v>76</v>
      </c>
      <c r="Q1499" s="66" t="s">
        <v>137</v>
      </c>
      <c r="R1499" s="116" t="s">
        <v>5191</v>
      </c>
      <c r="S1499" s="63">
        <v>12</v>
      </c>
      <c r="T1499" s="69">
        <f t="shared" si="134"/>
        <v>4391.6016</v>
      </c>
      <c r="U1499" s="59" t="s">
        <v>100</v>
      </c>
      <c r="V1499" s="58" t="str">
        <f t="shared" si="130"/>
        <v>к</v>
      </c>
      <c r="W1499" s="58" t="str">
        <f t="shared" si="131"/>
        <v>Па</v>
      </c>
      <c r="X1499" s="63">
        <v>250</v>
      </c>
      <c r="Y1499" s="63" t="s">
        <v>215</v>
      </c>
      <c r="Z1499" s="66" t="s">
        <v>139</v>
      </c>
      <c r="AA1499" s="59" t="s">
        <v>948</v>
      </c>
      <c r="AB1499" s="63"/>
      <c r="AC1499" s="66" t="s">
        <v>141</v>
      </c>
      <c r="AD1499" s="64">
        <v>36</v>
      </c>
      <c r="AE1499" s="72">
        <v>44884</v>
      </c>
      <c r="AF1499" s="73">
        <f t="shared" si="132"/>
        <v>45979</v>
      </c>
      <c r="AG1499" s="62" t="s">
        <v>82</v>
      </c>
      <c r="AH1499" s="62" t="s">
        <v>83</v>
      </c>
      <c r="AI1499" s="66" t="s">
        <v>5666</v>
      </c>
      <c r="AJ1499" s="62" t="s">
        <v>143</v>
      </c>
      <c r="AK1499" s="73" t="str">
        <f t="shared" ca="1" si="135"/>
        <v>поверен</v>
      </c>
      <c r="AL1499" s="66"/>
      <c r="AM1499" s="66" t="s">
        <v>86</v>
      </c>
      <c r="AN1499" s="66" t="s">
        <v>87</v>
      </c>
      <c r="AO1499" s="66" t="s">
        <v>88</v>
      </c>
      <c r="AP1499" s="63"/>
      <c r="AQ1499" s="74"/>
      <c r="AR1499" s="73"/>
      <c r="AS1499" s="66" t="s">
        <v>91</v>
      </c>
      <c r="AT1499" s="58"/>
      <c r="AU1499" s="58"/>
      <c r="AV1499" s="62">
        <v>43709</v>
      </c>
      <c r="AW1499" s="62"/>
      <c r="AX1499" s="58"/>
      <c r="AY1499" s="58"/>
      <c r="AZ1499" s="58"/>
      <c r="BA1499" s="62"/>
      <c r="BB1499" s="62" t="s">
        <v>145</v>
      </c>
      <c r="BC1499" s="62" t="s">
        <v>146</v>
      </c>
      <c r="BD1499" s="66" t="s">
        <v>647</v>
      </c>
      <c r="BE1499" s="62"/>
      <c r="BF1499" s="75"/>
      <c r="BG1499" s="127" t="s">
        <v>648</v>
      </c>
      <c r="BH1499" s="128"/>
      <c r="BI1499" s="58"/>
      <c r="BJ1499" s="58"/>
      <c r="BK1499" s="58"/>
    </row>
    <row r="1500" s="95" customFormat="1" ht="60" hidden="1" customHeight="1">
      <c r="A1500" s="58"/>
      <c r="B1500" s="58" t="s">
        <v>62</v>
      </c>
      <c r="C1500" s="58" t="s">
        <v>63</v>
      </c>
      <c r="D1500" s="59" t="s">
        <v>64</v>
      </c>
      <c r="E1500" s="59">
        <v>600</v>
      </c>
      <c r="F1500" s="62" t="s">
        <v>5186</v>
      </c>
      <c r="G1500" s="62" t="s">
        <v>5667</v>
      </c>
      <c r="H1500" s="59" t="s">
        <v>5668</v>
      </c>
      <c r="I1500" s="63" t="s">
        <v>639</v>
      </c>
      <c r="J1500" s="62" t="s">
        <v>640</v>
      </c>
      <c r="K1500" s="64" t="s">
        <v>463</v>
      </c>
      <c r="L1500" s="64" t="s">
        <v>641</v>
      </c>
      <c r="M1500" s="62" t="s">
        <v>5189</v>
      </c>
      <c r="N1500" s="59" t="s">
        <v>5669</v>
      </c>
      <c r="O1500" s="58" t="s">
        <v>644</v>
      </c>
      <c r="P1500" s="58" t="s">
        <v>76</v>
      </c>
      <c r="Q1500" s="66" t="s">
        <v>137</v>
      </c>
      <c r="R1500" s="116" t="s">
        <v>5191</v>
      </c>
      <c r="S1500" s="63">
        <v>12</v>
      </c>
      <c r="T1500" s="69">
        <f t="shared" si="134"/>
        <v>4391.6016</v>
      </c>
      <c r="U1500" s="59" t="s">
        <v>100</v>
      </c>
      <c r="V1500" s="58" t="str">
        <f t="shared" si="130"/>
        <v>к</v>
      </c>
      <c r="W1500" s="58" t="str">
        <f t="shared" si="131"/>
        <v>Па</v>
      </c>
      <c r="X1500" s="63">
        <v>250</v>
      </c>
      <c r="Y1500" s="63" t="s">
        <v>215</v>
      </c>
      <c r="Z1500" s="66" t="s">
        <v>139</v>
      </c>
      <c r="AA1500" s="59" t="s">
        <v>948</v>
      </c>
      <c r="AB1500" s="63"/>
      <c r="AC1500" s="66" t="s">
        <v>141</v>
      </c>
      <c r="AD1500" s="64">
        <v>36</v>
      </c>
      <c r="AE1500" s="72">
        <v>44884</v>
      </c>
      <c r="AF1500" s="73">
        <f t="shared" si="132"/>
        <v>45979</v>
      </c>
      <c r="AG1500" s="62" t="s">
        <v>82</v>
      </c>
      <c r="AH1500" s="62" t="s">
        <v>83</v>
      </c>
      <c r="AI1500" s="66" t="s">
        <v>5670</v>
      </c>
      <c r="AJ1500" s="62" t="s">
        <v>143</v>
      </c>
      <c r="AK1500" s="73" t="str">
        <f t="shared" ca="1" si="135"/>
        <v>поверен</v>
      </c>
      <c r="AL1500" s="66"/>
      <c r="AM1500" s="66" t="s">
        <v>86</v>
      </c>
      <c r="AN1500" s="66" t="s">
        <v>87</v>
      </c>
      <c r="AO1500" s="66" t="s">
        <v>88</v>
      </c>
      <c r="AP1500" s="63"/>
      <c r="AQ1500" s="74"/>
      <c r="AR1500" s="73"/>
      <c r="AS1500" s="66" t="s">
        <v>91</v>
      </c>
      <c r="AT1500" s="58"/>
      <c r="AU1500" s="58"/>
      <c r="AV1500" s="62"/>
      <c r="AW1500" s="62"/>
      <c r="AX1500" s="58"/>
      <c r="AY1500" s="58"/>
      <c r="AZ1500" s="58"/>
      <c r="BA1500" s="62"/>
      <c r="BB1500" s="62" t="s">
        <v>145</v>
      </c>
      <c r="BC1500" s="62" t="s">
        <v>146</v>
      </c>
      <c r="BD1500" s="66" t="s">
        <v>647</v>
      </c>
      <c r="BE1500" s="62"/>
      <c r="BF1500" s="75"/>
      <c r="BG1500" s="127" t="s">
        <v>648</v>
      </c>
      <c r="BH1500" s="128"/>
      <c r="BI1500" s="58"/>
      <c r="BJ1500" s="58"/>
      <c r="BK1500" s="58"/>
    </row>
    <row r="1501" s="95" customFormat="1" ht="60" hidden="1" customHeight="1">
      <c r="A1501" s="58"/>
      <c r="B1501" s="58" t="s">
        <v>62</v>
      </c>
      <c r="C1501" s="58" t="s">
        <v>63</v>
      </c>
      <c r="D1501" s="59" t="s">
        <v>64</v>
      </c>
      <c r="E1501" s="59">
        <v>600</v>
      </c>
      <c r="F1501" s="62" t="s">
        <v>5186</v>
      </c>
      <c r="G1501" s="62" t="s">
        <v>5671</v>
      </c>
      <c r="H1501" s="59" t="s">
        <v>5672</v>
      </c>
      <c r="I1501" s="63" t="s">
        <v>3879</v>
      </c>
      <c r="J1501" s="62" t="s">
        <v>640</v>
      </c>
      <c r="K1501" s="64" t="s">
        <v>463</v>
      </c>
      <c r="L1501" s="64" t="s">
        <v>641</v>
      </c>
      <c r="M1501" s="64" t="s">
        <v>5205</v>
      </c>
      <c r="N1501" s="59" t="s">
        <v>5673</v>
      </c>
      <c r="O1501" s="58" t="s">
        <v>644</v>
      </c>
      <c r="P1501" s="58" t="s">
        <v>76</v>
      </c>
      <c r="Q1501" s="66" t="s">
        <v>137</v>
      </c>
      <c r="R1501" s="116" t="s">
        <v>5191</v>
      </c>
      <c r="S1501" s="63">
        <v>12</v>
      </c>
      <c r="T1501" s="69">
        <f t="shared" si="134"/>
        <v>4391.6016</v>
      </c>
      <c r="U1501" s="59" t="s">
        <v>100</v>
      </c>
      <c r="V1501" s="58" t="str">
        <f t="shared" si="130"/>
        <v>к</v>
      </c>
      <c r="W1501" s="58" t="str">
        <f t="shared" si="131"/>
        <v>Па</v>
      </c>
      <c r="X1501" s="63">
        <v>600</v>
      </c>
      <c r="Y1501" s="63" t="s">
        <v>215</v>
      </c>
      <c r="Z1501" s="66" t="s">
        <v>139</v>
      </c>
      <c r="AA1501" s="59" t="s">
        <v>948</v>
      </c>
      <c r="AB1501" s="63"/>
      <c r="AC1501" s="66" t="s">
        <v>141</v>
      </c>
      <c r="AD1501" s="64">
        <v>36</v>
      </c>
      <c r="AE1501" s="72">
        <v>44884</v>
      </c>
      <c r="AF1501" s="73">
        <f t="shared" si="132"/>
        <v>45979</v>
      </c>
      <c r="AG1501" s="62" t="s">
        <v>82</v>
      </c>
      <c r="AH1501" s="62" t="s">
        <v>83</v>
      </c>
      <c r="AI1501" s="66" t="s">
        <v>5674</v>
      </c>
      <c r="AJ1501" s="62" t="s">
        <v>143</v>
      </c>
      <c r="AK1501" s="73" t="str">
        <f t="shared" ca="1" si="135"/>
        <v>поверен</v>
      </c>
      <c r="AL1501" s="66"/>
      <c r="AM1501" s="66" t="s">
        <v>86</v>
      </c>
      <c r="AN1501" s="66" t="s">
        <v>87</v>
      </c>
      <c r="AO1501" s="66" t="s">
        <v>88</v>
      </c>
      <c r="AP1501" s="63"/>
      <c r="AQ1501" s="74"/>
      <c r="AR1501" s="73"/>
      <c r="AS1501" s="66" t="s">
        <v>91</v>
      </c>
      <c r="AT1501" s="58"/>
      <c r="AU1501" s="58"/>
      <c r="AV1501" s="62"/>
      <c r="AW1501" s="62"/>
      <c r="AX1501" s="58"/>
      <c r="AY1501" s="58"/>
      <c r="AZ1501" s="58"/>
      <c r="BA1501" s="62"/>
      <c r="BB1501" s="62" t="s">
        <v>145</v>
      </c>
      <c r="BC1501" s="62" t="s">
        <v>146</v>
      </c>
      <c r="BD1501" s="66">
        <v>3001</v>
      </c>
      <c r="BE1501" s="62"/>
      <c r="BF1501" s="75"/>
      <c r="BG1501" s="127" t="s">
        <v>648</v>
      </c>
      <c r="BH1501" s="128"/>
      <c r="BI1501" s="58"/>
      <c r="BJ1501" s="58"/>
      <c r="BK1501" s="58"/>
    </row>
    <row r="1502" s="95" customFormat="1" ht="60" hidden="1" customHeight="1">
      <c r="A1502" s="58"/>
      <c r="B1502" s="58" t="s">
        <v>62</v>
      </c>
      <c r="C1502" s="58" t="s">
        <v>63</v>
      </c>
      <c r="D1502" s="59" t="s">
        <v>64</v>
      </c>
      <c r="E1502" s="59">
        <v>600</v>
      </c>
      <c r="F1502" s="62" t="s">
        <v>5186</v>
      </c>
      <c r="G1502" s="62" t="s">
        <v>5675</v>
      </c>
      <c r="H1502" s="59" t="s">
        <v>5676</v>
      </c>
      <c r="I1502" s="63" t="s">
        <v>3879</v>
      </c>
      <c r="J1502" s="62" t="s">
        <v>640</v>
      </c>
      <c r="K1502" s="64" t="s">
        <v>463</v>
      </c>
      <c r="L1502" s="64" t="s">
        <v>641</v>
      </c>
      <c r="M1502" s="64" t="s">
        <v>5205</v>
      </c>
      <c r="N1502" s="59" t="s">
        <v>5677</v>
      </c>
      <c r="O1502" s="58" t="s">
        <v>644</v>
      </c>
      <c r="P1502" s="58" t="s">
        <v>76</v>
      </c>
      <c r="Q1502" s="66" t="s">
        <v>137</v>
      </c>
      <c r="R1502" s="116" t="s">
        <v>5191</v>
      </c>
      <c r="S1502" s="63">
        <v>12</v>
      </c>
      <c r="T1502" s="69">
        <f t="shared" si="134"/>
        <v>4391.6016</v>
      </c>
      <c r="U1502" s="59" t="s">
        <v>100</v>
      </c>
      <c r="V1502" s="58" t="str">
        <f t="shared" si="130"/>
        <v>к</v>
      </c>
      <c r="W1502" s="58" t="str">
        <f t="shared" si="131"/>
        <v>Па</v>
      </c>
      <c r="X1502" s="63">
        <v>600</v>
      </c>
      <c r="Y1502" s="63" t="s">
        <v>215</v>
      </c>
      <c r="Z1502" s="66" t="s">
        <v>139</v>
      </c>
      <c r="AA1502" s="59" t="s">
        <v>948</v>
      </c>
      <c r="AB1502" s="63"/>
      <c r="AC1502" s="66" t="s">
        <v>141</v>
      </c>
      <c r="AD1502" s="64">
        <v>36</v>
      </c>
      <c r="AE1502" s="72">
        <v>44884</v>
      </c>
      <c r="AF1502" s="73">
        <f t="shared" si="132"/>
        <v>45979</v>
      </c>
      <c r="AG1502" s="62" t="s">
        <v>82</v>
      </c>
      <c r="AH1502" s="62" t="s">
        <v>83</v>
      </c>
      <c r="AI1502" s="66" t="s">
        <v>5678</v>
      </c>
      <c r="AJ1502" s="62" t="s">
        <v>143</v>
      </c>
      <c r="AK1502" s="73" t="str">
        <f t="shared" ca="1" si="135"/>
        <v>поверен</v>
      </c>
      <c r="AL1502" s="66"/>
      <c r="AM1502" s="66" t="s">
        <v>86</v>
      </c>
      <c r="AN1502" s="66" t="s">
        <v>87</v>
      </c>
      <c r="AO1502" s="66" t="s">
        <v>88</v>
      </c>
      <c r="AP1502" s="63"/>
      <c r="AQ1502" s="74"/>
      <c r="AR1502" s="73"/>
      <c r="AS1502" s="66" t="s">
        <v>91</v>
      </c>
      <c r="AT1502" s="58"/>
      <c r="AU1502" s="58"/>
      <c r="AV1502" s="62"/>
      <c r="AW1502" s="62"/>
      <c r="AX1502" s="58"/>
      <c r="AY1502" s="58"/>
      <c r="AZ1502" s="58"/>
      <c r="BA1502" s="62"/>
      <c r="BB1502" s="62" t="s">
        <v>145</v>
      </c>
      <c r="BC1502" s="62" t="s">
        <v>146</v>
      </c>
      <c r="BD1502" s="66">
        <v>3001</v>
      </c>
      <c r="BE1502" s="62"/>
      <c r="BF1502" s="75"/>
      <c r="BG1502" s="127" t="s">
        <v>648</v>
      </c>
      <c r="BH1502" s="128"/>
      <c r="BI1502" s="58"/>
      <c r="BJ1502" s="58"/>
      <c r="BK1502" s="58"/>
    </row>
    <row r="1503" s="88" customFormat="1" ht="60" hidden="1" customHeight="1">
      <c r="A1503" s="37"/>
      <c r="B1503" s="37" t="s">
        <v>62</v>
      </c>
      <c r="C1503" s="37" t="s">
        <v>63</v>
      </c>
      <c r="D1503" s="56" t="s">
        <v>64</v>
      </c>
      <c r="E1503" s="56">
        <v>600</v>
      </c>
      <c r="F1503" s="40" t="s">
        <v>5186</v>
      </c>
      <c r="G1503" s="40" t="s">
        <v>5679</v>
      </c>
      <c r="H1503" s="40" t="s">
        <v>5680</v>
      </c>
      <c r="I1503" s="48" t="s">
        <v>469</v>
      </c>
      <c r="J1503" s="40" t="s">
        <v>470</v>
      </c>
      <c r="K1503" s="49" t="s">
        <v>471</v>
      </c>
      <c r="L1503" s="49" t="s">
        <v>656</v>
      </c>
      <c r="M1503" s="40" t="s">
        <v>5681</v>
      </c>
      <c r="N1503" s="49">
        <v>2336321</v>
      </c>
      <c r="O1503" s="37" t="s">
        <v>2608</v>
      </c>
      <c r="P1503" s="37" t="s">
        <v>76</v>
      </c>
      <c r="Q1503" s="42" t="s">
        <v>77</v>
      </c>
      <c r="R1503" s="96">
        <v>42614</v>
      </c>
      <c r="S1503" s="48">
        <v>8</v>
      </c>
      <c r="T1503" s="45">
        <f t="shared" si="134"/>
        <v>45535.599999999999</v>
      </c>
      <c r="U1503" s="56">
        <v>-50</v>
      </c>
      <c r="V1503" s="47" t="str">
        <f t="shared" si="130"/>
        <v/>
      </c>
      <c r="W1503" s="47" t="str">
        <f t="shared" si="131"/>
        <v>°С</v>
      </c>
      <c r="X1503" s="48">
        <v>100</v>
      </c>
      <c r="Y1503" s="48"/>
      <c r="Z1503" s="42" t="s">
        <v>79</v>
      </c>
      <c r="AA1503" s="56" t="s">
        <v>475</v>
      </c>
      <c r="AB1503" s="48"/>
      <c r="AC1503" s="42" t="s">
        <v>79</v>
      </c>
      <c r="AD1503" s="49">
        <v>60</v>
      </c>
      <c r="AE1503" s="91">
        <v>45003</v>
      </c>
      <c r="AF1503" s="51">
        <f t="shared" si="132"/>
        <v>46829</v>
      </c>
      <c r="AG1503" s="40" t="s">
        <v>82</v>
      </c>
      <c r="AH1503" s="40" t="s">
        <v>83</v>
      </c>
      <c r="AI1503" s="37" t="s">
        <v>5682</v>
      </c>
      <c r="AJ1503" s="40" t="s">
        <v>1623</v>
      </c>
      <c r="AK1503" s="51" t="str">
        <f t="shared" ca="1" si="135"/>
        <v>поверен</v>
      </c>
      <c r="AL1503" s="42"/>
      <c r="AM1503" s="42" t="s">
        <v>86</v>
      </c>
      <c r="AN1503" s="42" t="s">
        <v>87</v>
      </c>
      <c r="AO1503" s="42" t="s">
        <v>88</v>
      </c>
      <c r="AP1503" s="48" t="s">
        <v>3468</v>
      </c>
      <c r="AQ1503" s="41"/>
      <c r="AR1503" s="51"/>
      <c r="AS1503" s="42"/>
      <c r="AT1503" s="37"/>
      <c r="AU1503" s="37"/>
      <c r="AV1503" s="40"/>
      <c r="AW1503" s="40"/>
      <c r="AX1503" s="37"/>
      <c r="AY1503" s="37"/>
      <c r="AZ1503" s="37"/>
      <c r="BA1503" s="40"/>
      <c r="BB1503" s="40"/>
      <c r="BC1503" s="40"/>
      <c r="BD1503" s="42"/>
      <c r="BE1503" s="40"/>
      <c r="BF1503" s="52"/>
      <c r="BG1503" s="40" t="s">
        <v>1027</v>
      </c>
      <c r="BH1503" s="47"/>
      <c r="BI1503" s="47"/>
      <c r="BJ1503" s="47"/>
      <c r="BK1503" s="47"/>
      <c r="BL1503" s="125"/>
      <c r="BM1503" s="125"/>
      <c r="BN1503" s="125"/>
      <c r="BO1503" s="125"/>
      <c r="BP1503" s="125"/>
      <c r="BQ1503" s="125"/>
      <c r="BR1503" s="125"/>
      <c r="BS1503" s="125"/>
      <c r="BT1503" s="125"/>
      <c r="BU1503" s="125"/>
      <c r="BV1503" s="125"/>
      <c r="BW1503" s="125"/>
      <c r="BX1503" s="125"/>
      <c r="BY1503" s="125"/>
      <c r="BZ1503" s="125"/>
      <c r="CA1503" s="125"/>
      <c r="CB1503" s="125"/>
      <c r="CC1503" s="125"/>
      <c r="CD1503" s="125"/>
      <c r="CE1503" s="125"/>
      <c r="CF1503" s="125"/>
      <c r="CG1503" s="125"/>
      <c r="CH1503" s="125"/>
      <c r="CI1503" s="125"/>
      <c r="CJ1503" s="125"/>
      <c r="CK1503" s="125"/>
      <c r="CL1503" s="125"/>
      <c r="CM1503" s="125"/>
      <c r="CN1503" s="125"/>
      <c r="CO1503" s="125"/>
      <c r="CP1503" s="125"/>
      <c r="CQ1503" s="125"/>
      <c r="CR1503" s="125"/>
      <c r="CS1503" s="125"/>
      <c r="CT1503" s="125"/>
      <c r="CU1503" s="125"/>
      <c r="CV1503" s="125"/>
      <c r="CW1503" s="125"/>
      <c r="CX1503" s="125"/>
      <c r="CY1503" s="125"/>
      <c r="CZ1503" s="125"/>
      <c r="DA1503" s="125"/>
      <c r="DB1503" s="125"/>
      <c r="DC1503" s="125"/>
      <c r="DD1503" s="125"/>
      <c r="DE1503" s="125"/>
      <c r="DF1503" s="125"/>
      <c r="DG1503" s="125"/>
      <c r="DH1503" s="125"/>
      <c r="DI1503" s="125"/>
      <c r="DJ1503" s="125"/>
      <c r="DK1503" s="125"/>
      <c r="DL1503" s="125"/>
      <c r="DM1503" s="125"/>
      <c r="DN1503" s="125"/>
      <c r="DO1503" s="125"/>
      <c r="DP1503" s="125"/>
      <c r="DQ1503" s="125"/>
      <c r="DR1503" s="125"/>
      <c r="DS1503" s="125"/>
      <c r="DT1503" s="125"/>
      <c r="DU1503" s="125"/>
      <c r="DV1503" s="125"/>
      <c r="DW1503" s="125"/>
      <c r="DX1503" s="125"/>
      <c r="DY1503" s="125"/>
      <c r="DZ1503" s="125"/>
      <c r="EA1503" s="125"/>
      <c r="EB1503" s="125"/>
      <c r="EC1503" s="125"/>
      <c r="ED1503" s="125"/>
      <c r="EE1503" s="125"/>
      <c r="EF1503" s="125"/>
      <c r="EG1503" s="125"/>
      <c r="EH1503" s="125"/>
      <c r="EI1503" s="125"/>
      <c r="EJ1503" s="125"/>
      <c r="EK1503" s="125"/>
      <c r="EL1503" s="125"/>
      <c r="EM1503" s="125"/>
      <c r="EN1503" s="125"/>
      <c r="EO1503" s="125"/>
      <c r="EP1503" s="125"/>
      <c r="EQ1503" s="125"/>
      <c r="ER1503" s="125"/>
      <c r="ES1503" s="125"/>
      <c r="ET1503" s="125"/>
      <c r="EU1503" s="125"/>
      <c r="EV1503" s="125"/>
      <c r="EW1503" s="125"/>
      <c r="EX1503" s="125"/>
      <c r="EY1503" s="125"/>
      <c r="EZ1503" s="125"/>
      <c r="FA1503" s="125"/>
      <c r="FB1503" s="125"/>
      <c r="FC1503" s="125"/>
      <c r="FD1503" s="125"/>
      <c r="FE1503" s="125"/>
      <c r="FF1503" s="125"/>
      <c r="FG1503" s="125"/>
      <c r="FH1503" s="125"/>
      <c r="FI1503" s="125"/>
      <c r="FJ1503" s="125"/>
      <c r="FK1503" s="125"/>
      <c r="FL1503" s="125"/>
      <c r="FM1503" s="125"/>
      <c r="FN1503" s="125"/>
      <c r="FO1503" s="125"/>
      <c r="FP1503" s="125"/>
      <c r="FQ1503" s="125"/>
      <c r="FR1503" s="125"/>
      <c r="FS1503" s="125"/>
      <c r="FT1503" s="125"/>
      <c r="FU1503" s="125"/>
      <c r="FV1503" s="125"/>
      <c r="FW1503" s="125"/>
      <c r="FX1503" s="125"/>
      <c r="FY1503" s="125"/>
      <c r="FZ1503" s="125"/>
      <c r="GA1503" s="125"/>
      <c r="GB1503" s="125"/>
      <c r="GC1503" s="125"/>
      <c r="GD1503" s="125"/>
      <c r="GE1503" s="125"/>
      <c r="GF1503" s="125"/>
      <c r="GG1503" s="125"/>
      <c r="GH1503" s="125"/>
      <c r="GI1503" s="125"/>
      <c r="GJ1503" s="125"/>
      <c r="GK1503" s="125"/>
      <c r="GL1503" s="125"/>
      <c r="GM1503" s="125"/>
      <c r="GN1503" s="125"/>
      <c r="GO1503" s="125"/>
      <c r="GP1503" s="125"/>
      <c r="GQ1503" s="125"/>
      <c r="GR1503" s="125"/>
      <c r="GS1503" s="125"/>
      <c r="GT1503" s="125"/>
      <c r="GU1503" s="125"/>
      <c r="GV1503" s="125"/>
      <c r="GW1503" s="125"/>
      <c r="GX1503" s="125"/>
      <c r="GY1503" s="125"/>
      <c r="GZ1503" s="125"/>
      <c r="HA1503" s="125"/>
      <c r="HB1503" s="125"/>
      <c r="HC1503" s="125"/>
      <c r="HD1503" s="125"/>
      <c r="HE1503" s="125"/>
      <c r="HF1503" s="125"/>
      <c r="HG1503" s="125"/>
      <c r="HH1503" s="125"/>
      <c r="HI1503" s="125"/>
      <c r="HJ1503" s="125"/>
      <c r="HK1503" s="125"/>
      <c r="HL1503" s="125"/>
      <c r="HM1503" s="125"/>
      <c r="HN1503" s="125"/>
      <c r="HO1503" s="125"/>
      <c r="HP1503" s="125"/>
      <c r="HQ1503" s="125"/>
      <c r="HR1503" s="125"/>
      <c r="HS1503" s="125"/>
      <c r="HT1503" s="125"/>
      <c r="HU1503" s="125"/>
      <c r="HV1503" s="125"/>
      <c r="HW1503" s="125"/>
      <c r="HX1503" s="125"/>
      <c r="HY1503" s="125"/>
      <c r="HZ1503" s="125"/>
      <c r="IA1503" s="125"/>
      <c r="IB1503" s="125"/>
      <c r="IC1503" s="125"/>
      <c r="ID1503" s="125"/>
      <c r="IE1503" s="125"/>
    </row>
    <row r="1504" s="88" customFormat="1" ht="60" hidden="1" customHeight="1">
      <c r="A1504" s="37"/>
      <c r="B1504" s="37" t="s">
        <v>62</v>
      </c>
      <c r="C1504" s="37" t="s">
        <v>63</v>
      </c>
      <c r="D1504" s="56" t="s">
        <v>64</v>
      </c>
      <c r="E1504" s="56">
        <v>600</v>
      </c>
      <c r="F1504" s="40" t="s">
        <v>5186</v>
      </c>
      <c r="G1504" s="40" t="s">
        <v>5683</v>
      </c>
      <c r="H1504" s="40" t="s">
        <v>5684</v>
      </c>
      <c r="I1504" s="48" t="s">
        <v>469</v>
      </c>
      <c r="J1504" s="40" t="s">
        <v>470</v>
      </c>
      <c r="K1504" s="49" t="s">
        <v>471</v>
      </c>
      <c r="L1504" s="49" t="s">
        <v>656</v>
      </c>
      <c r="M1504" s="40" t="s">
        <v>5681</v>
      </c>
      <c r="N1504" s="49">
        <v>2336320</v>
      </c>
      <c r="O1504" s="37" t="s">
        <v>2608</v>
      </c>
      <c r="P1504" s="37" t="s">
        <v>76</v>
      </c>
      <c r="Q1504" s="42" t="s">
        <v>77</v>
      </c>
      <c r="R1504" s="96">
        <v>42614</v>
      </c>
      <c r="S1504" s="48">
        <v>8</v>
      </c>
      <c r="T1504" s="45">
        <f t="shared" si="134"/>
        <v>45535.599999999999</v>
      </c>
      <c r="U1504" s="56">
        <v>-50</v>
      </c>
      <c r="V1504" s="47" t="str">
        <f t="shared" si="130"/>
        <v/>
      </c>
      <c r="W1504" s="47" t="str">
        <f t="shared" si="131"/>
        <v>°С</v>
      </c>
      <c r="X1504" s="48">
        <v>100</v>
      </c>
      <c r="Y1504" s="48"/>
      <c r="Z1504" s="42" t="s">
        <v>79</v>
      </c>
      <c r="AA1504" s="56" t="s">
        <v>475</v>
      </c>
      <c r="AB1504" s="48"/>
      <c r="AC1504" s="42" t="s">
        <v>79</v>
      </c>
      <c r="AD1504" s="49">
        <v>60</v>
      </c>
      <c r="AE1504" s="91">
        <v>45003</v>
      </c>
      <c r="AF1504" s="51">
        <f t="shared" si="132"/>
        <v>46829</v>
      </c>
      <c r="AG1504" s="40" t="s">
        <v>82</v>
      </c>
      <c r="AH1504" s="40" t="s">
        <v>83</v>
      </c>
      <c r="AI1504" s="37" t="s">
        <v>5685</v>
      </c>
      <c r="AJ1504" s="40" t="s">
        <v>1623</v>
      </c>
      <c r="AK1504" s="51" t="str">
        <f t="shared" ca="1" si="135"/>
        <v>поверен</v>
      </c>
      <c r="AL1504" s="42"/>
      <c r="AM1504" s="42" t="s">
        <v>86</v>
      </c>
      <c r="AN1504" s="42" t="s">
        <v>87</v>
      </c>
      <c r="AO1504" s="42" t="s">
        <v>88</v>
      </c>
      <c r="AP1504" s="48" t="s">
        <v>3468</v>
      </c>
      <c r="AQ1504" s="41"/>
      <c r="AR1504" s="51"/>
      <c r="AS1504" s="42"/>
      <c r="AT1504" s="37"/>
      <c r="AU1504" s="37"/>
      <c r="AV1504" s="40"/>
      <c r="AW1504" s="40"/>
      <c r="AX1504" s="37"/>
      <c r="AY1504" s="37"/>
      <c r="AZ1504" s="37"/>
      <c r="BA1504" s="40"/>
      <c r="BB1504" s="40"/>
      <c r="BC1504" s="40"/>
      <c r="BD1504" s="42"/>
      <c r="BE1504" s="40"/>
      <c r="BF1504" s="52"/>
      <c r="BG1504" s="40" t="s">
        <v>1027</v>
      </c>
      <c r="BH1504" s="47"/>
      <c r="BI1504" s="47"/>
      <c r="BJ1504" s="47"/>
      <c r="BK1504" s="47"/>
      <c r="BL1504" s="125"/>
      <c r="BM1504" s="125"/>
      <c r="BN1504" s="125"/>
      <c r="BO1504" s="125"/>
      <c r="BP1504" s="125"/>
      <c r="BQ1504" s="125"/>
      <c r="BR1504" s="125"/>
      <c r="BS1504" s="125"/>
      <c r="BT1504" s="125"/>
      <c r="BU1504" s="125"/>
      <c r="BV1504" s="125"/>
      <c r="BW1504" s="125"/>
      <c r="BX1504" s="125"/>
      <c r="BY1504" s="125"/>
      <c r="BZ1504" s="125"/>
      <c r="CA1504" s="125"/>
      <c r="CB1504" s="125"/>
      <c r="CC1504" s="125"/>
      <c r="CD1504" s="125"/>
      <c r="CE1504" s="125"/>
      <c r="CF1504" s="125"/>
      <c r="CG1504" s="125"/>
      <c r="CH1504" s="125"/>
      <c r="CI1504" s="125"/>
      <c r="CJ1504" s="125"/>
      <c r="CK1504" s="125"/>
      <c r="CL1504" s="125"/>
      <c r="CM1504" s="125"/>
      <c r="CN1504" s="125"/>
      <c r="CO1504" s="125"/>
      <c r="CP1504" s="125"/>
      <c r="CQ1504" s="125"/>
      <c r="CR1504" s="125"/>
      <c r="CS1504" s="125"/>
      <c r="CT1504" s="125"/>
      <c r="CU1504" s="125"/>
      <c r="CV1504" s="125"/>
      <c r="CW1504" s="125"/>
      <c r="CX1504" s="125"/>
      <c r="CY1504" s="125"/>
      <c r="CZ1504" s="125"/>
      <c r="DA1504" s="125"/>
      <c r="DB1504" s="125"/>
      <c r="DC1504" s="125"/>
      <c r="DD1504" s="125"/>
      <c r="DE1504" s="125"/>
      <c r="DF1504" s="125"/>
      <c r="DG1504" s="125"/>
      <c r="DH1504" s="125"/>
      <c r="DI1504" s="125"/>
      <c r="DJ1504" s="125"/>
      <c r="DK1504" s="125"/>
      <c r="DL1504" s="125"/>
      <c r="DM1504" s="125"/>
      <c r="DN1504" s="125"/>
      <c r="DO1504" s="125"/>
      <c r="DP1504" s="125"/>
      <c r="DQ1504" s="125"/>
      <c r="DR1504" s="125"/>
      <c r="DS1504" s="125"/>
      <c r="DT1504" s="125"/>
      <c r="DU1504" s="125"/>
      <c r="DV1504" s="125"/>
      <c r="DW1504" s="125"/>
      <c r="DX1504" s="125"/>
      <c r="DY1504" s="125"/>
      <c r="DZ1504" s="125"/>
      <c r="EA1504" s="125"/>
      <c r="EB1504" s="125"/>
      <c r="EC1504" s="125"/>
      <c r="ED1504" s="125"/>
      <c r="EE1504" s="125"/>
      <c r="EF1504" s="125"/>
      <c r="EG1504" s="125"/>
      <c r="EH1504" s="125"/>
      <c r="EI1504" s="125"/>
      <c r="EJ1504" s="125"/>
      <c r="EK1504" s="125"/>
      <c r="EL1504" s="125"/>
      <c r="EM1504" s="125"/>
      <c r="EN1504" s="125"/>
      <c r="EO1504" s="125"/>
      <c r="EP1504" s="125"/>
      <c r="EQ1504" s="125"/>
      <c r="ER1504" s="125"/>
      <c r="ES1504" s="125"/>
      <c r="ET1504" s="125"/>
      <c r="EU1504" s="125"/>
      <c r="EV1504" s="125"/>
      <c r="EW1504" s="125"/>
      <c r="EX1504" s="125"/>
      <c r="EY1504" s="125"/>
      <c r="EZ1504" s="125"/>
      <c r="FA1504" s="125"/>
      <c r="FB1504" s="125"/>
      <c r="FC1504" s="125"/>
      <c r="FD1504" s="125"/>
      <c r="FE1504" s="125"/>
      <c r="FF1504" s="125"/>
      <c r="FG1504" s="125"/>
      <c r="FH1504" s="125"/>
      <c r="FI1504" s="125"/>
      <c r="FJ1504" s="125"/>
      <c r="FK1504" s="125"/>
      <c r="FL1504" s="125"/>
      <c r="FM1504" s="125"/>
      <c r="FN1504" s="125"/>
      <c r="FO1504" s="125"/>
      <c r="FP1504" s="125"/>
      <c r="FQ1504" s="125"/>
      <c r="FR1504" s="125"/>
      <c r="FS1504" s="125"/>
      <c r="FT1504" s="125"/>
      <c r="FU1504" s="125"/>
      <c r="FV1504" s="125"/>
      <c r="FW1504" s="125"/>
      <c r="FX1504" s="125"/>
      <c r="FY1504" s="125"/>
      <c r="FZ1504" s="125"/>
      <c r="GA1504" s="125"/>
      <c r="GB1504" s="125"/>
      <c r="GC1504" s="125"/>
      <c r="GD1504" s="125"/>
      <c r="GE1504" s="125"/>
      <c r="GF1504" s="125"/>
      <c r="GG1504" s="125"/>
      <c r="GH1504" s="125"/>
      <c r="GI1504" s="125"/>
      <c r="GJ1504" s="125"/>
      <c r="GK1504" s="125"/>
      <c r="GL1504" s="125"/>
      <c r="GM1504" s="125"/>
      <c r="GN1504" s="125"/>
      <c r="GO1504" s="125"/>
      <c r="GP1504" s="125"/>
      <c r="GQ1504" s="125"/>
      <c r="GR1504" s="125"/>
      <c r="GS1504" s="125"/>
      <c r="GT1504" s="125"/>
      <c r="GU1504" s="125"/>
      <c r="GV1504" s="125"/>
      <c r="GW1504" s="125"/>
      <c r="GX1504" s="125"/>
      <c r="GY1504" s="125"/>
      <c r="GZ1504" s="125"/>
      <c r="HA1504" s="125"/>
      <c r="HB1504" s="125"/>
      <c r="HC1504" s="125"/>
      <c r="HD1504" s="125"/>
      <c r="HE1504" s="125"/>
      <c r="HF1504" s="125"/>
      <c r="HG1504" s="125"/>
      <c r="HH1504" s="125"/>
      <c r="HI1504" s="125"/>
      <c r="HJ1504" s="125"/>
      <c r="HK1504" s="125"/>
      <c r="HL1504" s="125"/>
      <c r="HM1504" s="125"/>
      <c r="HN1504" s="125"/>
      <c r="HO1504" s="125"/>
      <c r="HP1504" s="125"/>
      <c r="HQ1504" s="125"/>
      <c r="HR1504" s="125"/>
      <c r="HS1504" s="125"/>
      <c r="HT1504" s="125"/>
      <c r="HU1504" s="125"/>
      <c r="HV1504" s="125"/>
      <c r="HW1504" s="125"/>
      <c r="HX1504" s="125"/>
      <c r="HY1504" s="125"/>
      <c r="HZ1504" s="125"/>
      <c r="IA1504" s="125"/>
      <c r="IB1504" s="125"/>
      <c r="IC1504" s="125"/>
      <c r="ID1504" s="125"/>
      <c r="IE1504" s="125"/>
    </row>
    <row r="1505" s="88" customFormat="1" ht="60" hidden="1" customHeight="1">
      <c r="A1505" s="37"/>
      <c r="B1505" s="37" t="s">
        <v>62</v>
      </c>
      <c r="C1505" s="37" t="s">
        <v>63</v>
      </c>
      <c r="D1505" s="56" t="s">
        <v>64</v>
      </c>
      <c r="E1505" s="56">
        <v>600</v>
      </c>
      <c r="F1505" s="40" t="s">
        <v>5186</v>
      </c>
      <c r="G1505" s="40" t="s">
        <v>5686</v>
      </c>
      <c r="H1505" s="40" t="s">
        <v>5687</v>
      </c>
      <c r="I1505" s="48" t="s">
        <v>469</v>
      </c>
      <c r="J1505" s="40" t="s">
        <v>470</v>
      </c>
      <c r="K1505" s="49" t="s">
        <v>471</v>
      </c>
      <c r="L1505" s="49" t="s">
        <v>656</v>
      </c>
      <c r="M1505" s="40" t="s">
        <v>5688</v>
      </c>
      <c r="N1505" s="49">
        <v>2435780</v>
      </c>
      <c r="O1505" s="37" t="s">
        <v>2608</v>
      </c>
      <c r="P1505" s="37" t="s">
        <v>76</v>
      </c>
      <c r="Q1505" s="42" t="s">
        <v>77</v>
      </c>
      <c r="R1505" s="96">
        <v>43252</v>
      </c>
      <c r="S1505" s="48">
        <v>8</v>
      </c>
      <c r="T1505" s="45">
        <f t="shared" si="134"/>
        <v>46173.599999999999</v>
      </c>
      <c r="U1505" s="56" t="s">
        <v>78</v>
      </c>
      <c r="V1505" s="47" t="str">
        <f t="shared" si="130"/>
        <v/>
      </c>
      <c r="W1505" s="47" t="str">
        <f t="shared" si="131"/>
        <v>°С</v>
      </c>
      <c r="X1505" s="48">
        <v>100</v>
      </c>
      <c r="Y1505" s="48"/>
      <c r="Z1505" s="42" t="s">
        <v>79</v>
      </c>
      <c r="AA1505" s="56" t="s">
        <v>216</v>
      </c>
      <c r="AB1505" s="48"/>
      <c r="AC1505" s="42" t="s">
        <v>79</v>
      </c>
      <c r="AD1505" s="49">
        <v>60</v>
      </c>
      <c r="AE1505" s="91">
        <v>45003</v>
      </c>
      <c r="AF1505" s="51">
        <f t="shared" si="132"/>
        <v>46829</v>
      </c>
      <c r="AG1505" s="40" t="s">
        <v>82</v>
      </c>
      <c r="AH1505" s="40" t="s">
        <v>83</v>
      </c>
      <c r="AI1505" s="37" t="s">
        <v>5689</v>
      </c>
      <c r="AJ1505" s="40" t="s">
        <v>1623</v>
      </c>
      <c r="AK1505" s="51" t="str">
        <f t="shared" ca="1" si="135"/>
        <v>поверен</v>
      </c>
      <c r="AL1505" s="42"/>
      <c r="AM1505" s="42" t="s">
        <v>86</v>
      </c>
      <c r="AN1505" s="42" t="s">
        <v>87</v>
      </c>
      <c r="AO1505" s="42" t="s">
        <v>88</v>
      </c>
      <c r="AP1505" s="48" t="s">
        <v>3468</v>
      </c>
      <c r="AQ1505" s="41"/>
      <c r="AR1505" s="51"/>
      <c r="AS1505" s="42"/>
      <c r="AT1505" s="37"/>
      <c r="AU1505" s="37"/>
      <c r="AV1505" s="40"/>
      <c r="AW1505" s="40"/>
      <c r="AX1505" s="37"/>
      <c r="AY1505" s="37"/>
      <c r="AZ1505" s="37"/>
      <c r="BA1505" s="40"/>
      <c r="BB1505" s="40"/>
      <c r="BC1505" s="40"/>
      <c r="BD1505" s="42"/>
      <c r="BE1505" s="40"/>
      <c r="BF1505" s="52"/>
      <c r="BG1505" s="40" t="s">
        <v>1027</v>
      </c>
      <c r="BH1505" s="47"/>
      <c r="BI1505" s="47"/>
      <c r="BJ1505" s="47"/>
      <c r="BK1505" s="47"/>
      <c r="BL1505" s="125"/>
      <c r="BM1505" s="125"/>
      <c r="BN1505" s="125"/>
      <c r="BO1505" s="125"/>
      <c r="BP1505" s="125"/>
      <c r="BQ1505" s="125"/>
      <c r="BR1505" s="125"/>
      <c r="BS1505" s="125"/>
      <c r="BT1505" s="125"/>
      <c r="BU1505" s="125"/>
      <c r="BV1505" s="125"/>
      <c r="BW1505" s="125"/>
      <c r="BX1505" s="125"/>
      <c r="BY1505" s="125"/>
      <c r="BZ1505" s="125"/>
      <c r="CA1505" s="125"/>
      <c r="CB1505" s="125"/>
      <c r="CC1505" s="125"/>
      <c r="CD1505" s="125"/>
      <c r="CE1505" s="125"/>
      <c r="CF1505" s="125"/>
      <c r="CG1505" s="125"/>
      <c r="CH1505" s="125"/>
      <c r="CI1505" s="125"/>
      <c r="CJ1505" s="125"/>
      <c r="CK1505" s="125"/>
      <c r="CL1505" s="125"/>
      <c r="CM1505" s="125"/>
      <c r="CN1505" s="125"/>
      <c r="CO1505" s="125"/>
      <c r="CP1505" s="125"/>
      <c r="CQ1505" s="125"/>
      <c r="CR1505" s="125"/>
      <c r="CS1505" s="125"/>
      <c r="CT1505" s="125"/>
      <c r="CU1505" s="125"/>
      <c r="CV1505" s="125"/>
      <c r="CW1505" s="125"/>
      <c r="CX1505" s="125"/>
      <c r="CY1505" s="125"/>
      <c r="CZ1505" s="125"/>
      <c r="DA1505" s="125"/>
      <c r="DB1505" s="125"/>
      <c r="DC1505" s="125"/>
      <c r="DD1505" s="125"/>
      <c r="DE1505" s="125"/>
      <c r="DF1505" s="125"/>
      <c r="DG1505" s="125"/>
      <c r="DH1505" s="125"/>
      <c r="DI1505" s="125"/>
      <c r="DJ1505" s="125"/>
      <c r="DK1505" s="125"/>
      <c r="DL1505" s="125"/>
      <c r="DM1505" s="125"/>
      <c r="DN1505" s="125"/>
      <c r="DO1505" s="125"/>
      <c r="DP1505" s="125"/>
      <c r="DQ1505" s="125"/>
      <c r="DR1505" s="125"/>
      <c r="DS1505" s="125"/>
      <c r="DT1505" s="125"/>
      <c r="DU1505" s="125"/>
      <c r="DV1505" s="125"/>
      <c r="DW1505" s="125"/>
      <c r="DX1505" s="125"/>
      <c r="DY1505" s="125"/>
      <c r="DZ1505" s="125"/>
      <c r="EA1505" s="125"/>
      <c r="EB1505" s="125"/>
      <c r="EC1505" s="125"/>
      <c r="ED1505" s="125"/>
      <c r="EE1505" s="125"/>
      <c r="EF1505" s="125"/>
      <c r="EG1505" s="125"/>
      <c r="EH1505" s="125"/>
      <c r="EI1505" s="125"/>
      <c r="EJ1505" s="125"/>
      <c r="EK1505" s="125"/>
      <c r="EL1505" s="125"/>
      <c r="EM1505" s="125"/>
      <c r="EN1505" s="125"/>
      <c r="EO1505" s="125"/>
      <c r="EP1505" s="125"/>
      <c r="EQ1505" s="125"/>
      <c r="ER1505" s="125"/>
      <c r="ES1505" s="125"/>
      <c r="ET1505" s="125"/>
      <c r="EU1505" s="125"/>
      <c r="EV1505" s="125"/>
      <c r="EW1505" s="125"/>
      <c r="EX1505" s="125"/>
      <c r="EY1505" s="125"/>
      <c r="EZ1505" s="125"/>
      <c r="FA1505" s="125"/>
      <c r="FB1505" s="125"/>
      <c r="FC1505" s="125"/>
      <c r="FD1505" s="125"/>
      <c r="FE1505" s="125"/>
      <c r="FF1505" s="125"/>
      <c r="FG1505" s="125"/>
      <c r="FH1505" s="125"/>
      <c r="FI1505" s="125"/>
      <c r="FJ1505" s="125"/>
      <c r="FK1505" s="125"/>
      <c r="FL1505" s="125"/>
      <c r="FM1505" s="125"/>
      <c r="FN1505" s="125"/>
      <c r="FO1505" s="125"/>
      <c r="FP1505" s="125"/>
      <c r="FQ1505" s="125"/>
      <c r="FR1505" s="125"/>
      <c r="FS1505" s="125"/>
      <c r="FT1505" s="125"/>
      <c r="FU1505" s="125"/>
      <c r="FV1505" s="125"/>
      <c r="FW1505" s="125"/>
      <c r="FX1505" s="125"/>
      <c r="FY1505" s="125"/>
      <c r="FZ1505" s="125"/>
      <c r="GA1505" s="125"/>
      <c r="GB1505" s="125"/>
      <c r="GC1505" s="125"/>
      <c r="GD1505" s="125"/>
      <c r="GE1505" s="125"/>
      <c r="GF1505" s="125"/>
      <c r="GG1505" s="125"/>
      <c r="GH1505" s="125"/>
      <c r="GI1505" s="125"/>
      <c r="GJ1505" s="125"/>
      <c r="GK1505" s="125"/>
      <c r="GL1505" s="125"/>
      <c r="GM1505" s="125"/>
      <c r="GN1505" s="125"/>
      <c r="GO1505" s="125"/>
      <c r="GP1505" s="125"/>
      <c r="GQ1505" s="125"/>
      <c r="GR1505" s="125"/>
      <c r="GS1505" s="125"/>
      <c r="GT1505" s="125"/>
      <c r="GU1505" s="125"/>
      <c r="GV1505" s="125"/>
      <c r="GW1505" s="125"/>
      <c r="GX1505" s="125"/>
      <c r="GY1505" s="125"/>
      <c r="GZ1505" s="125"/>
      <c r="HA1505" s="125"/>
      <c r="HB1505" s="125"/>
      <c r="HC1505" s="125"/>
      <c r="HD1505" s="125"/>
      <c r="HE1505" s="125"/>
      <c r="HF1505" s="125"/>
      <c r="HG1505" s="125"/>
      <c r="HH1505" s="125"/>
      <c r="HI1505" s="125"/>
      <c r="HJ1505" s="125"/>
      <c r="HK1505" s="125"/>
      <c r="HL1505" s="125"/>
      <c r="HM1505" s="125"/>
      <c r="HN1505" s="125"/>
      <c r="HO1505" s="125"/>
      <c r="HP1505" s="125"/>
      <c r="HQ1505" s="125"/>
      <c r="HR1505" s="125"/>
      <c r="HS1505" s="125"/>
      <c r="HT1505" s="125"/>
      <c r="HU1505" s="125"/>
      <c r="HV1505" s="125"/>
      <c r="HW1505" s="125"/>
      <c r="HX1505" s="125"/>
      <c r="HY1505" s="125"/>
      <c r="HZ1505" s="125"/>
      <c r="IA1505" s="125"/>
      <c r="IB1505" s="125"/>
      <c r="IC1505" s="125"/>
      <c r="ID1505" s="125"/>
      <c r="IE1505" s="125"/>
    </row>
    <row r="1506" s="88" customFormat="1" ht="60" hidden="1" customHeight="1">
      <c r="A1506" s="37"/>
      <c r="B1506" s="37" t="s">
        <v>62</v>
      </c>
      <c r="C1506" s="37" t="s">
        <v>63</v>
      </c>
      <c r="D1506" s="56" t="s">
        <v>64</v>
      </c>
      <c r="E1506" s="56">
        <v>600</v>
      </c>
      <c r="F1506" s="40" t="s">
        <v>5186</v>
      </c>
      <c r="G1506" s="40" t="s">
        <v>5690</v>
      </c>
      <c r="H1506" s="40" t="s">
        <v>5691</v>
      </c>
      <c r="I1506" s="48" t="s">
        <v>469</v>
      </c>
      <c r="J1506" s="40" t="s">
        <v>470</v>
      </c>
      <c r="K1506" s="49" t="s">
        <v>471</v>
      </c>
      <c r="L1506" s="49" t="s">
        <v>656</v>
      </c>
      <c r="M1506" s="40" t="s">
        <v>5681</v>
      </c>
      <c r="N1506" s="49">
        <v>2336322</v>
      </c>
      <c r="O1506" s="37" t="s">
        <v>2608</v>
      </c>
      <c r="P1506" s="37" t="s">
        <v>76</v>
      </c>
      <c r="Q1506" s="42" t="s">
        <v>77</v>
      </c>
      <c r="R1506" s="96">
        <v>42614</v>
      </c>
      <c r="S1506" s="48">
        <v>8</v>
      </c>
      <c r="T1506" s="45">
        <f t="shared" si="134"/>
        <v>45535.599999999999</v>
      </c>
      <c r="U1506" s="56">
        <v>-50</v>
      </c>
      <c r="V1506" s="47" t="str">
        <f t="shared" si="130"/>
        <v/>
      </c>
      <c r="W1506" s="47" t="str">
        <f t="shared" si="131"/>
        <v>°С</v>
      </c>
      <c r="X1506" s="48">
        <v>100</v>
      </c>
      <c r="Y1506" s="48"/>
      <c r="Z1506" s="42" t="s">
        <v>79</v>
      </c>
      <c r="AA1506" s="56" t="s">
        <v>475</v>
      </c>
      <c r="AB1506" s="48"/>
      <c r="AC1506" s="42" t="s">
        <v>79</v>
      </c>
      <c r="AD1506" s="49">
        <v>60</v>
      </c>
      <c r="AE1506" s="91">
        <v>45003</v>
      </c>
      <c r="AF1506" s="51">
        <f t="shared" si="132"/>
        <v>46829</v>
      </c>
      <c r="AG1506" s="40" t="s">
        <v>82</v>
      </c>
      <c r="AH1506" s="40" t="s">
        <v>83</v>
      </c>
      <c r="AI1506" s="37" t="s">
        <v>5692</v>
      </c>
      <c r="AJ1506" s="40" t="s">
        <v>1623</v>
      </c>
      <c r="AK1506" s="51" t="str">
        <f t="shared" ca="1" si="135"/>
        <v>поверен</v>
      </c>
      <c r="AL1506" s="42"/>
      <c r="AM1506" s="42" t="s">
        <v>86</v>
      </c>
      <c r="AN1506" s="42" t="s">
        <v>87</v>
      </c>
      <c r="AO1506" s="42" t="s">
        <v>88</v>
      </c>
      <c r="AP1506" s="48" t="s">
        <v>3468</v>
      </c>
      <c r="AQ1506" s="41"/>
      <c r="AR1506" s="51"/>
      <c r="AS1506" s="42"/>
      <c r="AT1506" s="37"/>
      <c r="AU1506" s="37"/>
      <c r="AV1506" s="40"/>
      <c r="AW1506" s="40"/>
      <c r="AX1506" s="37"/>
      <c r="AY1506" s="37"/>
      <c r="AZ1506" s="37"/>
      <c r="BA1506" s="40"/>
      <c r="BB1506" s="40"/>
      <c r="BC1506" s="40"/>
      <c r="BD1506" s="42"/>
      <c r="BE1506" s="40"/>
      <c r="BF1506" s="52"/>
      <c r="BG1506" s="40" t="s">
        <v>1027</v>
      </c>
      <c r="BH1506" s="47"/>
      <c r="BI1506" s="47"/>
      <c r="BJ1506" s="47"/>
      <c r="BK1506" s="47"/>
      <c r="BL1506" s="125"/>
      <c r="BM1506" s="125"/>
      <c r="BN1506" s="125"/>
      <c r="BO1506" s="125"/>
      <c r="BP1506" s="125"/>
      <c r="BQ1506" s="125"/>
      <c r="BR1506" s="125"/>
      <c r="BS1506" s="125"/>
      <c r="BT1506" s="125"/>
      <c r="BU1506" s="125"/>
      <c r="BV1506" s="125"/>
      <c r="BW1506" s="125"/>
      <c r="BX1506" s="125"/>
      <c r="BY1506" s="125"/>
      <c r="BZ1506" s="125"/>
      <c r="CA1506" s="125"/>
      <c r="CB1506" s="125"/>
      <c r="CC1506" s="125"/>
      <c r="CD1506" s="125"/>
      <c r="CE1506" s="125"/>
      <c r="CF1506" s="125"/>
      <c r="CG1506" s="125"/>
      <c r="CH1506" s="125"/>
      <c r="CI1506" s="125"/>
      <c r="CJ1506" s="125"/>
      <c r="CK1506" s="125"/>
      <c r="CL1506" s="125"/>
      <c r="CM1506" s="125"/>
      <c r="CN1506" s="125"/>
      <c r="CO1506" s="125"/>
      <c r="CP1506" s="125"/>
      <c r="CQ1506" s="125"/>
      <c r="CR1506" s="125"/>
      <c r="CS1506" s="125"/>
      <c r="CT1506" s="125"/>
      <c r="CU1506" s="125"/>
      <c r="CV1506" s="125"/>
      <c r="CW1506" s="125"/>
      <c r="CX1506" s="125"/>
      <c r="CY1506" s="125"/>
      <c r="CZ1506" s="125"/>
      <c r="DA1506" s="125"/>
      <c r="DB1506" s="125"/>
      <c r="DC1506" s="125"/>
      <c r="DD1506" s="125"/>
      <c r="DE1506" s="125"/>
      <c r="DF1506" s="125"/>
      <c r="DG1506" s="125"/>
      <c r="DH1506" s="125"/>
      <c r="DI1506" s="125"/>
      <c r="DJ1506" s="125"/>
      <c r="DK1506" s="125"/>
      <c r="DL1506" s="125"/>
      <c r="DM1506" s="125"/>
      <c r="DN1506" s="125"/>
      <c r="DO1506" s="125"/>
      <c r="DP1506" s="125"/>
      <c r="DQ1506" s="125"/>
      <c r="DR1506" s="125"/>
      <c r="DS1506" s="125"/>
      <c r="DT1506" s="125"/>
      <c r="DU1506" s="125"/>
      <c r="DV1506" s="125"/>
      <c r="DW1506" s="125"/>
      <c r="DX1506" s="125"/>
      <c r="DY1506" s="125"/>
      <c r="DZ1506" s="125"/>
      <c r="EA1506" s="125"/>
      <c r="EB1506" s="125"/>
      <c r="EC1506" s="125"/>
      <c r="ED1506" s="125"/>
      <c r="EE1506" s="125"/>
      <c r="EF1506" s="125"/>
      <c r="EG1506" s="125"/>
      <c r="EH1506" s="125"/>
      <c r="EI1506" s="125"/>
      <c r="EJ1506" s="125"/>
      <c r="EK1506" s="125"/>
      <c r="EL1506" s="125"/>
      <c r="EM1506" s="125"/>
      <c r="EN1506" s="125"/>
      <c r="EO1506" s="125"/>
      <c r="EP1506" s="125"/>
      <c r="EQ1506" s="125"/>
      <c r="ER1506" s="125"/>
      <c r="ES1506" s="125"/>
      <c r="ET1506" s="125"/>
      <c r="EU1506" s="125"/>
      <c r="EV1506" s="125"/>
      <c r="EW1506" s="125"/>
      <c r="EX1506" s="125"/>
      <c r="EY1506" s="125"/>
      <c r="EZ1506" s="125"/>
      <c r="FA1506" s="125"/>
      <c r="FB1506" s="125"/>
      <c r="FC1506" s="125"/>
      <c r="FD1506" s="125"/>
      <c r="FE1506" s="125"/>
      <c r="FF1506" s="125"/>
      <c r="FG1506" s="125"/>
      <c r="FH1506" s="125"/>
      <c r="FI1506" s="125"/>
      <c r="FJ1506" s="125"/>
      <c r="FK1506" s="125"/>
      <c r="FL1506" s="125"/>
      <c r="FM1506" s="125"/>
      <c r="FN1506" s="125"/>
      <c r="FO1506" s="125"/>
      <c r="FP1506" s="125"/>
      <c r="FQ1506" s="125"/>
      <c r="FR1506" s="125"/>
      <c r="FS1506" s="125"/>
      <c r="FT1506" s="125"/>
      <c r="FU1506" s="125"/>
      <c r="FV1506" s="125"/>
      <c r="FW1506" s="125"/>
      <c r="FX1506" s="125"/>
      <c r="FY1506" s="125"/>
      <c r="FZ1506" s="125"/>
      <c r="GA1506" s="125"/>
      <c r="GB1506" s="125"/>
      <c r="GC1506" s="125"/>
      <c r="GD1506" s="125"/>
      <c r="GE1506" s="125"/>
      <c r="GF1506" s="125"/>
      <c r="GG1506" s="125"/>
      <c r="GH1506" s="125"/>
      <c r="GI1506" s="125"/>
      <c r="GJ1506" s="125"/>
      <c r="GK1506" s="125"/>
      <c r="GL1506" s="125"/>
      <c r="GM1506" s="125"/>
      <c r="GN1506" s="125"/>
      <c r="GO1506" s="125"/>
      <c r="GP1506" s="125"/>
      <c r="GQ1506" s="125"/>
      <c r="GR1506" s="125"/>
      <c r="GS1506" s="125"/>
      <c r="GT1506" s="125"/>
      <c r="GU1506" s="125"/>
      <c r="GV1506" s="125"/>
      <c r="GW1506" s="125"/>
      <c r="GX1506" s="125"/>
      <c r="GY1506" s="125"/>
      <c r="GZ1506" s="125"/>
      <c r="HA1506" s="125"/>
      <c r="HB1506" s="125"/>
      <c r="HC1506" s="125"/>
      <c r="HD1506" s="125"/>
      <c r="HE1506" s="125"/>
      <c r="HF1506" s="125"/>
      <c r="HG1506" s="125"/>
      <c r="HH1506" s="125"/>
      <c r="HI1506" s="125"/>
      <c r="HJ1506" s="125"/>
      <c r="HK1506" s="125"/>
      <c r="HL1506" s="125"/>
      <c r="HM1506" s="125"/>
      <c r="HN1506" s="125"/>
      <c r="HO1506" s="125"/>
      <c r="HP1506" s="125"/>
      <c r="HQ1506" s="125"/>
      <c r="HR1506" s="125"/>
      <c r="HS1506" s="125"/>
      <c r="HT1506" s="125"/>
      <c r="HU1506" s="125"/>
      <c r="HV1506" s="125"/>
      <c r="HW1506" s="125"/>
      <c r="HX1506" s="125"/>
      <c r="HY1506" s="125"/>
      <c r="HZ1506" s="125"/>
      <c r="IA1506" s="125"/>
      <c r="IB1506" s="125"/>
      <c r="IC1506" s="125"/>
      <c r="ID1506" s="125"/>
      <c r="IE1506" s="125"/>
    </row>
    <row r="1507" s="55" customFormat="1" ht="60" hidden="1" customHeight="1">
      <c r="A1507" s="58"/>
      <c r="B1507" s="58" t="s">
        <v>62</v>
      </c>
      <c r="C1507" s="58" t="s">
        <v>63</v>
      </c>
      <c r="D1507" s="59" t="s">
        <v>64</v>
      </c>
      <c r="E1507" s="59">
        <v>600</v>
      </c>
      <c r="F1507" s="62" t="s">
        <v>5186</v>
      </c>
      <c r="G1507" s="62" t="s">
        <v>5693</v>
      </c>
      <c r="H1507" s="59" t="s">
        <v>5694</v>
      </c>
      <c r="I1507" s="63" t="s">
        <v>469</v>
      </c>
      <c r="J1507" s="62" t="s">
        <v>470</v>
      </c>
      <c r="K1507" s="64" t="s">
        <v>471</v>
      </c>
      <c r="L1507" s="64" t="s">
        <v>656</v>
      </c>
      <c r="M1507" s="62" t="s">
        <v>5681</v>
      </c>
      <c r="N1507" s="64">
        <v>2336324</v>
      </c>
      <c r="O1507" s="58" t="s">
        <v>2608</v>
      </c>
      <c r="P1507" s="58" t="s">
        <v>76</v>
      </c>
      <c r="Q1507" s="66" t="s">
        <v>77</v>
      </c>
      <c r="R1507" s="115">
        <v>42614</v>
      </c>
      <c r="S1507" s="63">
        <v>8</v>
      </c>
      <c r="T1507" s="69">
        <f t="shared" si="134"/>
        <v>45535.599999999999</v>
      </c>
      <c r="U1507" s="59">
        <v>-50</v>
      </c>
      <c r="V1507" s="71" t="str">
        <f t="shared" si="130"/>
        <v/>
      </c>
      <c r="W1507" s="71" t="str">
        <f t="shared" si="131"/>
        <v>°С</v>
      </c>
      <c r="X1507" s="63">
        <v>100</v>
      </c>
      <c r="Y1507" s="63"/>
      <c r="Z1507" s="66" t="s">
        <v>79</v>
      </c>
      <c r="AA1507" s="59" t="s">
        <v>475</v>
      </c>
      <c r="AB1507" s="63"/>
      <c r="AC1507" s="66" t="s">
        <v>79</v>
      </c>
      <c r="AD1507" s="64">
        <v>60</v>
      </c>
      <c r="AE1507" s="72">
        <v>44778</v>
      </c>
      <c r="AF1507" s="73">
        <f t="shared" si="132"/>
        <v>46603</v>
      </c>
      <c r="AG1507" s="73" t="s">
        <v>82</v>
      </c>
      <c r="AH1507" s="73" t="s">
        <v>83</v>
      </c>
      <c r="AI1507" s="66" t="s">
        <v>5695</v>
      </c>
      <c r="AJ1507" s="62" t="s">
        <v>143</v>
      </c>
      <c r="AK1507" s="73" t="str">
        <f t="shared" ca="1" si="135"/>
        <v>поверен</v>
      </c>
      <c r="AL1507" s="66"/>
      <c r="AM1507" s="66" t="s">
        <v>86</v>
      </c>
      <c r="AN1507" s="66" t="s">
        <v>87</v>
      </c>
      <c r="AO1507" s="66" t="s">
        <v>88</v>
      </c>
      <c r="AP1507" s="63" t="s">
        <v>3468</v>
      </c>
      <c r="AQ1507" s="74"/>
      <c r="AR1507" s="73"/>
      <c r="AS1507" s="66" t="s">
        <v>91</v>
      </c>
      <c r="AT1507" s="58" t="s">
        <v>92</v>
      </c>
      <c r="AU1507" s="58"/>
      <c r="AV1507" s="62"/>
      <c r="AW1507" s="62" t="s">
        <v>5696</v>
      </c>
      <c r="AX1507" s="58"/>
      <c r="AY1507" s="58"/>
      <c r="AZ1507" s="58"/>
      <c r="BA1507" s="62"/>
      <c r="BB1507" s="62" t="s">
        <v>93</v>
      </c>
      <c r="BC1507" s="62" t="s">
        <v>94</v>
      </c>
      <c r="BD1507" s="66">
        <v>3201</v>
      </c>
      <c r="BE1507" s="62"/>
      <c r="BF1507" s="75"/>
      <c r="BG1507" s="76" t="s">
        <v>5697</v>
      </c>
      <c r="BH1507" s="77"/>
      <c r="BI1507" s="71"/>
      <c r="BJ1507" s="71"/>
      <c r="BK1507" s="71"/>
    </row>
    <row r="1508" s="36" customFormat="1" ht="60" hidden="1" customHeight="1">
      <c r="A1508" s="37"/>
      <c r="B1508" s="37" t="s">
        <v>62</v>
      </c>
      <c r="C1508" s="37" t="s">
        <v>63</v>
      </c>
      <c r="D1508" s="56" t="s">
        <v>64</v>
      </c>
      <c r="E1508" s="56">
        <v>600</v>
      </c>
      <c r="F1508" s="40" t="s">
        <v>5186</v>
      </c>
      <c r="G1508" s="40" t="s">
        <v>5698</v>
      </c>
      <c r="H1508" s="56" t="s">
        <v>5699</v>
      </c>
      <c r="I1508" s="48" t="s">
        <v>469</v>
      </c>
      <c r="J1508" s="40" t="s">
        <v>470</v>
      </c>
      <c r="K1508" s="49" t="s">
        <v>471</v>
      </c>
      <c r="L1508" s="49" t="s">
        <v>656</v>
      </c>
      <c r="M1508" s="40" t="s">
        <v>5243</v>
      </c>
      <c r="N1508" s="49">
        <v>2297991</v>
      </c>
      <c r="O1508" s="37" t="s">
        <v>2608</v>
      </c>
      <c r="P1508" s="37" t="s">
        <v>76</v>
      </c>
      <c r="Q1508" s="42" t="s">
        <v>77</v>
      </c>
      <c r="R1508" s="96">
        <v>42370</v>
      </c>
      <c r="S1508" s="48">
        <v>8</v>
      </c>
      <c r="T1508" s="45">
        <f t="shared" si="134"/>
        <v>45291.599999999999</v>
      </c>
      <c r="U1508" s="56">
        <v>-50</v>
      </c>
      <c r="V1508" s="47" t="str">
        <f t="shared" si="130"/>
        <v/>
      </c>
      <c r="W1508" s="47" t="str">
        <f t="shared" si="131"/>
        <v>°С</v>
      </c>
      <c r="X1508" s="48">
        <v>100</v>
      </c>
      <c r="Y1508" s="48"/>
      <c r="Z1508" s="42" t="s">
        <v>79</v>
      </c>
      <c r="AA1508" s="56" t="s">
        <v>475</v>
      </c>
      <c r="AB1508" s="48"/>
      <c r="AC1508" s="42" t="s">
        <v>79</v>
      </c>
      <c r="AD1508" s="49">
        <v>60</v>
      </c>
      <c r="AE1508" s="50">
        <v>44778</v>
      </c>
      <c r="AF1508" s="51">
        <f t="shared" si="132"/>
        <v>46603</v>
      </c>
      <c r="AG1508" s="51" t="s">
        <v>82</v>
      </c>
      <c r="AH1508" s="51" t="s">
        <v>83</v>
      </c>
      <c r="AI1508" s="42" t="s">
        <v>5700</v>
      </c>
      <c r="AJ1508" s="40" t="s">
        <v>143</v>
      </c>
      <c r="AK1508" s="51" t="str">
        <f t="shared" ca="1" si="135"/>
        <v>поверен</v>
      </c>
      <c r="AL1508" s="42"/>
      <c r="AM1508" s="42" t="s">
        <v>86</v>
      </c>
      <c r="AN1508" s="42" t="s">
        <v>87</v>
      </c>
      <c r="AO1508" s="42" t="s">
        <v>88</v>
      </c>
      <c r="AP1508" s="48" t="s">
        <v>3468</v>
      </c>
      <c r="AQ1508" s="41"/>
      <c r="AR1508" s="51"/>
      <c r="AS1508" s="42" t="s">
        <v>91</v>
      </c>
      <c r="AT1508" s="37" t="s">
        <v>92</v>
      </c>
      <c r="AU1508" s="37"/>
      <c r="AV1508" s="40"/>
      <c r="AW1508" s="40" t="s">
        <v>5696</v>
      </c>
      <c r="AX1508" s="37"/>
      <c r="AY1508" s="37"/>
      <c r="AZ1508" s="37"/>
      <c r="BA1508" s="40"/>
      <c r="BB1508" s="40" t="s">
        <v>93</v>
      </c>
      <c r="BC1508" s="40" t="s">
        <v>94</v>
      </c>
      <c r="BD1508" s="42">
        <v>3201</v>
      </c>
      <c r="BE1508" s="40"/>
      <c r="BF1508" s="52"/>
      <c r="BG1508" s="53" t="s">
        <v>5697</v>
      </c>
      <c r="BH1508" s="54"/>
      <c r="BI1508" s="47"/>
      <c r="BJ1508" s="47"/>
      <c r="BK1508" s="47"/>
      <c r="BL1508" s="55"/>
      <c r="BM1508" s="55"/>
      <c r="BN1508" s="55"/>
      <c r="BO1508" s="55"/>
      <c r="BP1508" s="55"/>
      <c r="BQ1508" s="55"/>
      <c r="BR1508" s="55"/>
      <c r="BS1508" s="55"/>
      <c r="BT1508" s="55"/>
      <c r="BU1508" s="55"/>
      <c r="BV1508" s="55"/>
      <c r="BW1508" s="55"/>
      <c r="BX1508" s="55"/>
      <c r="BY1508" s="55"/>
      <c r="BZ1508" s="55"/>
      <c r="CA1508" s="55"/>
      <c r="CB1508" s="55"/>
      <c r="CC1508" s="55"/>
      <c r="CD1508" s="55"/>
      <c r="CE1508" s="55"/>
      <c r="CF1508" s="55"/>
      <c r="CG1508" s="55"/>
      <c r="CH1508" s="55"/>
      <c r="CI1508" s="55"/>
      <c r="CJ1508" s="55"/>
      <c r="CK1508" s="55"/>
      <c r="CL1508" s="55"/>
      <c r="CM1508" s="55"/>
      <c r="CN1508" s="55"/>
      <c r="CO1508" s="55"/>
      <c r="CP1508" s="55"/>
      <c r="CQ1508" s="55"/>
      <c r="CR1508" s="55"/>
      <c r="CS1508" s="55"/>
      <c r="CT1508" s="55"/>
      <c r="CU1508" s="55"/>
      <c r="CV1508" s="55"/>
      <c r="CW1508" s="55"/>
      <c r="CX1508" s="55"/>
      <c r="CY1508" s="55"/>
      <c r="CZ1508" s="55"/>
      <c r="DA1508" s="55"/>
      <c r="DB1508" s="55"/>
      <c r="DC1508" s="55"/>
      <c r="DD1508" s="55"/>
      <c r="DE1508" s="55"/>
      <c r="DF1508" s="55"/>
      <c r="DG1508" s="55"/>
      <c r="DH1508" s="55"/>
      <c r="DI1508" s="55"/>
      <c r="DJ1508" s="55"/>
      <c r="DK1508" s="55"/>
      <c r="DL1508" s="55"/>
      <c r="DM1508" s="55"/>
      <c r="DN1508" s="55"/>
      <c r="DO1508" s="55"/>
      <c r="DP1508" s="55"/>
      <c r="DQ1508" s="55"/>
      <c r="DR1508" s="55"/>
      <c r="DS1508" s="55"/>
      <c r="DT1508" s="55"/>
      <c r="DU1508" s="55"/>
      <c r="DV1508" s="55"/>
      <c r="DW1508" s="55"/>
      <c r="DX1508" s="55"/>
      <c r="DY1508" s="55"/>
      <c r="DZ1508" s="55"/>
      <c r="EA1508" s="55"/>
      <c r="EB1508" s="55"/>
      <c r="EC1508" s="55"/>
      <c r="ED1508" s="55"/>
      <c r="EE1508" s="55"/>
      <c r="EF1508" s="55"/>
      <c r="EG1508" s="55"/>
      <c r="EH1508" s="55"/>
      <c r="EI1508" s="55"/>
      <c r="EJ1508" s="55"/>
      <c r="EK1508" s="55"/>
      <c r="EL1508" s="55"/>
      <c r="EM1508" s="55"/>
      <c r="EN1508" s="55"/>
      <c r="EO1508" s="55"/>
      <c r="EP1508" s="55"/>
      <c r="EQ1508" s="55"/>
      <c r="ER1508" s="55"/>
      <c r="ES1508" s="55"/>
      <c r="ET1508" s="55"/>
      <c r="EU1508" s="55"/>
      <c r="EV1508" s="55"/>
      <c r="EW1508" s="55"/>
      <c r="EX1508" s="55"/>
      <c r="EY1508" s="55"/>
      <c r="EZ1508" s="55"/>
      <c r="FA1508" s="55"/>
      <c r="FB1508" s="55"/>
      <c r="FC1508" s="55"/>
      <c r="FD1508" s="55"/>
      <c r="FE1508" s="55"/>
      <c r="FF1508" s="55"/>
      <c r="FG1508" s="55"/>
      <c r="FH1508" s="55"/>
      <c r="FI1508" s="55"/>
      <c r="FJ1508" s="55"/>
      <c r="FK1508" s="55"/>
      <c r="FL1508" s="55"/>
      <c r="FM1508" s="55"/>
      <c r="FN1508" s="55"/>
      <c r="FO1508" s="55"/>
      <c r="FP1508" s="55"/>
      <c r="FQ1508" s="55"/>
      <c r="FR1508" s="55"/>
      <c r="FS1508" s="55"/>
      <c r="FT1508" s="55"/>
      <c r="FU1508" s="55"/>
      <c r="FV1508" s="55"/>
      <c r="FW1508" s="55"/>
      <c r="FX1508" s="55"/>
      <c r="FY1508" s="55"/>
      <c r="FZ1508" s="55"/>
      <c r="GA1508" s="55"/>
      <c r="GB1508" s="55"/>
      <c r="GC1508" s="55"/>
      <c r="GD1508" s="55"/>
      <c r="GE1508" s="55"/>
      <c r="GF1508" s="55"/>
      <c r="GG1508" s="55"/>
      <c r="GH1508" s="55"/>
      <c r="GI1508" s="55"/>
      <c r="GJ1508" s="55"/>
      <c r="GK1508" s="55"/>
      <c r="GL1508" s="55"/>
      <c r="GM1508" s="55"/>
      <c r="GN1508" s="55"/>
      <c r="GO1508" s="55"/>
      <c r="GP1508" s="55"/>
      <c r="GQ1508" s="55"/>
      <c r="GR1508" s="55"/>
      <c r="GS1508" s="55"/>
      <c r="GT1508" s="55"/>
      <c r="GU1508" s="55"/>
      <c r="GV1508" s="55"/>
      <c r="GW1508" s="55"/>
      <c r="GX1508" s="55"/>
      <c r="GY1508" s="55"/>
      <c r="GZ1508" s="55"/>
      <c r="HA1508" s="55"/>
      <c r="HB1508" s="55"/>
      <c r="HC1508" s="55"/>
      <c r="HD1508" s="55"/>
      <c r="HE1508" s="55"/>
      <c r="HF1508" s="55"/>
      <c r="HG1508" s="55"/>
      <c r="HH1508" s="55"/>
      <c r="HI1508" s="55"/>
      <c r="HJ1508" s="55"/>
      <c r="HK1508" s="55"/>
      <c r="HL1508" s="55"/>
      <c r="HM1508" s="55"/>
      <c r="HN1508" s="55"/>
      <c r="HO1508" s="55"/>
      <c r="HP1508" s="55"/>
      <c r="HQ1508" s="55"/>
      <c r="HR1508" s="55"/>
      <c r="HS1508" s="55"/>
      <c r="HT1508" s="55"/>
      <c r="HU1508" s="55"/>
      <c r="HV1508" s="55"/>
      <c r="HW1508" s="55"/>
      <c r="HX1508" s="55"/>
      <c r="HY1508" s="55"/>
      <c r="HZ1508" s="55"/>
      <c r="IA1508" s="55"/>
      <c r="IB1508" s="55"/>
      <c r="IC1508" s="55"/>
      <c r="ID1508" s="55"/>
      <c r="IE1508" s="55"/>
    </row>
    <row r="1509" s="55" customFormat="1" ht="60" hidden="1" customHeight="1">
      <c r="A1509" s="58"/>
      <c r="B1509" s="58" t="s">
        <v>62</v>
      </c>
      <c r="C1509" s="58" t="s">
        <v>63</v>
      </c>
      <c r="D1509" s="59" t="s">
        <v>64</v>
      </c>
      <c r="E1509" s="59">
        <v>600</v>
      </c>
      <c r="F1509" s="62" t="s">
        <v>5186</v>
      </c>
      <c r="G1509" s="62" t="s">
        <v>5701</v>
      </c>
      <c r="H1509" s="59" t="s">
        <v>5702</v>
      </c>
      <c r="I1509" s="63" t="s">
        <v>469</v>
      </c>
      <c r="J1509" s="62" t="s">
        <v>470</v>
      </c>
      <c r="K1509" s="64" t="s">
        <v>471</v>
      </c>
      <c r="L1509" s="64" t="s">
        <v>656</v>
      </c>
      <c r="M1509" s="62" t="s">
        <v>5681</v>
      </c>
      <c r="N1509" s="64">
        <v>2347229</v>
      </c>
      <c r="O1509" s="58" t="s">
        <v>2608</v>
      </c>
      <c r="P1509" s="58" t="s">
        <v>76</v>
      </c>
      <c r="Q1509" s="66" t="s">
        <v>77</v>
      </c>
      <c r="R1509" s="115">
        <v>42675</v>
      </c>
      <c r="S1509" s="63">
        <v>8</v>
      </c>
      <c r="T1509" s="69">
        <f t="shared" si="134"/>
        <v>45596.599999999999</v>
      </c>
      <c r="U1509" s="59">
        <v>-50</v>
      </c>
      <c r="V1509" s="114"/>
      <c r="W1509" s="71" t="str">
        <f t="shared" si="131"/>
        <v>°С</v>
      </c>
      <c r="X1509" s="63">
        <v>100</v>
      </c>
      <c r="Y1509" s="114"/>
      <c r="Z1509" s="66" t="s">
        <v>79</v>
      </c>
      <c r="AA1509" s="59" t="s">
        <v>475</v>
      </c>
      <c r="AB1509" s="66"/>
      <c r="AC1509" s="66" t="s">
        <v>79</v>
      </c>
      <c r="AD1509" s="64">
        <v>60</v>
      </c>
      <c r="AE1509" s="72">
        <v>44540</v>
      </c>
      <c r="AF1509" s="73">
        <f t="shared" si="132"/>
        <v>46365</v>
      </c>
      <c r="AG1509" s="73" t="s">
        <v>82</v>
      </c>
      <c r="AH1509" s="73" t="s">
        <v>83</v>
      </c>
      <c r="AI1509" s="66" t="s">
        <v>5703</v>
      </c>
      <c r="AJ1509" s="62" t="s">
        <v>143</v>
      </c>
      <c r="AK1509" s="73" t="str">
        <f t="shared" ca="1" si="135"/>
        <v>поверен</v>
      </c>
      <c r="AL1509" s="66"/>
      <c r="AM1509" s="66" t="s">
        <v>86</v>
      </c>
      <c r="AN1509" s="66" t="s">
        <v>87</v>
      </c>
      <c r="AO1509" s="66" t="s">
        <v>88</v>
      </c>
      <c r="AP1509" s="63" t="s">
        <v>3468</v>
      </c>
      <c r="AQ1509" s="74"/>
      <c r="AR1509" s="73"/>
      <c r="AS1509" s="66" t="s">
        <v>91</v>
      </c>
      <c r="AT1509" s="58" t="s">
        <v>92</v>
      </c>
      <c r="AU1509" s="58"/>
      <c r="AV1509" s="62"/>
      <c r="AW1509" s="62"/>
      <c r="AX1509" s="789"/>
      <c r="AY1509" s="789"/>
      <c r="AZ1509" s="789"/>
      <c r="BA1509" s="785"/>
      <c r="BB1509" s="785" t="s">
        <v>93</v>
      </c>
      <c r="BC1509" s="785" t="s">
        <v>94</v>
      </c>
      <c r="BD1509" s="784">
        <v>3201</v>
      </c>
      <c r="BE1509" s="785"/>
      <c r="BF1509" s="827"/>
      <c r="BG1509" s="76"/>
      <c r="BH1509" s="77"/>
      <c r="BI1509" s="71"/>
      <c r="BJ1509" s="71"/>
      <c r="BK1509" s="71"/>
    </row>
    <row r="1510" s="88" customFormat="1" ht="60" hidden="1" customHeight="1">
      <c r="A1510" s="37"/>
      <c r="B1510" s="37" t="s">
        <v>62</v>
      </c>
      <c r="C1510" s="37" t="s">
        <v>63</v>
      </c>
      <c r="D1510" s="56" t="s">
        <v>64</v>
      </c>
      <c r="E1510" s="56">
        <v>600</v>
      </c>
      <c r="F1510" s="40" t="s">
        <v>5186</v>
      </c>
      <c r="G1510" s="40" t="s">
        <v>5704</v>
      </c>
      <c r="H1510" s="40" t="s">
        <v>5705</v>
      </c>
      <c r="I1510" s="48" t="s">
        <v>469</v>
      </c>
      <c r="J1510" s="40" t="s">
        <v>470</v>
      </c>
      <c r="K1510" s="49" t="s">
        <v>471</v>
      </c>
      <c r="L1510" s="49" t="s">
        <v>656</v>
      </c>
      <c r="M1510" s="40" t="s">
        <v>5681</v>
      </c>
      <c r="N1510" s="49">
        <v>2345904</v>
      </c>
      <c r="O1510" s="37" t="s">
        <v>2608</v>
      </c>
      <c r="P1510" s="37" t="s">
        <v>76</v>
      </c>
      <c r="Q1510" s="42" t="s">
        <v>77</v>
      </c>
      <c r="R1510" s="96">
        <v>42675</v>
      </c>
      <c r="S1510" s="48">
        <v>8</v>
      </c>
      <c r="T1510" s="45">
        <f t="shared" si="134"/>
        <v>45596.599999999999</v>
      </c>
      <c r="U1510" s="56">
        <v>-50</v>
      </c>
      <c r="V1510" s="47" t="str">
        <f t="shared" si="130"/>
        <v/>
      </c>
      <c r="W1510" s="47" t="str">
        <f t="shared" si="131"/>
        <v>°С</v>
      </c>
      <c r="X1510" s="48">
        <v>100</v>
      </c>
      <c r="Y1510" s="48"/>
      <c r="Z1510" s="42" t="s">
        <v>79</v>
      </c>
      <c r="AA1510" s="56" t="s">
        <v>475</v>
      </c>
      <c r="AB1510" s="48"/>
      <c r="AC1510" s="42" t="s">
        <v>79</v>
      </c>
      <c r="AD1510" s="49">
        <v>60</v>
      </c>
      <c r="AE1510" s="91">
        <v>45003</v>
      </c>
      <c r="AF1510" s="51">
        <f t="shared" si="132"/>
        <v>46829</v>
      </c>
      <c r="AG1510" s="40" t="s">
        <v>82</v>
      </c>
      <c r="AH1510" s="40" t="s">
        <v>83</v>
      </c>
      <c r="AI1510" s="37" t="s">
        <v>5706</v>
      </c>
      <c r="AJ1510" s="40" t="s">
        <v>1623</v>
      </c>
      <c r="AK1510" s="51" t="str">
        <f t="shared" ca="1" si="135"/>
        <v>поверен</v>
      </c>
      <c r="AL1510" s="42"/>
      <c r="AM1510" s="42" t="s">
        <v>86</v>
      </c>
      <c r="AN1510" s="42" t="s">
        <v>87</v>
      </c>
      <c r="AO1510" s="42" t="s">
        <v>88</v>
      </c>
      <c r="AP1510" s="48" t="s">
        <v>3468</v>
      </c>
      <c r="AQ1510" s="41"/>
      <c r="AR1510" s="51"/>
      <c r="AS1510" s="42"/>
      <c r="AT1510" s="37"/>
      <c r="AU1510" s="37"/>
      <c r="AV1510" s="40"/>
      <c r="AW1510" s="40"/>
      <c r="AX1510" s="37"/>
      <c r="AY1510" s="37"/>
      <c r="AZ1510" s="37"/>
      <c r="BA1510" s="40"/>
      <c r="BB1510" s="40"/>
      <c r="BC1510" s="40"/>
      <c r="BD1510" s="42"/>
      <c r="BE1510" s="40"/>
      <c r="BF1510" s="52"/>
      <c r="BG1510" s="40" t="s">
        <v>1027</v>
      </c>
      <c r="BH1510" s="47"/>
      <c r="BI1510" s="47"/>
      <c r="BJ1510" s="47"/>
      <c r="BK1510" s="47"/>
      <c r="BL1510" s="125"/>
      <c r="BM1510" s="125"/>
      <c r="BN1510" s="125"/>
      <c r="BO1510" s="125"/>
      <c r="BP1510" s="125"/>
      <c r="BQ1510" s="125"/>
      <c r="BR1510" s="125"/>
      <c r="BS1510" s="125"/>
      <c r="BT1510" s="125"/>
      <c r="BU1510" s="125"/>
      <c r="BV1510" s="125"/>
      <c r="BW1510" s="125"/>
      <c r="BX1510" s="125"/>
      <c r="BY1510" s="125"/>
      <c r="BZ1510" s="125"/>
      <c r="CA1510" s="125"/>
      <c r="CB1510" s="125"/>
      <c r="CC1510" s="125"/>
      <c r="CD1510" s="125"/>
      <c r="CE1510" s="125"/>
      <c r="CF1510" s="125"/>
      <c r="CG1510" s="125"/>
      <c r="CH1510" s="125"/>
      <c r="CI1510" s="125"/>
      <c r="CJ1510" s="125"/>
      <c r="CK1510" s="125"/>
      <c r="CL1510" s="125"/>
      <c r="CM1510" s="125"/>
      <c r="CN1510" s="125"/>
      <c r="CO1510" s="125"/>
      <c r="CP1510" s="125"/>
      <c r="CQ1510" s="125"/>
      <c r="CR1510" s="125"/>
      <c r="CS1510" s="125"/>
      <c r="CT1510" s="125"/>
      <c r="CU1510" s="125"/>
      <c r="CV1510" s="125"/>
      <c r="CW1510" s="125"/>
      <c r="CX1510" s="125"/>
      <c r="CY1510" s="125"/>
      <c r="CZ1510" s="125"/>
      <c r="DA1510" s="125"/>
      <c r="DB1510" s="125"/>
      <c r="DC1510" s="125"/>
      <c r="DD1510" s="125"/>
      <c r="DE1510" s="125"/>
      <c r="DF1510" s="125"/>
      <c r="DG1510" s="125"/>
      <c r="DH1510" s="125"/>
      <c r="DI1510" s="125"/>
      <c r="DJ1510" s="125"/>
      <c r="DK1510" s="125"/>
      <c r="DL1510" s="125"/>
      <c r="DM1510" s="125"/>
      <c r="DN1510" s="125"/>
      <c r="DO1510" s="125"/>
      <c r="DP1510" s="125"/>
      <c r="DQ1510" s="125"/>
      <c r="DR1510" s="125"/>
      <c r="DS1510" s="125"/>
      <c r="DT1510" s="125"/>
      <c r="DU1510" s="125"/>
      <c r="DV1510" s="125"/>
      <c r="DW1510" s="125"/>
      <c r="DX1510" s="125"/>
      <c r="DY1510" s="125"/>
      <c r="DZ1510" s="125"/>
      <c r="EA1510" s="125"/>
      <c r="EB1510" s="125"/>
      <c r="EC1510" s="125"/>
      <c r="ED1510" s="125"/>
      <c r="EE1510" s="125"/>
      <c r="EF1510" s="125"/>
      <c r="EG1510" s="125"/>
      <c r="EH1510" s="125"/>
      <c r="EI1510" s="125"/>
      <c r="EJ1510" s="125"/>
      <c r="EK1510" s="125"/>
      <c r="EL1510" s="125"/>
      <c r="EM1510" s="125"/>
      <c r="EN1510" s="125"/>
      <c r="EO1510" s="125"/>
      <c r="EP1510" s="125"/>
      <c r="EQ1510" s="125"/>
      <c r="ER1510" s="125"/>
      <c r="ES1510" s="125"/>
      <c r="ET1510" s="125"/>
      <c r="EU1510" s="125"/>
      <c r="EV1510" s="125"/>
      <c r="EW1510" s="125"/>
      <c r="EX1510" s="125"/>
      <c r="EY1510" s="125"/>
      <c r="EZ1510" s="125"/>
      <c r="FA1510" s="125"/>
      <c r="FB1510" s="125"/>
      <c r="FC1510" s="125"/>
      <c r="FD1510" s="125"/>
      <c r="FE1510" s="125"/>
      <c r="FF1510" s="125"/>
      <c r="FG1510" s="125"/>
      <c r="FH1510" s="125"/>
      <c r="FI1510" s="125"/>
      <c r="FJ1510" s="125"/>
      <c r="FK1510" s="125"/>
      <c r="FL1510" s="125"/>
      <c r="FM1510" s="125"/>
      <c r="FN1510" s="125"/>
      <c r="FO1510" s="125"/>
      <c r="FP1510" s="125"/>
      <c r="FQ1510" s="125"/>
      <c r="FR1510" s="125"/>
      <c r="FS1510" s="125"/>
      <c r="FT1510" s="125"/>
      <c r="FU1510" s="125"/>
      <c r="FV1510" s="125"/>
      <c r="FW1510" s="125"/>
      <c r="FX1510" s="125"/>
      <c r="FY1510" s="125"/>
      <c r="FZ1510" s="125"/>
      <c r="GA1510" s="125"/>
      <c r="GB1510" s="125"/>
      <c r="GC1510" s="125"/>
      <c r="GD1510" s="125"/>
      <c r="GE1510" s="125"/>
      <c r="GF1510" s="125"/>
      <c r="GG1510" s="125"/>
      <c r="GH1510" s="125"/>
      <c r="GI1510" s="125"/>
      <c r="GJ1510" s="125"/>
      <c r="GK1510" s="125"/>
      <c r="GL1510" s="125"/>
      <c r="GM1510" s="125"/>
      <c r="GN1510" s="125"/>
      <c r="GO1510" s="125"/>
      <c r="GP1510" s="125"/>
      <c r="GQ1510" s="125"/>
      <c r="GR1510" s="125"/>
      <c r="GS1510" s="125"/>
      <c r="GT1510" s="125"/>
      <c r="GU1510" s="125"/>
      <c r="GV1510" s="125"/>
      <c r="GW1510" s="125"/>
      <c r="GX1510" s="125"/>
      <c r="GY1510" s="125"/>
      <c r="GZ1510" s="125"/>
      <c r="HA1510" s="125"/>
      <c r="HB1510" s="125"/>
      <c r="HC1510" s="125"/>
      <c r="HD1510" s="125"/>
      <c r="HE1510" s="125"/>
      <c r="HF1510" s="125"/>
      <c r="HG1510" s="125"/>
      <c r="HH1510" s="125"/>
      <c r="HI1510" s="125"/>
      <c r="HJ1510" s="125"/>
      <c r="HK1510" s="125"/>
      <c r="HL1510" s="125"/>
      <c r="HM1510" s="125"/>
      <c r="HN1510" s="125"/>
      <c r="HO1510" s="125"/>
      <c r="HP1510" s="125"/>
      <c r="HQ1510" s="125"/>
      <c r="HR1510" s="125"/>
      <c r="HS1510" s="125"/>
      <c r="HT1510" s="125"/>
      <c r="HU1510" s="125"/>
      <c r="HV1510" s="125"/>
      <c r="HW1510" s="125"/>
      <c r="HX1510" s="125"/>
      <c r="HY1510" s="125"/>
      <c r="HZ1510" s="125"/>
      <c r="IA1510" s="125"/>
      <c r="IB1510" s="125"/>
      <c r="IC1510" s="125"/>
      <c r="ID1510" s="125"/>
      <c r="IE1510" s="125"/>
    </row>
    <row r="1511" s="88" customFormat="1" ht="60" hidden="1" customHeight="1">
      <c r="A1511" s="37"/>
      <c r="B1511" s="37" t="s">
        <v>62</v>
      </c>
      <c r="C1511" s="37" t="s">
        <v>63</v>
      </c>
      <c r="D1511" s="56" t="s">
        <v>64</v>
      </c>
      <c r="E1511" s="56">
        <v>600</v>
      </c>
      <c r="F1511" s="40" t="s">
        <v>5186</v>
      </c>
      <c r="G1511" s="40" t="s">
        <v>5707</v>
      </c>
      <c r="H1511" s="40" t="s">
        <v>5708</v>
      </c>
      <c r="I1511" s="48" t="s">
        <v>469</v>
      </c>
      <c r="J1511" s="40" t="s">
        <v>470</v>
      </c>
      <c r="K1511" s="49" t="s">
        <v>471</v>
      </c>
      <c r="L1511" s="49" t="s">
        <v>656</v>
      </c>
      <c r="M1511" s="40" t="s">
        <v>5681</v>
      </c>
      <c r="N1511" s="49">
        <v>2336318</v>
      </c>
      <c r="O1511" s="37" t="s">
        <v>2608</v>
      </c>
      <c r="P1511" s="37" t="s">
        <v>76</v>
      </c>
      <c r="Q1511" s="42" t="s">
        <v>77</v>
      </c>
      <c r="R1511" s="96">
        <v>42619</v>
      </c>
      <c r="S1511" s="48">
        <v>8</v>
      </c>
      <c r="T1511" s="45">
        <f t="shared" si="134"/>
        <v>45540.599999999999</v>
      </c>
      <c r="U1511" s="56">
        <v>-50</v>
      </c>
      <c r="V1511" s="47" t="str">
        <f t="shared" si="130"/>
        <v/>
      </c>
      <c r="W1511" s="47" t="str">
        <f t="shared" si="131"/>
        <v>°С</v>
      </c>
      <c r="X1511" s="48">
        <v>100</v>
      </c>
      <c r="Y1511" s="48"/>
      <c r="Z1511" s="42" t="s">
        <v>79</v>
      </c>
      <c r="AA1511" s="56" t="s">
        <v>475</v>
      </c>
      <c r="AB1511" s="48"/>
      <c r="AC1511" s="42" t="s">
        <v>79</v>
      </c>
      <c r="AD1511" s="49">
        <v>60</v>
      </c>
      <c r="AE1511" s="91">
        <v>45003</v>
      </c>
      <c r="AF1511" s="51">
        <f t="shared" si="132"/>
        <v>46829</v>
      </c>
      <c r="AG1511" s="40" t="s">
        <v>82</v>
      </c>
      <c r="AH1511" s="40" t="s">
        <v>83</v>
      </c>
      <c r="AI1511" s="37" t="s">
        <v>5709</v>
      </c>
      <c r="AJ1511" s="40" t="s">
        <v>1623</v>
      </c>
      <c r="AK1511" s="51" t="str">
        <f t="shared" ca="1" si="135"/>
        <v>поверен</v>
      </c>
      <c r="AL1511" s="42"/>
      <c r="AM1511" s="42" t="s">
        <v>86</v>
      </c>
      <c r="AN1511" s="42" t="s">
        <v>87</v>
      </c>
      <c r="AO1511" s="42" t="s">
        <v>88</v>
      </c>
      <c r="AP1511" s="48" t="s">
        <v>3468</v>
      </c>
      <c r="AQ1511" s="41"/>
      <c r="AR1511" s="51"/>
      <c r="AS1511" s="42"/>
      <c r="AT1511" s="37"/>
      <c r="AU1511" s="37"/>
      <c r="AV1511" s="40"/>
      <c r="AW1511" s="40"/>
      <c r="AX1511" s="37"/>
      <c r="AY1511" s="37"/>
      <c r="AZ1511" s="37"/>
      <c r="BA1511" s="40"/>
      <c r="BB1511" s="40"/>
      <c r="BC1511" s="40"/>
      <c r="BD1511" s="42"/>
      <c r="BE1511" s="40"/>
      <c r="BF1511" s="52"/>
      <c r="BG1511" s="40" t="s">
        <v>1027</v>
      </c>
      <c r="BH1511" s="47"/>
      <c r="BI1511" s="47"/>
      <c r="BJ1511" s="47"/>
      <c r="BK1511" s="47"/>
      <c r="BL1511" s="125"/>
      <c r="BM1511" s="125"/>
      <c r="BN1511" s="125"/>
      <c r="BO1511" s="125"/>
      <c r="BP1511" s="125"/>
      <c r="BQ1511" s="125"/>
      <c r="BR1511" s="125"/>
      <c r="BS1511" s="125"/>
      <c r="BT1511" s="125"/>
      <c r="BU1511" s="125"/>
      <c r="BV1511" s="125"/>
      <c r="BW1511" s="125"/>
      <c r="BX1511" s="125"/>
      <c r="BY1511" s="125"/>
      <c r="BZ1511" s="125"/>
      <c r="CA1511" s="125"/>
      <c r="CB1511" s="125"/>
      <c r="CC1511" s="125"/>
      <c r="CD1511" s="125"/>
      <c r="CE1511" s="125"/>
      <c r="CF1511" s="125"/>
      <c r="CG1511" s="125"/>
      <c r="CH1511" s="125"/>
      <c r="CI1511" s="125"/>
      <c r="CJ1511" s="125"/>
      <c r="CK1511" s="125"/>
      <c r="CL1511" s="125"/>
      <c r="CM1511" s="125"/>
      <c r="CN1511" s="125"/>
      <c r="CO1511" s="125"/>
      <c r="CP1511" s="125"/>
      <c r="CQ1511" s="125"/>
      <c r="CR1511" s="125"/>
      <c r="CS1511" s="125"/>
      <c r="CT1511" s="125"/>
      <c r="CU1511" s="125"/>
      <c r="CV1511" s="125"/>
      <c r="CW1511" s="125"/>
      <c r="CX1511" s="125"/>
      <c r="CY1511" s="125"/>
      <c r="CZ1511" s="125"/>
      <c r="DA1511" s="125"/>
      <c r="DB1511" s="125"/>
      <c r="DC1511" s="125"/>
      <c r="DD1511" s="125"/>
      <c r="DE1511" s="125"/>
      <c r="DF1511" s="125"/>
      <c r="DG1511" s="125"/>
      <c r="DH1511" s="125"/>
      <c r="DI1511" s="125"/>
      <c r="DJ1511" s="125"/>
      <c r="DK1511" s="125"/>
      <c r="DL1511" s="125"/>
      <c r="DM1511" s="125"/>
      <c r="DN1511" s="125"/>
      <c r="DO1511" s="125"/>
      <c r="DP1511" s="125"/>
      <c r="DQ1511" s="125"/>
      <c r="DR1511" s="125"/>
      <c r="DS1511" s="125"/>
      <c r="DT1511" s="125"/>
      <c r="DU1511" s="125"/>
      <c r="DV1511" s="125"/>
      <c r="DW1511" s="125"/>
      <c r="DX1511" s="125"/>
      <c r="DY1511" s="125"/>
      <c r="DZ1511" s="125"/>
      <c r="EA1511" s="125"/>
      <c r="EB1511" s="125"/>
      <c r="EC1511" s="125"/>
      <c r="ED1511" s="125"/>
      <c r="EE1511" s="125"/>
      <c r="EF1511" s="125"/>
      <c r="EG1511" s="125"/>
      <c r="EH1511" s="125"/>
      <c r="EI1511" s="125"/>
      <c r="EJ1511" s="125"/>
      <c r="EK1511" s="125"/>
      <c r="EL1511" s="125"/>
      <c r="EM1511" s="125"/>
      <c r="EN1511" s="125"/>
      <c r="EO1511" s="125"/>
      <c r="EP1511" s="125"/>
      <c r="EQ1511" s="125"/>
      <c r="ER1511" s="125"/>
      <c r="ES1511" s="125"/>
      <c r="ET1511" s="125"/>
      <c r="EU1511" s="125"/>
      <c r="EV1511" s="125"/>
      <c r="EW1511" s="125"/>
      <c r="EX1511" s="125"/>
      <c r="EY1511" s="125"/>
      <c r="EZ1511" s="125"/>
      <c r="FA1511" s="125"/>
      <c r="FB1511" s="125"/>
      <c r="FC1511" s="125"/>
      <c r="FD1511" s="125"/>
      <c r="FE1511" s="125"/>
      <c r="FF1511" s="125"/>
      <c r="FG1511" s="125"/>
      <c r="FH1511" s="125"/>
      <c r="FI1511" s="125"/>
      <c r="FJ1511" s="125"/>
      <c r="FK1511" s="125"/>
      <c r="FL1511" s="125"/>
      <c r="FM1511" s="125"/>
      <c r="FN1511" s="125"/>
      <c r="FO1511" s="125"/>
      <c r="FP1511" s="125"/>
      <c r="FQ1511" s="125"/>
      <c r="FR1511" s="125"/>
      <c r="FS1511" s="125"/>
      <c r="FT1511" s="125"/>
      <c r="FU1511" s="125"/>
      <c r="FV1511" s="125"/>
      <c r="FW1511" s="125"/>
      <c r="FX1511" s="125"/>
      <c r="FY1511" s="125"/>
      <c r="FZ1511" s="125"/>
      <c r="GA1511" s="125"/>
      <c r="GB1511" s="125"/>
      <c r="GC1511" s="125"/>
      <c r="GD1511" s="125"/>
      <c r="GE1511" s="125"/>
      <c r="GF1511" s="125"/>
      <c r="GG1511" s="125"/>
      <c r="GH1511" s="125"/>
      <c r="GI1511" s="125"/>
      <c r="GJ1511" s="125"/>
      <c r="GK1511" s="125"/>
      <c r="GL1511" s="125"/>
      <c r="GM1511" s="125"/>
      <c r="GN1511" s="125"/>
      <c r="GO1511" s="125"/>
      <c r="GP1511" s="125"/>
      <c r="GQ1511" s="125"/>
      <c r="GR1511" s="125"/>
      <c r="GS1511" s="125"/>
      <c r="GT1511" s="125"/>
      <c r="GU1511" s="125"/>
      <c r="GV1511" s="125"/>
      <c r="GW1511" s="125"/>
      <c r="GX1511" s="125"/>
      <c r="GY1511" s="125"/>
      <c r="GZ1511" s="125"/>
      <c r="HA1511" s="125"/>
      <c r="HB1511" s="125"/>
      <c r="HC1511" s="125"/>
      <c r="HD1511" s="125"/>
      <c r="HE1511" s="125"/>
      <c r="HF1511" s="125"/>
      <c r="HG1511" s="125"/>
      <c r="HH1511" s="125"/>
      <c r="HI1511" s="125"/>
      <c r="HJ1511" s="125"/>
      <c r="HK1511" s="125"/>
      <c r="HL1511" s="125"/>
      <c r="HM1511" s="125"/>
      <c r="HN1511" s="125"/>
      <c r="HO1511" s="125"/>
      <c r="HP1511" s="125"/>
      <c r="HQ1511" s="125"/>
      <c r="HR1511" s="125"/>
      <c r="HS1511" s="125"/>
      <c r="HT1511" s="125"/>
      <c r="HU1511" s="125"/>
      <c r="HV1511" s="125"/>
      <c r="HW1511" s="125"/>
      <c r="HX1511" s="125"/>
      <c r="HY1511" s="125"/>
      <c r="HZ1511" s="125"/>
      <c r="IA1511" s="125"/>
      <c r="IB1511" s="125"/>
      <c r="IC1511" s="125"/>
      <c r="ID1511" s="125"/>
      <c r="IE1511" s="125"/>
    </row>
    <row r="1512" s="55" customFormat="1" ht="60" hidden="1" customHeight="1">
      <c r="A1512" s="58"/>
      <c r="B1512" s="58" t="s">
        <v>62</v>
      </c>
      <c r="C1512" s="58" t="s">
        <v>63</v>
      </c>
      <c r="D1512" s="59" t="s">
        <v>64</v>
      </c>
      <c r="E1512" s="59">
        <v>600</v>
      </c>
      <c r="F1512" s="62" t="s">
        <v>5186</v>
      </c>
      <c r="G1512" s="62" t="s">
        <v>5710</v>
      </c>
      <c r="H1512" s="59" t="s">
        <v>5711</v>
      </c>
      <c r="I1512" s="63" t="s">
        <v>469</v>
      </c>
      <c r="J1512" s="62" t="s">
        <v>470</v>
      </c>
      <c r="K1512" s="64" t="s">
        <v>471</v>
      </c>
      <c r="L1512" s="64" t="s">
        <v>656</v>
      </c>
      <c r="M1512" s="62" t="s">
        <v>5681</v>
      </c>
      <c r="N1512" s="64">
        <v>2348028</v>
      </c>
      <c r="O1512" s="58" t="s">
        <v>2608</v>
      </c>
      <c r="P1512" s="58" t="s">
        <v>76</v>
      </c>
      <c r="Q1512" s="66" t="s">
        <v>77</v>
      </c>
      <c r="R1512" s="115">
        <v>42675</v>
      </c>
      <c r="S1512" s="63">
        <v>8</v>
      </c>
      <c r="T1512" s="69">
        <f t="shared" si="134"/>
        <v>45596.599999999999</v>
      </c>
      <c r="U1512" s="59">
        <v>-50</v>
      </c>
      <c r="V1512" s="71" t="str">
        <f t="shared" si="130"/>
        <v/>
      </c>
      <c r="W1512" s="71" t="str">
        <f t="shared" si="131"/>
        <v>°С</v>
      </c>
      <c r="X1512" s="63">
        <v>100</v>
      </c>
      <c r="Y1512" s="63"/>
      <c r="Z1512" s="66" t="s">
        <v>79</v>
      </c>
      <c r="AA1512" s="59" t="s">
        <v>475</v>
      </c>
      <c r="AB1512" s="63"/>
      <c r="AC1512" s="66" t="s">
        <v>79</v>
      </c>
      <c r="AD1512" s="64">
        <v>60</v>
      </c>
      <c r="AE1512" s="72">
        <v>44778</v>
      </c>
      <c r="AF1512" s="73">
        <f t="shared" si="132"/>
        <v>46603</v>
      </c>
      <c r="AG1512" s="73" t="s">
        <v>82</v>
      </c>
      <c r="AH1512" s="73" t="s">
        <v>83</v>
      </c>
      <c r="AI1512" s="66" t="s">
        <v>5712</v>
      </c>
      <c r="AJ1512" s="62" t="s">
        <v>143</v>
      </c>
      <c r="AK1512" s="73" t="str">
        <f t="shared" ca="1" si="135"/>
        <v>поверен</v>
      </c>
      <c r="AL1512" s="66"/>
      <c r="AM1512" s="66" t="s">
        <v>86</v>
      </c>
      <c r="AN1512" s="66" t="s">
        <v>87</v>
      </c>
      <c r="AO1512" s="66" t="s">
        <v>88</v>
      </c>
      <c r="AP1512" s="63" t="s">
        <v>3468</v>
      </c>
      <c r="AQ1512" s="74"/>
      <c r="AR1512" s="73"/>
      <c r="AS1512" s="66" t="s">
        <v>91</v>
      </c>
      <c r="AT1512" s="58" t="s">
        <v>92</v>
      </c>
      <c r="AU1512" s="58"/>
      <c r="AV1512" s="62"/>
      <c r="AW1512" s="62" t="s">
        <v>5696</v>
      </c>
      <c r="AX1512" s="58"/>
      <c r="AY1512" s="58"/>
      <c r="AZ1512" s="58"/>
      <c r="BA1512" s="62"/>
      <c r="BB1512" s="62" t="s">
        <v>93</v>
      </c>
      <c r="BC1512" s="62" t="s">
        <v>94</v>
      </c>
      <c r="BD1512" s="66">
        <v>3201</v>
      </c>
      <c r="BE1512" s="62"/>
      <c r="BF1512" s="75"/>
      <c r="BG1512" s="76" t="s">
        <v>5697</v>
      </c>
      <c r="BH1512" s="77"/>
      <c r="BI1512" s="71"/>
      <c r="BJ1512" s="71"/>
      <c r="BK1512" s="71"/>
    </row>
    <row r="1513" s="88" customFormat="1" ht="60" hidden="1" customHeight="1">
      <c r="A1513" s="37"/>
      <c r="B1513" s="37" t="s">
        <v>62</v>
      </c>
      <c r="C1513" s="37" t="s">
        <v>63</v>
      </c>
      <c r="D1513" s="56" t="s">
        <v>64</v>
      </c>
      <c r="E1513" s="56">
        <v>600</v>
      </c>
      <c r="F1513" s="40" t="s">
        <v>5186</v>
      </c>
      <c r="G1513" s="40" t="s">
        <v>5713</v>
      </c>
      <c r="H1513" s="40" t="s">
        <v>5714</v>
      </c>
      <c r="I1513" s="48" t="s">
        <v>469</v>
      </c>
      <c r="J1513" s="40" t="s">
        <v>470</v>
      </c>
      <c r="K1513" s="49" t="s">
        <v>471</v>
      </c>
      <c r="L1513" s="49" t="s">
        <v>656</v>
      </c>
      <c r="M1513" s="40" t="s">
        <v>5681</v>
      </c>
      <c r="N1513" s="49">
        <v>2348032</v>
      </c>
      <c r="O1513" s="37" t="s">
        <v>2608</v>
      </c>
      <c r="P1513" s="37" t="s">
        <v>76</v>
      </c>
      <c r="Q1513" s="42" t="s">
        <v>77</v>
      </c>
      <c r="R1513" s="96">
        <v>42675</v>
      </c>
      <c r="S1513" s="48">
        <v>8</v>
      </c>
      <c r="T1513" s="45">
        <f t="shared" si="134"/>
        <v>45596.599999999999</v>
      </c>
      <c r="U1513" s="56">
        <v>-50</v>
      </c>
      <c r="V1513" s="47" t="str">
        <f t="shared" si="130"/>
        <v/>
      </c>
      <c r="W1513" s="47" t="str">
        <f t="shared" si="131"/>
        <v>°С</v>
      </c>
      <c r="X1513" s="48">
        <v>100</v>
      </c>
      <c r="Y1513" s="48"/>
      <c r="Z1513" s="42" t="s">
        <v>79</v>
      </c>
      <c r="AA1513" s="56" t="s">
        <v>475</v>
      </c>
      <c r="AB1513" s="48"/>
      <c r="AC1513" s="42" t="s">
        <v>79</v>
      </c>
      <c r="AD1513" s="49">
        <v>60</v>
      </c>
      <c r="AE1513" s="50">
        <v>45495</v>
      </c>
      <c r="AF1513" s="51">
        <f t="shared" si="132"/>
        <v>47320</v>
      </c>
      <c r="AG1513" s="40" t="s">
        <v>82</v>
      </c>
      <c r="AH1513" s="40" t="s">
        <v>83</v>
      </c>
      <c r="AI1513" s="37" t="s">
        <v>5715</v>
      </c>
      <c r="AJ1513" s="40" t="s">
        <v>143</v>
      </c>
      <c r="AK1513" s="51" t="str">
        <f t="shared" ca="1" si="135"/>
        <v>поверен</v>
      </c>
      <c r="AL1513" s="42"/>
      <c r="AM1513" s="42" t="s">
        <v>86</v>
      </c>
      <c r="AN1513" s="42" t="s">
        <v>87</v>
      </c>
      <c r="AO1513" s="42" t="s">
        <v>88</v>
      </c>
      <c r="AP1513" s="48" t="s">
        <v>3468</v>
      </c>
      <c r="AQ1513" s="41"/>
      <c r="AR1513" s="51"/>
      <c r="AS1513" s="42"/>
      <c r="AT1513" s="37"/>
      <c r="AU1513" s="37"/>
      <c r="AV1513" s="40"/>
      <c r="AW1513" s="40"/>
      <c r="AX1513" s="37"/>
      <c r="AY1513" s="37"/>
      <c r="AZ1513" s="37"/>
      <c r="BA1513" s="40"/>
      <c r="BB1513" s="40"/>
      <c r="BC1513" s="40"/>
      <c r="BD1513" s="42"/>
      <c r="BE1513" s="40"/>
      <c r="BF1513" s="52"/>
      <c r="BG1513" s="40"/>
      <c r="BH1513" s="47"/>
      <c r="BI1513" s="47"/>
      <c r="BJ1513" s="47"/>
      <c r="BK1513" s="47"/>
      <c r="BL1513" s="125"/>
      <c r="BM1513" s="125"/>
      <c r="BN1513" s="125"/>
      <c r="BO1513" s="125"/>
      <c r="BP1513" s="125"/>
      <c r="BQ1513" s="125"/>
      <c r="BR1513" s="125"/>
      <c r="BS1513" s="125"/>
      <c r="BT1513" s="125"/>
      <c r="BU1513" s="125"/>
      <c r="BV1513" s="125"/>
      <c r="BW1513" s="125"/>
      <c r="BX1513" s="125"/>
      <c r="BY1513" s="125"/>
      <c r="BZ1513" s="125"/>
      <c r="CA1513" s="125"/>
      <c r="CB1513" s="125"/>
      <c r="CC1513" s="125"/>
      <c r="CD1513" s="125"/>
      <c r="CE1513" s="125"/>
      <c r="CF1513" s="125"/>
      <c r="CG1513" s="125"/>
      <c r="CH1513" s="125"/>
      <c r="CI1513" s="125"/>
      <c r="CJ1513" s="125"/>
      <c r="CK1513" s="125"/>
      <c r="CL1513" s="125"/>
      <c r="CM1513" s="125"/>
      <c r="CN1513" s="125"/>
      <c r="CO1513" s="125"/>
      <c r="CP1513" s="125"/>
      <c r="CQ1513" s="125"/>
      <c r="CR1513" s="125"/>
      <c r="CS1513" s="125"/>
      <c r="CT1513" s="125"/>
      <c r="CU1513" s="125"/>
      <c r="CV1513" s="125"/>
      <c r="CW1513" s="125"/>
      <c r="CX1513" s="125"/>
      <c r="CY1513" s="125"/>
      <c r="CZ1513" s="125"/>
      <c r="DA1513" s="125"/>
      <c r="DB1513" s="125"/>
      <c r="DC1513" s="125"/>
      <c r="DD1513" s="125"/>
      <c r="DE1513" s="125"/>
      <c r="DF1513" s="125"/>
      <c r="DG1513" s="125"/>
      <c r="DH1513" s="125"/>
      <c r="DI1513" s="125"/>
      <c r="DJ1513" s="125"/>
      <c r="DK1513" s="125"/>
      <c r="DL1513" s="125"/>
      <c r="DM1513" s="125"/>
      <c r="DN1513" s="125"/>
      <c r="DO1513" s="125"/>
      <c r="DP1513" s="125"/>
      <c r="DQ1513" s="125"/>
      <c r="DR1513" s="125"/>
      <c r="DS1513" s="125"/>
      <c r="DT1513" s="125"/>
      <c r="DU1513" s="125"/>
      <c r="DV1513" s="125"/>
      <c r="DW1513" s="125"/>
      <c r="DX1513" s="125"/>
      <c r="DY1513" s="125"/>
      <c r="DZ1513" s="125"/>
      <c r="EA1513" s="125"/>
      <c r="EB1513" s="125"/>
      <c r="EC1513" s="125"/>
      <c r="ED1513" s="125"/>
      <c r="EE1513" s="125"/>
      <c r="EF1513" s="125"/>
      <c r="EG1513" s="125"/>
      <c r="EH1513" s="125"/>
      <c r="EI1513" s="125"/>
      <c r="EJ1513" s="125"/>
      <c r="EK1513" s="125"/>
      <c r="EL1513" s="125"/>
      <c r="EM1513" s="125"/>
      <c r="EN1513" s="125"/>
      <c r="EO1513" s="125"/>
      <c r="EP1513" s="125"/>
      <c r="EQ1513" s="125"/>
      <c r="ER1513" s="125"/>
      <c r="ES1513" s="125"/>
      <c r="ET1513" s="125"/>
      <c r="EU1513" s="125"/>
      <c r="EV1513" s="125"/>
      <c r="EW1513" s="125"/>
      <c r="EX1513" s="125"/>
      <c r="EY1513" s="125"/>
      <c r="EZ1513" s="125"/>
      <c r="FA1513" s="125"/>
      <c r="FB1513" s="125"/>
      <c r="FC1513" s="125"/>
      <c r="FD1513" s="125"/>
      <c r="FE1513" s="125"/>
      <c r="FF1513" s="125"/>
      <c r="FG1513" s="125"/>
      <c r="FH1513" s="125"/>
      <c r="FI1513" s="125"/>
      <c r="FJ1513" s="125"/>
      <c r="FK1513" s="125"/>
      <c r="FL1513" s="125"/>
      <c r="FM1513" s="125"/>
      <c r="FN1513" s="125"/>
      <c r="FO1513" s="125"/>
      <c r="FP1513" s="125"/>
      <c r="FQ1513" s="125"/>
      <c r="FR1513" s="125"/>
      <c r="FS1513" s="125"/>
      <c r="FT1513" s="125"/>
      <c r="FU1513" s="125"/>
      <c r="FV1513" s="125"/>
      <c r="FW1513" s="125"/>
      <c r="FX1513" s="125"/>
      <c r="FY1513" s="125"/>
      <c r="FZ1513" s="125"/>
      <c r="GA1513" s="125"/>
      <c r="GB1513" s="125"/>
      <c r="GC1513" s="125"/>
      <c r="GD1513" s="125"/>
      <c r="GE1513" s="125"/>
      <c r="GF1513" s="125"/>
      <c r="GG1513" s="125"/>
      <c r="GH1513" s="125"/>
      <c r="GI1513" s="125"/>
      <c r="GJ1513" s="125"/>
      <c r="GK1513" s="125"/>
      <c r="GL1513" s="125"/>
      <c r="GM1513" s="125"/>
      <c r="GN1513" s="125"/>
      <c r="GO1513" s="125"/>
      <c r="GP1513" s="125"/>
      <c r="GQ1513" s="125"/>
      <c r="GR1513" s="125"/>
      <c r="GS1513" s="125"/>
      <c r="GT1513" s="125"/>
      <c r="GU1513" s="125"/>
      <c r="GV1513" s="125"/>
      <c r="GW1513" s="125"/>
      <c r="GX1513" s="125"/>
      <c r="GY1513" s="125"/>
      <c r="GZ1513" s="125"/>
      <c r="HA1513" s="125"/>
      <c r="HB1513" s="125"/>
      <c r="HC1513" s="125"/>
      <c r="HD1513" s="125"/>
      <c r="HE1513" s="125"/>
      <c r="HF1513" s="125"/>
      <c r="HG1513" s="125"/>
      <c r="HH1513" s="125"/>
      <c r="HI1513" s="125"/>
      <c r="HJ1513" s="125"/>
      <c r="HK1513" s="125"/>
      <c r="HL1513" s="125"/>
      <c r="HM1513" s="125"/>
      <c r="HN1513" s="125"/>
      <c r="HO1513" s="125"/>
      <c r="HP1513" s="125"/>
      <c r="HQ1513" s="125"/>
      <c r="HR1513" s="125"/>
      <c r="HS1513" s="125"/>
      <c r="HT1513" s="125"/>
      <c r="HU1513" s="125"/>
      <c r="HV1513" s="125"/>
      <c r="HW1513" s="125"/>
      <c r="HX1513" s="125"/>
      <c r="HY1513" s="125"/>
      <c r="HZ1513" s="125"/>
      <c r="IA1513" s="125"/>
      <c r="IB1513" s="125"/>
      <c r="IC1513" s="125"/>
      <c r="ID1513" s="125"/>
      <c r="IE1513" s="125"/>
    </row>
    <row r="1514" s="88" customFormat="1" ht="60" hidden="1" customHeight="1">
      <c r="A1514" s="37"/>
      <c r="B1514" s="37" t="s">
        <v>62</v>
      </c>
      <c r="C1514" s="37" t="s">
        <v>63</v>
      </c>
      <c r="D1514" s="56" t="s">
        <v>64</v>
      </c>
      <c r="E1514" s="56">
        <v>600</v>
      </c>
      <c r="F1514" s="40" t="s">
        <v>5186</v>
      </c>
      <c r="G1514" s="40" t="s">
        <v>5716</v>
      </c>
      <c r="H1514" s="40" t="s">
        <v>5717</v>
      </c>
      <c r="I1514" s="48" t="s">
        <v>469</v>
      </c>
      <c r="J1514" s="40" t="s">
        <v>470</v>
      </c>
      <c r="K1514" s="49" t="s">
        <v>471</v>
      </c>
      <c r="L1514" s="49" t="s">
        <v>656</v>
      </c>
      <c r="M1514" s="40" t="s">
        <v>5681</v>
      </c>
      <c r="N1514" s="49">
        <v>2436995</v>
      </c>
      <c r="O1514" s="37" t="s">
        <v>2608</v>
      </c>
      <c r="P1514" s="37" t="s">
        <v>76</v>
      </c>
      <c r="Q1514" s="42" t="s">
        <v>77</v>
      </c>
      <c r="R1514" s="96">
        <v>43252</v>
      </c>
      <c r="S1514" s="48">
        <v>8</v>
      </c>
      <c r="T1514" s="45">
        <f t="shared" si="134"/>
        <v>46173.599999999999</v>
      </c>
      <c r="U1514" s="56">
        <v>-50</v>
      </c>
      <c r="V1514" s="47" t="str">
        <f t="shared" si="130"/>
        <v/>
      </c>
      <c r="W1514" s="47" t="str">
        <f t="shared" si="131"/>
        <v>°С</v>
      </c>
      <c r="X1514" s="48">
        <v>100</v>
      </c>
      <c r="Y1514" s="48"/>
      <c r="Z1514" s="42" t="s">
        <v>79</v>
      </c>
      <c r="AA1514" s="56" t="s">
        <v>475</v>
      </c>
      <c r="AB1514" s="48"/>
      <c r="AC1514" s="42" t="s">
        <v>79</v>
      </c>
      <c r="AD1514" s="49">
        <v>60</v>
      </c>
      <c r="AE1514" s="91">
        <v>45003</v>
      </c>
      <c r="AF1514" s="51">
        <f t="shared" si="132"/>
        <v>46829</v>
      </c>
      <c r="AG1514" s="40" t="s">
        <v>82</v>
      </c>
      <c r="AH1514" s="40" t="s">
        <v>83</v>
      </c>
      <c r="AI1514" s="37" t="s">
        <v>5718</v>
      </c>
      <c r="AJ1514" s="40" t="s">
        <v>1623</v>
      </c>
      <c r="AK1514" s="51" t="str">
        <f t="shared" ca="1" si="135"/>
        <v>поверен</v>
      </c>
      <c r="AL1514" s="42"/>
      <c r="AM1514" s="42" t="s">
        <v>86</v>
      </c>
      <c r="AN1514" s="42" t="s">
        <v>87</v>
      </c>
      <c r="AO1514" s="42" t="s">
        <v>88</v>
      </c>
      <c r="AP1514" s="48" t="s">
        <v>3468</v>
      </c>
      <c r="AQ1514" s="41"/>
      <c r="AR1514" s="51"/>
      <c r="AS1514" s="42"/>
      <c r="AT1514" s="37"/>
      <c r="AU1514" s="37"/>
      <c r="AV1514" s="40"/>
      <c r="AW1514" s="40"/>
      <c r="AX1514" s="37"/>
      <c r="AY1514" s="37"/>
      <c r="AZ1514" s="37"/>
      <c r="BA1514" s="40"/>
      <c r="BB1514" s="40"/>
      <c r="BC1514" s="40"/>
      <c r="BD1514" s="42"/>
      <c r="BE1514" s="40"/>
      <c r="BF1514" s="52"/>
      <c r="BG1514" s="40" t="s">
        <v>1027</v>
      </c>
      <c r="BH1514" s="47"/>
      <c r="BI1514" s="47"/>
      <c r="BJ1514" s="47"/>
      <c r="BK1514" s="47"/>
      <c r="BL1514" s="125"/>
      <c r="BM1514" s="125"/>
      <c r="BN1514" s="125"/>
      <c r="BO1514" s="125"/>
      <c r="BP1514" s="125"/>
      <c r="BQ1514" s="125"/>
      <c r="BR1514" s="125"/>
      <c r="BS1514" s="125"/>
      <c r="BT1514" s="125"/>
      <c r="BU1514" s="125"/>
      <c r="BV1514" s="125"/>
      <c r="BW1514" s="125"/>
      <c r="BX1514" s="125"/>
      <c r="BY1514" s="125"/>
      <c r="BZ1514" s="125"/>
      <c r="CA1514" s="125"/>
      <c r="CB1514" s="125"/>
      <c r="CC1514" s="125"/>
      <c r="CD1514" s="125"/>
      <c r="CE1514" s="125"/>
      <c r="CF1514" s="125"/>
      <c r="CG1514" s="125"/>
      <c r="CH1514" s="125"/>
      <c r="CI1514" s="125"/>
      <c r="CJ1514" s="125"/>
      <c r="CK1514" s="125"/>
      <c r="CL1514" s="125"/>
      <c r="CM1514" s="125"/>
      <c r="CN1514" s="125"/>
      <c r="CO1514" s="125"/>
      <c r="CP1514" s="125"/>
      <c r="CQ1514" s="125"/>
      <c r="CR1514" s="125"/>
      <c r="CS1514" s="125"/>
      <c r="CT1514" s="125"/>
      <c r="CU1514" s="125"/>
      <c r="CV1514" s="125"/>
      <c r="CW1514" s="125"/>
      <c r="CX1514" s="125"/>
      <c r="CY1514" s="125"/>
      <c r="CZ1514" s="125"/>
      <c r="DA1514" s="125"/>
      <c r="DB1514" s="125"/>
      <c r="DC1514" s="125"/>
      <c r="DD1514" s="125"/>
      <c r="DE1514" s="125"/>
      <c r="DF1514" s="125"/>
      <c r="DG1514" s="125"/>
      <c r="DH1514" s="125"/>
      <c r="DI1514" s="125"/>
      <c r="DJ1514" s="125"/>
      <c r="DK1514" s="125"/>
      <c r="DL1514" s="125"/>
      <c r="DM1514" s="125"/>
      <c r="DN1514" s="125"/>
      <c r="DO1514" s="125"/>
      <c r="DP1514" s="125"/>
      <c r="DQ1514" s="125"/>
      <c r="DR1514" s="125"/>
      <c r="DS1514" s="125"/>
      <c r="DT1514" s="125"/>
      <c r="DU1514" s="125"/>
      <c r="DV1514" s="125"/>
      <c r="DW1514" s="125"/>
      <c r="DX1514" s="125"/>
      <c r="DY1514" s="125"/>
      <c r="DZ1514" s="125"/>
      <c r="EA1514" s="125"/>
      <c r="EB1514" s="125"/>
      <c r="EC1514" s="125"/>
      <c r="ED1514" s="125"/>
      <c r="EE1514" s="125"/>
      <c r="EF1514" s="125"/>
      <c r="EG1514" s="125"/>
      <c r="EH1514" s="125"/>
      <c r="EI1514" s="125"/>
      <c r="EJ1514" s="125"/>
      <c r="EK1514" s="125"/>
      <c r="EL1514" s="125"/>
      <c r="EM1514" s="125"/>
      <c r="EN1514" s="125"/>
      <c r="EO1514" s="125"/>
      <c r="EP1514" s="125"/>
      <c r="EQ1514" s="125"/>
      <c r="ER1514" s="125"/>
      <c r="ES1514" s="125"/>
      <c r="ET1514" s="125"/>
      <c r="EU1514" s="125"/>
      <c r="EV1514" s="125"/>
      <c r="EW1514" s="125"/>
      <c r="EX1514" s="125"/>
      <c r="EY1514" s="125"/>
      <c r="EZ1514" s="125"/>
      <c r="FA1514" s="125"/>
      <c r="FB1514" s="125"/>
      <c r="FC1514" s="125"/>
      <c r="FD1514" s="125"/>
      <c r="FE1514" s="125"/>
      <c r="FF1514" s="125"/>
      <c r="FG1514" s="125"/>
      <c r="FH1514" s="125"/>
      <c r="FI1514" s="125"/>
      <c r="FJ1514" s="125"/>
      <c r="FK1514" s="125"/>
      <c r="FL1514" s="125"/>
      <c r="FM1514" s="125"/>
      <c r="FN1514" s="125"/>
      <c r="FO1514" s="125"/>
      <c r="FP1514" s="125"/>
      <c r="FQ1514" s="125"/>
      <c r="FR1514" s="125"/>
      <c r="FS1514" s="125"/>
      <c r="FT1514" s="125"/>
      <c r="FU1514" s="125"/>
      <c r="FV1514" s="125"/>
      <c r="FW1514" s="125"/>
      <c r="FX1514" s="125"/>
      <c r="FY1514" s="125"/>
      <c r="FZ1514" s="125"/>
      <c r="GA1514" s="125"/>
      <c r="GB1514" s="125"/>
      <c r="GC1514" s="125"/>
      <c r="GD1514" s="125"/>
      <c r="GE1514" s="125"/>
      <c r="GF1514" s="125"/>
      <c r="GG1514" s="125"/>
      <c r="GH1514" s="125"/>
      <c r="GI1514" s="125"/>
      <c r="GJ1514" s="125"/>
      <c r="GK1514" s="125"/>
      <c r="GL1514" s="125"/>
      <c r="GM1514" s="125"/>
      <c r="GN1514" s="125"/>
      <c r="GO1514" s="125"/>
      <c r="GP1514" s="125"/>
      <c r="GQ1514" s="125"/>
      <c r="GR1514" s="125"/>
      <c r="GS1514" s="125"/>
      <c r="GT1514" s="125"/>
      <c r="GU1514" s="125"/>
      <c r="GV1514" s="125"/>
      <c r="GW1514" s="125"/>
      <c r="GX1514" s="125"/>
      <c r="GY1514" s="125"/>
      <c r="GZ1514" s="125"/>
      <c r="HA1514" s="125"/>
      <c r="HB1514" s="125"/>
      <c r="HC1514" s="125"/>
      <c r="HD1514" s="125"/>
      <c r="HE1514" s="125"/>
      <c r="HF1514" s="125"/>
      <c r="HG1514" s="125"/>
      <c r="HH1514" s="125"/>
      <c r="HI1514" s="125"/>
      <c r="HJ1514" s="125"/>
      <c r="HK1514" s="125"/>
      <c r="HL1514" s="125"/>
      <c r="HM1514" s="125"/>
      <c r="HN1514" s="125"/>
      <c r="HO1514" s="125"/>
      <c r="HP1514" s="125"/>
      <c r="HQ1514" s="125"/>
      <c r="HR1514" s="125"/>
      <c r="HS1514" s="125"/>
      <c r="HT1514" s="125"/>
      <c r="HU1514" s="125"/>
      <c r="HV1514" s="125"/>
      <c r="HW1514" s="125"/>
      <c r="HX1514" s="125"/>
      <c r="HY1514" s="125"/>
      <c r="HZ1514" s="125"/>
      <c r="IA1514" s="125"/>
      <c r="IB1514" s="125"/>
      <c r="IC1514" s="125"/>
      <c r="ID1514" s="125"/>
      <c r="IE1514" s="125"/>
    </row>
    <row r="1515" s="55" customFormat="1" ht="60" hidden="1" customHeight="1">
      <c r="A1515" s="58"/>
      <c r="B1515" s="58" t="s">
        <v>62</v>
      </c>
      <c r="C1515" s="58" t="s">
        <v>63</v>
      </c>
      <c r="D1515" s="59" t="s">
        <v>64</v>
      </c>
      <c r="E1515" s="59">
        <v>600</v>
      </c>
      <c r="F1515" s="62" t="s">
        <v>5186</v>
      </c>
      <c r="G1515" s="62" t="s">
        <v>5719</v>
      </c>
      <c r="H1515" s="59" t="s">
        <v>5720</v>
      </c>
      <c r="I1515" s="63" t="s">
        <v>469</v>
      </c>
      <c r="J1515" s="62" t="s">
        <v>470</v>
      </c>
      <c r="K1515" s="64" t="s">
        <v>471</v>
      </c>
      <c r="L1515" s="64" t="s">
        <v>1452</v>
      </c>
      <c r="M1515" s="62" t="s">
        <v>5681</v>
      </c>
      <c r="N1515" s="64">
        <v>2436996</v>
      </c>
      <c r="O1515" s="58" t="s">
        <v>2608</v>
      </c>
      <c r="P1515" s="58" t="s">
        <v>76</v>
      </c>
      <c r="Q1515" s="66" t="s">
        <v>77</v>
      </c>
      <c r="R1515" s="115">
        <v>43252</v>
      </c>
      <c r="S1515" s="63">
        <v>8</v>
      </c>
      <c r="T1515" s="69">
        <f t="shared" si="134"/>
        <v>46173.599999999999</v>
      </c>
      <c r="U1515" s="59">
        <v>-50</v>
      </c>
      <c r="V1515" s="71" t="str">
        <f t="shared" si="130"/>
        <v/>
      </c>
      <c r="W1515" s="71" t="str">
        <f t="shared" si="131"/>
        <v>°С</v>
      </c>
      <c r="X1515" s="63">
        <v>100</v>
      </c>
      <c r="Y1515" s="63"/>
      <c r="Z1515" s="66" t="s">
        <v>79</v>
      </c>
      <c r="AA1515" s="59" t="s">
        <v>475</v>
      </c>
      <c r="AB1515" s="63"/>
      <c r="AC1515" s="66" t="s">
        <v>79</v>
      </c>
      <c r="AD1515" s="64">
        <v>60</v>
      </c>
      <c r="AE1515" s="72">
        <v>45066</v>
      </c>
      <c r="AF1515" s="73">
        <f t="shared" si="132"/>
        <v>46892</v>
      </c>
      <c r="AG1515" s="73" t="s">
        <v>82</v>
      </c>
      <c r="AH1515" s="73" t="s">
        <v>83</v>
      </c>
      <c r="AI1515" s="58" t="s">
        <v>5721</v>
      </c>
      <c r="AJ1515" s="62" t="s">
        <v>143</v>
      </c>
      <c r="AK1515" s="73" t="str">
        <f t="shared" ca="1" si="135"/>
        <v>поверен</v>
      </c>
      <c r="AL1515" s="66"/>
      <c r="AM1515" s="66" t="s">
        <v>86</v>
      </c>
      <c r="AN1515" s="66" t="s">
        <v>87</v>
      </c>
      <c r="AO1515" s="66" t="s">
        <v>88</v>
      </c>
      <c r="AP1515" s="63" t="s">
        <v>3468</v>
      </c>
      <c r="AQ1515" s="74"/>
      <c r="AR1515" s="73"/>
      <c r="AS1515" s="66" t="s">
        <v>91</v>
      </c>
      <c r="AT1515" s="58" t="s">
        <v>92</v>
      </c>
      <c r="AU1515" s="58"/>
      <c r="AV1515" s="62"/>
      <c r="AW1515" s="62" t="s">
        <v>5696</v>
      </c>
      <c r="AX1515" s="58"/>
      <c r="AY1515" s="58"/>
      <c r="AZ1515" s="58"/>
      <c r="BA1515" s="62"/>
      <c r="BB1515" s="62" t="s">
        <v>93</v>
      </c>
      <c r="BC1515" s="62" t="s">
        <v>94</v>
      </c>
      <c r="BD1515" s="66">
        <v>3201</v>
      </c>
      <c r="BE1515" s="62"/>
      <c r="BF1515" s="75"/>
      <c r="BG1515" s="76" t="s">
        <v>1822</v>
      </c>
      <c r="BH1515" s="77"/>
      <c r="BI1515" s="71"/>
      <c r="BJ1515" s="71"/>
      <c r="BK1515" s="71"/>
    </row>
    <row r="1516" s="55" customFormat="1" ht="60" hidden="1" customHeight="1">
      <c r="A1516" s="58"/>
      <c r="B1516" s="58" t="s">
        <v>62</v>
      </c>
      <c r="C1516" s="58" t="s">
        <v>63</v>
      </c>
      <c r="D1516" s="59" t="s">
        <v>64</v>
      </c>
      <c r="E1516" s="59">
        <v>600</v>
      </c>
      <c r="F1516" s="62" t="s">
        <v>5186</v>
      </c>
      <c r="G1516" s="62" t="s">
        <v>5722</v>
      </c>
      <c r="H1516" s="59" t="s">
        <v>5723</v>
      </c>
      <c r="I1516" s="63" t="s">
        <v>469</v>
      </c>
      <c r="J1516" s="62" t="s">
        <v>470</v>
      </c>
      <c r="K1516" s="64" t="s">
        <v>471</v>
      </c>
      <c r="L1516" s="64" t="s">
        <v>1452</v>
      </c>
      <c r="M1516" s="62" t="s">
        <v>5681</v>
      </c>
      <c r="N1516" s="64">
        <v>2436994</v>
      </c>
      <c r="O1516" s="58" t="s">
        <v>2608</v>
      </c>
      <c r="P1516" s="58" t="s">
        <v>76</v>
      </c>
      <c r="Q1516" s="66" t="s">
        <v>77</v>
      </c>
      <c r="R1516" s="115">
        <v>43252</v>
      </c>
      <c r="S1516" s="63">
        <v>8</v>
      </c>
      <c r="T1516" s="69">
        <f t="shared" si="134"/>
        <v>46173.599999999999</v>
      </c>
      <c r="U1516" s="59">
        <v>-50</v>
      </c>
      <c r="V1516" s="71" t="str">
        <f t="shared" si="130"/>
        <v/>
      </c>
      <c r="W1516" s="71" t="str">
        <f t="shared" si="131"/>
        <v>°С</v>
      </c>
      <c r="X1516" s="63">
        <v>100</v>
      </c>
      <c r="Y1516" s="63"/>
      <c r="Z1516" s="66" t="s">
        <v>79</v>
      </c>
      <c r="AA1516" s="59" t="s">
        <v>475</v>
      </c>
      <c r="AB1516" s="63"/>
      <c r="AC1516" s="66" t="s">
        <v>79</v>
      </c>
      <c r="AD1516" s="64">
        <v>60</v>
      </c>
      <c r="AE1516" s="72">
        <v>45066</v>
      </c>
      <c r="AF1516" s="73">
        <f t="shared" si="132"/>
        <v>46892</v>
      </c>
      <c r="AG1516" s="73" t="s">
        <v>82</v>
      </c>
      <c r="AH1516" s="73" t="s">
        <v>83</v>
      </c>
      <c r="AI1516" s="58" t="s">
        <v>5724</v>
      </c>
      <c r="AJ1516" s="62" t="s">
        <v>143</v>
      </c>
      <c r="AK1516" s="73" t="str">
        <f t="shared" ca="1" si="135"/>
        <v>поверен</v>
      </c>
      <c r="AL1516" s="66"/>
      <c r="AM1516" s="66" t="s">
        <v>86</v>
      </c>
      <c r="AN1516" s="66" t="s">
        <v>87</v>
      </c>
      <c r="AO1516" s="66" t="s">
        <v>88</v>
      </c>
      <c r="AP1516" s="63" t="s">
        <v>3468</v>
      </c>
      <c r="AQ1516" s="74"/>
      <c r="AR1516" s="73"/>
      <c r="AS1516" s="66" t="s">
        <v>91</v>
      </c>
      <c r="AT1516" s="58" t="s">
        <v>92</v>
      </c>
      <c r="AU1516" s="58"/>
      <c r="AV1516" s="62"/>
      <c r="AW1516" s="62" t="s">
        <v>5696</v>
      </c>
      <c r="AX1516" s="521"/>
      <c r="AY1516" s="521"/>
      <c r="AZ1516" s="521"/>
      <c r="BA1516" s="288"/>
      <c r="BB1516" s="288" t="s">
        <v>93</v>
      </c>
      <c r="BC1516" s="288" t="s">
        <v>94</v>
      </c>
      <c r="BD1516" s="527">
        <v>3201</v>
      </c>
      <c r="BE1516" s="288"/>
      <c r="BF1516" s="652"/>
      <c r="BG1516" s="76" t="s">
        <v>1822</v>
      </c>
      <c r="BH1516" s="77"/>
      <c r="BI1516" s="71"/>
      <c r="BJ1516" s="71"/>
      <c r="BK1516" s="71"/>
    </row>
    <row r="1517" s="88" customFormat="1" ht="60" hidden="1" customHeight="1">
      <c r="A1517" s="37"/>
      <c r="B1517" s="37" t="s">
        <v>62</v>
      </c>
      <c r="C1517" s="37" t="s">
        <v>63</v>
      </c>
      <c r="D1517" s="56" t="s">
        <v>64</v>
      </c>
      <c r="E1517" s="56">
        <v>600</v>
      </c>
      <c r="F1517" s="40" t="s">
        <v>5186</v>
      </c>
      <c r="G1517" s="40" t="s">
        <v>5725</v>
      </c>
      <c r="H1517" s="40" t="s">
        <v>5726</v>
      </c>
      <c r="I1517" s="48" t="s">
        <v>469</v>
      </c>
      <c r="J1517" s="40" t="s">
        <v>470</v>
      </c>
      <c r="K1517" s="49" t="s">
        <v>471</v>
      </c>
      <c r="L1517" s="49" t="s">
        <v>656</v>
      </c>
      <c r="M1517" s="40" t="s">
        <v>5681</v>
      </c>
      <c r="N1517" s="49">
        <v>2411503</v>
      </c>
      <c r="O1517" s="37" t="s">
        <v>2608</v>
      </c>
      <c r="P1517" s="37" t="s">
        <v>76</v>
      </c>
      <c r="Q1517" s="42" t="s">
        <v>77</v>
      </c>
      <c r="R1517" s="96">
        <v>43435</v>
      </c>
      <c r="S1517" s="48">
        <v>8</v>
      </c>
      <c r="T1517" s="45">
        <f t="shared" si="134"/>
        <v>46356.599999999999</v>
      </c>
      <c r="U1517" s="56">
        <v>-50</v>
      </c>
      <c r="V1517" s="47" t="str">
        <f t="shared" si="130"/>
        <v/>
      </c>
      <c r="W1517" s="47" t="str">
        <f t="shared" si="131"/>
        <v>°С</v>
      </c>
      <c r="X1517" s="48">
        <v>100</v>
      </c>
      <c r="Y1517" s="48"/>
      <c r="Z1517" s="42" t="s">
        <v>79</v>
      </c>
      <c r="AA1517" s="56" t="s">
        <v>475</v>
      </c>
      <c r="AB1517" s="48"/>
      <c r="AC1517" s="42" t="s">
        <v>79</v>
      </c>
      <c r="AD1517" s="49">
        <v>60</v>
      </c>
      <c r="AE1517" s="91">
        <v>45003</v>
      </c>
      <c r="AF1517" s="51">
        <f t="shared" si="132"/>
        <v>46829</v>
      </c>
      <c r="AG1517" s="40" t="s">
        <v>82</v>
      </c>
      <c r="AH1517" s="40" t="s">
        <v>83</v>
      </c>
      <c r="AI1517" s="37" t="s">
        <v>5727</v>
      </c>
      <c r="AJ1517" s="40" t="s">
        <v>1623</v>
      </c>
      <c r="AK1517" s="51" t="str">
        <f t="shared" ca="1" si="135"/>
        <v>поверен</v>
      </c>
      <c r="AL1517" s="42"/>
      <c r="AM1517" s="42" t="s">
        <v>86</v>
      </c>
      <c r="AN1517" s="42" t="s">
        <v>87</v>
      </c>
      <c r="AO1517" s="42" t="s">
        <v>88</v>
      </c>
      <c r="AP1517" s="48" t="s">
        <v>3468</v>
      </c>
      <c r="AQ1517" s="41"/>
      <c r="AR1517" s="51"/>
      <c r="AS1517" s="42"/>
      <c r="AT1517" s="37"/>
      <c r="AU1517" s="37"/>
      <c r="AV1517" s="40"/>
      <c r="AW1517" s="40"/>
      <c r="AX1517" s="37"/>
      <c r="AY1517" s="37"/>
      <c r="AZ1517" s="37"/>
      <c r="BA1517" s="40"/>
      <c r="BB1517" s="40"/>
      <c r="BC1517" s="40"/>
      <c r="BD1517" s="42"/>
      <c r="BE1517" s="40"/>
      <c r="BF1517" s="52"/>
      <c r="BG1517" s="40" t="s">
        <v>1027</v>
      </c>
      <c r="BH1517" s="47"/>
      <c r="BI1517" s="47"/>
      <c r="BJ1517" s="47"/>
      <c r="BK1517" s="47"/>
      <c r="BL1517" s="125"/>
      <c r="BM1517" s="125"/>
      <c r="BN1517" s="125"/>
      <c r="BO1517" s="125"/>
      <c r="BP1517" s="125"/>
      <c r="BQ1517" s="125"/>
      <c r="BR1517" s="125"/>
      <c r="BS1517" s="125"/>
      <c r="BT1517" s="125"/>
      <c r="BU1517" s="125"/>
      <c r="BV1517" s="125"/>
      <c r="BW1517" s="125"/>
      <c r="BX1517" s="125"/>
      <c r="BY1517" s="125"/>
      <c r="BZ1517" s="125"/>
      <c r="CA1517" s="125"/>
      <c r="CB1517" s="125"/>
      <c r="CC1517" s="125"/>
      <c r="CD1517" s="125"/>
      <c r="CE1517" s="125"/>
      <c r="CF1517" s="125"/>
      <c r="CG1517" s="125"/>
      <c r="CH1517" s="125"/>
      <c r="CI1517" s="125"/>
      <c r="CJ1517" s="125"/>
      <c r="CK1517" s="125"/>
      <c r="CL1517" s="125"/>
      <c r="CM1517" s="125"/>
      <c r="CN1517" s="125"/>
      <c r="CO1517" s="125"/>
      <c r="CP1517" s="125"/>
      <c r="CQ1517" s="125"/>
      <c r="CR1517" s="125"/>
      <c r="CS1517" s="125"/>
      <c r="CT1517" s="125"/>
      <c r="CU1517" s="125"/>
      <c r="CV1517" s="125"/>
      <c r="CW1517" s="125"/>
      <c r="CX1517" s="125"/>
      <c r="CY1517" s="125"/>
      <c r="CZ1517" s="125"/>
      <c r="DA1517" s="125"/>
      <c r="DB1517" s="125"/>
      <c r="DC1517" s="125"/>
      <c r="DD1517" s="125"/>
      <c r="DE1517" s="125"/>
      <c r="DF1517" s="125"/>
      <c r="DG1517" s="125"/>
      <c r="DH1517" s="125"/>
      <c r="DI1517" s="125"/>
      <c r="DJ1517" s="125"/>
      <c r="DK1517" s="125"/>
      <c r="DL1517" s="125"/>
      <c r="DM1517" s="125"/>
      <c r="DN1517" s="125"/>
      <c r="DO1517" s="125"/>
      <c r="DP1517" s="125"/>
      <c r="DQ1517" s="125"/>
      <c r="DR1517" s="125"/>
      <c r="DS1517" s="125"/>
      <c r="DT1517" s="125"/>
      <c r="DU1517" s="125"/>
      <c r="DV1517" s="125"/>
      <c r="DW1517" s="125"/>
      <c r="DX1517" s="125"/>
      <c r="DY1517" s="125"/>
      <c r="DZ1517" s="125"/>
      <c r="EA1517" s="125"/>
      <c r="EB1517" s="125"/>
      <c r="EC1517" s="125"/>
      <c r="ED1517" s="125"/>
      <c r="EE1517" s="125"/>
      <c r="EF1517" s="125"/>
      <c r="EG1517" s="125"/>
      <c r="EH1517" s="125"/>
      <c r="EI1517" s="125"/>
      <c r="EJ1517" s="125"/>
      <c r="EK1517" s="125"/>
      <c r="EL1517" s="125"/>
      <c r="EM1517" s="125"/>
      <c r="EN1517" s="125"/>
      <c r="EO1517" s="125"/>
      <c r="EP1517" s="125"/>
      <c r="EQ1517" s="125"/>
      <c r="ER1517" s="125"/>
      <c r="ES1517" s="125"/>
      <c r="ET1517" s="125"/>
      <c r="EU1517" s="125"/>
      <c r="EV1517" s="125"/>
      <c r="EW1517" s="125"/>
      <c r="EX1517" s="125"/>
      <c r="EY1517" s="125"/>
      <c r="EZ1517" s="125"/>
      <c r="FA1517" s="125"/>
      <c r="FB1517" s="125"/>
      <c r="FC1517" s="125"/>
      <c r="FD1517" s="125"/>
      <c r="FE1517" s="125"/>
      <c r="FF1517" s="125"/>
      <c r="FG1517" s="125"/>
      <c r="FH1517" s="125"/>
      <c r="FI1517" s="125"/>
      <c r="FJ1517" s="125"/>
      <c r="FK1517" s="125"/>
      <c r="FL1517" s="125"/>
      <c r="FM1517" s="125"/>
      <c r="FN1517" s="125"/>
      <c r="FO1517" s="125"/>
      <c r="FP1517" s="125"/>
      <c r="FQ1517" s="125"/>
      <c r="FR1517" s="125"/>
      <c r="FS1517" s="125"/>
      <c r="FT1517" s="125"/>
      <c r="FU1517" s="125"/>
      <c r="FV1517" s="125"/>
      <c r="FW1517" s="125"/>
      <c r="FX1517" s="125"/>
      <c r="FY1517" s="125"/>
      <c r="FZ1517" s="125"/>
      <c r="GA1517" s="125"/>
      <c r="GB1517" s="125"/>
      <c r="GC1517" s="125"/>
      <c r="GD1517" s="125"/>
      <c r="GE1517" s="125"/>
      <c r="GF1517" s="125"/>
      <c r="GG1517" s="125"/>
      <c r="GH1517" s="125"/>
      <c r="GI1517" s="125"/>
      <c r="GJ1517" s="125"/>
      <c r="GK1517" s="125"/>
      <c r="GL1517" s="125"/>
      <c r="GM1517" s="125"/>
      <c r="GN1517" s="125"/>
      <c r="GO1517" s="125"/>
      <c r="GP1517" s="125"/>
      <c r="GQ1517" s="125"/>
      <c r="GR1517" s="125"/>
      <c r="GS1517" s="125"/>
      <c r="GT1517" s="125"/>
      <c r="GU1517" s="125"/>
      <c r="GV1517" s="125"/>
      <c r="GW1517" s="125"/>
      <c r="GX1517" s="125"/>
      <c r="GY1517" s="125"/>
      <c r="GZ1517" s="125"/>
      <c r="HA1517" s="125"/>
      <c r="HB1517" s="125"/>
      <c r="HC1517" s="125"/>
      <c r="HD1517" s="125"/>
      <c r="HE1517" s="125"/>
      <c r="HF1517" s="125"/>
      <c r="HG1517" s="125"/>
      <c r="HH1517" s="125"/>
      <c r="HI1517" s="125"/>
      <c r="HJ1517" s="125"/>
      <c r="HK1517" s="125"/>
      <c r="HL1517" s="125"/>
      <c r="HM1517" s="125"/>
      <c r="HN1517" s="125"/>
      <c r="HO1517" s="125"/>
      <c r="HP1517" s="125"/>
      <c r="HQ1517" s="125"/>
      <c r="HR1517" s="125"/>
      <c r="HS1517" s="125"/>
      <c r="HT1517" s="125"/>
      <c r="HU1517" s="125"/>
      <c r="HV1517" s="125"/>
      <c r="HW1517" s="125"/>
      <c r="HX1517" s="125"/>
      <c r="HY1517" s="125"/>
      <c r="HZ1517" s="125"/>
      <c r="IA1517" s="125"/>
      <c r="IB1517" s="125"/>
      <c r="IC1517" s="125"/>
      <c r="ID1517" s="125"/>
      <c r="IE1517" s="125"/>
    </row>
    <row r="1518" s="88" customFormat="1" ht="60" hidden="1" customHeight="1">
      <c r="A1518" s="37"/>
      <c r="B1518" s="37" t="s">
        <v>62</v>
      </c>
      <c r="C1518" s="37" t="s">
        <v>63</v>
      </c>
      <c r="D1518" s="56" t="s">
        <v>64</v>
      </c>
      <c r="E1518" s="56">
        <v>600</v>
      </c>
      <c r="F1518" s="40" t="s">
        <v>5186</v>
      </c>
      <c r="G1518" s="40" t="s">
        <v>5728</v>
      </c>
      <c r="H1518" s="40"/>
      <c r="I1518" s="48" t="s">
        <v>469</v>
      </c>
      <c r="J1518" s="40" t="s">
        <v>470</v>
      </c>
      <c r="K1518" s="49" t="s">
        <v>471</v>
      </c>
      <c r="L1518" s="49" t="s">
        <v>656</v>
      </c>
      <c r="M1518" s="40" t="s">
        <v>5681</v>
      </c>
      <c r="N1518" s="49">
        <v>2348029</v>
      </c>
      <c r="O1518" s="37" t="s">
        <v>2608</v>
      </c>
      <c r="P1518" s="37" t="s">
        <v>76</v>
      </c>
      <c r="Q1518" s="42" t="s">
        <v>77</v>
      </c>
      <c r="R1518" s="96">
        <v>42675</v>
      </c>
      <c r="S1518" s="48">
        <v>8</v>
      </c>
      <c r="T1518" s="45">
        <f t="shared" si="134"/>
        <v>45596.599999999999</v>
      </c>
      <c r="U1518" s="56">
        <v>-50</v>
      </c>
      <c r="V1518" s="47" t="str">
        <f t="shared" si="130"/>
        <v/>
      </c>
      <c r="W1518" s="47" t="str">
        <f t="shared" si="131"/>
        <v>°С</v>
      </c>
      <c r="X1518" s="48">
        <v>100</v>
      </c>
      <c r="Y1518" s="48"/>
      <c r="Z1518" s="42" t="s">
        <v>79</v>
      </c>
      <c r="AA1518" s="56" t="s">
        <v>475</v>
      </c>
      <c r="AB1518" s="48"/>
      <c r="AC1518" s="42" t="s">
        <v>79</v>
      </c>
      <c r="AD1518" s="49">
        <v>60</v>
      </c>
      <c r="AE1518" s="91">
        <v>45003</v>
      </c>
      <c r="AF1518" s="51">
        <f t="shared" si="132"/>
        <v>46829</v>
      </c>
      <c r="AG1518" s="40" t="s">
        <v>82</v>
      </c>
      <c r="AH1518" s="40" t="s">
        <v>83</v>
      </c>
      <c r="AI1518" s="37" t="s">
        <v>5729</v>
      </c>
      <c r="AJ1518" s="40" t="s">
        <v>1623</v>
      </c>
      <c r="AK1518" s="51" t="str">
        <f t="shared" ca="1" si="135"/>
        <v>поверен</v>
      </c>
      <c r="AL1518" s="42"/>
      <c r="AM1518" s="42" t="s">
        <v>86</v>
      </c>
      <c r="AN1518" s="42" t="s">
        <v>87</v>
      </c>
      <c r="AO1518" s="42" t="s">
        <v>88</v>
      </c>
      <c r="AP1518" s="48" t="s">
        <v>3468</v>
      </c>
      <c r="AQ1518" s="41"/>
      <c r="AR1518" s="51"/>
      <c r="AS1518" s="42"/>
      <c r="AT1518" s="37"/>
      <c r="AU1518" s="37"/>
      <c r="AV1518" s="40"/>
      <c r="AW1518" s="40"/>
      <c r="AX1518" s="37"/>
      <c r="AY1518" s="37"/>
      <c r="AZ1518" s="37"/>
      <c r="BA1518" s="40"/>
      <c r="BB1518" s="40"/>
      <c r="BC1518" s="40"/>
      <c r="BD1518" s="42"/>
      <c r="BE1518" s="40"/>
      <c r="BF1518" s="52"/>
      <c r="BG1518" s="40" t="s">
        <v>1027</v>
      </c>
      <c r="BH1518" s="47"/>
      <c r="BI1518" s="47"/>
      <c r="BJ1518" s="47"/>
      <c r="BK1518" s="47"/>
      <c r="BL1518" s="125"/>
      <c r="BM1518" s="125"/>
      <c r="BN1518" s="125"/>
      <c r="BO1518" s="125"/>
      <c r="BP1518" s="125"/>
      <c r="BQ1518" s="125"/>
      <c r="BR1518" s="125"/>
      <c r="BS1518" s="125"/>
      <c r="BT1518" s="125"/>
      <c r="BU1518" s="125"/>
      <c r="BV1518" s="125"/>
      <c r="BW1518" s="125"/>
      <c r="BX1518" s="125"/>
      <c r="BY1518" s="125"/>
      <c r="BZ1518" s="125"/>
      <c r="CA1518" s="125"/>
      <c r="CB1518" s="125"/>
      <c r="CC1518" s="125"/>
      <c r="CD1518" s="125"/>
      <c r="CE1518" s="125"/>
      <c r="CF1518" s="125"/>
      <c r="CG1518" s="125"/>
      <c r="CH1518" s="125"/>
      <c r="CI1518" s="125"/>
      <c r="CJ1518" s="125"/>
      <c r="CK1518" s="125"/>
      <c r="CL1518" s="125"/>
      <c r="CM1518" s="125"/>
      <c r="CN1518" s="125"/>
      <c r="CO1518" s="125"/>
      <c r="CP1518" s="125"/>
      <c r="CQ1518" s="125"/>
      <c r="CR1518" s="125"/>
      <c r="CS1518" s="125"/>
      <c r="CT1518" s="125"/>
      <c r="CU1518" s="125"/>
      <c r="CV1518" s="125"/>
      <c r="CW1518" s="125"/>
      <c r="CX1518" s="125"/>
      <c r="CY1518" s="125"/>
      <c r="CZ1518" s="125"/>
      <c r="DA1518" s="125"/>
      <c r="DB1518" s="125"/>
      <c r="DC1518" s="125"/>
      <c r="DD1518" s="125"/>
      <c r="DE1518" s="125"/>
      <c r="DF1518" s="125"/>
      <c r="DG1518" s="125"/>
      <c r="DH1518" s="125"/>
      <c r="DI1518" s="125"/>
      <c r="DJ1518" s="125"/>
      <c r="DK1518" s="125"/>
      <c r="DL1518" s="125"/>
      <c r="DM1518" s="125"/>
      <c r="DN1518" s="125"/>
      <c r="DO1518" s="125"/>
      <c r="DP1518" s="125"/>
      <c r="DQ1518" s="125"/>
      <c r="DR1518" s="125"/>
      <c r="DS1518" s="125"/>
      <c r="DT1518" s="125"/>
      <c r="DU1518" s="125"/>
      <c r="DV1518" s="125"/>
      <c r="DW1518" s="125"/>
      <c r="DX1518" s="125"/>
      <c r="DY1518" s="125"/>
      <c r="DZ1518" s="125"/>
      <c r="EA1518" s="125"/>
      <c r="EB1518" s="125"/>
      <c r="EC1518" s="125"/>
      <c r="ED1518" s="125"/>
      <c r="EE1518" s="125"/>
      <c r="EF1518" s="125"/>
      <c r="EG1518" s="125"/>
      <c r="EH1518" s="125"/>
      <c r="EI1518" s="125"/>
      <c r="EJ1518" s="125"/>
      <c r="EK1518" s="125"/>
      <c r="EL1518" s="125"/>
      <c r="EM1518" s="125"/>
      <c r="EN1518" s="125"/>
      <c r="EO1518" s="125"/>
      <c r="EP1518" s="125"/>
      <c r="EQ1518" s="125"/>
      <c r="ER1518" s="125"/>
      <c r="ES1518" s="125"/>
      <c r="ET1518" s="125"/>
      <c r="EU1518" s="125"/>
      <c r="EV1518" s="125"/>
      <c r="EW1518" s="125"/>
      <c r="EX1518" s="125"/>
      <c r="EY1518" s="125"/>
      <c r="EZ1518" s="125"/>
      <c r="FA1518" s="125"/>
      <c r="FB1518" s="125"/>
      <c r="FC1518" s="125"/>
      <c r="FD1518" s="125"/>
      <c r="FE1518" s="125"/>
      <c r="FF1518" s="125"/>
      <c r="FG1518" s="125"/>
      <c r="FH1518" s="125"/>
      <c r="FI1518" s="125"/>
      <c r="FJ1518" s="125"/>
      <c r="FK1518" s="125"/>
      <c r="FL1518" s="125"/>
      <c r="FM1518" s="125"/>
      <c r="FN1518" s="125"/>
      <c r="FO1518" s="125"/>
      <c r="FP1518" s="125"/>
      <c r="FQ1518" s="125"/>
      <c r="FR1518" s="125"/>
      <c r="FS1518" s="125"/>
      <c r="FT1518" s="125"/>
      <c r="FU1518" s="125"/>
      <c r="FV1518" s="125"/>
      <c r="FW1518" s="125"/>
      <c r="FX1518" s="125"/>
      <c r="FY1518" s="125"/>
      <c r="FZ1518" s="125"/>
      <c r="GA1518" s="125"/>
      <c r="GB1518" s="125"/>
      <c r="GC1518" s="125"/>
      <c r="GD1518" s="125"/>
      <c r="GE1518" s="125"/>
      <c r="GF1518" s="125"/>
      <c r="GG1518" s="125"/>
      <c r="GH1518" s="125"/>
      <c r="GI1518" s="125"/>
      <c r="GJ1518" s="125"/>
      <c r="GK1518" s="125"/>
      <c r="GL1518" s="125"/>
      <c r="GM1518" s="125"/>
      <c r="GN1518" s="125"/>
      <c r="GO1518" s="125"/>
      <c r="GP1518" s="125"/>
      <c r="GQ1518" s="125"/>
      <c r="GR1518" s="125"/>
      <c r="GS1518" s="125"/>
      <c r="GT1518" s="125"/>
      <c r="GU1518" s="125"/>
      <c r="GV1518" s="125"/>
      <c r="GW1518" s="125"/>
      <c r="GX1518" s="125"/>
      <c r="GY1518" s="125"/>
      <c r="GZ1518" s="125"/>
      <c r="HA1518" s="125"/>
      <c r="HB1518" s="125"/>
      <c r="HC1518" s="125"/>
      <c r="HD1518" s="125"/>
      <c r="HE1518" s="125"/>
      <c r="HF1518" s="125"/>
      <c r="HG1518" s="125"/>
      <c r="HH1518" s="125"/>
      <c r="HI1518" s="125"/>
      <c r="HJ1518" s="125"/>
      <c r="HK1518" s="125"/>
      <c r="HL1518" s="125"/>
      <c r="HM1518" s="125"/>
      <c r="HN1518" s="125"/>
      <c r="HO1518" s="125"/>
      <c r="HP1518" s="125"/>
      <c r="HQ1518" s="125"/>
      <c r="HR1518" s="125"/>
      <c r="HS1518" s="125"/>
      <c r="HT1518" s="125"/>
      <c r="HU1518" s="125"/>
      <c r="HV1518" s="125"/>
      <c r="HW1518" s="125"/>
      <c r="HX1518" s="125"/>
      <c r="HY1518" s="125"/>
      <c r="HZ1518" s="125"/>
      <c r="IA1518" s="125"/>
      <c r="IB1518" s="125"/>
      <c r="IC1518" s="125"/>
      <c r="ID1518" s="125"/>
      <c r="IE1518" s="125"/>
    </row>
    <row r="1519" s="92" customFormat="1" ht="60" hidden="1" customHeight="1">
      <c r="A1519" s="37"/>
      <c r="B1519" s="37" t="s">
        <v>62</v>
      </c>
      <c r="C1519" s="37" t="s">
        <v>63</v>
      </c>
      <c r="D1519" s="56" t="s">
        <v>64</v>
      </c>
      <c r="E1519" s="56">
        <v>600</v>
      </c>
      <c r="F1519" s="40" t="s">
        <v>5186</v>
      </c>
      <c r="G1519" s="40" t="s">
        <v>5730</v>
      </c>
      <c r="H1519" s="56" t="s">
        <v>5731</v>
      </c>
      <c r="I1519" s="48" t="s">
        <v>469</v>
      </c>
      <c r="J1519" s="40" t="s">
        <v>470</v>
      </c>
      <c r="K1519" s="49" t="s">
        <v>471</v>
      </c>
      <c r="L1519" s="49" t="s">
        <v>1452</v>
      </c>
      <c r="M1519" s="40" t="s">
        <v>5243</v>
      </c>
      <c r="N1519" s="49">
        <v>2411502</v>
      </c>
      <c r="O1519" s="37" t="s">
        <v>2608</v>
      </c>
      <c r="P1519" s="37" t="s">
        <v>76</v>
      </c>
      <c r="Q1519" s="42" t="s">
        <v>77</v>
      </c>
      <c r="R1519" s="91">
        <v>43070</v>
      </c>
      <c r="S1519" s="48">
        <v>8</v>
      </c>
      <c r="T1519" s="45">
        <f t="shared" si="134"/>
        <v>45991.599999999999</v>
      </c>
      <c r="U1519" s="56">
        <v>-50</v>
      </c>
      <c r="V1519" s="37" t="str">
        <f t="shared" si="130"/>
        <v/>
      </c>
      <c r="W1519" s="37" t="str">
        <f t="shared" si="131"/>
        <v>°С</v>
      </c>
      <c r="X1519" s="48">
        <v>100</v>
      </c>
      <c r="Y1519" s="48"/>
      <c r="Z1519" s="42" t="s">
        <v>79</v>
      </c>
      <c r="AA1519" s="56" t="s">
        <v>475</v>
      </c>
      <c r="AB1519" s="48"/>
      <c r="AC1519" s="42" t="s">
        <v>79</v>
      </c>
      <c r="AD1519" s="49">
        <v>60</v>
      </c>
      <c r="AE1519" s="50">
        <v>44885</v>
      </c>
      <c r="AF1519" s="51">
        <f t="shared" si="132"/>
        <v>46710</v>
      </c>
      <c r="AG1519" s="51" t="s">
        <v>82</v>
      </c>
      <c r="AH1519" s="51" t="s">
        <v>83</v>
      </c>
      <c r="AI1519" s="42" t="s">
        <v>5732</v>
      </c>
      <c r="AJ1519" s="40" t="s">
        <v>143</v>
      </c>
      <c r="AK1519" s="51" t="str">
        <f t="shared" ca="1" si="135"/>
        <v>поверен</v>
      </c>
      <c r="AL1519" s="42"/>
      <c r="AM1519" s="42" t="s">
        <v>86</v>
      </c>
      <c r="AN1519" s="42" t="s">
        <v>87</v>
      </c>
      <c r="AO1519" s="42" t="s">
        <v>88</v>
      </c>
      <c r="AP1519" s="48" t="s">
        <v>3468</v>
      </c>
      <c r="AQ1519" s="41"/>
      <c r="AR1519" s="51"/>
      <c r="AS1519" s="42" t="s">
        <v>91</v>
      </c>
      <c r="AT1519" s="37" t="s">
        <v>92</v>
      </c>
      <c r="AU1519" s="37"/>
      <c r="AV1519" s="40"/>
      <c r="AW1519" s="40" t="s">
        <v>5696</v>
      </c>
      <c r="AX1519" s="503"/>
      <c r="AY1519" s="503"/>
      <c r="AZ1519" s="503"/>
      <c r="BA1519" s="435"/>
      <c r="BB1519" s="435" t="s">
        <v>93</v>
      </c>
      <c r="BC1519" s="435" t="s">
        <v>94</v>
      </c>
      <c r="BD1519" s="438">
        <v>3201</v>
      </c>
      <c r="BE1519" s="435"/>
      <c r="BF1519" s="504"/>
      <c r="BG1519" s="93" t="s">
        <v>648</v>
      </c>
      <c r="BH1519" s="94"/>
      <c r="BI1519" s="37"/>
      <c r="BJ1519" s="37"/>
      <c r="BK1519" s="37"/>
      <c r="BL1519" s="95"/>
      <c r="BM1519" s="95"/>
      <c r="BN1519" s="95"/>
      <c r="BO1519" s="95"/>
      <c r="BP1519" s="95"/>
      <c r="BQ1519" s="95"/>
      <c r="BR1519" s="95"/>
      <c r="BS1519" s="95"/>
      <c r="BT1519" s="95"/>
      <c r="BU1519" s="95"/>
      <c r="BV1519" s="95"/>
      <c r="BW1519" s="95"/>
      <c r="BX1519" s="95"/>
      <c r="BY1519" s="95"/>
      <c r="BZ1519" s="95"/>
      <c r="CA1519" s="95"/>
      <c r="CB1519" s="95"/>
      <c r="CC1519" s="95"/>
      <c r="CD1519" s="95"/>
      <c r="CE1519" s="95"/>
      <c r="CF1519" s="95"/>
      <c r="CG1519" s="95"/>
      <c r="CH1519" s="95"/>
      <c r="CI1519" s="95"/>
      <c r="CJ1519" s="95"/>
      <c r="CK1519" s="95"/>
      <c r="CL1519" s="95"/>
      <c r="CM1519" s="95"/>
      <c r="CN1519" s="95"/>
      <c r="CO1519" s="95"/>
      <c r="CP1519" s="95"/>
      <c r="CQ1519" s="95"/>
      <c r="CR1519" s="95"/>
      <c r="CS1519" s="95"/>
      <c r="CT1519" s="95"/>
      <c r="CU1519" s="95"/>
      <c r="CV1519" s="95"/>
      <c r="CW1519" s="95"/>
      <c r="CX1519" s="95"/>
      <c r="CY1519" s="95"/>
      <c r="CZ1519" s="95"/>
      <c r="DA1519" s="95"/>
      <c r="DB1519" s="95"/>
      <c r="DC1519" s="95"/>
      <c r="DD1519" s="95"/>
      <c r="DE1519" s="95"/>
      <c r="DF1519" s="95"/>
      <c r="DG1519" s="95"/>
      <c r="DH1519" s="95"/>
      <c r="DI1519" s="95"/>
      <c r="DJ1519" s="95"/>
      <c r="DK1519" s="95"/>
      <c r="DL1519" s="95"/>
      <c r="DM1519" s="95"/>
      <c r="DN1519" s="95"/>
      <c r="DO1519" s="95"/>
      <c r="DP1519" s="95"/>
      <c r="DQ1519" s="95"/>
      <c r="DR1519" s="95"/>
      <c r="DS1519" s="95"/>
      <c r="DT1519" s="95"/>
      <c r="DU1519" s="95"/>
      <c r="DV1519" s="95"/>
      <c r="DW1519" s="95"/>
      <c r="DX1519" s="95"/>
      <c r="DY1519" s="95"/>
      <c r="DZ1519" s="95"/>
      <c r="EA1519" s="95"/>
      <c r="EB1519" s="95"/>
      <c r="EC1519" s="95"/>
      <c r="ED1519" s="95"/>
      <c r="EE1519" s="95"/>
      <c r="EF1519" s="95"/>
      <c r="EG1519" s="95"/>
      <c r="EH1519" s="95"/>
      <c r="EI1519" s="95"/>
      <c r="EJ1519" s="95"/>
      <c r="EK1519" s="95"/>
      <c r="EL1519" s="95"/>
      <c r="EM1519" s="95"/>
      <c r="EN1519" s="95"/>
      <c r="EO1519" s="95"/>
      <c r="EP1519" s="95"/>
      <c r="EQ1519" s="95"/>
      <c r="ER1519" s="95"/>
      <c r="ES1519" s="95"/>
      <c r="ET1519" s="95"/>
      <c r="EU1519" s="95"/>
      <c r="EV1519" s="95"/>
      <c r="EW1519" s="95"/>
      <c r="EX1519" s="95"/>
      <c r="EY1519" s="95"/>
      <c r="EZ1519" s="95"/>
      <c r="FA1519" s="95"/>
      <c r="FB1519" s="95"/>
      <c r="FC1519" s="95"/>
      <c r="FD1519" s="95"/>
      <c r="FE1519" s="95"/>
      <c r="FF1519" s="95"/>
      <c r="FG1519" s="95"/>
      <c r="FH1519" s="95"/>
      <c r="FI1519" s="95"/>
      <c r="FJ1519" s="95"/>
      <c r="FK1519" s="95"/>
      <c r="FL1519" s="95"/>
      <c r="FM1519" s="95"/>
      <c r="FN1519" s="95"/>
      <c r="FO1519" s="95"/>
      <c r="FP1519" s="95"/>
      <c r="FQ1519" s="95"/>
      <c r="FR1519" s="95"/>
      <c r="FS1519" s="95"/>
      <c r="FT1519" s="95"/>
      <c r="FU1519" s="95"/>
      <c r="FV1519" s="95"/>
      <c r="FW1519" s="95"/>
      <c r="FX1519" s="95"/>
      <c r="FY1519" s="95"/>
      <c r="FZ1519" s="95"/>
      <c r="GA1519" s="95"/>
      <c r="GB1519" s="95"/>
      <c r="GC1519" s="95"/>
      <c r="GD1519" s="95"/>
      <c r="GE1519" s="95"/>
      <c r="GF1519" s="95"/>
      <c r="GG1519" s="95"/>
      <c r="GH1519" s="95"/>
      <c r="GI1519" s="95"/>
      <c r="GJ1519" s="95"/>
      <c r="GK1519" s="95"/>
      <c r="GL1519" s="95"/>
      <c r="GM1519" s="95"/>
      <c r="GN1519" s="95"/>
      <c r="GO1519" s="95"/>
      <c r="GP1519" s="95"/>
      <c r="GQ1519" s="95"/>
      <c r="GR1519" s="95"/>
      <c r="GS1519" s="95"/>
      <c r="GT1519" s="95"/>
      <c r="GU1519" s="95"/>
      <c r="GV1519" s="95"/>
      <c r="GW1519" s="95"/>
      <c r="GX1519" s="95"/>
      <c r="GY1519" s="95"/>
      <c r="GZ1519" s="95"/>
      <c r="HA1519" s="95"/>
      <c r="HB1519" s="95"/>
      <c r="HC1519" s="95"/>
      <c r="HD1519" s="95"/>
      <c r="HE1519" s="95"/>
      <c r="HF1519" s="95"/>
      <c r="HG1519" s="95"/>
      <c r="HH1519" s="95"/>
      <c r="HI1519" s="95"/>
      <c r="HJ1519" s="95"/>
      <c r="HK1519" s="95"/>
      <c r="HL1519" s="95"/>
      <c r="HM1519" s="95"/>
      <c r="HN1519" s="95"/>
      <c r="HO1519" s="95"/>
      <c r="HP1519" s="95"/>
      <c r="HQ1519" s="95"/>
      <c r="HR1519" s="95"/>
      <c r="HS1519" s="95"/>
      <c r="HT1519" s="95"/>
      <c r="HU1519" s="95"/>
      <c r="HV1519" s="95"/>
      <c r="HW1519" s="95"/>
      <c r="HX1519" s="95"/>
      <c r="HY1519" s="95"/>
      <c r="HZ1519" s="95"/>
      <c r="IA1519" s="95"/>
      <c r="IB1519" s="95"/>
      <c r="IC1519" s="95"/>
      <c r="ID1519" s="95"/>
      <c r="IE1519" s="95"/>
    </row>
    <row r="1520" s="36" customFormat="1" ht="60" hidden="1" customHeight="1">
      <c r="A1520" s="37"/>
      <c r="B1520" s="37" t="s">
        <v>62</v>
      </c>
      <c r="C1520" s="37" t="s">
        <v>63</v>
      </c>
      <c r="D1520" s="56" t="s">
        <v>64</v>
      </c>
      <c r="E1520" s="56">
        <v>600</v>
      </c>
      <c r="F1520" s="40" t="s">
        <v>5186</v>
      </c>
      <c r="G1520" s="40" t="s">
        <v>5733</v>
      </c>
      <c r="H1520" s="56" t="s">
        <v>5734</v>
      </c>
      <c r="I1520" s="48" t="s">
        <v>469</v>
      </c>
      <c r="J1520" s="40" t="s">
        <v>470</v>
      </c>
      <c r="K1520" s="49" t="s">
        <v>471</v>
      </c>
      <c r="L1520" s="49" t="s">
        <v>1452</v>
      </c>
      <c r="M1520" s="40" t="s">
        <v>5243</v>
      </c>
      <c r="N1520" s="49">
        <v>2436592</v>
      </c>
      <c r="O1520" s="37" t="s">
        <v>2608</v>
      </c>
      <c r="P1520" s="37" t="s">
        <v>76</v>
      </c>
      <c r="Q1520" s="42" t="s">
        <v>77</v>
      </c>
      <c r="R1520" s="96">
        <v>43252</v>
      </c>
      <c r="S1520" s="48">
        <v>8</v>
      </c>
      <c r="T1520" s="45">
        <f t="shared" si="134"/>
        <v>46173.599999999999</v>
      </c>
      <c r="U1520" s="56">
        <v>-50</v>
      </c>
      <c r="V1520" s="47" t="str">
        <f t="shared" si="130"/>
        <v/>
      </c>
      <c r="W1520" s="47" t="str">
        <f t="shared" si="131"/>
        <v>°С</v>
      </c>
      <c r="X1520" s="48">
        <v>100</v>
      </c>
      <c r="Y1520" s="48"/>
      <c r="Z1520" s="42" t="s">
        <v>79</v>
      </c>
      <c r="AA1520" s="56" t="s">
        <v>475</v>
      </c>
      <c r="AB1520" s="48"/>
      <c r="AC1520" s="42" t="s">
        <v>79</v>
      </c>
      <c r="AD1520" s="49">
        <v>60</v>
      </c>
      <c r="AE1520" s="50">
        <v>45066</v>
      </c>
      <c r="AF1520" s="51">
        <f t="shared" si="132"/>
        <v>46892</v>
      </c>
      <c r="AG1520" s="51" t="s">
        <v>82</v>
      </c>
      <c r="AH1520" s="51" t="s">
        <v>83</v>
      </c>
      <c r="AI1520" s="37" t="s">
        <v>5735</v>
      </c>
      <c r="AJ1520" s="40" t="s">
        <v>143</v>
      </c>
      <c r="AK1520" s="51" t="str">
        <f t="shared" ca="1" si="135"/>
        <v>поверен</v>
      </c>
      <c r="AL1520" s="42"/>
      <c r="AM1520" s="42" t="s">
        <v>86</v>
      </c>
      <c r="AN1520" s="42" t="s">
        <v>87</v>
      </c>
      <c r="AO1520" s="42" t="s">
        <v>88</v>
      </c>
      <c r="AP1520" s="48" t="s">
        <v>3468</v>
      </c>
      <c r="AQ1520" s="41"/>
      <c r="AR1520" s="51"/>
      <c r="AS1520" s="42" t="s">
        <v>91</v>
      </c>
      <c r="AT1520" s="37" t="s">
        <v>92</v>
      </c>
      <c r="AU1520" s="37"/>
      <c r="AV1520" s="40"/>
      <c r="AW1520" s="40" t="s">
        <v>5696</v>
      </c>
      <c r="AX1520" s="37"/>
      <c r="AY1520" s="37"/>
      <c r="AZ1520" s="37"/>
      <c r="BA1520" s="40"/>
      <c r="BB1520" s="40" t="s">
        <v>93</v>
      </c>
      <c r="BC1520" s="40" t="s">
        <v>94</v>
      </c>
      <c r="BD1520" s="42">
        <v>3201</v>
      </c>
      <c r="BE1520" s="40"/>
      <c r="BF1520" s="52"/>
      <c r="BG1520" s="53" t="s">
        <v>1822</v>
      </c>
      <c r="BH1520" s="54"/>
      <c r="BI1520" s="47"/>
      <c r="BJ1520" s="47"/>
      <c r="BK1520" s="47"/>
      <c r="BL1520" s="55"/>
      <c r="BM1520" s="55"/>
      <c r="BN1520" s="55"/>
      <c r="BO1520" s="55"/>
      <c r="BP1520" s="55"/>
      <c r="BQ1520" s="55"/>
      <c r="BR1520" s="55"/>
      <c r="BS1520" s="55"/>
      <c r="BT1520" s="55"/>
      <c r="BU1520" s="55"/>
      <c r="BV1520" s="55"/>
      <c r="BW1520" s="55"/>
      <c r="BX1520" s="55"/>
      <c r="BY1520" s="55"/>
      <c r="BZ1520" s="55"/>
      <c r="CA1520" s="55"/>
      <c r="CB1520" s="55"/>
      <c r="CC1520" s="55"/>
      <c r="CD1520" s="55"/>
      <c r="CE1520" s="55"/>
      <c r="CF1520" s="55"/>
      <c r="CG1520" s="55"/>
      <c r="CH1520" s="55"/>
      <c r="CI1520" s="55"/>
      <c r="CJ1520" s="55"/>
      <c r="CK1520" s="55"/>
      <c r="CL1520" s="55"/>
      <c r="CM1520" s="55"/>
      <c r="CN1520" s="55"/>
      <c r="CO1520" s="55"/>
      <c r="CP1520" s="55"/>
      <c r="CQ1520" s="55"/>
      <c r="CR1520" s="55"/>
      <c r="CS1520" s="55"/>
      <c r="CT1520" s="55"/>
      <c r="CU1520" s="55"/>
      <c r="CV1520" s="55"/>
      <c r="CW1520" s="55"/>
      <c r="CX1520" s="55"/>
      <c r="CY1520" s="55"/>
      <c r="CZ1520" s="55"/>
      <c r="DA1520" s="55"/>
      <c r="DB1520" s="55"/>
      <c r="DC1520" s="55"/>
      <c r="DD1520" s="55"/>
      <c r="DE1520" s="55"/>
      <c r="DF1520" s="55"/>
      <c r="DG1520" s="55"/>
      <c r="DH1520" s="55"/>
      <c r="DI1520" s="55"/>
      <c r="DJ1520" s="55"/>
      <c r="DK1520" s="55"/>
      <c r="DL1520" s="55"/>
      <c r="DM1520" s="55"/>
      <c r="DN1520" s="55"/>
      <c r="DO1520" s="55"/>
      <c r="DP1520" s="55"/>
      <c r="DQ1520" s="55"/>
      <c r="DR1520" s="55"/>
      <c r="DS1520" s="55"/>
      <c r="DT1520" s="55"/>
      <c r="DU1520" s="55"/>
      <c r="DV1520" s="55"/>
      <c r="DW1520" s="55"/>
      <c r="DX1520" s="55"/>
      <c r="DY1520" s="55"/>
      <c r="DZ1520" s="55"/>
      <c r="EA1520" s="55"/>
      <c r="EB1520" s="55"/>
      <c r="EC1520" s="55"/>
      <c r="ED1520" s="55"/>
      <c r="EE1520" s="55"/>
      <c r="EF1520" s="55"/>
      <c r="EG1520" s="55"/>
      <c r="EH1520" s="55"/>
      <c r="EI1520" s="55"/>
      <c r="EJ1520" s="55"/>
      <c r="EK1520" s="55"/>
      <c r="EL1520" s="55"/>
      <c r="EM1520" s="55"/>
      <c r="EN1520" s="55"/>
      <c r="EO1520" s="55"/>
      <c r="EP1520" s="55"/>
      <c r="EQ1520" s="55"/>
      <c r="ER1520" s="55"/>
      <c r="ES1520" s="55"/>
      <c r="ET1520" s="55"/>
      <c r="EU1520" s="55"/>
      <c r="EV1520" s="55"/>
      <c r="EW1520" s="55"/>
      <c r="EX1520" s="55"/>
      <c r="EY1520" s="55"/>
      <c r="EZ1520" s="55"/>
      <c r="FA1520" s="55"/>
      <c r="FB1520" s="55"/>
      <c r="FC1520" s="55"/>
      <c r="FD1520" s="55"/>
      <c r="FE1520" s="55"/>
      <c r="FF1520" s="55"/>
      <c r="FG1520" s="55"/>
      <c r="FH1520" s="55"/>
      <c r="FI1520" s="55"/>
      <c r="FJ1520" s="55"/>
      <c r="FK1520" s="55"/>
      <c r="FL1520" s="55"/>
      <c r="FM1520" s="55"/>
      <c r="FN1520" s="55"/>
      <c r="FO1520" s="55"/>
      <c r="FP1520" s="55"/>
      <c r="FQ1520" s="55"/>
      <c r="FR1520" s="55"/>
      <c r="FS1520" s="55"/>
      <c r="FT1520" s="55"/>
      <c r="FU1520" s="55"/>
      <c r="FV1520" s="55"/>
      <c r="FW1520" s="55"/>
      <c r="FX1520" s="55"/>
      <c r="FY1520" s="55"/>
      <c r="FZ1520" s="55"/>
      <c r="GA1520" s="55"/>
      <c r="GB1520" s="55"/>
      <c r="GC1520" s="55"/>
      <c r="GD1520" s="55"/>
      <c r="GE1520" s="55"/>
      <c r="GF1520" s="55"/>
      <c r="GG1520" s="55"/>
      <c r="GH1520" s="55"/>
      <c r="GI1520" s="55"/>
      <c r="GJ1520" s="55"/>
      <c r="GK1520" s="55"/>
      <c r="GL1520" s="55"/>
      <c r="GM1520" s="55"/>
      <c r="GN1520" s="55"/>
      <c r="GO1520" s="55"/>
      <c r="GP1520" s="55"/>
      <c r="GQ1520" s="55"/>
      <c r="GR1520" s="55"/>
      <c r="GS1520" s="55"/>
      <c r="GT1520" s="55"/>
      <c r="GU1520" s="55"/>
      <c r="GV1520" s="55"/>
      <c r="GW1520" s="55"/>
      <c r="GX1520" s="55"/>
      <c r="GY1520" s="55"/>
      <c r="GZ1520" s="55"/>
      <c r="HA1520" s="55"/>
      <c r="HB1520" s="55"/>
      <c r="HC1520" s="55"/>
      <c r="HD1520" s="55"/>
      <c r="HE1520" s="55"/>
      <c r="HF1520" s="55"/>
      <c r="HG1520" s="55"/>
      <c r="HH1520" s="55"/>
      <c r="HI1520" s="55"/>
      <c r="HJ1520" s="55"/>
      <c r="HK1520" s="55"/>
      <c r="HL1520" s="55"/>
      <c r="HM1520" s="55"/>
      <c r="HN1520" s="55"/>
      <c r="HO1520" s="55"/>
      <c r="HP1520" s="55"/>
      <c r="HQ1520" s="55"/>
      <c r="HR1520" s="55"/>
      <c r="HS1520" s="55"/>
      <c r="HT1520" s="55"/>
      <c r="HU1520" s="55"/>
      <c r="HV1520" s="55"/>
      <c r="HW1520" s="55"/>
      <c r="HX1520" s="55"/>
      <c r="HY1520" s="55"/>
      <c r="HZ1520" s="55"/>
      <c r="IA1520" s="55"/>
      <c r="IB1520" s="55"/>
      <c r="IC1520" s="55"/>
      <c r="ID1520" s="55"/>
      <c r="IE1520" s="55"/>
    </row>
    <row r="1521" s="125" customFormat="1" ht="60" hidden="1" customHeight="1">
      <c r="A1521" s="71"/>
      <c r="B1521" s="58" t="s">
        <v>62</v>
      </c>
      <c r="C1521" s="58" t="s">
        <v>63</v>
      </c>
      <c r="D1521" s="59" t="s">
        <v>64</v>
      </c>
      <c r="E1521" s="71">
        <v>600</v>
      </c>
      <c r="F1521" s="62" t="s">
        <v>5186</v>
      </c>
      <c r="G1521" s="71" t="s">
        <v>5736</v>
      </c>
      <c r="H1521" s="71"/>
      <c r="I1521" s="71" t="s">
        <v>5737</v>
      </c>
      <c r="J1521" s="71" t="s">
        <v>5738</v>
      </c>
      <c r="K1521" s="71" t="s">
        <v>5739</v>
      </c>
      <c r="L1521" s="71" t="s">
        <v>5740</v>
      </c>
      <c r="M1521" s="71" t="s">
        <v>406</v>
      </c>
      <c r="N1521" s="60" t="s">
        <v>5741</v>
      </c>
      <c r="O1521" s="71" t="s">
        <v>5742</v>
      </c>
      <c r="P1521" s="71" t="s">
        <v>76</v>
      </c>
      <c r="Q1521" s="71">
        <v>34</v>
      </c>
      <c r="R1521" s="115"/>
      <c r="S1521" s="71"/>
      <c r="T1521" s="115"/>
      <c r="U1521" s="71">
        <v>4</v>
      </c>
      <c r="V1521" s="71" t="s">
        <v>325</v>
      </c>
      <c r="W1521" s="71" t="s">
        <v>2743</v>
      </c>
      <c r="X1521" s="71">
        <v>20</v>
      </c>
      <c r="Y1521" s="71" t="s">
        <v>325</v>
      </c>
      <c r="Z1521" s="71" t="s">
        <v>2743</v>
      </c>
      <c r="AA1521" s="71" t="s">
        <v>1127</v>
      </c>
      <c r="AB1521" s="71"/>
      <c r="AC1521" s="71" t="s">
        <v>141</v>
      </c>
      <c r="AD1521" s="71">
        <v>24</v>
      </c>
      <c r="AE1521" s="115">
        <v>45524</v>
      </c>
      <c r="AF1521" s="73">
        <f t="shared" si="132"/>
        <v>46253</v>
      </c>
      <c r="AG1521" s="73" t="s">
        <v>1480</v>
      </c>
      <c r="AH1521" s="73" t="s">
        <v>83</v>
      </c>
      <c r="AI1521" s="71" t="s">
        <v>5743</v>
      </c>
      <c r="AJ1521" s="71" t="s">
        <v>143</v>
      </c>
      <c r="AK1521" s="73" t="str">
        <f t="shared" ca="1" si="135"/>
        <v>поверен</v>
      </c>
      <c r="AL1521" s="71"/>
      <c r="AM1521" s="66" t="s">
        <v>86</v>
      </c>
      <c r="AN1521" s="66" t="s">
        <v>87</v>
      </c>
      <c r="AO1521" s="58" t="s">
        <v>88</v>
      </c>
      <c r="AP1521" s="781"/>
      <c r="AQ1521" s="71"/>
      <c r="AR1521" s="71"/>
      <c r="AS1521" s="71"/>
      <c r="AT1521" s="71"/>
      <c r="AU1521" s="71"/>
      <c r="AV1521" s="71"/>
      <c r="AW1521" s="71" t="s">
        <v>5744</v>
      </c>
      <c r="AX1521" s="71"/>
      <c r="AY1521" s="71"/>
      <c r="AZ1521" s="71"/>
      <c r="BA1521" s="71"/>
      <c r="BB1521" s="62" t="s">
        <v>5745</v>
      </c>
      <c r="BC1521" s="62" t="s">
        <v>5746</v>
      </c>
      <c r="BD1521" s="58">
        <v>3401</v>
      </c>
      <c r="BE1521" s="828"/>
      <c r="BF1521" s="829"/>
      <c r="BG1521" s="76" t="s">
        <v>3158</v>
      </c>
      <c r="BH1521" s="71"/>
      <c r="BI1521" s="71"/>
      <c r="BJ1521" s="71"/>
      <c r="BK1521" s="71"/>
    </row>
    <row r="1522" s="2" customFormat="1" ht="60" hidden="1" customHeight="1">
      <c r="A1522" s="58"/>
      <c r="B1522" s="58" t="s">
        <v>62</v>
      </c>
      <c r="C1522" s="58" t="s">
        <v>63</v>
      </c>
      <c r="D1522" s="59" t="s">
        <v>64</v>
      </c>
      <c r="E1522" s="59">
        <v>601</v>
      </c>
      <c r="F1522" s="62" t="s">
        <v>5747</v>
      </c>
      <c r="G1522" s="62" t="s">
        <v>5748</v>
      </c>
      <c r="H1522" s="59" t="s">
        <v>5749</v>
      </c>
      <c r="I1522" s="63" t="s">
        <v>5750</v>
      </c>
      <c r="J1522" s="62" t="s">
        <v>5751</v>
      </c>
      <c r="K1522" s="64" t="s">
        <v>131</v>
      </c>
      <c r="L1522" s="830" t="s">
        <v>5752</v>
      </c>
      <c r="M1522" s="64" t="s">
        <v>5753</v>
      </c>
      <c r="N1522" s="64" t="s">
        <v>5754</v>
      </c>
      <c r="O1522" s="58" t="s">
        <v>5755</v>
      </c>
      <c r="P1522" s="58" t="s">
        <v>76</v>
      </c>
      <c r="Q1522" s="66" t="s">
        <v>137</v>
      </c>
      <c r="R1522" s="115">
        <v>42887</v>
      </c>
      <c r="S1522" s="63">
        <v>12</v>
      </c>
      <c r="T1522" s="69">
        <f t="shared" si="134"/>
        <v>47269.400000000001</v>
      </c>
      <c r="U1522" s="59" t="s">
        <v>100</v>
      </c>
      <c r="V1522" s="71" t="str">
        <f t="shared" si="130"/>
        <v>М</v>
      </c>
      <c r="W1522" s="71" t="str">
        <f t="shared" si="131"/>
        <v>Па</v>
      </c>
      <c r="X1522" s="63">
        <v>1</v>
      </c>
      <c r="Y1522" s="63" t="s">
        <v>138</v>
      </c>
      <c r="Z1522" s="66" t="s">
        <v>139</v>
      </c>
      <c r="AA1522" s="59" t="s">
        <v>1127</v>
      </c>
      <c r="AB1522" s="63"/>
      <c r="AC1522" s="66" t="s">
        <v>141</v>
      </c>
      <c r="AD1522" s="64">
        <v>24</v>
      </c>
      <c r="AE1522" s="72">
        <v>45332</v>
      </c>
      <c r="AF1522" s="73">
        <f t="shared" si="132"/>
        <v>46062</v>
      </c>
      <c r="AG1522" s="62" t="s">
        <v>82</v>
      </c>
      <c r="AH1522" s="62" t="s">
        <v>83</v>
      </c>
      <c r="AI1522" s="66" t="s">
        <v>5756</v>
      </c>
      <c r="AJ1522" s="62" t="s">
        <v>143</v>
      </c>
      <c r="AK1522" s="73" t="str">
        <f t="shared" ca="1" si="135"/>
        <v>поверен</v>
      </c>
      <c r="AL1522" s="66"/>
      <c r="AM1522" s="66" t="s">
        <v>86</v>
      </c>
      <c r="AN1522" s="66" t="s">
        <v>87</v>
      </c>
      <c r="AO1522" s="66" t="s">
        <v>88</v>
      </c>
      <c r="AP1522" s="63" t="s">
        <v>5757</v>
      </c>
      <c r="AQ1522" s="74" t="s">
        <v>4350</v>
      </c>
      <c r="AR1522" s="73"/>
      <c r="AS1522" s="66" t="s">
        <v>91</v>
      </c>
      <c r="AT1522" s="58" t="s">
        <v>385</v>
      </c>
      <c r="AU1522" s="58"/>
      <c r="AV1522" s="62">
        <v>45323</v>
      </c>
      <c r="AW1522" s="62"/>
      <c r="AX1522" s="58"/>
      <c r="AY1522" s="58"/>
      <c r="AZ1522" s="58"/>
      <c r="BA1522" s="62"/>
      <c r="BB1522" s="62" t="s">
        <v>145</v>
      </c>
      <c r="BC1522" s="62" t="s">
        <v>146</v>
      </c>
      <c r="BD1522" s="66">
        <v>3001</v>
      </c>
      <c r="BE1522" s="62"/>
      <c r="BF1522" s="75"/>
      <c r="BG1522" s="76" t="s">
        <v>362</v>
      </c>
      <c r="BH1522" s="123"/>
      <c r="BI1522" s="74"/>
      <c r="BJ1522" s="74" t="s">
        <v>602</v>
      </c>
      <c r="BK1522" s="74" t="s">
        <v>2711</v>
      </c>
      <c r="BL1522" s="2"/>
    </row>
    <row r="1523" s="98" customFormat="1" ht="60" hidden="1" customHeight="1">
      <c r="A1523" s="37"/>
      <c r="B1523" s="37" t="s">
        <v>62</v>
      </c>
      <c r="C1523" s="37" t="s">
        <v>63</v>
      </c>
      <c r="D1523" s="56" t="s">
        <v>64</v>
      </c>
      <c r="E1523" s="56">
        <v>601</v>
      </c>
      <c r="F1523" s="40" t="s">
        <v>5747</v>
      </c>
      <c r="G1523" s="40" t="s">
        <v>5758</v>
      </c>
      <c r="H1523" s="56" t="s">
        <v>5759</v>
      </c>
      <c r="I1523" s="48" t="s">
        <v>1782</v>
      </c>
      <c r="J1523" s="40" t="s">
        <v>1783</v>
      </c>
      <c r="K1523" s="49" t="s">
        <v>1784</v>
      </c>
      <c r="L1523" s="49" t="s">
        <v>1785</v>
      </c>
      <c r="M1523" s="49" t="s">
        <v>5760</v>
      </c>
      <c r="N1523" s="49">
        <v>793</v>
      </c>
      <c r="O1523" s="37" t="s">
        <v>1788</v>
      </c>
      <c r="P1523" s="37" t="s">
        <v>76</v>
      </c>
      <c r="Q1523" s="42" t="s">
        <v>289</v>
      </c>
      <c r="R1523" s="91">
        <v>43101</v>
      </c>
      <c r="S1523" s="48">
        <v>14</v>
      </c>
      <c r="T1523" s="45">
        <f t="shared" si="134"/>
        <v>48213.800000000003</v>
      </c>
      <c r="U1523" s="56" t="s">
        <v>5761</v>
      </c>
      <c r="V1523" s="37"/>
      <c r="W1523" s="37" t="str">
        <f t="shared" si="131"/>
        <v>м</v>
      </c>
      <c r="X1523" s="48" t="s">
        <v>1790</v>
      </c>
      <c r="Y1523" s="48"/>
      <c r="Z1523" s="42" t="s">
        <v>325</v>
      </c>
      <c r="AA1523" s="56" t="s">
        <v>326</v>
      </c>
      <c r="AB1523" s="48" t="s">
        <v>325</v>
      </c>
      <c r="AC1523" s="42" t="s">
        <v>325</v>
      </c>
      <c r="AD1523" s="49">
        <v>24</v>
      </c>
      <c r="AE1523" s="50">
        <v>45880</v>
      </c>
      <c r="AF1523" s="51">
        <f t="shared" si="132"/>
        <v>46609</v>
      </c>
      <c r="AG1523" s="51" t="s">
        <v>1480</v>
      </c>
      <c r="AH1523" s="51" t="s">
        <v>83</v>
      </c>
      <c r="AI1523" s="42" t="s">
        <v>5762</v>
      </c>
      <c r="AJ1523" s="40" t="s">
        <v>109</v>
      </c>
      <c r="AK1523" s="51" t="str">
        <f t="shared" ca="1" si="135"/>
        <v>поверен</v>
      </c>
      <c r="AL1523" s="42"/>
      <c r="AM1523" s="42" t="s">
        <v>86</v>
      </c>
      <c r="AN1523" s="42" t="s">
        <v>87</v>
      </c>
      <c r="AO1523" s="42" t="s">
        <v>88</v>
      </c>
      <c r="AP1523" s="48" t="s">
        <v>5763</v>
      </c>
      <c r="AQ1523" s="41" t="s">
        <v>5764</v>
      </c>
      <c r="AR1523" s="51"/>
      <c r="AS1523" s="42" t="s">
        <v>91</v>
      </c>
      <c r="AT1523" s="37" t="s">
        <v>385</v>
      </c>
      <c r="AU1523" s="37"/>
      <c r="AV1523" s="41" t="s">
        <v>5764</v>
      </c>
      <c r="AW1523" s="40"/>
      <c r="AX1523" s="37"/>
      <c r="AY1523" s="37"/>
      <c r="AZ1523" s="37"/>
      <c r="BA1523" s="40"/>
      <c r="BB1523" s="40" t="s">
        <v>329</v>
      </c>
      <c r="BC1523" s="40" t="s">
        <v>298</v>
      </c>
      <c r="BD1523" s="42">
        <v>2971</v>
      </c>
      <c r="BE1523" s="40"/>
      <c r="BF1523" s="52"/>
      <c r="BG1523" s="93" t="s">
        <v>455</v>
      </c>
      <c r="BH1523" s="99"/>
      <c r="BI1523" s="41" t="s">
        <v>1792</v>
      </c>
      <c r="BJ1523" s="41" t="s">
        <v>1344</v>
      </c>
      <c r="BK1523" s="41" t="s">
        <v>302</v>
      </c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</row>
    <row r="1524" s="55" customFormat="1" ht="60" hidden="1" customHeight="1">
      <c r="A1524" s="58"/>
      <c r="B1524" s="58" t="s">
        <v>62</v>
      </c>
      <c r="C1524" s="58" t="s">
        <v>63</v>
      </c>
      <c r="D1524" s="59" t="s">
        <v>64</v>
      </c>
      <c r="E1524" s="59" t="s">
        <v>5765</v>
      </c>
      <c r="F1524" s="62" t="s">
        <v>5766</v>
      </c>
      <c r="G1524" s="62" t="s">
        <v>5767</v>
      </c>
      <c r="H1524" s="59" t="s">
        <v>5768</v>
      </c>
      <c r="I1524" s="63" t="s">
        <v>1782</v>
      </c>
      <c r="J1524" s="62" t="s">
        <v>1783</v>
      </c>
      <c r="K1524" s="64" t="s">
        <v>1784</v>
      </c>
      <c r="L1524" s="64" t="s">
        <v>1785</v>
      </c>
      <c r="M1524" s="62" t="s">
        <v>5769</v>
      </c>
      <c r="N1524" s="64">
        <v>632</v>
      </c>
      <c r="O1524" s="58" t="s">
        <v>1788</v>
      </c>
      <c r="P1524" s="58" t="s">
        <v>76</v>
      </c>
      <c r="Q1524" s="66" t="s">
        <v>289</v>
      </c>
      <c r="R1524" s="60">
        <v>2017</v>
      </c>
      <c r="S1524" s="63">
        <v>14</v>
      </c>
      <c r="T1524" s="69">
        <f t="shared" si="134"/>
        <v>7129.8000000000002</v>
      </c>
      <c r="U1524" s="59" t="s">
        <v>5770</v>
      </c>
      <c r="V1524" s="71"/>
      <c r="W1524" s="71" t="s">
        <v>325</v>
      </c>
      <c r="X1524" s="63">
        <v>1.6699999999999999</v>
      </c>
      <c r="Y1524" s="63"/>
      <c r="Z1524" s="66" t="s">
        <v>325</v>
      </c>
      <c r="AA1524" s="59" t="s">
        <v>5771</v>
      </c>
      <c r="AB1524" s="63" t="s">
        <v>325</v>
      </c>
      <c r="AC1524" s="66" t="s">
        <v>325</v>
      </c>
      <c r="AD1524" s="64">
        <v>24</v>
      </c>
      <c r="AE1524" s="72">
        <v>45332</v>
      </c>
      <c r="AF1524" s="73">
        <f t="shared" si="132"/>
        <v>46062</v>
      </c>
      <c r="AG1524" s="73" t="s">
        <v>82</v>
      </c>
      <c r="AH1524" s="73" t="s">
        <v>83</v>
      </c>
      <c r="AI1524" s="66" t="s">
        <v>5772</v>
      </c>
      <c r="AJ1524" s="62" t="s">
        <v>143</v>
      </c>
      <c r="AK1524" s="73" t="str">
        <f t="shared" ca="1" si="135"/>
        <v>поверен</v>
      </c>
      <c r="AL1524" s="66"/>
      <c r="AM1524" s="66" t="s">
        <v>86</v>
      </c>
      <c r="AN1524" s="66" t="s">
        <v>87</v>
      </c>
      <c r="AO1524" s="66" t="s">
        <v>88</v>
      </c>
      <c r="AP1524" s="63" t="s">
        <v>3014</v>
      </c>
      <c r="AQ1524" s="74"/>
      <c r="AR1524" s="73"/>
      <c r="AS1524" s="66"/>
      <c r="AT1524" s="58"/>
      <c r="AU1524" s="58"/>
      <c r="AV1524" s="62"/>
      <c r="AW1524" s="62"/>
      <c r="AX1524" s="58"/>
      <c r="AY1524" s="58"/>
      <c r="AZ1524" s="58"/>
      <c r="BA1524" s="62"/>
      <c r="BB1524" s="62" t="s">
        <v>329</v>
      </c>
      <c r="BC1524" s="62" t="s">
        <v>298</v>
      </c>
      <c r="BD1524" s="66">
        <v>2971</v>
      </c>
      <c r="BE1524" s="62"/>
      <c r="BF1524" s="75"/>
      <c r="BG1524" s="76" t="s">
        <v>362</v>
      </c>
      <c r="BH1524" s="77"/>
      <c r="BI1524" s="74" t="s">
        <v>1792</v>
      </c>
      <c r="BJ1524" s="74" t="s">
        <v>1344</v>
      </c>
      <c r="BK1524" s="74" t="s">
        <v>302</v>
      </c>
    </row>
    <row r="1525" s="36" customFormat="1" ht="60" hidden="1" customHeight="1">
      <c r="A1525" s="37"/>
      <c r="B1525" s="37" t="s">
        <v>62</v>
      </c>
      <c r="C1525" s="37" t="s">
        <v>63</v>
      </c>
      <c r="D1525" s="56" t="s">
        <v>64</v>
      </c>
      <c r="E1525" s="56">
        <v>604</v>
      </c>
      <c r="F1525" s="40" t="s">
        <v>5773</v>
      </c>
      <c r="G1525" s="40" t="s">
        <v>5774</v>
      </c>
      <c r="H1525" s="56" t="s">
        <v>5775</v>
      </c>
      <c r="I1525" s="48" t="s">
        <v>5776</v>
      </c>
      <c r="J1525" s="40" t="s">
        <v>5777</v>
      </c>
      <c r="K1525" s="49" t="s">
        <v>5778</v>
      </c>
      <c r="L1525" s="49" t="s">
        <v>5779</v>
      </c>
      <c r="M1525" s="49" t="s">
        <v>5780</v>
      </c>
      <c r="N1525" s="56" t="s">
        <v>5781</v>
      </c>
      <c r="O1525" s="37" t="s">
        <v>5782</v>
      </c>
      <c r="P1525" s="37" t="s">
        <v>154</v>
      </c>
      <c r="Q1525" s="42" t="s">
        <v>1193</v>
      </c>
      <c r="R1525" s="96">
        <v>42339</v>
      </c>
      <c r="S1525" s="48">
        <v>10</v>
      </c>
      <c r="T1525" s="45">
        <f t="shared" si="134"/>
        <v>45991</v>
      </c>
      <c r="U1525" s="56">
        <v>0</v>
      </c>
      <c r="V1525" s="47" t="str">
        <f t="shared" si="130"/>
        <v>м</v>
      </c>
      <c r="W1525" s="47" t="str">
        <f t="shared" si="131"/>
        <v>м/c</v>
      </c>
      <c r="X1525" s="48">
        <v>12.699999999999999</v>
      </c>
      <c r="Y1525" s="48" t="s">
        <v>325</v>
      </c>
      <c r="Z1525" s="42" t="s">
        <v>2322</v>
      </c>
      <c r="AA1525" s="56" t="s">
        <v>5783</v>
      </c>
      <c r="AB1525" s="48"/>
      <c r="AC1525" s="42" t="s">
        <v>141</v>
      </c>
      <c r="AD1525" s="49">
        <v>24</v>
      </c>
      <c r="AE1525" s="50">
        <v>45468</v>
      </c>
      <c r="AF1525" s="51">
        <f t="shared" si="132"/>
        <v>46197</v>
      </c>
      <c r="AG1525" s="40" t="s">
        <v>82</v>
      </c>
      <c r="AH1525" s="40" t="s">
        <v>83</v>
      </c>
      <c r="AI1525" s="37" t="s">
        <v>5784</v>
      </c>
      <c r="AJ1525" s="40" t="s">
        <v>85</v>
      </c>
      <c r="AK1525" s="51" t="str">
        <f t="shared" ca="1" si="135"/>
        <v>поверен</v>
      </c>
      <c r="AL1525" s="42"/>
      <c r="AM1525" s="42" t="s">
        <v>86</v>
      </c>
      <c r="AN1525" s="42" t="s">
        <v>87</v>
      </c>
      <c r="AO1525" s="42" t="s">
        <v>88</v>
      </c>
      <c r="AP1525" s="48" t="s">
        <v>5785</v>
      </c>
      <c r="AQ1525" s="41" t="s">
        <v>5786</v>
      </c>
      <c r="AR1525" s="51"/>
      <c r="AS1525" s="42" t="s">
        <v>91</v>
      </c>
      <c r="AT1525" s="37" t="s">
        <v>92</v>
      </c>
      <c r="AU1525" s="37"/>
      <c r="AV1525" s="40">
        <v>45025</v>
      </c>
      <c r="AW1525" s="40"/>
      <c r="AX1525" s="37"/>
      <c r="AY1525" s="37"/>
      <c r="AZ1525" s="37"/>
      <c r="BA1525" s="40"/>
      <c r="BB1525" s="40" t="s">
        <v>2327</v>
      </c>
      <c r="BC1525" s="40" t="s">
        <v>2328</v>
      </c>
      <c r="BD1525" s="42">
        <v>3661</v>
      </c>
      <c r="BE1525" s="40"/>
      <c r="BF1525" s="52"/>
      <c r="BG1525" s="53"/>
      <c r="BH1525" s="54"/>
      <c r="BI1525" s="47"/>
      <c r="BJ1525" s="47"/>
      <c r="BK1525" s="47"/>
      <c r="BL1525" s="55"/>
      <c r="BM1525" s="55"/>
      <c r="BN1525" s="55"/>
      <c r="BO1525" s="55"/>
      <c r="BP1525" s="55"/>
      <c r="BQ1525" s="55"/>
      <c r="BR1525" s="55"/>
      <c r="BS1525" s="55"/>
      <c r="BT1525" s="55"/>
      <c r="BU1525" s="55"/>
      <c r="BV1525" s="55"/>
      <c r="BW1525" s="55"/>
      <c r="BX1525" s="55"/>
      <c r="BY1525" s="55"/>
      <c r="BZ1525" s="55"/>
      <c r="CA1525" s="55"/>
      <c r="CB1525" s="55"/>
      <c r="CC1525" s="55"/>
      <c r="CD1525" s="55"/>
      <c r="CE1525" s="55"/>
      <c r="CF1525" s="55"/>
      <c r="CG1525" s="55"/>
      <c r="CH1525" s="55"/>
      <c r="CI1525" s="55"/>
      <c r="CJ1525" s="55"/>
      <c r="CK1525" s="55"/>
      <c r="CL1525" s="55"/>
      <c r="CM1525" s="55"/>
      <c r="CN1525" s="55"/>
      <c r="CO1525" s="55"/>
      <c r="CP1525" s="55"/>
      <c r="CQ1525" s="55"/>
      <c r="CR1525" s="55"/>
      <c r="CS1525" s="55"/>
      <c r="CT1525" s="55"/>
      <c r="CU1525" s="55"/>
      <c r="CV1525" s="55"/>
      <c r="CW1525" s="55"/>
      <c r="CX1525" s="55"/>
      <c r="CY1525" s="55"/>
      <c r="CZ1525" s="55"/>
      <c r="DA1525" s="55"/>
      <c r="DB1525" s="55"/>
      <c r="DC1525" s="55"/>
      <c r="DD1525" s="55"/>
      <c r="DE1525" s="55"/>
      <c r="DF1525" s="55"/>
      <c r="DG1525" s="55"/>
      <c r="DH1525" s="55"/>
      <c r="DI1525" s="55"/>
      <c r="DJ1525" s="55"/>
      <c r="DK1525" s="55"/>
      <c r="DL1525" s="55"/>
      <c r="DM1525" s="55"/>
      <c r="DN1525" s="55"/>
      <c r="DO1525" s="55"/>
      <c r="DP1525" s="55"/>
      <c r="DQ1525" s="55"/>
      <c r="DR1525" s="55"/>
      <c r="DS1525" s="55"/>
      <c r="DT1525" s="55"/>
      <c r="DU1525" s="55"/>
      <c r="DV1525" s="55"/>
      <c r="DW1525" s="55"/>
      <c r="DX1525" s="55"/>
      <c r="DY1525" s="55"/>
      <c r="DZ1525" s="55"/>
      <c r="EA1525" s="55"/>
      <c r="EB1525" s="55"/>
      <c r="EC1525" s="55"/>
      <c r="ED1525" s="55"/>
      <c r="EE1525" s="55"/>
      <c r="EF1525" s="55"/>
      <c r="EG1525" s="55"/>
      <c r="EH1525" s="55"/>
      <c r="EI1525" s="55"/>
      <c r="EJ1525" s="55"/>
      <c r="EK1525" s="55"/>
      <c r="EL1525" s="55"/>
      <c r="EM1525" s="55"/>
      <c r="EN1525" s="55"/>
      <c r="EO1525" s="55"/>
      <c r="EP1525" s="55"/>
      <c r="EQ1525" s="55"/>
      <c r="ER1525" s="55"/>
      <c r="ES1525" s="55"/>
      <c r="ET1525" s="55"/>
      <c r="EU1525" s="55"/>
      <c r="EV1525" s="55"/>
      <c r="EW1525" s="55"/>
      <c r="EX1525" s="55"/>
      <c r="EY1525" s="55"/>
      <c r="EZ1525" s="55"/>
      <c r="FA1525" s="55"/>
      <c r="FB1525" s="55"/>
      <c r="FC1525" s="55"/>
      <c r="FD1525" s="55"/>
      <c r="FE1525" s="55"/>
      <c r="FF1525" s="55"/>
      <c r="FG1525" s="55"/>
      <c r="FH1525" s="55"/>
      <c r="FI1525" s="55"/>
      <c r="FJ1525" s="55"/>
      <c r="FK1525" s="55"/>
      <c r="FL1525" s="55"/>
      <c r="FM1525" s="55"/>
      <c r="FN1525" s="55"/>
      <c r="FO1525" s="55"/>
      <c r="FP1525" s="55"/>
      <c r="FQ1525" s="55"/>
      <c r="FR1525" s="55"/>
      <c r="FS1525" s="55"/>
      <c r="FT1525" s="55"/>
      <c r="FU1525" s="55"/>
      <c r="FV1525" s="55"/>
      <c r="FW1525" s="55"/>
      <c r="FX1525" s="55"/>
      <c r="FY1525" s="55"/>
      <c r="FZ1525" s="55"/>
      <c r="GA1525" s="55"/>
      <c r="GB1525" s="55"/>
      <c r="GC1525" s="55"/>
      <c r="GD1525" s="55"/>
      <c r="GE1525" s="55"/>
      <c r="GF1525" s="55"/>
      <c r="GG1525" s="55"/>
      <c r="GH1525" s="55"/>
      <c r="GI1525" s="55"/>
      <c r="GJ1525" s="55"/>
      <c r="GK1525" s="55"/>
      <c r="GL1525" s="55"/>
      <c r="GM1525" s="55"/>
      <c r="GN1525" s="55"/>
      <c r="GO1525" s="55"/>
      <c r="GP1525" s="55"/>
      <c r="GQ1525" s="55"/>
      <c r="GR1525" s="55"/>
      <c r="GS1525" s="55"/>
      <c r="GT1525" s="55"/>
      <c r="GU1525" s="55"/>
      <c r="GV1525" s="55"/>
      <c r="GW1525" s="55"/>
      <c r="GX1525" s="55"/>
      <c r="GY1525" s="55"/>
      <c r="GZ1525" s="55"/>
      <c r="HA1525" s="55"/>
      <c r="HB1525" s="55"/>
      <c r="HC1525" s="55"/>
      <c r="HD1525" s="55"/>
      <c r="HE1525" s="55"/>
      <c r="HF1525" s="55"/>
      <c r="HG1525" s="55"/>
      <c r="HH1525" s="55"/>
      <c r="HI1525" s="55"/>
      <c r="HJ1525" s="55"/>
      <c r="HK1525" s="55"/>
      <c r="HL1525" s="55"/>
      <c r="HM1525" s="55"/>
      <c r="HN1525" s="55"/>
      <c r="HO1525" s="55"/>
      <c r="HP1525" s="55"/>
      <c r="HQ1525" s="55"/>
      <c r="HR1525" s="55"/>
      <c r="HS1525" s="55"/>
      <c r="HT1525" s="55"/>
      <c r="HU1525" s="55"/>
      <c r="HV1525" s="55"/>
      <c r="HW1525" s="55"/>
      <c r="HX1525" s="55"/>
      <c r="HY1525" s="55"/>
      <c r="HZ1525" s="55"/>
      <c r="IA1525" s="55"/>
      <c r="IB1525" s="55"/>
      <c r="IC1525" s="55"/>
      <c r="ID1525" s="55"/>
      <c r="IE1525" s="55"/>
    </row>
    <row r="1526" s="36" customFormat="1" ht="60" hidden="1" customHeight="1">
      <c r="A1526" s="37"/>
      <c r="B1526" s="37" t="s">
        <v>62</v>
      </c>
      <c r="C1526" s="37" t="s">
        <v>63</v>
      </c>
      <c r="D1526" s="56" t="s">
        <v>64</v>
      </c>
      <c r="E1526" s="56">
        <v>604</v>
      </c>
      <c r="F1526" s="40" t="s">
        <v>5773</v>
      </c>
      <c r="G1526" s="40" t="s">
        <v>5787</v>
      </c>
      <c r="H1526" s="56" t="s">
        <v>5788</v>
      </c>
      <c r="I1526" s="48" t="s">
        <v>5776</v>
      </c>
      <c r="J1526" s="40" t="s">
        <v>5777</v>
      </c>
      <c r="K1526" s="49" t="s">
        <v>5778</v>
      </c>
      <c r="L1526" s="49" t="s">
        <v>5779</v>
      </c>
      <c r="M1526" s="49" t="s">
        <v>5780</v>
      </c>
      <c r="N1526" s="56" t="s">
        <v>5789</v>
      </c>
      <c r="O1526" s="37" t="s">
        <v>5782</v>
      </c>
      <c r="P1526" s="37" t="s">
        <v>154</v>
      </c>
      <c r="Q1526" s="42" t="s">
        <v>1193</v>
      </c>
      <c r="R1526" s="96">
        <v>42339</v>
      </c>
      <c r="S1526" s="48">
        <v>10</v>
      </c>
      <c r="T1526" s="45">
        <f t="shared" si="134"/>
        <v>45991</v>
      </c>
      <c r="U1526" s="56">
        <v>0</v>
      </c>
      <c r="V1526" s="47" t="str">
        <f t="shared" si="130"/>
        <v>м</v>
      </c>
      <c r="W1526" s="47" t="str">
        <f t="shared" si="131"/>
        <v>м/c</v>
      </c>
      <c r="X1526" s="48">
        <v>12.699999999999999</v>
      </c>
      <c r="Y1526" s="48" t="s">
        <v>325</v>
      </c>
      <c r="Z1526" s="42" t="s">
        <v>2322</v>
      </c>
      <c r="AA1526" s="56" t="s">
        <v>5783</v>
      </c>
      <c r="AB1526" s="48"/>
      <c r="AC1526" s="42" t="s">
        <v>141</v>
      </c>
      <c r="AD1526" s="49">
        <v>24</v>
      </c>
      <c r="AE1526" s="50">
        <v>45468</v>
      </c>
      <c r="AF1526" s="51">
        <f t="shared" si="132"/>
        <v>46197</v>
      </c>
      <c r="AG1526" s="40" t="s">
        <v>82</v>
      </c>
      <c r="AH1526" s="40" t="s">
        <v>83</v>
      </c>
      <c r="AI1526" s="37" t="s">
        <v>5790</v>
      </c>
      <c r="AJ1526" s="40" t="s">
        <v>85</v>
      </c>
      <c r="AK1526" s="51" t="str">
        <f t="shared" ca="1" si="135"/>
        <v>поверен</v>
      </c>
      <c r="AL1526" s="42"/>
      <c r="AM1526" s="42" t="s">
        <v>86</v>
      </c>
      <c r="AN1526" s="42" t="s">
        <v>87</v>
      </c>
      <c r="AO1526" s="42" t="s">
        <v>88</v>
      </c>
      <c r="AP1526" s="48" t="s">
        <v>5785</v>
      </c>
      <c r="AQ1526" s="41" t="s">
        <v>5786</v>
      </c>
      <c r="AR1526" s="51"/>
      <c r="AS1526" s="42" t="s">
        <v>91</v>
      </c>
      <c r="AT1526" s="37" t="s">
        <v>92</v>
      </c>
      <c r="AU1526" s="37"/>
      <c r="AV1526" s="40">
        <v>45025</v>
      </c>
      <c r="AW1526" s="40"/>
      <c r="AX1526" s="37"/>
      <c r="AY1526" s="37"/>
      <c r="AZ1526" s="37"/>
      <c r="BA1526" s="40"/>
      <c r="BB1526" s="40" t="s">
        <v>2327</v>
      </c>
      <c r="BC1526" s="40" t="s">
        <v>2328</v>
      </c>
      <c r="BD1526" s="42">
        <v>3661</v>
      </c>
      <c r="BE1526" s="40"/>
      <c r="BF1526" s="52"/>
      <c r="BG1526" s="53"/>
      <c r="BH1526" s="54"/>
      <c r="BI1526" s="47"/>
      <c r="BJ1526" s="47"/>
      <c r="BK1526" s="47"/>
      <c r="BL1526" s="55"/>
      <c r="BM1526" s="55"/>
      <c r="BN1526" s="55"/>
      <c r="BO1526" s="55"/>
      <c r="BP1526" s="55"/>
      <c r="BQ1526" s="55"/>
      <c r="BR1526" s="55"/>
      <c r="BS1526" s="55"/>
      <c r="BT1526" s="55"/>
      <c r="BU1526" s="55"/>
      <c r="BV1526" s="55"/>
      <c r="BW1526" s="55"/>
      <c r="BX1526" s="55"/>
      <c r="BY1526" s="55"/>
      <c r="BZ1526" s="55"/>
      <c r="CA1526" s="55"/>
      <c r="CB1526" s="55"/>
      <c r="CC1526" s="55"/>
      <c r="CD1526" s="55"/>
      <c r="CE1526" s="55"/>
      <c r="CF1526" s="55"/>
      <c r="CG1526" s="55"/>
      <c r="CH1526" s="55"/>
      <c r="CI1526" s="55"/>
      <c r="CJ1526" s="55"/>
      <c r="CK1526" s="55"/>
      <c r="CL1526" s="55"/>
      <c r="CM1526" s="55"/>
      <c r="CN1526" s="55"/>
      <c r="CO1526" s="55"/>
      <c r="CP1526" s="55"/>
      <c r="CQ1526" s="55"/>
      <c r="CR1526" s="55"/>
      <c r="CS1526" s="55"/>
      <c r="CT1526" s="55"/>
      <c r="CU1526" s="55"/>
      <c r="CV1526" s="55"/>
      <c r="CW1526" s="55"/>
      <c r="CX1526" s="55"/>
      <c r="CY1526" s="55"/>
      <c r="CZ1526" s="55"/>
      <c r="DA1526" s="55"/>
      <c r="DB1526" s="55"/>
      <c r="DC1526" s="55"/>
      <c r="DD1526" s="55"/>
      <c r="DE1526" s="55"/>
      <c r="DF1526" s="55"/>
      <c r="DG1526" s="55"/>
      <c r="DH1526" s="55"/>
      <c r="DI1526" s="55"/>
      <c r="DJ1526" s="55"/>
      <c r="DK1526" s="55"/>
      <c r="DL1526" s="55"/>
      <c r="DM1526" s="55"/>
      <c r="DN1526" s="55"/>
      <c r="DO1526" s="55"/>
      <c r="DP1526" s="55"/>
      <c r="DQ1526" s="55"/>
      <c r="DR1526" s="55"/>
      <c r="DS1526" s="55"/>
      <c r="DT1526" s="55"/>
      <c r="DU1526" s="55"/>
      <c r="DV1526" s="55"/>
      <c r="DW1526" s="55"/>
      <c r="DX1526" s="55"/>
      <c r="DY1526" s="55"/>
      <c r="DZ1526" s="55"/>
      <c r="EA1526" s="55"/>
      <c r="EB1526" s="55"/>
      <c r="EC1526" s="55"/>
      <c r="ED1526" s="55"/>
      <c r="EE1526" s="55"/>
      <c r="EF1526" s="55"/>
      <c r="EG1526" s="55"/>
      <c r="EH1526" s="55"/>
      <c r="EI1526" s="55"/>
      <c r="EJ1526" s="55"/>
      <c r="EK1526" s="55"/>
      <c r="EL1526" s="55"/>
      <c r="EM1526" s="55"/>
      <c r="EN1526" s="55"/>
      <c r="EO1526" s="55"/>
      <c r="EP1526" s="55"/>
      <c r="EQ1526" s="55"/>
      <c r="ER1526" s="55"/>
      <c r="ES1526" s="55"/>
      <c r="ET1526" s="55"/>
      <c r="EU1526" s="55"/>
      <c r="EV1526" s="55"/>
      <c r="EW1526" s="55"/>
      <c r="EX1526" s="55"/>
      <c r="EY1526" s="55"/>
      <c r="EZ1526" s="55"/>
      <c r="FA1526" s="55"/>
      <c r="FB1526" s="55"/>
      <c r="FC1526" s="55"/>
      <c r="FD1526" s="55"/>
      <c r="FE1526" s="55"/>
      <c r="FF1526" s="55"/>
      <c r="FG1526" s="55"/>
      <c r="FH1526" s="55"/>
      <c r="FI1526" s="55"/>
      <c r="FJ1526" s="55"/>
      <c r="FK1526" s="55"/>
      <c r="FL1526" s="55"/>
      <c r="FM1526" s="55"/>
      <c r="FN1526" s="55"/>
      <c r="FO1526" s="55"/>
      <c r="FP1526" s="55"/>
      <c r="FQ1526" s="55"/>
      <c r="FR1526" s="55"/>
      <c r="FS1526" s="55"/>
      <c r="FT1526" s="55"/>
      <c r="FU1526" s="55"/>
      <c r="FV1526" s="55"/>
      <c r="FW1526" s="55"/>
      <c r="FX1526" s="55"/>
      <c r="FY1526" s="55"/>
      <c r="FZ1526" s="55"/>
      <c r="GA1526" s="55"/>
      <c r="GB1526" s="55"/>
      <c r="GC1526" s="55"/>
      <c r="GD1526" s="55"/>
      <c r="GE1526" s="55"/>
      <c r="GF1526" s="55"/>
      <c r="GG1526" s="55"/>
      <c r="GH1526" s="55"/>
      <c r="GI1526" s="55"/>
      <c r="GJ1526" s="55"/>
      <c r="GK1526" s="55"/>
      <c r="GL1526" s="55"/>
      <c r="GM1526" s="55"/>
      <c r="GN1526" s="55"/>
      <c r="GO1526" s="55"/>
      <c r="GP1526" s="55"/>
      <c r="GQ1526" s="55"/>
      <c r="GR1526" s="55"/>
      <c r="GS1526" s="55"/>
      <c r="GT1526" s="55"/>
      <c r="GU1526" s="55"/>
      <c r="GV1526" s="55"/>
      <c r="GW1526" s="55"/>
      <c r="GX1526" s="55"/>
      <c r="GY1526" s="55"/>
      <c r="GZ1526" s="55"/>
      <c r="HA1526" s="55"/>
      <c r="HB1526" s="55"/>
      <c r="HC1526" s="55"/>
      <c r="HD1526" s="55"/>
      <c r="HE1526" s="55"/>
      <c r="HF1526" s="55"/>
      <c r="HG1526" s="55"/>
      <c r="HH1526" s="55"/>
      <c r="HI1526" s="55"/>
      <c r="HJ1526" s="55"/>
      <c r="HK1526" s="55"/>
      <c r="HL1526" s="55"/>
      <c r="HM1526" s="55"/>
      <c r="HN1526" s="55"/>
      <c r="HO1526" s="55"/>
      <c r="HP1526" s="55"/>
      <c r="HQ1526" s="55"/>
      <c r="HR1526" s="55"/>
      <c r="HS1526" s="55"/>
      <c r="HT1526" s="55"/>
      <c r="HU1526" s="55"/>
      <c r="HV1526" s="55"/>
      <c r="HW1526" s="55"/>
      <c r="HX1526" s="55"/>
      <c r="HY1526" s="55"/>
      <c r="HZ1526" s="55"/>
      <c r="IA1526" s="55"/>
      <c r="IB1526" s="55"/>
      <c r="IC1526" s="55"/>
      <c r="ID1526" s="55"/>
      <c r="IE1526" s="55"/>
    </row>
    <row r="1527" s="36" customFormat="1" ht="60" hidden="1" customHeight="1">
      <c r="A1527" s="37"/>
      <c r="B1527" s="37" t="s">
        <v>62</v>
      </c>
      <c r="C1527" s="37" t="s">
        <v>63</v>
      </c>
      <c r="D1527" s="56" t="s">
        <v>64</v>
      </c>
      <c r="E1527" s="56">
        <v>604</v>
      </c>
      <c r="F1527" s="40" t="s">
        <v>5773</v>
      </c>
      <c r="G1527" s="40" t="s">
        <v>5791</v>
      </c>
      <c r="H1527" s="56" t="s">
        <v>5792</v>
      </c>
      <c r="I1527" s="48" t="s">
        <v>5793</v>
      </c>
      <c r="J1527" s="40" t="s">
        <v>5794</v>
      </c>
      <c r="K1527" s="49" t="s">
        <v>5795</v>
      </c>
      <c r="L1527" s="49" t="s">
        <v>5796</v>
      </c>
      <c r="M1527" s="49" t="s">
        <v>5797</v>
      </c>
      <c r="N1527" s="49">
        <v>3848</v>
      </c>
      <c r="O1527" s="37" t="s">
        <v>5798</v>
      </c>
      <c r="P1527" s="37" t="s">
        <v>76</v>
      </c>
      <c r="Q1527" s="42" t="s">
        <v>1193</v>
      </c>
      <c r="R1527" s="96">
        <v>44333</v>
      </c>
      <c r="S1527" s="48">
        <v>10</v>
      </c>
      <c r="T1527" s="45">
        <f t="shared" si="134"/>
        <v>47985</v>
      </c>
      <c r="U1527" s="56">
        <v>0</v>
      </c>
      <c r="V1527" s="47" t="str">
        <f t="shared" si="130"/>
        <v>м</v>
      </c>
      <c r="W1527" s="47" t="str">
        <f t="shared" si="131"/>
        <v>м/c</v>
      </c>
      <c r="X1527" s="48">
        <v>30</v>
      </c>
      <c r="Y1527" s="48" t="s">
        <v>325</v>
      </c>
      <c r="Z1527" s="42" t="s">
        <v>2322</v>
      </c>
      <c r="AA1527" s="56" t="s">
        <v>400</v>
      </c>
      <c r="AB1527" s="48"/>
      <c r="AC1527" s="42" t="s">
        <v>141</v>
      </c>
      <c r="AD1527" s="49">
        <v>24</v>
      </c>
      <c r="AE1527" s="50">
        <v>45855</v>
      </c>
      <c r="AF1527" s="51">
        <f t="shared" si="132"/>
        <v>46584</v>
      </c>
      <c r="AG1527" s="40" t="s">
        <v>82</v>
      </c>
      <c r="AH1527" s="40" t="s">
        <v>83</v>
      </c>
      <c r="AI1527" s="42" t="s">
        <v>5799</v>
      </c>
      <c r="AJ1527" s="40" t="s">
        <v>109</v>
      </c>
      <c r="AK1527" s="51" t="str">
        <f t="shared" ca="1" si="135"/>
        <v>поверен</v>
      </c>
      <c r="AL1527" s="42"/>
      <c r="AM1527" s="42" t="s">
        <v>86</v>
      </c>
      <c r="AN1527" s="42" t="s">
        <v>87</v>
      </c>
      <c r="AO1527" s="42" t="s">
        <v>88</v>
      </c>
      <c r="AP1527" s="48" t="s">
        <v>5800</v>
      </c>
      <c r="AQ1527" s="41" t="s">
        <v>5801</v>
      </c>
      <c r="AR1527" s="51"/>
      <c r="AS1527" s="42" t="s">
        <v>91</v>
      </c>
      <c r="AT1527" s="37" t="s">
        <v>385</v>
      </c>
      <c r="AU1527" s="37"/>
      <c r="AV1527" s="40">
        <v>45025</v>
      </c>
      <c r="AW1527" s="40"/>
      <c r="AX1527" s="365"/>
      <c r="AY1527" s="365"/>
      <c r="AZ1527" s="365"/>
      <c r="BA1527" s="363"/>
      <c r="BB1527" s="363" t="s">
        <v>2327</v>
      </c>
      <c r="BC1527" s="363" t="s">
        <v>2328</v>
      </c>
      <c r="BD1527" s="366">
        <v>3661</v>
      </c>
      <c r="BE1527" s="363"/>
      <c r="BF1527" s="409"/>
      <c r="BG1527" s="53"/>
      <c r="BH1527" s="103"/>
      <c r="BI1527" s="38" t="s">
        <v>2337</v>
      </c>
      <c r="BJ1527" s="38" t="s">
        <v>5802</v>
      </c>
      <c r="BK1527" s="38" t="s">
        <v>5803</v>
      </c>
      <c r="BL1527" s="55"/>
      <c r="BM1527" s="55"/>
      <c r="BN1527" s="55"/>
      <c r="BO1527" s="55"/>
      <c r="BP1527" s="55"/>
      <c r="BQ1527" s="55"/>
      <c r="BR1527" s="55"/>
      <c r="BS1527" s="55"/>
      <c r="BT1527" s="55"/>
      <c r="BU1527" s="55"/>
      <c r="BV1527" s="55"/>
      <c r="BW1527" s="55"/>
      <c r="BX1527" s="55"/>
      <c r="BY1527" s="55"/>
      <c r="BZ1527" s="55"/>
      <c r="CA1527" s="55"/>
      <c r="CB1527" s="55"/>
      <c r="CC1527" s="55"/>
      <c r="CD1527" s="55"/>
      <c r="CE1527" s="55"/>
      <c r="CF1527" s="55"/>
      <c r="CG1527" s="55"/>
      <c r="CH1527" s="55"/>
      <c r="CI1527" s="55"/>
      <c r="CJ1527" s="55"/>
      <c r="CK1527" s="55"/>
      <c r="CL1527" s="55"/>
      <c r="CM1527" s="55"/>
      <c r="CN1527" s="55"/>
      <c r="CO1527" s="55"/>
      <c r="CP1527" s="55"/>
      <c r="CQ1527" s="55"/>
      <c r="CR1527" s="55"/>
      <c r="CS1527" s="55"/>
      <c r="CT1527" s="55"/>
      <c r="CU1527" s="55"/>
      <c r="CV1527" s="55"/>
      <c r="CW1527" s="55"/>
      <c r="CX1527" s="55"/>
      <c r="CY1527" s="55"/>
      <c r="CZ1527" s="55"/>
      <c r="DA1527" s="55"/>
      <c r="DB1527" s="55"/>
      <c r="DC1527" s="55"/>
      <c r="DD1527" s="55"/>
      <c r="DE1527" s="55"/>
      <c r="DF1527" s="55"/>
      <c r="DG1527" s="55"/>
      <c r="DH1527" s="55"/>
      <c r="DI1527" s="55"/>
      <c r="DJ1527" s="55"/>
      <c r="DK1527" s="55"/>
      <c r="DL1527" s="55"/>
      <c r="DM1527" s="55"/>
      <c r="DN1527" s="55"/>
      <c r="DO1527" s="55"/>
      <c r="DP1527" s="55"/>
      <c r="DQ1527" s="55"/>
      <c r="DR1527" s="55"/>
      <c r="DS1527" s="55"/>
      <c r="DT1527" s="55"/>
      <c r="DU1527" s="55"/>
      <c r="DV1527" s="55"/>
      <c r="DW1527" s="55"/>
      <c r="DX1527" s="55"/>
      <c r="DY1527" s="55"/>
      <c r="DZ1527" s="55"/>
      <c r="EA1527" s="55"/>
      <c r="EB1527" s="55"/>
      <c r="EC1527" s="55"/>
      <c r="ED1527" s="55"/>
      <c r="EE1527" s="55"/>
      <c r="EF1527" s="55"/>
      <c r="EG1527" s="55"/>
      <c r="EH1527" s="55"/>
      <c r="EI1527" s="55"/>
      <c r="EJ1527" s="55"/>
      <c r="EK1527" s="55"/>
      <c r="EL1527" s="55"/>
      <c r="EM1527" s="55"/>
      <c r="EN1527" s="55"/>
      <c r="EO1527" s="55"/>
      <c r="EP1527" s="55"/>
      <c r="EQ1527" s="55"/>
      <c r="ER1527" s="55"/>
      <c r="ES1527" s="55"/>
      <c r="ET1527" s="55"/>
      <c r="EU1527" s="55"/>
      <c r="EV1527" s="55"/>
      <c r="EW1527" s="55"/>
      <c r="EX1527" s="55"/>
      <c r="EY1527" s="55"/>
      <c r="EZ1527" s="55"/>
      <c r="FA1527" s="55"/>
      <c r="FB1527" s="55"/>
      <c r="FC1527" s="55"/>
      <c r="FD1527" s="55"/>
      <c r="FE1527" s="55"/>
      <c r="FF1527" s="55"/>
      <c r="FG1527" s="55"/>
      <c r="FH1527" s="55"/>
      <c r="FI1527" s="55"/>
      <c r="FJ1527" s="55"/>
      <c r="FK1527" s="55"/>
      <c r="FL1527" s="55"/>
      <c r="FM1527" s="55"/>
      <c r="FN1527" s="55"/>
      <c r="FO1527" s="55"/>
      <c r="FP1527" s="55"/>
      <c r="FQ1527" s="55"/>
      <c r="FR1527" s="55"/>
      <c r="FS1527" s="55"/>
      <c r="FT1527" s="55"/>
      <c r="FU1527" s="55"/>
      <c r="FV1527" s="55"/>
      <c r="FW1527" s="55"/>
      <c r="FX1527" s="55"/>
      <c r="FY1527" s="55"/>
      <c r="FZ1527" s="55"/>
      <c r="GA1527" s="55"/>
      <c r="GB1527" s="55"/>
      <c r="GC1527" s="55"/>
      <c r="GD1527" s="55"/>
      <c r="GE1527" s="55"/>
      <c r="GF1527" s="55"/>
      <c r="GG1527" s="55"/>
      <c r="GH1527" s="55"/>
      <c r="GI1527" s="55"/>
      <c r="GJ1527" s="55"/>
      <c r="GK1527" s="55"/>
      <c r="GL1527" s="55"/>
      <c r="GM1527" s="55"/>
      <c r="GN1527" s="55"/>
      <c r="GO1527" s="55"/>
      <c r="GP1527" s="55"/>
      <c r="GQ1527" s="55"/>
      <c r="GR1527" s="55"/>
      <c r="GS1527" s="55"/>
      <c r="GT1527" s="55"/>
      <c r="GU1527" s="55"/>
      <c r="GV1527" s="55"/>
      <c r="GW1527" s="55"/>
      <c r="GX1527" s="55"/>
      <c r="GY1527" s="55"/>
      <c r="GZ1527" s="55"/>
      <c r="HA1527" s="55"/>
      <c r="HB1527" s="55"/>
      <c r="HC1527" s="55"/>
      <c r="HD1527" s="55"/>
      <c r="HE1527" s="55"/>
      <c r="HF1527" s="55"/>
      <c r="HG1527" s="55"/>
      <c r="HH1527" s="55"/>
      <c r="HI1527" s="55"/>
      <c r="HJ1527" s="55"/>
      <c r="HK1527" s="55"/>
      <c r="HL1527" s="55"/>
      <c r="HM1527" s="55"/>
      <c r="HN1527" s="55"/>
      <c r="HO1527" s="55"/>
      <c r="HP1527" s="55"/>
      <c r="HQ1527" s="55"/>
      <c r="HR1527" s="55"/>
      <c r="HS1527" s="55"/>
      <c r="HT1527" s="55"/>
      <c r="HU1527" s="55"/>
      <c r="HV1527" s="55"/>
      <c r="HW1527" s="55"/>
      <c r="HX1527" s="55"/>
      <c r="HY1527" s="55"/>
      <c r="HZ1527" s="55"/>
      <c r="IA1527" s="55"/>
      <c r="IB1527" s="55"/>
      <c r="IC1527" s="55"/>
      <c r="ID1527" s="55"/>
      <c r="IE1527" s="55"/>
    </row>
    <row r="1528" s="101" customFormat="1" ht="60" hidden="1" customHeight="1">
      <c r="A1528" s="37"/>
      <c r="B1528" s="37" t="s">
        <v>62</v>
      </c>
      <c r="C1528" s="37" t="s">
        <v>63</v>
      </c>
      <c r="D1528" s="56" t="s">
        <v>64</v>
      </c>
      <c r="E1528" s="56">
        <v>604</v>
      </c>
      <c r="F1528" s="40" t="s">
        <v>5773</v>
      </c>
      <c r="G1528" s="40" t="s">
        <v>5804</v>
      </c>
      <c r="H1528" s="56" t="s">
        <v>5805</v>
      </c>
      <c r="I1528" s="48" t="s">
        <v>5776</v>
      </c>
      <c r="J1528" s="40" t="s">
        <v>5777</v>
      </c>
      <c r="K1528" s="49" t="s">
        <v>5778</v>
      </c>
      <c r="L1528" s="49" t="s">
        <v>5779</v>
      </c>
      <c r="M1528" s="49" t="s">
        <v>5806</v>
      </c>
      <c r="N1528" s="49">
        <v>6102393</v>
      </c>
      <c r="O1528" s="37" t="s">
        <v>5782</v>
      </c>
      <c r="P1528" s="37" t="s">
        <v>154</v>
      </c>
      <c r="Q1528" s="42" t="s">
        <v>1193</v>
      </c>
      <c r="R1528" s="96">
        <v>41289</v>
      </c>
      <c r="S1528" s="48">
        <v>10</v>
      </c>
      <c r="T1528" s="45">
        <f t="shared" si="134"/>
        <v>44941</v>
      </c>
      <c r="U1528" s="56">
        <v>0</v>
      </c>
      <c r="V1528" s="47" t="str">
        <f t="shared" si="130"/>
        <v>м</v>
      </c>
      <c r="W1528" s="47" t="str">
        <f t="shared" si="131"/>
        <v>м/c</v>
      </c>
      <c r="X1528" s="48">
        <v>25.399999999999999</v>
      </c>
      <c r="Y1528" s="48" t="s">
        <v>325</v>
      </c>
      <c r="Z1528" s="42" t="s">
        <v>2322</v>
      </c>
      <c r="AA1528" s="56" t="s">
        <v>5783</v>
      </c>
      <c r="AB1528" s="48"/>
      <c r="AC1528" s="42" t="s">
        <v>141</v>
      </c>
      <c r="AD1528" s="49">
        <v>24</v>
      </c>
      <c r="AE1528" s="50">
        <v>45412</v>
      </c>
      <c r="AF1528" s="51">
        <f t="shared" si="132"/>
        <v>46141</v>
      </c>
      <c r="AG1528" s="40" t="s">
        <v>82</v>
      </c>
      <c r="AH1528" s="40" t="s">
        <v>83</v>
      </c>
      <c r="AI1528" s="37" t="s">
        <v>5807</v>
      </c>
      <c r="AJ1528" s="40" t="s">
        <v>85</v>
      </c>
      <c r="AK1528" s="51" t="str">
        <f t="shared" ca="1" si="135"/>
        <v>поверен</v>
      </c>
      <c r="AL1528" s="42"/>
      <c r="AM1528" s="42" t="s">
        <v>86</v>
      </c>
      <c r="AN1528" s="42" t="s">
        <v>87</v>
      </c>
      <c r="AO1528" s="42" t="s">
        <v>88</v>
      </c>
      <c r="AP1528" s="48" t="s">
        <v>5785</v>
      </c>
      <c r="AQ1528" s="41" t="s">
        <v>5786</v>
      </c>
      <c r="AR1528" s="51"/>
      <c r="AS1528" s="42" t="s">
        <v>91</v>
      </c>
      <c r="AT1528" s="37" t="s">
        <v>92</v>
      </c>
      <c r="AU1528" s="37"/>
      <c r="AV1528" s="40">
        <v>45025</v>
      </c>
      <c r="AW1528" s="40"/>
      <c r="AX1528" s="37"/>
      <c r="AY1528" s="37"/>
      <c r="AZ1528" s="37"/>
      <c r="BA1528" s="40"/>
      <c r="BB1528" s="40" t="s">
        <v>2327</v>
      </c>
      <c r="BC1528" s="40" t="s">
        <v>2328</v>
      </c>
      <c r="BD1528" s="42">
        <v>3661</v>
      </c>
      <c r="BE1528" s="40"/>
      <c r="BF1528" s="52"/>
      <c r="BG1528" s="47" t="s">
        <v>587</v>
      </c>
      <c r="BH1528" s="103"/>
      <c r="BI1528" s="47"/>
      <c r="BJ1528" s="47"/>
      <c r="BK1528" s="47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  <c r="ID1528" s="2"/>
      <c r="IE1528" s="2"/>
    </row>
    <row r="1529" s="101" customFormat="1" ht="60" hidden="1" customHeight="1">
      <c r="A1529" s="37"/>
      <c r="B1529" s="37" t="s">
        <v>62</v>
      </c>
      <c r="C1529" s="37" t="s">
        <v>63</v>
      </c>
      <c r="D1529" s="56" t="s">
        <v>64</v>
      </c>
      <c r="E1529" s="56">
        <v>604</v>
      </c>
      <c r="F1529" s="40" t="s">
        <v>5773</v>
      </c>
      <c r="G1529" s="47" t="s">
        <v>5808</v>
      </c>
      <c r="H1529" s="47" t="s">
        <v>5809</v>
      </c>
      <c r="I1529" s="48" t="s">
        <v>3879</v>
      </c>
      <c r="J1529" s="40" t="s">
        <v>640</v>
      </c>
      <c r="K1529" s="831" t="s">
        <v>463</v>
      </c>
      <c r="L1529" s="49" t="s">
        <v>641</v>
      </c>
      <c r="M1529" s="38" t="s">
        <v>5810</v>
      </c>
      <c r="N1529" s="56" t="s">
        <v>5811</v>
      </c>
      <c r="O1529" s="37" t="s">
        <v>644</v>
      </c>
      <c r="P1529" s="37" t="s">
        <v>76</v>
      </c>
      <c r="Q1529" s="42" t="s">
        <v>137</v>
      </c>
      <c r="R1529" s="96">
        <v>42614</v>
      </c>
      <c r="S1529" s="48">
        <v>12</v>
      </c>
      <c r="T1529" s="45">
        <f t="shared" si="134"/>
        <v>46996.400000000001</v>
      </c>
      <c r="U1529" s="38" t="s">
        <v>100</v>
      </c>
      <c r="V1529" s="47" t="str">
        <f t="shared" si="130"/>
        <v>М</v>
      </c>
      <c r="W1529" s="47" t="str">
        <f t="shared" si="131"/>
        <v>Па</v>
      </c>
      <c r="X1529" s="38" t="s">
        <v>5812</v>
      </c>
      <c r="Y1529" s="48" t="s">
        <v>138</v>
      </c>
      <c r="Z1529" s="42" t="s">
        <v>139</v>
      </c>
      <c r="AA1529" s="56" t="s">
        <v>5813</v>
      </c>
      <c r="AB1529" s="48"/>
      <c r="AC1529" s="42" t="s">
        <v>141</v>
      </c>
      <c r="AD1529" s="49">
        <v>36</v>
      </c>
      <c r="AE1529" s="50">
        <v>45332</v>
      </c>
      <c r="AF1529" s="51">
        <f t="shared" si="132"/>
        <v>46427</v>
      </c>
      <c r="AG1529" s="40" t="s">
        <v>82</v>
      </c>
      <c r="AH1529" s="40" t="s">
        <v>83</v>
      </c>
      <c r="AI1529" s="37" t="s">
        <v>5814</v>
      </c>
      <c r="AJ1529" s="40" t="s">
        <v>143</v>
      </c>
      <c r="AK1529" s="51" t="str">
        <f t="shared" ca="1" si="135"/>
        <v>поверен</v>
      </c>
      <c r="AL1529" s="42"/>
      <c r="AM1529" s="42" t="s">
        <v>86</v>
      </c>
      <c r="AN1529" s="42" t="s">
        <v>87</v>
      </c>
      <c r="AO1529" s="42" t="s">
        <v>88</v>
      </c>
      <c r="AP1529" s="48" t="s">
        <v>573</v>
      </c>
      <c r="AQ1529" s="41" t="s">
        <v>799</v>
      </c>
      <c r="AR1529" s="51"/>
      <c r="AS1529" s="42" t="s">
        <v>91</v>
      </c>
      <c r="AT1529" s="37" t="s">
        <v>92</v>
      </c>
      <c r="AU1529" s="37"/>
      <c r="AV1529" s="40">
        <v>45015</v>
      </c>
      <c r="AW1529" s="40"/>
      <c r="AX1529" s="37"/>
      <c r="AY1529" s="37"/>
      <c r="AZ1529" s="37"/>
      <c r="BA1529" s="40"/>
      <c r="BB1529" s="40" t="s">
        <v>145</v>
      </c>
      <c r="BC1529" s="40" t="s">
        <v>146</v>
      </c>
      <c r="BD1529" s="42">
        <v>3001</v>
      </c>
      <c r="BE1529" s="40"/>
      <c r="BF1529" s="52"/>
      <c r="BG1529" s="53" t="s">
        <v>362</v>
      </c>
      <c r="BH1529" s="54"/>
      <c r="BI1529" s="47"/>
      <c r="BJ1529" s="47"/>
      <c r="BK1529" s="47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2"/>
      <c r="HP1529" s="2"/>
      <c r="HQ1529" s="2"/>
      <c r="HR1529" s="2"/>
      <c r="HS1529" s="2"/>
      <c r="HT1529" s="2"/>
      <c r="HU1529" s="2"/>
      <c r="HV1529" s="2"/>
      <c r="HW1529" s="2"/>
      <c r="HX1529" s="2"/>
      <c r="HY1529" s="2"/>
      <c r="HZ1529" s="2"/>
      <c r="IA1529" s="2"/>
      <c r="IB1529" s="2"/>
      <c r="IC1529" s="2"/>
      <c r="ID1529" s="2"/>
      <c r="IE1529" s="2"/>
    </row>
    <row r="1530" s="101" customFormat="1" ht="60" hidden="1" customHeight="1">
      <c r="A1530" s="37"/>
      <c r="B1530" s="37" t="s">
        <v>62</v>
      </c>
      <c r="C1530" s="37" t="s">
        <v>63</v>
      </c>
      <c r="D1530" s="56" t="s">
        <v>64</v>
      </c>
      <c r="E1530" s="56">
        <v>604</v>
      </c>
      <c r="F1530" s="40" t="s">
        <v>5773</v>
      </c>
      <c r="G1530" s="47" t="s">
        <v>5815</v>
      </c>
      <c r="H1530" s="47" t="s">
        <v>5816</v>
      </c>
      <c r="I1530" s="48" t="s">
        <v>3879</v>
      </c>
      <c r="J1530" s="40" t="s">
        <v>640</v>
      </c>
      <c r="K1530" s="831" t="s">
        <v>463</v>
      </c>
      <c r="L1530" s="49" t="s">
        <v>641</v>
      </c>
      <c r="M1530" s="38" t="s">
        <v>5817</v>
      </c>
      <c r="N1530" s="56" t="s">
        <v>5818</v>
      </c>
      <c r="O1530" s="37" t="s">
        <v>644</v>
      </c>
      <c r="P1530" s="37" t="s">
        <v>76</v>
      </c>
      <c r="Q1530" s="42" t="s">
        <v>137</v>
      </c>
      <c r="R1530" s="96">
        <v>42552</v>
      </c>
      <c r="S1530" s="48">
        <v>12</v>
      </c>
      <c r="T1530" s="45">
        <f t="shared" si="134"/>
        <v>46934.400000000001</v>
      </c>
      <c r="U1530" s="38" t="s">
        <v>100</v>
      </c>
      <c r="V1530" s="47" t="str">
        <f t="shared" si="130"/>
        <v>М</v>
      </c>
      <c r="W1530" s="47" t="str">
        <f t="shared" si="131"/>
        <v>Па</v>
      </c>
      <c r="X1530" s="38" t="s">
        <v>5812</v>
      </c>
      <c r="Y1530" s="48" t="s">
        <v>138</v>
      </c>
      <c r="Z1530" s="42" t="s">
        <v>139</v>
      </c>
      <c r="AA1530" s="56" t="s">
        <v>5813</v>
      </c>
      <c r="AB1530" s="48"/>
      <c r="AC1530" s="42" t="s">
        <v>141</v>
      </c>
      <c r="AD1530" s="49">
        <v>36</v>
      </c>
      <c r="AE1530" s="50">
        <v>45332</v>
      </c>
      <c r="AF1530" s="51">
        <f t="shared" si="132"/>
        <v>46427</v>
      </c>
      <c r="AG1530" s="40" t="s">
        <v>82</v>
      </c>
      <c r="AH1530" s="40" t="s">
        <v>83</v>
      </c>
      <c r="AI1530" s="37" t="s">
        <v>5819</v>
      </c>
      <c r="AJ1530" s="40" t="s">
        <v>143</v>
      </c>
      <c r="AK1530" s="51" t="str">
        <f t="shared" ca="1" si="135"/>
        <v>поверен</v>
      </c>
      <c r="AL1530" s="42"/>
      <c r="AM1530" s="42" t="s">
        <v>86</v>
      </c>
      <c r="AN1530" s="42" t="s">
        <v>87</v>
      </c>
      <c r="AO1530" s="42" t="s">
        <v>88</v>
      </c>
      <c r="AP1530" s="48" t="s">
        <v>573</v>
      </c>
      <c r="AQ1530" s="41" t="s">
        <v>799</v>
      </c>
      <c r="AR1530" s="51"/>
      <c r="AS1530" s="42" t="s">
        <v>91</v>
      </c>
      <c r="AT1530" s="37" t="s">
        <v>92</v>
      </c>
      <c r="AU1530" s="37"/>
      <c r="AV1530" s="40">
        <v>45015</v>
      </c>
      <c r="AW1530" s="40"/>
      <c r="AX1530" s="37"/>
      <c r="AY1530" s="37"/>
      <c r="AZ1530" s="37"/>
      <c r="BA1530" s="40"/>
      <c r="BB1530" s="40" t="s">
        <v>145</v>
      </c>
      <c r="BC1530" s="40" t="s">
        <v>146</v>
      </c>
      <c r="BD1530" s="42">
        <v>3001</v>
      </c>
      <c r="BE1530" s="40"/>
      <c r="BF1530" s="52"/>
      <c r="BG1530" s="53" t="s">
        <v>362</v>
      </c>
      <c r="BH1530" s="54"/>
      <c r="BI1530" s="47"/>
      <c r="BJ1530" s="47"/>
      <c r="BK1530" s="47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2"/>
      <c r="HP1530" s="2"/>
      <c r="HQ1530" s="2"/>
      <c r="HR1530" s="2"/>
      <c r="HS1530" s="2"/>
      <c r="HT1530" s="2"/>
      <c r="HU1530" s="2"/>
      <c r="HV1530" s="2"/>
      <c r="HW1530" s="2"/>
      <c r="HX1530" s="2"/>
      <c r="HY1530" s="2"/>
      <c r="HZ1530" s="2"/>
      <c r="IA1530" s="2"/>
      <c r="IB1530" s="2"/>
      <c r="IC1530" s="2"/>
      <c r="ID1530" s="2"/>
      <c r="IE1530" s="2"/>
    </row>
    <row r="1531" s="101" customFormat="1" ht="60" hidden="1" customHeight="1">
      <c r="A1531" s="37"/>
      <c r="B1531" s="37" t="s">
        <v>62</v>
      </c>
      <c r="C1531" s="37" t="s">
        <v>63</v>
      </c>
      <c r="D1531" s="56" t="s">
        <v>64</v>
      </c>
      <c r="E1531" s="56">
        <v>604</v>
      </c>
      <c r="F1531" s="40" t="s">
        <v>5773</v>
      </c>
      <c r="G1531" s="47" t="s">
        <v>5820</v>
      </c>
      <c r="H1531" s="47" t="s">
        <v>5821</v>
      </c>
      <c r="I1531" s="48" t="s">
        <v>639</v>
      </c>
      <c r="J1531" s="40" t="s">
        <v>640</v>
      </c>
      <c r="K1531" s="831" t="s">
        <v>5822</v>
      </c>
      <c r="L1531" s="49" t="s">
        <v>641</v>
      </c>
      <c r="M1531" s="38" t="s">
        <v>5823</v>
      </c>
      <c r="N1531" s="56" t="s">
        <v>5824</v>
      </c>
      <c r="O1531" s="37" t="s">
        <v>644</v>
      </c>
      <c r="P1531" s="37" t="s">
        <v>76</v>
      </c>
      <c r="Q1531" s="42" t="s">
        <v>137</v>
      </c>
      <c r="R1531" s="96">
        <v>42552</v>
      </c>
      <c r="S1531" s="48">
        <v>12</v>
      </c>
      <c r="T1531" s="45">
        <f t="shared" si="134"/>
        <v>46934.400000000001</v>
      </c>
      <c r="U1531" s="38" t="s">
        <v>100</v>
      </c>
      <c r="V1531" s="47" t="str">
        <f t="shared" si="130"/>
        <v>к</v>
      </c>
      <c r="W1531" s="47" t="str">
        <f t="shared" si="131"/>
        <v>Па</v>
      </c>
      <c r="X1531" s="38" t="s">
        <v>993</v>
      </c>
      <c r="Y1531" s="48" t="s">
        <v>215</v>
      </c>
      <c r="Z1531" s="42" t="s">
        <v>139</v>
      </c>
      <c r="AA1531" s="56" t="s">
        <v>948</v>
      </c>
      <c r="AB1531" s="48"/>
      <c r="AC1531" s="42" t="s">
        <v>141</v>
      </c>
      <c r="AD1531" s="49">
        <v>36</v>
      </c>
      <c r="AE1531" s="50">
        <v>45332</v>
      </c>
      <c r="AF1531" s="51">
        <f t="shared" si="132"/>
        <v>46427</v>
      </c>
      <c r="AG1531" s="40" t="s">
        <v>82</v>
      </c>
      <c r="AH1531" s="40" t="s">
        <v>83</v>
      </c>
      <c r="AI1531" s="37" t="s">
        <v>5825</v>
      </c>
      <c r="AJ1531" s="40" t="s">
        <v>143</v>
      </c>
      <c r="AK1531" s="51" t="str">
        <f t="shared" ca="1" si="135"/>
        <v>поверен</v>
      </c>
      <c r="AL1531" s="42"/>
      <c r="AM1531" s="42" t="s">
        <v>86</v>
      </c>
      <c r="AN1531" s="42" t="s">
        <v>87</v>
      </c>
      <c r="AO1531" s="42" t="s">
        <v>88</v>
      </c>
      <c r="AP1531" s="48" t="s">
        <v>573</v>
      </c>
      <c r="AQ1531" s="41" t="s">
        <v>799</v>
      </c>
      <c r="AR1531" s="51"/>
      <c r="AS1531" s="42" t="s">
        <v>91</v>
      </c>
      <c r="AT1531" s="37" t="s">
        <v>92</v>
      </c>
      <c r="AU1531" s="37"/>
      <c r="AV1531" s="40">
        <v>45015</v>
      </c>
      <c r="AW1531" s="40"/>
      <c r="AX1531" s="37"/>
      <c r="AY1531" s="37"/>
      <c r="AZ1531" s="37"/>
      <c r="BA1531" s="40"/>
      <c r="BB1531" s="40" t="s">
        <v>145</v>
      </c>
      <c r="BC1531" s="40" t="s">
        <v>146</v>
      </c>
      <c r="BD1531" s="42"/>
      <c r="BE1531" s="40"/>
      <c r="BF1531" s="52"/>
      <c r="BG1531" s="53" t="s">
        <v>362</v>
      </c>
      <c r="BH1531" s="54"/>
      <c r="BI1531" s="47"/>
      <c r="BJ1531" s="47"/>
      <c r="BK1531" s="47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2"/>
      <c r="HP1531" s="2"/>
      <c r="HQ1531" s="2"/>
      <c r="HR1531" s="2"/>
      <c r="HS1531" s="2"/>
      <c r="HT1531" s="2"/>
      <c r="HU1531" s="2"/>
      <c r="HV1531" s="2"/>
      <c r="HW1531" s="2"/>
      <c r="HX1531" s="2"/>
      <c r="HY1531" s="2"/>
      <c r="HZ1531" s="2"/>
      <c r="IA1531" s="2"/>
      <c r="IB1531" s="2"/>
      <c r="IC1531" s="2"/>
      <c r="ID1531" s="2"/>
      <c r="IE1531" s="2"/>
    </row>
    <row r="1532" s="98" customFormat="1" ht="60" hidden="1" customHeight="1">
      <c r="A1532" s="37"/>
      <c r="B1532" s="37" t="s">
        <v>62</v>
      </c>
      <c r="C1532" s="37" t="s">
        <v>63</v>
      </c>
      <c r="D1532" s="56" t="s">
        <v>64</v>
      </c>
      <c r="E1532" s="56">
        <v>604</v>
      </c>
      <c r="F1532" s="40" t="s">
        <v>5773</v>
      </c>
      <c r="G1532" s="37" t="s">
        <v>5826</v>
      </c>
      <c r="H1532" s="37" t="s">
        <v>5827</v>
      </c>
      <c r="I1532" s="48" t="s">
        <v>753</v>
      </c>
      <c r="J1532" s="40" t="s">
        <v>1621</v>
      </c>
      <c r="K1532" s="49" t="s">
        <v>523</v>
      </c>
      <c r="L1532" s="49" t="s">
        <v>1352</v>
      </c>
      <c r="M1532" s="37" t="s">
        <v>5828</v>
      </c>
      <c r="N1532" s="56" t="s">
        <v>5829</v>
      </c>
      <c r="O1532" s="41" t="s">
        <v>5830</v>
      </c>
      <c r="P1532" s="37" t="s">
        <v>76</v>
      </c>
      <c r="Q1532" s="42" t="s">
        <v>77</v>
      </c>
      <c r="R1532" s="91">
        <v>43617</v>
      </c>
      <c r="S1532" s="48">
        <v>8</v>
      </c>
      <c r="T1532" s="45">
        <f t="shared" si="134"/>
        <v>46538.599999999999</v>
      </c>
      <c r="U1532" s="41" t="s">
        <v>78</v>
      </c>
      <c r="V1532" s="37" t="str">
        <f t="shared" si="130"/>
        <v/>
      </c>
      <c r="W1532" s="37" t="str">
        <f t="shared" si="131"/>
        <v>°С</v>
      </c>
      <c r="X1532" s="41" t="s">
        <v>1831</v>
      </c>
      <c r="Y1532" s="48"/>
      <c r="Z1532" s="42" t="s">
        <v>79</v>
      </c>
      <c r="AA1532" s="56" t="s">
        <v>5831</v>
      </c>
      <c r="AB1532" s="48"/>
      <c r="AC1532" s="42" t="s">
        <v>141</v>
      </c>
      <c r="AD1532" s="49">
        <v>48</v>
      </c>
      <c r="AE1532" s="50">
        <v>45066</v>
      </c>
      <c r="AF1532" s="51">
        <v>46527</v>
      </c>
      <c r="AG1532" s="51" t="s">
        <v>82</v>
      </c>
      <c r="AH1532" s="51" t="s">
        <v>5832</v>
      </c>
      <c r="AI1532" s="37" t="s">
        <v>5833</v>
      </c>
      <c r="AJ1532" s="40" t="s">
        <v>143</v>
      </c>
      <c r="AK1532" s="51" t="str">
        <f t="shared" ca="1" si="135"/>
        <v>поверен</v>
      </c>
      <c r="AL1532" s="42"/>
      <c r="AM1532" s="42" t="s">
        <v>86</v>
      </c>
      <c r="AN1532" s="42" t="s">
        <v>87</v>
      </c>
      <c r="AO1532" s="42" t="s">
        <v>88</v>
      </c>
      <c r="AP1532" s="48" t="s">
        <v>1388</v>
      </c>
      <c r="AQ1532" s="41" t="s">
        <v>5834</v>
      </c>
      <c r="AR1532" s="51"/>
      <c r="AS1532" s="42" t="s">
        <v>91</v>
      </c>
      <c r="AT1532" s="37" t="s">
        <v>92</v>
      </c>
      <c r="AU1532" s="37"/>
      <c r="AV1532" s="41" t="s">
        <v>5835</v>
      </c>
      <c r="AW1532" s="40"/>
      <c r="AX1532" s="37"/>
      <c r="AY1532" s="37"/>
      <c r="AZ1532" s="37"/>
      <c r="BA1532" s="40"/>
      <c r="BB1532" s="40"/>
      <c r="BC1532" s="40"/>
      <c r="BD1532" s="42"/>
      <c r="BE1532" s="40"/>
      <c r="BF1532" s="52"/>
      <c r="BG1532" s="93" t="s">
        <v>1822</v>
      </c>
      <c r="BH1532" s="94"/>
      <c r="BI1532" s="37"/>
      <c r="BJ1532" s="37"/>
      <c r="BK1532" s="37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</row>
    <row r="1533" s="98" customFormat="1" ht="60" hidden="1" customHeight="1">
      <c r="A1533" s="37"/>
      <c r="B1533" s="37" t="s">
        <v>62</v>
      </c>
      <c r="C1533" s="37" t="s">
        <v>63</v>
      </c>
      <c r="D1533" s="56" t="s">
        <v>64</v>
      </c>
      <c r="E1533" s="56">
        <v>604</v>
      </c>
      <c r="F1533" s="40" t="s">
        <v>5773</v>
      </c>
      <c r="G1533" s="37" t="s">
        <v>5836</v>
      </c>
      <c r="H1533" s="37" t="s">
        <v>5837</v>
      </c>
      <c r="I1533" s="48" t="s">
        <v>2514</v>
      </c>
      <c r="J1533" s="40" t="s">
        <v>5838</v>
      </c>
      <c r="K1533" s="49" t="s">
        <v>5839</v>
      </c>
      <c r="L1533" s="49" t="s">
        <v>5840</v>
      </c>
      <c r="M1533" s="37" t="s">
        <v>2517</v>
      </c>
      <c r="N1533" s="41" t="s">
        <v>5841</v>
      </c>
      <c r="O1533" s="48" t="s">
        <v>2321</v>
      </c>
      <c r="P1533" s="37" t="s">
        <v>76</v>
      </c>
      <c r="Q1533" s="42" t="s">
        <v>1193</v>
      </c>
      <c r="R1533" s="91">
        <v>42036</v>
      </c>
      <c r="S1533" s="48">
        <v>10</v>
      </c>
      <c r="T1533" s="45">
        <f t="shared" si="134"/>
        <v>45688</v>
      </c>
      <c r="U1533" s="37">
        <v>-2</v>
      </c>
      <c r="V1533" s="37" t="str">
        <f t="shared" ref="V1533:V1596" si="136">IF(Y1533="","",Y1533)</f>
        <v>м</v>
      </c>
      <c r="W1533" s="37" t="str">
        <f t="shared" ref="W1533:W1596" si="137">IF(Z1533="","",Z1533)</f>
        <v>м</v>
      </c>
      <c r="X1533" s="37">
        <v>2</v>
      </c>
      <c r="Y1533" s="48" t="s">
        <v>325</v>
      </c>
      <c r="Z1533" s="42" t="s">
        <v>325</v>
      </c>
      <c r="AA1533" s="56" t="s">
        <v>1127</v>
      </c>
      <c r="AB1533" s="48" t="s">
        <v>325</v>
      </c>
      <c r="AC1533" s="42" t="s">
        <v>325</v>
      </c>
      <c r="AD1533" s="49">
        <v>12</v>
      </c>
      <c r="AE1533" s="50">
        <v>45856</v>
      </c>
      <c r="AF1533" s="51">
        <f t="shared" ref="AF1533:AF1596" si="138">IF(AD1533=0,0,IF(AE1533="","",EDATE(AE1533,AD1533)-DAY(1)))</f>
        <v>46220</v>
      </c>
      <c r="AG1533" s="51" t="s">
        <v>82</v>
      </c>
      <c r="AH1533" s="40" t="s">
        <v>83</v>
      </c>
      <c r="AI1533" s="42" t="s">
        <v>5842</v>
      </c>
      <c r="AJ1533" s="40" t="s">
        <v>109</v>
      </c>
      <c r="AK1533" s="51" t="str">
        <f t="shared" ca="1" si="135"/>
        <v>поверен</v>
      </c>
      <c r="AL1533" s="42"/>
      <c r="AM1533" s="42" t="s">
        <v>86</v>
      </c>
      <c r="AN1533" s="42" t="s">
        <v>87</v>
      </c>
      <c r="AO1533" s="42" t="s">
        <v>88</v>
      </c>
      <c r="AP1533" s="48" t="s">
        <v>5180</v>
      </c>
      <c r="AQ1533" s="41" t="s">
        <v>5843</v>
      </c>
      <c r="AR1533" s="51"/>
      <c r="AS1533" s="42" t="s">
        <v>91</v>
      </c>
      <c r="AT1533" s="37" t="s">
        <v>92</v>
      </c>
      <c r="AU1533" s="37"/>
      <c r="AV1533" s="40">
        <v>45016</v>
      </c>
      <c r="AW1533" s="40"/>
      <c r="AX1533" s="37"/>
      <c r="AY1533" s="37"/>
      <c r="AZ1533" s="37"/>
      <c r="BA1533" s="40"/>
      <c r="BB1533" s="40" t="s">
        <v>2523</v>
      </c>
      <c r="BC1533" s="40" t="s">
        <v>2328</v>
      </c>
      <c r="BD1533" s="42">
        <v>3661</v>
      </c>
      <c r="BE1533" s="40"/>
      <c r="BF1533" s="52"/>
      <c r="BG1533" s="37"/>
      <c r="BH1533" s="94"/>
      <c r="BI1533" s="37"/>
      <c r="BJ1533" s="37"/>
      <c r="BK1533" s="37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</row>
    <row r="1534" s="98" customFormat="1" ht="60" hidden="1" customHeight="1">
      <c r="A1534" s="37"/>
      <c r="B1534" s="37" t="s">
        <v>62</v>
      </c>
      <c r="C1534" s="37" t="s">
        <v>63</v>
      </c>
      <c r="D1534" s="56" t="s">
        <v>64</v>
      </c>
      <c r="E1534" s="56">
        <v>604</v>
      </c>
      <c r="F1534" s="40" t="s">
        <v>5773</v>
      </c>
      <c r="G1534" s="40" t="s">
        <v>5844</v>
      </c>
      <c r="H1534" s="56" t="s">
        <v>5845</v>
      </c>
      <c r="I1534" s="48" t="s">
        <v>2316</v>
      </c>
      <c r="J1534" s="40" t="s">
        <v>2422</v>
      </c>
      <c r="K1534" s="49" t="s">
        <v>5846</v>
      </c>
      <c r="L1534" s="49" t="s">
        <v>2319</v>
      </c>
      <c r="M1534" s="40" t="s">
        <v>2320</v>
      </c>
      <c r="N1534" s="49">
        <v>57628</v>
      </c>
      <c r="O1534" s="37" t="s">
        <v>2321</v>
      </c>
      <c r="P1534" s="37" t="s">
        <v>76</v>
      </c>
      <c r="Q1534" s="42" t="s">
        <v>1193</v>
      </c>
      <c r="R1534" s="91">
        <v>42614</v>
      </c>
      <c r="S1534" s="48">
        <v>10</v>
      </c>
      <c r="T1534" s="45">
        <f t="shared" si="134"/>
        <v>46266</v>
      </c>
      <c r="U1534" s="56">
        <v>0.10000000000000001</v>
      </c>
      <c r="V1534" s="37" t="str">
        <f t="shared" si="136"/>
        <v>м</v>
      </c>
      <c r="W1534" s="37" t="str">
        <f t="shared" si="137"/>
        <v>м/c</v>
      </c>
      <c r="X1534" s="48">
        <v>30</v>
      </c>
      <c r="Y1534" s="48" t="s">
        <v>325</v>
      </c>
      <c r="Z1534" s="42" t="s">
        <v>2322</v>
      </c>
      <c r="AA1534" s="56" t="s">
        <v>2323</v>
      </c>
      <c r="AB1534" s="48"/>
      <c r="AC1534" s="42" t="s">
        <v>2324</v>
      </c>
      <c r="AD1534" s="49">
        <v>12</v>
      </c>
      <c r="AE1534" s="50">
        <v>45612</v>
      </c>
      <c r="AF1534" s="51">
        <f t="shared" si="138"/>
        <v>45976</v>
      </c>
      <c r="AG1534" s="40" t="s">
        <v>82</v>
      </c>
      <c r="AH1534" s="40" t="s">
        <v>83</v>
      </c>
      <c r="AI1534" s="42" t="s">
        <v>2424</v>
      </c>
      <c r="AJ1534" s="40" t="s">
        <v>85</v>
      </c>
      <c r="AK1534" s="51" t="str">
        <f t="shared" ca="1" si="135"/>
        <v>поверен</v>
      </c>
      <c r="AL1534" s="42"/>
      <c r="AM1534" s="42" t="s">
        <v>86</v>
      </c>
      <c r="AN1534" s="42" t="s">
        <v>87</v>
      </c>
      <c r="AO1534" s="42" t="s">
        <v>88</v>
      </c>
      <c r="AP1534" s="48" t="s">
        <v>2326</v>
      </c>
      <c r="AQ1534" s="41" t="s">
        <v>5847</v>
      </c>
      <c r="AR1534" s="51"/>
      <c r="AS1534" s="42" t="s">
        <v>91</v>
      </c>
      <c r="AT1534" s="37" t="s">
        <v>92</v>
      </c>
      <c r="AU1534" s="37"/>
      <c r="AV1534" s="40">
        <v>45025</v>
      </c>
      <c r="AW1534" s="40"/>
      <c r="AX1534" s="37"/>
      <c r="AY1534" s="37"/>
      <c r="AZ1534" s="37"/>
      <c r="BA1534" s="40"/>
      <c r="BB1534" s="40" t="s">
        <v>2327</v>
      </c>
      <c r="BC1534" s="40" t="s">
        <v>2328</v>
      </c>
      <c r="BD1534" s="42">
        <v>3661</v>
      </c>
      <c r="BE1534" s="40"/>
      <c r="BF1534" s="52"/>
      <c r="BG1534" s="37" t="s">
        <v>648</v>
      </c>
      <c r="BH1534" s="99"/>
      <c r="BI1534" s="41" t="s">
        <v>2337</v>
      </c>
      <c r="BJ1534" s="41" t="s">
        <v>2338</v>
      </c>
      <c r="BK1534" s="41" t="s">
        <v>880</v>
      </c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</row>
    <row r="1535" s="2" customFormat="1" ht="60" hidden="1" customHeight="1">
      <c r="A1535" s="58"/>
      <c r="B1535" s="58" t="s">
        <v>62</v>
      </c>
      <c r="C1535" s="58" t="s">
        <v>63</v>
      </c>
      <c r="D1535" s="59" t="s">
        <v>64</v>
      </c>
      <c r="E1535" s="59">
        <v>604</v>
      </c>
      <c r="F1535" s="62" t="s">
        <v>5773</v>
      </c>
      <c r="G1535" s="62" t="s">
        <v>5848</v>
      </c>
      <c r="H1535" s="59" t="s">
        <v>5849</v>
      </c>
      <c r="I1535" s="66" t="s">
        <v>2316</v>
      </c>
      <c r="J1535" s="62" t="s">
        <v>5850</v>
      </c>
      <c r="K1535" s="64" t="s">
        <v>5846</v>
      </c>
      <c r="L1535" s="64" t="s">
        <v>2319</v>
      </c>
      <c r="M1535" s="62" t="s">
        <v>2320</v>
      </c>
      <c r="N1535" s="59" t="s">
        <v>5851</v>
      </c>
      <c r="O1535" s="58" t="s">
        <v>2321</v>
      </c>
      <c r="P1535" s="58" t="s">
        <v>76</v>
      </c>
      <c r="Q1535" s="66" t="s">
        <v>1193</v>
      </c>
      <c r="R1535" s="115">
        <v>42614</v>
      </c>
      <c r="S1535" s="63">
        <v>10</v>
      </c>
      <c r="T1535" s="69">
        <f t="shared" si="134"/>
        <v>46266</v>
      </c>
      <c r="U1535" s="59">
        <v>0.10000000000000001</v>
      </c>
      <c r="V1535" s="71" t="str">
        <f t="shared" si="136"/>
        <v>м</v>
      </c>
      <c r="W1535" s="71" t="str">
        <f t="shared" si="137"/>
        <v>м/c</v>
      </c>
      <c r="X1535" s="63">
        <v>30</v>
      </c>
      <c r="Y1535" s="63" t="s">
        <v>325</v>
      </c>
      <c r="Z1535" s="66" t="s">
        <v>2322</v>
      </c>
      <c r="AA1535" s="59" t="s">
        <v>2323</v>
      </c>
      <c r="AB1535" s="63"/>
      <c r="AC1535" s="66" t="s">
        <v>2324</v>
      </c>
      <c r="AD1535" s="64">
        <v>12</v>
      </c>
      <c r="AE1535" s="66" t="s">
        <v>1437</v>
      </c>
      <c r="AF1535" s="73" t="e">
        <f t="shared" si="138"/>
        <v>#VALUE!</v>
      </c>
      <c r="AG1535" s="62" t="s">
        <v>82</v>
      </c>
      <c r="AH1535" s="62" t="s">
        <v>83</v>
      </c>
      <c r="AI1535" s="66" t="s">
        <v>5852</v>
      </c>
      <c r="AJ1535" s="62" t="s">
        <v>109</v>
      </c>
      <c r="AK1535" s="73" t="e">
        <f t="shared" ca="1" si="135"/>
        <v>#VALUE!</v>
      </c>
      <c r="AL1535" s="66"/>
      <c r="AM1535" s="66" t="s">
        <v>86</v>
      </c>
      <c r="AN1535" s="66" t="s">
        <v>87</v>
      </c>
      <c r="AO1535" s="66" t="s">
        <v>88</v>
      </c>
      <c r="AP1535" s="63" t="s">
        <v>2326</v>
      </c>
      <c r="AQ1535" s="74" t="s">
        <v>5847</v>
      </c>
      <c r="AR1535" s="73"/>
      <c r="AS1535" s="66" t="s">
        <v>91</v>
      </c>
      <c r="AT1535" s="58" t="s">
        <v>92</v>
      </c>
      <c r="AU1535" s="58"/>
      <c r="AV1535" s="62">
        <v>45025</v>
      </c>
      <c r="AW1535" s="62" t="s">
        <v>5853</v>
      </c>
      <c r="AX1535" s="58"/>
      <c r="AY1535" s="58"/>
      <c r="AZ1535" s="58"/>
      <c r="BA1535" s="62"/>
      <c r="BB1535" s="62" t="s">
        <v>2327</v>
      </c>
      <c r="BC1535" s="62" t="s">
        <v>2328</v>
      </c>
      <c r="BD1535" s="66">
        <v>3661</v>
      </c>
      <c r="BE1535" s="62"/>
      <c r="BF1535" s="75"/>
      <c r="BG1535" s="58" t="s">
        <v>455</v>
      </c>
      <c r="BH1535" s="123"/>
      <c r="BI1535" s="60" t="s">
        <v>2337</v>
      </c>
      <c r="BJ1535" s="60" t="s">
        <v>2338</v>
      </c>
      <c r="BK1535" s="60" t="s">
        <v>880</v>
      </c>
    </row>
    <row r="1536" s="98" customFormat="1" ht="60" hidden="1" customHeight="1">
      <c r="A1536" s="37"/>
      <c r="B1536" s="37" t="s">
        <v>62</v>
      </c>
      <c r="C1536" s="37" t="s">
        <v>63</v>
      </c>
      <c r="D1536" s="56" t="s">
        <v>64</v>
      </c>
      <c r="E1536" s="56">
        <v>604</v>
      </c>
      <c r="F1536" s="40" t="s">
        <v>5773</v>
      </c>
      <c r="G1536" s="40" t="s">
        <v>5854</v>
      </c>
      <c r="H1536" s="56" t="s">
        <v>5855</v>
      </c>
      <c r="I1536" s="48" t="s">
        <v>2316</v>
      </c>
      <c r="J1536" s="40" t="s">
        <v>2422</v>
      </c>
      <c r="K1536" s="49" t="s">
        <v>5856</v>
      </c>
      <c r="L1536" s="49" t="s">
        <v>2319</v>
      </c>
      <c r="M1536" s="40" t="s">
        <v>2320</v>
      </c>
      <c r="N1536" s="49" t="s">
        <v>5857</v>
      </c>
      <c r="O1536" s="48" t="s">
        <v>2321</v>
      </c>
      <c r="P1536" s="37" t="s">
        <v>76</v>
      </c>
      <c r="Q1536" s="42" t="s">
        <v>1193</v>
      </c>
      <c r="R1536" s="91">
        <v>42614</v>
      </c>
      <c r="S1536" s="48">
        <v>10</v>
      </c>
      <c r="T1536" s="45">
        <f t="shared" si="134"/>
        <v>46266</v>
      </c>
      <c r="U1536" s="56">
        <v>0.10000000000000001</v>
      </c>
      <c r="V1536" s="37" t="str">
        <f t="shared" si="136"/>
        <v>м</v>
      </c>
      <c r="W1536" s="37" t="str">
        <f t="shared" si="137"/>
        <v>м/c</v>
      </c>
      <c r="X1536" s="48">
        <v>30</v>
      </c>
      <c r="Y1536" s="48" t="s">
        <v>325</v>
      </c>
      <c r="Z1536" s="42" t="s">
        <v>2322</v>
      </c>
      <c r="AA1536" s="56" t="s">
        <v>2323</v>
      </c>
      <c r="AB1536" s="48"/>
      <c r="AC1536" s="42" t="s">
        <v>2324</v>
      </c>
      <c r="AD1536" s="49">
        <v>12</v>
      </c>
      <c r="AE1536" s="50">
        <v>45612</v>
      </c>
      <c r="AF1536" s="51">
        <f t="shared" si="138"/>
        <v>45976</v>
      </c>
      <c r="AG1536" s="40" t="s">
        <v>82</v>
      </c>
      <c r="AH1536" s="40" t="s">
        <v>83</v>
      </c>
      <c r="AI1536" s="42" t="s">
        <v>2424</v>
      </c>
      <c r="AJ1536" s="40" t="s">
        <v>85</v>
      </c>
      <c r="AK1536" s="51" t="str">
        <f t="shared" ca="1" si="135"/>
        <v>поверен</v>
      </c>
      <c r="AL1536" s="42"/>
      <c r="AM1536" s="42" t="s">
        <v>86</v>
      </c>
      <c r="AN1536" s="42" t="s">
        <v>87</v>
      </c>
      <c r="AO1536" s="42" t="s">
        <v>88</v>
      </c>
      <c r="AP1536" s="48" t="s">
        <v>2326</v>
      </c>
      <c r="AQ1536" s="41" t="s">
        <v>5847</v>
      </c>
      <c r="AR1536" s="51"/>
      <c r="AS1536" s="42" t="s">
        <v>91</v>
      </c>
      <c r="AT1536" s="37" t="s">
        <v>92</v>
      </c>
      <c r="AU1536" s="37"/>
      <c r="AV1536" s="40">
        <v>45025</v>
      </c>
      <c r="AW1536" s="40"/>
      <c r="AX1536" s="37"/>
      <c r="AY1536" s="37"/>
      <c r="AZ1536" s="37"/>
      <c r="BA1536" s="40"/>
      <c r="BB1536" s="40" t="s">
        <v>2327</v>
      </c>
      <c r="BC1536" s="40" t="s">
        <v>2328</v>
      </c>
      <c r="BD1536" s="42">
        <v>3661</v>
      </c>
      <c r="BE1536" s="40"/>
      <c r="BF1536" s="52"/>
      <c r="BG1536" s="37" t="s">
        <v>648</v>
      </c>
      <c r="BH1536" s="99"/>
      <c r="BI1536" s="41" t="s">
        <v>2337</v>
      </c>
      <c r="BJ1536" s="41" t="s">
        <v>2338</v>
      </c>
      <c r="BK1536" s="41" t="s">
        <v>880</v>
      </c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</row>
    <row r="1537" s="98" customFormat="1" ht="60" hidden="1" customHeight="1">
      <c r="A1537" s="37"/>
      <c r="B1537" s="37" t="s">
        <v>62</v>
      </c>
      <c r="C1537" s="37" t="s">
        <v>63</v>
      </c>
      <c r="D1537" s="56" t="s">
        <v>64</v>
      </c>
      <c r="E1537" s="56">
        <v>604</v>
      </c>
      <c r="F1537" s="40" t="s">
        <v>5773</v>
      </c>
      <c r="G1537" s="40" t="s">
        <v>5858</v>
      </c>
      <c r="H1537" s="56" t="s">
        <v>5859</v>
      </c>
      <c r="I1537" s="48" t="s">
        <v>2316</v>
      </c>
      <c r="J1537" s="40" t="s">
        <v>2422</v>
      </c>
      <c r="K1537" s="49" t="s">
        <v>5846</v>
      </c>
      <c r="L1537" s="49" t="s">
        <v>2319</v>
      </c>
      <c r="M1537" s="40" t="s">
        <v>2320</v>
      </c>
      <c r="N1537" s="49">
        <v>89849</v>
      </c>
      <c r="O1537" s="48" t="s">
        <v>2321</v>
      </c>
      <c r="P1537" s="37" t="s">
        <v>76</v>
      </c>
      <c r="Q1537" s="42" t="s">
        <v>1193</v>
      </c>
      <c r="R1537" s="91">
        <v>44177</v>
      </c>
      <c r="S1537" s="48">
        <v>10</v>
      </c>
      <c r="T1537" s="45">
        <f t="shared" si="134"/>
        <v>47829</v>
      </c>
      <c r="U1537" s="56">
        <v>0.10000000000000001</v>
      </c>
      <c r="V1537" s="37" t="str">
        <f t="shared" si="136"/>
        <v>м</v>
      </c>
      <c r="W1537" s="37" t="str">
        <f t="shared" si="137"/>
        <v>м/c</v>
      </c>
      <c r="X1537" s="48">
        <v>30</v>
      </c>
      <c r="Y1537" s="48" t="s">
        <v>325</v>
      </c>
      <c r="Z1537" s="42" t="s">
        <v>2322</v>
      </c>
      <c r="AA1537" s="56" t="s">
        <v>2323</v>
      </c>
      <c r="AB1537" s="48"/>
      <c r="AC1537" s="42" t="s">
        <v>2324</v>
      </c>
      <c r="AD1537" s="49">
        <v>12</v>
      </c>
      <c r="AE1537" s="50">
        <v>45612</v>
      </c>
      <c r="AF1537" s="51">
        <f t="shared" si="138"/>
        <v>45976</v>
      </c>
      <c r="AG1537" s="40" t="s">
        <v>82</v>
      </c>
      <c r="AH1537" s="40" t="s">
        <v>83</v>
      </c>
      <c r="AI1537" s="42" t="s">
        <v>2424</v>
      </c>
      <c r="AJ1537" s="40" t="s">
        <v>85</v>
      </c>
      <c r="AK1537" s="51" t="str">
        <f t="shared" ca="1" si="135"/>
        <v>поверен</v>
      </c>
      <c r="AL1537" s="42"/>
      <c r="AM1537" s="42" t="s">
        <v>86</v>
      </c>
      <c r="AN1537" s="42" t="s">
        <v>87</v>
      </c>
      <c r="AO1537" s="42" t="s">
        <v>88</v>
      </c>
      <c r="AP1537" s="48" t="s">
        <v>2326</v>
      </c>
      <c r="AQ1537" s="41" t="s">
        <v>5860</v>
      </c>
      <c r="AR1537" s="51"/>
      <c r="AS1537" s="42" t="s">
        <v>91</v>
      </c>
      <c r="AT1537" s="37" t="s">
        <v>92</v>
      </c>
      <c r="AU1537" s="37"/>
      <c r="AV1537" s="40">
        <v>45025</v>
      </c>
      <c r="AW1537" s="40" t="s">
        <v>5861</v>
      </c>
      <c r="AX1537" s="37"/>
      <c r="AY1537" s="37"/>
      <c r="AZ1537" s="37"/>
      <c r="BA1537" s="40"/>
      <c r="BB1537" s="40" t="s">
        <v>2327</v>
      </c>
      <c r="BC1537" s="40" t="s">
        <v>2328</v>
      </c>
      <c r="BD1537" s="42"/>
      <c r="BE1537" s="40"/>
      <c r="BF1537" s="52"/>
      <c r="BG1537" s="37" t="s">
        <v>648</v>
      </c>
      <c r="BH1537" s="99"/>
      <c r="BI1537" s="41" t="s">
        <v>2337</v>
      </c>
      <c r="BJ1537" s="41" t="s">
        <v>2338</v>
      </c>
      <c r="BK1537" s="41" t="s">
        <v>880</v>
      </c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</row>
    <row r="1538" s="98" customFormat="1" ht="60" hidden="1" customHeight="1">
      <c r="A1538" s="37"/>
      <c r="B1538" s="37" t="s">
        <v>62</v>
      </c>
      <c r="C1538" s="37" t="s">
        <v>63</v>
      </c>
      <c r="D1538" s="56" t="s">
        <v>64</v>
      </c>
      <c r="E1538" s="56">
        <v>604</v>
      </c>
      <c r="F1538" s="40" t="s">
        <v>5773</v>
      </c>
      <c r="G1538" s="47" t="s">
        <v>5862</v>
      </c>
      <c r="H1538" s="47" t="s">
        <v>5863</v>
      </c>
      <c r="I1538" s="48" t="s">
        <v>3879</v>
      </c>
      <c r="J1538" s="40" t="s">
        <v>640</v>
      </c>
      <c r="K1538" s="831" t="s">
        <v>463</v>
      </c>
      <c r="L1538" s="49" t="s">
        <v>641</v>
      </c>
      <c r="M1538" s="38" t="s">
        <v>5817</v>
      </c>
      <c r="N1538" s="56" t="s">
        <v>5864</v>
      </c>
      <c r="O1538" s="37" t="s">
        <v>644</v>
      </c>
      <c r="P1538" s="37" t="s">
        <v>76</v>
      </c>
      <c r="Q1538" s="42" t="s">
        <v>137</v>
      </c>
      <c r="R1538" s="96">
        <v>42552</v>
      </c>
      <c r="S1538" s="48">
        <v>12</v>
      </c>
      <c r="T1538" s="45">
        <f t="shared" si="134"/>
        <v>46934.400000000001</v>
      </c>
      <c r="U1538" s="38" t="s">
        <v>100</v>
      </c>
      <c r="V1538" s="47" t="str">
        <f t="shared" si="136"/>
        <v>М</v>
      </c>
      <c r="W1538" s="47" t="str">
        <f t="shared" si="137"/>
        <v>Па</v>
      </c>
      <c r="X1538" s="38" t="s">
        <v>5812</v>
      </c>
      <c r="Y1538" s="48" t="s">
        <v>138</v>
      </c>
      <c r="Z1538" s="42" t="s">
        <v>139</v>
      </c>
      <c r="AA1538" s="56" t="s">
        <v>5813</v>
      </c>
      <c r="AB1538" s="48"/>
      <c r="AC1538" s="42" t="s">
        <v>141</v>
      </c>
      <c r="AD1538" s="49">
        <v>36</v>
      </c>
      <c r="AE1538" s="50">
        <v>45332</v>
      </c>
      <c r="AF1538" s="51">
        <f t="shared" si="138"/>
        <v>46427</v>
      </c>
      <c r="AG1538" s="40" t="s">
        <v>82</v>
      </c>
      <c r="AH1538" s="40" t="s">
        <v>83</v>
      </c>
      <c r="AI1538" s="37" t="s">
        <v>5865</v>
      </c>
      <c r="AJ1538" s="40" t="s">
        <v>143</v>
      </c>
      <c r="AK1538" s="51" t="str">
        <f t="shared" ca="1" si="135"/>
        <v>поверен</v>
      </c>
      <c r="AL1538" s="42"/>
      <c r="AM1538" s="42" t="s">
        <v>86</v>
      </c>
      <c r="AN1538" s="42" t="s">
        <v>87</v>
      </c>
      <c r="AO1538" s="42" t="s">
        <v>88</v>
      </c>
      <c r="AP1538" s="48" t="s">
        <v>573</v>
      </c>
      <c r="AQ1538" s="41" t="s">
        <v>799</v>
      </c>
      <c r="AR1538" s="51"/>
      <c r="AS1538" s="42" t="s">
        <v>91</v>
      </c>
      <c r="AT1538" s="37" t="s">
        <v>92</v>
      </c>
      <c r="AU1538" s="37"/>
      <c r="AV1538" s="40">
        <v>45015</v>
      </c>
      <c r="AW1538" s="40"/>
      <c r="AX1538" s="37"/>
      <c r="AY1538" s="37"/>
      <c r="AZ1538" s="37"/>
      <c r="BA1538" s="40"/>
      <c r="BB1538" s="40" t="s">
        <v>145</v>
      </c>
      <c r="BC1538" s="40" t="s">
        <v>146</v>
      </c>
      <c r="BD1538" s="42">
        <v>3001</v>
      </c>
      <c r="BE1538" s="40"/>
      <c r="BF1538" s="52"/>
      <c r="BG1538" s="53" t="s">
        <v>362</v>
      </c>
      <c r="BH1538" s="54"/>
      <c r="BI1538" s="47"/>
      <c r="BJ1538" s="47"/>
      <c r="BK1538" s="47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</row>
    <row r="1539" s="98" customFormat="1" ht="60" hidden="1" customHeight="1">
      <c r="A1539" s="37"/>
      <c r="B1539" s="37" t="s">
        <v>62</v>
      </c>
      <c r="C1539" s="37" t="s">
        <v>63</v>
      </c>
      <c r="D1539" s="56" t="s">
        <v>64</v>
      </c>
      <c r="E1539" s="56">
        <v>604</v>
      </c>
      <c r="F1539" s="40" t="s">
        <v>5773</v>
      </c>
      <c r="G1539" s="47" t="s">
        <v>5866</v>
      </c>
      <c r="H1539" s="47" t="s">
        <v>5867</v>
      </c>
      <c r="I1539" s="48" t="s">
        <v>3879</v>
      </c>
      <c r="J1539" s="40" t="s">
        <v>640</v>
      </c>
      <c r="K1539" s="831" t="s">
        <v>463</v>
      </c>
      <c r="L1539" s="49" t="s">
        <v>641</v>
      </c>
      <c r="M1539" s="38" t="s">
        <v>5817</v>
      </c>
      <c r="N1539" s="56" t="s">
        <v>5868</v>
      </c>
      <c r="O1539" s="37" t="s">
        <v>644</v>
      </c>
      <c r="P1539" s="37" t="s">
        <v>76</v>
      </c>
      <c r="Q1539" s="42" t="s">
        <v>137</v>
      </c>
      <c r="R1539" s="96">
        <v>42552</v>
      </c>
      <c r="S1539" s="48">
        <v>12</v>
      </c>
      <c r="T1539" s="45">
        <f t="shared" si="134"/>
        <v>46934.400000000001</v>
      </c>
      <c r="U1539" s="38" t="s">
        <v>100</v>
      </c>
      <c r="V1539" s="47" t="str">
        <f t="shared" si="136"/>
        <v>М</v>
      </c>
      <c r="W1539" s="47" t="str">
        <f t="shared" si="137"/>
        <v>Па</v>
      </c>
      <c r="X1539" s="38" t="s">
        <v>5812</v>
      </c>
      <c r="Y1539" s="48" t="s">
        <v>138</v>
      </c>
      <c r="Z1539" s="42" t="s">
        <v>139</v>
      </c>
      <c r="AA1539" s="56" t="s">
        <v>5813</v>
      </c>
      <c r="AB1539" s="48"/>
      <c r="AC1539" s="42" t="s">
        <v>141</v>
      </c>
      <c r="AD1539" s="49">
        <v>36</v>
      </c>
      <c r="AE1539" s="50">
        <v>45332</v>
      </c>
      <c r="AF1539" s="51">
        <f t="shared" si="138"/>
        <v>46427</v>
      </c>
      <c r="AG1539" s="40" t="s">
        <v>82</v>
      </c>
      <c r="AH1539" s="40" t="s">
        <v>83</v>
      </c>
      <c r="AI1539" s="37" t="s">
        <v>5869</v>
      </c>
      <c r="AJ1539" s="40" t="s">
        <v>143</v>
      </c>
      <c r="AK1539" s="51" t="str">
        <f t="shared" ca="1" si="135"/>
        <v>поверен</v>
      </c>
      <c r="AL1539" s="42"/>
      <c r="AM1539" s="42" t="s">
        <v>86</v>
      </c>
      <c r="AN1539" s="42" t="s">
        <v>87</v>
      </c>
      <c r="AO1539" s="42" t="s">
        <v>88</v>
      </c>
      <c r="AP1539" s="48" t="s">
        <v>573</v>
      </c>
      <c r="AQ1539" s="41" t="s">
        <v>799</v>
      </c>
      <c r="AR1539" s="51"/>
      <c r="AS1539" s="42" t="s">
        <v>91</v>
      </c>
      <c r="AT1539" s="37" t="s">
        <v>92</v>
      </c>
      <c r="AU1539" s="37"/>
      <c r="AV1539" s="40">
        <v>45015</v>
      </c>
      <c r="AW1539" s="40"/>
      <c r="AX1539" s="37"/>
      <c r="AY1539" s="37"/>
      <c r="AZ1539" s="37"/>
      <c r="BA1539" s="40"/>
      <c r="BB1539" s="40" t="s">
        <v>145</v>
      </c>
      <c r="BC1539" s="40" t="s">
        <v>146</v>
      </c>
      <c r="BD1539" s="42">
        <v>3001</v>
      </c>
      <c r="BE1539" s="40"/>
      <c r="BF1539" s="52"/>
      <c r="BG1539" s="53" t="s">
        <v>362</v>
      </c>
      <c r="BH1539" s="54"/>
      <c r="BI1539" s="47"/>
      <c r="BJ1539" s="47"/>
      <c r="BK1539" s="47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</row>
    <row r="1540" s="98" customFormat="1" ht="60" hidden="1" customHeight="1">
      <c r="A1540" s="37"/>
      <c r="B1540" s="37" t="s">
        <v>62</v>
      </c>
      <c r="C1540" s="37" t="s">
        <v>63</v>
      </c>
      <c r="D1540" s="56" t="s">
        <v>64</v>
      </c>
      <c r="E1540" s="56">
        <v>604</v>
      </c>
      <c r="F1540" s="40" t="s">
        <v>5773</v>
      </c>
      <c r="G1540" s="47" t="s">
        <v>5870</v>
      </c>
      <c r="H1540" s="56" t="s">
        <v>5871</v>
      </c>
      <c r="I1540" s="48" t="s">
        <v>639</v>
      </c>
      <c r="J1540" s="40" t="s">
        <v>640</v>
      </c>
      <c r="K1540" s="831" t="s">
        <v>5822</v>
      </c>
      <c r="L1540" s="49" t="s">
        <v>641</v>
      </c>
      <c r="M1540" s="40" t="s">
        <v>5872</v>
      </c>
      <c r="N1540" s="56" t="s">
        <v>5873</v>
      </c>
      <c r="O1540" s="37" t="s">
        <v>644</v>
      </c>
      <c r="P1540" s="37" t="s">
        <v>76</v>
      </c>
      <c r="Q1540" s="42" t="s">
        <v>137</v>
      </c>
      <c r="R1540" s="91">
        <v>42552</v>
      </c>
      <c r="S1540" s="48">
        <v>12</v>
      </c>
      <c r="T1540" s="45">
        <f t="shared" si="134"/>
        <v>46934.400000000001</v>
      </c>
      <c r="U1540" s="56" t="s">
        <v>100</v>
      </c>
      <c r="V1540" s="37" t="str">
        <f t="shared" si="136"/>
        <v>к</v>
      </c>
      <c r="W1540" s="37" t="str">
        <f t="shared" si="137"/>
        <v>Па</v>
      </c>
      <c r="X1540" s="48">
        <v>250</v>
      </c>
      <c r="Y1540" s="48" t="s">
        <v>215</v>
      </c>
      <c r="Z1540" s="42" t="s">
        <v>139</v>
      </c>
      <c r="AA1540" s="56" t="s">
        <v>948</v>
      </c>
      <c r="AB1540" s="48"/>
      <c r="AC1540" s="42" t="s">
        <v>141</v>
      </c>
      <c r="AD1540" s="49">
        <v>36</v>
      </c>
      <c r="AE1540" s="50">
        <v>44884</v>
      </c>
      <c r="AF1540" s="51">
        <f t="shared" si="138"/>
        <v>45979</v>
      </c>
      <c r="AG1540" s="40" t="s">
        <v>82</v>
      </c>
      <c r="AH1540" s="40" t="s">
        <v>83</v>
      </c>
      <c r="AI1540" s="37" t="s">
        <v>5874</v>
      </c>
      <c r="AJ1540" s="40" t="s">
        <v>143</v>
      </c>
      <c r="AK1540" s="51" t="str">
        <f t="shared" ca="1" si="135"/>
        <v>поверен</v>
      </c>
      <c r="AL1540" s="42"/>
      <c r="AM1540" s="42" t="s">
        <v>86</v>
      </c>
      <c r="AN1540" s="42" t="s">
        <v>87</v>
      </c>
      <c r="AO1540" s="42" t="s">
        <v>88</v>
      </c>
      <c r="AP1540" s="48" t="s">
        <v>573</v>
      </c>
      <c r="AQ1540" s="41" t="s">
        <v>799</v>
      </c>
      <c r="AR1540" s="51"/>
      <c r="AS1540" s="42" t="s">
        <v>91</v>
      </c>
      <c r="AT1540" s="37" t="s">
        <v>92</v>
      </c>
      <c r="AU1540" s="37"/>
      <c r="AV1540" s="40">
        <v>45015</v>
      </c>
      <c r="AW1540" s="40"/>
      <c r="AX1540" s="37"/>
      <c r="AY1540" s="37"/>
      <c r="AZ1540" s="37"/>
      <c r="BA1540" s="40"/>
      <c r="BB1540" s="40" t="s">
        <v>145</v>
      </c>
      <c r="BC1540" s="40" t="s">
        <v>146</v>
      </c>
      <c r="BD1540" s="42" t="s">
        <v>647</v>
      </c>
      <c r="BE1540" s="40"/>
      <c r="BF1540" s="52"/>
      <c r="BG1540" s="93" t="s">
        <v>648</v>
      </c>
      <c r="BH1540" s="94"/>
      <c r="BI1540" s="37"/>
      <c r="BJ1540" s="37"/>
      <c r="BK1540" s="37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</row>
    <row r="1541" s="98" customFormat="1" ht="60" hidden="1" customHeight="1">
      <c r="A1541" s="37"/>
      <c r="B1541" s="37" t="s">
        <v>62</v>
      </c>
      <c r="C1541" s="37" t="s">
        <v>63</v>
      </c>
      <c r="D1541" s="56" t="s">
        <v>64</v>
      </c>
      <c r="E1541" s="56">
        <v>604</v>
      </c>
      <c r="F1541" s="40" t="s">
        <v>5773</v>
      </c>
      <c r="G1541" s="47" t="s">
        <v>5875</v>
      </c>
      <c r="H1541" s="47" t="s">
        <v>5876</v>
      </c>
      <c r="I1541" s="48" t="s">
        <v>753</v>
      </c>
      <c r="J1541" s="40" t="s">
        <v>1621</v>
      </c>
      <c r="K1541" s="49" t="s">
        <v>523</v>
      </c>
      <c r="L1541" s="49" t="s">
        <v>5877</v>
      </c>
      <c r="M1541" s="233" t="s">
        <v>5878</v>
      </c>
      <c r="N1541" s="56" t="s">
        <v>5879</v>
      </c>
      <c r="O1541" s="38" t="s">
        <v>5830</v>
      </c>
      <c r="P1541" s="37" t="s">
        <v>76</v>
      </c>
      <c r="Q1541" s="42" t="s">
        <v>77</v>
      </c>
      <c r="R1541" s="96">
        <v>43739</v>
      </c>
      <c r="S1541" s="48">
        <v>8</v>
      </c>
      <c r="T1541" s="45">
        <f t="shared" si="134"/>
        <v>46660.599999999999</v>
      </c>
      <c r="U1541" s="38" t="s">
        <v>78</v>
      </c>
      <c r="V1541" s="47" t="str">
        <f t="shared" si="136"/>
        <v/>
      </c>
      <c r="W1541" s="47" t="str">
        <f t="shared" si="137"/>
        <v>°С</v>
      </c>
      <c r="X1541" s="38" t="s">
        <v>1831</v>
      </c>
      <c r="Y1541" s="48"/>
      <c r="Z1541" s="42" t="s">
        <v>79</v>
      </c>
      <c r="AA1541" s="56" t="s">
        <v>5831</v>
      </c>
      <c r="AB1541" s="48"/>
      <c r="AC1541" s="42" t="s">
        <v>141</v>
      </c>
      <c r="AD1541" s="49">
        <v>48</v>
      </c>
      <c r="AE1541" s="50">
        <v>45066</v>
      </c>
      <c r="AF1541" s="51">
        <f t="shared" si="138"/>
        <v>46526</v>
      </c>
      <c r="AG1541" s="51" t="s">
        <v>82</v>
      </c>
      <c r="AH1541" s="51" t="s">
        <v>5832</v>
      </c>
      <c r="AI1541" s="37" t="s">
        <v>5880</v>
      </c>
      <c r="AJ1541" s="40" t="s">
        <v>143</v>
      </c>
      <c r="AK1541" s="51" t="str">
        <f t="shared" ca="1" si="135"/>
        <v>поверен</v>
      </c>
      <c r="AL1541" s="42"/>
      <c r="AM1541" s="42" t="s">
        <v>86</v>
      </c>
      <c r="AN1541" s="42" t="s">
        <v>87</v>
      </c>
      <c r="AO1541" s="42" t="s">
        <v>88</v>
      </c>
      <c r="AP1541" s="48" t="s">
        <v>1388</v>
      </c>
      <c r="AQ1541" s="41" t="s">
        <v>5834</v>
      </c>
      <c r="AR1541" s="51"/>
      <c r="AS1541" s="42" t="s">
        <v>91</v>
      </c>
      <c r="AT1541" s="37" t="s">
        <v>92</v>
      </c>
      <c r="AU1541" s="37"/>
      <c r="AV1541" s="41" t="s">
        <v>5881</v>
      </c>
      <c r="AW1541" s="40"/>
      <c r="AX1541" s="37"/>
      <c r="AY1541" s="37"/>
      <c r="AZ1541" s="37"/>
      <c r="BA1541" s="40"/>
      <c r="BB1541" s="40"/>
      <c r="BC1541" s="40"/>
      <c r="BD1541" s="42"/>
      <c r="BE1541" s="40"/>
      <c r="BF1541" s="52"/>
      <c r="BG1541" s="53" t="s">
        <v>1822</v>
      </c>
      <c r="BH1541" s="54"/>
      <c r="BI1541" s="47"/>
      <c r="BJ1541" s="47"/>
      <c r="BK1541" s="47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</row>
    <row r="1542" s="98" customFormat="1" ht="60" hidden="1" customHeight="1">
      <c r="A1542" s="37"/>
      <c r="B1542" s="37" t="s">
        <v>62</v>
      </c>
      <c r="C1542" s="37" t="s">
        <v>63</v>
      </c>
      <c r="D1542" s="56" t="s">
        <v>64</v>
      </c>
      <c r="E1542" s="56">
        <v>604</v>
      </c>
      <c r="F1542" s="40" t="s">
        <v>5773</v>
      </c>
      <c r="G1542" s="37" t="s">
        <v>5882</v>
      </c>
      <c r="H1542" s="37" t="s">
        <v>5883</v>
      </c>
      <c r="I1542" s="48" t="s">
        <v>2514</v>
      </c>
      <c r="J1542" s="40" t="s">
        <v>5884</v>
      </c>
      <c r="K1542" s="49" t="s">
        <v>5839</v>
      </c>
      <c r="L1542" s="49" t="s">
        <v>5840</v>
      </c>
      <c r="M1542" s="37" t="s">
        <v>2538</v>
      </c>
      <c r="N1542" s="41" t="s">
        <v>5885</v>
      </c>
      <c r="O1542" s="48" t="s">
        <v>2321</v>
      </c>
      <c r="P1542" s="37" t="s">
        <v>76</v>
      </c>
      <c r="Q1542" s="42" t="s">
        <v>1193</v>
      </c>
      <c r="R1542" s="91">
        <v>44468</v>
      </c>
      <c r="S1542" s="48">
        <v>10</v>
      </c>
      <c r="T1542" s="45">
        <f t="shared" si="134"/>
        <v>48120</v>
      </c>
      <c r="U1542" s="37">
        <v>-2</v>
      </c>
      <c r="V1542" s="37" t="str">
        <f t="shared" si="136"/>
        <v>м</v>
      </c>
      <c r="W1542" s="37" t="str">
        <f t="shared" si="137"/>
        <v>м</v>
      </c>
      <c r="X1542" s="37">
        <v>2</v>
      </c>
      <c r="Y1542" s="48" t="s">
        <v>325</v>
      </c>
      <c r="Z1542" s="42" t="s">
        <v>325</v>
      </c>
      <c r="AA1542" s="56" t="s">
        <v>1127</v>
      </c>
      <c r="AB1542" s="48" t="s">
        <v>325</v>
      </c>
      <c r="AC1542" s="42" t="s">
        <v>325</v>
      </c>
      <c r="AD1542" s="49">
        <v>12</v>
      </c>
      <c r="AE1542" s="50">
        <v>45856</v>
      </c>
      <c r="AF1542" s="51">
        <f t="shared" si="138"/>
        <v>46220</v>
      </c>
      <c r="AG1542" s="40" t="s">
        <v>82</v>
      </c>
      <c r="AH1542" s="40" t="s">
        <v>83</v>
      </c>
      <c r="AI1542" s="42" t="s">
        <v>5886</v>
      </c>
      <c r="AJ1542" s="40" t="s">
        <v>109</v>
      </c>
      <c r="AK1542" s="51" t="str">
        <f t="shared" ca="1" si="135"/>
        <v>поверен</v>
      </c>
      <c r="AL1542" s="42"/>
      <c r="AM1542" s="42" t="s">
        <v>86</v>
      </c>
      <c r="AN1542" s="42" t="s">
        <v>87</v>
      </c>
      <c r="AO1542" s="42" t="s">
        <v>88</v>
      </c>
      <c r="AP1542" s="48" t="s">
        <v>5180</v>
      </c>
      <c r="AQ1542" s="41" t="s">
        <v>5887</v>
      </c>
      <c r="AR1542" s="51"/>
      <c r="AS1542" s="42" t="s">
        <v>91</v>
      </c>
      <c r="AT1542" s="37" t="s">
        <v>92</v>
      </c>
      <c r="AU1542" s="37"/>
      <c r="AV1542" s="40">
        <v>44811</v>
      </c>
      <c r="AW1542" s="40"/>
      <c r="AX1542" s="37"/>
      <c r="AY1542" s="37"/>
      <c r="AZ1542" s="37"/>
      <c r="BA1542" s="40"/>
      <c r="BB1542" s="40" t="s">
        <v>2523</v>
      </c>
      <c r="BC1542" s="40" t="s">
        <v>2328</v>
      </c>
      <c r="BD1542" s="42">
        <v>3661</v>
      </c>
      <c r="BE1542" s="40"/>
      <c r="BF1542" s="52"/>
      <c r="BG1542" s="37"/>
      <c r="BH1542" s="94"/>
      <c r="BI1542" s="41" t="s">
        <v>5107</v>
      </c>
      <c r="BJ1542" s="41" t="s">
        <v>5182</v>
      </c>
      <c r="BK1542" s="38" t="s">
        <v>760</v>
      </c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</row>
    <row r="1543" s="98" customFormat="1" ht="60" hidden="1" customHeight="1">
      <c r="A1543" s="37"/>
      <c r="B1543" s="37" t="s">
        <v>62</v>
      </c>
      <c r="C1543" s="37" t="s">
        <v>63</v>
      </c>
      <c r="D1543" s="56" t="s">
        <v>64</v>
      </c>
      <c r="E1543" s="56">
        <v>604</v>
      </c>
      <c r="F1543" s="40" t="s">
        <v>5773</v>
      </c>
      <c r="G1543" s="40" t="s">
        <v>5888</v>
      </c>
      <c r="H1543" s="56" t="s">
        <v>5889</v>
      </c>
      <c r="I1543" s="48" t="s">
        <v>2316</v>
      </c>
      <c r="J1543" s="40" t="s">
        <v>2422</v>
      </c>
      <c r="K1543" s="49" t="s">
        <v>5846</v>
      </c>
      <c r="L1543" s="49" t="s">
        <v>2319</v>
      </c>
      <c r="M1543" s="40" t="s">
        <v>2320</v>
      </c>
      <c r="N1543" s="56" t="s">
        <v>5890</v>
      </c>
      <c r="O1543" s="48" t="s">
        <v>2321</v>
      </c>
      <c r="P1543" s="37" t="s">
        <v>76</v>
      </c>
      <c r="Q1543" s="42" t="s">
        <v>1193</v>
      </c>
      <c r="R1543" s="91">
        <v>42614</v>
      </c>
      <c r="S1543" s="48">
        <v>10</v>
      </c>
      <c r="T1543" s="45">
        <f t="shared" si="134"/>
        <v>46266</v>
      </c>
      <c r="U1543" s="56">
        <v>0.10000000000000001</v>
      </c>
      <c r="V1543" s="37" t="str">
        <f t="shared" si="136"/>
        <v>м</v>
      </c>
      <c r="W1543" s="37" t="str">
        <f t="shared" si="137"/>
        <v>м/c</v>
      </c>
      <c r="X1543" s="48">
        <v>30</v>
      </c>
      <c r="Y1543" s="48" t="s">
        <v>325</v>
      </c>
      <c r="Z1543" s="42" t="s">
        <v>2322</v>
      </c>
      <c r="AA1543" s="56" t="s">
        <v>2323</v>
      </c>
      <c r="AB1543" s="48"/>
      <c r="AC1543" s="42" t="s">
        <v>2324</v>
      </c>
      <c r="AD1543" s="49">
        <v>12</v>
      </c>
      <c r="AE1543" s="50">
        <v>45612</v>
      </c>
      <c r="AF1543" s="51">
        <f t="shared" si="138"/>
        <v>45976</v>
      </c>
      <c r="AG1543" s="40" t="s">
        <v>82</v>
      </c>
      <c r="AH1543" s="40" t="s">
        <v>83</v>
      </c>
      <c r="AI1543" s="42" t="s">
        <v>2424</v>
      </c>
      <c r="AJ1543" s="40" t="s">
        <v>85</v>
      </c>
      <c r="AK1543" s="51" t="str">
        <f t="shared" ca="1" si="135"/>
        <v>поверен</v>
      </c>
      <c r="AL1543" s="42"/>
      <c r="AM1543" s="42" t="s">
        <v>86</v>
      </c>
      <c r="AN1543" s="42" t="s">
        <v>87</v>
      </c>
      <c r="AO1543" s="42" t="s">
        <v>88</v>
      </c>
      <c r="AP1543" s="48" t="s">
        <v>2326</v>
      </c>
      <c r="AQ1543" s="41" t="s">
        <v>5847</v>
      </c>
      <c r="AR1543" s="51"/>
      <c r="AS1543" s="42" t="s">
        <v>91</v>
      </c>
      <c r="AT1543" s="37" t="s">
        <v>92</v>
      </c>
      <c r="AU1543" s="37"/>
      <c r="AV1543" s="40">
        <v>45025</v>
      </c>
      <c r="AW1543" s="40"/>
      <c r="AX1543" s="37"/>
      <c r="AY1543" s="37"/>
      <c r="AZ1543" s="37"/>
      <c r="BA1543" s="40"/>
      <c r="BB1543" s="40" t="s">
        <v>2327</v>
      </c>
      <c r="BC1543" s="40" t="s">
        <v>2328</v>
      </c>
      <c r="BD1543" s="42">
        <v>3661</v>
      </c>
      <c r="BE1543" s="40"/>
      <c r="BF1543" s="52"/>
      <c r="BG1543" s="37" t="s">
        <v>648</v>
      </c>
      <c r="BH1543" s="99"/>
      <c r="BI1543" s="41" t="s">
        <v>2337</v>
      </c>
      <c r="BJ1543" s="41" t="s">
        <v>2338</v>
      </c>
      <c r="BK1543" s="41" t="s">
        <v>880</v>
      </c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</row>
    <row r="1544" s="98" customFormat="1" ht="60" hidden="1" customHeight="1">
      <c r="A1544" s="37"/>
      <c r="B1544" s="37" t="s">
        <v>62</v>
      </c>
      <c r="C1544" s="37" t="s">
        <v>63</v>
      </c>
      <c r="D1544" s="56" t="s">
        <v>64</v>
      </c>
      <c r="E1544" s="56">
        <v>604</v>
      </c>
      <c r="F1544" s="40" t="s">
        <v>5773</v>
      </c>
      <c r="G1544" s="40" t="s">
        <v>5891</v>
      </c>
      <c r="H1544" s="56" t="s">
        <v>5892</v>
      </c>
      <c r="I1544" s="48" t="s">
        <v>2316</v>
      </c>
      <c r="J1544" s="40" t="s">
        <v>2422</v>
      </c>
      <c r="K1544" s="49" t="s">
        <v>5846</v>
      </c>
      <c r="L1544" s="49" t="s">
        <v>2319</v>
      </c>
      <c r="M1544" s="40" t="s">
        <v>2320</v>
      </c>
      <c r="N1544" s="56" t="s">
        <v>5893</v>
      </c>
      <c r="O1544" s="48" t="s">
        <v>2321</v>
      </c>
      <c r="P1544" s="37" t="s">
        <v>76</v>
      </c>
      <c r="Q1544" s="42" t="s">
        <v>1193</v>
      </c>
      <c r="R1544" s="91">
        <v>42614</v>
      </c>
      <c r="S1544" s="48">
        <v>10</v>
      </c>
      <c r="T1544" s="45">
        <f t="shared" si="134"/>
        <v>46266</v>
      </c>
      <c r="U1544" s="56">
        <v>0.10000000000000001</v>
      </c>
      <c r="V1544" s="37" t="str">
        <f t="shared" si="136"/>
        <v>м</v>
      </c>
      <c r="W1544" s="37" t="str">
        <f t="shared" si="137"/>
        <v>м/c</v>
      </c>
      <c r="X1544" s="48">
        <v>30</v>
      </c>
      <c r="Y1544" s="48" t="s">
        <v>325</v>
      </c>
      <c r="Z1544" s="42" t="s">
        <v>2322</v>
      </c>
      <c r="AA1544" s="56" t="s">
        <v>2323</v>
      </c>
      <c r="AB1544" s="48"/>
      <c r="AC1544" s="42" t="s">
        <v>2324</v>
      </c>
      <c r="AD1544" s="49">
        <v>12</v>
      </c>
      <c r="AE1544" s="50">
        <v>45612</v>
      </c>
      <c r="AF1544" s="51">
        <f t="shared" si="138"/>
        <v>45976</v>
      </c>
      <c r="AG1544" s="40" t="s">
        <v>82</v>
      </c>
      <c r="AH1544" s="40" t="s">
        <v>83</v>
      </c>
      <c r="AI1544" s="42" t="s">
        <v>2424</v>
      </c>
      <c r="AJ1544" s="40" t="s">
        <v>85</v>
      </c>
      <c r="AK1544" s="51" t="str">
        <f t="shared" ca="1" si="135"/>
        <v>поверен</v>
      </c>
      <c r="AL1544" s="42"/>
      <c r="AM1544" s="42" t="s">
        <v>86</v>
      </c>
      <c r="AN1544" s="42" t="s">
        <v>87</v>
      </c>
      <c r="AO1544" s="42" t="s">
        <v>88</v>
      </c>
      <c r="AP1544" s="48" t="s">
        <v>2326</v>
      </c>
      <c r="AQ1544" s="41" t="s">
        <v>5847</v>
      </c>
      <c r="AR1544" s="51"/>
      <c r="AS1544" s="42" t="s">
        <v>91</v>
      </c>
      <c r="AT1544" s="37" t="s">
        <v>92</v>
      </c>
      <c r="AU1544" s="37"/>
      <c r="AV1544" s="40">
        <v>45025</v>
      </c>
      <c r="AW1544" s="40"/>
      <c r="AX1544" s="37"/>
      <c r="AY1544" s="37"/>
      <c r="AZ1544" s="37"/>
      <c r="BA1544" s="40"/>
      <c r="BB1544" s="40" t="s">
        <v>2327</v>
      </c>
      <c r="BC1544" s="40" t="s">
        <v>2328</v>
      </c>
      <c r="BD1544" s="42">
        <v>3661</v>
      </c>
      <c r="BE1544" s="40"/>
      <c r="BF1544" s="52"/>
      <c r="BG1544" s="37" t="s">
        <v>648</v>
      </c>
      <c r="BH1544" s="99"/>
      <c r="BI1544" s="41" t="s">
        <v>2337</v>
      </c>
      <c r="BJ1544" s="41" t="s">
        <v>2338</v>
      </c>
      <c r="BK1544" s="41" t="s">
        <v>880</v>
      </c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</row>
    <row r="1545" s="92" customFormat="1" ht="60" hidden="1" customHeight="1">
      <c r="A1545" s="37"/>
      <c r="B1545" s="37" t="s">
        <v>62</v>
      </c>
      <c r="C1545" s="37" t="s">
        <v>63</v>
      </c>
      <c r="D1545" s="56" t="s">
        <v>64</v>
      </c>
      <c r="E1545" s="56">
        <v>604</v>
      </c>
      <c r="F1545" s="40" t="s">
        <v>5773</v>
      </c>
      <c r="G1545" s="40" t="s">
        <v>5894</v>
      </c>
      <c r="H1545" s="56" t="s">
        <v>5895</v>
      </c>
      <c r="I1545" s="48" t="s">
        <v>2316</v>
      </c>
      <c r="J1545" s="40" t="s">
        <v>2422</v>
      </c>
      <c r="K1545" s="49" t="s">
        <v>5846</v>
      </c>
      <c r="L1545" s="49" t="s">
        <v>2319</v>
      </c>
      <c r="M1545" s="40" t="s">
        <v>2320</v>
      </c>
      <c r="N1545" s="56" t="s">
        <v>5896</v>
      </c>
      <c r="O1545" s="48" t="s">
        <v>2321</v>
      </c>
      <c r="P1545" s="37" t="s">
        <v>76</v>
      </c>
      <c r="Q1545" s="42" t="s">
        <v>1193</v>
      </c>
      <c r="R1545" s="91">
        <v>42614</v>
      </c>
      <c r="S1545" s="48">
        <v>10</v>
      </c>
      <c r="T1545" s="45">
        <f t="shared" si="134"/>
        <v>46266</v>
      </c>
      <c r="U1545" s="56">
        <v>0.10000000000000001</v>
      </c>
      <c r="V1545" s="37" t="str">
        <f t="shared" si="136"/>
        <v>м</v>
      </c>
      <c r="W1545" s="37" t="str">
        <f t="shared" si="137"/>
        <v>м/c</v>
      </c>
      <c r="X1545" s="48">
        <v>30</v>
      </c>
      <c r="Y1545" s="48" t="s">
        <v>325</v>
      </c>
      <c r="Z1545" s="42" t="s">
        <v>2322</v>
      </c>
      <c r="AA1545" s="56" t="s">
        <v>2323</v>
      </c>
      <c r="AB1545" s="48"/>
      <c r="AC1545" s="42" t="s">
        <v>2324</v>
      </c>
      <c r="AD1545" s="49">
        <v>12</v>
      </c>
      <c r="AE1545" s="50">
        <v>45612</v>
      </c>
      <c r="AF1545" s="51">
        <f t="shared" si="138"/>
        <v>45976</v>
      </c>
      <c r="AG1545" s="40" t="s">
        <v>82</v>
      </c>
      <c r="AH1545" s="40" t="s">
        <v>83</v>
      </c>
      <c r="AI1545" s="42" t="s">
        <v>2424</v>
      </c>
      <c r="AJ1545" s="40" t="s">
        <v>85</v>
      </c>
      <c r="AK1545" s="51" t="str">
        <f t="shared" ca="1" si="135"/>
        <v>поверен</v>
      </c>
      <c r="AL1545" s="42"/>
      <c r="AM1545" s="42" t="s">
        <v>86</v>
      </c>
      <c r="AN1545" s="42" t="s">
        <v>87</v>
      </c>
      <c r="AO1545" s="42" t="s">
        <v>88</v>
      </c>
      <c r="AP1545" s="48" t="s">
        <v>2326</v>
      </c>
      <c r="AQ1545" s="41" t="s">
        <v>5847</v>
      </c>
      <c r="AR1545" s="51"/>
      <c r="AS1545" s="42" t="s">
        <v>91</v>
      </c>
      <c r="AT1545" s="37" t="s">
        <v>92</v>
      </c>
      <c r="AU1545" s="37"/>
      <c r="AV1545" s="40">
        <v>45025</v>
      </c>
      <c r="AW1545" s="40"/>
      <c r="AX1545" s="37"/>
      <c r="AY1545" s="37"/>
      <c r="AZ1545" s="37"/>
      <c r="BA1545" s="40"/>
      <c r="BB1545" s="40" t="s">
        <v>2327</v>
      </c>
      <c r="BC1545" s="40" t="s">
        <v>2328</v>
      </c>
      <c r="BD1545" s="42">
        <v>3661</v>
      </c>
      <c r="BE1545" s="40"/>
      <c r="BF1545" s="52"/>
      <c r="BG1545" s="37" t="s">
        <v>648</v>
      </c>
      <c r="BH1545" s="94"/>
      <c r="BI1545" s="41" t="s">
        <v>2337</v>
      </c>
      <c r="BJ1545" s="41" t="s">
        <v>2338</v>
      </c>
      <c r="BK1545" s="41" t="s">
        <v>880</v>
      </c>
      <c r="BL1545" s="95"/>
      <c r="BM1545" s="95"/>
      <c r="BN1545" s="95"/>
      <c r="BO1545" s="95"/>
      <c r="BP1545" s="95"/>
      <c r="BQ1545" s="95"/>
      <c r="BR1545" s="95"/>
      <c r="BS1545" s="95"/>
      <c r="BT1545" s="95"/>
      <c r="BU1545" s="95"/>
      <c r="BV1545" s="95"/>
      <c r="BW1545" s="95"/>
      <c r="BX1545" s="95"/>
      <c r="BY1545" s="95"/>
      <c r="BZ1545" s="95"/>
      <c r="CA1545" s="95"/>
      <c r="CB1545" s="95"/>
      <c r="CC1545" s="95"/>
      <c r="CD1545" s="95"/>
      <c r="CE1545" s="95"/>
      <c r="CF1545" s="95"/>
      <c r="CG1545" s="95"/>
      <c r="CH1545" s="95"/>
      <c r="CI1545" s="95"/>
      <c r="CJ1545" s="95"/>
      <c r="CK1545" s="95"/>
      <c r="CL1545" s="95"/>
      <c r="CM1545" s="95"/>
      <c r="CN1545" s="95"/>
      <c r="CO1545" s="95"/>
      <c r="CP1545" s="95"/>
      <c r="CQ1545" s="95"/>
      <c r="CR1545" s="95"/>
      <c r="CS1545" s="95"/>
      <c r="CT1545" s="95"/>
      <c r="CU1545" s="95"/>
      <c r="CV1545" s="95"/>
      <c r="CW1545" s="95"/>
      <c r="CX1545" s="95"/>
      <c r="CY1545" s="95"/>
      <c r="CZ1545" s="95"/>
      <c r="DA1545" s="95"/>
      <c r="DB1545" s="95"/>
      <c r="DC1545" s="95"/>
      <c r="DD1545" s="95"/>
      <c r="DE1545" s="95"/>
      <c r="DF1545" s="95"/>
      <c r="DG1545" s="95"/>
      <c r="DH1545" s="95"/>
      <c r="DI1545" s="95"/>
      <c r="DJ1545" s="95"/>
      <c r="DK1545" s="95"/>
      <c r="DL1545" s="95"/>
      <c r="DM1545" s="95"/>
      <c r="DN1545" s="95"/>
      <c r="DO1545" s="95"/>
      <c r="DP1545" s="95"/>
      <c r="DQ1545" s="95"/>
      <c r="DR1545" s="95"/>
      <c r="DS1545" s="95"/>
      <c r="DT1545" s="95"/>
      <c r="DU1545" s="95"/>
      <c r="DV1545" s="95"/>
      <c r="DW1545" s="95"/>
      <c r="DX1545" s="95"/>
      <c r="DY1545" s="95"/>
      <c r="DZ1545" s="95"/>
      <c r="EA1545" s="95"/>
      <c r="EB1545" s="95"/>
      <c r="EC1545" s="95"/>
      <c r="ED1545" s="95"/>
      <c r="EE1545" s="95"/>
      <c r="EF1545" s="95"/>
      <c r="EG1545" s="95"/>
      <c r="EH1545" s="95"/>
      <c r="EI1545" s="95"/>
      <c r="EJ1545" s="95"/>
      <c r="EK1545" s="95"/>
      <c r="EL1545" s="95"/>
      <c r="EM1545" s="95"/>
      <c r="EN1545" s="95"/>
      <c r="EO1545" s="95"/>
      <c r="EP1545" s="95"/>
      <c r="EQ1545" s="95"/>
      <c r="ER1545" s="95"/>
      <c r="ES1545" s="95"/>
      <c r="ET1545" s="95"/>
      <c r="EU1545" s="95"/>
      <c r="EV1545" s="95"/>
      <c r="EW1545" s="95"/>
      <c r="EX1545" s="95"/>
      <c r="EY1545" s="95"/>
      <c r="EZ1545" s="95"/>
      <c r="FA1545" s="95"/>
      <c r="FB1545" s="95"/>
      <c r="FC1545" s="95"/>
      <c r="FD1545" s="95"/>
      <c r="FE1545" s="95"/>
      <c r="FF1545" s="95"/>
      <c r="FG1545" s="95"/>
      <c r="FH1545" s="95"/>
      <c r="FI1545" s="95"/>
      <c r="FJ1545" s="95"/>
      <c r="FK1545" s="95"/>
      <c r="FL1545" s="95"/>
      <c r="FM1545" s="95"/>
      <c r="FN1545" s="95"/>
      <c r="FO1545" s="95"/>
      <c r="FP1545" s="95"/>
      <c r="FQ1545" s="95"/>
      <c r="FR1545" s="95"/>
      <c r="FS1545" s="95"/>
      <c r="FT1545" s="95"/>
      <c r="FU1545" s="95"/>
      <c r="FV1545" s="95"/>
      <c r="FW1545" s="95"/>
      <c r="FX1545" s="95"/>
      <c r="FY1545" s="95"/>
      <c r="FZ1545" s="95"/>
      <c r="GA1545" s="95"/>
      <c r="GB1545" s="95"/>
      <c r="GC1545" s="95"/>
      <c r="GD1545" s="95"/>
      <c r="GE1545" s="95"/>
      <c r="GF1545" s="95"/>
      <c r="GG1545" s="95"/>
      <c r="GH1545" s="95"/>
      <c r="GI1545" s="95"/>
      <c r="GJ1545" s="95"/>
      <c r="GK1545" s="95"/>
      <c r="GL1545" s="95"/>
      <c r="GM1545" s="95"/>
      <c r="GN1545" s="95"/>
      <c r="GO1545" s="95"/>
      <c r="GP1545" s="95"/>
      <c r="GQ1545" s="95"/>
      <c r="GR1545" s="95"/>
      <c r="GS1545" s="95"/>
      <c r="GT1545" s="95"/>
      <c r="GU1545" s="95"/>
      <c r="GV1545" s="95"/>
      <c r="GW1545" s="95"/>
      <c r="GX1545" s="95"/>
      <c r="GY1545" s="95"/>
      <c r="GZ1545" s="95"/>
      <c r="HA1545" s="95"/>
      <c r="HB1545" s="95"/>
      <c r="HC1545" s="95"/>
      <c r="HD1545" s="95"/>
      <c r="HE1545" s="95"/>
      <c r="HF1545" s="95"/>
      <c r="HG1545" s="95"/>
      <c r="HH1545" s="95"/>
      <c r="HI1545" s="95"/>
      <c r="HJ1545" s="95"/>
      <c r="HK1545" s="95"/>
      <c r="HL1545" s="95"/>
      <c r="HM1545" s="95"/>
      <c r="HN1545" s="95"/>
      <c r="HO1545" s="95"/>
      <c r="HP1545" s="95"/>
      <c r="HQ1545" s="95"/>
      <c r="HR1545" s="95"/>
      <c r="HS1545" s="95"/>
      <c r="HT1545" s="95"/>
      <c r="HU1545" s="95"/>
      <c r="HV1545" s="95"/>
      <c r="HW1545" s="95"/>
      <c r="HX1545" s="95"/>
      <c r="HY1545" s="95"/>
      <c r="HZ1545" s="95"/>
      <c r="IA1545" s="95"/>
      <c r="IB1545" s="95"/>
      <c r="IC1545" s="95"/>
      <c r="ID1545" s="95"/>
      <c r="IE1545" s="95"/>
    </row>
    <row r="1546" s="92" customFormat="1" ht="60" hidden="1" customHeight="1">
      <c r="A1546" s="37"/>
      <c r="B1546" s="37" t="s">
        <v>62</v>
      </c>
      <c r="C1546" s="37" t="s">
        <v>63</v>
      </c>
      <c r="D1546" s="56" t="s">
        <v>64</v>
      </c>
      <c r="E1546" s="56">
        <v>604</v>
      </c>
      <c r="F1546" s="40" t="s">
        <v>5773</v>
      </c>
      <c r="G1546" s="40" t="s">
        <v>5897</v>
      </c>
      <c r="H1546" s="56" t="s">
        <v>5898</v>
      </c>
      <c r="I1546" s="48" t="s">
        <v>2316</v>
      </c>
      <c r="J1546" s="40" t="s">
        <v>2422</v>
      </c>
      <c r="K1546" s="49" t="s">
        <v>5846</v>
      </c>
      <c r="L1546" s="49" t="s">
        <v>2319</v>
      </c>
      <c r="M1546" s="40" t="s">
        <v>2320</v>
      </c>
      <c r="N1546" s="49">
        <v>57567</v>
      </c>
      <c r="O1546" s="48" t="s">
        <v>2321</v>
      </c>
      <c r="P1546" s="37" t="s">
        <v>76</v>
      </c>
      <c r="Q1546" s="42" t="s">
        <v>1193</v>
      </c>
      <c r="R1546" s="91">
        <v>42614</v>
      </c>
      <c r="S1546" s="48">
        <v>10</v>
      </c>
      <c r="T1546" s="45">
        <f t="shared" si="134"/>
        <v>46266</v>
      </c>
      <c r="U1546" s="56">
        <v>0.10000000000000001</v>
      </c>
      <c r="V1546" s="37" t="str">
        <f t="shared" si="136"/>
        <v>м</v>
      </c>
      <c r="W1546" s="37" t="str">
        <f t="shared" si="137"/>
        <v>м/c</v>
      </c>
      <c r="X1546" s="48">
        <v>30</v>
      </c>
      <c r="Y1546" s="48" t="s">
        <v>325</v>
      </c>
      <c r="Z1546" s="42" t="s">
        <v>2322</v>
      </c>
      <c r="AA1546" s="56" t="s">
        <v>2323</v>
      </c>
      <c r="AB1546" s="48"/>
      <c r="AC1546" s="42" t="s">
        <v>2324</v>
      </c>
      <c r="AD1546" s="49">
        <v>12</v>
      </c>
      <c r="AE1546" s="50">
        <v>45612</v>
      </c>
      <c r="AF1546" s="51">
        <f t="shared" si="138"/>
        <v>45976</v>
      </c>
      <c r="AG1546" s="40" t="s">
        <v>82</v>
      </c>
      <c r="AH1546" s="40" t="s">
        <v>83</v>
      </c>
      <c r="AI1546" s="42" t="s">
        <v>2424</v>
      </c>
      <c r="AJ1546" s="40" t="s">
        <v>85</v>
      </c>
      <c r="AK1546" s="51" t="str">
        <f t="shared" ca="1" si="135"/>
        <v>поверен</v>
      </c>
      <c r="AL1546" s="42"/>
      <c r="AM1546" s="42" t="s">
        <v>86</v>
      </c>
      <c r="AN1546" s="42" t="s">
        <v>87</v>
      </c>
      <c r="AO1546" s="42" t="s">
        <v>88</v>
      </c>
      <c r="AP1546" s="48" t="s">
        <v>2326</v>
      </c>
      <c r="AQ1546" s="41" t="s">
        <v>5847</v>
      </c>
      <c r="AR1546" s="51"/>
      <c r="AS1546" s="42" t="s">
        <v>91</v>
      </c>
      <c r="AT1546" s="37" t="s">
        <v>92</v>
      </c>
      <c r="AU1546" s="37"/>
      <c r="AV1546" s="40">
        <v>45026</v>
      </c>
      <c r="AW1546" s="40"/>
      <c r="AX1546" s="37"/>
      <c r="AY1546" s="37"/>
      <c r="AZ1546" s="37"/>
      <c r="BA1546" s="40"/>
      <c r="BB1546" s="40" t="s">
        <v>2327</v>
      </c>
      <c r="BC1546" s="40" t="s">
        <v>2328</v>
      </c>
      <c r="BD1546" s="42">
        <v>3661</v>
      </c>
      <c r="BE1546" s="40"/>
      <c r="BF1546" s="52"/>
      <c r="BG1546" s="37" t="s">
        <v>648</v>
      </c>
      <c r="BH1546" s="94"/>
      <c r="BI1546" s="41" t="s">
        <v>2337</v>
      </c>
      <c r="BJ1546" s="41" t="s">
        <v>2338</v>
      </c>
      <c r="BK1546" s="41" t="s">
        <v>880</v>
      </c>
      <c r="BL1546" s="95"/>
      <c r="BM1546" s="95"/>
      <c r="BN1546" s="95"/>
      <c r="BO1546" s="95"/>
      <c r="BP1546" s="95"/>
      <c r="BQ1546" s="95"/>
      <c r="BR1546" s="95"/>
      <c r="BS1546" s="95"/>
      <c r="BT1546" s="95"/>
      <c r="BU1546" s="95"/>
      <c r="BV1546" s="95"/>
      <c r="BW1546" s="95"/>
      <c r="BX1546" s="95"/>
      <c r="BY1546" s="95"/>
      <c r="BZ1546" s="95"/>
      <c r="CA1546" s="95"/>
      <c r="CB1546" s="95"/>
      <c r="CC1546" s="95"/>
      <c r="CD1546" s="95"/>
      <c r="CE1546" s="95"/>
      <c r="CF1546" s="95"/>
      <c r="CG1546" s="95"/>
      <c r="CH1546" s="95"/>
      <c r="CI1546" s="95"/>
      <c r="CJ1546" s="95"/>
      <c r="CK1546" s="95"/>
      <c r="CL1546" s="95"/>
      <c r="CM1546" s="95"/>
      <c r="CN1546" s="95"/>
      <c r="CO1546" s="95"/>
      <c r="CP1546" s="95"/>
      <c r="CQ1546" s="95"/>
      <c r="CR1546" s="95"/>
      <c r="CS1546" s="95"/>
      <c r="CT1546" s="95"/>
      <c r="CU1546" s="95"/>
      <c r="CV1546" s="95"/>
      <c r="CW1546" s="95"/>
      <c r="CX1546" s="95"/>
      <c r="CY1546" s="95"/>
      <c r="CZ1546" s="95"/>
      <c r="DA1546" s="95"/>
      <c r="DB1546" s="95"/>
      <c r="DC1546" s="95"/>
      <c r="DD1546" s="95"/>
      <c r="DE1546" s="95"/>
      <c r="DF1546" s="95"/>
      <c r="DG1546" s="95"/>
      <c r="DH1546" s="95"/>
      <c r="DI1546" s="95"/>
      <c r="DJ1546" s="95"/>
      <c r="DK1546" s="95"/>
      <c r="DL1546" s="95"/>
      <c r="DM1546" s="95"/>
      <c r="DN1546" s="95"/>
      <c r="DO1546" s="95"/>
      <c r="DP1546" s="95"/>
      <c r="DQ1546" s="95"/>
      <c r="DR1546" s="95"/>
      <c r="DS1546" s="95"/>
      <c r="DT1546" s="95"/>
      <c r="DU1546" s="95"/>
      <c r="DV1546" s="95"/>
      <c r="DW1546" s="95"/>
      <c r="DX1546" s="95"/>
      <c r="DY1546" s="95"/>
      <c r="DZ1546" s="95"/>
      <c r="EA1546" s="95"/>
      <c r="EB1546" s="95"/>
      <c r="EC1546" s="95"/>
      <c r="ED1546" s="95"/>
      <c r="EE1546" s="95"/>
      <c r="EF1546" s="95"/>
      <c r="EG1546" s="95"/>
      <c r="EH1546" s="95"/>
      <c r="EI1546" s="95"/>
      <c r="EJ1546" s="95"/>
      <c r="EK1546" s="95"/>
      <c r="EL1546" s="95"/>
      <c r="EM1546" s="95"/>
      <c r="EN1546" s="95"/>
      <c r="EO1546" s="95"/>
      <c r="EP1546" s="95"/>
      <c r="EQ1546" s="95"/>
      <c r="ER1546" s="95"/>
      <c r="ES1546" s="95"/>
      <c r="ET1546" s="95"/>
      <c r="EU1546" s="95"/>
      <c r="EV1546" s="95"/>
      <c r="EW1546" s="95"/>
      <c r="EX1546" s="95"/>
      <c r="EY1546" s="95"/>
      <c r="EZ1546" s="95"/>
      <c r="FA1546" s="95"/>
      <c r="FB1546" s="95"/>
      <c r="FC1546" s="95"/>
      <c r="FD1546" s="95"/>
      <c r="FE1546" s="95"/>
      <c r="FF1546" s="95"/>
      <c r="FG1546" s="95"/>
      <c r="FH1546" s="95"/>
      <c r="FI1546" s="95"/>
      <c r="FJ1546" s="95"/>
      <c r="FK1546" s="95"/>
      <c r="FL1546" s="95"/>
      <c r="FM1546" s="95"/>
      <c r="FN1546" s="95"/>
      <c r="FO1546" s="95"/>
      <c r="FP1546" s="95"/>
      <c r="FQ1546" s="95"/>
      <c r="FR1546" s="95"/>
      <c r="FS1546" s="95"/>
      <c r="FT1546" s="95"/>
      <c r="FU1546" s="95"/>
      <c r="FV1546" s="95"/>
      <c r="FW1546" s="95"/>
      <c r="FX1546" s="95"/>
      <c r="FY1546" s="95"/>
      <c r="FZ1546" s="95"/>
      <c r="GA1546" s="95"/>
      <c r="GB1546" s="95"/>
      <c r="GC1546" s="95"/>
      <c r="GD1546" s="95"/>
      <c r="GE1546" s="95"/>
      <c r="GF1546" s="95"/>
      <c r="GG1546" s="95"/>
      <c r="GH1546" s="95"/>
      <c r="GI1546" s="95"/>
      <c r="GJ1546" s="95"/>
      <c r="GK1546" s="95"/>
      <c r="GL1546" s="95"/>
      <c r="GM1546" s="95"/>
      <c r="GN1546" s="95"/>
      <c r="GO1546" s="95"/>
      <c r="GP1546" s="95"/>
      <c r="GQ1546" s="95"/>
      <c r="GR1546" s="95"/>
      <c r="GS1546" s="95"/>
      <c r="GT1546" s="95"/>
      <c r="GU1546" s="95"/>
      <c r="GV1546" s="95"/>
      <c r="GW1546" s="95"/>
      <c r="GX1546" s="95"/>
      <c r="GY1546" s="95"/>
      <c r="GZ1546" s="95"/>
      <c r="HA1546" s="95"/>
      <c r="HB1546" s="95"/>
      <c r="HC1546" s="95"/>
      <c r="HD1546" s="95"/>
      <c r="HE1546" s="95"/>
      <c r="HF1546" s="95"/>
      <c r="HG1546" s="95"/>
      <c r="HH1546" s="95"/>
      <c r="HI1546" s="95"/>
      <c r="HJ1546" s="95"/>
      <c r="HK1546" s="95"/>
      <c r="HL1546" s="95"/>
      <c r="HM1546" s="95"/>
      <c r="HN1546" s="95"/>
      <c r="HO1546" s="95"/>
      <c r="HP1546" s="95"/>
      <c r="HQ1546" s="95"/>
      <c r="HR1546" s="95"/>
      <c r="HS1546" s="95"/>
      <c r="HT1546" s="95"/>
      <c r="HU1546" s="95"/>
      <c r="HV1546" s="95"/>
      <c r="HW1546" s="95"/>
      <c r="HX1546" s="95"/>
      <c r="HY1546" s="95"/>
      <c r="HZ1546" s="95"/>
      <c r="IA1546" s="95"/>
      <c r="IB1546" s="95"/>
      <c r="IC1546" s="95"/>
      <c r="ID1546" s="95"/>
      <c r="IE1546" s="95"/>
    </row>
    <row r="1547" s="36" customFormat="1" ht="60" hidden="1" customHeight="1">
      <c r="A1547" s="37"/>
      <c r="B1547" s="37" t="s">
        <v>62</v>
      </c>
      <c r="C1547" s="37" t="s">
        <v>63</v>
      </c>
      <c r="D1547" s="56" t="s">
        <v>64</v>
      </c>
      <c r="E1547" s="56">
        <v>604</v>
      </c>
      <c r="F1547" s="40" t="s">
        <v>5773</v>
      </c>
      <c r="G1547" s="47" t="s">
        <v>5899</v>
      </c>
      <c r="H1547" s="47" t="s">
        <v>5900</v>
      </c>
      <c r="I1547" s="48" t="s">
        <v>3879</v>
      </c>
      <c r="J1547" s="40" t="s">
        <v>640</v>
      </c>
      <c r="K1547" s="831" t="s">
        <v>463</v>
      </c>
      <c r="L1547" s="49" t="s">
        <v>641</v>
      </c>
      <c r="M1547" s="38" t="s">
        <v>5817</v>
      </c>
      <c r="N1547" s="56" t="s">
        <v>5901</v>
      </c>
      <c r="O1547" s="37" t="s">
        <v>644</v>
      </c>
      <c r="P1547" s="37" t="s">
        <v>76</v>
      </c>
      <c r="Q1547" s="42" t="s">
        <v>137</v>
      </c>
      <c r="R1547" s="96">
        <v>42552</v>
      </c>
      <c r="S1547" s="48">
        <v>12</v>
      </c>
      <c r="T1547" s="45">
        <f t="shared" si="134"/>
        <v>46934.400000000001</v>
      </c>
      <c r="U1547" s="38" t="s">
        <v>100</v>
      </c>
      <c r="V1547" s="47" t="str">
        <f t="shared" si="136"/>
        <v>М</v>
      </c>
      <c r="W1547" s="47" t="str">
        <f t="shared" si="137"/>
        <v>Па</v>
      </c>
      <c r="X1547" s="38" t="s">
        <v>5812</v>
      </c>
      <c r="Y1547" s="48" t="s">
        <v>138</v>
      </c>
      <c r="Z1547" s="42" t="s">
        <v>139</v>
      </c>
      <c r="AA1547" s="56" t="s">
        <v>5813</v>
      </c>
      <c r="AB1547" s="48"/>
      <c r="AC1547" s="42" t="s">
        <v>141</v>
      </c>
      <c r="AD1547" s="49">
        <v>36</v>
      </c>
      <c r="AE1547" s="50">
        <v>45332</v>
      </c>
      <c r="AF1547" s="51">
        <f t="shared" si="138"/>
        <v>46427</v>
      </c>
      <c r="AG1547" s="40" t="s">
        <v>82</v>
      </c>
      <c r="AH1547" s="40" t="s">
        <v>83</v>
      </c>
      <c r="AI1547" s="37" t="s">
        <v>5902</v>
      </c>
      <c r="AJ1547" s="40" t="s">
        <v>143</v>
      </c>
      <c r="AK1547" s="51" t="str">
        <f t="shared" ca="1" si="135"/>
        <v>поверен</v>
      </c>
      <c r="AL1547" s="42"/>
      <c r="AM1547" s="42" t="s">
        <v>86</v>
      </c>
      <c r="AN1547" s="42" t="s">
        <v>87</v>
      </c>
      <c r="AO1547" s="42" t="s">
        <v>88</v>
      </c>
      <c r="AP1547" s="48" t="s">
        <v>573</v>
      </c>
      <c r="AQ1547" s="41" t="s">
        <v>799</v>
      </c>
      <c r="AR1547" s="51"/>
      <c r="AS1547" s="42" t="s">
        <v>91</v>
      </c>
      <c r="AT1547" s="37" t="s">
        <v>92</v>
      </c>
      <c r="AU1547" s="37"/>
      <c r="AV1547" s="40">
        <v>45015</v>
      </c>
      <c r="AW1547" s="40"/>
      <c r="AX1547" s="37"/>
      <c r="AY1547" s="37"/>
      <c r="AZ1547" s="37"/>
      <c r="BA1547" s="40"/>
      <c r="BB1547" s="40" t="s">
        <v>145</v>
      </c>
      <c r="BC1547" s="40" t="s">
        <v>146</v>
      </c>
      <c r="BD1547" s="42">
        <v>3001</v>
      </c>
      <c r="BE1547" s="40"/>
      <c r="BF1547" s="52"/>
      <c r="BG1547" s="53" t="s">
        <v>362</v>
      </c>
      <c r="BH1547" s="54"/>
      <c r="BI1547" s="47"/>
      <c r="BJ1547" s="47"/>
      <c r="BK1547" s="47"/>
      <c r="BL1547" s="55"/>
      <c r="BM1547" s="55"/>
      <c r="BN1547" s="55"/>
      <c r="BO1547" s="55"/>
      <c r="BP1547" s="55"/>
      <c r="BQ1547" s="55"/>
      <c r="BR1547" s="55"/>
      <c r="BS1547" s="55"/>
      <c r="BT1547" s="55"/>
      <c r="BU1547" s="55"/>
      <c r="BV1547" s="55"/>
      <c r="BW1547" s="55"/>
      <c r="BX1547" s="55"/>
      <c r="BY1547" s="55"/>
      <c r="BZ1547" s="55"/>
      <c r="CA1547" s="55"/>
      <c r="CB1547" s="55"/>
      <c r="CC1547" s="55"/>
      <c r="CD1547" s="55"/>
      <c r="CE1547" s="55"/>
      <c r="CF1547" s="55"/>
      <c r="CG1547" s="55"/>
      <c r="CH1547" s="55"/>
      <c r="CI1547" s="55"/>
      <c r="CJ1547" s="55"/>
      <c r="CK1547" s="55"/>
      <c r="CL1547" s="55"/>
      <c r="CM1547" s="55"/>
      <c r="CN1547" s="55"/>
      <c r="CO1547" s="55"/>
      <c r="CP1547" s="55"/>
      <c r="CQ1547" s="55"/>
      <c r="CR1547" s="55"/>
      <c r="CS1547" s="55"/>
      <c r="CT1547" s="55"/>
      <c r="CU1547" s="55"/>
      <c r="CV1547" s="55"/>
      <c r="CW1547" s="55"/>
      <c r="CX1547" s="55"/>
      <c r="CY1547" s="55"/>
      <c r="CZ1547" s="55"/>
      <c r="DA1547" s="55"/>
      <c r="DB1547" s="55"/>
      <c r="DC1547" s="55"/>
      <c r="DD1547" s="55"/>
      <c r="DE1547" s="55"/>
      <c r="DF1547" s="55"/>
      <c r="DG1547" s="55"/>
      <c r="DH1547" s="55"/>
      <c r="DI1547" s="55"/>
      <c r="DJ1547" s="55"/>
      <c r="DK1547" s="55"/>
      <c r="DL1547" s="55"/>
      <c r="DM1547" s="55"/>
      <c r="DN1547" s="55"/>
      <c r="DO1547" s="55"/>
      <c r="DP1547" s="55"/>
      <c r="DQ1547" s="55"/>
      <c r="DR1547" s="55"/>
      <c r="DS1547" s="55"/>
      <c r="DT1547" s="55"/>
      <c r="DU1547" s="55"/>
      <c r="DV1547" s="55"/>
      <c r="DW1547" s="55"/>
      <c r="DX1547" s="55"/>
      <c r="DY1547" s="55"/>
      <c r="DZ1547" s="55"/>
      <c r="EA1547" s="55"/>
      <c r="EB1547" s="55"/>
      <c r="EC1547" s="55"/>
      <c r="ED1547" s="55"/>
      <c r="EE1547" s="55"/>
      <c r="EF1547" s="55"/>
      <c r="EG1547" s="55"/>
      <c r="EH1547" s="55"/>
      <c r="EI1547" s="55"/>
      <c r="EJ1547" s="55"/>
      <c r="EK1547" s="55"/>
      <c r="EL1547" s="55"/>
      <c r="EM1547" s="55"/>
      <c r="EN1547" s="55"/>
      <c r="EO1547" s="55"/>
      <c r="EP1547" s="55"/>
      <c r="EQ1547" s="55"/>
      <c r="ER1547" s="55"/>
      <c r="ES1547" s="55"/>
      <c r="ET1547" s="55"/>
      <c r="EU1547" s="55"/>
      <c r="EV1547" s="55"/>
      <c r="EW1547" s="55"/>
      <c r="EX1547" s="55"/>
      <c r="EY1547" s="55"/>
      <c r="EZ1547" s="55"/>
      <c r="FA1547" s="55"/>
      <c r="FB1547" s="55"/>
      <c r="FC1547" s="55"/>
      <c r="FD1547" s="55"/>
      <c r="FE1547" s="55"/>
      <c r="FF1547" s="55"/>
      <c r="FG1547" s="55"/>
      <c r="FH1547" s="55"/>
      <c r="FI1547" s="55"/>
      <c r="FJ1547" s="55"/>
      <c r="FK1547" s="55"/>
      <c r="FL1547" s="55"/>
      <c r="FM1547" s="55"/>
      <c r="FN1547" s="55"/>
      <c r="FO1547" s="55"/>
      <c r="FP1547" s="55"/>
      <c r="FQ1547" s="55"/>
      <c r="FR1547" s="55"/>
      <c r="FS1547" s="55"/>
      <c r="FT1547" s="55"/>
      <c r="FU1547" s="55"/>
      <c r="FV1547" s="55"/>
      <c r="FW1547" s="55"/>
      <c r="FX1547" s="55"/>
      <c r="FY1547" s="55"/>
      <c r="FZ1547" s="55"/>
      <c r="GA1547" s="55"/>
      <c r="GB1547" s="55"/>
      <c r="GC1547" s="55"/>
      <c r="GD1547" s="55"/>
      <c r="GE1547" s="55"/>
      <c r="GF1547" s="55"/>
      <c r="GG1547" s="55"/>
      <c r="GH1547" s="55"/>
      <c r="GI1547" s="55"/>
      <c r="GJ1547" s="55"/>
      <c r="GK1547" s="55"/>
      <c r="GL1547" s="55"/>
      <c r="GM1547" s="55"/>
      <c r="GN1547" s="55"/>
      <c r="GO1547" s="55"/>
      <c r="GP1547" s="55"/>
      <c r="GQ1547" s="55"/>
      <c r="GR1547" s="55"/>
      <c r="GS1547" s="55"/>
      <c r="GT1547" s="55"/>
      <c r="GU1547" s="55"/>
      <c r="GV1547" s="55"/>
      <c r="GW1547" s="55"/>
      <c r="GX1547" s="55"/>
      <c r="GY1547" s="55"/>
      <c r="GZ1547" s="55"/>
      <c r="HA1547" s="55"/>
      <c r="HB1547" s="55"/>
      <c r="HC1547" s="55"/>
      <c r="HD1547" s="55"/>
      <c r="HE1547" s="55"/>
      <c r="HF1547" s="55"/>
      <c r="HG1547" s="55"/>
      <c r="HH1547" s="55"/>
      <c r="HI1547" s="55"/>
      <c r="HJ1547" s="55"/>
      <c r="HK1547" s="55"/>
      <c r="HL1547" s="55"/>
      <c r="HM1547" s="55"/>
      <c r="HN1547" s="55"/>
      <c r="HO1547" s="55"/>
      <c r="HP1547" s="55"/>
      <c r="HQ1547" s="55"/>
      <c r="HR1547" s="55"/>
      <c r="HS1547" s="55"/>
      <c r="HT1547" s="55"/>
      <c r="HU1547" s="55"/>
      <c r="HV1547" s="55"/>
      <c r="HW1547" s="55"/>
      <c r="HX1547" s="55"/>
      <c r="HY1547" s="55"/>
      <c r="HZ1547" s="55"/>
      <c r="IA1547" s="55"/>
      <c r="IB1547" s="55"/>
      <c r="IC1547" s="55"/>
      <c r="ID1547" s="55"/>
      <c r="IE1547" s="55"/>
    </row>
    <row r="1548" s="36" customFormat="1" ht="60" hidden="1" customHeight="1">
      <c r="A1548" s="37"/>
      <c r="B1548" s="37" t="s">
        <v>62</v>
      </c>
      <c r="C1548" s="37" t="s">
        <v>63</v>
      </c>
      <c r="D1548" s="56" t="s">
        <v>64</v>
      </c>
      <c r="E1548" s="56">
        <v>604</v>
      </c>
      <c r="F1548" s="40" t="s">
        <v>5773</v>
      </c>
      <c r="G1548" s="47" t="s">
        <v>5903</v>
      </c>
      <c r="H1548" s="56" t="s">
        <v>5904</v>
      </c>
      <c r="I1548" s="48" t="s">
        <v>3879</v>
      </c>
      <c r="J1548" s="40" t="s">
        <v>640</v>
      </c>
      <c r="K1548" s="49" t="s">
        <v>463</v>
      </c>
      <c r="L1548" s="49" t="s">
        <v>641</v>
      </c>
      <c r="M1548" s="38" t="s">
        <v>5817</v>
      </c>
      <c r="N1548" s="56" t="s">
        <v>5905</v>
      </c>
      <c r="O1548" s="37" t="s">
        <v>644</v>
      </c>
      <c r="P1548" s="37" t="s">
        <v>76</v>
      </c>
      <c r="Q1548" s="42" t="s">
        <v>137</v>
      </c>
      <c r="R1548" s="91">
        <v>42552</v>
      </c>
      <c r="S1548" s="48">
        <v>12</v>
      </c>
      <c r="T1548" s="45">
        <f t="shared" si="134"/>
        <v>46934.400000000001</v>
      </c>
      <c r="U1548" s="56" t="s">
        <v>100</v>
      </c>
      <c r="V1548" s="37" t="str">
        <f t="shared" si="136"/>
        <v>М</v>
      </c>
      <c r="W1548" s="37" t="str">
        <f t="shared" si="137"/>
        <v>Па</v>
      </c>
      <c r="X1548" s="48">
        <v>2.5</v>
      </c>
      <c r="Y1548" s="48" t="s">
        <v>138</v>
      </c>
      <c r="Z1548" s="42" t="s">
        <v>139</v>
      </c>
      <c r="AA1548" s="56" t="s">
        <v>948</v>
      </c>
      <c r="AB1548" s="48"/>
      <c r="AC1548" s="42" t="s">
        <v>141</v>
      </c>
      <c r="AD1548" s="49">
        <v>36</v>
      </c>
      <c r="AE1548" s="50">
        <v>44884</v>
      </c>
      <c r="AF1548" s="51">
        <f t="shared" si="138"/>
        <v>45979</v>
      </c>
      <c r="AG1548" s="40" t="s">
        <v>82</v>
      </c>
      <c r="AH1548" s="51" t="s">
        <v>83</v>
      </c>
      <c r="AI1548" s="37" t="s">
        <v>5906</v>
      </c>
      <c r="AJ1548" s="40" t="s">
        <v>143</v>
      </c>
      <c r="AK1548" s="51" t="str">
        <f t="shared" ca="1" si="135"/>
        <v>поверен</v>
      </c>
      <c r="AL1548" s="42"/>
      <c r="AM1548" s="42" t="s">
        <v>86</v>
      </c>
      <c r="AN1548" s="42" t="s">
        <v>87</v>
      </c>
      <c r="AO1548" s="42" t="s">
        <v>88</v>
      </c>
      <c r="AP1548" s="48" t="s">
        <v>573</v>
      </c>
      <c r="AQ1548" s="41" t="s">
        <v>799</v>
      </c>
      <c r="AR1548" s="51"/>
      <c r="AS1548" s="42" t="s">
        <v>91</v>
      </c>
      <c r="AT1548" s="37" t="s">
        <v>92</v>
      </c>
      <c r="AU1548" s="37"/>
      <c r="AV1548" s="40">
        <v>45015</v>
      </c>
      <c r="AW1548" s="40"/>
      <c r="AX1548" s="37"/>
      <c r="AY1548" s="37"/>
      <c r="AZ1548" s="37"/>
      <c r="BA1548" s="40"/>
      <c r="BB1548" s="40" t="s">
        <v>145</v>
      </c>
      <c r="BC1548" s="40" t="s">
        <v>146</v>
      </c>
      <c r="BD1548" s="42">
        <v>3001</v>
      </c>
      <c r="BE1548" s="40"/>
      <c r="BF1548" s="52"/>
      <c r="BG1548" s="93" t="s">
        <v>648</v>
      </c>
      <c r="BH1548" s="94"/>
      <c r="BI1548" s="37"/>
      <c r="BJ1548" s="37"/>
      <c r="BK1548" s="37"/>
      <c r="BL1548" s="55"/>
      <c r="BM1548" s="55"/>
      <c r="BN1548" s="55"/>
      <c r="BO1548" s="55"/>
      <c r="BP1548" s="55"/>
      <c r="BQ1548" s="55"/>
      <c r="BR1548" s="55"/>
      <c r="BS1548" s="55"/>
      <c r="BT1548" s="55"/>
      <c r="BU1548" s="55"/>
      <c r="BV1548" s="55"/>
      <c r="BW1548" s="55"/>
      <c r="BX1548" s="55"/>
      <c r="BY1548" s="55"/>
      <c r="BZ1548" s="55"/>
      <c r="CA1548" s="55"/>
      <c r="CB1548" s="55"/>
      <c r="CC1548" s="55"/>
      <c r="CD1548" s="55"/>
      <c r="CE1548" s="55"/>
      <c r="CF1548" s="55"/>
      <c r="CG1548" s="55"/>
      <c r="CH1548" s="55"/>
      <c r="CI1548" s="55"/>
      <c r="CJ1548" s="55"/>
      <c r="CK1548" s="55"/>
      <c r="CL1548" s="55"/>
      <c r="CM1548" s="55"/>
      <c r="CN1548" s="55"/>
      <c r="CO1548" s="55"/>
      <c r="CP1548" s="55"/>
      <c r="CQ1548" s="55"/>
      <c r="CR1548" s="55"/>
      <c r="CS1548" s="55"/>
      <c r="CT1548" s="55"/>
      <c r="CU1548" s="55"/>
      <c r="CV1548" s="55"/>
      <c r="CW1548" s="55"/>
      <c r="CX1548" s="55"/>
      <c r="CY1548" s="55"/>
      <c r="CZ1548" s="55"/>
      <c r="DA1548" s="55"/>
      <c r="DB1548" s="55"/>
      <c r="DC1548" s="55"/>
      <c r="DD1548" s="55"/>
      <c r="DE1548" s="55"/>
      <c r="DF1548" s="55"/>
      <c r="DG1548" s="55"/>
      <c r="DH1548" s="55"/>
      <c r="DI1548" s="55"/>
      <c r="DJ1548" s="55"/>
      <c r="DK1548" s="55"/>
      <c r="DL1548" s="55"/>
      <c r="DM1548" s="55"/>
      <c r="DN1548" s="55"/>
      <c r="DO1548" s="55"/>
      <c r="DP1548" s="55"/>
      <c r="DQ1548" s="55"/>
      <c r="DR1548" s="55"/>
      <c r="DS1548" s="55"/>
      <c r="DT1548" s="55"/>
      <c r="DU1548" s="55"/>
      <c r="DV1548" s="55"/>
      <c r="DW1548" s="55"/>
      <c r="DX1548" s="55"/>
      <c r="DY1548" s="55"/>
      <c r="DZ1548" s="55"/>
      <c r="EA1548" s="55"/>
      <c r="EB1548" s="55"/>
      <c r="EC1548" s="55"/>
      <c r="ED1548" s="55"/>
      <c r="EE1548" s="55"/>
      <c r="EF1548" s="55"/>
      <c r="EG1548" s="55"/>
      <c r="EH1548" s="55"/>
      <c r="EI1548" s="55"/>
      <c r="EJ1548" s="55"/>
      <c r="EK1548" s="55"/>
      <c r="EL1548" s="55"/>
      <c r="EM1548" s="55"/>
      <c r="EN1548" s="55"/>
      <c r="EO1548" s="55"/>
      <c r="EP1548" s="55"/>
      <c r="EQ1548" s="55"/>
      <c r="ER1548" s="55"/>
      <c r="ES1548" s="55"/>
      <c r="ET1548" s="55"/>
      <c r="EU1548" s="55"/>
      <c r="EV1548" s="55"/>
      <c r="EW1548" s="55"/>
      <c r="EX1548" s="55"/>
      <c r="EY1548" s="55"/>
      <c r="EZ1548" s="55"/>
      <c r="FA1548" s="55"/>
      <c r="FB1548" s="55"/>
      <c r="FC1548" s="55"/>
      <c r="FD1548" s="55"/>
      <c r="FE1548" s="55"/>
      <c r="FF1548" s="55"/>
      <c r="FG1548" s="55"/>
      <c r="FH1548" s="55"/>
      <c r="FI1548" s="55"/>
      <c r="FJ1548" s="55"/>
      <c r="FK1548" s="55"/>
      <c r="FL1548" s="55"/>
      <c r="FM1548" s="55"/>
      <c r="FN1548" s="55"/>
      <c r="FO1548" s="55"/>
      <c r="FP1548" s="55"/>
      <c r="FQ1548" s="55"/>
      <c r="FR1548" s="55"/>
      <c r="FS1548" s="55"/>
      <c r="FT1548" s="55"/>
      <c r="FU1548" s="55"/>
      <c r="FV1548" s="55"/>
      <c r="FW1548" s="55"/>
      <c r="FX1548" s="55"/>
      <c r="FY1548" s="55"/>
      <c r="FZ1548" s="55"/>
      <c r="GA1548" s="55"/>
      <c r="GB1548" s="55"/>
      <c r="GC1548" s="55"/>
      <c r="GD1548" s="55"/>
      <c r="GE1548" s="55"/>
      <c r="GF1548" s="55"/>
      <c r="GG1548" s="55"/>
      <c r="GH1548" s="55"/>
      <c r="GI1548" s="55"/>
      <c r="GJ1548" s="55"/>
      <c r="GK1548" s="55"/>
      <c r="GL1548" s="55"/>
      <c r="GM1548" s="55"/>
      <c r="GN1548" s="55"/>
      <c r="GO1548" s="55"/>
      <c r="GP1548" s="55"/>
      <c r="GQ1548" s="55"/>
      <c r="GR1548" s="55"/>
      <c r="GS1548" s="55"/>
      <c r="GT1548" s="55"/>
      <c r="GU1548" s="55"/>
      <c r="GV1548" s="55"/>
      <c r="GW1548" s="55"/>
      <c r="GX1548" s="55"/>
      <c r="GY1548" s="55"/>
      <c r="GZ1548" s="55"/>
      <c r="HA1548" s="55"/>
      <c r="HB1548" s="55"/>
      <c r="HC1548" s="55"/>
      <c r="HD1548" s="55"/>
      <c r="HE1548" s="55"/>
      <c r="HF1548" s="55"/>
      <c r="HG1548" s="55"/>
      <c r="HH1548" s="55"/>
      <c r="HI1548" s="55"/>
      <c r="HJ1548" s="55"/>
      <c r="HK1548" s="55"/>
      <c r="HL1548" s="55"/>
      <c r="HM1548" s="55"/>
      <c r="HN1548" s="55"/>
      <c r="HO1548" s="55"/>
      <c r="HP1548" s="55"/>
      <c r="HQ1548" s="55"/>
      <c r="HR1548" s="55"/>
      <c r="HS1548" s="55"/>
      <c r="HT1548" s="55"/>
      <c r="HU1548" s="55"/>
      <c r="HV1548" s="55"/>
      <c r="HW1548" s="55"/>
      <c r="HX1548" s="55"/>
      <c r="HY1548" s="55"/>
      <c r="HZ1548" s="55"/>
      <c r="IA1548" s="55"/>
      <c r="IB1548" s="55"/>
      <c r="IC1548" s="55"/>
      <c r="ID1548" s="55"/>
      <c r="IE1548" s="55"/>
    </row>
    <row r="1549" s="36" customFormat="1" ht="60" hidden="1" customHeight="1">
      <c r="A1549" s="37"/>
      <c r="B1549" s="37" t="s">
        <v>62</v>
      </c>
      <c r="C1549" s="37" t="s">
        <v>63</v>
      </c>
      <c r="D1549" s="56" t="s">
        <v>64</v>
      </c>
      <c r="E1549" s="56">
        <v>604</v>
      </c>
      <c r="F1549" s="40" t="s">
        <v>5773</v>
      </c>
      <c r="G1549" s="47" t="s">
        <v>5907</v>
      </c>
      <c r="H1549" s="56" t="s">
        <v>5908</v>
      </c>
      <c r="I1549" s="48" t="s">
        <v>639</v>
      </c>
      <c r="J1549" s="40" t="s">
        <v>640</v>
      </c>
      <c r="K1549" s="831" t="s">
        <v>5822</v>
      </c>
      <c r="L1549" s="49" t="s">
        <v>641</v>
      </c>
      <c r="M1549" s="40" t="s">
        <v>5909</v>
      </c>
      <c r="N1549" s="56" t="s">
        <v>5910</v>
      </c>
      <c r="O1549" s="37" t="s">
        <v>644</v>
      </c>
      <c r="P1549" s="37" t="s">
        <v>76</v>
      </c>
      <c r="Q1549" s="42" t="s">
        <v>137</v>
      </c>
      <c r="R1549" s="91">
        <v>42552</v>
      </c>
      <c r="S1549" s="48">
        <v>12</v>
      </c>
      <c r="T1549" s="45">
        <f t="shared" ref="T1549:T1612" si="139">R1549+S1549*365.2</f>
        <v>46934.400000000001</v>
      </c>
      <c r="U1549" s="56" t="s">
        <v>100</v>
      </c>
      <c r="V1549" s="37" t="str">
        <f t="shared" si="136"/>
        <v>к</v>
      </c>
      <c r="W1549" s="37" t="str">
        <f t="shared" si="137"/>
        <v>Па</v>
      </c>
      <c r="X1549" s="48">
        <v>250</v>
      </c>
      <c r="Y1549" s="48" t="s">
        <v>215</v>
      </c>
      <c r="Z1549" s="42" t="s">
        <v>139</v>
      </c>
      <c r="AA1549" s="56" t="s">
        <v>948</v>
      </c>
      <c r="AB1549" s="48"/>
      <c r="AC1549" s="42" t="s">
        <v>141</v>
      </c>
      <c r="AD1549" s="49">
        <v>36</v>
      </c>
      <c r="AE1549" s="50">
        <v>44884</v>
      </c>
      <c r="AF1549" s="51">
        <f t="shared" si="138"/>
        <v>45979</v>
      </c>
      <c r="AG1549" s="40" t="s">
        <v>82</v>
      </c>
      <c r="AH1549" s="40" t="s">
        <v>83</v>
      </c>
      <c r="AI1549" s="42" t="s">
        <v>5911</v>
      </c>
      <c r="AJ1549" s="40" t="s">
        <v>143</v>
      </c>
      <c r="AK1549" s="51" t="str">
        <f t="shared" ca="1" si="135"/>
        <v>поверен</v>
      </c>
      <c r="AL1549" s="42"/>
      <c r="AM1549" s="42" t="s">
        <v>86</v>
      </c>
      <c r="AN1549" s="42" t="s">
        <v>87</v>
      </c>
      <c r="AO1549" s="42" t="s">
        <v>88</v>
      </c>
      <c r="AP1549" s="48" t="s">
        <v>573</v>
      </c>
      <c r="AQ1549" s="41" t="s">
        <v>799</v>
      </c>
      <c r="AR1549" s="51"/>
      <c r="AS1549" s="42" t="s">
        <v>91</v>
      </c>
      <c r="AT1549" s="37" t="s">
        <v>92</v>
      </c>
      <c r="AU1549" s="37"/>
      <c r="AV1549" s="40">
        <v>45015</v>
      </c>
      <c r="AW1549" s="40"/>
      <c r="AX1549" s="37"/>
      <c r="AY1549" s="37"/>
      <c r="AZ1549" s="37"/>
      <c r="BA1549" s="40"/>
      <c r="BB1549" s="40" t="s">
        <v>145</v>
      </c>
      <c r="BC1549" s="40" t="s">
        <v>146</v>
      </c>
      <c r="BD1549" s="42" t="s">
        <v>647</v>
      </c>
      <c r="BE1549" s="40"/>
      <c r="BF1549" s="52"/>
      <c r="BG1549" s="93" t="s">
        <v>648</v>
      </c>
      <c r="BH1549" s="94"/>
      <c r="BI1549" s="37"/>
      <c r="BJ1549" s="37"/>
      <c r="BK1549" s="37"/>
      <c r="BL1549" s="55"/>
      <c r="BM1549" s="55"/>
      <c r="BN1549" s="55"/>
      <c r="BO1549" s="55"/>
      <c r="BP1549" s="55"/>
      <c r="BQ1549" s="55"/>
      <c r="BR1549" s="55"/>
      <c r="BS1549" s="55"/>
      <c r="BT1549" s="55"/>
      <c r="BU1549" s="55"/>
      <c r="BV1549" s="55"/>
      <c r="BW1549" s="55"/>
      <c r="BX1549" s="55"/>
      <c r="BY1549" s="55"/>
      <c r="BZ1549" s="55"/>
      <c r="CA1549" s="55"/>
      <c r="CB1549" s="55"/>
      <c r="CC1549" s="55"/>
      <c r="CD1549" s="55"/>
      <c r="CE1549" s="55"/>
      <c r="CF1549" s="55"/>
      <c r="CG1549" s="55"/>
      <c r="CH1549" s="55"/>
      <c r="CI1549" s="55"/>
      <c r="CJ1549" s="55"/>
      <c r="CK1549" s="55"/>
      <c r="CL1549" s="55"/>
      <c r="CM1549" s="55"/>
      <c r="CN1549" s="55"/>
      <c r="CO1549" s="55"/>
      <c r="CP1549" s="55"/>
      <c r="CQ1549" s="55"/>
      <c r="CR1549" s="55"/>
      <c r="CS1549" s="55"/>
      <c r="CT1549" s="55"/>
      <c r="CU1549" s="55"/>
      <c r="CV1549" s="55"/>
      <c r="CW1549" s="55"/>
      <c r="CX1549" s="55"/>
      <c r="CY1549" s="55"/>
      <c r="CZ1549" s="55"/>
      <c r="DA1549" s="55"/>
      <c r="DB1549" s="55"/>
      <c r="DC1549" s="55"/>
      <c r="DD1549" s="55"/>
      <c r="DE1549" s="55"/>
      <c r="DF1549" s="55"/>
      <c r="DG1549" s="55"/>
      <c r="DH1549" s="55"/>
      <c r="DI1549" s="55"/>
      <c r="DJ1549" s="55"/>
      <c r="DK1549" s="55"/>
      <c r="DL1549" s="55"/>
      <c r="DM1549" s="55"/>
      <c r="DN1549" s="55"/>
      <c r="DO1549" s="55"/>
      <c r="DP1549" s="55"/>
      <c r="DQ1549" s="55"/>
      <c r="DR1549" s="55"/>
      <c r="DS1549" s="55"/>
      <c r="DT1549" s="55"/>
      <c r="DU1549" s="55"/>
      <c r="DV1549" s="55"/>
      <c r="DW1549" s="55"/>
      <c r="DX1549" s="55"/>
      <c r="DY1549" s="55"/>
      <c r="DZ1549" s="55"/>
      <c r="EA1549" s="55"/>
      <c r="EB1549" s="55"/>
      <c r="EC1549" s="55"/>
      <c r="ED1549" s="55"/>
      <c r="EE1549" s="55"/>
      <c r="EF1549" s="55"/>
      <c r="EG1549" s="55"/>
      <c r="EH1549" s="55"/>
      <c r="EI1549" s="55"/>
      <c r="EJ1549" s="55"/>
      <c r="EK1549" s="55"/>
      <c r="EL1549" s="55"/>
      <c r="EM1549" s="55"/>
      <c r="EN1549" s="55"/>
      <c r="EO1549" s="55"/>
      <c r="EP1549" s="55"/>
      <c r="EQ1549" s="55"/>
      <c r="ER1549" s="55"/>
      <c r="ES1549" s="55"/>
      <c r="ET1549" s="55"/>
      <c r="EU1549" s="55"/>
      <c r="EV1549" s="55"/>
      <c r="EW1549" s="55"/>
      <c r="EX1549" s="55"/>
      <c r="EY1549" s="55"/>
      <c r="EZ1549" s="55"/>
      <c r="FA1549" s="55"/>
      <c r="FB1549" s="55"/>
      <c r="FC1549" s="55"/>
      <c r="FD1549" s="55"/>
      <c r="FE1549" s="55"/>
      <c r="FF1549" s="55"/>
      <c r="FG1549" s="55"/>
      <c r="FH1549" s="55"/>
      <c r="FI1549" s="55"/>
      <c r="FJ1549" s="55"/>
      <c r="FK1549" s="55"/>
      <c r="FL1549" s="55"/>
      <c r="FM1549" s="55"/>
      <c r="FN1549" s="55"/>
      <c r="FO1549" s="55"/>
      <c r="FP1549" s="55"/>
      <c r="FQ1549" s="55"/>
      <c r="FR1549" s="55"/>
      <c r="FS1549" s="55"/>
      <c r="FT1549" s="55"/>
      <c r="FU1549" s="55"/>
      <c r="FV1549" s="55"/>
      <c r="FW1549" s="55"/>
      <c r="FX1549" s="55"/>
      <c r="FY1549" s="55"/>
      <c r="FZ1549" s="55"/>
      <c r="GA1549" s="55"/>
      <c r="GB1549" s="55"/>
      <c r="GC1549" s="55"/>
      <c r="GD1549" s="55"/>
      <c r="GE1549" s="55"/>
      <c r="GF1549" s="55"/>
      <c r="GG1549" s="55"/>
      <c r="GH1549" s="55"/>
      <c r="GI1549" s="55"/>
      <c r="GJ1549" s="55"/>
      <c r="GK1549" s="55"/>
      <c r="GL1549" s="55"/>
      <c r="GM1549" s="55"/>
      <c r="GN1549" s="55"/>
      <c r="GO1549" s="55"/>
      <c r="GP1549" s="55"/>
      <c r="GQ1549" s="55"/>
      <c r="GR1549" s="55"/>
      <c r="GS1549" s="55"/>
      <c r="GT1549" s="55"/>
      <c r="GU1549" s="55"/>
      <c r="GV1549" s="55"/>
      <c r="GW1549" s="55"/>
      <c r="GX1549" s="55"/>
      <c r="GY1549" s="55"/>
      <c r="GZ1549" s="55"/>
      <c r="HA1549" s="55"/>
      <c r="HB1549" s="55"/>
      <c r="HC1549" s="55"/>
      <c r="HD1549" s="55"/>
      <c r="HE1549" s="55"/>
      <c r="HF1549" s="55"/>
      <c r="HG1549" s="55"/>
      <c r="HH1549" s="55"/>
      <c r="HI1549" s="55"/>
      <c r="HJ1549" s="55"/>
      <c r="HK1549" s="55"/>
      <c r="HL1549" s="55"/>
      <c r="HM1549" s="55"/>
      <c r="HN1549" s="55"/>
      <c r="HO1549" s="55"/>
      <c r="HP1549" s="55"/>
      <c r="HQ1549" s="55"/>
      <c r="HR1549" s="55"/>
      <c r="HS1549" s="55"/>
      <c r="HT1549" s="55"/>
      <c r="HU1549" s="55"/>
      <c r="HV1549" s="55"/>
      <c r="HW1549" s="55"/>
      <c r="HX1549" s="55"/>
      <c r="HY1549" s="55"/>
      <c r="HZ1549" s="55"/>
      <c r="IA1549" s="55"/>
      <c r="IB1549" s="55"/>
      <c r="IC1549" s="55"/>
      <c r="ID1549" s="55"/>
      <c r="IE1549" s="55"/>
    </row>
    <row r="1550" s="92" customFormat="1" ht="60" hidden="1" customHeight="1">
      <c r="A1550" s="37"/>
      <c r="B1550" s="37" t="s">
        <v>62</v>
      </c>
      <c r="C1550" s="37" t="s">
        <v>63</v>
      </c>
      <c r="D1550" s="56" t="s">
        <v>64</v>
      </c>
      <c r="E1550" s="56">
        <v>604</v>
      </c>
      <c r="F1550" s="40" t="s">
        <v>5773</v>
      </c>
      <c r="G1550" s="37" t="s">
        <v>5912</v>
      </c>
      <c r="H1550" s="37" t="s">
        <v>5913</v>
      </c>
      <c r="I1550" s="48" t="s">
        <v>753</v>
      </c>
      <c r="J1550" s="40" t="s">
        <v>1621</v>
      </c>
      <c r="K1550" s="49" t="s">
        <v>523</v>
      </c>
      <c r="L1550" s="49" t="s">
        <v>1352</v>
      </c>
      <c r="M1550" s="37" t="s">
        <v>5828</v>
      </c>
      <c r="N1550" s="56" t="s">
        <v>5914</v>
      </c>
      <c r="O1550" s="41" t="s">
        <v>5830</v>
      </c>
      <c r="P1550" s="37" t="s">
        <v>76</v>
      </c>
      <c r="Q1550" s="42" t="s">
        <v>77</v>
      </c>
      <c r="R1550" s="91">
        <v>43739</v>
      </c>
      <c r="S1550" s="48">
        <v>8</v>
      </c>
      <c r="T1550" s="45">
        <f t="shared" si="139"/>
        <v>46660.599999999999</v>
      </c>
      <c r="U1550" s="41" t="s">
        <v>78</v>
      </c>
      <c r="V1550" s="37" t="str">
        <f t="shared" si="136"/>
        <v/>
      </c>
      <c r="W1550" s="37" t="str">
        <f t="shared" si="137"/>
        <v>°С</v>
      </c>
      <c r="X1550" s="41" t="s">
        <v>1831</v>
      </c>
      <c r="Y1550" s="48"/>
      <c r="Z1550" s="42" t="s">
        <v>79</v>
      </c>
      <c r="AA1550" s="56" t="s">
        <v>5831</v>
      </c>
      <c r="AB1550" s="48"/>
      <c r="AC1550" s="42" t="s">
        <v>141</v>
      </c>
      <c r="AD1550" s="49">
        <v>48</v>
      </c>
      <c r="AE1550" s="50">
        <v>45391</v>
      </c>
      <c r="AF1550" s="51">
        <f t="shared" si="138"/>
        <v>46851</v>
      </c>
      <c r="AG1550" s="51" t="s">
        <v>82</v>
      </c>
      <c r="AH1550" s="51" t="s">
        <v>5832</v>
      </c>
      <c r="AI1550" s="37" t="s">
        <v>5915</v>
      </c>
      <c r="AJ1550" s="40" t="s">
        <v>143</v>
      </c>
      <c r="AK1550" s="51" t="str">
        <f ca="1">IF(AE1550=0,"нет данных",IF(TODAY()&lt;AF1550-30,"поверен",IF(TODAY()&gt;AF1550,"ПРОСРОЧЕН")))</f>
        <v>поверен</v>
      </c>
      <c r="AL1550" s="42"/>
      <c r="AM1550" s="42" t="s">
        <v>86</v>
      </c>
      <c r="AN1550" s="42" t="s">
        <v>87</v>
      </c>
      <c r="AO1550" s="42" t="s">
        <v>88</v>
      </c>
      <c r="AP1550" s="48" t="s">
        <v>1388</v>
      </c>
      <c r="AQ1550" s="41" t="s">
        <v>5834</v>
      </c>
      <c r="AR1550" s="51"/>
      <c r="AS1550" s="42" t="s">
        <v>91</v>
      </c>
      <c r="AT1550" s="37" t="s">
        <v>92</v>
      </c>
      <c r="AU1550" s="37"/>
      <c r="AV1550" s="41" t="s">
        <v>5916</v>
      </c>
      <c r="AW1550" s="40"/>
      <c r="AX1550" s="37"/>
      <c r="AY1550" s="37"/>
      <c r="AZ1550" s="37"/>
      <c r="BA1550" s="40"/>
      <c r="BB1550" s="40"/>
      <c r="BC1550" s="40"/>
      <c r="BD1550" s="42"/>
      <c r="BE1550" s="40"/>
      <c r="BF1550" s="52"/>
      <c r="BG1550" s="93"/>
      <c r="BH1550" s="94"/>
      <c r="BI1550" s="37"/>
      <c r="BJ1550" s="37"/>
      <c r="BK1550" s="37"/>
      <c r="BL1550" s="95"/>
      <c r="BM1550" s="95"/>
      <c r="BN1550" s="95"/>
      <c r="BO1550" s="95"/>
      <c r="BP1550" s="95"/>
      <c r="BQ1550" s="95"/>
      <c r="BR1550" s="95"/>
      <c r="BS1550" s="95"/>
      <c r="BT1550" s="95"/>
      <c r="BU1550" s="95"/>
      <c r="BV1550" s="95"/>
      <c r="BW1550" s="95"/>
      <c r="BX1550" s="95"/>
      <c r="BY1550" s="95"/>
      <c r="BZ1550" s="95"/>
      <c r="CA1550" s="95"/>
      <c r="CB1550" s="95"/>
      <c r="CC1550" s="95"/>
      <c r="CD1550" s="95"/>
      <c r="CE1550" s="95"/>
      <c r="CF1550" s="95"/>
      <c r="CG1550" s="95"/>
      <c r="CH1550" s="95"/>
      <c r="CI1550" s="95"/>
      <c r="CJ1550" s="95"/>
      <c r="CK1550" s="95"/>
      <c r="CL1550" s="95"/>
      <c r="CM1550" s="95"/>
      <c r="CN1550" s="95"/>
      <c r="CO1550" s="95"/>
      <c r="CP1550" s="95"/>
      <c r="CQ1550" s="95"/>
      <c r="CR1550" s="95"/>
      <c r="CS1550" s="95"/>
      <c r="CT1550" s="95"/>
      <c r="CU1550" s="95"/>
      <c r="CV1550" s="95"/>
      <c r="CW1550" s="95"/>
      <c r="CX1550" s="95"/>
      <c r="CY1550" s="95"/>
      <c r="CZ1550" s="95"/>
      <c r="DA1550" s="95"/>
      <c r="DB1550" s="95"/>
      <c r="DC1550" s="95"/>
      <c r="DD1550" s="95"/>
      <c r="DE1550" s="95"/>
      <c r="DF1550" s="95"/>
      <c r="DG1550" s="95"/>
      <c r="DH1550" s="95"/>
      <c r="DI1550" s="95"/>
      <c r="DJ1550" s="95"/>
      <c r="DK1550" s="95"/>
      <c r="DL1550" s="95"/>
      <c r="DM1550" s="95"/>
      <c r="DN1550" s="95"/>
      <c r="DO1550" s="95"/>
      <c r="DP1550" s="95"/>
      <c r="DQ1550" s="95"/>
      <c r="DR1550" s="95"/>
      <c r="DS1550" s="95"/>
      <c r="DT1550" s="95"/>
      <c r="DU1550" s="95"/>
      <c r="DV1550" s="95"/>
      <c r="DW1550" s="95"/>
      <c r="DX1550" s="95"/>
      <c r="DY1550" s="95"/>
      <c r="DZ1550" s="95"/>
      <c r="EA1550" s="95"/>
      <c r="EB1550" s="95"/>
      <c r="EC1550" s="95"/>
      <c r="ED1550" s="95"/>
      <c r="EE1550" s="95"/>
      <c r="EF1550" s="95"/>
      <c r="EG1550" s="95"/>
      <c r="EH1550" s="95"/>
      <c r="EI1550" s="95"/>
      <c r="EJ1550" s="95"/>
      <c r="EK1550" s="95"/>
      <c r="EL1550" s="95"/>
      <c r="EM1550" s="95"/>
      <c r="EN1550" s="95"/>
      <c r="EO1550" s="95"/>
      <c r="EP1550" s="95"/>
      <c r="EQ1550" s="95"/>
      <c r="ER1550" s="95"/>
      <c r="ES1550" s="95"/>
      <c r="ET1550" s="95"/>
      <c r="EU1550" s="95"/>
      <c r="EV1550" s="95"/>
      <c r="EW1550" s="95"/>
      <c r="EX1550" s="95"/>
      <c r="EY1550" s="95"/>
      <c r="EZ1550" s="95"/>
      <c r="FA1550" s="95"/>
      <c r="FB1550" s="95"/>
      <c r="FC1550" s="95"/>
      <c r="FD1550" s="95"/>
      <c r="FE1550" s="95"/>
      <c r="FF1550" s="95"/>
      <c r="FG1550" s="95"/>
      <c r="FH1550" s="95"/>
      <c r="FI1550" s="95"/>
      <c r="FJ1550" s="95"/>
      <c r="FK1550" s="95"/>
      <c r="FL1550" s="95"/>
      <c r="FM1550" s="95"/>
      <c r="FN1550" s="95"/>
      <c r="FO1550" s="95"/>
      <c r="FP1550" s="95"/>
      <c r="FQ1550" s="95"/>
      <c r="FR1550" s="95"/>
      <c r="FS1550" s="95"/>
      <c r="FT1550" s="95"/>
      <c r="FU1550" s="95"/>
      <c r="FV1550" s="95"/>
      <c r="FW1550" s="95"/>
      <c r="FX1550" s="95"/>
      <c r="FY1550" s="95"/>
      <c r="FZ1550" s="95"/>
      <c r="GA1550" s="95"/>
      <c r="GB1550" s="95"/>
      <c r="GC1550" s="95"/>
      <c r="GD1550" s="95"/>
      <c r="GE1550" s="95"/>
      <c r="GF1550" s="95"/>
      <c r="GG1550" s="95"/>
      <c r="GH1550" s="95"/>
      <c r="GI1550" s="95"/>
      <c r="GJ1550" s="95"/>
      <c r="GK1550" s="95"/>
      <c r="GL1550" s="95"/>
      <c r="GM1550" s="95"/>
      <c r="GN1550" s="95"/>
      <c r="GO1550" s="95"/>
      <c r="GP1550" s="95"/>
      <c r="GQ1550" s="95"/>
      <c r="GR1550" s="95"/>
      <c r="GS1550" s="95"/>
      <c r="GT1550" s="95"/>
      <c r="GU1550" s="95"/>
      <c r="GV1550" s="95"/>
      <c r="GW1550" s="95"/>
      <c r="GX1550" s="95"/>
      <c r="GY1550" s="95"/>
      <c r="GZ1550" s="95"/>
      <c r="HA1550" s="95"/>
      <c r="HB1550" s="95"/>
      <c r="HC1550" s="95"/>
      <c r="HD1550" s="95"/>
      <c r="HE1550" s="95"/>
      <c r="HF1550" s="95"/>
      <c r="HG1550" s="95"/>
      <c r="HH1550" s="95"/>
      <c r="HI1550" s="95"/>
      <c r="HJ1550" s="95"/>
      <c r="HK1550" s="95"/>
      <c r="HL1550" s="95"/>
      <c r="HM1550" s="95"/>
      <c r="HN1550" s="95"/>
      <c r="HO1550" s="95"/>
      <c r="HP1550" s="95"/>
      <c r="HQ1550" s="95"/>
      <c r="HR1550" s="95"/>
      <c r="HS1550" s="95"/>
      <c r="HT1550" s="95"/>
      <c r="HU1550" s="95"/>
      <c r="HV1550" s="95"/>
      <c r="HW1550" s="95"/>
      <c r="HX1550" s="95"/>
      <c r="HY1550" s="95"/>
      <c r="HZ1550" s="95"/>
      <c r="IA1550" s="95"/>
      <c r="IB1550" s="95"/>
      <c r="IC1550" s="95"/>
      <c r="ID1550" s="95"/>
      <c r="IE1550" s="95"/>
    </row>
    <row r="1551" s="36" customFormat="1" ht="60" hidden="1" customHeight="1">
      <c r="A1551" s="37"/>
      <c r="B1551" s="37" t="s">
        <v>62</v>
      </c>
      <c r="C1551" s="37" t="s">
        <v>63</v>
      </c>
      <c r="D1551" s="56" t="s">
        <v>64</v>
      </c>
      <c r="E1551" s="56">
        <v>604</v>
      </c>
      <c r="F1551" s="40" t="s">
        <v>5773</v>
      </c>
      <c r="G1551" s="47" t="s">
        <v>5917</v>
      </c>
      <c r="H1551" s="47" t="s">
        <v>5918</v>
      </c>
      <c r="I1551" s="48" t="s">
        <v>2514</v>
      </c>
      <c r="J1551" s="40" t="s">
        <v>5884</v>
      </c>
      <c r="K1551" s="49" t="s">
        <v>5839</v>
      </c>
      <c r="L1551" s="49" t="s">
        <v>5840</v>
      </c>
      <c r="M1551" s="47" t="s">
        <v>5919</v>
      </c>
      <c r="N1551" s="38" t="s">
        <v>5920</v>
      </c>
      <c r="O1551" s="48" t="s">
        <v>2321</v>
      </c>
      <c r="P1551" s="37" t="s">
        <v>76</v>
      </c>
      <c r="Q1551" s="42" t="s">
        <v>1193</v>
      </c>
      <c r="R1551" s="96">
        <v>44147</v>
      </c>
      <c r="S1551" s="48">
        <v>10</v>
      </c>
      <c r="T1551" s="45">
        <f t="shared" si="139"/>
        <v>47799</v>
      </c>
      <c r="U1551" s="37">
        <v>-2</v>
      </c>
      <c r="V1551" s="47" t="str">
        <f t="shared" si="136"/>
        <v>м</v>
      </c>
      <c r="W1551" s="47" t="str">
        <f t="shared" si="137"/>
        <v>м</v>
      </c>
      <c r="X1551" s="37">
        <v>2</v>
      </c>
      <c r="Y1551" s="48" t="s">
        <v>325</v>
      </c>
      <c r="Z1551" s="42" t="s">
        <v>325</v>
      </c>
      <c r="AA1551" s="56" t="s">
        <v>1127</v>
      </c>
      <c r="AB1551" s="48" t="s">
        <v>325</v>
      </c>
      <c r="AC1551" s="42" t="s">
        <v>325</v>
      </c>
      <c r="AD1551" s="49">
        <v>12</v>
      </c>
      <c r="AE1551" s="50">
        <v>45856</v>
      </c>
      <c r="AF1551" s="51">
        <f t="shared" si="138"/>
        <v>46220</v>
      </c>
      <c r="AG1551" s="40" t="s">
        <v>82</v>
      </c>
      <c r="AH1551" s="40" t="s">
        <v>83</v>
      </c>
      <c r="AI1551" s="42" t="s">
        <v>5921</v>
      </c>
      <c r="AJ1551" s="40" t="s">
        <v>109</v>
      </c>
      <c r="AK1551" s="51" t="str">
        <f t="shared" ref="AK1551:AK1614" ca="1" si="140">IF(AE1551=0,"нет данных",IF(TODAY()&lt;AF1551-30,"поверен",IF(TODAY()&gt;AF1551,"ЗАМЕНИТЬ","ПРОСРОЧЕН")))</f>
        <v>поверен</v>
      </c>
      <c r="AL1551" s="42"/>
      <c r="AM1551" s="42" t="s">
        <v>86</v>
      </c>
      <c r="AN1551" s="42" t="s">
        <v>87</v>
      </c>
      <c r="AO1551" s="42" t="s">
        <v>88</v>
      </c>
      <c r="AP1551" s="48" t="s">
        <v>5180</v>
      </c>
      <c r="AQ1551" s="41" t="s">
        <v>5843</v>
      </c>
      <c r="AR1551" s="51"/>
      <c r="AS1551" s="42" t="s">
        <v>91</v>
      </c>
      <c r="AT1551" s="37" t="s">
        <v>92</v>
      </c>
      <c r="AU1551" s="37"/>
      <c r="AV1551" s="40">
        <v>45025</v>
      </c>
      <c r="AW1551" s="40"/>
      <c r="AX1551" s="37"/>
      <c r="AY1551" s="37"/>
      <c r="AZ1551" s="37"/>
      <c r="BA1551" s="40"/>
      <c r="BB1551" s="40" t="s">
        <v>2523</v>
      </c>
      <c r="BC1551" s="40" t="s">
        <v>2328</v>
      </c>
      <c r="BD1551" s="42">
        <v>3661</v>
      </c>
      <c r="BE1551" s="40"/>
      <c r="BF1551" s="52"/>
      <c r="BG1551" s="47"/>
      <c r="BH1551" s="54"/>
      <c r="BI1551" s="41" t="s">
        <v>5107</v>
      </c>
      <c r="BJ1551" s="41" t="s">
        <v>5182</v>
      </c>
      <c r="BK1551" s="38" t="s">
        <v>760</v>
      </c>
      <c r="BL1551" s="55"/>
      <c r="BM1551" s="55"/>
      <c r="BN1551" s="55"/>
      <c r="BO1551" s="55"/>
      <c r="BP1551" s="55"/>
      <c r="BQ1551" s="55"/>
      <c r="BR1551" s="55"/>
      <c r="BS1551" s="55"/>
      <c r="BT1551" s="55"/>
      <c r="BU1551" s="55"/>
      <c r="BV1551" s="55"/>
      <c r="BW1551" s="55"/>
      <c r="BX1551" s="55"/>
      <c r="BY1551" s="55"/>
      <c r="BZ1551" s="55"/>
      <c r="CA1551" s="55"/>
      <c r="CB1551" s="55"/>
      <c r="CC1551" s="55"/>
      <c r="CD1551" s="55"/>
      <c r="CE1551" s="55"/>
      <c r="CF1551" s="55"/>
      <c r="CG1551" s="55"/>
      <c r="CH1551" s="55"/>
      <c r="CI1551" s="55"/>
      <c r="CJ1551" s="55"/>
      <c r="CK1551" s="55"/>
      <c r="CL1551" s="55"/>
      <c r="CM1551" s="55"/>
      <c r="CN1551" s="55"/>
      <c r="CO1551" s="55"/>
      <c r="CP1551" s="55"/>
      <c r="CQ1551" s="55"/>
      <c r="CR1551" s="55"/>
      <c r="CS1551" s="55"/>
      <c r="CT1551" s="55"/>
      <c r="CU1551" s="55"/>
      <c r="CV1551" s="55"/>
      <c r="CW1551" s="55"/>
      <c r="CX1551" s="55"/>
      <c r="CY1551" s="55"/>
      <c r="CZ1551" s="55"/>
      <c r="DA1551" s="55"/>
      <c r="DB1551" s="55"/>
      <c r="DC1551" s="55"/>
      <c r="DD1551" s="55"/>
      <c r="DE1551" s="55"/>
      <c r="DF1551" s="55"/>
      <c r="DG1551" s="55"/>
      <c r="DH1551" s="55"/>
      <c r="DI1551" s="55"/>
      <c r="DJ1551" s="55"/>
      <c r="DK1551" s="55"/>
      <c r="DL1551" s="55"/>
      <c r="DM1551" s="55"/>
      <c r="DN1551" s="55"/>
      <c r="DO1551" s="55"/>
      <c r="DP1551" s="55"/>
      <c r="DQ1551" s="55"/>
      <c r="DR1551" s="55"/>
      <c r="DS1551" s="55"/>
      <c r="DT1551" s="55"/>
      <c r="DU1551" s="55"/>
      <c r="DV1551" s="55"/>
      <c r="DW1551" s="55"/>
      <c r="DX1551" s="55"/>
      <c r="DY1551" s="55"/>
      <c r="DZ1551" s="55"/>
      <c r="EA1551" s="55"/>
      <c r="EB1551" s="55"/>
      <c r="EC1551" s="55"/>
      <c r="ED1551" s="55"/>
      <c r="EE1551" s="55"/>
      <c r="EF1551" s="55"/>
      <c r="EG1551" s="55"/>
      <c r="EH1551" s="55"/>
      <c r="EI1551" s="55"/>
      <c r="EJ1551" s="55"/>
      <c r="EK1551" s="55"/>
      <c r="EL1551" s="55"/>
      <c r="EM1551" s="55"/>
      <c r="EN1551" s="55"/>
      <c r="EO1551" s="55"/>
      <c r="EP1551" s="55"/>
      <c r="EQ1551" s="55"/>
      <c r="ER1551" s="55"/>
      <c r="ES1551" s="55"/>
      <c r="ET1551" s="55"/>
      <c r="EU1551" s="55"/>
      <c r="EV1551" s="55"/>
      <c r="EW1551" s="55"/>
      <c r="EX1551" s="55"/>
      <c r="EY1551" s="55"/>
      <c r="EZ1551" s="55"/>
      <c r="FA1551" s="55"/>
      <c r="FB1551" s="55"/>
      <c r="FC1551" s="55"/>
      <c r="FD1551" s="55"/>
      <c r="FE1551" s="55"/>
      <c r="FF1551" s="55"/>
      <c r="FG1551" s="55"/>
      <c r="FH1551" s="55"/>
      <c r="FI1551" s="55"/>
      <c r="FJ1551" s="55"/>
      <c r="FK1551" s="55"/>
      <c r="FL1551" s="55"/>
      <c r="FM1551" s="55"/>
      <c r="FN1551" s="55"/>
      <c r="FO1551" s="55"/>
      <c r="FP1551" s="55"/>
      <c r="FQ1551" s="55"/>
      <c r="FR1551" s="55"/>
      <c r="FS1551" s="55"/>
      <c r="FT1551" s="55"/>
      <c r="FU1551" s="55"/>
      <c r="FV1551" s="55"/>
      <c r="FW1551" s="55"/>
      <c r="FX1551" s="55"/>
      <c r="FY1551" s="55"/>
      <c r="FZ1551" s="55"/>
      <c r="GA1551" s="55"/>
      <c r="GB1551" s="55"/>
      <c r="GC1551" s="55"/>
      <c r="GD1551" s="55"/>
      <c r="GE1551" s="55"/>
      <c r="GF1551" s="55"/>
      <c r="GG1551" s="55"/>
      <c r="GH1551" s="55"/>
      <c r="GI1551" s="55"/>
      <c r="GJ1551" s="55"/>
      <c r="GK1551" s="55"/>
      <c r="GL1551" s="55"/>
      <c r="GM1551" s="55"/>
      <c r="GN1551" s="55"/>
      <c r="GO1551" s="55"/>
      <c r="GP1551" s="55"/>
      <c r="GQ1551" s="55"/>
      <c r="GR1551" s="55"/>
      <c r="GS1551" s="55"/>
      <c r="GT1551" s="55"/>
      <c r="GU1551" s="55"/>
      <c r="GV1551" s="55"/>
      <c r="GW1551" s="55"/>
      <c r="GX1551" s="55"/>
      <c r="GY1551" s="55"/>
      <c r="GZ1551" s="55"/>
      <c r="HA1551" s="55"/>
      <c r="HB1551" s="55"/>
      <c r="HC1551" s="55"/>
      <c r="HD1551" s="55"/>
      <c r="HE1551" s="55"/>
      <c r="HF1551" s="55"/>
      <c r="HG1551" s="55"/>
      <c r="HH1551" s="55"/>
      <c r="HI1551" s="55"/>
      <c r="HJ1551" s="55"/>
      <c r="HK1551" s="55"/>
      <c r="HL1551" s="55"/>
      <c r="HM1551" s="55"/>
      <c r="HN1551" s="55"/>
      <c r="HO1551" s="55"/>
      <c r="HP1551" s="55"/>
      <c r="HQ1551" s="55"/>
      <c r="HR1551" s="55"/>
      <c r="HS1551" s="55"/>
      <c r="HT1551" s="55"/>
      <c r="HU1551" s="55"/>
      <c r="HV1551" s="55"/>
      <c r="HW1551" s="55"/>
      <c r="HX1551" s="55"/>
      <c r="HY1551" s="55"/>
      <c r="HZ1551" s="55"/>
      <c r="IA1551" s="55"/>
      <c r="IB1551" s="55"/>
      <c r="IC1551" s="55"/>
      <c r="ID1551" s="55"/>
      <c r="IE1551" s="55"/>
    </row>
    <row r="1552" s="36" customFormat="1" ht="60" hidden="1" customHeight="1">
      <c r="A1552" s="37"/>
      <c r="B1552" s="37" t="s">
        <v>62</v>
      </c>
      <c r="C1552" s="37" t="s">
        <v>63</v>
      </c>
      <c r="D1552" s="56" t="s">
        <v>64</v>
      </c>
      <c r="E1552" s="56">
        <v>604</v>
      </c>
      <c r="F1552" s="40" t="s">
        <v>5773</v>
      </c>
      <c r="G1552" s="40" t="s">
        <v>5922</v>
      </c>
      <c r="H1552" s="56" t="s">
        <v>5923</v>
      </c>
      <c r="I1552" s="48" t="s">
        <v>5776</v>
      </c>
      <c r="J1552" s="40" t="s">
        <v>5777</v>
      </c>
      <c r="K1552" s="49" t="s">
        <v>5778</v>
      </c>
      <c r="L1552" s="49" t="s">
        <v>5779</v>
      </c>
      <c r="M1552" s="49" t="s">
        <v>5780</v>
      </c>
      <c r="N1552" s="49">
        <v>9151561</v>
      </c>
      <c r="O1552" s="37" t="s">
        <v>5782</v>
      </c>
      <c r="P1552" s="37" t="s">
        <v>154</v>
      </c>
      <c r="Q1552" s="42" t="s">
        <v>1193</v>
      </c>
      <c r="R1552" s="96">
        <v>42339</v>
      </c>
      <c r="S1552" s="48">
        <v>10</v>
      </c>
      <c r="T1552" s="45">
        <f t="shared" si="139"/>
        <v>45991</v>
      </c>
      <c r="U1552" s="56">
        <v>0</v>
      </c>
      <c r="V1552" s="47" t="str">
        <f t="shared" si="136"/>
        <v>м</v>
      </c>
      <c r="W1552" s="47" t="str">
        <f t="shared" si="137"/>
        <v>м/c</v>
      </c>
      <c r="X1552" s="48">
        <v>12.699999999999999</v>
      </c>
      <c r="Y1552" s="48" t="s">
        <v>325</v>
      </c>
      <c r="Z1552" s="42" t="s">
        <v>2322</v>
      </c>
      <c r="AA1552" s="56" t="s">
        <v>5783</v>
      </c>
      <c r="AB1552" s="48"/>
      <c r="AC1552" s="42" t="s">
        <v>141</v>
      </c>
      <c r="AD1552" s="49">
        <v>24</v>
      </c>
      <c r="AE1552" s="50">
        <v>45576</v>
      </c>
      <c r="AF1552" s="51">
        <f t="shared" si="138"/>
        <v>46305</v>
      </c>
      <c r="AG1552" s="40" t="s">
        <v>82</v>
      </c>
      <c r="AH1552" s="40" t="s">
        <v>83</v>
      </c>
      <c r="AI1552" s="37" t="s">
        <v>2424</v>
      </c>
      <c r="AJ1552" s="40" t="s">
        <v>85</v>
      </c>
      <c r="AK1552" s="51" t="str">
        <f t="shared" ca="1" si="140"/>
        <v>поверен</v>
      </c>
      <c r="AL1552" s="42"/>
      <c r="AM1552" s="42" t="s">
        <v>86</v>
      </c>
      <c r="AN1552" s="42" t="s">
        <v>87</v>
      </c>
      <c r="AO1552" s="42" t="s">
        <v>88</v>
      </c>
      <c r="AP1552" s="48" t="s">
        <v>5785</v>
      </c>
      <c r="AQ1552" s="41" t="s">
        <v>5786</v>
      </c>
      <c r="AR1552" s="51"/>
      <c r="AS1552" s="42" t="s">
        <v>91</v>
      </c>
      <c r="AT1552" s="37" t="s">
        <v>385</v>
      </c>
      <c r="AU1552" s="37"/>
      <c r="AV1552" s="40">
        <v>45026</v>
      </c>
      <c r="AW1552" s="40"/>
      <c r="AX1552" s="37"/>
      <c r="AY1552" s="37"/>
      <c r="AZ1552" s="37"/>
      <c r="BA1552" s="40"/>
      <c r="BB1552" s="40" t="s">
        <v>2327</v>
      </c>
      <c r="BC1552" s="40" t="s">
        <v>2328</v>
      </c>
      <c r="BD1552" s="42">
        <v>3661</v>
      </c>
      <c r="BE1552" s="40"/>
      <c r="BF1552" s="52"/>
      <c r="BG1552" s="47" t="s">
        <v>587</v>
      </c>
      <c r="BH1552" s="54"/>
      <c r="BI1552" s="47"/>
      <c r="BJ1552" s="47"/>
      <c r="BK1552" s="47"/>
      <c r="BL1552" s="55"/>
      <c r="BM1552" s="55"/>
      <c r="BN1552" s="55"/>
      <c r="BO1552" s="55"/>
      <c r="BP1552" s="55"/>
      <c r="BQ1552" s="55"/>
      <c r="BR1552" s="55"/>
      <c r="BS1552" s="55"/>
      <c r="BT1552" s="55"/>
      <c r="BU1552" s="55"/>
      <c r="BV1552" s="55"/>
      <c r="BW1552" s="55"/>
      <c r="BX1552" s="55"/>
      <c r="BY1552" s="55"/>
      <c r="BZ1552" s="55"/>
      <c r="CA1552" s="55"/>
      <c r="CB1552" s="55"/>
      <c r="CC1552" s="55"/>
      <c r="CD1552" s="55"/>
      <c r="CE1552" s="55"/>
      <c r="CF1552" s="55"/>
      <c r="CG1552" s="55"/>
      <c r="CH1552" s="55"/>
      <c r="CI1552" s="55"/>
      <c r="CJ1552" s="55"/>
      <c r="CK1552" s="55"/>
      <c r="CL1552" s="55"/>
      <c r="CM1552" s="55"/>
      <c r="CN1552" s="55"/>
      <c r="CO1552" s="55"/>
      <c r="CP1552" s="55"/>
      <c r="CQ1552" s="55"/>
      <c r="CR1552" s="55"/>
      <c r="CS1552" s="55"/>
      <c r="CT1552" s="55"/>
      <c r="CU1552" s="55"/>
      <c r="CV1552" s="55"/>
      <c r="CW1552" s="55"/>
      <c r="CX1552" s="55"/>
      <c r="CY1552" s="55"/>
      <c r="CZ1552" s="55"/>
      <c r="DA1552" s="55"/>
      <c r="DB1552" s="55"/>
      <c r="DC1552" s="55"/>
      <c r="DD1552" s="55"/>
      <c r="DE1552" s="55"/>
      <c r="DF1552" s="55"/>
      <c r="DG1552" s="55"/>
      <c r="DH1552" s="55"/>
      <c r="DI1552" s="55"/>
      <c r="DJ1552" s="55"/>
      <c r="DK1552" s="55"/>
      <c r="DL1552" s="55"/>
      <c r="DM1552" s="55"/>
      <c r="DN1552" s="55"/>
      <c r="DO1552" s="55"/>
      <c r="DP1552" s="55"/>
      <c r="DQ1552" s="55"/>
      <c r="DR1552" s="55"/>
      <c r="DS1552" s="55"/>
      <c r="DT1552" s="55"/>
      <c r="DU1552" s="55"/>
      <c r="DV1552" s="55"/>
      <c r="DW1552" s="55"/>
      <c r="DX1552" s="55"/>
      <c r="DY1552" s="55"/>
      <c r="DZ1552" s="55"/>
      <c r="EA1552" s="55"/>
      <c r="EB1552" s="55"/>
      <c r="EC1552" s="55"/>
      <c r="ED1552" s="55"/>
      <c r="EE1552" s="55"/>
      <c r="EF1552" s="55"/>
      <c r="EG1552" s="55"/>
      <c r="EH1552" s="55"/>
      <c r="EI1552" s="55"/>
      <c r="EJ1552" s="55"/>
      <c r="EK1552" s="55"/>
      <c r="EL1552" s="55"/>
      <c r="EM1552" s="55"/>
      <c r="EN1552" s="55"/>
      <c r="EO1552" s="55"/>
      <c r="EP1552" s="55"/>
      <c r="EQ1552" s="55"/>
      <c r="ER1552" s="55"/>
      <c r="ES1552" s="55"/>
      <c r="ET1552" s="55"/>
      <c r="EU1552" s="55"/>
      <c r="EV1552" s="55"/>
      <c r="EW1552" s="55"/>
      <c r="EX1552" s="55"/>
      <c r="EY1552" s="55"/>
      <c r="EZ1552" s="55"/>
      <c r="FA1552" s="55"/>
      <c r="FB1552" s="55"/>
      <c r="FC1552" s="55"/>
      <c r="FD1552" s="55"/>
      <c r="FE1552" s="55"/>
      <c r="FF1552" s="55"/>
      <c r="FG1552" s="55"/>
      <c r="FH1552" s="55"/>
      <c r="FI1552" s="55"/>
      <c r="FJ1552" s="55"/>
      <c r="FK1552" s="55"/>
      <c r="FL1552" s="55"/>
      <c r="FM1552" s="55"/>
      <c r="FN1552" s="55"/>
      <c r="FO1552" s="55"/>
      <c r="FP1552" s="55"/>
      <c r="FQ1552" s="55"/>
      <c r="FR1552" s="55"/>
      <c r="FS1552" s="55"/>
      <c r="FT1552" s="55"/>
      <c r="FU1552" s="55"/>
      <c r="FV1552" s="55"/>
      <c r="FW1552" s="55"/>
      <c r="FX1552" s="55"/>
      <c r="FY1552" s="55"/>
      <c r="FZ1552" s="55"/>
      <c r="GA1552" s="55"/>
      <c r="GB1552" s="55"/>
      <c r="GC1552" s="55"/>
      <c r="GD1552" s="55"/>
      <c r="GE1552" s="55"/>
      <c r="GF1552" s="55"/>
      <c r="GG1552" s="55"/>
      <c r="GH1552" s="55"/>
      <c r="GI1552" s="55"/>
      <c r="GJ1552" s="55"/>
      <c r="GK1552" s="55"/>
      <c r="GL1552" s="55"/>
      <c r="GM1552" s="55"/>
      <c r="GN1552" s="55"/>
      <c r="GO1552" s="55"/>
      <c r="GP1552" s="55"/>
      <c r="GQ1552" s="55"/>
      <c r="GR1552" s="55"/>
      <c r="GS1552" s="55"/>
      <c r="GT1552" s="55"/>
      <c r="GU1552" s="55"/>
      <c r="GV1552" s="55"/>
      <c r="GW1552" s="55"/>
      <c r="GX1552" s="55"/>
      <c r="GY1552" s="55"/>
      <c r="GZ1552" s="55"/>
      <c r="HA1552" s="55"/>
      <c r="HB1552" s="55"/>
      <c r="HC1552" s="55"/>
      <c r="HD1552" s="55"/>
      <c r="HE1552" s="55"/>
      <c r="HF1552" s="55"/>
      <c r="HG1552" s="55"/>
      <c r="HH1552" s="55"/>
      <c r="HI1552" s="55"/>
      <c r="HJ1552" s="55"/>
      <c r="HK1552" s="55"/>
      <c r="HL1552" s="55"/>
      <c r="HM1552" s="55"/>
      <c r="HN1552" s="55"/>
      <c r="HO1552" s="55"/>
      <c r="HP1552" s="55"/>
      <c r="HQ1552" s="55"/>
      <c r="HR1552" s="55"/>
      <c r="HS1552" s="55"/>
      <c r="HT1552" s="55"/>
      <c r="HU1552" s="55"/>
      <c r="HV1552" s="55"/>
      <c r="HW1552" s="55"/>
      <c r="HX1552" s="55"/>
      <c r="HY1552" s="55"/>
      <c r="HZ1552" s="55"/>
      <c r="IA1552" s="55"/>
      <c r="IB1552" s="55"/>
      <c r="IC1552" s="55"/>
      <c r="ID1552" s="55"/>
      <c r="IE1552" s="55"/>
    </row>
    <row r="1553" s="92" customFormat="1" ht="60" hidden="1" customHeight="1">
      <c r="A1553" s="37"/>
      <c r="B1553" s="37" t="s">
        <v>62</v>
      </c>
      <c r="C1553" s="37" t="s">
        <v>63</v>
      </c>
      <c r="D1553" s="56" t="s">
        <v>64</v>
      </c>
      <c r="E1553" s="56">
        <v>604</v>
      </c>
      <c r="F1553" s="40" t="s">
        <v>5773</v>
      </c>
      <c r="G1553" s="40" t="s">
        <v>5924</v>
      </c>
      <c r="H1553" s="56" t="s">
        <v>5925</v>
      </c>
      <c r="I1553" s="48" t="s">
        <v>2316</v>
      </c>
      <c r="J1553" s="40" t="s">
        <v>2422</v>
      </c>
      <c r="K1553" s="49" t="s">
        <v>5846</v>
      </c>
      <c r="L1553" s="49" t="s">
        <v>2319</v>
      </c>
      <c r="M1553" s="40" t="s">
        <v>2320</v>
      </c>
      <c r="N1553" s="49">
        <v>89838</v>
      </c>
      <c r="O1553" s="48" t="s">
        <v>2321</v>
      </c>
      <c r="P1553" s="37" t="s">
        <v>76</v>
      </c>
      <c r="Q1553" s="42" t="s">
        <v>1193</v>
      </c>
      <c r="R1553" s="91">
        <v>44193</v>
      </c>
      <c r="S1553" s="48">
        <v>10</v>
      </c>
      <c r="T1553" s="45">
        <f t="shared" si="139"/>
        <v>47845</v>
      </c>
      <c r="U1553" s="56" t="s">
        <v>1273</v>
      </c>
      <c r="V1553" s="37" t="str">
        <f t="shared" si="136"/>
        <v>м</v>
      </c>
      <c r="W1553" s="37" t="str">
        <f t="shared" si="137"/>
        <v>м/с</v>
      </c>
      <c r="X1553" s="48">
        <v>30</v>
      </c>
      <c r="Y1553" s="48" t="s">
        <v>325</v>
      </c>
      <c r="Z1553" s="42" t="s">
        <v>5266</v>
      </c>
      <c r="AA1553" s="56" t="s">
        <v>2323</v>
      </c>
      <c r="AB1553" s="48"/>
      <c r="AC1553" s="42" t="s">
        <v>2324</v>
      </c>
      <c r="AD1553" s="49">
        <v>12</v>
      </c>
      <c r="AE1553" s="50">
        <v>45612</v>
      </c>
      <c r="AF1553" s="51">
        <f t="shared" si="138"/>
        <v>45976</v>
      </c>
      <c r="AG1553" s="40" t="s">
        <v>82</v>
      </c>
      <c r="AH1553" s="40" t="s">
        <v>83</v>
      </c>
      <c r="AI1553" s="42" t="s">
        <v>2424</v>
      </c>
      <c r="AJ1553" s="40" t="s">
        <v>85</v>
      </c>
      <c r="AK1553" s="51" t="str">
        <f t="shared" ca="1" si="140"/>
        <v>поверен</v>
      </c>
      <c r="AL1553" s="42"/>
      <c r="AM1553" s="42" t="s">
        <v>86</v>
      </c>
      <c r="AN1553" s="42" t="s">
        <v>87</v>
      </c>
      <c r="AO1553" s="42" t="s">
        <v>88</v>
      </c>
      <c r="AP1553" s="48" t="s">
        <v>2326</v>
      </c>
      <c r="AQ1553" s="41" t="s">
        <v>5926</v>
      </c>
      <c r="AR1553" s="51"/>
      <c r="AS1553" s="42" t="s">
        <v>91</v>
      </c>
      <c r="AT1553" s="37" t="s">
        <v>92</v>
      </c>
      <c r="AU1553" s="37"/>
      <c r="AV1553" s="40">
        <v>45026</v>
      </c>
      <c r="AW1553" s="40" t="s">
        <v>1454</v>
      </c>
      <c r="AX1553" s="37"/>
      <c r="AY1553" s="37"/>
      <c r="AZ1553" s="37"/>
      <c r="BA1553" s="40"/>
      <c r="BB1553" s="40" t="s">
        <v>2327</v>
      </c>
      <c r="BC1553" s="40" t="s">
        <v>2328</v>
      </c>
      <c r="BD1553" s="42"/>
      <c r="BE1553" s="40"/>
      <c r="BF1553" s="52"/>
      <c r="BG1553" s="37" t="s">
        <v>648</v>
      </c>
      <c r="BH1553" s="94"/>
      <c r="BI1553" s="41" t="s">
        <v>2337</v>
      </c>
      <c r="BJ1553" s="41" t="s">
        <v>2338</v>
      </c>
      <c r="BK1553" s="41" t="s">
        <v>880</v>
      </c>
      <c r="BL1553" s="95"/>
      <c r="BM1553" s="95"/>
      <c r="BN1553" s="95"/>
      <c r="BO1553" s="95"/>
      <c r="BP1553" s="95"/>
      <c r="BQ1553" s="95"/>
      <c r="BR1553" s="95"/>
      <c r="BS1553" s="95"/>
      <c r="BT1553" s="95"/>
      <c r="BU1553" s="95"/>
      <c r="BV1553" s="95"/>
      <c r="BW1553" s="95"/>
      <c r="BX1553" s="95"/>
      <c r="BY1553" s="95"/>
      <c r="BZ1553" s="95"/>
      <c r="CA1553" s="95"/>
      <c r="CB1553" s="95"/>
      <c r="CC1553" s="95"/>
      <c r="CD1553" s="95"/>
      <c r="CE1553" s="95"/>
      <c r="CF1553" s="95"/>
      <c r="CG1553" s="95"/>
      <c r="CH1553" s="95"/>
      <c r="CI1553" s="95"/>
      <c r="CJ1553" s="95"/>
      <c r="CK1553" s="95"/>
      <c r="CL1553" s="95"/>
      <c r="CM1553" s="95"/>
      <c r="CN1553" s="95"/>
      <c r="CO1553" s="95"/>
      <c r="CP1553" s="95"/>
      <c r="CQ1553" s="95"/>
      <c r="CR1553" s="95"/>
      <c r="CS1553" s="95"/>
      <c r="CT1553" s="95"/>
      <c r="CU1553" s="95"/>
      <c r="CV1553" s="95"/>
      <c r="CW1553" s="95"/>
      <c r="CX1553" s="95"/>
      <c r="CY1553" s="95"/>
      <c r="CZ1553" s="95"/>
      <c r="DA1553" s="95"/>
      <c r="DB1553" s="95"/>
      <c r="DC1553" s="95"/>
      <c r="DD1553" s="95"/>
      <c r="DE1553" s="95"/>
      <c r="DF1553" s="95"/>
      <c r="DG1553" s="95"/>
      <c r="DH1553" s="95"/>
      <c r="DI1553" s="95"/>
      <c r="DJ1553" s="95"/>
      <c r="DK1553" s="95"/>
      <c r="DL1553" s="95"/>
      <c r="DM1553" s="95"/>
      <c r="DN1553" s="95"/>
      <c r="DO1553" s="95"/>
      <c r="DP1553" s="95"/>
      <c r="DQ1553" s="95"/>
      <c r="DR1553" s="95"/>
      <c r="DS1553" s="95"/>
      <c r="DT1553" s="95"/>
      <c r="DU1553" s="95"/>
      <c r="DV1553" s="95"/>
      <c r="DW1553" s="95"/>
      <c r="DX1553" s="95"/>
      <c r="DY1553" s="95"/>
      <c r="DZ1553" s="95"/>
      <c r="EA1553" s="95"/>
      <c r="EB1553" s="95"/>
      <c r="EC1553" s="95"/>
      <c r="ED1553" s="95"/>
      <c r="EE1553" s="95"/>
      <c r="EF1553" s="95"/>
      <c r="EG1553" s="95"/>
      <c r="EH1553" s="95"/>
      <c r="EI1553" s="95"/>
      <c r="EJ1553" s="95"/>
      <c r="EK1553" s="95"/>
      <c r="EL1553" s="95"/>
      <c r="EM1553" s="95"/>
      <c r="EN1553" s="95"/>
      <c r="EO1553" s="95"/>
      <c r="EP1553" s="95"/>
      <c r="EQ1553" s="95"/>
      <c r="ER1553" s="95"/>
      <c r="ES1553" s="95"/>
      <c r="ET1553" s="95"/>
      <c r="EU1553" s="95"/>
      <c r="EV1553" s="95"/>
      <c r="EW1553" s="95"/>
      <c r="EX1553" s="95"/>
      <c r="EY1553" s="95"/>
      <c r="EZ1553" s="95"/>
      <c r="FA1553" s="95"/>
      <c r="FB1553" s="95"/>
      <c r="FC1553" s="95"/>
      <c r="FD1553" s="95"/>
      <c r="FE1553" s="95"/>
      <c r="FF1553" s="95"/>
      <c r="FG1553" s="95"/>
      <c r="FH1553" s="95"/>
      <c r="FI1553" s="95"/>
      <c r="FJ1553" s="95"/>
      <c r="FK1553" s="95"/>
      <c r="FL1553" s="95"/>
      <c r="FM1553" s="95"/>
      <c r="FN1553" s="95"/>
      <c r="FO1553" s="95"/>
      <c r="FP1553" s="95"/>
      <c r="FQ1553" s="95"/>
      <c r="FR1553" s="95"/>
      <c r="FS1553" s="95"/>
      <c r="FT1553" s="95"/>
      <c r="FU1553" s="95"/>
      <c r="FV1553" s="95"/>
      <c r="FW1553" s="95"/>
      <c r="FX1553" s="95"/>
      <c r="FY1553" s="95"/>
      <c r="FZ1553" s="95"/>
      <c r="GA1553" s="95"/>
      <c r="GB1553" s="95"/>
      <c r="GC1553" s="95"/>
      <c r="GD1553" s="95"/>
      <c r="GE1553" s="95"/>
      <c r="GF1553" s="95"/>
      <c r="GG1553" s="95"/>
      <c r="GH1553" s="95"/>
      <c r="GI1553" s="95"/>
      <c r="GJ1553" s="95"/>
      <c r="GK1553" s="95"/>
      <c r="GL1553" s="95"/>
      <c r="GM1553" s="95"/>
      <c r="GN1553" s="95"/>
      <c r="GO1553" s="95"/>
      <c r="GP1553" s="95"/>
      <c r="GQ1553" s="95"/>
      <c r="GR1553" s="95"/>
      <c r="GS1553" s="95"/>
      <c r="GT1553" s="95"/>
      <c r="GU1553" s="95"/>
      <c r="GV1553" s="95"/>
      <c r="GW1553" s="95"/>
      <c r="GX1553" s="95"/>
      <c r="GY1553" s="95"/>
      <c r="GZ1553" s="95"/>
      <c r="HA1553" s="95"/>
      <c r="HB1553" s="95"/>
      <c r="HC1553" s="95"/>
      <c r="HD1553" s="95"/>
      <c r="HE1553" s="95"/>
      <c r="HF1553" s="95"/>
      <c r="HG1553" s="95"/>
      <c r="HH1553" s="95"/>
      <c r="HI1553" s="95"/>
      <c r="HJ1553" s="95"/>
      <c r="HK1553" s="95"/>
      <c r="HL1553" s="95"/>
      <c r="HM1553" s="95"/>
      <c r="HN1553" s="95"/>
      <c r="HO1553" s="95"/>
      <c r="HP1553" s="95"/>
      <c r="HQ1553" s="95"/>
      <c r="HR1553" s="95"/>
      <c r="HS1553" s="95"/>
      <c r="HT1553" s="95"/>
      <c r="HU1553" s="95"/>
      <c r="HV1553" s="95"/>
      <c r="HW1553" s="95"/>
      <c r="HX1553" s="95"/>
      <c r="HY1553" s="95"/>
      <c r="HZ1553" s="95"/>
      <c r="IA1553" s="95"/>
      <c r="IB1553" s="95"/>
      <c r="IC1553" s="95"/>
      <c r="ID1553" s="95"/>
      <c r="IE1553" s="95"/>
    </row>
    <row r="1554" s="36" customFormat="1" ht="60" hidden="1" customHeight="1">
      <c r="A1554" s="37"/>
      <c r="B1554" s="37" t="s">
        <v>62</v>
      </c>
      <c r="C1554" s="37" t="s">
        <v>63</v>
      </c>
      <c r="D1554" s="56" t="s">
        <v>64</v>
      </c>
      <c r="E1554" s="56">
        <v>604</v>
      </c>
      <c r="F1554" s="40" t="s">
        <v>5773</v>
      </c>
      <c r="G1554" s="40" t="s">
        <v>5927</v>
      </c>
      <c r="H1554" s="56" t="s">
        <v>5928</v>
      </c>
      <c r="I1554" s="48" t="s">
        <v>5776</v>
      </c>
      <c r="J1554" s="40" t="s">
        <v>5777</v>
      </c>
      <c r="K1554" s="49" t="s">
        <v>5778</v>
      </c>
      <c r="L1554" s="49" t="s">
        <v>5779</v>
      </c>
      <c r="M1554" s="49" t="s">
        <v>5806</v>
      </c>
      <c r="N1554" s="49">
        <v>6102394</v>
      </c>
      <c r="O1554" s="37" t="s">
        <v>5782</v>
      </c>
      <c r="P1554" s="37" t="s">
        <v>154</v>
      </c>
      <c r="Q1554" s="42" t="s">
        <v>1193</v>
      </c>
      <c r="R1554" s="96">
        <v>41275</v>
      </c>
      <c r="S1554" s="48">
        <v>10</v>
      </c>
      <c r="T1554" s="45">
        <f t="shared" si="139"/>
        <v>44927</v>
      </c>
      <c r="U1554" s="56">
        <v>0</v>
      </c>
      <c r="V1554" s="47" t="str">
        <f t="shared" si="136"/>
        <v>м</v>
      </c>
      <c r="W1554" s="47" t="str">
        <f t="shared" si="137"/>
        <v>м/c</v>
      </c>
      <c r="X1554" s="48">
        <v>25.399999999999999</v>
      </c>
      <c r="Y1554" s="48" t="s">
        <v>325</v>
      </c>
      <c r="Z1554" s="42" t="s">
        <v>2322</v>
      </c>
      <c r="AA1554" s="56" t="s">
        <v>5783</v>
      </c>
      <c r="AB1554" s="48"/>
      <c r="AC1554" s="42" t="s">
        <v>141</v>
      </c>
      <c r="AD1554" s="49">
        <v>24</v>
      </c>
      <c r="AE1554" s="50">
        <v>45412</v>
      </c>
      <c r="AF1554" s="51">
        <f t="shared" si="138"/>
        <v>46141</v>
      </c>
      <c r="AG1554" s="40" t="s">
        <v>82</v>
      </c>
      <c r="AH1554" s="40" t="s">
        <v>83</v>
      </c>
      <c r="AI1554" s="37" t="s">
        <v>5929</v>
      </c>
      <c r="AJ1554" s="40" t="s">
        <v>85</v>
      </c>
      <c r="AK1554" s="51" t="str">
        <f t="shared" ca="1" si="140"/>
        <v>поверен</v>
      </c>
      <c r="AL1554" s="42"/>
      <c r="AM1554" s="42" t="s">
        <v>86</v>
      </c>
      <c r="AN1554" s="42" t="s">
        <v>87</v>
      </c>
      <c r="AO1554" s="42" t="s">
        <v>88</v>
      </c>
      <c r="AP1554" s="48" t="s">
        <v>5785</v>
      </c>
      <c r="AQ1554" s="41" t="s">
        <v>5786</v>
      </c>
      <c r="AR1554" s="51"/>
      <c r="AS1554" s="42" t="s">
        <v>91</v>
      </c>
      <c r="AT1554" s="37" t="s">
        <v>385</v>
      </c>
      <c r="AU1554" s="37"/>
      <c r="AV1554" s="40">
        <v>45026</v>
      </c>
      <c r="AW1554" s="40"/>
      <c r="AX1554" s="37"/>
      <c r="AY1554" s="37"/>
      <c r="AZ1554" s="37"/>
      <c r="BA1554" s="40"/>
      <c r="BB1554" s="40" t="s">
        <v>2327</v>
      </c>
      <c r="BC1554" s="40" t="s">
        <v>2328</v>
      </c>
      <c r="BD1554" s="42">
        <v>3661</v>
      </c>
      <c r="BE1554" s="40"/>
      <c r="BF1554" s="52"/>
      <c r="BG1554" s="47" t="s">
        <v>587</v>
      </c>
      <c r="BH1554" s="54"/>
      <c r="BI1554" s="47"/>
      <c r="BJ1554" s="47"/>
      <c r="BK1554" s="47"/>
      <c r="BL1554" s="55"/>
      <c r="BM1554" s="55"/>
      <c r="BN1554" s="55"/>
      <c r="BO1554" s="55"/>
      <c r="BP1554" s="55"/>
      <c r="BQ1554" s="55"/>
      <c r="BR1554" s="55"/>
      <c r="BS1554" s="55"/>
      <c r="BT1554" s="55"/>
      <c r="BU1554" s="55"/>
      <c r="BV1554" s="55"/>
      <c r="BW1554" s="55"/>
      <c r="BX1554" s="55"/>
      <c r="BY1554" s="55"/>
      <c r="BZ1554" s="55"/>
      <c r="CA1554" s="55"/>
      <c r="CB1554" s="55"/>
      <c r="CC1554" s="55"/>
      <c r="CD1554" s="55"/>
      <c r="CE1554" s="55"/>
      <c r="CF1554" s="55"/>
      <c r="CG1554" s="55"/>
      <c r="CH1554" s="55"/>
      <c r="CI1554" s="55"/>
      <c r="CJ1554" s="55"/>
      <c r="CK1554" s="55"/>
      <c r="CL1554" s="55"/>
      <c r="CM1554" s="55"/>
      <c r="CN1554" s="55"/>
      <c r="CO1554" s="55"/>
      <c r="CP1554" s="55"/>
      <c r="CQ1554" s="55"/>
      <c r="CR1554" s="55"/>
      <c r="CS1554" s="55"/>
      <c r="CT1554" s="55"/>
      <c r="CU1554" s="55"/>
      <c r="CV1554" s="55"/>
      <c r="CW1554" s="55"/>
      <c r="CX1554" s="55"/>
      <c r="CY1554" s="55"/>
      <c r="CZ1554" s="55"/>
      <c r="DA1554" s="55"/>
      <c r="DB1554" s="55"/>
      <c r="DC1554" s="55"/>
      <c r="DD1554" s="55"/>
      <c r="DE1554" s="55"/>
      <c r="DF1554" s="55"/>
      <c r="DG1554" s="55"/>
      <c r="DH1554" s="55"/>
      <c r="DI1554" s="55"/>
      <c r="DJ1554" s="55"/>
      <c r="DK1554" s="55"/>
      <c r="DL1554" s="55"/>
      <c r="DM1554" s="55"/>
      <c r="DN1554" s="55"/>
      <c r="DO1554" s="55"/>
      <c r="DP1554" s="55"/>
      <c r="DQ1554" s="55"/>
      <c r="DR1554" s="55"/>
      <c r="DS1554" s="55"/>
      <c r="DT1554" s="55"/>
      <c r="DU1554" s="55"/>
      <c r="DV1554" s="55"/>
      <c r="DW1554" s="55"/>
      <c r="DX1554" s="55"/>
      <c r="DY1554" s="55"/>
      <c r="DZ1554" s="55"/>
      <c r="EA1554" s="55"/>
      <c r="EB1554" s="55"/>
      <c r="EC1554" s="55"/>
      <c r="ED1554" s="55"/>
      <c r="EE1554" s="55"/>
      <c r="EF1554" s="55"/>
      <c r="EG1554" s="55"/>
      <c r="EH1554" s="55"/>
      <c r="EI1554" s="55"/>
      <c r="EJ1554" s="55"/>
      <c r="EK1554" s="55"/>
      <c r="EL1554" s="55"/>
      <c r="EM1554" s="55"/>
      <c r="EN1554" s="55"/>
      <c r="EO1554" s="55"/>
      <c r="EP1554" s="55"/>
      <c r="EQ1554" s="55"/>
      <c r="ER1554" s="55"/>
      <c r="ES1554" s="55"/>
      <c r="ET1554" s="55"/>
      <c r="EU1554" s="55"/>
      <c r="EV1554" s="55"/>
      <c r="EW1554" s="55"/>
      <c r="EX1554" s="55"/>
      <c r="EY1554" s="55"/>
      <c r="EZ1554" s="55"/>
      <c r="FA1554" s="55"/>
      <c r="FB1554" s="55"/>
      <c r="FC1554" s="55"/>
      <c r="FD1554" s="55"/>
      <c r="FE1554" s="55"/>
      <c r="FF1554" s="55"/>
      <c r="FG1554" s="55"/>
      <c r="FH1554" s="55"/>
      <c r="FI1554" s="55"/>
      <c r="FJ1554" s="55"/>
      <c r="FK1554" s="55"/>
      <c r="FL1554" s="55"/>
      <c r="FM1554" s="55"/>
      <c r="FN1554" s="55"/>
      <c r="FO1554" s="55"/>
      <c r="FP1554" s="55"/>
      <c r="FQ1554" s="55"/>
      <c r="FR1554" s="55"/>
      <c r="FS1554" s="55"/>
      <c r="FT1554" s="55"/>
      <c r="FU1554" s="55"/>
      <c r="FV1554" s="55"/>
      <c r="FW1554" s="55"/>
      <c r="FX1554" s="55"/>
      <c r="FY1554" s="55"/>
      <c r="FZ1554" s="55"/>
      <c r="GA1554" s="55"/>
      <c r="GB1554" s="55"/>
      <c r="GC1554" s="55"/>
      <c r="GD1554" s="55"/>
      <c r="GE1554" s="55"/>
      <c r="GF1554" s="55"/>
      <c r="GG1554" s="55"/>
      <c r="GH1554" s="55"/>
      <c r="GI1554" s="55"/>
      <c r="GJ1554" s="55"/>
      <c r="GK1554" s="55"/>
      <c r="GL1554" s="55"/>
      <c r="GM1554" s="55"/>
      <c r="GN1554" s="55"/>
      <c r="GO1554" s="55"/>
      <c r="GP1554" s="55"/>
      <c r="GQ1554" s="55"/>
      <c r="GR1554" s="55"/>
      <c r="GS1554" s="55"/>
      <c r="GT1554" s="55"/>
      <c r="GU1554" s="55"/>
      <c r="GV1554" s="55"/>
      <c r="GW1554" s="55"/>
      <c r="GX1554" s="55"/>
      <c r="GY1554" s="55"/>
      <c r="GZ1554" s="55"/>
      <c r="HA1554" s="55"/>
      <c r="HB1554" s="55"/>
      <c r="HC1554" s="55"/>
      <c r="HD1554" s="55"/>
      <c r="HE1554" s="55"/>
      <c r="HF1554" s="55"/>
      <c r="HG1554" s="55"/>
      <c r="HH1554" s="55"/>
      <c r="HI1554" s="55"/>
      <c r="HJ1554" s="55"/>
      <c r="HK1554" s="55"/>
      <c r="HL1554" s="55"/>
      <c r="HM1554" s="55"/>
      <c r="HN1554" s="55"/>
      <c r="HO1554" s="55"/>
      <c r="HP1554" s="55"/>
      <c r="HQ1554" s="55"/>
      <c r="HR1554" s="55"/>
      <c r="HS1554" s="55"/>
      <c r="HT1554" s="55"/>
      <c r="HU1554" s="55"/>
      <c r="HV1554" s="55"/>
      <c r="HW1554" s="55"/>
      <c r="HX1554" s="55"/>
      <c r="HY1554" s="55"/>
      <c r="HZ1554" s="55"/>
      <c r="IA1554" s="55"/>
      <c r="IB1554" s="55"/>
      <c r="IC1554" s="55"/>
      <c r="ID1554" s="55"/>
      <c r="IE1554" s="55"/>
    </row>
    <row r="1555" s="36" customFormat="1" ht="60" hidden="1" customHeight="1">
      <c r="A1555" s="37"/>
      <c r="B1555" s="37" t="s">
        <v>62</v>
      </c>
      <c r="C1555" s="37" t="s">
        <v>63</v>
      </c>
      <c r="D1555" s="56" t="s">
        <v>64</v>
      </c>
      <c r="E1555" s="56">
        <v>604</v>
      </c>
      <c r="F1555" s="40" t="s">
        <v>5773</v>
      </c>
      <c r="G1555" s="40" t="s">
        <v>5930</v>
      </c>
      <c r="H1555" s="56" t="s">
        <v>5931</v>
      </c>
      <c r="I1555" s="48" t="s">
        <v>5776</v>
      </c>
      <c r="J1555" s="40" t="s">
        <v>5777</v>
      </c>
      <c r="K1555" s="49" t="s">
        <v>5778</v>
      </c>
      <c r="L1555" s="49" t="s">
        <v>5779</v>
      </c>
      <c r="M1555" s="49" t="s">
        <v>5806</v>
      </c>
      <c r="N1555" s="49">
        <v>6102391</v>
      </c>
      <c r="O1555" s="37" t="s">
        <v>5782</v>
      </c>
      <c r="P1555" s="37" t="s">
        <v>154</v>
      </c>
      <c r="Q1555" s="42" t="s">
        <v>1193</v>
      </c>
      <c r="R1555" s="96">
        <v>41275</v>
      </c>
      <c r="S1555" s="48">
        <v>10</v>
      </c>
      <c r="T1555" s="45">
        <f t="shared" si="139"/>
        <v>44927</v>
      </c>
      <c r="U1555" s="56">
        <v>0</v>
      </c>
      <c r="V1555" s="47" t="str">
        <f t="shared" si="136"/>
        <v>м</v>
      </c>
      <c r="W1555" s="47" t="str">
        <f t="shared" si="137"/>
        <v>м/c</v>
      </c>
      <c r="X1555" s="48">
        <v>25.399999999999999</v>
      </c>
      <c r="Y1555" s="48" t="s">
        <v>325</v>
      </c>
      <c r="Z1555" s="42" t="s">
        <v>2322</v>
      </c>
      <c r="AA1555" s="56" t="s">
        <v>5783</v>
      </c>
      <c r="AB1555" s="48"/>
      <c r="AC1555" s="42" t="s">
        <v>141</v>
      </c>
      <c r="AD1555" s="49">
        <v>24</v>
      </c>
      <c r="AE1555" s="50">
        <v>45576</v>
      </c>
      <c r="AF1555" s="51">
        <f t="shared" si="138"/>
        <v>46305</v>
      </c>
      <c r="AG1555" s="40" t="s">
        <v>82</v>
      </c>
      <c r="AH1555" s="40" t="s">
        <v>83</v>
      </c>
      <c r="AI1555" s="37" t="s">
        <v>2424</v>
      </c>
      <c r="AJ1555" s="40" t="s">
        <v>85</v>
      </c>
      <c r="AK1555" s="51" t="str">
        <f t="shared" ca="1" si="140"/>
        <v>поверен</v>
      </c>
      <c r="AL1555" s="42"/>
      <c r="AM1555" s="42" t="s">
        <v>86</v>
      </c>
      <c r="AN1555" s="42" t="s">
        <v>87</v>
      </c>
      <c r="AO1555" s="42" t="s">
        <v>88</v>
      </c>
      <c r="AP1555" s="48" t="s">
        <v>5785</v>
      </c>
      <c r="AQ1555" s="41" t="s">
        <v>5786</v>
      </c>
      <c r="AR1555" s="51"/>
      <c r="AS1555" s="42" t="s">
        <v>91</v>
      </c>
      <c r="AT1555" s="37" t="s">
        <v>385</v>
      </c>
      <c r="AU1555" s="37"/>
      <c r="AV1555" s="40">
        <v>45026</v>
      </c>
      <c r="AW1555" s="40"/>
      <c r="AX1555" s="37"/>
      <c r="AY1555" s="37"/>
      <c r="AZ1555" s="37"/>
      <c r="BA1555" s="40"/>
      <c r="BB1555" s="40" t="s">
        <v>2327</v>
      </c>
      <c r="BC1555" s="40" t="s">
        <v>2328</v>
      </c>
      <c r="BD1555" s="42">
        <v>3661</v>
      </c>
      <c r="BE1555" s="40"/>
      <c r="BF1555" s="52"/>
      <c r="BG1555" s="47" t="s">
        <v>587</v>
      </c>
      <c r="BH1555" s="54"/>
      <c r="BI1555" s="47"/>
      <c r="BJ1555" s="47"/>
      <c r="BK1555" s="47"/>
      <c r="BL1555" s="55"/>
      <c r="BM1555" s="55"/>
      <c r="BN1555" s="55"/>
      <c r="BO1555" s="55"/>
      <c r="BP1555" s="55"/>
      <c r="BQ1555" s="55"/>
      <c r="BR1555" s="55"/>
      <c r="BS1555" s="55"/>
      <c r="BT1555" s="55"/>
      <c r="BU1555" s="55"/>
      <c r="BV1555" s="55"/>
      <c r="BW1555" s="55"/>
      <c r="BX1555" s="55"/>
      <c r="BY1555" s="55"/>
      <c r="BZ1555" s="55"/>
      <c r="CA1555" s="55"/>
      <c r="CB1555" s="55"/>
      <c r="CC1555" s="55"/>
      <c r="CD1555" s="55"/>
      <c r="CE1555" s="55"/>
      <c r="CF1555" s="55"/>
      <c r="CG1555" s="55"/>
      <c r="CH1555" s="55"/>
      <c r="CI1555" s="55"/>
      <c r="CJ1555" s="55"/>
      <c r="CK1555" s="55"/>
      <c r="CL1555" s="55"/>
      <c r="CM1555" s="55"/>
      <c r="CN1555" s="55"/>
      <c r="CO1555" s="55"/>
      <c r="CP1555" s="55"/>
      <c r="CQ1555" s="55"/>
      <c r="CR1555" s="55"/>
      <c r="CS1555" s="55"/>
      <c r="CT1555" s="55"/>
      <c r="CU1555" s="55"/>
      <c r="CV1555" s="55"/>
      <c r="CW1555" s="55"/>
      <c r="CX1555" s="55"/>
      <c r="CY1555" s="55"/>
      <c r="CZ1555" s="55"/>
      <c r="DA1555" s="55"/>
      <c r="DB1555" s="55"/>
      <c r="DC1555" s="55"/>
      <c r="DD1555" s="55"/>
      <c r="DE1555" s="55"/>
      <c r="DF1555" s="55"/>
      <c r="DG1555" s="55"/>
      <c r="DH1555" s="55"/>
      <c r="DI1555" s="55"/>
      <c r="DJ1555" s="55"/>
      <c r="DK1555" s="55"/>
      <c r="DL1555" s="55"/>
      <c r="DM1555" s="55"/>
      <c r="DN1555" s="55"/>
      <c r="DO1555" s="55"/>
      <c r="DP1555" s="55"/>
      <c r="DQ1555" s="55"/>
      <c r="DR1555" s="55"/>
      <c r="DS1555" s="55"/>
      <c r="DT1555" s="55"/>
      <c r="DU1555" s="55"/>
      <c r="DV1555" s="55"/>
      <c r="DW1555" s="55"/>
      <c r="DX1555" s="55"/>
      <c r="DY1555" s="55"/>
      <c r="DZ1555" s="55"/>
      <c r="EA1555" s="55"/>
      <c r="EB1555" s="55"/>
      <c r="EC1555" s="55"/>
      <c r="ED1555" s="55"/>
      <c r="EE1555" s="55"/>
      <c r="EF1555" s="55"/>
      <c r="EG1555" s="55"/>
      <c r="EH1555" s="55"/>
      <c r="EI1555" s="55"/>
      <c r="EJ1555" s="55"/>
      <c r="EK1555" s="55"/>
      <c r="EL1555" s="55"/>
      <c r="EM1555" s="55"/>
      <c r="EN1555" s="55"/>
      <c r="EO1555" s="55"/>
      <c r="EP1555" s="55"/>
      <c r="EQ1555" s="55"/>
      <c r="ER1555" s="55"/>
      <c r="ES1555" s="55"/>
      <c r="ET1555" s="55"/>
      <c r="EU1555" s="55"/>
      <c r="EV1555" s="55"/>
      <c r="EW1555" s="55"/>
      <c r="EX1555" s="55"/>
      <c r="EY1555" s="55"/>
      <c r="EZ1555" s="55"/>
      <c r="FA1555" s="55"/>
      <c r="FB1555" s="55"/>
      <c r="FC1555" s="55"/>
      <c r="FD1555" s="55"/>
      <c r="FE1555" s="55"/>
      <c r="FF1555" s="55"/>
      <c r="FG1555" s="55"/>
      <c r="FH1555" s="55"/>
      <c r="FI1555" s="55"/>
      <c r="FJ1555" s="55"/>
      <c r="FK1555" s="55"/>
      <c r="FL1555" s="55"/>
      <c r="FM1555" s="55"/>
      <c r="FN1555" s="55"/>
      <c r="FO1555" s="55"/>
      <c r="FP1555" s="55"/>
      <c r="FQ1555" s="55"/>
      <c r="FR1555" s="55"/>
      <c r="FS1555" s="55"/>
      <c r="FT1555" s="55"/>
      <c r="FU1555" s="55"/>
      <c r="FV1555" s="55"/>
      <c r="FW1555" s="55"/>
      <c r="FX1555" s="55"/>
      <c r="FY1555" s="55"/>
      <c r="FZ1555" s="55"/>
      <c r="GA1555" s="55"/>
      <c r="GB1555" s="55"/>
      <c r="GC1555" s="55"/>
      <c r="GD1555" s="55"/>
      <c r="GE1555" s="55"/>
      <c r="GF1555" s="55"/>
      <c r="GG1555" s="55"/>
      <c r="GH1555" s="55"/>
      <c r="GI1555" s="55"/>
      <c r="GJ1555" s="55"/>
      <c r="GK1555" s="55"/>
      <c r="GL1555" s="55"/>
      <c r="GM1555" s="55"/>
      <c r="GN1555" s="55"/>
      <c r="GO1555" s="55"/>
      <c r="GP1555" s="55"/>
      <c r="GQ1555" s="55"/>
      <c r="GR1555" s="55"/>
      <c r="GS1555" s="55"/>
      <c r="GT1555" s="55"/>
      <c r="GU1555" s="55"/>
      <c r="GV1555" s="55"/>
      <c r="GW1555" s="55"/>
      <c r="GX1555" s="55"/>
      <c r="GY1555" s="55"/>
      <c r="GZ1555" s="55"/>
      <c r="HA1555" s="55"/>
      <c r="HB1555" s="55"/>
      <c r="HC1555" s="55"/>
      <c r="HD1555" s="55"/>
      <c r="HE1555" s="55"/>
      <c r="HF1555" s="55"/>
      <c r="HG1555" s="55"/>
      <c r="HH1555" s="55"/>
      <c r="HI1555" s="55"/>
      <c r="HJ1555" s="55"/>
      <c r="HK1555" s="55"/>
      <c r="HL1555" s="55"/>
      <c r="HM1555" s="55"/>
      <c r="HN1555" s="55"/>
      <c r="HO1555" s="55"/>
      <c r="HP1555" s="55"/>
      <c r="HQ1555" s="55"/>
      <c r="HR1555" s="55"/>
      <c r="HS1555" s="55"/>
      <c r="HT1555" s="55"/>
      <c r="HU1555" s="55"/>
      <c r="HV1555" s="55"/>
      <c r="HW1555" s="55"/>
      <c r="HX1555" s="55"/>
      <c r="HY1555" s="55"/>
      <c r="HZ1555" s="55"/>
      <c r="IA1555" s="55"/>
      <c r="IB1555" s="55"/>
      <c r="IC1555" s="55"/>
      <c r="ID1555" s="55"/>
      <c r="IE1555" s="55"/>
    </row>
    <row r="1556" s="36" customFormat="1" ht="60" hidden="1" customHeight="1">
      <c r="A1556" s="37"/>
      <c r="B1556" s="37" t="s">
        <v>62</v>
      </c>
      <c r="C1556" s="37" t="s">
        <v>63</v>
      </c>
      <c r="D1556" s="56" t="s">
        <v>64</v>
      </c>
      <c r="E1556" s="56">
        <v>604</v>
      </c>
      <c r="F1556" s="40" t="s">
        <v>5773</v>
      </c>
      <c r="G1556" s="47" t="s">
        <v>5932</v>
      </c>
      <c r="H1556" s="47" t="s">
        <v>5933</v>
      </c>
      <c r="I1556" s="48" t="s">
        <v>3879</v>
      </c>
      <c r="J1556" s="40" t="s">
        <v>640</v>
      </c>
      <c r="K1556" s="831" t="s">
        <v>463</v>
      </c>
      <c r="L1556" s="49" t="s">
        <v>641</v>
      </c>
      <c r="M1556" s="38" t="s">
        <v>5817</v>
      </c>
      <c r="N1556" s="56" t="s">
        <v>5934</v>
      </c>
      <c r="O1556" s="37" t="s">
        <v>644</v>
      </c>
      <c r="P1556" s="37" t="s">
        <v>76</v>
      </c>
      <c r="Q1556" s="42" t="s">
        <v>137</v>
      </c>
      <c r="R1556" s="96">
        <v>42552</v>
      </c>
      <c r="S1556" s="48">
        <v>12</v>
      </c>
      <c r="T1556" s="45">
        <f t="shared" si="139"/>
        <v>46934.400000000001</v>
      </c>
      <c r="U1556" s="38" t="s">
        <v>100</v>
      </c>
      <c r="V1556" s="47" t="str">
        <f t="shared" si="136"/>
        <v>М</v>
      </c>
      <c r="W1556" s="47" t="str">
        <f t="shared" si="137"/>
        <v>Па</v>
      </c>
      <c r="X1556" s="38" t="s">
        <v>5812</v>
      </c>
      <c r="Y1556" s="48" t="s">
        <v>138</v>
      </c>
      <c r="Z1556" s="42" t="s">
        <v>139</v>
      </c>
      <c r="AA1556" s="56" t="s">
        <v>5813</v>
      </c>
      <c r="AB1556" s="48"/>
      <c r="AC1556" s="42" t="s">
        <v>141</v>
      </c>
      <c r="AD1556" s="49">
        <v>36</v>
      </c>
      <c r="AE1556" s="50">
        <v>45332</v>
      </c>
      <c r="AF1556" s="51">
        <f t="shared" si="138"/>
        <v>46427</v>
      </c>
      <c r="AG1556" s="40" t="s">
        <v>82</v>
      </c>
      <c r="AH1556" s="40" t="s">
        <v>83</v>
      </c>
      <c r="AI1556" s="37" t="s">
        <v>5935</v>
      </c>
      <c r="AJ1556" s="40" t="s">
        <v>143</v>
      </c>
      <c r="AK1556" s="51" t="str">
        <f t="shared" ca="1" si="140"/>
        <v>поверен</v>
      </c>
      <c r="AL1556" s="42"/>
      <c r="AM1556" s="42" t="s">
        <v>86</v>
      </c>
      <c r="AN1556" s="42" t="s">
        <v>87</v>
      </c>
      <c r="AO1556" s="42" t="s">
        <v>88</v>
      </c>
      <c r="AP1556" s="48" t="s">
        <v>573</v>
      </c>
      <c r="AQ1556" s="41" t="s">
        <v>799</v>
      </c>
      <c r="AR1556" s="51"/>
      <c r="AS1556" s="42" t="s">
        <v>91</v>
      </c>
      <c r="AT1556" s="37" t="s">
        <v>92</v>
      </c>
      <c r="AU1556" s="37"/>
      <c r="AV1556" s="40">
        <v>45015</v>
      </c>
      <c r="AW1556" s="40"/>
      <c r="AX1556" s="37"/>
      <c r="AY1556" s="37"/>
      <c r="AZ1556" s="37"/>
      <c r="BA1556" s="40"/>
      <c r="BB1556" s="40" t="s">
        <v>145</v>
      </c>
      <c r="BC1556" s="40" t="s">
        <v>146</v>
      </c>
      <c r="BD1556" s="42">
        <v>3001</v>
      </c>
      <c r="BE1556" s="40"/>
      <c r="BF1556" s="52"/>
      <c r="BG1556" s="53" t="s">
        <v>362</v>
      </c>
      <c r="BH1556" s="54"/>
      <c r="BI1556" s="47"/>
      <c r="BJ1556" s="47"/>
      <c r="BK1556" s="47"/>
      <c r="BL1556" s="55"/>
      <c r="BM1556" s="55"/>
      <c r="BN1556" s="55"/>
      <c r="BO1556" s="55"/>
      <c r="BP1556" s="55"/>
      <c r="BQ1556" s="55"/>
      <c r="BR1556" s="55"/>
      <c r="BS1556" s="55"/>
      <c r="BT1556" s="55"/>
      <c r="BU1556" s="55"/>
      <c r="BV1556" s="55"/>
      <c r="BW1556" s="55"/>
      <c r="BX1556" s="55"/>
      <c r="BY1556" s="55"/>
      <c r="BZ1556" s="55"/>
      <c r="CA1556" s="55"/>
      <c r="CB1556" s="55"/>
      <c r="CC1556" s="55"/>
      <c r="CD1556" s="55"/>
      <c r="CE1556" s="55"/>
      <c r="CF1556" s="55"/>
      <c r="CG1556" s="55"/>
      <c r="CH1556" s="55"/>
      <c r="CI1556" s="55"/>
      <c r="CJ1556" s="55"/>
      <c r="CK1556" s="55"/>
      <c r="CL1556" s="55"/>
      <c r="CM1556" s="55"/>
      <c r="CN1556" s="55"/>
      <c r="CO1556" s="55"/>
      <c r="CP1556" s="55"/>
      <c r="CQ1556" s="55"/>
      <c r="CR1556" s="55"/>
      <c r="CS1556" s="55"/>
      <c r="CT1556" s="55"/>
      <c r="CU1556" s="55"/>
      <c r="CV1556" s="55"/>
      <c r="CW1556" s="55"/>
      <c r="CX1556" s="55"/>
      <c r="CY1556" s="55"/>
      <c r="CZ1556" s="55"/>
      <c r="DA1556" s="55"/>
      <c r="DB1556" s="55"/>
      <c r="DC1556" s="55"/>
      <c r="DD1556" s="55"/>
      <c r="DE1556" s="55"/>
      <c r="DF1556" s="55"/>
      <c r="DG1556" s="55"/>
      <c r="DH1556" s="55"/>
      <c r="DI1556" s="55"/>
      <c r="DJ1556" s="55"/>
      <c r="DK1556" s="55"/>
      <c r="DL1556" s="55"/>
      <c r="DM1556" s="55"/>
      <c r="DN1556" s="55"/>
      <c r="DO1556" s="55"/>
      <c r="DP1556" s="55"/>
      <c r="DQ1556" s="55"/>
      <c r="DR1556" s="55"/>
      <c r="DS1556" s="55"/>
      <c r="DT1556" s="55"/>
      <c r="DU1556" s="55"/>
      <c r="DV1556" s="55"/>
      <c r="DW1556" s="55"/>
      <c r="DX1556" s="55"/>
      <c r="DY1556" s="55"/>
      <c r="DZ1556" s="55"/>
      <c r="EA1556" s="55"/>
      <c r="EB1556" s="55"/>
      <c r="EC1556" s="55"/>
      <c r="ED1556" s="55"/>
      <c r="EE1556" s="55"/>
      <c r="EF1556" s="55"/>
      <c r="EG1556" s="55"/>
      <c r="EH1556" s="55"/>
      <c r="EI1556" s="55"/>
      <c r="EJ1556" s="55"/>
      <c r="EK1556" s="55"/>
      <c r="EL1556" s="55"/>
      <c r="EM1556" s="55"/>
      <c r="EN1556" s="55"/>
      <c r="EO1556" s="55"/>
      <c r="EP1556" s="55"/>
      <c r="EQ1556" s="55"/>
      <c r="ER1556" s="55"/>
      <c r="ES1556" s="55"/>
      <c r="ET1556" s="55"/>
      <c r="EU1556" s="55"/>
      <c r="EV1556" s="55"/>
      <c r="EW1556" s="55"/>
      <c r="EX1556" s="55"/>
      <c r="EY1556" s="55"/>
      <c r="EZ1556" s="55"/>
      <c r="FA1556" s="55"/>
      <c r="FB1556" s="55"/>
      <c r="FC1556" s="55"/>
      <c r="FD1556" s="55"/>
      <c r="FE1556" s="55"/>
      <c r="FF1556" s="55"/>
      <c r="FG1556" s="55"/>
      <c r="FH1556" s="55"/>
      <c r="FI1556" s="55"/>
      <c r="FJ1556" s="55"/>
      <c r="FK1556" s="55"/>
      <c r="FL1556" s="55"/>
      <c r="FM1556" s="55"/>
      <c r="FN1556" s="55"/>
      <c r="FO1556" s="55"/>
      <c r="FP1556" s="55"/>
      <c r="FQ1556" s="55"/>
      <c r="FR1556" s="55"/>
      <c r="FS1556" s="55"/>
      <c r="FT1556" s="55"/>
      <c r="FU1556" s="55"/>
      <c r="FV1556" s="55"/>
      <c r="FW1556" s="55"/>
      <c r="FX1556" s="55"/>
      <c r="FY1556" s="55"/>
      <c r="FZ1556" s="55"/>
      <c r="GA1556" s="55"/>
      <c r="GB1556" s="55"/>
      <c r="GC1556" s="55"/>
      <c r="GD1556" s="55"/>
      <c r="GE1556" s="55"/>
      <c r="GF1556" s="55"/>
      <c r="GG1556" s="55"/>
      <c r="GH1556" s="55"/>
      <c r="GI1556" s="55"/>
      <c r="GJ1556" s="55"/>
      <c r="GK1556" s="55"/>
      <c r="GL1556" s="55"/>
      <c r="GM1556" s="55"/>
      <c r="GN1556" s="55"/>
      <c r="GO1556" s="55"/>
      <c r="GP1556" s="55"/>
      <c r="GQ1556" s="55"/>
      <c r="GR1556" s="55"/>
      <c r="GS1556" s="55"/>
      <c r="GT1556" s="55"/>
      <c r="GU1556" s="55"/>
      <c r="GV1556" s="55"/>
      <c r="GW1556" s="55"/>
      <c r="GX1556" s="55"/>
      <c r="GY1556" s="55"/>
      <c r="GZ1556" s="55"/>
      <c r="HA1556" s="55"/>
      <c r="HB1556" s="55"/>
      <c r="HC1556" s="55"/>
      <c r="HD1556" s="55"/>
      <c r="HE1556" s="55"/>
      <c r="HF1556" s="55"/>
      <c r="HG1556" s="55"/>
      <c r="HH1556" s="55"/>
      <c r="HI1556" s="55"/>
      <c r="HJ1556" s="55"/>
      <c r="HK1556" s="55"/>
      <c r="HL1556" s="55"/>
      <c r="HM1556" s="55"/>
      <c r="HN1556" s="55"/>
      <c r="HO1556" s="55"/>
      <c r="HP1556" s="55"/>
      <c r="HQ1556" s="55"/>
      <c r="HR1556" s="55"/>
      <c r="HS1556" s="55"/>
      <c r="HT1556" s="55"/>
      <c r="HU1556" s="55"/>
      <c r="HV1556" s="55"/>
      <c r="HW1556" s="55"/>
      <c r="HX1556" s="55"/>
      <c r="HY1556" s="55"/>
      <c r="HZ1556" s="55"/>
      <c r="IA1556" s="55"/>
      <c r="IB1556" s="55"/>
      <c r="IC1556" s="55"/>
      <c r="ID1556" s="55"/>
      <c r="IE1556" s="55"/>
    </row>
    <row r="1557" s="36" customFormat="1" ht="60" hidden="1" customHeight="1">
      <c r="A1557" s="37"/>
      <c r="B1557" s="37" t="s">
        <v>62</v>
      </c>
      <c r="C1557" s="37" t="s">
        <v>63</v>
      </c>
      <c r="D1557" s="56" t="s">
        <v>64</v>
      </c>
      <c r="E1557" s="56">
        <v>604</v>
      </c>
      <c r="F1557" s="40" t="s">
        <v>5773</v>
      </c>
      <c r="G1557" s="47" t="s">
        <v>5936</v>
      </c>
      <c r="H1557" s="56" t="s">
        <v>5937</v>
      </c>
      <c r="I1557" s="48" t="s">
        <v>3879</v>
      </c>
      <c r="J1557" s="40" t="s">
        <v>640</v>
      </c>
      <c r="K1557" s="49" t="s">
        <v>463</v>
      </c>
      <c r="L1557" s="49" t="s">
        <v>641</v>
      </c>
      <c r="M1557" s="38" t="s">
        <v>5817</v>
      </c>
      <c r="N1557" s="56" t="s">
        <v>5938</v>
      </c>
      <c r="O1557" s="37" t="s">
        <v>644</v>
      </c>
      <c r="P1557" s="37" t="s">
        <v>76</v>
      </c>
      <c r="Q1557" s="42" t="s">
        <v>137</v>
      </c>
      <c r="R1557" s="91">
        <v>42552</v>
      </c>
      <c r="S1557" s="48">
        <v>12</v>
      </c>
      <c r="T1557" s="45">
        <f t="shared" si="139"/>
        <v>46934.400000000001</v>
      </c>
      <c r="U1557" s="56" t="s">
        <v>100</v>
      </c>
      <c r="V1557" s="37" t="str">
        <f t="shared" si="136"/>
        <v>М</v>
      </c>
      <c r="W1557" s="37" t="str">
        <f t="shared" si="137"/>
        <v>Па</v>
      </c>
      <c r="X1557" s="48">
        <v>2.5</v>
      </c>
      <c r="Y1557" s="48" t="s">
        <v>138</v>
      </c>
      <c r="Z1557" s="42" t="s">
        <v>139</v>
      </c>
      <c r="AA1557" s="56" t="s">
        <v>948</v>
      </c>
      <c r="AB1557" s="48"/>
      <c r="AC1557" s="42" t="s">
        <v>141</v>
      </c>
      <c r="AD1557" s="49">
        <v>36</v>
      </c>
      <c r="AE1557" s="50">
        <v>44884</v>
      </c>
      <c r="AF1557" s="51">
        <f t="shared" si="138"/>
        <v>45979</v>
      </c>
      <c r="AG1557" s="40" t="s">
        <v>82</v>
      </c>
      <c r="AH1557" s="51" t="s">
        <v>83</v>
      </c>
      <c r="AI1557" s="42" t="s">
        <v>5939</v>
      </c>
      <c r="AJ1557" s="40" t="s">
        <v>143</v>
      </c>
      <c r="AK1557" s="51" t="str">
        <f t="shared" ca="1" si="140"/>
        <v>поверен</v>
      </c>
      <c r="AL1557" s="42"/>
      <c r="AM1557" s="42" t="s">
        <v>86</v>
      </c>
      <c r="AN1557" s="42" t="s">
        <v>87</v>
      </c>
      <c r="AO1557" s="42" t="s">
        <v>88</v>
      </c>
      <c r="AP1557" s="48" t="s">
        <v>573</v>
      </c>
      <c r="AQ1557" s="41" t="s">
        <v>799</v>
      </c>
      <c r="AR1557" s="51"/>
      <c r="AS1557" s="42" t="s">
        <v>91</v>
      </c>
      <c r="AT1557" s="37" t="s">
        <v>92</v>
      </c>
      <c r="AU1557" s="37"/>
      <c r="AV1557" s="40">
        <v>45015</v>
      </c>
      <c r="AW1557" s="40"/>
      <c r="AX1557" s="37"/>
      <c r="AY1557" s="37"/>
      <c r="AZ1557" s="37"/>
      <c r="BA1557" s="40"/>
      <c r="BB1557" s="40" t="s">
        <v>145</v>
      </c>
      <c r="BC1557" s="40" t="s">
        <v>146</v>
      </c>
      <c r="BD1557" s="42">
        <v>3001</v>
      </c>
      <c r="BE1557" s="40"/>
      <c r="BF1557" s="52"/>
      <c r="BG1557" s="93" t="s">
        <v>648</v>
      </c>
      <c r="BH1557" s="94"/>
      <c r="BI1557" s="37"/>
      <c r="BJ1557" s="37"/>
      <c r="BK1557" s="37"/>
      <c r="BL1557" s="55"/>
      <c r="BM1557" s="55"/>
      <c r="BN1557" s="55"/>
      <c r="BO1557" s="55"/>
      <c r="BP1557" s="55"/>
      <c r="BQ1557" s="55"/>
      <c r="BR1557" s="55"/>
      <c r="BS1557" s="55"/>
      <c r="BT1557" s="55"/>
      <c r="BU1557" s="55"/>
      <c r="BV1557" s="55"/>
      <c r="BW1557" s="55"/>
      <c r="BX1557" s="55"/>
      <c r="BY1557" s="55"/>
      <c r="BZ1557" s="55"/>
      <c r="CA1557" s="55"/>
      <c r="CB1557" s="55"/>
      <c r="CC1557" s="55"/>
      <c r="CD1557" s="55"/>
      <c r="CE1557" s="55"/>
      <c r="CF1557" s="55"/>
      <c r="CG1557" s="55"/>
      <c r="CH1557" s="55"/>
      <c r="CI1557" s="55"/>
      <c r="CJ1557" s="55"/>
      <c r="CK1557" s="55"/>
      <c r="CL1557" s="55"/>
      <c r="CM1557" s="55"/>
      <c r="CN1557" s="55"/>
      <c r="CO1557" s="55"/>
      <c r="CP1557" s="55"/>
      <c r="CQ1557" s="55"/>
      <c r="CR1557" s="55"/>
      <c r="CS1557" s="55"/>
      <c r="CT1557" s="55"/>
      <c r="CU1557" s="55"/>
      <c r="CV1557" s="55"/>
      <c r="CW1557" s="55"/>
      <c r="CX1557" s="55"/>
      <c r="CY1557" s="55"/>
      <c r="CZ1557" s="55"/>
      <c r="DA1557" s="55"/>
      <c r="DB1557" s="55"/>
      <c r="DC1557" s="55"/>
      <c r="DD1557" s="55"/>
      <c r="DE1557" s="55"/>
      <c r="DF1557" s="55"/>
      <c r="DG1557" s="55"/>
      <c r="DH1557" s="55"/>
      <c r="DI1557" s="55"/>
      <c r="DJ1557" s="55"/>
      <c r="DK1557" s="55"/>
      <c r="DL1557" s="55"/>
      <c r="DM1557" s="55"/>
      <c r="DN1557" s="55"/>
      <c r="DO1557" s="55"/>
      <c r="DP1557" s="55"/>
      <c r="DQ1557" s="55"/>
      <c r="DR1557" s="55"/>
      <c r="DS1557" s="55"/>
      <c r="DT1557" s="55"/>
      <c r="DU1557" s="55"/>
      <c r="DV1557" s="55"/>
      <c r="DW1557" s="55"/>
      <c r="DX1557" s="55"/>
      <c r="DY1557" s="55"/>
      <c r="DZ1557" s="55"/>
      <c r="EA1557" s="55"/>
      <c r="EB1557" s="55"/>
      <c r="EC1557" s="55"/>
      <c r="ED1557" s="55"/>
      <c r="EE1557" s="55"/>
      <c r="EF1557" s="55"/>
      <c r="EG1557" s="55"/>
      <c r="EH1557" s="55"/>
      <c r="EI1557" s="55"/>
      <c r="EJ1557" s="55"/>
      <c r="EK1557" s="55"/>
      <c r="EL1557" s="55"/>
      <c r="EM1557" s="55"/>
      <c r="EN1557" s="55"/>
      <c r="EO1557" s="55"/>
      <c r="EP1557" s="55"/>
      <c r="EQ1557" s="55"/>
      <c r="ER1557" s="55"/>
      <c r="ES1557" s="55"/>
      <c r="ET1557" s="55"/>
      <c r="EU1557" s="55"/>
      <c r="EV1557" s="55"/>
      <c r="EW1557" s="55"/>
      <c r="EX1557" s="55"/>
      <c r="EY1557" s="55"/>
      <c r="EZ1557" s="55"/>
      <c r="FA1557" s="55"/>
      <c r="FB1557" s="55"/>
      <c r="FC1557" s="55"/>
      <c r="FD1557" s="55"/>
      <c r="FE1557" s="55"/>
      <c r="FF1557" s="55"/>
      <c r="FG1557" s="55"/>
      <c r="FH1557" s="55"/>
      <c r="FI1557" s="55"/>
      <c r="FJ1557" s="55"/>
      <c r="FK1557" s="55"/>
      <c r="FL1557" s="55"/>
      <c r="FM1557" s="55"/>
      <c r="FN1557" s="55"/>
      <c r="FO1557" s="55"/>
      <c r="FP1557" s="55"/>
      <c r="FQ1557" s="55"/>
      <c r="FR1557" s="55"/>
      <c r="FS1557" s="55"/>
      <c r="FT1557" s="55"/>
      <c r="FU1557" s="55"/>
      <c r="FV1557" s="55"/>
      <c r="FW1557" s="55"/>
      <c r="FX1557" s="55"/>
      <c r="FY1557" s="55"/>
      <c r="FZ1557" s="55"/>
      <c r="GA1557" s="55"/>
      <c r="GB1557" s="55"/>
      <c r="GC1557" s="55"/>
      <c r="GD1557" s="55"/>
      <c r="GE1557" s="55"/>
      <c r="GF1557" s="55"/>
      <c r="GG1557" s="55"/>
      <c r="GH1557" s="55"/>
      <c r="GI1557" s="55"/>
      <c r="GJ1557" s="55"/>
      <c r="GK1557" s="55"/>
      <c r="GL1557" s="55"/>
      <c r="GM1557" s="55"/>
      <c r="GN1557" s="55"/>
      <c r="GO1557" s="55"/>
      <c r="GP1557" s="55"/>
      <c r="GQ1557" s="55"/>
      <c r="GR1557" s="55"/>
      <c r="GS1557" s="55"/>
      <c r="GT1557" s="55"/>
      <c r="GU1557" s="55"/>
      <c r="GV1557" s="55"/>
      <c r="GW1557" s="55"/>
      <c r="GX1557" s="55"/>
      <c r="GY1557" s="55"/>
      <c r="GZ1557" s="55"/>
      <c r="HA1557" s="55"/>
      <c r="HB1557" s="55"/>
      <c r="HC1557" s="55"/>
      <c r="HD1557" s="55"/>
      <c r="HE1557" s="55"/>
      <c r="HF1557" s="55"/>
      <c r="HG1557" s="55"/>
      <c r="HH1557" s="55"/>
      <c r="HI1557" s="55"/>
      <c r="HJ1557" s="55"/>
      <c r="HK1557" s="55"/>
      <c r="HL1557" s="55"/>
      <c r="HM1557" s="55"/>
      <c r="HN1557" s="55"/>
      <c r="HO1557" s="55"/>
      <c r="HP1557" s="55"/>
      <c r="HQ1557" s="55"/>
      <c r="HR1557" s="55"/>
      <c r="HS1557" s="55"/>
      <c r="HT1557" s="55"/>
      <c r="HU1557" s="55"/>
      <c r="HV1557" s="55"/>
      <c r="HW1557" s="55"/>
      <c r="HX1557" s="55"/>
      <c r="HY1557" s="55"/>
      <c r="HZ1557" s="55"/>
      <c r="IA1557" s="55"/>
      <c r="IB1557" s="55"/>
      <c r="IC1557" s="55"/>
      <c r="ID1557" s="55"/>
      <c r="IE1557" s="55"/>
    </row>
    <row r="1558" s="36" customFormat="1" ht="60" hidden="1" customHeight="1">
      <c r="A1558" s="37"/>
      <c r="B1558" s="37" t="s">
        <v>62</v>
      </c>
      <c r="C1558" s="37" t="s">
        <v>63</v>
      </c>
      <c r="D1558" s="56" t="s">
        <v>64</v>
      </c>
      <c r="E1558" s="56">
        <v>604</v>
      </c>
      <c r="F1558" s="40" t="s">
        <v>5773</v>
      </c>
      <c r="G1558" s="47" t="s">
        <v>5940</v>
      </c>
      <c r="H1558" s="56" t="s">
        <v>5941</v>
      </c>
      <c r="I1558" s="48" t="s">
        <v>639</v>
      </c>
      <c r="J1558" s="40" t="s">
        <v>640</v>
      </c>
      <c r="K1558" s="831" t="s">
        <v>5822</v>
      </c>
      <c r="L1558" s="49" t="s">
        <v>641</v>
      </c>
      <c r="M1558" s="40" t="s">
        <v>5909</v>
      </c>
      <c r="N1558" s="56" t="s">
        <v>5942</v>
      </c>
      <c r="O1558" s="37" t="s">
        <v>644</v>
      </c>
      <c r="P1558" s="37" t="s">
        <v>76</v>
      </c>
      <c r="Q1558" s="42" t="s">
        <v>137</v>
      </c>
      <c r="R1558" s="91">
        <v>42552</v>
      </c>
      <c r="S1558" s="48">
        <v>12</v>
      </c>
      <c r="T1558" s="45">
        <f t="shared" si="139"/>
        <v>46934.400000000001</v>
      </c>
      <c r="U1558" s="56" t="s">
        <v>100</v>
      </c>
      <c r="V1558" s="37" t="str">
        <f t="shared" si="136"/>
        <v>к</v>
      </c>
      <c r="W1558" s="37" t="str">
        <f t="shared" si="137"/>
        <v>Па</v>
      </c>
      <c r="X1558" s="48">
        <v>250</v>
      </c>
      <c r="Y1558" s="48" t="s">
        <v>215</v>
      </c>
      <c r="Z1558" s="42" t="s">
        <v>139</v>
      </c>
      <c r="AA1558" s="56" t="s">
        <v>948</v>
      </c>
      <c r="AB1558" s="48"/>
      <c r="AC1558" s="42" t="s">
        <v>141</v>
      </c>
      <c r="AD1558" s="49">
        <v>36</v>
      </c>
      <c r="AE1558" s="50">
        <v>44884</v>
      </c>
      <c r="AF1558" s="51">
        <f t="shared" si="138"/>
        <v>45979</v>
      </c>
      <c r="AG1558" s="40" t="s">
        <v>82</v>
      </c>
      <c r="AH1558" s="40" t="s">
        <v>83</v>
      </c>
      <c r="AI1558" s="42" t="s">
        <v>5943</v>
      </c>
      <c r="AJ1558" s="40" t="s">
        <v>143</v>
      </c>
      <c r="AK1558" s="51" t="str">
        <f t="shared" ca="1" si="140"/>
        <v>поверен</v>
      </c>
      <c r="AL1558" s="42"/>
      <c r="AM1558" s="42" t="s">
        <v>86</v>
      </c>
      <c r="AN1558" s="42" t="s">
        <v>87</v>
      </c>
      <c r="AO1558" s="42" t="s">
        <v>88</v>
      </c>
      <c r="AP1558" s="48" t="s">
        <v>573</v>
      </c>
      <c r="AQ1558" s="41" t="s">
        <v>799</v>
      </c>
      <c r="AR1558" s="51"/>
      <c r="AS1558" s="42" t="s">
        <v>91</v>
      </c>
      <c r="AT1558" s="37" t="s">
        <v>92</v>
      </c>
      <c r="AU1558" s="37"/>
      <c r="AV1558" s="40">
        <v>45015</v>
      </c>
      <c r="AW1558" s="40"/>
      <c r="AX1558" s="37"/>
      <c r="AY1558" s="37"/>
      <c r="AZ1558" s="37"/>
      <c r="BA1558" s="40"/>
      <c r="BB1558" s="40" t="s">
        <v>145</v>
      </c>
      <c r="BC1558" s="40" t="s">
        <v>146</v>
      </c>
      <c r="BD1558" s="42" t="s">
        <v>647</v>
      </c>
      <c r="BE1558" s="40"/>
      <c r="BF1558" s="52"/>
      <c r="BG1558" s="93" t="s">
        <v>648</v>
      </c>
      <c r="BH1558" s="94"/>
      <c r="BI1558" s="37"/>
      <c r="BJ1558" s="37"/>
      <c r="BK1558" s="37"/>
      <c r="BL1558" s="55"/>
      <c r="BM1558" s="55"/>
      <c r="BN1558" s="55"/>
      <c r="BO1558" s="55"/>
      <c r="BP1558" s="55"/>
      <c r="BQ1558" s="55"/>
      <c r="BR1558" s="55"/>
      <c r="BS1558" s="55"/>
      <c r="BT1558" s="55"/>
      <c r="BU1558" s="55"/>
      <c r="BV1558" s="55"/>
      <c r="BW1558" s="55"/>
      <c r="BX1558" s="55"/>
      <c r="BY1558" s="55"/>
      <c r="BZ1558" s="55"/>
      <c r="CA1558" s="55"/>
      <c r="CB1558" s="55"/>
      <c r="CC1558" s="55"/>
      <c r="CD1558" s="55"/>
      <c r="CE1558" s="55"/>
      <c r="CF1558" s="55"/>
      <c r="CG1558" s="55"/>
      <c r="CH1558" s="55"/>
      <c r="CI1558" s="55"/>
      <c r="CJ1558" s="55"/>
      <c r="CK1558" s="55"/>
      <c r="CL1558" s="55"/>
      <c r="CM1558" s="55"/>
      <c r="CN1558" s="55"/>
      <c r="CO1558" s="55"/>
      <c r="CP1558" s="55"/>
      <c r="CQ1558" s="55"/>
      <c r="CR1558" s="55"/>
      <c r="CS1558" s="55"/>
      <c r="CT1558" s="55"/>
      <c r="CU1558" s="55"/>
      <c r="CV1558" s="55"/>
      <c r="CW1558" s="55"/>
      <c r="CX1558" s="55"/>
      <c r="CY1558" s="55"/>
      <c r="CZ1558" s="55"/>
      <c r="DA1558" s="55"/>
      <c r="DB1558" s="55"/>
      <c r="DC1558" s="55"/>
      <c r="DD1558" s="55"/>
      <c r="DE1558" s="55"/>
      <c r="DF1558" s="55"/>
      <c r="DG1558" s="55"/>
      <c r="DH1558" s="55"/>
      <c r="DI1558" s="55"/>
      <c r="DJ1558" s="55"/>
      <c r="DK1558" s="55"/>
      <c r="DL1558" s="55"/>
      <c r="DM1558" s="55"/>
      <c r="DN1558" s="55"/>
      <c r="DO1558" s="55"/>
      <c r="DP1558" s="55"/>
      <c r="DQ1558" s="55"/>
      <c r="DR1558" s="55"/>
      <c r="DS1558" s="55"/>
      <c r="DT1558" s="55"/>
      <c r="DU1558" s="55"/>
      <c r="DV1558" s="55"/>
      <c r="DW1558" s="55"/>
      <c r="DX1558" s="55"/>
      <c r="DY1558" s="55"/>
      <c r="DZ1558" s="55"/>
      <c r="EA1558" s="55"/>
      <c r="EB1558" s="55"/>
      <c r="EC1558" s="55"/>
      <c r="ED1558" s="55"/>
      <c r="EE1558" s="55"/>
      <c r="EF1558" s="55"/>
      <c r="EG1558" s="55"/>
      <c r="EH1558" s="55"/>
      <c r="EI1558" s="55"/>
      <c r="EJ1558" s="55"/>
      <c r="EK1558" s="55"/>
      <c r="EL1558" s="55"/>
      <c r="EM1558" s="55"/>
      <c r="EN1558" s="55"/>
      <c r="EO1558" s="55"/>
      <c r="EP1558" s="55"/>
      <c r="EQ1558" s="55"/>
      <c r="ER1558" s="55"/>
      <c r="ES1558" s="55"/>
      <c r="ET1558" s="55"/>
      <c r="EU1558" s="55"/>
      <c r="EV1558" s="55"/>
      <c r="EW1558" s="55"/>
      <c r="EX1558" s="55"/>
      <c r="EY1558" s="55"/>
      <c r="EZ1558" s="55"/>
      <c r="FA1558" s="55"/>
      <c r="FB1558" s="55"/>
      <c r="FC1558" s="55"/>
      <c r="FD1558" s="55"/>
      <c r="FE1558" s="55"/>
      <c r="FF1558" s="55"/>
      <c r="FG1558" s="55"/>
      <c r="FH1558" s="55"/>
      <c r="FI1558" s="55"/>
      <c r="FJ1558" s="55"/>
      <c r="FK1558" s="55"/>
      <c r="FL1558" s="55"/>
      <c r="FM1558" s="55"/>
      <c r="FN1558" s="55"/>
      <c r="FO1558" s="55"/>
      <c r="FP1558" s="55"/>
      <c r="FQ1558" s="55"/>
      <c r="FR1558" s="55"/>
      <c r="FS1558" s="55"/>
      <c r="FT1558" s="55"/>
      <c r="FU1558" s="55"/>
      <c r="FV1558" s="55"/>
      <c r="FW1558" s="55"/>
      <c r="FX1558" s="55"/>
      <c r="FY1558" s="55"/>
      <c r="FZ1558" s="55"/>
      <c r="GA1558" s="55"/>
      <c r="GB1558" s="55"/>
      <c r="GC1558" s="55"/>
      <c r="GD1558" s="55"/>
      <c r="GE1558" s="55"/>
      <c r="GF1558" s="55"/>
      <c r="GG1558" s="55"/>
      <c r="GH1558" s="55"/>
      <c r="GI1558" s="55"/>
      <c r="GJ1558" s="55"/>
      <c r="GK1558" s="55"/>
      <c r="GL1558" s="55"/>
      <c r="GM1558" s="55"/>
      <c r="GN1558" s="55"/>
      <c r="GO1558" s="55"/>
      <c r="GP1558" s="55"/>
      <c r="GQ1558" s="55"/>
      <c r="GR1558" s="55"/>
      <c r="GS1558" s="55"/>
      <c r="GT1558" s="55"/>
      <c r="GU1558" s="55"/>
      <c r="GV1558" s="55"/>
      <c r="GW1558" s="55"/>
      <c r="GX1558" s="55"/>
      <c r="GY1558" s="55"/>
      <c r="GZ1558" s="55"/>
      <c r="HA1558" s="55"/>
      <c r="HB1558" s="55"/>
      <c r="HC1558" s="55"/>
      <c r="HD1558" s="55"/>
      <c r="HE1558" s="55"/>
      <c r="HF1558" s="55"/>
      <c r="HG1558" s="55"/>
      <c r="HH1558" s="55"/>
      <c r="HI1558" s="55"/>
      <c r="HJ1558" s="55"/>
      <c r="HK1558" s="55"/>
      <c r="HL1558" s="55"/>
      <c r="HM1558" s="55"/>
      <c r="HN1558" s="55"/>
      <c r="HO1558" s="55"/>
      <c r="HP1558" s="55"/>
      <c r="HQ1558" s="55"/>
      <c r="HR1558" s="55"/>
      <c r="HS1558" s="55"/>
      <c r="HT1558" s="55"/>
      <c r="HU1558" s="55"/>
      <c r="HV1558" s="55"/>
      <c r="HW1558" s="55"/>
      <c r="HX1558" s="55"/>
      <c r="HY1558" s="55"/>
      <c r="HZ1558" s="55"/>
      <c r="IA1558" s="55"/>
      <c r="IB1558" s="55"/>
      <c r="IC1558" s="55"/>
      <c r="ID1558" s="55"/>
      <c r="IE1558" s="55"/>
    </row>
    <row r="1559" s="92" customFormat="1" ht="60" hidden="1" customHeight="1">
      <c r="A1559" s="37"/>
      <c r="B1559" s="37" t="s">
        <v>62</v>
      </c>
      <c r="C1559" s="37" t="s">
        <v>63</v>
      </c>
      <c r="D1559" s="56" t="s">
        <v>64</v>
      </c>
      <c r="E1559" s="56">
        <v>604</v>
      </c>
      <c r="F1559" s="40" t="s">
        <v>5773</v>
      </c>
      <c r="G1559" s="37" t="s">
        <v>5944</v>
      </c>
      <c r="H1559" s="37" t="s">
        <v>5945</v>
      </c>
      <c r="I1559" s="48" t="s">
        <v>753</v>
      </c>
      <c r="J1559" s="40" t="s">
        <v>754</v>
      </c>
      <c r="K1559" s="49" t="s">
        <v>523</v>
      </c>
      <c r="L1559" s="49" t="s">
        <v>1352</v>
      </c>
      <c r="M1559" s="40" t="s">
        <v>4865</v>
      </c>
      <c r="N1559" s="56" t="s">
        <v>5946</v>
      </c>
      <c r="O1559" s="41" t="s">
        <v>5830</v>
      </c>
      <c r="P1559" s="37" t="s">
        <v>76</v>
      </c>
      <c r="Q1559" s="42" t="s">
        <v>77</v>
      </c>
      <c r="R1559" s="91">
        <v>42795</v>
      </c>
      <c r="S1559" s="48">
        <v>8</v>
      </c>
      <c r="T1559" s="45">
        <f t="shared" si="139"/>
        <v>45716.599999999999</v>
      </c>
      <c r="U1559" s="41" t="s">
        <v>78</v>
      </c>
      <c r="V1559" s="37" t="str">
        <f t="shared" si="136"/>
        <v/>
      </c>
      <c r="W1559" s="37" t="str">
        <f t="shared" si="137"/>
        <v>°С</v>
      </c>
      <c r="X1559" s="41" t="s">
        <v>1831</v>
      </c>
      <c r="Y1559" s="48"/>
      <c r="Z1559" s="42" t="s">
        <v>79</v>
      </c>
      <c r="AA1559" s="56" t="s">
        <v>5831</v>
      </c>
      <c r="AB1559" s="48"/>
      <c r="AC1559" s="42" t="s">
        <v>141</v>
      </c>
      <c r="AD1559" s="49">
        <v>48</v>
      </c>
      <c r="AE1559" s="50">
        <v>45034</v>
      </c>
      <c r="AF1559" s="51">
        <f t="shared" si="138"/>
        <v>46494</v>
      </c>
      <c r="AG1559" s="51" t="s">
        <v>82</v>
      </c>
      <c r="AH1559" s="51" t="s">
        <v>83</v>
      </c>
      <c r="AI1559" s="37" t="s">
        <v>5947</v>
      </c>
      <c r="AJ1559" s="40" t="s">
        <v>143</v>
      </c>
      <c r="AK1559" s="51" t="str">
        <f t="shared" ca="1" si="140"/>
        <v>поверен</v>
      </c>
      <c r="AL1559" s="42"/>
      <c r="AM1559" s="42" t="s">
        <v>86</v>
      </c>
      <c r="AN1559" s="42" t="s">
        <v>87</v>
      </c>
      <c r="AO1559" s="42" t="s">
        <v>88</v>
      </c>
      <c r="AP1559" s="48" t="s">
        <v>1388</v>
      </c>
      <c r="AQ1559" s="41" t="s">
        <v>5834</v>
      </c>
      <c r="AR1559" s="51"/>
      <c r="AS1559" s="42" t="s">
        <v>91</v>
      </c>
      <c r="AT1559" s="37" t="s">
        <v>92</v>
      </c>
      <c r="AU1559" s="37"/>
      <c r="AV1559" s="41" t="s">
        <v>5916</v>
      </c>
      <c r="AW1559" s="40"/>
      <c r="AX1559" s="37"/>
      <c r="AY1559" s="37"/>
      <c r="AZ1559" s="37"/>
      <c r="BA1559" s="40"/>
      <c r="BB1559" s="40"/>
      <c r="BC1559" s="40"/>
      <c r="BD1559" s="42"/>
      <c r="BE1559" s="40"/>
      <c r="BF1559" s="52"/>
      <c r="BG1559" s="93" t="s">
        <v>1170</v>
      </c>
      <c r="BH1559" s="94"/>
      <c r="BI1559" s="37"/>
      <c r="BJ1559" s="37"/>
      <c r="BK1559" s="37"/>
      <c r="BL1559" s="95"/>
      <c r="BM1559" s="95"/>
      <c r="BN1559" s="95"/>
      <c r="BO1559" s="95"/>
      <c r="BP1559" s="95"/>
      <c r="BQ1559" s="95"/>
      <c r="BR1559" s="95"/>
      <c r="BS1559" s="95"/>
      <c r="BT1559" s="95"/>
      <c r="BU1559" s="95"/>
      <c r="BV1559" s="95"/>
      <c r="BW1559" s="95"/>
      <c r="BX1559" s="95"/>
      <c r="BY1559" s="95"/>
      <c r="BZ1559" s="95"/>
      <c r="CA1559" s="95"/>
      <c r="CB1559" s="95"/>
      <c r="CC1559" s="95"/>
      <c r="CD1559" s="95"/>
      <c r="CE1559" s="95"/>
      <c r="CF1559" s="95"/>
      <c r="CG1559" s="95"/>
      <c r="CH1559" s="95"/>
      <c r="CI1559" s="95"/>
      <c r="CJ1559" s="95"/>
      <c r="CK1559" s="95"/>
      <c r="CL1559" s="95"/>
      <c r="CM1559" s="95"/>
      <c r="CN1559" s="95"/>
      <c r="CO1559" s="95"/>
      <c r="CP1559" s="95"/>
      <c r="CQ1559" s="95"/>
      <c r="CR1559" s="95"/>
      <c r="CS1559" s="95"/>
      <c r="CT1559" s="95"/>
      <c r="CU1559" s="95"/>
      <c r="CV1559" s="95"/>
      <c r="CW1559" s="95"/>
      <c r="CX1559" s="95"/>
      <c r="CY1559" s="95"/>
      <c r="CZ1559" s="95"/>
      <c r="DA1559" s="95"/>
      <c r="DB1559" s="95"/>
      <c r="DC1559" s="95"/>
      <c r="DD1559" s="95"/>
      <c r="DE1559" s="95"/>
      <c r="DF1559" s="95"/>
      <c r="DG1559" s="95"/>
      <c r="DH1559" s="95"/>
      <c r="DI1559" s="95"/>
      <c r="DJ1559" s="95"/>
      <c r="DK1559" s="95"/>
      <c r="DL1559" s="95"/>
      <c r="DM1559" s="95"/>
      <c r="DN1559" s="95"/>
      <c r="DO1559" s="95"/>
      <c r="DP1559" s="95"/>
      <c r="DQ1559" s="95"/>
      <c r="DR1559" s="95"/>
      <c r="DS1559" s="95"/>
      <c r="DT1559" s="95"/>
      <c r="DU1559" s="95"/>
      <c r="DV1559" s="95"/>
      <c r="DW1559" s="95"/>
      <c r="DX1559" s="95"/>
      <c r="DY1559" s="95"/>
      <c r="DZ1559" s="95"/>
      <c r="EA1559" s="95"/>
      <c r="EB1559" s="95"/>
      <c r="EC1559" s="95"/>
      <c r="ED1559" s="95"/>
      <c r="EE1559" s="95"/>
      <c r="EF1559" s="95"/>
      <c r="EG1559" s="95"/>
      <c r="EH1559" s="95"/>
      <c r="EI1559" s="95"/>
      <c r="EJ1559" s="95"/>
      <c r="EK1559" s="95"/>
      <c r="EL1559" s="95"/>
      <c r="EM1559" s="95"/>
      <c r="EN1559" s="95"/>
      <c r="EO1559" s="95"/>
      <c r="EP1559" s="95"/>
      <c r="EQ1559" s="95"/>
      <c r="ER1559" s="95"/>
      <c r="ES1559" s="95"/>
      <c r="ET1559" s="95"/>
      <c r="EU1559" s="95"/>
      <c r="EV1559" s="95"/>
      <c r="EW1559" s="95"/>
      <c r="EX1559" s="95"/>
      <c r="EY1559" s="95"/>
      <c r="EZ1559" s="95"/>
      <c r="FA1559" s="95"/>
      <c r="FB1559" s="95"/>
      <c r="FC1559" s="95"/>
      <c r="FD1559" s="95"/>
      <c r="FE1559" s="95"/>
      <c r="FF1559" s="95"/>
      <c r="FG1559" s="95"/>
      <c r="FH1559" s="95"/>
      <c r="FI1559" s="95"/>
      <c r="FJ1559" s="95"/>
      <c r="FK1559" s="95"/>
      <c r="FL1559" s="95"/>
      <c r="FM1559" s="95"/>
      <c r="FN1559" s="95"/>
      <c r="FO1559" s="95"/>
      <c r="FP1559" s="95"/>
      <c r="FQ1559" s="95"/>
      <c r="FR1559" s="95"/>
      <c r="FS1559" s="95"/>
      <c r="FT1559" s="95"/>
      <c r="FU1559" s="95"/>
      <c r="FV1559" s="95"/>
      <c r="FW1559" s="95"/>
      <c r="FX1559" s="95"/>
      <c r="FY1559" s="95"/>
      <c r="FZ1559" s="95"/>
      <c r="GA1559" s="95"/>
      <c r="GB1559" s="95"/>
      <c r="GC1559" s="95"/>
      <c r="GD1559" s="95"/>
      <c r="GE1559" s="95"/>
      <c r="GF1559" s="95"/>
      <c r="GG1559" s="95"/>
      <c r="GH1559" s="95"/>
      <c r="GI1559" s="95"/>
      <c r="GJ1559" s="95"/>
      <c r="GK1559" s="95"/>
      <c r="GL1559" s="95"/>
      <c r="GM1559" s="95"/>
      <c r="GN1559" s="95"/>
      <c r="GO1559" s="95"/>
      <c r="GP1559" s="95"/>
      <c r="GQ1559" s="95"/>
      <c r="GR1559" s="95"/>
      <c r="GS1559" s="95"/>
      <c r="GT1559" s="95"/>
      <c r="GU1559" s="95"/>
      <c r="GV1559" s="95"/>
      <c r="GW1559" s="95"/>
      <c r="GX1559" s="95"/>
      <c r="GY1559" s="95"/>
      <c r="GZ1559" s="95"/>
      <c r="HA1559" s="95"/>
      <c r="HB1559" s="95"/>
      <c r="HC1559" s="95"/>
      <c r="HD1559" s="95"/>
      <c r="HE1559" s="95"/>
      <c r="HF1559" s="95"/>
      <c r="HG1559" s="95"/>
      <c r="HH1559" s="95"/>
      <c r="HI1559" s="95"/>
      <c r="HJ1559" s="95"/>
      <c r="HK1559" s="95"/>
      <c r="HL1559" s="95"/>
      <c r="HM1559" s="95"/>
      <c r="HN1559" s="95"/>
      <c r="HO1559" s="95"/>
      <c r="HP1559" s="95"/>
      <c r="HQ1559" s="95"/>
      <c r="HR1559" s="95"/>
      <c r="HS1559" s="95"/>
      <c r="HT1559" s="95"/>
      <c r="HU1559" s="95"/>
      <c r="HV1559" s="95"/>
      <c r="HW1559" s="95"/>
      <c r="HX1559" s="95"/>
      <c r="HY1559" s="95"/>
      <c r="HZ1559" s="95"/>
      <c r="IA1559" s="95"/>
      <c r="IB1559" s="95"/>
      <c r="IC1559" s="95"/>
      <c r="ID1559" s="95"/>
      <c r="IE1559" s="95"/>
    </row>
    <row r="1560" s="36" customFormat="1" ht="60" hidden="1" customHeight="1">
      <c r="A1560" s="37"/>
      <c r="B1560" s="37" t="s">
        <v>62</v>
      </c>
      <c r="C1560" s="37" t="s">
        <v>63</v>
      </c>
      <c r="D1560" s="56" t="s">
        <v>64</v>
      </c>
      <c r="E1560" s="56">
        <v>604</v>
      </c>
      <c r="F1560" s="40" t="s">
        <v>5773</v>
      </c>
      <c r="G1560" s="47" t="s">
        <v>5948</v>
      </c>
      <c r="H1560" s="47" t="s">
        <v>5949</v>
      </c>
      <c r="I1560" s="48" t="s">
        <v>2514</v>
      </c>
      <c r="J1560" s="40" t="s">
        <v>5884</v>
      </c>
      <c r="K1560" s="49" t="s">
        <v>5839</v>
      </c>
      <c r="L1560" s="49" t="s">
        <v>5840</v>
      </c>
      <c r="M1560" s="47" t="s">
        <v>2538</v>
      </c>
      <c r="N1560" s="38" t="s">
        <v>5950</v>
      </c>
      <c r="O1560" s="48" t="s">
        <v>2321</v>
      </c>
      <c r="P1560" s="37" t="s">
        <v>76</v>
      </c>
      <c r="Q1560" s="42" t="s">
        <v>1193</v>
      </c>
      <c r="R1560" s="96">
        <v>44147</v>
      </c>
      <c r="S1560" s="48">
        <v>10</v>
      </c>
      <c r="T1560" s="45">
        <f t="shared" si="139"/>
        <v>47799</v>
      </c>
      <c r="U1560" s="37">
        <v>-2</v>
      </c>
      <c r="V1560" s="47" t="str">
        <f t="shared" si="136"/>
        <v>м</v>
      </c>
      <c r="W1560" s="47" t="str">
        <f t="shared" si="137"/>
        <v>м</v>
      </c>
      <c r="X1560" s="37">
        <v>2</v>
      </c>
      <c r="Y1560" s="48" t="s">
        <v>325</v>
      </c>
      <c r="Z1560" s="42" t="s">
        <v>325</v>
      </c>
      <c r="AA1560" s="56" t="s">
        <v>1127</v>
      </c>
      <c r="AB1560" s="48" t="s">
        <v>325</v>
      </c>
      <c r="AC1560" s="42" t="s">
        <v>325</v>
      </c>
      <c r="AD1560" s="49">
        <v>12</v>
      </c>
      <c r="AE1560" s="50">
        <v>45856</v>
      </c>
      <c r="AF1560" s="51">
        <f t="shared" si="138"/>
        <v>46220</v>
      </c>
      <c r="AG1560" s="40" t="s">
        <v>82</v>
      </c>
      <c r="AH1560" s="40" t="s">
        <v>83</v>
      </c>
      <c r="AI1560" s="42" t="s">
        <v>5951</v>
      </c>
      <c r="AJ1560" s="40" t="s">
        <v>109</v>
      </c>
      <c r="AK1560" s="51" t="str">
        <f t="shared" ca="1" si="140"/>
        <v>поверен</v>
      </c>
      <c r="AL1560" s="42"/>
      <c r="AM1560" s="42" t="s">
        <v>86</v>
      </c>
      <c r="AN1560" s="42" t="s">
        <v>87</v>
      </c>
      <c r="AO1560" s="42" t="s">
        <v>88</v>
      </c>
      <c r="AP1560" s="48" t="s">
        <v>5952</v>
      </c>
      <c r="AQ1560" s="40">
        <v>44741</v>
      </c>
      <c r="AR1560" s="51"/>
      <c r="AS1560" s="42" t="s">
        <v>91</v>
      </c>
      <c r="AT1560" s="37" t="s">
        <v>92</v>
      </c>
      <c r="AU1560" s="37"/>
      <c r="AV1560" s="40">
        <v>45025</v>
      </c>
      <c r="AW1560" s="40"/>
      <c r="AX1560" s="37"/>
      <c r="AY1560" s="37"/>
      <c r="AZ1560" s="37"/>
      <c r="BA1560" s="40"/>
      <c r="BB1560" s="40" t="s">
        <v>2523</v>
      </c>
      <c r="BC1560" s="40" t="s">
        <v>2328</v>
      </c>
      <c r="BD1560" s="42">
        <v>3661</v>
      </c>
      <c r="BE1560" s="40"/>
      <c r="BF1560" s="52"/>
      <c r="BG1560" s="47" t="s">
        <v>3458</v>
      </c>
      <c r="BH1560" s="54"/>
      <c r="BI1560" s="41" t="s">
        <v>5107</v>
      </c>
      <c r="BJ1560" s="41" t="s">
        <v>5182</v>
      </c>
      <c r="BK1560" s="38" t="s">
        <v>760</v>
      </c>
      <c r="BL1560" s="55"/>
      <c r="BM1560" s="55"/>
      <c r="BN1560" s="55"/>
      <c r="BO1560" s="55"/>
      <c r="BP1560" s="55"/>
      <c r="BQ1560" s="55"/>
      <c r="BR1560" s="55"/>
      <c r="BS1560" s="55"/>
      <c r="BT1560" s="55"/>
      <c r="BU1560" s="55"/>
      <c r="BV1560" s="55"/>
      <c r="BW1560" s="55"/>
      <c r="BX1560" s="55"/>
      <c r="BY1560" s="55"/>
      <c r="BZ1560" s="55"/>
      <c r="CA1560" s="55"/>
      <c r="CB1560" s="55"/>
      <c r="CC1560" s="55"/>
      <c r="CD1560" s="55"/>
      <c r="CE1560" s="55"/>
      <c r="CF1560" s="55"/>
      <c r="CG1560" s="55"/>
      <c r="CH1560" s="55"/>
      <c r="CI1560" s="55"/>
      <c r="CJ1560" s="55"/>
      <c r="CK1560" s="55"/>
      <c r="CL1560" s="55"/>
      <c r="CM1560" s="55"/>
      <c r="CN1560" s="55"/>
      <c r="CO1560" s="55"/>
      <c r="CP1560" s="55"/>
      <c r="CQ1560" s="55"/>
      <c r="CR1560" s="55"/>
      <c r="CS1560" s="55"/>
      <c r="CT1560" s="55"/>
      <c r="CU1560" s="55"/>
      <c r="CV1560" s="55"/>
      <c r="CW1560" s="55"/>
      <c r="CX1560" s="55"/>
      <c r="CY1560" s="55"/>
      <c r="CZ1560" s="55"/>
      <c r="DA1560" s="55"/>
      <c r="DB1560" s="55"/>
      <c r="DC1560" s="55"/>
      <c r="DD1560" s="55"/>
      <c r="DE1560" s="55"/>
      <c r="DF1560" s="55"/>
      <c r="DG1560" s="55"/>
      <c r="DH1560" s="55"/>
      <c r="DI1560" s="55"/>
      <c r="DJ1560" s="55"/>
      <c r="DK1560" s="55"/>
      <c r="DL1560" s="55"/>
      <c r="DM1560" s="55"/>
      <c r="DN1560" s="55"/>
      <c r="DO1560" s="55"/>
      <c r="DP1560" s="55"/>
      <c r="DQ1560" s="55"/>
      <c r="DR1560" s="55"/>
      <c r="DS1560" s="55"/>
      <c r="DT1560" s="55"/>
      <c r="DU1560" s="55"/>
      <c r="DV1560" s="55"/>
      <c r="DW1560" s="55"/>
      <c r="DX1560" s="55"/>
      <c r="DY1560" s="55"/>
      <c r="DZ1560" s="55"/>
      <c r="EA1560" s="55"/>
      <c r="EB1560" s="55"/>
      <c r="EC1560" s="55"/>
      <c r="ED1560" s="55"/>
      <c r="EE1560" s="55"/>
      <c r="EF1560" s="55"/>
      <c r="EG1560" s="55"/>
      <c r="EH1560" s="55"/>
      <c r="EI1560" s="55"/>
      <c r="EJ1560" s="55"/>
      <c r="EK1560" s="55"/>
      <c r="EL1560" s="55"/>
      <c r="EM1560" s="55"/>
      <c r="EN1560" s="55"/>
      <c r="EO1560" s="55"/>
      <c r="EP1560" s="55"/>
      <c r="EQ1560" s="55"/>
      <c r="ER1560" s="55"/>
      <c r="ES1560" s="55"/>
      <c r="ET1560" s="55"/>
      <c r="EU1560" s="55"/>
      <c r="EV1560" s="55"/>
      <c r="EW1560" s="55"/>
      <c r="EX1560" s="55"/>
      <c r="EY1560" s="55"/>
      <c r="EZ1560" s="55"/>
      <c r="FA1560" s="55"/>
      <c r="FB1560" s="55"/>
      <c r="FC1560" s="55"/>
      <c r="FD1560" s="55"/>
      <c r="FE1560" s="55"/>
      <c r="FF1560" s="55"/>
      <c r="FG1560" s="55"/>
      <c r="FH1560" s="55"/>
      <c r="FI1560" s="55"/>
      <c r="FJ1560" s="55"/>
      <c r="FK1560" s="55"/>
      <c r="FL1560" s="55"/>
      <c r="FM1560" s="55"/>
      <c r="FN1560" s="55"/>
      <c r="FO1560" s="55"/>
      <c r="FP1560" s="55"/>
      <c r="FQ1560" s="55"/>
      <c r="FR1560" s="55"/>
      <c r="FS1560" s="55"/>
      <c r="FT1560" s="55"/>
      <c r="FU1560" s="55"/>
      <c r="FV1560" s="55"/>
      <c r="FW1560" s="55"/>
      <c r="FX1560" s="55"/>
      <c r="FY1560" s="55"/>
      <c r="FZ1560" s="55"/>
      <c r="GA1560" s="55"/>
      <c r="GB1560" s="55"/>
      <c r="GC1560" s="55"/>
      <c r="GD1560" s="55"/>
      <c r="GE1560" s="55"/>
      <c r="GF1560" s="55"/>
      <c r="GG1560" s="55"/>
      <c r="GH1560" s="55"/>
      <c r="GI1560" s="55"/>
      <c r="GJ1560" s="55"/>
      <c r="GK1560" s="55"/>
      <c r="GL1560" s="55"/>
      <c r="GM1560" s="55"/>
      <c r="GN1560" s="55"/>
      <c r="GO1560" s="55"/>
      <c r="GP1560" s="55"/>
      <c r="GQ1560" s="55"/>
      <c r="GR1560" s="55"/>
      <c r="GS1560" s="55"/>
      <c r="GT1560" s="55"/>
      <c r="GU1560" s="55"/>
      <c r="GV1560" s="55"/>
      <c r="GW1560" s="55"/>
      <c r="GX1560" s="55"/>
      <c r="GY1560" s="55"/>
      <c r="GZ1560" s="55"/>
      <c r="HA1560" s="55"/>
      <c r="HB1560" s="55"/>
      <c r="HC1560" s="55"/>
      <c r="HD1560" s="55"/>
      <c r="HE1560" s="55"/>
      <c r="HF1560" s="55"/>
      <c r="HG1560" s="55"/>
      <c r="HH1560" s="55"/>
      <c r="HI1560" s="55"/>
      <c r="HJ1560" s="55"/>
      <c r="HK1560" s="55"/>
      <c r="HL1560" s="55"/>
      <c r="HM1560" s="55"/>
      <c r="HN1560" s="55"/>
      <c r="HO1560" s="55"/>
      <c r="HP1560" s="55"/>
      <c r="HQ1560" s="55"/>
      <c r="HR1560" s="55"/>
      <c r="HS1560" s="55"/>
      <c r="HT1560" s="55"/>
      <c r="HU1560" s="55"/>
      <c r="HV1560" s="55"/>
      <c r="HW1560" s="55"/>
      <c r="HX1560" s="55"/>
      <c r="HY1560" s="55"/>
      <c r="HZ1560" s="55"/>
      <c r="IA1560" s="55"/>
      <c r="IB1560" s="55"/>
      <c r="IC1560" s="55"/>
      <c r="ID1560" s="55"/>
      <c r="IE1560" s="55"/>
    </row>
    <row r="1561" s="92" customFormat="1" ht="60" hidden="1" customHeight="1">
      <c r="A1561" s="37"/>
      <c r="B1561" s="37" t="s">
        <v>62</v>
      </c>
      <c r="C1561" s="37" t="s">
        <v>63</v>
      </c>
      <c r="D1561" s="56" t="s">
        <v>64</v>
      </c>
      <c r="E1561" s="56">
        <v>604</v>
      </c>
      <c r="F1561" s="40" t="s">
        <v>5773</v>
      </c>
      <c r="G1561" s="47" t="s">
        <v>4347</v>
      </c>
      <c r="H1561" s="47" t="s">
        <v>5953</v>
      </c>
      <c r="I1561" s="48" t="s">
        <v>753</v>
      </c>
      <c r="J1561" s="40" t="s">
        <v>754</v>
      </c>
      <c r="K1561" s="49" t="s">
        <v>523</v>
      </c>
      <c r="L1561" s="49" t="s">
        <v>1352</v>
      </c>
      <c r="M1561" s="38" t="s">
        <v>5954</v>
      </c>
      <c r="N1561" s="56" t="s">
        <v>5955</v>
      </c>
      <c r="O1561" s="37" t="s">
        <v>1098</v>
      </c>
      <c r="P1561" s="37" t="s">
        <v>76</v>
      </c>
      <c r="Q1561" s="42" t="s">
        <v>77</v>
      </c>
      <c r="R1561" s="96">
        <v>42583</v>
      </c>
      <c r="S1561" s="48">
        <v>10</v>
      </c>
      <c r="T1561" s="45">
        <f t="shared" si="139"/>
        <v>46235</v>
      </c>
      <c r="U1561" s="38" t="s">
        <v>78</v>
      </c>
      <c r="V1561" s="47" t="str">
        <f t="shared" si="136"/>
        <v/>
      </c>
      <c r="W1561" s="47" t="str">
        <f t="shared" si="137"/>
        <v>°С</v>
      </c>
      <c r="X1561" s="38" t="s">
        <v>5956</v>
      </c>
      <c r="Y1561" s="48"/>
      <c r="Z1561" s="42" t="s">
        <v>79</v>
      </c>
      <c r="AA1561" s="56" t="s">
        <v>5831</v>
      </c>
      <c r="AB1561" s="48"/>
      <c r="AC1561" s="42" t="s">
        <v>141</v>
      </c>
      <c r="AD1561" s="49">
        <v>48</v>
      </c>
      <c r="AE1561" s="50">
        <v>45241</v>
      </c>
      <c r="AF1561" s="51">
        <f t="shared" si="138"/>
        <v>46701</v>
      </c>
      <c r="AG1561" s="51" t="s">
        <v>82</v>
      </c>
      <c r="AH1561" s="51" t="s">
        <v>83</v>
      </c>
      <c r="AI1561" s="37" t="s">
        <v>5957</v>
      </c>
      <c r="AJ1561" s="40" t="s">
        <v>1338</v>
      </c>
      <c r="AK1561" s="51" t="str">
        <f t="shared" ca="1" si="140"/>
        <v>поверен</v>
      </c>
      <c r="AL1561" s="42"/>
      <c r="AM1561" s="42" t="s">
        <v>86</v>
      </c>
      <c r="AN1561" s="42" t="s">
        <v>87</v>
      </c>
      <c r="AO1561" s="42" t="s">
        <v>88</v>
      </c>
      <c r="AP1561" s="48" t="s">
        <v>4435</v>
      </c>
      <c r="AQ1561" s="41" t="s">
        <v>5958</v>
      </c>
      <c r="AR1561" s="51"/>
      <c r="AS1561" s="42"/>
      <c r="AT1561" s="37" t="s">
        <v>92</v>
      </c>
      <c r="AU1561" s="37"/>
      <c r="AV1561" s="40">
        <v>45012</v>
      </c>
      <c r="AW1561" s="40"/>
      <c r="AX1561" s="37"/>
      <c r="AY1561" s="37"/>
      <c r="AZ1561" s="37"/>
      <c r="BA1561" s="40"/>
      <c r="BB1561" s="40" t="s">
        <v>93</v>
      </c>
      <c r="BC1561" s="40" t="s">
        <v>94</v>
      </c>
      <c r="BD1561" s="42">
        <v>3201</v>
      </c>
      <c r="BE1561" s="40"/>
      <c r="BF1561" s="52"/>
      <c r="BG1561" s="53"/>
      <c r="BH1561" s="54"/>
      <c r="BI1561" s="47"/>
      <c r="BJ1561" s="47"/>
      <c r="BK1561" s="47"/>
      <c r="BL1561" s="95"/>
      <c r="BM1561" s="95"/>
      <c r="BN1561" s="95"/>
      <c r="BO1561" s="95"/>
      <c r="BP1561" s="95"/>
      <c r="BQ1561" s="95"/>
      <c r="BR1561" s="95"/>
      <c r="BS1561" s="95"/>
      <c r="BT1561" s="95"/>
      <c r="BU1561" s="95"/>
      <c r="BV1561" s="95"/>
      <c r="BW1561" s="95"/>
      <c r="BX1561" s="95"/>
      <c r="BY1561" s="95"/>
      <c r="BZ1561" s="95"/>
      <c r="CA1561" s="95"/>
      <c r="CB1561" s="95"/>
      <c r="CC1561" s="95"/>
      <c r="CD1561" s="95"/>
      <c r="CE1561" s="95"/>
      <c r="CF1561" s="95"/>
      <c r="CG1561" s="95"/>
      <c r="CH1561" s="95"/>
      <c r="CI1561" s="95"/>
      <c r="CJ1561" s="95"/>
      <c r="CK1561" s="95"/>
      <c r="CL1561" s="95"/>
      <c r="CM1561" s="95"/>
      <c r="CN1561" s="95"/>
      <c r="CO1561" s="95"/>
      <c r="CP1561" s="95"/>
      <c r="CQ1561" s="95"/>
      <c r="CR1561" s="95"/>
      <c r="CS1561" s="95"/>
      <c r="CT1561" s="95"/>
      <c r="CU1561" s="95"/>
      <c r="CV1561" s="95"/>
      <c r="CW1561" s="95"/>
      <c r="CX1561" s="95"/>
      <c r="CY1561" s="95"/>
      <c r="CZ1561" s="95"/>
      <c r="DA1561" s="95"/>
      <c r="DB1561" s="95"/>
      <c r="DC1561" s="95"/>
      <c r="DD1561" s="95"/>
      <c r="DE1561" s="95"/>
      <c r="DF1561" s="95"/>
      <c r="DG1561" s="95"/>
      <c r="DH1561" s="95"/>
      <c r="DI1561" s="95"/>
      <c r="DJ1561" s="95"/>
      <c r="DK1561" s="95"/>
      <c r="DL1561" s="95"/>
      <c r="DM1561" s="95"/>
      <c r="DN1561" s="95"/>
      <c r="DO1561" s="95"/>
      <c r="DP1561" s="95"/>
      <c r="DQ1561" s="95"/>
      <c r="DR1561" s="95"/>
      <c r="DS1561" s="95"/>
      <c r="DT1561" s="95"/>
      <c r="DU1561" s="95"/>
      <c r="DV1561" s="95"/>
      <c r="DW1561" s="95"/>
      <c r="DX1561" s="95"/>
      <c r="DY1561" s="95"/>
      <c r="DZ1561" s="95"/>
      <c r="EA1561" s="95"/>
      <c r="EB1561" s="95"/>
      <c r="EC1561" s="95"/>
      <c r="ED1561" s="95"/>
      <c r="EE1561" s="95"/>
      <c r="EF1561" s="95"/>
      <c r="EG1561" s="95"/>
      <c r="EH1561" s="95"/>
      <c r="EI1561" s="95"/>
      <c r="EJ1561" s="95"/>
      <c r="EK1561" s="95"/>
      <c r="EL1561" s="95"/>
      <c r="EM1561" s="95"/>
      <c r="EN1561" s="95"/>
      <c r="EO1561" s="95"/>
      <c r="EP1561" s="95"/>
      <c r="EQ1561" s="95"/>
      <c r="ER1561" s="95"/>
      <c r="ES1561" s="95"/>
      <c r="ET1561" s="95"/>
      <c r="EU1561" s="95"/>
      <c r="EV1561" s="95"/>
      <c r="EW1561" s="95"/>
      <c r="EX1561" s="95"/>
      <c r="EY1561" s="95"/>
      <c r="EZ1561" s="95"/>
      <c r="FA1561" s="95"/>
      <c r="FB1561" s="95"/>
      <c r="FC1561" s="95"/>
      <c r="FD1561" s="95"/>
      <c r="FE1561" s="95"/>
      <c r="FF1561" s="95"/>
      <c r="FG1561" s="95"/>
      <c r="FH1561" s="95"/>
      <c r="FI1561" s="95"/>
      <c r="FJ1561" s="95"/>
      <c r="FK1561" s="95"/>
      <c r="FL1561" s="95"/>
      <c r="FM1561" s="95"/>
      <c r="FN1561" s="95"/>
      <c r="FO1561" s="95"/>
      <c r="FP1561" s="95"/>
      <c r="FQ1561" s="95"/>
      <c r="FR1561" s="95"/>
      <c r="FS1561" s="95"/>
      <c r="FT1561" s="95"/>
      <c r="FU1561" s="95"/>
      <c r="FV1561" s="95"/>
      <c r="FW1561" s="95"/>
      <c r="FX1561" s="95"/>
      <c r="FY1561" s="95"/>
      <c r="FZ1561" s="95"/>
      <c r="GA1561" s="95"/>
      <c r="GB1561" s="95"/>
      <c r="GC1561" s="95"/>
      <c r="GD1561" s="95"/>
      <c r="GE1561" s="95"/>
      <c r="GF1561" s="95"/>
      <c r="GG1561" s="95"/>
      <c r="GH1561" s="95"/>
      <c r="GI1561" s="95"/>
      <c r="GJ1561" s="95"/>
      <c r="GK1561" s="95"/>
      <c r="GL1561" s="95"/>
      <c r="GM1561" s="95"/>
      <c r="GN1561" s="95"/>
      <c r="GO1561" s="95"/>
      <c r="GP1561" s="95"/>
      <c r="GQ1561" s="95"/>
      <c r="GR1561" s="95"/>
      <c r="GS1561" s="95"/>
      <c r="GT1561" s="95"/>
      <c r="GU1561" s="95"/>
      <c r="GV1561" s="95"/>
      <c r="GW1561" s="95"/>
      <c r="GX1561" s="95"/>
      <c r="GY1561" s="95"/>
      <c r="GZ1561" s="95"/>
      <c r="HA1561" s="95"/>
      <c r="HB1561" s="95"/>
      <c r="HC1561" s="95"/>
      <c r="HD1561" s="95"/>
      <c r="HE1561" s="95"/>
      <c r="HF1561" s="95"/>
      <c r="HG1561" s="95"/>
      <c r="HH1561" s="95"/>
      <c r="HI1561" s="95"/>
      <c r="HJ1561" s="95"/>
      <c r="HK1561" s="95"/>
      <c r="HL1561" s="95"/>
      <c r="HM1561" s="95"/>
      <c r="HN1561" s="95"/>
      <c r="HO1561" s="95"/>
      <c r="HP1561" s="95"/>
      <c r="HQ1561" s="95"/>
      <c r="HR1561" s="95"/>
      <c r="HS1561" s="95"/>
      <c r="HT1561" s="95"/>
      <c r="HU1561" s="95"/>
      <c r="HV1561" s="95"/>
      <c r="HW1561" s="95"/>
      <c r="HX1561" s="95"/>
      <c r="HY1561" s="95"/>
      <c r="HZ1561" s="95"/>
      <c r="IA1561" s="95"/>
      <c r="IB1561" s="95"/>
      <c r="IC1561" s="95"/>
      <c r="ID1561" s="95"/>
      <c r="IE1561" s="95"/>
    </row>
    <row r="1562" s="92" customFormat="1" ht="60" hidden="1" customHeight="1">
      <c r="A1562" s="37"/>
      <c r="B1562" s="37" t="s">
        <v>62</v>
      </c>
      <c r="C1562" s="37" t="s">
        <v>63</v>
      </c>
      <c r="D1562" s="56" t="s">
        <v>64</v>
      </c>
      <c r="E1562" s="56">
        <v>604</v>
      </c>
      <c r="F1562" s="40" t="s">
        <v>5773</v>
      </c>
      <c r="G1562" s="37" t="s">
        <v>5959</v>
      </c>
      <c r="H1562" s="37" t="s">
        <v>5960</v>
      </c>
      <c r="I1562" s="48" t="s">
        <v>2604</v>
      </c>
      <c r="J1562" s="40" t="s">
        <v>931</v>
      </c>
      <c r="K1562" s="49" t="s">
        <v>2605</v>
      </c>
      <c r="L1562" s="49" t="s">
        <v>2606</v>
      </c>
      <c r="M1562" s="41" t="s">
        <v>5104</v>
      </c>
      <c r="N1562" s="56" t="s">
        <v>5961</v>
      </c>
      <c r="O1562" s="41" t="s">
        <v>75</v>
      </c>
      <c r="P1562" s="37" t="s">
        <v>76</v>
      </c>
      <c r="Q1562" s="42" t="s">
        <v>77</v>
      </c>
      <c r="R1562" s="91">
        <v>42591</v>
      </c>
      <c r="S1562" s="48">
        <v>8</v>
      </c>
      <c r="T1562" s="45">
        <f t="shared" si="139"/>
        <v>45512.599999999999</v>
      </c>
      <c r="U1562" s="41" t="s">
        <v>78</v>
      </c>
      <c r="V1562" s="37" t="str">
        <f t="shared" si="136"/>
        <v/>
      </c>
      <c r="W1562" s="37" t="str">
        <f t="shared" si="137"/>
        <v>°С</v>
      </c>
      <c r="X1562" s="41" t="s">
        <v>5962</v>
      </c>
      <c r="Y1562" s="48"/>
      <c r="Z1562" s="42" t="s">
        <v>79</v>
      </c>
      <c r="AA1562" s="56" t="s">
        <v>5963</v>
      </c>
      <c r="AB1562" s="48"/>
      <c r="AC1562" s="42" t="s">
        <v>81</v>
      </c>
      <c r="AD1562" s="49">
        <v>48</v>
      </c>
      <c r="AE1562" s="50">
        <v>45734</v>
      </c>
      <c r="AF1562" s="51">
        <v>47194</v>
      </c>
      <c r="AG1562" s="47" t="s">
        <v>82</v>
      </c>
      <c r="AH1562" s="40" t="s">
        <v>5964</v>
      </c>
      <c r="AI1562" s="478" t="s">
        <v>5965</v>
      </c>
      <c r="AJ1562" s="45" t="s">
        <v>109</v>
      </c>
      <c r="AK1562" s="51" t="str">
        <f t="shared" ca="1" si="140"/>
        <v>поверен</v>
      </c>
      <c r="AL1562" s="42"/>
      <c r="AM1562" s="42" t="s">
        <v>86</v>
      </c>
      <c r="AN1562" s="42" t="s">
        <v>87</v>
      </c>
      <c r="AO1562" s="42"/>
      <c r="AP1562" s="48" t="s">
        <v>4435</v>
      </c>
      <c r="AQ1562" s="41" t="s">
        <v>3278</v>
      </c>
      <c r="AR1562" s="51"/>
      <c r="AS1562" s="42"/>
      <c r="AT1562" s="37" t="s">
        <v>92</v>
      </c>
      <c r="AU1562" s="37"/>
      <c r="AV1562" s="40">
        <v>45032</v>
      </c>
      <c r="AW1562" s="40"/>
      <c r="AX1562" s="37"/>
      <c r="AY1562" s="37"/>
      <c r="AZ1562" s="37"/>
      <c r="BA1562" s="40"/>
      <c r="BB1562" s="40" t="s">
        <v>93</v>
      </c>
      <c r="BC1562" s="40" t="s">
        <v>94</v>
      </c>
      <c r="BD1562" s="42">
        <v>3201</v>
      </c>
      <c r="BE1562" s="40"/>
      <c r="BF1562" s="52"/>
      <c r="BG1562" s="93"/>
      <c r="BH1562" s="94"/>
      <c r="BI1562" s="37"/>
      <c r="BJ1562" s="41" t="s">
        <v>5966</v>
      </c>
      <c r="BK1562" s="37" t="s">
        <v>5091</v>
      </c>
      <c r="BL1562" s="95"/>
      <c r="BM1562" s="95"/>
      <c r="BN1562" s="95"/>
      <c r="BO1562" s="95"/>
      <c r="BP1562" s="95"/>
      <c r="BQ1562" s="95"/>
      <c r="BR1562" s="95"/>
      <c r="BS1562" s="95"/>
      <c r="BT1562" s="95"/>
      <c r="BU1562" s="95"/>
      <c r="BV1562" s="95"/>
      <c r="BW1562" s="95"/>
      <c r="BX1562" s="95"/>
      <c r="BY1562" s="95"/>
      <c r="BZ1562" s="95"/>
      <c r="CA1562" s="95"/>
      <c r="CB1562" s="95"/>
      <c r="CC1562" s="95"/>
      <c r="CD1562" s="95"/>
      <c r="CE1562" s="95"/>
      <c r="CF1562" s="95"/>
      <c r="CG1562" s="95"/>
      <c r="CH1562" s="95"/>
      <c r="CI1562" s="95"/>
      <c r="CJ1562" s="95"/>
      <c r="CK1562" s="95"/>
      <c r="CL1562" s="95"/>
      <c r="CM1562" s="95"/>
      <c r="CN1562" s="95"/>
      <c r="CO1562" s="95"/>
      <c r="CP1562" s="95"/>
      <c r="CQ1562" s="95"/>
      <c r="CR1562" s="95"/>
      <c r="CS1562" s="95"/>
      <c r="CT1562" s="95"/>
      <c r="CU1562" s="95"/>
      <c r="CV1562" s="95"/>
      <c r="CW1562" s="95"/>
      <c r="CX1562" s="95"/>
      <c r="CY1562" s="95"/>
      <c r="CZ1562" s="95"/>
      <c r="DA1562" s="95"/>
      <c r="DB1562" s="95"/>
      <c r="DC1562" s="95"/>
      <c r="DD1562" s="95"/>
      <c r="DE1562" s="95"/>
      <c r="DF1562" s="95"/>
      <c r="DG1562" s="95"/>
      <c r="DH1562" s="95"/>
      <c r="DI1562" s="95"/>
      <c r="DJ1562" s="95"/>
      <c r="DK1562" s="95"/>
      <c r="DL1562" s="95"/>
      <c r="DM1562" s="95"/>
      <c r="DN1562" s="95"/>
      <c r="DO1562" s="95"/>
      <c r="DP1562" s="95"/>
      <c r="DQ1562" s="95"/>
      <c r="DR1562" s="95"/>
      <c r="DS1562" s="95"/>
      <c r="DT1562" s="95"/>
      <c r="DU1562" s="95"/>
      <c r="DV1562" s="95"/>
      <c r="DW1562" s="95"/>
      <c r="DX1562" s="95"/>
      <c r="DY1562" s="95"/>
      <c r="DZ1562" s="95"/>
      <c r="EA1562" s="95"/>
      <c r="EB1562" s="95"/>
      <c r="EC1562" s="95"/>
      <c r="ED1562" s="95"/>
      <c r="EE1562" s="95"/>
      <c r="EF1562" s="95"/>
      <c r="EG1562" s="95"/>
      <c r="EH1562" s="95"/>
      <c r="EI1562" s="95"/>
      <c r="EJ1562" s="95"/>
      <c r="EK1562" s="95"/>
      <c r="EL1562" s="95"/>
      <c r="EM1562" s="95"/>
      <c r="EN1562" s="95"/>
      <c r="EO1562" s="95"/>
      <c r="EP1562" s="95"/>
      <c r="EQ1562" s="95"/>
      <c r="ER1562" s="95"/>
      <c r="ES1562" s="95"/>
      <c r="ET1562" s="95"/>
      <c r="EU1562" s="95"/>
      <c r="EV1562" s="95"/>
      <c r="EW1562" s="95"/>
      <c r="EX1562" s="95"/>
      <c r="EY1562" s="95"/>
      <c r="EZ1562" s="95"/>
      <c r="FA1562" s="95"/>
      <c r="FB1562" s="95"/>
      <c r="FC1562" s="95"/>
      <c r="FD1562" s="95"/>
      <c r="FE1562" s="95"/>
      <c r="FF1562" s="95"/>
      <c r="FG1562" s="95"/>
      <c r="FH1562" s="95"/>
      <c r="FI1562" s="95"/>
      <c r="FJ1562" s="95"/>
      <c r="FK1562" s="95"/>
      <c r="FL1562" s="95"/>
      <c r="FM1562" s="95"/>
      <c r="FN1562" s="95"/>
      <c r="FO1562" s="95"/>
      <c r="FP1562" s="95"/>
      <c r="FQ1562" s="95"/>
      <c r="FR1562" s="95"/>
      <c r="FS1562" s="95"/>
      <c r="FT1562" s="95"/>
      <c r="FU1562" s="95"/>
      <c r="FV1562" s="95"/>
      <c r="FW1562" s="95"/>
      <c r="FX1562" s="95"/>
      <c r="FY1562" s="95"/>
      <c r="FZ1562" s="95"/>
      <c r="GA1562" s="95"/>
      <c r="GB1562" s="95"/>
      <c r="GC1562" s="95"/>
      <c r="GD1562" s="95"/>
      <c r="GE1562" s="95"/>
      <c r="GF1562" s="95"/>
      <c r="GG1562" s="95"/>
      <c r="GH1562" s="95"/>
      <c r="GI1562" s="95"/>
      <c r="GJ1562" s="95"/>
      <c r="GK1562" s="95"/>
      <c r="GL1562" s="95"/>
      <c r="GM1562" s="95"/>
      <c r="GN1562" s="95"/>
      <c r="GO1562" s="95"/>
      <c r="GP1562" s="95"/>
      <c r="GQ1562" s="95"/>
      <c r="GR1562" s="95"/>
      <c r="GS1562" s="95"/>
      <c r="GT1562" s="95"/>
      <c r="GU1562" s="95"/>
      <c r="GV1562" s="95"/>
      <c r="GW1562" s="95"/>
      <c r="GX1562" s="95"/>
      <c r="GY1562" s="95"/>
      <c r="GZ1562" s="95"/>
      <c r="HA1562" s="95"/>
      <c r="HB1562" s="95"/>
      <c r="HC1562" s="95"/>
      <c r="HD1562" s="95"/>
      <c r="HE1562" s="95"/>
      <c r="HF1562" s="95"/>
      <c r="HG1562" s="95"/>
      <c r="HH1562" s="95"/>
      <c r="HI1562" s="95"/>
      <c r="HJ1562" s="95"/>
      <c r="HK1562" s="95"/>
      <c r="HL1562" s="95"/>
      <c r="HM1562" s="95"/>
      <c r="HN1562" s="95"/>
      <c r="HO1562" s="95"/>
      <c r="HP1562" s="95"/>
      <c r="HQ1562" s="95"/>
      <c r="HR1562" s="95"/>
      <c r="HS1562" s="95"/>
      <c r="HT1562" s="95"/>
      <c r="HU1562" s="95"/>
      <c r="HV1562" s="95"/>
      <c r="HW1562" s="95"/>
      <c r="HX1562" s="95"/>
      <c r="HY1562" s="95"/>
      <c r="HZ1562" s="95"/>
      <c r="IA1562" s="95"/>
      <c r="IB1562" s="95"/>
      <c r="IC1562" s="95"/>
      <c r="ID1562" s="95"/>
      <c r="IE1562" s="95"/>
    </row>
    <row r="1563" s="92" customFormat="1" ht="60" hidden="1" customHeight="1">
      <c r="A1563" s="37"/>
      <c r="B1563" s="37" t="s">
        <v>62</v>
      </c>
      <c r="C1563" s="37" t="s">
        <v>63</v>
      </c>
      <c r="D1563" s="56" t="s">
        <v>64</v>
      </c>
      <c r="E1563" s="56">
        <v>604</v>
      </c>
      <c r="F1563" s="40" t="s">
        <v>5773</v>
      </c>
      <c r="G1563" s="37" t="s">
        <v>5967</v>
      </c>
      <c r="H1563" s="37" t="s">
        <v>5968</v>
      </c>
      <c r="I1563" s="48" t="s">
        <v>5969</v>
      </c>
      <c r="J1563" s="40" t="s">
        <v>5970</v>
      </c>
      <c r="K1563" s="49" t="s">
        <v>932</v>
      </c>
      <c r="L1563" s="49" t="s">
        <v>5971</v>
      </c>
      <c r="M1563" s="49" t="s">
        <v>5971</v>
      </c>
      <c r="N1563" s="56" t="s">
        <v>5972</v>
      </c>
      <c r="O1563" s="41" t="s">
        <v>75</v>
      </c>
      <c r="P1563" s="37" t="s">
        <v>76</v>
      </c>
      <c r="Q1563" s="42" t="s">
        <v>77</v>
      </c>
      <c r="R1563" s="91">
        <v>43556</v>
      </c>
      <c r="S1563" s="48">
        <v>8</v>
      </c>
      <c r="T1563" s="45">
        <f t="shared" si="139"/>
        <v>46477.599999999999</v>
      </c>
      <c r="U1563" s="41" t="s">
        <v>78</v>
      </c>
      <c r="V1563" s="37" t="str">
        <f t="shared" si="136"/>
        <v/>
      </c>
      <c r="W1563" s="37" t="str">
        <f t="shared" si="137"/>
        <v>°С</v>
      </c>
      <c r="X1563" s="41" t="s">
        <v>5962</v>
      </c>
      <c r="Y1563" s="48"/>
      <c r="Z1563" s="42" t="s">
        <v>79</v>
      </c>
      <c r="AA1563" s="56" t="s">
        <v>5963</v>
      </c>
      <c r="AB1563" s="48"/>
      <c r="AC1563" s="42" t="s">
        <v>81</v>
      </c>
      <c r="AD1563" s="49">
        <v>60</v>
      </c>
      <c r="AE1563" s="50">
        <v>45495</v>
      </c>
      <c r="AF1563" s="51">
        <f t="shared" si="138"/>
        <v>47320</v>
      </c>
      <c r="AG1563" s="51" t="s">
        <v>82</v>
      </c>
      <c r="AH1563" s="51" t="s">
        <v>83</v>
      </c>
      <c r="AI1563" s="37" t="s">
        <v>5973</v>
      </c>
      <c r="AJ1563" s="40" t="s">
        <v>1338</v>
      </c>
      <c r="AK1563" s="51" t="str">
        <f t="shared" ca="1" si="140"/>
        <v>поверен</v>
      </c>
      <c r="AL1563" s="42"/>
      <c r="AM1563" s="42" t="s">
        <v>86</v>
      </c>
      <c r="AN1563" s="42" t="s">
        <v>87</v>
      </c>
      <c r="AO1563" s="42"/>
      <c r="AP1563" s="48" t="s">
        <v>4435</v>
      </c>
      <c r="AQ1563" s="41" t="s">
        <v>5974</v>
      </c>
      <c r="AR1563" s="51"/>
      <c r="AS1563" s="42"/>
      <c r="AT1563" s="37" t="s">
        <v>92</v>
      </c>
      <c r="AU1563" s="37"/>
      <c r="AV1563" s="40">
        <v>45032</v>
      </c>
      <c r="AW1563" s="40"/>
      <c r="AX1563" s="37"/>
      <c r="AY1563" s="37"/>
      <c r="AZ1563" s="37"/>
      <c r="BA1563" s="40"/>
      <c r="BB1563" s="40" t="s">
        <v>93</v>
      </c>
      <c r="BC1563" s="40" t="s">
        <v>94</v>
      </c>
      <c r="BD1563" s="42">
        <v>3201</v>
      </c>
      <c r="BE1563" s="40"/>
      <c r="BF1563" s="52"/>
      <c r="BG1563" s="93"/>
      <c r="BH1563" s="94"/>
      <c r="BI1563" s="37"/>
      <c r="BJ1563" s="41" t="s">
        <v>5966</v>
      </c>
      <c r="BK1563" s="37" t="s">
        <v>5091</v>
      </c>
      <c r="BL1563" s="95"/>
      <c r="BM1563" s="95"/>
      <c r="BN1563" s="95"/>
      <c r="BO1563" s="95"/>
      <c r="BP1563" s="95"/>
      <c r="BQ1563" s="95"/>
      <c r="BR1563" s="95"/>
      <c r="BS1563" s="95"/>
      <c r="BT1563" s="95"/>
      <c r="BU1563" s="95"/>
      <c r="BV1563" s="95"/>
      <c r="BW1563" s="95"/>
      <c r="BX1563" s="95"/>
      <c r="BY1563" s="95"/>
      <c r="BZ1563" s="95"/>
      <c r="CA1563" s="95"/>
      <c r="CB1563" s="95"/>
      <c r="CC1563" s="95"/>
      <c r="CD1563" s="95"/>
      <c r="CE1563" s="95"/>
      <c r="CF1563" s="95"/>
      <c r="CG1563" s="95"/>
      <c r="CH1563" s="95"/>
      <c r="CI1563" s="95"/>
      <c r="CJ1563" s="95"/>
      <c r="CK1563" s="95"/>
      <c r="CL1563" s="95"/>
      <c r="CM1563" s="95"/>
      <c r="CN1563" s="95"/>
      <c r="CO1563" s="95"/>
      <c r="CP1563" s="95"/>
      <c r="CQ1563" s="95"/>
      <c r="CR1563" s="95"/>
      <c r="CS1563" s="95"/>
      <c r="CT1563" s="95"/>
      <c r="CU1563" s="95"/>
      <c r="CV1563" s="95"/>
      <c r="CW1563" s="95"/>
      <c r="CX1563" s="95"/>
      <c r="CY1563" s="95"/>
      <c r="CZ1563" s="95"/>
      <c r="DA1563" s="95"/>
      <c r="DB1563" s="95"/>
      <c r="DC1563" s="95"/>
      <c r="DD1563" s="95"/>
      <c r="DE1563" s="95"/>
      <c r="DF1563" s="95"/>
      <c r="DG1563" s="95"/>
      <c r="DH1563" s="95"/>
      <c r="DI1563" s="95"/>
      <c r="DJ1563" s="95"/>
      <c r="DK1563" s="95"/>
      <c r="DL1563" s="95"/>
      <c r="DM1563" s="95"/>
      <c r="DN1563" s="95"/>
      <c r="DO1563" s="95"/>
      <c r="DP1563" s="95"/>
      <c r="DQ1563" s="95"/>
      <c r="DR1563" s="95"/>
      <c r="DS1563" s="95"/>
      <c r="DT1563" s="95"/>
      <c r="DU1563" s="95"/>
      <c r="DV1563" s="95"/>
      <c r="DW1563" s="95"/>
      <c r="DX1563" s="95"/>
      <c r="DY1563" s="95"/>
      <c r="DZ1563" s="95"/>
      <c r="EA1563" s="95"/>
      <c r="EB1563" s="95"/>
      <c r="EC1563" s="95"/>
      <c r="ED1563" s="95"/>
      <c r="EE1563" s="95"/>
      <c r="EF1563" s="95"/>
      <c r="EG1563" s="95"/>
      <c r="EH1563" s="95"/>
      <c r="EI1563" s="95"/>
      <c r="EJ1563" s="95"/>
      <c r="EK1563" s="95"/>
      <c r="EL1563" s="95"/>
      <c r="EM1563" s="95"/>
      <c r="EN1563" s="95"/>
      <c r="EO1563" s="95"/>
      <c r="EP1563" s="95"/>
      <c r="EQ1563" s="95"/>
      <c r="ER1563" s="95"/>
      <c r="ES1563" s="95"/>
      <c r="ET1563" s="95"/>
      <c r="EU1563" s="95"/>
      <c r="EV1563" s="95"/>
      <c r="EW1563" s="95"/>
      <c r="EX1563" s="95"/>
      <c r="EY1563" s="95"/>
      <c r="EZ1563" s="95"/>
      <c r="FA1563" s="95"/>
      <c r="FB1563" s="95"/>
      <c r="FC1563" s="95"/>
      <c r="FD1563" s="95"/>
      <c r="FE1563" s="95"/>
      <c r="FF1563" s="95"/>
      <c r="FG1563" s="95"/>
      <c r="FH1563" s="95"/>
      <c r="FI1563" s="95"/>
      <c r="FJ1563" s="95"/>
      <c r="FK1563" s="95"/>
      <c r="FL1563" s="95"/>
      <c r="FM1563" s="95"/>
      <c r="FN1563" s="95"/>
      <c r="FO1563" s="95"/>
      <c r="FP1563" s="95"/>
      <c r="FQ1563" s="95"/>
      <c r="FR1563" s="95"/>
      <c r="FS1563" s="95"/>
      <c r="FT1563" s="95"/>
      <c r="FU1563" s="95"/>
      <c r="FV1563" s="95"/>
      <c r="FW1563" s="95"/>
      <c r="FX1563" s="95"/>
      <c r="FY1563" s="95"/>
      <c r="FZ1563" s="95"/>
      <c r="GA1563" s="95"/>
      <c r="GB1563" s="95"/>
      <c r="GC1563" s="95"/>
      <c r="GD1563" s="95"/>
      <c r="GE1563" s="95"/>
      <c r="GF1563" s="95"/>
      <c r="GG1563" s="95"/>
      <c r="GH1563" s="95"/>
      <c r="GI1563" s="95"/>
      <c r="GJ1563" s="95"/>
      <c r="GK1563" s="95"/>
      <c r="GL1563" s="95"/>
      <c r="GM1563" s="95"/>
      <c r="GN1563" s="95"/>
      <c r="GO1563" s="95"/>
      <c r="GP1563" s="95"/>
      <c r="GQ1563" s="95"/>
      <c r="GR1563" s="95"/>
      <c r="GS1563" s="95"/>
      <c r="GT1563" s="95"/>
      <c r="GU1563" s="95"/>
      <c r="GV1563" s="95"/>
      <c r="GW1563" s="95"/>
      <c r="GX1563" s="95"/>
      <c r="GY1563" s="95"/>
      <c r="GZ1563" s="95"/>
      <c r="HA1563" s="95"/>
      <c r="HB1563" s="95"/>
      <c r="HC1563" s="95"/>
      <c r="HD1563" s="95"/>
      <c r="HE1563" s="95"/>
      <c r="HF1563" s="95"/>
      <c r="HG1563" s="95"/>
      <c r="HH1563" s="95"/>
      <c r="HI1563" s="95"/>
      <c r="HJ1563" s="95"/>
      <c r="HK1563" s="95"/>
      <c r="HL1563" s="95"/>
      <c r="HM1563" s="95"/>
      <c r="HN1563" s="95"/>
      <c r="HO1563" s="95"/>
      <c r="HP1563" s="95"/>
      <c r="HQ1563" s="95"/>
      <c r="HR1563" s="95"/>
      <c r="HS1563" s="95"/>
      <c r="HT1563" s="95"/>
      <c r="HU1563" s="95"/>
      <c r="HV1563" s="95"/>
      <c r="HW1563" s="95"/>
      <c r="HX1563" s="95"/>
      <c r="HY1563" s="95"/>
      <c r="HZ1563" s="95"/>
      <c r="IA1563" s="95"/>
      <c r="IB1563" s="95"/>
      <c r="IC1563" s="95"/>
      <c r="ID1563" s="95"/>
      <c r="IE1563" s="95"/>
    </row>
    <row r="1564" s="92" customFormat="1" ht="60" hidden="1" customHeight="1">
      <c r="A1564" s="37"/>
      <c r="B1564" s="37" t="s">
        <v>62</v>
      </c>
      <c r="C1564" s="37" t="s">
        <v>63</v>
      </c>
      <c r="D1564" s="56" t="s">
        <v>64</v>
      </c>
      <c r="E1564" s="56">
        <v>604</v>
      </c>
      <c r="F1564" s="40" t="s">
        <v>5773</v>
      </c>
      <c r="G1564" s="37" t="s">
        <v>5975</v>
      </c>
      <c r="H1564" s="37" t="s">
        <v>5976</v>
      </c>
      <c r="I1564" s="48" t="s">
        <v>2604</v>
      </c>
      <c r="J1564" s="40" t="s">
        <v>931</v>
      </c>
      <c r="K1564" s="49" t="s">
        <v>2605</v>
      </c>
      <c r="L1564" s="49" t="s">
        <v>2606</v>
      </c>
      <c r="M1564" s="41" t="s">
        <v>5104</v>
      </c>
      <c r="N1564" s="56" t="s">
        <v>5977</v>
      </c>
      <c r="O1564" s="41" t="s">
        <v>75</v>
      </c>
      <c r="P1564" s="37" t="s">
        <v>76</v>
      </c>
      <c r="Q1564" s="42" t="s">
        <v>77</v>
      </c>
      <c r="R1564" s="91">
        <v>42591</v>
      </c>
      <c r="S1564" s="48">
        <v>8</v>
      </c>
      <c r="T1564" s="45">
        <f t="shared" si="139"/>
        <v>45512.599999999999</v>
      </c>
      <c r="U1564" s="41" t="s">
        <v>78</v>
      </c>
      <c r="V1564" s="37" t="str">
        <f t="shared" si="136"/>
        <v/>
      </c>
      <c r="W1564" s="37" t="str">
        <f t="shared" si="137"/>
        <v>°С</v>
      </c>
      <c r="X1564" s="41" t="s">
        <v>5962</v>
      </c>
      <c r="Y1564" s="48"/>
      <c r="Z1564" s="42" t="s">
        <v>79</v>
      </c>
      <c r="AA1564" s="56" t="s">
        <v>5963</v>
      </c>
      <c r="AB1564" s="48"/>
      <c r="AC1564" s="42" t="s">
        <v>81</v>
      </c>
      <c r="AD1564" s="49">
        <v>48</v>
      </c>
      <c r="AE1564" s="50">
        <v>45734</v>
      </c>
      <c r="AF1564" s="51">
        <v>47194</v>
      </c>
      <c r="AG1564" s="47" t="s">
        <v>82</v>
      </c>
      <c r="AH1564" s="40" t="s">
        <v>5978</v>
      </c>
      <c r="AI1564" s="478" t="s">
        <v>5979</v>
      </c>
      <c r="AJ1564" s="45" t="s">
        <v>109</v>
      </c>
      <c r="AK1564" s="51" t="str">
        <f t="shared" ca="1" si="140"/>
        <v>поверен</v>
      </c>
      <c r="AL1564" s="42"/>
      <c r="AM1564" s="42" t="s">
        <v>86</v>
      </c>
      <c r="AN1564" s="42" t="s">
        <v>87</v>
      </c>
      <c r="AO1564" s="42"/>
      <c r="AP1564" s="48" t="s">
        <v>4435</v>
      </c>
      <c r="AQ1564" s="41" t="s">
        <v>3278</v>
      </c>
      <c r="AR1564" s="51"/>
      <c r="AS1564" s="42"/>
      <c r="AT1564" s="37" t="s">
        <v>92</v>
      </c>
      <c r="AU1564" s="37"/>
      <c r="AV1564" s="40">
        <v>45032</v>
      </c>
      <c r="AW1564" s="40"/>
      <c r="AX1564" s="37"/>
      <c r="AY1564" s="37"/>
      <c r="AZ1564" s="37"/>
      <c r="BA1564" s="40"/>
      <c r="BB1564" s="40" t="s">
        <v>93</v>
      </c>
      <c r="BC1564" s="40" t="s">
        <v>94</v>
      </c>
      <c r="BD1564" s="42">
        <v>3201</v>
      </c>
      <c r="BE1564" s="40"/>
      <c r="BF1564" s="52"/>
      <c r="BG1564" s="93"/>
      <c r="BH1564" s="94"/>
      <c r="BI1564" s="37"/>
      <c r="BJ1564" s="41" t="s">
        <v>5966</v>
      </c>
      <c r="BK1564" s="37" t="s">
        <v>5091</v>
      </c>
      <c r="BL1564" s="95"/>
      <c r="BM1564" s="95"/>
      <c r="BN1564" s="95"/>
      <c r="BO1564" s="95"/>
      <c r="BP1564" s="95"/>
      <c r="BQ1564" s="95"/>
      <c r="BR1564" s="95"/>
      <c r="BS1564" s="95"/>
      <c r="BT1564" s="95"/>
      <c r="BU1564" s="95"/>
      <c r="BV1564" s="95"/>
      <c r="BW1564" s="95"/>
      <c r="BX1564" s="95"/>
      <c r="BY1564" s="95"/>
      <c r="BZ1564" s="95"/>
      <c r="CA1564" s="95"/>
      <c r="CB1564" s="95"/>
      <c r="CC1564" s="95"/>
      <c r="CD1564" s="95"/>
      <c r="CE1564" s="95"/>
      <c r="CF1564" s="95"/>
      <c r="CG1564" s="95"/>
      <c r="CH1564" s="95"/>
      <c r="CI1564" s="95"/>
      <c r="CJ1564" s="95"/>
      <c r="CK1564" s="95"/>
      <c r="CL1564" s="95"/>
      <c r="CM1564" s="95"/>
      <c r="CN1564" s="95"/>
      <c r="CO1564" s="95"/>
      <c r="CP1564" s="95"/>
      <c r="CQ1564" s="95"/>
      <c r="CR1564" s="95"/>
      <c r="CS1564" s="95"/>
      <c r="CT1564" s="95"/>
      <c r="CU1564" s="95"/>
      <c r="CV1564" s="95"/>
      <c r="CW1564" s="95"/>
      <c r="CX1564" s="95"/>
      <c r="CY1564" s="95"/>
      <c r="CZ1564" s="95"/>
      <c r="DA1564" s="95"/>
      <c r="DB1564" s="95"/>
      <c r="DC1564" s="95"/>
      <c r="DD1564" s="95"/>
      <c r="DE1564" s="95"/>
      <c r="DF1564" s="95"/>
      <c r="DG1564" s="95"/>
      <c r="DH1564" s="95"/>
      <c r="DI1564" s="95"/>
      <c r="DJ1564" s="95"/>
      <c r="DK1564" s="95"/>
      <c r="DL1564" s="95"/>
      <c r="DM1564" s="95"/>
      <c r="DN1564" s="95"/>
      <c r="DO1564" s="95"/>
      <c r="DP1564" s="95"/>
      <c r="DQ1564" s="95"/>
      <c r="DR1564" s="95"/>
      <c r="DS1564" s="95"/>
      <c r="DT1564" s="95"/>
      <c r="DU1564" s="95"/>
      <c r="DV1564" s="95"/>
      <c r="DW1564" s="95"/>
      <c r="DX1564" s="95"/>
      <c r="DY1564" s="95"/>
      <c r="DZ1564" s="95"/>
      <c r="EA1564" s="95"/>
      <c r="EB1564" s="95"/>
      <c r="EC1564" s="95"/>
      <c r="ED1564" s="95"/>
      <c r="EE1564" s="95"/>
      <c r="EF1564" s="95"/>
      <c r="EG1564" s="95"/>
      <c r="EH1564" s="95"/>
      <c r="EI1564" s="95"/>
      <c r="EJ1564" s="95"/>
      <c r="EK1564" s="95"/>
      <c r="EL1564" s="95"/>
      <c r="EM1564" s="95"/>
      <c r="EN1564" s="95"/>
      <c r="EO1564" s="95"/>
      <c r="EP1564" s="95"/>
      <c r="EQ1564" s="95"/>
      <c r="ER1564" s="95"/>
      <c r="ES1564" s="95"/>
      <c r="ET1564" s="95"/>
      <c r="EU1564" s="95"/>
      <c r="EV1564" s="95"/>
      <c r="EW1564" s="95"/>
      <c r="EX1564" s="95"/>
      <c r="EY1564" s="95"/>
      <c r="EZ1564" s="95"/>
      <c r="FA1564" s="95"/>
      <c r="FB1564" s="95"/>
      <c r="FC1564" s="95"/>
      <c r="FD1564" s="95"/>
      <c r="FE1564" s="95"/>
      <c r="FF1564" s="95"/>
      <c r="FG1564" s="95"/>
      <c r="FH1564" s="95"/>
      <c r="FI1564" s="95"/>
      <c r="FJ1564" s="95"/>
      <c r="FK1564" s="95"/>
      <c r="FL1564" s="95"/>
      <c r="FM1564" s="95"/>
      <c r="FN1564" s="95"/>
      <c r="FO1564" s="95"/>
      <c r="FP1564" s="95"/>
      <c r="FQ1564" s="95"/>
      <c r="FR1564" s="95"/>
      <c r="FS1564" s="95"/>
      <c r="FT1564" s="95"/>
      <c r="FU1564" s="95"/>
      <c r="FV1564" s="95"/>
      <c r="FW1564" s="95"/>
      <c r="FX1564" s="95"/>
      <c r="FY1564" s="95"/>
      <c r="FZ1564" s="95"/>
      <c r="GA1564" s="95"/>
      <c r="GB1564" s="95"/>
      <c r="GC1564" s="95"/>
      <c r="GD1564" s="95"/>
      <c r="GE1564" s="95"/>
      <c r="GF1564" s="95"/>
      <c r="GG1564" s="95"/>
      <c r="GH1564" s="95"/>
      <c r="GI1564" s="95"/>
      <c r="GJ1564" s="95"/>
      <c r="GK1564" s="95"/>
      <c r="GL1564" s="95"/>
      <c r="GM1564" s="95"/>
      <c r="GN1564" s="95"/>
      <c r="GO1564" s="95"/>
      <c r="GP1564" s="95"/>
      <c r="GQ1564" s="95"/>
      <c r="GR1564" s="95"/>
      <c r="GS1564" s="95"/>
      <c r="GT1564" s="95"/>
      <c r="GU1564" s="95"/>
      <c r="GV1564" s="95"/>
      <c r="GW1564" s="95"/>
      <c r="GX1564" s="95"/>
      <c r="GY1564" s="95"/>
      <c r="GZ1564" s="95"/>
      <c r="HA1564" s="95"/>
      <c r="HB1564" s="95"/>
      <c r="HC1564" s="95"/>
      <c r="HD1564" s="95"/>
      <c r="HE1564" s="95"/>
      <c r="HF1564" s="95"/>
      <c r="HG1564" s="95"/>
      <c r="HH1564" s="95"/>
      <c r="HI1564" s="95"/>
      <c r="HJ1564" s="95"/>
      <c r="HK1564" s="95"/>
      <c r="HL1564" s="95"/>
      <c r="HM1564" s="95"/>
      <c r="HN1564" s="95"/>
      <c r="HO1564" s="95"/>
      <c r="HP1564" s="95"/>
      <c r="HQ1564" s="95"/>
      <c r="HR1564" s="95"/>
      <c r="HS1564" s="95"/>
      <c r="HT1564" s="95"/>
      <c r="HU1564" s="95"/>
      <c r="HV1564" s="95"/>
      <c r="HW1564" s="95"/>
      <c r="HX1564" s="95"/>
      <c r="HY1564" s="95"/>
      <c r="HZ1564" s="95"/>
      <c r="IA1564" s="95"/>
      <c r="IB1564" s="95"/>
      <c r="IC1564" s="95"/>
      <c r="ID1564" s="95"/>
      <c r="IE1564" s="95"/>
    </row>
    <row r="1565" s="92" customFormat="1" ht="60" hidden="1" customHeight="1">
      <c r="A1565" s="37"/>
      <c r="B1565" s="37" t="s">
        <v>62</v>
      </c>
      <c r="C1565" s="37" t="s">
        <v>63</v>
      </c>
      <c r="D1565" s="56" t="s">
        <v>64</v>
      </c>
      <c r="E1565" s="56">
        <v>604</v>
      </c>
      <c r="F1565" s="40" t="s">
        <v>5773</v>
      </c>
      <c r="G1565" s="37" t="s">
        <v>5980</v>
      </c>
      <c r="H1565" s="37" t="s">
        <v>5981</v>
      </c>
      <c r="I1565" s="48" t="s">
        <v>2604</v>
      </c>
      <c r="J1565" s="40" t="s">
        <v>931</v>
      </c>
      <c r="K1565" s="49" t="s">
        <v>2605</v>
      </c>
      <c r="L1565" s="49" t="s">
        <v>2606</v>
      </c>
      <c r="M1565" s="41" t="s">
        <v>5104</v>
      </c>
      <c r="N1565" s="41" t="s">
        <v>5982</v>
      </c>
      <c r="O1565" s="41" t="s">
        <v>75</v>
      </c>
      <c r="P1565" s="37" t="s">
        <v>76</v>
      </c>
      <c r="Q1565" s="42" t="s">
        <v>77</v>
      </c>
      <c r="R1565" s="91" t="s">
        <v>5983</v>
      </c>
      <c r="S1565" s="48">
        <v>8</v>
      </c>
      <c r="T1565" s="45">
        <f t="shared" si="139"/>
        <v>2929.8015999999998</v>
      </c>
      <c r="U1565" s="41" t="s">
        <v>78</v>
      </c>
      <c r="V1565" s="37" t="str">
        <f t="shared" si="136"/>
        <v/>
      </c>
      <c r="W1565" s="37" t="str">
        <f t="shared" si="137"/>
        <v>°С</v>
      </c>
      <c r="X1565" s="41" t="s">
        <v>5962</v>
      </c>
      <c r="Y1565" s="48"/>
      <c r="Z1565" s="42" t="s">
        <v>79</v>
      </c>
      <c r="AA1565" s="56" t="s">
        <v>5963</v>
      </c>
      <c r="AB1565" s="48"/>
      <c r="AC1565" s="42" t="s">
        <v>81</v>
      </c>
      <c r="AD1565" s="49">
        <v>48</v>
      </c>
      <c r="AE1565" s="50">
        <v>45734</v>
      </c>
      <c r="AF1565" s="51">
        <v>47194</v>
      </c>
      <c r="AG1565" s="47" t="s">
        <v>82</v>
      </c>
      <c r="AH1565" s="40" t="s">
        <v>5978</v>
      </c>
      <c r="AI1565" s="478" t="s">
        <v>5984</v>
      </c>
      <c r="AJ1565" s="194" t="s">
        <v>109</v>
      </c>
      <c r="AK1565" s="51" t="str">
        <f t="shared" ca="1" si="140"/>
        <v>поверен</v>
      </c>
      <c r="AL1565" s="42"/>
      <c r="AM1565" s="42" t="s">
        <v>86</v>
      </c>
      <c r="AN1565" s="42" t="s">
        <v>87</v>
      </c>
      <c r="AO1565" s="42"/>
      <c r="AP1565" s="48" t="s">
        <v>4435</v>
      </c>
      <c r="AQ1565" s="41" t="s">
        <v>3278</v>
      </c>
      <c r="AR1565" s="51"/>
      <c r="AS1565" s="42"/>
      <c r="AT1565" s="37" t="s">
        <v>92</v>
      </c>
      <c r="AU1565" s="37"/>
      <c r="AV1565" s="40">
        <v>45032</v>
      </c>
      <c r="AW1565" s="40"/>
      <c r="AX1565" s="37"/>
      <c r="AY1565" s="37"/>
      <c r="AZ1565" s="37"/>
      <c r="BA1565" s="40"/>
      <c r="BB1565" s="40" t="s">
        <v>93</v>
      </c>
      <c r="BC1565" s="40" t="s">
        <v>94</v>
      </c>
      <c r="BD1565" s="42">
        <v>3201</v>
      </c>
      <c r="BE1565" s="40"/>
      <c r="BF1565" s="52"/>
      <c r="BG1565" s="93"/>
      <c r="BH1565" s="94"/>
      <c r="BI1565" s="37"/>
      <c r="BJ1565" s="41" t="s">
        <v>5966</v>
      </c>
      <c r="BK1565" s="37" t="s">
        <v>5091</v>
      </c>
      <c r="BL1565" s="95"/>
      <c r="BM1565" s="95"/>
      <c r="BN1565" s="95"/>
      <c r="BO1565" s="95"/>
      <c r="BP1565" s="95"/>
      <c r="BQ1565" s="95"/>
      <c r="BR1565" s="95"/>
      <c r="BS1565" s="95"/>
      <c r="BT1565" s="95"/>
      <c r="BU1565" s="95"/>
      <c r="BV1565" s="95"/>
      <c r="BW1565" s="95"/>
      <c r="BX1565" s="95"/>
      <c r="BY1565" s="95"/>
      <c r="BZ1565" s="95"/>
      <c r="CA1565" s="95"/>
      <c r="CB1565" s="95"/>
      <c r="CC1565" s="95"/>
      <c r="CD1565" s="95"/>
      <c r="CE1565" s="95"/>
      <c r="CF1565" s="95"/>
      <c r="CG1565" s="95"/>
      <c r="CH1565" s="95"/>
      <c r="CI1565" s="95"/>
      <c r="CJ1565" s="95"/>
      <c r="CK1565" s="95"/>
      <c r="CL1565" s="95"/>
      <c r="CM1565" s="95"/>
      <c r="CN1565" s="95"/>
      <c r="CO1565" s="95"/>
      <c r="CP1565" s="95"/>
      <c r="CQ1565" s="95"/>
      <c r="CR1565" s="95"/>
      <c r="CS1565" s="95"/>
      <c r="CT1565" s="95"/>
      <c r="CU1565" s="95"/>
      <c r="CV1565" s="95"/>
      <c r="CW1565" s="95"/>
      <c r="CX1565" s="95"/>
      <c r="CY1565" s="95"/>
      <c r="CZ1565" s="95"/>
      <c r="DA1565" s="95"/>
      <c r="DB1565" s="95"/>
      <c r="DC1565" s="95"/>
      <c r="DD1565" s="95"/>
      <c r="DE1565" s="95"/>
      <c r="DF1565" s="95"/>
      <c r="DG1565" s="95"/>
      <c r="DH1565" s="95"/>
      <c r="DI1565" s="95"/>
      <c r="DJ1565" s="95"/>
      <c r="DK1565" s="95"/>
      <c r="DL1565" s="95"/>
      <c r="DM1565" s="95"/>
      <c r="DN1565" s="95"/>
      <c r="DO1565" s="95"/>
      <c r="DP1565" s="95"/>
      <c r="DQ1565" s="95"/>
      <c r="DR1565" s="95"/>
      <c r="DS1565" s="95"/>
      <c r="DT1565" s="95"/>
      <c r="DU1565" s="95"/>
      <c r="DV1565" s="95"/>
      <c r="DW1565" s="95"/>
      <c r="DX1565" s="95"/>
      <c r="DY1565" s="95"/>
      <c r="DZ1565" s="95"/>
      <c r="EA1565" s="95"/>
      <c r="EB1565" s="95"/>
      <c r="EC1565" s="95"/>
      <c r="ED1565" s="95"/>
      <c r="EE1565" s="95"/>
      <c r="EF1565" s="95"/>
      <c r="EG1565" s="95"/>
      <c r="EH1565" s="95"/>
      <c r="EI1565" s="95"/>
      <c r="EJ1565" s="95"/>
      <c r="EK1565" s="95"/>
      <c r="EL1565" s="95"/>
      <c r="EM1565" s="95"/>
      <c r="EN1565" s="95"/>
      <c r="EO1565" s="95"/>
      <c r="EP1565" s="95"/>
      <c r="EQ1565" s="95"/>
      <c r="ER1565" s="95"/>
      <c r="ES1565" s="95"/>
      <c r="ET1565" s="95"/>
      <c r="EU1565" s="95"/>
      <c r="EV1565" s="95"/>
      <c r="EW1565" s="95"/>
      <c r="EX1565" s="95"/>
      <c r="EY1565" s="95"/>
      <c r="EZ1565" s="95"/>
      <c r="FA1565" s="95"/>
      <c r="FB1565" s="95"/>
      <c r="FC1565" s="95"/>
      <c r="FD1565" s="95"/>
      <c r="FE1565" s="95"/>
      <c r="FF1565" s="95"/>
      <c r="FG1565" s="95"/>
      <c r="FH1565" s="95"/>
      <c r="FI1565" s="95"/>
      <c r="FJ1565" s="95"/>
      <c r="FK1565" s="95"/>
      <c r="FL1565" s="95"/>
      <c r="FM1565" s="95"/>
      <c r="FN1565" s="95"/>
      <c r="FO1565" s="95"/>
      <c r="FP1565" s="95"/>
      <c r="FQ1565" s="95"/>
      <c r="FR1565" s="95"/>
      <c r="FS1565" s="95"/>
      <c r="FT1565" s="95"/>
      <c r="FU1565" s="95"/>
      <c r="FV1565" s="95"/>
      <c r="FW1565" s="95"/>
      <c r="FX1565" s="95"/>
      <c r="FY1565" s="95"/>
      <c r="FZ1565" s="95"/>
      <c r="GA1565" s="95"/>
      <c r="GB1565" s="95"/>
      <c r="GC1565" s="95"/>
      <c r="GD1565" s="95"/>
      <c r="GE1565" s="95"/>
      <c r="GF1565" s="95"/>
      <c r="GG1565" s="95"/>
      <c r="GH1565" s="95"/>
      <c r="GI1565" s="95"/>
      <c r="GJ1565" s="95"/>
      <c r="GK1565" s="95"/>
      <c r="GL1565" s="95"/>
      <c r="GM1565" s="95"/>
      <c r="GN1565" s="95"/>
      <c r="GO1565" s="95"/>
      <c r="GP1565" s="95"/>
      <c r="GQ1565" s="95"/>
      <c r="GR1565" s="95"/>
      <c r="GS1565" s="95"/>
      <c r="GT1565" s="95"/>
      <c r="GU1565" s="95"/>
      <c r="GV1565" s="95"/>
      <c r="GW1565" s="95"/>
      <c r="GX1565" s="95"/>
      <c r="GY1565" s="95"/>
      <c r="GZ1565" s="95"/>
      <c r="HA1565" s="95"/>
      <c r="HB1565" s="95"/>
      <c r="HC1565" s="95"/>
      <c r="HD1565" s="95"/>
      <c r="HE1565" s="95"/>
      <c r="HF1565" s="95"/>
      <c r="HG1565" s="95"/>
      <c r="HH1565" s="95"/>
      <c r="HI1565" s="95"/>
      <c r="HJ1565" s="95"/>
      <c r="HK1565" s="95"/>
      <c r="HL1565" s="95"/>
      <c r="HM1565" s="95"/>
      <c r="HN1565" s="95"/>
      <c r="HO1565" s="95"/>
      <c r="HP1565" s="95"/>
      <c r="HQ1565" s="95"/>
      <c r="HR1565" s="95"/>
      <c r="HS1565" s="95"/>
      <c r="HT1565" s="95"/>
      <c r="HU1565" s="95"/>
      <c r="HV1565" s="95"/>
      <c r="HW1565" s="95"/>
      <c r="HX1565" s="95"/>
      <c r="HY1565" s="95"/>
      <c r="HZ1565" s="95"/>
      <c r="IA1565" s="95"/>
      <c r="IB1565" s="95"/>
      <c r="IC1565" s="95"/>
      <c r="ID1565" s="95"/>
      <c r="IE1565" s="95"/>
    </row>
    <row r="1566" s="36" customFormat="1" ht="60" hidden="1" customHeight="1">
      <c r="A1566" s="37"/>
      <c r="B1566" s="37" t="s">
        <v>62</v>
      </c>
      <c r="C1566" s="37" t="s">
        <v>63</v>
      </c>
      <c r="D1566" s="56" t="s">
        <v>64</v>
      </c>
      <c r="E1566" s="56">
        <v>604</v>
      </c>
      <c r="F1566" s="40" t="s">
        <v>5773</v>
      </c>
      <c r="G1566" s="47" t="s">
        <v>5985</v>
      </c>
      <c r="H1566" s="47" t="s">
        <v>5986</v>
      </c>
      <c r="I1566" s="48" t="s">
        <v>2604</v>
      </c>
      <c r="J1566" s="40" t="s">
        <v>931</v>
      </c>
      <c r="K1566" s="49" t="s">
        <v>2605</v>
      </c>
      <c r="L1566" s="49" t="s">
        <v>2606</v>
      </c>
      <c r="M1566" s="38" t="s">
        <v>5104</v>
      </c>
      <c r="N1566" s="38" t="s">
        <v>5987</v>
      </c>
      <c r="O1566" s="38" t="s">
        <v>75</v>
      </c>
      <c r="P1566" s="37" t="s">
        <v>76</v>
      </c>
      <c r="Q1566" s="42" t="s">
        <v>77</v>
      </c>
      <c r="R1566" s="96" t="s">
        <v>5983</v>
      </c>
      <c r="S1566" s="48">
        <v>8</v>
      </c>
      <c r="T1566" s="45">
        <f t="shared" si="139"/>
        <v>2929.8015999999998</v>
      </c>
      <c r="U1566" s="38" t="s">
        <v>78</v>
      </c>
      <c r="V1566" s="47" t="str">
        <f t="shared" si="136"/>
        <v/>
      </c>
      <c r="W1566" s="47" t="str">
        <f t="shared" si="137"/>
        <v>°С</v>
      </c>
      <c r="X1566" s="38" t="s">
        <v>5962</v>
      </c>
      <c r="Y1566" s="48"/>
      <c r="Z1566" s="42" t="s">
        <v>79</v>
      </c>
      <c r="AA1566" s="56" t="s">
        <v>5963</v>
      </c>
      <c r="AB1566" s="48"/>
      <c r="AC1566" s="42" t="s">
        <v>81</v>
      </c>
      <c r="AD1566" s="102">
        <v>48</v>
      </c>
      <c r="AE1566" s="50">
        <v>45733</v>
      </c>
      <c r="AF1566" s="51">
        <f t="shared" si="138"/>
        <v>47193</v>
      </c>
      <c r="AG1566" s="51" t="s">
        <v>82</v>
      </c>
      <c r="AH1566" s="40" t="s">
        <v>83</v>
      </c>
      <c r="AI1566" s="40" t="s">
        <v>5988</v>
      </c>
      <c r="AJ1566" s="66" t="s">
        <v>109</v>
      </c>
      <c r="AK1566" s="51" t="str">
        <f t="shared" ca="1" si="140"/>
        <v>поверен</v>
      </c>
      <c r="AL1566" s="42"/>
      <c r="AM1566" s="42" t="s">
        <v>86</v>
      </c>
      <c r="AN1566" s="42" t="s">
        <v>87</v>
      </c>
      <c r="AO1566" s="42"/>
      <c r="AP1566" s="48" t="s">
        <v>4435</v>
      </c>
      <c r="AQ1566" s="41" t="s">
        <v>3278</v>
      </c>
      <c r="AR1566" s="51"/>
      <c r="AS1566" s="42"/>
      <c r="AT1566" s="37" t="s">
        <v>92</v>
      </c>
      <c r="AU1566" s="37"/>
      <c r="AV1566" s="40">
        <v>45032</v>
      </c>
      <c r="AW1566" s="40"/>
      <c r="AX1566" s="37"/>
      <c r="AY1566" s="37"/>
      <c r="AZ1566" s="37"/>
      <c r="BA1566" s="40"/>
      <c r="BB1566" s="40" t="s">
        <v>93</v>
      </c>
      <c r="BC1566" s="40" t="s">
        <v>94</v>
      </c>
      <c r="BD1566" s="42">
        <v>3201</v>
      </c>
      <c r="BE1566" s="40"/>
      <c r="BF1566" s="52"/>
      <c r="BG1566" s="53"/>
      <c r="BH1566" s="54"/>
      <c r="BI1566" s="47"/>
      <c r="BJ1566" s="38" t="s">
        <v>5966</v>
      </c>
      <c r="BK1566" s="47" t="s">
        <v>5091</v>
      </c>
      <c r="BL1566" s="55"/>
      <c r="BM1566" s="55"/>
      <c r="BN1566" s="55"/>
      <c r="BO1566" s="55"/>
      <c r="BP1566" s="55"/>
      <c r="BQ1566" s="55"/>
      <c r="BR1566" s="55"/>
      <c r="BS1566" s="55"/>
      <c r="BT1566" s="55"/>
      <c r="BU1566" s="55"/>
      <c r="BV1566" s="55"/>
      <c r="BW1566" s="55"/>
      <c r="BX1566" s="55"/>
      <c r="BY1566" s="55"/>
      <c r="BZ1566" s="55"/>
      <c r="CA1566" s="55"/>
      <c r="CB1566" s="55"/>
      <c r="CC1566" s="55"/>
      <c r="CD1566" s="55"/>
      <c r="CE1566" s="55"/>
      <c r="CF1566" s="55"/>
      <c r="CG1566" s="55"/>
      <c r="CH1566" s="55"/>
      <c r="CI1566" s="55"/>
      <c r="CJ1566" s="55"/>
      <c r="CK1566" s="55"/>
      <c r="CL1566" s="55"/>
      <c r="CM1566" s="55"/>
      <c r="CN1566" s="55"/>
      <c r="CO1566" s="55"/>
      <c r="CP1566" s="55"/>
      <c r="CQ1566" s="55"/>
      <c r="CR1566" s="55"/>
      <c r="CS1566" s="55"/>
      <c r="CT1566" s="55"/>
      <c r="CU1566" s="55"/>
      <c r="CV1566" s="55"/>
      <c r="CW1566" s="55"/>
      <c r="CX1566" s="55"/>
      <c r="CY1566" s="55"/>
      <c r="CZ1566" s="55"/>
      <c r="DA1566" s="55"/>
      <c r="DB1566" s="55"/>
      <c r="DC1566" s="55"/>
      <c r="DD1566" s="55"/>
      <c r="DE1566" s="55"/>
      <c r="DF1566" s="55"/>
      <c r="DG1566" s="55"/>
      <c r="DH1566" s="55"/>
      <c r="DI1566" s="55"/>
      <c r="DJ1566" s="55"/>
      <c r="DK1566" s="55"/>
      <c r="DL1566" s="55"/>
      <c r="DM1566" s="55"/>
      <c r="DN1566" s="55"/>
      <c r="DO1566" s="55"/>
      <c r="DP1566" s="55"/>
      <c r="DQ1566" s="55"/>
      <c r="DR1566" s="55"/>
      <c r="DS1566" s="55"/>
      <c r="DT1566" s="55"/>
      <c r="DU1566" s="55"/>
      <c r="DV1566" s="55"/>
      <c r="DW1566" s="55"/>
      <c r="DX1566" s="55"/>
      <c r="DY1566" s="55"/>
      <c r="DZ1566" s="55"/>
      <c r="EA1566" s="55"/>
      <c r="EB1566" s="55"/>
      <c r="EC1566" s="55"/>
      <c r="ED1566" s="55"/>
      <c r="EE1566" s="55"/>
      <c r="EF1566" s="55"/>
      <c r="EG1566" s="55"/>
      <c r="EH1566" s="55"/>
      <c r="EI1566" s="55"/>
      <c r="EJ1566" s="55"/>
      <c r="EK1566" s="55"/>
      <c r="EL1566" s="55"/>
      <c r="EM1566" s="55"/>
      <c r="EN1566" s="55"/>
      <c r="EO1566" s="55"/>
      <c r="EP1566" s="55"/>
      <c r="EQ1566" s="55"/>
      <c r="ER1566" s="55"/>
      <c r="ES1566" s="55"/>
      <c r="ET1566" s="55"/>
      <c r="EU1566" s="55"/>
      <c r="EV1566" s="55"/>
      <c r="EW1566" s="55"/>
      <c r="EX1566" s="55"/>
      <c r="EY1566" s="55"/>
      <c r="EZ1566" s="55"/>
      <c r="FA1566" s="55"/>
      <c r="FB1566" s="55"/>
      <c r="FC1566" s="55"/>
      <c r="FD1566" s="55"/>
      <c r="FE1566" s="55"/>
      <c r="FF1566" s="55"/>
      <c r="FG1566" s="55"/>
      <c r="FH1566" s="55"/>
      <c r="FI1566" s="55"/>
      <c r="FJ1566" s="55"/>
      <c r="FK1566" s="55"/>
      <c r="FL1566" s="55"/>
      <c r="FM1566" s="55"/>
      <c r="FN1566" s="55"/>
      <c r="FO1566" s="55"/>
      <c r="FP1566" s="55"/>
      <c r="FQ1566" s="55"/>
      <c r="FR1566" s="55"/>
      <c r="FS1566" s="55"/>
      <c r="FT1566" s="55"/>
      <c r="FU1566" s="55"/>
      <c r="FV1566" s="55"/>
      <c r="FW1566" s="55"/>
      <c r="FX1566" s="55"/>
      <c r="FY1566" s="55"/>
      <c r="FZ1566" s="55"/>
      <c r="GA1566" s="55"/>
      <c r="GB1566" s="55"/>
      <c r="GC1566" s="55"/>
      <c r="GD1566" s="55"/>
      <c r="GE1566" s="55"/>
      <c r="GF1566" s="55"/>
      <c r="GG1566" s="55"/>
      <c r="GH1566" s="55"/>
      <c r="GI1566" s="55"/>
      <c r="GJ1566" s="55"/>
      <c r="GK1566" s="55"/>
      <c r="GL1566" s="55"/>
      <c r="GM1566" s="55"/>
      <c r="GN1566" s="55"/>
      <c r="GO1566" s="55"/>
      <c r="GP1566" s="55"/>
      <c r="GQ1566" s="55"/>
      <c r="GR1566" s="55"/>
      <c r="GS1566" s="55"/>
      <c r="GT1566" s="55"/>
      <c r="GU1566" s="55"/>
      <c r="GV1566" s="55"/>
      <c r="GW1566" s="55"/>
      <c r="GX1566" s="55"/>
      <c r="GY1566" s="55"/>
      <c r="GZ1566" s="55"/>
      <c r="HA1566" s="55"/>
      <c r="HB1566" s="55"/>
      <c r="HC1566" s="55"/>
      <c r="HD1566" s="55"/>
      <c r="HE1566" s="55"/>
      <c r="HF1566" s="55"/>
      <c r="HG1566" s="55"/>
      <c r="HH1566" s="55"/>
      <c r="HI1566" s="55"/>
      <c r="HJ1566" s="55"/>
      <c r="HK1566" s="55"/>
      <c r="HL1566" s="55"/>
      <c r="HM1566" s="55"/>
      <c r="HN1566" s="55"/>
      <c r="HO1566" s="55"/>
      <c r="HP1566" s="55"/>
      <c r="HQ1566" s="55"/>
      <c r="HR1566" s="55"/>
      <c r="HS1566" s="55"/>
      <c r="HT1566" s="55"/>
      <c r="HU1566" s="55"/>
      <c r="HV1566" s="55"/>
      <c r="HW1566" s="55"/>
      <c r="HX1566" s="55"/>
      <c r="HY1566" s="55"/>
      <c r="HZ1566" s="55"/>
      <c r="IA1566" s="55"/>
      <c r="IB1566" s="55"/>
      <c r="IC1566" s="55"/>
      <c r="ID1566" s="55"/>
      <c r="IE1566" s="55"/>
    </row>
    <row r="1567" s="36" customFormat="1" ht="60" hidden="1" customHeight="1">
      <c r="A1567" s="37"/>
      <c r="B1567" s="37" t="s">
        <v>62</v>
      </c>
      <c r="C1567" s="37" t="s">
        <v>63</v>
      </c>
      <c r="D1567" s="56" t="s">
        <v>64</v>
      </c>
      <c r="E1567" s="56">
        <v>604</v>
      </c>
      <c r="F1567" s="40" t="s">
        <v>5773</v>
      </c>
      <c r="G1567" s="47" t="s">
        <v>5989</v>
      </c>
      <c r="H1567" s="47" t="s">
        <v>5990</v>
      </c>
      <c r="I1567" s="48" t="s">
        <v>2604</v>
      </c>
      <c r="J1567" s="40" t="s">
        <v>931</v>
      </c>
      <c r="K1567" s="49" t="s">
        <v>2605</v>
      </c>
      <c r="L1567" s="49" t="s">
        <v>2606</v>
      </c>
      <c r="M1567" s="38" t="s">
        <v>5104</v>
      </c>
      <c r="N1567" s="38" t="s">
        <v>5991</v>
      </c>
      <c r="O1567" s="38" t="s">
        <v>75</v>
      </c>
      <c r="P1567" s="37" t="s">
        <v>76</v>
      </c>
      <c r="Q1567" s="42" t="s">
        <v>77</v>
      </c>
      <c r="R1567" s="96">
        <v>42591</v>
      </c>
      <c r="S1567" s="48">
        <v>8</v>
      </c>
      <c r="T1567" s="45">
        <f t="shared" si="139"/>
        <v>45512.599999999999</v>
      </c>
      <c r="U1567" s="38" t="s">
        <v>78</v>
      </c>
      <c r="V1567" s="47" t="str">
        <f t="shared" si="136"/>
        <v/>
      </c>
      <c r="W1567" s="47" t="str">
        <f t="shared" si="137"/>
        <v>°С</v>
      </c>
      <c r="X1567" s="38" t="s">
        <v>5962</v>
      </c>
      <c r="Y1567" s="48"/>
      <c r="Z1567" s="42" t="s">
        <v>79</v>
      </c>
      <c r="AA1567" s="56" t="s">
        <v>5963</v>
      </c>
      <c r="AB1567" s="48"/>
      <c r="AC1567" s="42" t="s">
        <v>81</v>
      </c>
      <c r="AD1567" s="102">
        <v>48</v>
      </c>
      <c r="AE1567" s="50">
        <v>45733</v>
      </c>
      <c r="AF1567" s="51">
        <f t="shared" si="138"/>
        <v>47193</v>
      </c>
      <c r="AG1567" s="51" t="s">
        <v>82</v>
      </c>
      <c r="AH1567" s="40" t="s">
        <v>83</v>
      </c>
      <c r="AI1567" s="40" t="s">
        <v>5992</v>
      </c>
      <c r="AJ1567" s="66" t="s">
        <v>109</v>
      </c>
      <c r="AK1567" s="51" t="str">
        <f t="shared" ca="1" si="140"/>
        <v>поверен</v>
      </c>
      <c r="AL1567" s="42"/>
      <c r="AM1567" s="42" t="s">
        <v>86</v>
      </c>
      <c r="AN1567" s="42" t="s">
        <v>87</v>
      </c>
      <c r="AO1567" s="42"/>
      <c r="AP1567" s="48" t="s">
        <v>4435</v>
      </c>
      <c r="AQ1567" s="41" t="s">
        <v>3278</v>
      </c>
      <c r="AR1567" s="51"/>
      <c r="AS1567" s="42"/>
      <c r="AT1567" s="37" t="s">
        <v>92</v>
      </c>
      <c r="AU1567" s="37"/>
      <c r="AV1567" s="40">
        <v>45032</v>
      </c>
      <c r="AW1567" s="40"/>
      <c r="AX1567" s="37"/>
      <c r="AY1567" s="37"/>
      <c r="AZ1567" s="37"/>
      <c r="BA1567" s="40"/>
      <c r="BB1567" s="40" t="s">
        <v>93</v>
      </c>
      <c r="BC1567" s="40" t="s">
        <v>94</v>
      </c>
      <c r="BD1567" s="42">
        <v>3201</v>
      </c>
      <c r="BE1567" s="40"/>
      <c r="BF1567" s="52"/>
      <c r="BG1567" s="53"/>
      <c r="BH1567" s="54"/>
      <c r="BI1567" s="47"/>
      <c r="BJ1567" s="38" t="s">
        <v>5966</v>
      </c>
      <c r="BK1567" s="47" t="s">
        <v>5091</v>
      </c>
      <c r="BL1567" s="55"/>
      <c r="BM1567" s="55"/>
      <c r="BN1567" s="55"/>
      <c r="BO1567" s="55"/>
      <c r="BP1567" s="55"/>
      <c r="BQ1567" s="55"/>
      <c r="BR1567" s="55"/>
      <c r="BS1567" s="55"/>
      <c r="BT1567" s="55"/>
      <c r="BU1567" s="55"/>
      <c r="BV1567" s="55"/>
      <c r="BW1567" s="55"/>
      <c r="BX1567" s="55"/>
      <c r="BY1567" s="55"/>
      <c r="BZ1567" s="55"/>
      <c r="CA1567" s="55"/>
      <c r="CB1567" s="55"/>
      <c r="CC1567" s="55"/>
      <c r="CD1567" s="55"/>
      <c r="CE1567" s="55"/>
      <c r="CF1567" s="55"/>
      <c r="CG1567" s="55"/>
      <c r="CH1567" s="55"/>
      <c r="CI1567" s="55"/>
      <c r="CJ1567" s="55"/>
      <c r="CK1567" s="55"/>
      <c r="CL1567" s="55"/>
      <c r="CM1567" s="55"/>
      <c r="CN1567" s="55"/>
      <c r="CO1567" s="55"/>
      <c r="CP1567" s="55"/>
      <c r="CQ1567" s="55"/>
      <c r="CR1567" s="55"/>
      <c r="CS1567" s="55"/>
      <c r="CT1567" s="55"/>
      <c r="CU1567" s="55"/>
      <c r="CV1567" s="55"/>
      <c r="CW1567" s="55"/>
      <c r="CX1567" s="55"/>
      <c r="CY1567" s="55"/>
      <c r="CZ1567" s="55"/>
      <c r="DA1567" s="55"/>
      <c r="DB1567" s="55"/>
      <c r="DC1567" s="55"/>
      <c r="DD1567" s="55"/>
      <c r="DE1567" s="55"/>
      <c r="DF1567" s="55"/>
      <c r="DG1567" s="55"/>
      <c r="DH1567" s="55"/>
      <c r="DI1567" s="55"/>
      <c r="DJ1567" s="55"/>
      <c r="DK1567" s="55"/>
      <c r="DL1567" s="55"/>
      <c r="DM1567" s="55"/>
      <c r="DN1567" s="55"/>
      <c r="DO1567" s="55"/>
      <c r="DP1567" s="55"/>
      <c r="DQ1567" s="55"/>
      <c r="DR1567" s="55"/>
      <c r="DS1567" s="55"/>
      <c r="DT1567" s="55"/>
      <c r="DU1567" s="55"/>
      <c r="DV1567" s="55"/>
      <c r="DW1567" s="55"/>
      <c r="DX1567" s="55"/>
      <c r="DY1567" s="55"/>
      <c r="DZ1567" s="55"/>
      <c r="EA1567" s="55"/>
      <c r="EB1567" s="55"/>
      <c r="EC1567" s="55"/>
      <c r="ED1567" s="55"/>
      <c r="EE1567" s="55"/>
      <c r="EF1567" s="55"/>
      <c r="EG1567" s="55"/>
      <c r="EH1567" s="55"/>
      <c r="EI1567" s="55"/>
      <c r="EJ1567" s="55"/>
      <c r="EK1567" s="55"/>
      <c r="EL1567" s="55"/>
      <c r="EM1567" s="55"/>
      <c r="EN1567" s="55"/>
      <c r="EO1567" s="55"/>
      <c r="EP1567" s="55"/>
      <c r="EQ1567" s="55"/>
      <c r="ER1567" s="55"/>
      <c r="ES1567" s="55"/>
      <c r="ET1567" s="55"/>
      <c r="EU1567" s="55"/>
      <c r="EV1567" s="55"/>
      <c r="EW1567" s="55"/>
      <c r="EX1567" s="55"/>
      <c r="EY1567" s="55"/>
      <c r="EZ1567" s="55"/>
      <c r="FA1567" s="55"/>
      <c r="FB1567" s="55"/>
      <c r="FC1567" s="55"/>
      <c r="FD1567" s="55"/>
      <c r="FE1567" s="55"/>
      <c r="FF1567" s="55"/>
      <c r="FG1567" s="55"/>
      <c r="FH1567" s="55"/>
      <c r="FI1567" s="55"/>
      <c r="FJ1567" s="55"/>
      <c r="FK1567" s="55"/>
      <c r="FL1567" s="55"/>
      <c r="FM1567" s="55"/>
      <c r="FN1567" s="55"/>
      <c r="FO1567" s="55"/>
      <c r="FP1567" s="55"/>
      <c r="FQ1567" s="55"/>
      <c r="FR1567" s="55"/>
      <c r="FS1567" s="55"/>
      <c r="FT1567" s="55"/>
      <c r="FU1567" s="55"/>
      <c r="FV1567" s="55"/>
      <c r="FW1567" s="55"/>
      <c r="FX1567" s="55"/>
      <c r="FY1567" s="55"/>
      <c r="FZ1567" s="55"/>
      <c r="GA1567" s="55"/>
      <c r="GB1567" s="55"/>
      <c r="GC1567" s="55"/>
      <c r="GD1567" s="55"/>
      <c r="GE1567" s="55"/>
      <c r="GF1567" s="55"/>
      <c r="GG1567" s="55"/>
      <c r="GH1567" s="55"/>
      <c r="GI1567" s="55"/>
      <c r="GJ1567" s="55"/>
      <c r="GK1567" s="55"/>
      <c r="GL1567" s="55"/>
      <c r="GM1567" s="55"/>
      <c r="GN1567" s="55"/>
      <c r="GO1567" s="55"/>
      <c r="GP1567" s="55"/>
      <c r="GQ1567" s="55"/>
      <c r="GR1567" s="55"/>
      <c r="GS1567" s="55"/>
      <c r="GT1567" s="55"/>
      <c r="GU1567" s="55"/>
      <c r="GV1567" s="55"/>
      <c r="GW1567" s="55"/>
      <c r="GX1567" s="55"/>
      <c r="GY1567" s="55"/>
      <c r="GZ1567" s="55"/>
      <c r="HA1567" s="55"/>
      <c r="HB1567" s="55"/>
      <c r="HC1567" s="55"/>
      <c r="HD1567" s="55"/>
      <c r="HE1567" s="55"/>
      <c r="HF1567" s="55"/>
      <c r="HG1567" s="55"/>
      <c r="HH1567" s="55"/>
      <c r="HI1567" s="55"/>
      <c r="HJ1567" s="55"/>
      <c r="HK1567" s="55"/>
      <c r="HL1567" s="55"/>
      <c r="HM1567" s="55"/>
      <c r="HN1567" s="55"/>
      <c r="HO1567" s="55"/>
      <c r="HP1567" s="55"/>
      <c r="HQ1567" s="55"/>
      <c r="HR1567" s="55"/>
      <c r="HS1567" s="55"/>
      <c r="HT1567" s="55"/>
      <c r="HU1567" s="55"/>
      <c r="HV1567" s="55"/>
      <c r="HW1567" s="55"/>
      <c r="HX1567" s="55"/>
      <c r="HY1567" s="55"/>
      <c r="HZ1567" s="55"/>
      <c r="IA1567" s="55"/>
      <c r="IB1567" s="55"/>
      <c r="IC1567" s="55"/>
      <c r="ID1567" s="55"/>
      <c r="IE1567" s="55"/>
    </row>
    <row r="1568" s="36" customFormat="1" ht="60" hidden="1" customHeight="1">
      <c r="A1568" s="37"/>
      <c r="B1568" s="37" t="s">
        <v>62</v>
      </c>
      <c r="C1568" s="37" t="s">
        <v>63</v>
      </c>
      <c r="D1568" s="56" t="s">
        <v>64</v>
      </c>
      <c r="E1568" s="56">
        <v>604</v>
      </c>
      <c r="F1568" s="40" t="s">
        <v>5773</v>
      </c>
      <c r="G1568" s="47" t="s">
        <v>5993</v>
      </c>
      <c r="H1568" s="47" t="s">
        <v>5994</v>
      </c>
      <c r="I1568" s="48" t="s">
        <v>2604</v>
      </c>
      <c r="J1568" s="40" t="s">
        <v>931</v>
      </c>
      <c r="K1568" s="49" t="s">
        <v>2605</v>
      </c>
      <c r="L1568" s="49" t="s">
        <v>2606</v>
      </c>
      <c r="M1568" s="38" t="s">
        <v>5104</v>
      </c>
      <c r="N1568" s="56" t="s">
        <v>5995</v>
      </c>
      <c r="O1568" s="38" t="s">
        <v>75</v>
      </c>
      <c r="P1568" s="37" t="s">
        <v>76</v>
      </c>
      <c r="Q1568" s="42" t="s">
        <v>77</v>
      </c>
      <c r="R1568" s="96">
        <v>42591</v>
      </c>
      <c r="S1568" s="48">
        <v>8</v>
      </c>
      <c r="T1568" s="45">
        <f t="shared" si="139"/>
        <v>45512.599999999999</v>
      </c>
      <c r="U1568" s="38" t="s">
        <v>78</v>
      </c>
      <c r="V1568" s="47" t="str">
        <f t="shared" si="136"/>
        <v/>
      </c>
      <c r="W1568" s="47" t="str">
        <f t="shared" si="137"/>
        <v>°С</v>
      </c>
      <c r="X1568" s="38" t="s">
        <v>5962</v>
      </c>
      <c r="Y1568" s="48"/>
      <c r="Z1568" s="42" t="s">
        <v>79</v>
      </c>
      <c r="AA1568" s="56" t="s">
        <v>5963</v>
      </c>
      <c r="AB1568" s="48"/>
      <c r="AC1568" s="42" t="s">
        <v>81</v>
      </c>
      <c r="AD1568" s="102">
        <v>48</v>
      </c>
      <c r="AE1568" s="50">
        <v>45733</v>
      </c>
      <c r="AF1568" s="51">
        <f t="shared" si="138"/>
        <v>47193</v>
      </c>
      <c r="AG1568" s="51" t="s">
        <v>82</v>
      </c>
      <c r="AH1568" s="40" t="s">
        <v>83</v>
      </c>
      <c r="AI1568" s="40" t="s">
        <v>5996</v>
      </c>
      <c r="AJ1568" s="66" t="s">
        <v>109</v>
      </c>
      <c r="AK1568" s="51" t="str">
        <f t="shared" ca="1" si="140"/>
        <v>поверен</v>
      </c>
      <c r="AL1568" s="42"/>
      <c r="AM1568" s="42" t="s">
        <v>86</v>
      </c>
      <c r="AN1568" s="42" t="s">
        <v>87</v>
      </c>
      <c r="AO1568" s="42"/>
      <c r="AP1568" s="48" t="s">
        <v>4435</v>
      </c>
      <c r="AQ1568" s="41" t="s">
        <v>3278</v>
      </c>
      <c r="AR1568" s="51"/>
      <c r="AS1568" s="42"/>
      <c r="AT1568" s="37" t="s">
        <v>92</v>
      </c>
      <c r="AU1568" s="37"/>
      <c r="AV1568" s="40">
        <v>45032</v>
      </c>
      <c r="AW1568" s="40"/>
      <c r="AX1568" s="37"/>
      <c r="AY1568" s="37"/>
      <c r="AZ1568" s="37"/>
      <c r="BA1568" s="40"/>
      <c r="BB1568" s="40" t="s">
        <v>93</v>
      </c>
      <c r="BC1568" s="40" t="s">
        <v>94</v>
      </c>
      <c r="BD1568" s="42">
        <v>3201</v>
      </c>
      <c r="BE1568" s="40"/>
      <c r="BF1568" s="52"/>
      <c r="BG1568" s="53"/>
      <c r="BH1568" s="54"/>
      <c r="BI1568" s="47"/>
      <c r="BJ1568" s="38" t="s">
        <v>5966</v>
      </c>
      <c r="BK1568" s="47" t="s">
        <v>5091</v>
      </c>
      <c r="BL1568" s="55"/>
      <c r="BM1568" s="55"/>
      <c r="BN1568" s="55"/>
      <c r="BO1568" s="55"/>
      <c r="BP1568" s="55"/>
      <c r="BQ1568" s="55"/>
      <c r="BR1568" s="55"/>
      <c r="BS1568" s="55"/>
      <c r="BT1568" s="55"/>
      <c r="BU1568" s="55"/>
      <c r="BV1568" s="55"/>
      <c r="BW1568" s="55"/>
      <c r="BX1568" s="55"/>
      <c r="BY1568" s="55"/>
      <c r="BZ1568" s="55"/>
      <c r="CA1568" s="55"/>
      <c r="CB1568" s="55"/>
      <c r="CC1568" s="55"/>
      <c r="CD1568" s="55"/>
      <c r="CE1568" s="55"/>
      <c r="CF1568" s="55"/>
      <c r="CG1568" s="55"/>
      <c r="CH1568" s="55"/>
      <c r="CI1568" s="55"/>
      <c r="CJ1568" s="55"/>
      <c r="CK1568" s="55"/>
      <c r="CL1568" s="55"/>
      <c r="CM1568" s="55"/>
      <c r="CN1568" s="55"/>
      <c r="CO1568" s="55"/>
      <c r="CP1568" s="55"/>
      <c r="CQ1568" s="55"/>
      <c r="CR1568" s="55"/>
      <c r="CS1568" s="55"/>
      <c r="CT1568" s="55"/>
      <c r="CU1568" s="55"/>
      <c r="CV1568" s="55"/>
      <c r="CW1568" s="55"/>
      <c r="CX1568" s="55"/>
      <c r="CY1568" s="55"/>
      <c r="CZ1568" s="55"/>
      <c r="DA1568" s="55"/>
      <c r="DB1568" s="55"/>
      <c r="DC1568" s="55"/>
      <c r="DD1568" s="55"/>
      <c r="DE1568" s="55"/>
      <c r="DF1568" s="55"/>
      <c r="DG1568" s="55"/>
      <c r="DH1568" s="55"/>
      <c r="DI1568" s="55"/>
      <c r="DJ1568" s="55"/>
      <c r="DK1568" s="55"/>
      <c r="DL1568" s="55"/>
      <c r="DM1568" s="55"/>
      <c r="DN1568" s="55"/>
      <c r="DO1568" s="55"/>
      <c r="DP1568" s="55"/>
      <c r="DQ1568" s="55"/>
      <c r="DR1568" s="55"/>
      <c r="DS1568" s="55"/>
      <c r="DT1568" s="55"/>
      <c r="DU1568" s="55"/>
      <c r="DV1568" s="55"/>
      <c r="DW1568" s="55"/>
      <c r="DX1568" s="55"/>
      <c r="DY1568" s="55"/>
      <c r="DZ1568" s="55"/>
      <c r="EA1568" s="55"/>
      <c r="EB1568" s="55"/>
      <c r="EC1568" s="55"/>
      <c r="ED1568" s="55"/>
      <c r="EE1568" s="55"/>
      <c r="EF1568" s="55"/>
      <c r="EG1568" s="55"/>
      <c r="EH1568" s="55"/>
      <c r="EI1568" s="55"/>
      <c r="EJ1568" s="55"/>
      <c r="EK1568" s="55"/>
      <c r="EL1568" s="55"/>
      <c r="EM1568" s="55"/>
      <c r="EN1568" s="55"/>
      <c r="EO1568" s="55"/>
      <c r="EP1568" s="55"/>
      <c r="EQ1568" s="55"/>
      <c r="ER1568" s="55"/>
      <c r="ES1568" s="55"/>
      <c r="ET1568" s="55"/>
      <c r="EU1568" s="55"/>
      <c r="EV1568" s="55"/>
      <c r="EW1568" s="55"/>
      <c r="EX1568" s="55"/>
      <c r="EY1568" s="55"/>
      <c r="EZ1568" s="55"/>
      <c r="FA1568" s="55"/>
      <c r="FB1568" s="55"/>
      <c r="FC1568" s="55"/>
      <c r="FD1568" s="55"/>
      <c r="FE1568" s="55"/>
      <c r="FF1568" s="55"/>
      <c r="FG1568" s="55"/>
      <c r="FH1568" s="55"/>
      <c r="FI1568" s="55"/>
      <c r="FJ1568" s="55"/>
      <c r="FK1568" s="55"/>
      <c r="FL1568" s="55"/>
      <c r="FM1568" s="55"/>
      <c r="FN1568" s="55"/>
      <c r="FO1568" s="55"/>
      <c r="FP1568" s="55"/>
      <c r="FQ1568" s="55"/>
      <c r="FR1568" s="55"/>
      <c r="FS1568" s="55"/>
      <c r="FT1568" s="55"/>
      <c r="FU1568" s="55"/>
      <c r="FV1568" s="55"/>
      <c r="FW1568" s="55"/>
      <c r="FX1568" s="55"/>
      <c r="FY1568" s="55"/>
      <c r="FZ1568" s="55"/>
      <c r="GA1568" s="55"/>
      <c r="GB1568" s="55"/>
      <c r="GC1568" s="55"/>
      <c r="GD1568" s="55"/>
      <c r="GE1568" s="55"/>
      <c r="GF1568" s="55"/>
      <c r="GG1568" s="55"/>
      <c r="GH1568" s="55"/>
      <c r="GI1568" s="55"/>
      <c r="GJ1568" s="55"/>
      <c r="GK1568" s="55"/>
      <c r="GL1568" s="55"/>
      <c r="GM1568" s="55"/>
      <c r="GN1568" s="55"/>
      <c r="GO1568" s="55"/>
      <c r="GP1568" s="55"/>
      <c r="GQ1568" s="55"/>
      <c r="GR1568" s="55"/>
      <c r="GS1568" s="55"/>
      <c r="GT1568" s="55"/>
      <c r="GU1568" s="55"/>
      <c r="GV1568" s="55"/>
      <c r="GW1568" s="55"/>
      <c r="GX1568" s="55"/>
      <c r="GY1568" s="55"/>
      <c r="GZ1568" s="55"/>
      <c r="HA1568" s="55"/>
      <c r="HB1568" s="55"/>
      <c r="HC1568" s="55"/>
      <c r="HD1568" s="55"/>
      <c r="HE1568" s="55"/>
      <c r="HF1568" s="55"/>
      <c r="HG1568" s="55"/>
      <c r="HH1568" s="55"/>
      <c r="HI1568" s="55"/>
      <c r="HJ1568" s="55"/>
      <c r="HK1568" s="55"/>
      <c r="HL1568" s="55"/>
      <c r="HM1568" s="55"/>
      <c r="HN1568" s="55"/>
      <c r="HO1568" s="55"/>
      <c r="HP1568" s="55"/>
      <c r="HQ1568" s="55"/>
      <c r="HR1568" s="55"/>
      <c r="HS1568" s="55"/>
      <c r="HT1568" s="55"/>
      <c r="HU1568" s="55"/>
      <c r="HV1568" s="55"/>
      <c r="HW1568" s="55"/>
      <c r="HX1568" s="55"/>
      <c r="HY1568" s="55"/>
      <c r="HZ1568" s="55"/>
      <c r="IA1568" s="55"/>
      <c r="IB1568" s="55"/>
      <c r="IC1568" s="55"/>
      <c r="ID1568" s="55"/>
      <c r="IE1568" s="55"/>
    </row>
    <row r="1569" s="36" customFormat="1" ht="60" hidden="1" customHeight="1">
      <c r="A1569" s="34"/>
      <c r="B1569" s="37" t="s">
        <v>62</v>
      </c>
      <c r="C1569" s="37" t="s">
        <v>63</v>
      </c>
      <c r="D1569" s="56" t="s">
        <v>64</v>
      </c>
      <c r="E1569" s="56">
        <v>604</v>
      </c>
      <c r="F1569" s="40" t="s">
        <v>5773</v>
      </c>
      <c r="G1569" s="47" t="s">
        <v>5997</v>
      </c>
      <c r="H1569" s="47" t="s">
        <v>5998</v>
      </c>
      <c r="I1569" s="48" t="s">
        <v>2604</v>
      </c>
      <c r="J1569" s="40" t="s">
        <v>931</v>
      </c>
      <c r="K1569" s="49" t="s">
        <v>2605</v>
      </c>
      <c r="L1569" s="49" t="s">
        <v>2606</v>
      </c>
      <c r="M1569" s="38" t="s">
        <v>5104</v>
      </c>
      <c r="N1569" s="56" t="s">
        <v>5999</v>
      </c>
      <c r="O1569" s="38" t="s">
        <v>75</v>
      </c>
      <c r="P1569" s="37" t="s">
        <v>76</v>
      </c>
      <c r="Q1569" s="42" t="s">
        <v>77</v>
      </c>
      <c r="R1569" s="96">
        <v>42591</v>
      </c>
      <c r="S1569" s="48">
        <v>8</v>
      </c>
      <c r="T1569" s="45">
        <f t="shared" si="139"/>
        <v>45512.599999999999</v>
      </c>
      <c r="U1569" s="38" t="s">
        <v>78</v>
      </c>
      <c r="V1569" s="47" t="str">
        <f t="shared" si="136"/>
        <v/>
      </c>
      <c r="W1569" s="47" t="str">
        <f t="shared" si="137"/>
        <v>°С</v>
      </c>
      <c r="X1569" s="38" t="s">
        <v>5962</v>
      </c>
      <c r="Y1569" s="48"/>
      <c r="Z1569" s="42" t="s">
        <v>79</v>
      </c>
      <c r="AA1569" s="56" t="s">
        <v>5963</v>
      </c>
      <c r="AB1569" s="48"/>
      <c r="AC1569" s="42" t="s">
        <v>81</v>
      </c>
      <c r="AD1569" s="102">
        <v>48</v>
      </c>
      <c r="AE1569" s="50">
        <v>45733</v>
      </c>
      <c r="AF1569" s="51">
        <f t="shared" si="138"/>
        <v>47193</v>
      </c>
      <c r="AG1569" s="51" t="s">
        <v>82</v>
      </c>
      <c r="AH1569" s="40" t="s">
        <v>83</v>
      </c>
      <c r="AI1569" s="40" t="s">
        <v>6000</v>
      </c>
      <c r="AJ1569" s="66" t="s">
        <v>109</v>
      </c>
      <c r="AK1569" s="51" t="str">
        <f t="shared" ca="1" si="140"/>
        <v>поверен</v>
      </c>
      <c r="AL1569" s="42"/>
      <c r="AM1569" s="42" t="s">
        <v>86</v>
      </c>
      <c r="AN1569" s="42" t="s">
        <v>87</v>
      </c>
      <c r="AO1569" s="42"/>
      <c r="AP1569" s="48" t="s">
        <v>4435</v>
      </c>
      <c r="AQ1569" s="41" t="s">
        <v>3278</v>
      </c>
      <c r="AR1569" s="51"/>
      <c r="AS1569" s="42"/>
      <c r="AT1569" s="37" t="s">
        <v>92</v>
      </c>
      <c r="AU1569" s="37"/>
      <c r="AV1569" s="40">
        <v>45032</v>
      </c>
      <c r="AW1569" s="40"/>
      <c r="AX1569" s="37"/>
      <c r="AY1569" s="37"/>
      <c r="AZ1569" s="37"/>
      <c r="BA1569" s="40"/>
      <c r="BB1569" s="40" t="s">
        <v>93</v>
      </c>
      <c r="BC1569" s="40" t="s">
        <v>94</v>
      </c>
      <c r="BD1569" s="42">
        <v>3201</v>
      </c>
      <c r="BE1569" s="40"/>
      <c r="BF1569" s="52"/>
      <c r="BG1569" s="53"/>
      <c r="BH1569" s="54"/>
      <c r="BI1569" s="47"/>
      <c r="BJ1569" s="38" t="s">
        <v>5966</v>
      </c>
      <c r="BK1569" s="47" t="s">
        <v>5091</v>
      </c>
      <c r="BL1569" s="55"/>
      <c r="BM1569" s="55"/>
      <c r="BN1569" s="55"/>
      <c r="BO1569" s="55"/>
      <c r="BP1569" s="55"/>
      <c r="BQ1569" s="55"/>
      <c r="BR1569" s="55"/>
      <c r="BS1569" s="55"/>
      <c r="BT1569" s="55"/>
      <c r="BU1569" s="55"/>
      <c r="BV1569" s="55"/>
      <c r="BW1569" s="55"/>
      <c r="BX1569" s="55"/>
      <c r="BY1569" s="55"/>
      <c r="BZ1569" s="55"/>
      <c r="CA1569" s="55"/>
      <c r="CB1569" s="55"/>
      <c r="CC1569" s="55"/>
      <c r="CD1569" s="55"/>
      <c r="CE1569" s="55"/>
      <c r="CF1569" s="55"/>
      <c r="CG1569" s="55"/>
      <c r="CH1569" s="55"/>
      <c r="CI1569" s="55"/>
      <c r="CJ1569" s="55"/>
      <c r="CK1569" s="55"/>
      <c r="CL1569" s="55"/>
      <c r="CM1569" s="55"/>
      <c r="CN1569" s="55"/>
      <c r="CO1569" s="55"/>
      <c r="CP1569" s="55"/>
      <c r="CQ1569" s="55"/>
      <c r="CR1569" s="55"/>
      <c r="CS1569" s="55"/>
      <c r="CT1569" s="55"/>
      <c r="CU1569" s="55"/>
      <c r="CV1569" s="55"/>
      <c r="CW1569" s="55"/>
      <c r="CX1569" s="55"/>
      <c r="CY1569" s="55"/>
      <c r="CZ1569" s="55"/>
      <c r="DA1569" s="55"/>
      <c r="DB1569" s="55"/>
      <c r="DC1569" s="55"/>
      <c r="DD1569" s="55"/>
      <c r="DE1569" s="55"/>
      <c r="DF1569" s="55"/>
      <c r="DG1569" s="55"/>
      <c r="DH1569" s="55"/>
      <c r="DI1569" s="55"/>
      <c r="DJ1569" s="55"/>
      <c r="DK1569" s="55"/>
      <c r="DL1569" s="55"/>
      <c r="DM1569" s="55"/>
      <c r="DN1569" s="55"/>
      <c r="DO1569" s="55"/>
      <c r="DP1569" s="55"/>
      <c r="DQ1569" s="55"/>
      <c r="DR1569" s="55"/>
      <c r="DS1569" s="55"/>
      <c r="DT1569" s="55"/>
      <c r="DU1569" s="55"/>
      <c r="DV1569" s="55"/>
      <c r="DW1569" s="55"/>
      <c r="DX1569" s="55"/>
      <c r="DY1569" s="55"/>
      <c r="DZ1569" s="55"/>
      <c r="EA1569" s="55"/>
      <c r="EB1569" s="55"/>
      <c r="EC1569" s="55"/>
      <c r="ED1569" s="55"/>
      <c r="EE1569" s="55"/>
      <c r="EF1569" s="55"/>
      <c r="EG1569" s="55"/>
      <c r="EH1569" s="55"/>
      <c r="EI1569" s="55"/>
      <c r="EJ1569" s="55"/>
      <c r="EK1569" s="55"/>
      <c r="EL1569" s="55"/>
      <c r="EM1569" s="55"/>
      <c r="EN1569" s="55"/>
      <c r="EO1569" s="55"/>
      <c r="EP1569" s="55"/>
      <c r="EQ1569" s="55"/>
      <c r="ER1569" s="55"/>
      <c r="ES1569" s="55"/>
      <c r="ET1569" s="55"/>
      <c r="EU1569" s="55"/>
      <c r="EV1569" s="55"/>
      <c r="EW1569" s="55"/>
      <c r="EX1569" s="55"/>
      <c r="EY1569" s="55"/>
      <c r="EZ1569" s="55"/>
      <c r="FA1569" s="55"/>
      <c r="FB1569" s="55"/>
      <c r="FC1569" s="55"/>
      <c r="FD1569" s="55"/>
      <c r="FE1569" s="55"/>
      <c r="FF1569" s="55"/>
      <c r="FG1569" s="55"/>
      <c r="FH1569" s="55"/>
      <c r="FI1569" s="55"/>
      <c r="FJ1569" s="55"/>
      <c r="FK1569" s="55"/>
      <c r="FL1569" s="55"/>
      <c r="FM1569" s="55"/>
      <c r="FN1569" s="55"/>
      <c r="FO1569" s="55"/>
      <c r="FP1569" s="55"/>
      <c r="FQ1569" s="55"/>
      <c r="FR1569" s="55"/>
      <c r="FS1569" s="55"/>
      <c r="FT1569" s="55"/>
      <c r="FU1569" s="55"/>
      <c r="FV1569" s="55"/>
      <c r="FW1569" s="55"/>
      <c r="FX1569" s="55"/>
      <c r="FY1569" s="55"/>
      <c r="FZ1569" s="55"/>
      <c r="GA1569" s="55"/>
      <c r="GB1569" s="55"/>
      <c r="GC1569" s="55"/>
      <c r="GD1569" s="55"/>
      <c r="GE1569" s="55"/>
      <c r="GF1569" s="55"/>
      <c r="GG1569" s="55"/>
      <c r="GH1569" s="55"/>
      <c r="GI1569" s="55"/>
      <c r="GJ1569" s="55"/>
      <c r="GK1569" s="55"/>
      <c r="GL1569" s="55"/>
      <c r="GM1569" s="55"/>
      <c r="GN1569" s="55"/>
      <c r="GO1569" s="55"/>
      <c r="GP1569" s="55"/>
      <c r="GQ1569" s="55"/>
      <c r="GR1569" s="55"/>
      <c r="GS1569" s="55"/>
      <c r="GT1569" s="55"/>
      <c r="GU1569" s="55"/>
      <c r="GV1569" s="55"/>
      <c r="GW1569" s="55"/>
      <c r="GX1569" s="55"/>
      <c r="GY1569" s="55"/>
      <c r="GZ1569" s="55"/>
      <c r="HA1569" s="55"/>
      <c r="HB1569" s="55"/>
      <c r="HC1569" s="55"/>
      <c r="HD1569" s="55"/>
      <c r="HE1569" s="55"/>
      <c r="HF1569" s="55"/>
      <c r="HG1569" s="55"/>
      <c r="HH1569" s="55"/>
      <c r="HI1569" s="55"/>
      <c r="HJ1569" s="55"/>
      <c r="HK1569" s="55"/>
      <c r="HL1569" s="55"/>
      <c r="HM1569" s="55"/>
      <c r="HN1569" s="55"/>
      <c r="HO1569" s="55"/>
      <c r="HP1569" s="55"/>
      <c r="HQ1569" s="55"/>
      <c r="HR1569" s="55"/>
      <c r="HS1569" s="55"/>
      <c r="HT1569" s="55"/>
      <c r="HU1569" s="55"/>
      <c r="HV1569" s="55"/>
      <c r="HW1569" s="55"/>
      <c r="HX1569" s="55"/>
      <c r="HY1569" s="55"/>
      <c r="HZ1569" s="55"/>
      <c r="IA1569" s="55"/>
      <c r="IB1569" s="55"/>
      <c r="IC1569" s="55"/>
      <c r="ID1569" s="55"/>
      <c r="IE1569" s="55"/>
    </row>
    <row r="1570" s="36" customFormat="1" ht="60" hidden="1" customHeight="1">
      <c r="A1570" s="37"/>
      <c r="B1570" s="37" t="s">
        <v>62</v>
      </c>
      <c r="C1570" s="37" t="s">
        <v>63</v>
      </c>
      <c r="D1570" s="56" t="s">
        <v>64</v>
      </c>
      <c r="E1570" s="56">
        <v>604</v>
      </c>
      <c r="F1570" s="40" t="s">
        <v>5773</v>
      </c>
      <c r="G1570" s="47" t="s">
        <v>6001</v>
      </c>
      <c r="H1570" s="47" t="s">
        <v>6002</v>
      </c>
      <c r="I1570" s="48" t="s">
        <v>2604</v>
      </c>
      <c r="J1570" s="40" t="s">
        <v>931</v>
      </c>
      <c r="K1570" s="49" t="s">
        <v>2605</v>
      </c>
      <c r="L1570" s="49" t="s">
        <v>2606</v>
      </c>
      <c r="M1570" s="38" t="s">
        <v>5104</v>
      </c>
      <c r="N1570" s="56" t="s">
        <v>6003</v>
      </c>
      <c r="O1570" s="38" t="s">
        <v>75</v>
      </c>
      <c r="P1570" s="37" t="s">
        <v>76</v>
      </c>
      <c r="Q1570" s="42" t="s">
        <v>77</v>
      </c>
      <c r="R1570" s="96">
        <v>42591</v>
      </c>
      <c r="S1570" s="48">
        <v>8</v>
      </c>
      <c r="T1570" s="45">
        <f t="shared" si="139"/>
        <v>45512.599999999999</v>
      </c>
      <c r="U1570" s="38" t="s">
        <v>78</v>
      </c>
      <c r="V1570" s="832" t="str">
        <f t="shared" si="136"/>
        <v/>
      </c>
      <c r="W1570" s="47" t="str">
        <f t="shared" si="137"/>
        <v>°С</v>
      </c>
      <c r="X1570" s="38" t="s">
        <v>5962</v>
      </c>
      <c r="Y1570" s="833"/>
      <c r="Z1570" s="834" t="s">
        <v>79</v>
      </c>
      <c r="AA1570" s="56" t="s">
        <v>5963</v>
      </c>
      <c r="AB1570" s="48"/>
      <c r="AC1570" s="42" t="s">
        <v>81</v>
      </c>
      <c r="AD1570" s="102">
        <v>48</v>
      </c>
      <c r="AE1570" s="50">
        <v>45733</v>
      </c>
      <c r="AF1570" s="51">
        <f t="shared" si="138"/>
        <v>47193</v>
      </c>
      <c r="AG1570" s="51" t="s">
        <v>82</v>
      </c>
      <c r="AH1570" s="40" t="s">
        <v>83</v>
      </c>
      <c r="AI1570" s="40" t="s">
        <v>6004</v>
      </c>
      <c r="AJ1570" s="66" t="s">
        <v>109</v>
      </c>
      <c r="AK1570" s="51" t="str">
        <f t="shared" ca="1" si="140"/>
        <v>поверен</v>
      </c>
      <c r="AL1570" s="42"/>
      <c r="AM1570" s="42" t="s">
        <v>86</v>
      </c>
      <c r="AN1570" s="42" t="s">
        <v>87</v>
      </c>
      <c r="AO1570" s="42"/>
      <c r="AP1570" s="48" t="s">
        <v>4435</v>
      </c>
      <c r="AQ1570" s="41" t="s">
        <v>3278</v>
      </c>
      <c r="AR1570" s="51"/>
      <c r="AS1570" s="42"/>
      <c r="AT1570" s="37" t="s">
        <v>92</v>
      </c>
      <c r="AU1570" s="37"/>
      <c r="AV1570" s="40">
        <v>45032</v>
      </c>
      <c r="AW1570" s="40"/>
      <c r="AX1570" s="37"/>
      <c r="AY1570" s="37"/>
      <c r="AZ1570" s="37"/>
      <c r="BA1570" s="40"/>
      <c r="BB1570" s="40" t="s">
        <v>93</v>
      </c>
      <c r="BC1570" s="40" t="s">
        <v>94</v>
      </c>
      <c r="BD1570" s="42">
        <v>3201</v>
      </c>
      <c r="BE1570" s="40"/>
      <c r="BF1570" s="52"/>
      <c r="BG1570" s="53"/>
      <c r="BH1570" s="54"/>
      <c r="BI1570" s="47"/>
      <c r="BJ1570" s="38" t="s">
        <v>5966</v>
      </c>
      <c r="BK1570" s="47" t="s">
        <v>5091</v>
      </c>
      <c r="BL1570" s="55"/>
      <c r="BM1570" s="55"/>
      <c r="BN1570" s="55"/>
      <c r="BO1570" s="55"/>
      <c r="BP1570" s="55"/>
      <c r="BQ1570" s="55"/>
      <c r="BR1570" s="55"/>
      <c r="BS1570" s="55"/>
      <c r="BT1570" s="55"/>
      <c r="BU1570" s="55"/>
      <c r="BV1570" s="55"/>
      <c r="BW1570" s="55"/>
      <c r="BX1570" s="55"/>
      <c r="BY1570" s="55"/>
      <c r="BZ1570" s="55"/>
      <c r="CA1570" s="55"/>
      <c r="CB1570" s="55"/>
      <c r="CC1570" s="55"/>
      <c r="CD1570" s="55"/>
      <c r="CE1570" s="55"/>
      <c r="CF1570" s="55"/>
      <c r="CG1570" s="55"/>
      <c r="CH1570" s="55"/>
      <c r="CI1570" s="55"/>
      <c r="CJ1570" s="55"/>
      <c r="CK1570" s="55"/>
      <c r="CL1570" s="55"/>
      <c r="CM1570" s="55"/>
      <c r="CN1570" s="55"/>
      <c r="CO1570" s="55"/>
      <c r="CP1570" s="55"/>
      <c r="CQ1570" s="55"/>
      <c r="CR1570" s="55"/>
      <c r="CS1570" s="55"/>
      <c r="CT1570" s="55"/>
      <c r="CU1570" s="55"/>
      <c r="CV1570" s="55"/>
      <c r="CW1570" s="55"/>
      <c r="CX1570" s="55"/>
      <c r="CY1570" s="55"/>
      <c r="CZ1570" s="55"/>
      <c r="DA1570" s="55"/>
      <c r="DB1570" s="55"/>
      <c r="DC1570" s="55"/>
      <c r="DD1570" s="55"/>
      <c r="DE1570" s="55"/>
      <c r="DF1570" s="55"/>
      <c r="DG1570" s="55"/>
      <c r="DH1570" s="55"/>
      <c r="DI1570" s="55"/>
      <c r="DJ1570" s="55"/>
      <c r="DK1570" s="55"/>
      <c r="DL1570" s="55"/>
      <c r="DM1570" s="55"/>
      <c r="DN1570" s="55"/>
      <c r="DO1570" s="55"/>
      <c r="DP1570" s="55"/>
      <c r="DQ1570" s="55"/>
      <c r="DR1570" s="55"/>
      <c r="DS1570" s="55"/>
      <c r="DT1570" s="55"/>
      <c r="DU1570" s="55"/>
      <c r="DV1570" s="55"/>
      <c r="DW1570" s="55"/>
      <c r="DX1570" s="55"/>
      <c r="DY1570" s="55"/>
      <c r="DZ1570" s="55"/>
      <c r="EA1570" s="55"/>
      <c r="EB1570" s="55"/>
      <c r="EC1570" s="55"/>
      <c r="ED1570" s="55"/>
      <c r="EE1570" s="55"/>
      <c r="EF1570" s="55"/>
      <c r="EG1570" s="55"/>
      <c r="EH1570" s="55"/>
      <c r="EI1570" s="55"/>
      <c r="EJ1570" s="55"/>
      <c r="EK1570" s="55"/>
      <c r="EL1570" s="55"/>
      <c r="EM1570" s="55"/>
      <c r="EN1570" s="55"/>
      <c r="EO1570" s="55"/>
      <c r="EP1570" s="55"/>
      <c r="EQ1570" s="55"/>
      <c r="ER1570" s="55"/>
      <c r="ES1570" s="55"/>
      <c r="ET1570" s="55"/>
      <c r="EU1570" s="55"/>
      <c r="EV1570" s="55"/>
      <c r="EW1570" s="55"/>
      <c r="EX1570" s="55"/>
      <c r="EY1570" s="55"/>
      <c r="EZ1570" s="55"/>
      <c r="FA1570" s="55"/>
      <c r="FB1570" s="55"/>
      <c r="FC1570" s="55"/>
      <c r="FD1570" s="55"/>
      <c r="FE1570" s="55"/>
      <c r="FF1570" s="55"/>
      <c r="FG1570" s="55"/>
      <c r="FH1570" s="55"/>
      <c r="FI1570" s="55"/>
      <c r="FJ1570" s="55"/>
      <c r="FK1570" s="55"/>
      <c r="FL1570" s="55"/>
      <c r="FM1570" s="55"/>
      <c r="FN1570" s="55"/>
      <c r="FO1570" s="55"/>
      <c r="FP1570" s="55"/>
      <c r="FQ1570" s="55"/>
      <c r="FR1570" s="55"/>
      <c r="FS1570" s="55"/>
      <c r="FT1570" s="55"/>
      <c r="FU1570" s="55"/>
      <c r="FV1570" s="55"/>
      <c r="FW1570" s="55"/>
      <c r="FX1570" s="55"/>
      <c r="FY1570" s="55"/>
      <c r="FZ1570" s="55"/>
      <c r="GA1570" s="55"/>
      <c r="GB1570" s="55"/>
      <c r="GC1570" s="55"/>
      <c r="GD1570" s="55"/>
      <c r="GE1570" s="55"/>
      <c r="GF1570" s="55"/>
      <c r="GG1570" s="55"/>
      <c r="GH1570" s="55"/>
      <c r="GI1570" s="55"/>
      <c r="GJ1570" s="55"/>
      <c r="GK1570" s="55"/>
      <c r="GL1570" s="55"/>
      <c r="GM1570" s="55"/>
      <c r="GN1570" s="55"/>
      <c r="GO1570" s="55"/>
      <c r="GP1570" s="55"/>
      <c r="GQ1570" s="55"/>
      <c r="GR1570" s="55"/>
      <c r="GS1570" s="55"/>
      <c r="GT1570" s="55"/>
      <c r="GU1570" s="55"/>
      <c r="GV1570" s="55"/>
      <c r="GW1570" s="55"/>
      <c r="GX1570" s="55"/>
      <c r="GY1570" s="55"/>
      <c r="GZ1570" s="55"/>
      <c r="HA1570" s="55"/>
      <c r="HB1570" s="55"/>
      <c r="HC1570" s="55"/>
      <c r="HD1570" s="55"/>
      <c r="HE1570" s="55"/>
      <c r="HF1570" s="55"/>
      <c r="HG1570" s="55"/>
      <c r="HH1570" s="55"/>
      <c r="HI1570" s="55"/>
      <c r="HJ1570" s="55"/>
      <c r="HK1570" s="55"/>
      <c r="HL1570" s="55"/>
      <c r="HM1570" s="55"/>
      <c r="HN1570" s="55"/>
      <c r="HO1570" s="55"/>
      <c r="HP1570" s="55"/>
      <c r="HQ1570" s="55"/>
      <c r="HR1570" s="55"/>
      <c r="HS1570" s="55"/>
      <c r="HT1570" s="55"/>
      <c r="HU1570" s="55"/>
      <c r="HV1570" s="55"/>
      <c r="HW1570" s="55"/>
      <c r="HX1570" s="55"/>
      <c r="HY1570" s="55"/>
      <c r="HZ1570" s="55"/>
      <c r="IA1570" s="55"/>
      <c r="IB1570" s="55"/>
      <c r="IC1570" s="55"/>
      <c r="ID1570" s="55"/>
      <c r="IE1570" s="55"/>
    </row>
    <row r="1571" s="36" customFormat="1" ht="60" hidden="1" customHeight="1">
      <c r="A1571" s="37"/>
      <c r="B1571" s="37" t="s">
        <v>62</v>
      </c>
      <c r="C1571" s="37" t="s">
        <v>63</v>
      </c>
      <c r="D1571" s="56" t="s">
        <v>64</v>
      </c>
      <c r="E1571" s="56">
        <v>604</v>
      </c>
      <c r="F1571" s="40" t="s">
        <v>5773</v>
      </c>
      <c r="G1571" s="47" t="s">
        <v>6005</v>
      </c>
      <c r="H1571" s="47" t="s">
        <v>6006</v>
      </c>
      <c r="I1571" s="48" t="s">
        <v>2604</v>
      </c>
      <c r="J1571" s="40" t="s">
        <v>931</v>
      </c>
      <c r="K1571" s="49" t="s">
        <v>2605</v>
      </c>
      <c r="L1571" s="49" t="s">
        <v>2606</v>
      </c>
      <c r="M1571" s="38" t="s">
        <v>5104</v>
      </c>
      <c r="N1571" s="38" t="s">
        <v>6007</v>
      </c>
      <c r="O1571" s="38" t="s">
        <v>75</v>
      </c>
      <c r="P1571" s="37" t="s">
        <v>76</v>
      </c>
      <c r="Q1571" s="42" t="s">
        <v>77</v>
      </c>
      <c r="R1571" s="96">
        <v>42591</v>
      </c>
      <c r="S1571" s="48">
        <v>8</v>
      </c>
      <c r="T1571" s="45">
        <f t="shared" si="139"/>
        <v>45512.599999999999</v>
      </c>
      <c r="U1571" s="38" t="s">
        <v>78</v>
      </c>
      <c r="V1571" s="47" t="str">
        <f t="shared" si="136"/>
        <v/>
      </c>
      <c r="W1571" s="47" t="str">
        <f t="shared" si="137"/>
        <v>°С</v>
      </c>
      <c r="X1571" s="38" t="s">
        <v>5962</v>
      </c>
      <c r="Y1571" s="48"/>
      <c r="Z1571" s="42" t="s">
        <v>79</v>
      </c>
      <c r="AA1571" s="56" t="s">
        <v>5963</v>
      </c>
      <c r="AB1571" s="48"/>
      <c r="AC1571" s="42" t="s">
        <v>81</v>
      </c>
      <c r="AD1571" s="102">
        <v>48</v>
      </c>
      <c r="AE1571" s="50">
        <v>45733</v>
      </c>
      <c r="AF1571" s="51">
        <f t="shared" si="138"/>
        <v>47193</v>
      </c>
      <c r="AG1571" s="51" t="s">
        <v>82</v>
      </c>
      <c r="AH1571" s="40" t="s">
        <v>83</v>
      </c>
      <c r="AI1571" s="40" t="s">
        <v>6008</v>
      </c>
      <c r="AJ1571" s="66" t="s">
        <v>109</v>
      </c>
      <c r="AK1571" s="51" t="str">
        <f t="shared" ca="1" si="140"/>
        <v>поверен</v>
      </c>
      <c r="AL1571" s="42"/>
      <c r="AM1571" s="42" t="s">
        <v>86</v>
      </c>
      <c r="AN1571" s="42" t="s">
        <v>87</v>
      </c>
      <c r="AO1571" s="42"/>
      <c r="AP1571" s="48" t="s">
        <v>4435</v>
      </c>
      <c r="AQ1571" s="41" t="s">
        <v>3278</v>
      </c>
      <c r="AR1571" s="51"/>
      <c r="AS1571" s="42"/>
      <c r="AT1571" s="37" t="s">
        <v>92</v>
      </c>
      <c r="AU1571" s="37"/>
      <c r="AV1571" s="40">
        <v>45032</v>
      </c>
      <c r="AW1571" s="40"/>
      <c r="AX1571" s="37"/>
      <c r="AY1571" s="37"/>
      <c r="AZ1571" s="37"/>
      <c r="BA1571" s="40"/>
      <c r="BB1571" s="40" t="s">
        <v>93</v>
      </c>
      <c r="BC1571" s="40" t="s">
        <v>94</v>
      </c>
      <c r="BD1571" s="42">
        <v>3201</v>
      </c>
      <c r="BE1571" s="40"/>
      <c r="BF1571" s="52"/>
      <c r="BG1571" s="53"/>
      <c r="BH1571" s="54"/>
      <c r="BI1571" s="47"/>
      <c r="BJ1571" s="38" t="s">
        <v>5966</v>
      </c>
      <c r="BK1571" s="47" t="s">
        <v>5091</v>
      </c>
      <c r="BL1571" s="55"/>
      <c r="BM1571" s="55"/>
      <c r="BN1571" s="55"/>
      <c r="BO1571" s="55"/>
      <c r="BP1571" s="55"/>
      <c r="BQ1571" s="55"/>
      <c r="BR1571" s="55"/>
      <c r="BS1571" s="55"/>
      <c r="BT1571" s="55"/>
      <c r="BU1571" s="55"/>
      <c r="BV1571" s="55"/>
      <c r="BW1571" s="55"/>
      <c r="BX1571" s="55"/>
      <c r="BY1571" s="55"/>
      <c r="BZ1571" s="55"/>
      <c r="CA1571" s="55"/>
      <c r="CB1571" s="55"/>
      <c r="CC1571" s="55"/>
      <c r="CD1571" s="55"/>
      <c r="CE1571" s="55"/>
      <c r="CF1571" s="55"/>
      <c r="CG1571" s="55"/>
      <c r="CH1571" s="55"/>
      <c r="CI1571" s="55"/>
      <c r="CJ1571" s="55"/>
      <c r="CK1571" s="55"/>
      <c r="CL1571" s="55"/>
      <c r="CM1571" s="55"/>
      <c r="CN1571" s="55"/>
      <c r="CO1571" s="55"/>
      <c r="CP1571" s="55"/>
      <c r="CQ1571" s="55"/>
      <c r="CR1571" s="55"/>
      <c r="CS1571" s="55"/>
      <c r="CT1571" s="55"/>
      <c r="CU1571" s="55"/>
      <c r="CV1571" s="55"/>
      <c r="CW1571" s="55"/>
      <c r="CX1571" s="55"/>
      <c r="CY1571" s="55"/>
      <c r="CZ1571" s="55"/>
      <c r="DA1571" s="55"/>
      <c r="DB1571" s="55"/>
      <c r="DC1571" s="55"/>
      <c r="DD1571" s="55"/>
      <c r="DE1571" s="55"/>
      <c r="DF1571" s="55"/>
      <c r="DG1571" s="55"/>
      <c r="DH1571" s="55"/>
      <c r="DI1571" s="55"/>
      <c r="DJ1571" s="55"/>
      <c r="DK1571" s="55"/>
      <c r="DL1571" s="55"/>
      <c r="DM1571" s="55"/>
      <c r="DN1571" s="55"/>
      <c r="DO1571" s="55"/>
      <c r="DP1571" s="55"/>
      <c r="DQ1571" s="55"/>
      <c r="DR1571" s="55"/>
      <c r="DS1571" s="55"/>
      <c r="DT1571" s="55"/>
      <c r="DU1571" s="55"/>
      <c r="DV1571" s="55"/>
      <c r="DW1571" s="55"/>
      <c r="DX1571" s="55"/>
      <c r="DY1571" s="55"/>
      <c r="DZ1571" s="55"/>
      <c r="EA1571" s="55"/>
      <c r="EB1571" s="55"/>
      <c r="EC1571" s="55"/>
      <c r="ED1571" s="55"/>
      <c r="EE1571" s="55"/>
      <c r="EF1571" s="55"/>
      <c r="EG1571" s="55"/>
      <c r="EH1571" s="55"/>
      <c r="EI1571" s="55"/>
      <c r="EJ1571" s="55"/>
      <c r="EK1571" s="55"/>
      <c r="EL1571" s="55"/>
      <c r="EM1571" s="55"/>
      <c r="EN1571" s="55"/>
      <c r="EO1571" s="55"/>
      <c r="EP1571" s="55"/>
      <c r="EQ1571" s="55"/>
      <c r="ER1571" s="55"/>
      <c r="ES1571" s="55"/>
      <c r="ET1571" s="55"/>
      <c r="EU1571" s="55"/>
      <c r="EV1571" s="55"/>
      <c r="EW1571" s="55"/>
      <c r="EX1571" s="55"/>
      <c r="EY1571" s="55"/>
      <c r="EZ1571" s="55"/>
      <c r="FA1571" s="55"/>
      <c r="FB1571" s="55"/>
      <c r="FC1571" s="55"/>
      <c r="FD1571" s="55"/>
      <c r="FE1571" s="55"/>
      <c r="FF1571" s="55"/>
      <c r="FG1571" s="55"/>
      <c r="FH1571" s="55"/>
      <c r="FI1571" s="55"/>
      <c r="FJ1571" s="55"/>
      <c r="FK1571" s="55"/>
      <c r="FL1571" s="55"/>
      <c r="FM1571" s="55"/>
      <c r="FN1571" s="55"/>
      <c r="FO1571" s="55"/>
      <c r="FP1571" s="55"/>
      <c r="FQ1571" s="55"/>
      <c r="FR1571" s="55"/>
      <c r="FS1571" s="55"/>
      <c r="FT1571" s="55"/>
      <c r="FU1571" s="55"/>
      <c r="FV1571" s="55"/>
      <c r="FW1571" s="55"/>
      <c r="FX1571" s="55"/>
      <c r="FY1571" s="55"/>
      <c r="FZ1571" s="55"/>
      <c r="GA1571" s="55"/>
      <c r="GB1571" s="55"/>
      <c r="GC1571" s="55"/>
      <c r="GD1571" s="55"/>
      <c r="GE1571" s="55"/>
      <c r="GF1571" s="55"/>
      <c r="GG1571" s="55"/>
      <c r="GH1571" s="55"/>
      <c r="GI1571" s="55"/>
      <c r="GJ1571" s="55"/>
      <c r="GK1571" s="55"/>
      <c r="GL1571" s="55"/>
      <c r="GM1571" s="55"/>
      <c r="GN1571" s="55"/>
      <c r="GO1571" s="55"/>
      <c r="GP1571" s="55"/>
      <c r="GQ1571" s="55"/>
      <c r="GR1571" s="55"/>
      <c r="GS1571" s="55"/>
      <c r="GT1571" s="55"/>
      <c r="GU1571" s="55"/>
      <c r="GV1571" s="55"/>
      <c r="GW1571" s="55"/>
      <c r="GX1571" s="55"/>
      <c r="GY1571" s="55"/>
      <c r="GZ1571" s="55"/>
      <c r="HA1571" s="55"/>
      <c r="HB1571" s="55"/>
      <c r="HC1571" s="55"/>
      <c r="HD1571" s="55"/>
      <c r="HE1571" s="55"/>
      <c r="HF1571" s="55"/>
      <c r="HG1571" s="55"/>
      <c r="HH1571" s="55"/>
      <c r="HI1571" s="55"/>
      <c r="HJ1571" s="55"/>
      <c r="HK1571" s="55"/>
      <c r="HL1571" s="55"/>
      <c r="HM1571" s="55"/>
      <c r="HN1571" s="55"/>
      <c r="HO1571" s="55"/>
      <c r="HP1571" s="55"/>
      <c r="HQ1571" s="55"/>
      <c r="HR1571" s="55"/>
      <c r="HS1571" s="55"/>
      <c r="HT1571" s="55"/>
      <c r="HU1571" s="55"/>
      <c r="HV1571" s="55"/>
      <c r="HW1571" s="55"/>
      <c r="HX1571" s="55"/>
      <c r="HY1571" s="55"/>
      <c r="HZ1571" s="55"/>
      <c r="IA1571" s="55"/>
      <c r="IB1571" s="55"/>
      <c r="IC1571" s="55"/>
      <c r="ID1571" s="55"/>
      <c r="IE1571" s="55"/>
    </row>
    <row r="1572" s="36" customFormat="1" ht="60" hidden="1" customHeight="1">
      <c r="A1572" s="37"/>
      <c r="B1572" s="37" t="s">
        <v>62</v>
      </c>
      <c r="C1572" s="37" t="s">
        <v>63</v>
      </c>
      <c r="D1572" s="56" t="s">
        <v>64</v>
      </c>
      <c r="E1572" s="56">
        <v>604</v>
      </c>
      <c r="F1572" s="40" t="s">
        <v>5773</v>
      </c>
      <c r="G1572" s="47" t="s">
        <v>6009</v>
      </c>
      <c r="H1572" s="47" t="s">
        <v>6010</v>
      </c>
      <c r="I1572" s="48" t="s">
        <v>2604</v>
      </c>
      <c r="J1572" s="40" t="s">
        <v>931</v>
      </c>
      <c r="K1572" s="49" t="s">
        <v>2605</v>
      </c>
      <c r="L1572" s="49" t="s">
        <v>2606</v>
      </c>
      <c r="M1572" s="38" t="s">
        <v>5104</v>
      </c>
      <c r="N1572" s="56" t="s">
        <v>6011</v>
      </c>
      <c r="O1572" s="38" t="s">
        <v>75</v>
      </c>
      <c r="P1572" s="37" t="s">
        <v>76</v>
      </c>
      <c r="Q1572" s="42" t="s">
        <v>77</v>
      </c>
      <c r="R1572" s="96">
        <v>42591</v>
      </c>
      <c r="S1572" s="48">
        <v>8</v>
      </c>
      <c r="T1572" s="45">
        <f t="shared" si="139"/>
        <v>45512.599999999999</v>
      </c>
      <c r="U1572" s="38" t="s">
        <v>78</v>
      </c>
      <c r="V1572" s="47" t="str">
        <f t="shared" si="136"/>
        <v/>
      </c>
      <c r="W1572" s="47" t="str">
        <f t="shared" si="137"/>
        <v>°С</v>
      </c>
      <c r="X1572" s="38" t="s">
        <v>5962</v>
      </c>
      <c r="Y1572" s="48"/>
      <c r="Z1572" s="42" t="s">
        <v>79</v>
      </c>
      <c r="AA1572" s="56" t="s">
        <v>5963</v>
      </c>
      <c r="AB1572" s="48"/>
      <c r="AC1572" s="42" t="s">
        <v>81</v>
      </c>
      <c r="AD1572" s="102">
        <v>48</v>
      </c>
      <c r="AE1572" s="50">
        <v>45733</v>
      </c>
      <c r="AF1572" s="51">
        <f t="shared" si="138"/>
        <v>47193</v>
      </c>
      <c r="AG1572" s="51" t="s">
        <v>82</v>
      </c>
      <c r="AH1572" s="40" t="s">
        <v>83</v>
      </c>
      <c r="AI1572" s="40" t="s">
        <v>6012</v>
      </c>
      <c r="AJ1572" s="66" t="s">
        <v>109</v>
      </c>
      <c r="AK1572" s="51" t="str">
        <f t="shared" ca="1" si="140"/>
        <v>поверен</v>
      </c>
      <c r="AL1572" s="42"/>
      <c r="AM1572" s="42" t="s">
        <v>86</v>
      </c>
      <c r="AN1572" s="42" t="s">
        <v>87</v>
      </c>
      <c r="AO1572" s="42"/>
      <c r="AP1572" s="48" t="s">
        <v>4435</v>
      </c>
      <c r="AQ1572" s="41" t="s">
        <v>3278</v>
      </c>
      <c r="AR1572" s="51"/>
      <c r="AS1572" s="42"/>
      <c r="AT1572" s="37" t="s">
        <v>92</v>
      </c>
      <c r="AU1572" s="37"/>
      <c r="AV1572" s="40">
        <v>45032</v>
      </c>
      <c r="AW1572" s="40"/>
      <c r="AX1572" s="37"/>
      <c r="AY1572" s="37"/>
      <c r="AZ1572" s="37"/>
      <c r="BA1572" s="40"/>
      <c r="BB1572" s="40" t="s">
        <v>93</v>
      </c>
      <c r="BC1572" s="40" t="s">
        <v>94</v>
      </c>
      <c r="BD1572" s="42">
        <v>3201</v>
      </c>
      <c r="BE1572" s="40"/>
      <c r="BF1572" s="52"/>
      <c r="BG1572" s="53"/>
      <c r="BH1572" s="54"/>
      <c r="BI1572" s="47"/>
      <c r="BJ1572" s="38" t="s">
        <v>5966</v>
      </c>
      <c r="BK1572" s="47" t="s">
        <v>5091</v>
      </c>
      <c r="BL1572" s="55"/>
      <c r="BM1572" s="55"/>
      <c r="BN1572" s="55"/>
      <c r="BO1572" s="55"/>
      <c r="BP1572" s="55"/>
      <c r="BQ1572" s="55"/>
      <c r="BR1572" s="55"/>
      <c r="BS1572" s="55"/>
      <c r="BT1572" s="55"/>
      <c r="BU1572" s="55"/>
      <c r="BV1572" s="55"/>
      <c r="BW1572" s="55"/>
      <c r="BX1572" s="55"/>
      <c r="BY1572" s="55"/>
      <c r="BZ1572" s="55"/>
      <c r="CA1572" s="55"/>
      <c r="CB1572" s="55"/>
      <c r="CC1572" s="55"/>
      <c r="CD1572" s="55"/>
      <c r="CE1572" s="55"/>
      <c r="CF1572" s="55"/>
      <c r="CG1572" s="55"/>
      <c r="CH1572" s="55"/>
      <c r="CI1572" s="55"/>
      <c r="CJ1572" s="55"/>
      <c r="CK1572" s="55"/>
      <c r="CL1572" s="55"/>
      <c r="CM1572" s="55"/>
      <c r="CN1572" s="55"/>
      <c r="CO1572" s="55"/>
      <c r="CP1572" s="55"/>
      <c r="CQ1572" s="55"/>
      <c r="CR1572" s="55"/>
      <c r="CS1572" s="55"/>
      <c r="CT1572" s="55"/>
      <c r="CU1572" s="55"/>
      <c r="CV1572" s="55"/>
      <c r="CW1572" s="55"/>
      <c r="CX1572" s="55"/>
      <c r="CY1572" s="55"/>
      <c r="CZ1572" s="55"/>
      <c r="DA1572" s="55"/>
      <c r="DB1572" s="55"/>
      <c r="DC1572" s="55"/>
      <c r="DD1572" s="55"/>
      <c r="DE1572" s="55"/>
      <c r="DF1572" s="55"/>
      <c r="DG1572" s="55"/>
      <c r="DH1572" s="55"/>
      <c r="DI1572" s="55"/>
      <c r="DJ1572" s="55"/>
      <c r="DK1572" s="55"/>
      <c r="DL1572" s="55"/>
      <c r="DM1572" s="55"/>
      <c r="DN1572" s="55"/>
      <c r="DO1572" s="55"/>
      <c r="DP1572" s="55"/>
      <c r="DQ1572" s="55"/>
      <c r="DR1572" s="55"/>
      <c r="DS1572" s="55"/>
      <c r="DT1572" s="55"/>
      <c r="DU1572" s="55"/>
      <c r="DV1572" s="55"/>
      <c r="DW1572" s="55"/>
      <c r="DX1572" s="55"/>
      <c r="DY1572" s="55"/>
      <c r="DZ1572" s="55"/>
      <c r="EA1572" s="55"/>
      <c r="EB1572" s="55"/>
      <c r="EC1572" s="55"/>
      <c r="ED1572" s="55"/>
      <c r="EE1572" s="55"/>
      <c r="EF1572" s="55"/>
      <c r="EG1572" s="55"/>
      <c r="EH1572" s="55"/>
      <c r="EI1572" s="55"/>
      <c r="EJ1572" s="55"/>
      <c r="EK1572" s="55"/>
      <c r="EL1572" s="55"/>
      <c r="EM1572" s="55"/>
      <c r="EN1572" s="55"/>
      <c r="EO1572" s="55"/>
      <c r="EP1572" s="55"/>
      <c r="EQ1572" s="55"/>
      <c r="ER1572" s="55"/>
      <c r="ES1572" s="55"/>
      <c r="ET1572" s="55"/>
      <c r="EU1572" s="55"/>
      <c r="EV1572" s="55"/>
      <c r="EW1572" s="55"/>
      <c r="EX1572" s="55"/>
      <c r="EY1572" s="55"/>
      <c r="EZ1572" s="55"/>
      <c r="FA1572" s="55"/>
      <c r="FB1572" s="55"/>
      <c r="FC1572" s="55"/>
      <c r="FD1572" s="55"/>
      <c r="FE1572" s="55"/>
      <c r="FF1572" s="55"/>
      <c r="FG1572" s="55"/>
      <c r="FH1572" s="55"/>
      <c r="FI1572" s="55"/>
      <c r="FJ1572" s="55"/>
      <c r="FK1572" s="55"/>
      <c r="FL1572" s="55"/>
      <c r="FM1572" s="55"/>
      <c r="FN1572" s="55"/>
      <c r="FO1572" s="55"/>
      <c r="FP1572" s="55"/>
      <c r="FQ1572" s="55"/>
      <c r="FR1572" s="55"/>
      <c r="FS1572" s="55"/>
      <c r="FT1572" s="55"/>
      <c r="FU1572" s="55"/>
      <c r="FV1572" s="55"/>
      <c r="FW1572" s="55"/>
      <c r="FX1572" s="55"/>
      <c r="FY1572" s="55"/>
      <c r="FZ1572" s="55"/>
      <c r="GA1572" s="55"/>
      <c r="GB1572" s="55"/>
      <c r="GC1572" s="55"/>
      <c r="GD1572" s="55"/>
      <c r="GE1572" s="55"/>
      <c r="GF1572" s="55"/>
      <c r="GG1572" s="55"/>
      <c r="GH1572" s="55"/>
      <c r="GI1572" s="55"/>
      <c r="GJ1572" s="55"/>
      <c r="GK1572" s="55"/>
      <c r="GL1572" s="55"/>
      <c r="GM1572" s="55"/>
      <c r="GN1572" s="55"/>
      <c r="GO1572" s="55"/>
      <c r="GP1572" s="55"/>
      <c r="GQ1572" s="55"/>
      <c r="GR1572" s="55"/>
      <c r="GS1572" s="55"/>
      <c r="GT1572" s="55"/>
      <c r="GU1572" s="55"/>
      <c r="GV1572" s="55"/>
      <c r="GW1572" s="55"/>
      <c r="GX1572" s="55"/>
      <c r="GY1572" s="55"/>
      <c r="GZ1572" s="55"/>
      <c r="HA1572" s="55"/>
      <c r="HB1572" s="55"/>
      <c r="HC1572" s="55"/>
      <c r="HD1572" s="55"/>
      <c r="HE1572" s="55"/>
      <c r="HF1572" s="55"/>
      <c r="HG1572" s="55"/>
      <c r="HH1572" s="55"/>
      <c r="HI1572" s="55"/>
      <c r="HJ1572" s="55"/>
      <c r="HK1572" s="55"/>
      <c r="HL1572" s="55"/>
      <c r="HM1572" s="55"/>
      <c r="HN1572" s="55"/>
      <c r="HO1572" s="55"/>
      <c r="HP1572" s="55"/>
      <c r="HQ1572" s="55"/>
      <c r="HR1572" s="55"/>
      <c r="HS1572" s="55"/>
      <c r="HT1572" s="55"/>
      <c r="HU1572" s="55"/>
      <c r="HV1572" s="55"/>
      <c r="HW1572" s="55"/>
      <c r="HX1572" s="55"/>
      <c r="HY1572" s="55"/>
      <c r="HZ1572" s="55"/>
      <c r="IA1572" s="55"/>
      <c r="IB1572" s="55"/>
      <c r="IC1572" s="55"/>
      <c r="ID1572" s="55"/>
      <c r="IE1572" s="55"/>
    </row>
    <row r="1573" s="36" customFormat="1" ht="60" hidden="1" customHeight="1">
      <c r="A1573" s="37"/>
      <c r="B1573" s="37" t="s">
        <v>62</v>
      </c>
      <c r="C1573" s="37" t="s">
        <v>63</v>
      </c>
      <c r="D1573" s="56" t="s">
        <v>64</v>
      </c>
      <c r="E1573" s="56">
        <v>604</v>
      </c>
      <c r="F1573" s="40" t="s">
        <v>5773</v>
      </c>
      <c r="G1573" s="47" t="s">
        <v>6013</v>
      </c>
      <c r="H1573" s="47" t="s">
        <v>6014</v>
      </c>
      <c r="I1573" s="48" t="s">
        <v>2604</v>
      </c>
      <c r="J1573" s="40" t="s">
        <v>931</v>
      </c>
      <c r="K1573" s="49" t="s">
        <v>2605</v>
      </c>
      <c r="L1573" s="49" t="s">
        <v>2606</v>
      </c>
      <c r="M1573" s="38" t="s">
        <v>5104</v>
      </c>
      <c r="N1573" s="56" t="s">
        <v>6015</v>
      </c>
      <c r="O1573" s="38" t="s">
        <v>75</v>
      </c>
      <c r="P1573" s="37" t="s">
        <v>76</v>
      </c>
      <c r="Q1573" s="42" t="s">
        <v>77</v>
      </c>
      <c r="R1573" s="96">
        <v>42591</v>
      </c>
      <c r="S1573" s="48">
        <v>8</v>
      </c>
      <c r="T1573" s="45">
        <f t="shared" si="139"/>
        <v>45512.599999999999</v>
      </c>
      <c r="U1573" s="38" t="s">
        <v>78</v>
      </c>
      <c r="V1573" s="47" t="str">
        <f t="shared" si="136"/>
        <v/>
      </c>
      <c r="W1573" s="47" t="str">
        <f t="shared" si="137"/>
        <v>°С</v>
      </c>
      <c r="X1573" s="38" t="s">
        <v>5962</v>
      </c>
      <c r="Y1573" s="48"/>
      <c r="Z1573" s="42" t="s">
        <v>79</v>
      </c>
      <c r="AA1573" s="56" t="s">
        <v>5963</v>
      </c>
      <c r="AB1573" s="48"/>
      <c r="AC1573" s="42" t="s">
        <v>81</v>
      </c>
      <c r="AD1573" s="102">
        <v>48</v>
      </c>
      <c r="AE1573" s="50">
        <v>45733</v>
      </c>
      <c r="AF1573" s="51">
        <f t="shared" si="138"/>
        <v>47193</v>
      </c>
      <c r="AG1573" s="51" t="s">
        <v>82</v>
      </c>
      <c r="AH1573" s="40" t="s">
        <v>83</v>
      </c>
      <c r="AI1573" s="40" t="s">
        <v>6016</v>
      </c>
      <c r="AJ1573" s="66" t="s">
        <v>109</v>
      </c>
      <c r="AK1573" s="51" t="str">
        <f t="shared" ca="1" si="140"/>
        <v>поверен</v>
      </c>
      <c r="AL1573" s="42"/>
      <c r="AM1573" s="42" t="s">
        <v>86</v>
      </c>
      <c r="AN1573" s="42" t="s">
        <v>87</v>
      </c>
      <c r="AO1573" s="42"/>
      <c r="AP1573" s="48" t="s">
        <v>4435</v>
      </c>
      <c r="AQ1573" s="41" t="s">
        <v>3278</v>
      </c>
      <c r="AR1573" s="51"/>
      <c r="AS1573" s="42"/>
      <c r="AT1573" s="37" t="s">
        <v>92</v>
      </c>
      <c r="AU1573" s="37"/>
      <c r="AV1573" s="40">
        <v>45032</v>
      </c>
      <c r="AW1573" s="40"/>
      <c r="AX1573" s="37"/>
      <c r="AY1573" s="37"/>
      <c r="AZ1573" s="37"/>
      <c r="BA1573" s="40"/>
      <c r="BB1573" s="40" t="s">
        <v>93</v>
      </c>
      <c r="BC1573" s="40" t="s">
        <v>94</v>
      </c>
      <c r="BD1573" s="42">
        <v>3201</v>
      </c>
      <c r="BE1573" s="40"/>
      <c r="BF1573" s="52"/>
      <c r="BG1573" s="53"/>
      <c r="BH1573" s="54"/>
      <c r="BI1573" s="47"/>
      <c r="BJ1573" s="38" t="s">
        <v>5966</v>
      </c>
      <c r="BK1573" s="47" t="s">
        <v>5091</v>
      </c>
      <c r="BL1573" s="55"/>
      <c r="BM1573" s="55"/>
      <c r="BN1573" s="55"/>
      <c r="BO1573" s="55"/>
      <c r="BP1573" s="55"/>
      <c r="BQ1573" s="55"/>
      <c r="BR1573" s="55"/>
      <c r="BS1573" s="55"/>
      <c r="BT1573" s="55"/>
      <c r="BU1573" s="55"/>
      <c r="BV1573" s="55"/>
      <c r="BW1573" s="55"/>
      <c r="BX1573" s="55"/>
      <c r="BY1573" s="55"/>
      <c r="BZ1573" s="55"/>
      <c r="CA1573" s="55"/>
      <c r="CB1573" s="55"/>
      <c r="CC1573" s="55"/>
      <c r="CD1573" s="55"/>
      <c r="CE1573" s="55"/>
      <c r="CF1573" s="55"/>
      <c r="CG1573" s="55"/>
      <c r="CH1573" s="55"/>
      <c r="CI1573" s="55"/>
      <c r="CJ1573" s="55"/>
      <c r="CK1573" s="55"/>
      <c r="CL1573" s="55"/>
      <c r="CM1573" s="55"/>
      <c r="CN1573" s="55"/>
      <c r="CO1573" s="55"/>
      <c r="CP1573" s="55"/>
      <c r="CQ1573" s="55"/>
      <c r="CR1573" s="55"/>
      <c r="CS1573" s="55"/>
      <c r="CT1573" s="55"/>
      <c r="CU1573" s="55"/>
      <c r="CV1573" s="55"/>
      <c r="CW1573" s="55"/>
      <c r="CX1573" s="55"/>
      <c r="CY1573" s="55"/>
      <c r="CZ1573" s="55"/>
      <c r="DA1573" s="55"/>
      <c r="DB1573" s="55"/>
      <c r="DC1573" s="55"/>
      <c r="DD1573" s="55"/>
      <c r="DE1573" s="55"/>
      <c r="DF1573" s="55"/>
      <c r="DG1573" s="55"/>
      <c r="DH1573" s="55"/>
      <c r="DI1573" s="55"/>
      <c r="DJ1573" s="55"/>
      <c r="DK1573" s="55"/>
      <c r="DL1573" s="55"/>
      <c r="DM1573" s="55"/>
      <c r="DN1573" s="55"/>
      <c r="DO1573" s="55"/>
      <c r="DP1573" s="55"/>
      <c r="DQ1573" s="55"/>
      <c r="DR1573" s="55"/>
      <c r="DS1573" s="55"/>
      <c r="DT1573" s="55"/>
      <c r="DU1573" s="55"/>
      <c r="DV1573" s="55"/>
      <c r="DW1573" s="55"/>
      <c r="DX1573" s="55"/>
      <c r="DY1573" s="55"/>
      <c r="DZ1573" s="55"/>
      <c r="EA1573" s="55"/>
      <c r="EB1573" s="55"/>
      <c r="EC1573" s="55"/>
      <c r="ED1573" s="55"/>
      <c r="EE1573" s="55"/>
      <c r="EF1573" s="55"/>
      <c r="EG1573" s="55"/>
      <c r="EH1573" s="55"/>
      <c r="EI1573" s="55"/>
      <c r="EJ1573" s="55"/>
      <c r="EK1573" s="55"/>
      <c r="EL1573" s="55"/>
      <c r="EM1573" s="55"/>
      <c r="EN1573" s="55"/>
      <c r="EO1573" s="55"/>
      <c r="EP1573" s="55"/>
      <c r="EQ1573" s="55"/>
      <c r="ER1573" s="55"/>
      <c r="ES1573" s="55"/>
      <c r="ET1573" s="55"/>
      <c r="EU1573" s="55"/>
      <c r="EV1573" s="55"/>
      <c r="EW1573" s="55"/>
      <c r="EX1573" s="55"/>
      <c r="EY1573" s="55"/>
      <c r="EZ1573" s="55"/>
      <c r="FA1573" s="55"/>
      <c r="FB1573" s="55"/>
      <c r="FC1573" s="55"/>
      <c r="FD1573" s="55"/>
      <c r="FE1573" s="55"/>
      <c r="FF1573" s="55"/>
      <c r="FG1573" s="55"/>
      <c r="FH1573" s="55"/>
      <c r="FI1573" s="55"/>
      <c r="FJ1573" s="55"/>
      <c r="FK1573" s="55"/>
      <c r="FL1573" s="55"/>
      <c r="FM1573" s="55"/>
      <c r="FN1573" s="55"/>
      <c r="FO1573" s="55"/>
      <c r="FP1573" s="55"/>
      <c r="FQ1573" s="55"/>
      <c r="FR1573" s="55"/>
      <c r="FS1573" s="55"/>
      <c r="FT1573" s="55"/>
      <c r="FU1573" s="55"/>
      <c r="FV1573" s="55"/>
      <c r="FW1573" s="55"/>
      <c r="FX1573" s="55"/>
      <c r="FY1573" s="55"/>
      <c r="FZ1573" s="55"/>
      <c r="GA1573" s="55"/>
      <c r="GB1573" s="55"/>
      <c r="GC1573" s="55"/>
      <c r="GD1573" s="55"/>
      <c r="GE1573" s="55"/>
      <c r="GF1573" s="55"/>
      <c r="GG1573" s="55"/>
      <c r="GH1573" s="55"/>
      <c r="GI1573" s="55"/>
      <c r="GJ1573" s="55"/>
      <c r="GK1573" s="55"/>
      <c r="GL1573" s="55"/>
      <c r="GM1573" s="55"/>
      <c r="GN1573" s="55"/>
      <c r="GO1573" s="55"/>
      <c r="GP1573" s="55"/>
      <c r="GQ1573" s="55"/>
      <c r="GR1573" s="55"/>
      <c r="GS1573" s="55"/>
      <c r="GT1573" s="55"/>
      <c r="GU1573" s="55"/>
      <c r="GV1573" s="55"/>
      <c r="GW1573" s="55"/>
      <c r="GX1573" s="55"/>
      <c r="GY1573" s="55"/>
      <c r="GZ1573" s="55"/>
      <c r="HA1573" s="55"/>
      <c r="HB1573" s="55"/>
      <c r="HC1573" s="55"/>
      <c r="HD1573" s="55"/>
      <c r="HE1573" s="55"/>
      <c r="HF1573" s="55"/>
      <c r="HG1573" s="55"/>
      <c r="HH1573" s="55"/>
      <c r="HI1573" s="55"/>
      <c r="HJ1573" s="55"/>
      <c r="HK1573" s="55"/>
      <c r="HL1573" s="55"/>
      <c r="HM1573" s="55"/>
      <c r="HN1573" s="55"/>
      <c r="HO1573" s="55"/>
      <c r="HP1573" s="55"/>
      <c r="HQ1573" s="55"/>
      <c r="HR1573" s="55"/>
      <c r="HS1573" s="55"/>
      <c r="HT1573" s="55"/>
      <c r="HU1573" s="55"/>
      <c r="HV1573" s="55"/>
      <c r="HW1573" s="55"/>
      <c r="HX1573" s="55"/>
      <c r="HY1573" s="55"/>
      <c r="HZ1573" s="55"/>
      <c r="IA1573" s="55"/>
      <c r="IB1573" s="55"/>
      <c r="IC1573" s="55"/>
      <c r="ID1573" s="55"/>
      <c r="IE1573" s="55"/>
    </row>
    <row r="1574" s="36" customFormat="1" ht="60" hidden="1" customHeight="1">
      <c r="A1574" s="37"/>
      <c r="B1574" s="37" t="s">
        <v>62</v>
      </c>
      <c r="C1574" s="37" t="s">
        <v>63</v>
      </c>
      <c r="D1574" s="56" t="s">
        <v>64</v>
      </c>
      <c r="E1574" s="56">
        <v>604</v>
      </c>
      <c r="F1574" s="40" t="s">
        <v>5773</v>
      </c>
      <c r="G1574" s="47" t="s">
        <v>5959</v>
      </c>
      <c r="H1574" s="47" t="s">
        <v>6017</v>
      </c>
      <c r="I1574" s="48" t="s">
        <v>2604</v>
      </c>
      <c r="J1574" s="40" t="s">
        <v>931</v>
      </c>
      <c r="K1574" s="49" t="s">
        <v>2605</v>
      </c>
      <c r="L1574" s="49" t="s">
        <v>2606</v>
      </c>
      <c r="M1574" s="38" t="s">
        <v>5104</v>
      </c>
      <c r="N1574" s="56" t="s">
        <v>6018</v>
      </c>
      <c r="O1574" s="38" t="s">
        <v>75</v>
      </c>
      <c r="P1574" s="37" t="s">
        <v>76</v>
      </c>
      <c r="Q1574" s="42" t="s">
        <v>77</v>
      </c>
      <c r="R1574" s="96">
        <v>42591</v>
      </c>
      <c r="S1574" s="48">
        <v>8</v>
      </c>
      <c r="T1574" s="45">
        <f t="shared" si="139"/>
        <v>45512.599999999999</v>
      </c>
      <c r="U1574" s="38" t="s">
        <v>78</v>
      </c>
      <c r="V1574" s="835" t="str">
        <f t="shared" si="136"/>
        <v/>
      </c>
      <c r="W1574" s="47" t="str">
        <f t="shared" si="137"/>
        <v>°С</v>
      </c>
      <c r="X1574" s="38" t="s">
        <v>5962</v>
      </c>
      <c r="Y1574" s="836"/>
      <c r="Z1574" s="42" t="s">
        <v>79</v>
      </c>
      <c r="AA1574" s="56" t="s">
        <v>5963</v>
      </c>
      <c r="AB1574" s="48"/>
      <c r="AC1574" s="42" t="s">
        <v>81</v>
      </c>
      <c r="AD1574" s="102">
        <v>48</v>
      </c>
      <c r="AE1574" s="50">
        <v>45733</v>
      </c>
      <c r="AF1574" s="51">
        <f t="shared" si="138"/>
        <v>47193</v>
      </c>
      <c r="AG1574" s="51" t="s">
        <v>82</v>
      </c>
      <c r="AH1574" s="40" t="s">
        <v>83</v>
      </c>
      <c r="AI1574" s="40" t="s">
        <v>6019</v>
      </c>
      <c r="AJ1574" s="66" t="s">
        <v>109</v>
      </c>
      <c r="AK1574" s="51" t="str">
        <f t="shared" ca="1" si="140"/>
        <v>поверен</v>
      </c>
      <c r="AL1574" s="42"/>
      <c r="AM1574" s="42" t="s">
        <v>86</v>
      </c>
      <c r="AN1574" s="42" t="s">
        <v>87</v>
      </c>
      <c r="AO1574" s="42"/>
      <c r="AP1574" s="48" t="s">
        <v>4435</v>
      </c>
      <c r="AQ1574" s="41" t="s">
        <v>3278</v>
      </c>
      <c r="AR1574" s="51"/>
      <c r="AS1574" s="42"/>
      <c r="AT1574" s="37" t="s">
        <v>92</v>
      </c>
      <c r="AU1574" s="37"/>
      <c r="AV1574" s="40">
        <v>45032</v>
      </c>
      <c r="AW1574" s="40"/>
      <c r="AX1574" s="37"/>
      <c r="AY1574" s="37"/>
      <c r="AZ1574" s="37"/>
      <c r="BA1574" s="40"/>
      <c r="BB1574" s="40" t="s">
        <v>93</v>
      </c>
      <c r="BC1574" s="40" t="s">
        <v>94</v>
      </c>
      <c r="BD1574" s="42">
        <v>3201</v>
      </c>
      <c r="BE1574" s="40"/>
      <c r="BF1574" s="52"/>
      <c r="BG1574" s="53"/>
      <c r="BH1574" s="54"/>
      <c r="BI1574" s="47"/>
      <c r="BJ1574" s="38" t="s">
        <v>5966</v>
      </c>
      <c r="BK1574" s="47" t="s">
        <v>5091</v>
      </c>
      <c r="BL1574" s="55"/>
      <c r="BM1574" s="55"/>
      <c r="BN1574" s="55"/>
      <c r="BO1574" s="55"/>
      <c r="BP1574" s="55"/>
      <c r="BQ1574" s="55"/>
      <c r="BR1574" s="55"/>
      <c r="BS1574" s="55"/>
      <c r="BT1574" s="55"/>
      <c r="BU1574" s="55"/>
      <c r="BV1574" s="55"/>
      <c r="BW1574" s="55"/>
      <c r="BX1574" s="55"/>
      <c r="BY1574" s="55"/>
      <c r="BZ1574" s="55"/>
      <c r="CA1574" s="55"/>
      <c r="CB1574" s="55"/>
      <c r="CC1574" s="55"/>
      <c r="CD1574" s="55"/>
      <c r="CE1574" s="55"/>
      <c r="CF1574" s="55"/>
      <c r="CG1574" s="55"/>
      <c r="CH1574" s="55"/>
      <c r="CI1574" s="55"/>
      <c r="CJ1574" s="55"/>
      <c r="CK1574" s="55"/>
      <c r="CL1574" s="55"/>
      <c r="CM1574" s="55"/>
      <c r="CN1574" s="55"/>
      <c r="CO1574" s="55"/>
      <c r="CP1574" s="55"/>
      <c r="CQ1574" s="55"/>
      <c r="CR1574" s="55"/>
      <c r="CS1574" s="55"/>
      <c r="CT1574" s="55"/>
      <c r="CU1574" s="55"/>
      <c r="CV1574" s="55"/>
      <c r="CW1574" s="55"/>
      <c r="CX1574" s="55"/>
      <c r="CY1574" s="55"/>
      <c r="CZ1574" s="55"/>
      <c r="DA1574" s="55"/>
      <c r="DB1574" s="55"/>
      <c r="DC1574" s="55"/>
      <c r="DD1574" s="55"/>
      <c r="DE1574" s="55"/>
      <c r="DF1574" s="55"/>
      <c r="DG1574" s="55"/>
      <c r="DH1574" s="55"/>
      <c r="DI1574" s="55"/>
      <c r="DJ1574" s="55"/>
      <c r="DK1574" s="55"/>
      <c r="DL1574" s="55"/>
      <c r="DM1574" s="55"/>
      <c r="DN1574" s="55"/>
      <c r="DO1574" s="55"/>
      <c r="DP1574" s="55"/>
      <c r="DQ1574" s="55"/>
      <c r="DR1574" s="55"/>
      <c r="DS1574" s="55"/>
      <c r="DT1574" s="55"/>
      <c r="DU1574" s="55"/>
      <c r="DV1574" s="55"/>
      <c r="DW1574" s="55"/>
      <c r="DX1574" s="55"/>
      <c r="DY1574" s="55"/>
      <c r="DZ1574" s="55"/>
      <c r="EA1574" s="55"/>
      <c r="EB1574" s="55"/>
      <c r="EC1574" s="55"/>
      <c r="ED1574" s="55"/>
      <c r="EE1574" s="55"/>
      <c r="EF1574" s="55"/>
      <c r="EG1574" s="55"/>
      <c r="EH1574" s="55"/>
      <c r="EI1574" s="55"/>
      <c r="EJ1574" s="55"/>
      <c r="EK1574" s="55"/>
      <c r="EL1574" s="55"/>
      <c r="EM1574" s="55"/>
      <c r="EN1574" s="55"/>
      <c r="EO1574" s="55"/>
      <c r="EP1574" s="55"/>
      <c r="EQ1574" s="55"/>
      <c r="ER1574" s="55"/>
      <c r="ES1574" s="55"/>
      <c r="ET1574" s="55"/>
      <c r="EU1574" s="55"/>
      <c r="EV1574" s="55"/>
      <c r="EW1574" s="55"/>
      <c r="EX1574" s="55"/>
      <c r="EY1574" s="55"/>
      <c r="EZ1574" s="55"/>
      <c r="FA1574" s="55"/>
      <c r="FB1574" s="55"/>
      <c r="FC1574" s="55"/>
      <c r="FD1574" s="55"/>
      <c r="FE1574" s="55"/>
      <c r="FF1574" s="55"/>
      <c r="FG1574" s="55"/>
      <c r="FH1574" s="55"/>
      <c r="FI1574" s="55"/>
      <c r="FJ1574" s="55"/>
      <c r="FK1574" s="55"/>
      <c r="FL1574" s="55"/>
      <c r="FM1574" s="55"/>
      <c r="FN1574" s="55"/>
      <c r="FO1574" s="55"/>
      <c r="FP1574" s="55"/>
      <c r="FQ1574" s="55"/>
      <c r="FR1574" s="55"/>
      <c r="FS1574" s="55"/>
      <c r="FT1574" s="55"/>
      <c r="FU1574" s="55"/>
      <c r="FV1574" s="55"/>
      <c r="FW1574" s="55"/>
      <c r="FX1574" s="55"/>
      <c r="FY1574" s="55"/>
      <c r="FZ1574" s="55"/>
      <c r="GA1574" s="55"/>
      <c r="GB1574" s="55"/>
      <c r="GC1574" s="55"/>
      <c r="GD1574" s="55"/>
      <c r="GE1574" s="55"/>
      <c r="GF1574" s="55"/>
      <c r="GG1574" s="55"/>
      <c r="GH1574" s="55"/>
      <c r="GI1574" s="55"/>
      <c r="GJ1574" s="55"/>
      <c r="GK1574" s="55"/>
      <c r="GL1574" s="55"/>
      <c r="GM1574" s="55"/>
      <c r="GN1574" s="55"/>
      <c r="GO1574" s="55"/>
      <c r="GP1574" s="55"/>
      <c r="GQ1574" s="55"/>
      <c r="GR1574" s="55"/>
      <c r="GS1574" s="55"/>
      <c r="GT1574" s="55"/>
      <c r="GU1574" s="55"/>
      <c r="GV1574" s="55"/>
      <c r="GW1574" s="55"/>
      <c r="GX1574" s="55"/>
      <c r="GY1574" s="55"/>
      <c r="GZ1574" s="55"/>
      <c r="HA1574" s="55"/>
      <c r="HB1574" s="55"/>
      <c r="HC1574" s="55"/>
      <c r="HD1574" s="55"/>
      <c r="HE1574" s="55"/>
      <c r="HF1574" s="55"/>
      <c r="HG1574" s="55"/>
      <c r="HH1574" s="55"/>
      <c r="HI1574" s="55"/>
      <c r="HJ1574" s="55"/>
      <c r="HK1574" s="55"/>
      <c r="HL1574" s="55"/>
      <c r="HM1574" s="55"/>
      <c r="HN1574" s="55"/>
      <c r="HO1574" s="55"/>
      <c r="HP1574" s="55"/>
      <c r="HQ1574" s="55"/>
      <c r="HR1574" s="55"/>
      <c r="HS1574" s="55"/>
      <c r="HT1574" s="55"/>
      <c r="HU1574" s="55"/>
      <c r="HV1574" s="55"/>
      <c r="HW1574" s="55"/>
      <c r="HX1574" s="55"/>
      <c r="HY1574" s="55"/>
      <c r="HZ1574" s="55"/>
      <c r="IA1574" s="55"/>
      <c r="IB1574" s="55"/>
      <c r="IC1574" s="55"/>
      <c r="ID1574" s="55"/>
      <c r="IE1574" s="55"/>
    </row>
    <row r="1575" s="36" customFormat="1" ht="60" hidden="1" customHeight="1">
      <c r="A1575" s="37"/>
      <c r="B1575" s="37" t="s">
        <v>62</v>
      </c>
      <c r="C1575" s="37" t="s">
        <v>63</v>
      </c>
      <c r="D1575" s="56" t="s">
        <v>64</v>
      </c>
      <c r="E1575" s="56">
        <v>604</v>
      </c>
      <c r="F1575" s="40" t="s">
        <v>5773</v>
      </c>
      <c r="G1575" s="47" t="s">
        <v>6020</v>
      </c>
      <c r="H1575" s="47" t="s">
        <v>6021</v>
      </c>
      <c r="I1575" s="48" t="s">
        <v>2604</v>
      </c>
      <c r="J1575" s="40" t="s">
        <v>931</v>
      </c>
      <c r="K1575" s="49" t="s">
        <v>2605</v>
      </c>
      <c r="L1575" s="49" t="s">
        <v>2606</v>
      </c>
      <c r="M1575" s="38" t="s">
        <v>5104</v>
      </c>
      <c r="N1575" s="38" t="s">
        <v>6022</v>
      </c>
      <c r="O1575" s="38" t="s">
        <v>75</v>
      </c>
      <c r="P1575" s="37" t="s">
        <v>76</v>
      </c>
      <c r="Q1575" s="42" t="s">
        <v>77</v>
      </c>
      <c r="R1575" s="96">
        <v>42591</v>
      </c>
      <c r="S1575" s="48">
        <v>8</v>
      </c>
      <c r="T1575" s="45">
        <f t="shared" si="139"/>
        <v>45512.599999999999</v>
      </c>
      <c r="U1575" s="38" t="s">
        <v>78</v>
      </c>
      <c r="V1575" s="835" t="str">
        <f t="shared" si="136"/>
        <v/>
      </c>
      <c r="W1575" s="47" t="str">
        <f t="shared" si="137"/>
        <v>°С</v>
      </c>
      <c r="X1575" s="38" t="s">
        <v>5962</v>
      </c>
      <c r="Y1575" s="836"/>
      <c r="Z1575" s="42" t="s">
        <v>79</v>
      </c>
      <c r="AA1575" s="56" t="s">
        <v>5963</v>
      </c>
      <c r="AB1575" s="48"/>
      <c r="AC1575" s="42" t="s">
        <v>81</v>
      </c>
      <c r="AD1575" s="102">
        <v>48</v>
      </c>
      <c r="AE1575" s="50">
        <v>45733</v>
      </c>
      <c r="AF1575" s="51">
        <f t="shared" si="138"/>
        <v>47193</v>
      </c>
      <c r="AG1575" s="51" t="s">
        <v>82</v>
      </c>
      <c r="AH1575" s="40" t="s">
        <v>83</v>
      </c>
      <c r="AI1575" s="40" t="s">
        <v>6023</v>
      </c>
      <c r="AJ1575" s="66" t="s">
        <v>109</v>
      </c>
      <c r="AK1575" s="51" t="str">
        <f t="shared" ca="1" si="140"/>
        <v>поверен</v>
      </c>
      <c r="AL1575" s="42"/>
      <c r="AM1575" s="42" t="s">
        <v>86</v>
      </c>
      <c r="AN1575" s="42" t="s">
        <v>87</v>
      </c>
      <c r="AO1575" s="42"/>
      <c r="AP1575" s="48" t="s">
        <v>4435</v>
      </c>
      <c r="AQ1575" s="41" t="s">
        <v>3278</v>
      </c>
      <c r="AR1575" s="51"/>
      <c r="AS1575" s="42"/>
      <c r="AT1575" s="37" t="s">
        <v>92</v>
      </c>
      <c r="AU1575" s="37"/>
      <c r="AV1575" s="40">
        <v>45032</v>
      </c>
      <c r="AW1575" s="40"/>
      <c r="AX1575" s="37"/>
      <c r="AY1575" s="37"/>
      <c r="AZ1575" s="37"/>
      <c r="BA1575" s="40"/>
      <c r="BB1575" s="40" t="s">
        <v>93</v>
      </c>
      <c r="BC1575" s="40" t="s">
        <v>94</v>
      </c>
      <c r="BD1575" s="42">
        <v>3201</v>
      </c>
      <c r="BE1575" s="40"/>
      <c r="BF1575" s="52"/>
      <c r="BG1575" s="53"/>
      <c r="BH1575" s="54"/>
      <c r="BI1575" s="47"/>
      <c r="BJ1575" s="38" t="s">
        <v>5966</v>
      </c>
      <c r="BK1575" s="47" t="s">
        <v>5091</v>
      </c>
      <c r="BL1575" s="55"/>
      <c r="BM1575" s="55"/>
      <c r="BN1575" s="55"/>
      <c r="BO1575" s="55"/>
      <c r="BP1575" s="55"/>
      <c r="BQ1575" s="55"/>
      <c r="BR1575" s="55"/>
      <c r="BS1575" s="55"/>
      <c r="BT1575" s="55"/>
      <c r="BU1575" s="55"/>
      <c r="BV1575" s="55"/>
      <c r="BW1575" s="55"/>
      <c r="BX1575" s="55"/>
      <c r="BY1575" s="55"/>
      <c r="BZ1575" s="55"/>
      <c r="CA1575" s="55"/>
      <c r="CB1575" s="55"/>
      <c r="CC1575" s="55"/>
      <c r="CD1575" s="55"/>
      <c r="CE1575" s="55"/>
      <c r="CF1575" s="55"/>
      <c r="CG1575" s="55"/>
      <c r="CH1575" s="55"/>
      <c r="CI1575" s="55"/>
      <c r="CJ1575" s="55"/>
      <c r="CK1575" s="55"/>
      <c r="CL1575" s="55"/>
      <c r="CM1575" s="55"/>
      <c r="CN1575" s="55"/>
      <c r="CO1575" s="55"/>
      <c r="CP1575" s="55"/>
      <c r="CQ1575" s="55"/>
      <c r="CR1575" s="55"/>
      <c r="CS1575" s="55"/>
      <c r="CT1575" s="55"/>
      <c r="CU1575" s="55"/>
      <c r="CV1575" s="55"/>
      <c r="CW1575" s="55"/>
      <c r="CX1575" s="55"/>
      <c r="CY1575" s="55"/>
      <c r="CZ1575" s="55"/>
      <c r="DA1575" s="55"/>
      <c r="DB1575" s="55"/>
      <c r="DC1575" s="55"/>
      <c r="DD1575" s="55"/>
      <c r="DE1575" s="55"/>
      <c r="DF1575" s="55"/>
      <c r="DG1575" s="55"/>
      <c r="DH1575" s="55"/>
      <c r="DI1575" s="55"/>
      <c r="DJ1575" s="55"/>
      <c r="DK1575" s="55"/>
      <c r="DL1575" s="55"/>
      <c r="DM1575" s="55"/>
      <c r="DN1575" s="55"/>
      <c r="DO1575" s="55"/>
      <c r="DP1575" s="55"/>
      <c r="DQ1575" s="55"/>
      <c r="DR1575" s="55"/>
      <c r="DS1575" s="55"/>
      <c r="DT1575" s="55"/>
      <c r="DU1575" s="55"/>
      <c r="DV1575" s="55"/>
      <c r="DW1575" s="55"/>
      <c r="DX1575" s="55"/>
      <c r="DY1575" s="55"/>
      <c r="DZ1575" s="55"/>
      <c r="EA1575" s="55"/>
      <c r="EB1575" s="55"/>
      <c r="EC1575" s="55"/>
      <c r="ED1575" s="55"/>
      <c r="EE1575" s="55"/>
      <c r="EF1575" s="55"/>
      <c r="EG1575" s="55"/>
      <c r="EH1575" s="55"/>
      <c r="EI1575" s="55"/>
      <c r="EJ1575" s="55"/>
      <c r="EK1575" s="55"/>
      <c r="EL1575" s="55"/>
      <c r="EM1575" s="55"/>
      <c r="EN1575" s="55"/>
      <c r="EO1575" s="55"/>
      <c r="EP1575" s="55"/>
      <c r="EQ1575" s="55"/>
      <c r="ER1575" s="55"/>
      <c r="ES1575" s="55"/>
      <c r="ET1575" s="55"/>
      <c r="EU1575" s="55"/>
      <c r="EV1575" s="55"/>
      <c r="EW1575" s="55"/>
      <c r="EX1575" s="55"/>
      <c r="EY1575" s="55"/>
      <c r="EZ1575" s="55"/>
      <c r="FA1575" s="55"/>
      <c r="FB1575" s="55"/>
      <c r="FC1575" s="55"/>
      <c r="FD1575" s="55"/>
      <c r="FE1575" s="55"/>
      <c r="FF1575" s="55"/>
      <c r="FG1575" s="55"/>
      <c r="FH1575" s="55"/>
      <c r="FI1575" s="55"/>
      <c r="FJ1575" s="55"/>
      <c r="FK1575" s="55"/>
      <c r="FL1575" s="55"/>
      <c r="FM1575" s="55"/>
      <c r="FN1575" s="55"/>
      <c r="FO1575" s="55"/>
      <c r="FP1575" s="55"/>
      <c r="FQ1575" s="55"/>
      <c r="FR1575" s="55"/>
      <c r="FS1575" s="55"/>
      <c r="FT1575" s="55"/>
      <c r="FU1575" s="55"/>
      <c r="FV1575" s="55"/>
      <c r="FW1575" s="55"/>
      <c r="FX1575" s="55"/>
      <c r="FY1575" s="55"/>
      <c r="FZ1575" s="55"/>
      <c r="GA1575" s="55"/>
      <c r="GB1575" s="55"/>
      <c r="GC1575" s="55"/>
      <c r="GD1575" s="55"/>
      <c r="GE1575" s="55"/>
      <c r="GF1575" s="55"/>
      <c r="GG1575" s="55"/>
      <c r="GH1575" s="55"/>
      <c r="GI1575" s="55"/>
      <c r="GJ1575" s="55"/>
      <c r="GK1575" s="55"/>
      <c r="GL1575" s="55"/>
      <c r="GM1575" s="55"/>
      <c r="GN1575" s="55"/>
      <c r="GO1575" s="55"/>
      <c r="GP1575" s="55"/>
      <c r="GQ1575" s="55"/>
      <c r="GR1575" s="55"/>
      <c r="GS1575" s="55"/>
      <c r="GT1575" s="55"/>
      <c r="GU1575" s="55"/>
      <c r="GV1575" s="55"/>
      <c r="GW1575" s="55"/>
      <c r="GX1575" s="55"/>
      <c r="GY1575" s="55"/>
      <c r="GZ1575" s="55"/>
      <c r="HA1575" s="55"/>
      <c r="HB1575" s="55"/>
      <c r="HC1575" s="55"/>
      <c r="HD1575" s="55"/>
      <c r="HE1575" s="55"/>
      <c r="HF1575" s="55"/>
      <c r="HG1575" s="55"/>
      <c r="HH1575" s="55"/>
      <c r="HI1575" s="55"/>
      <c r="HJ1575" s="55"/>
      <c r="HK1575" s="55"/>
      <c r="HL1575" s="55"/>
      <c r="HM1575" s="55"/>
      <c r="HN1575" s="55"/>
      <c r="HO1575" s="55"/>
      <c r="HP1575" s="55"/>
      <c r="HQ1575" s="55"/>
      <c r="HR1575" s="55"/>
      <c r="HS1575" s="55"/>
      <c r="HT1575" s="55"/>
      <c r="HU1575" s="55"/>
      <c r="HV1575" s="55"/>
      <c r="HW1575" s="55"/>
      <c r="HX1575" s="55"/>
      <c r="HY1575" s="55"/>
      <c r="HZ1575" s="55"/>
      <c r="IA1575" s="55"/>
      <c r="IB1575" s="55"/>
      <c r="IC1575" s="55"/>
      <c r="ID1575" s="55"/>
      <c r="IE1575" s="55"/>
    </row>
    <row r="1576" s="36" customFormat="1" ht="60" hidden="1" customHeight="1">
      <c r="A1576" s="37"/>
      <c r="B1576" s="37" t="s">
        <v>62</v>
      </c>
      <c r="C1576" s="37" t="s">
        <v>63</v>
      </c>
      <c r="D1576" s="56" t="s">
        <v>64</v>
      </c>
      <c r="E1576" s="56">
        <v>604</v>
      </c>
      <c r="F1576" s="40" t="s">
        <v>5773</v>
      </c>
      <c r="G1576" s="47" t="s">
        <v>6024</v>
      </c>
      <c r="H1576" s="47" t="s">
        <v>6025</v>
      </c>
      <c r="I1576" s="48" t="s">
        <v>2604</v>
      </c>
      <c r="J1576" s="40" t="s">
        <v>931</v>
      </c>
      <c r="K1576" s="49" t="s">
        <v>2605</v>
      </c>
      <c r="L1576" s="49" t="s">
        <v>2606</v>
      </c>
      <c r="M1576" s="38" t="s">
        <v>5104</v>
      </c>
      <c r="N1576" s="38" t="s">
        <v>6026</v>
      </c>
      <c r="O1576" s="38" t="s">
        <v>75</v>
      </c>
      <c r="P1576" s="37" t="s">
        <v>76</v>
      </c>
      <c r="Q1576" s="42" t="s">
        <v>77</v>
      </c>
      <c r="R1576" s="96">
        <v>42591</v>
      </c>
      <c r="S1576" s="48">
        <v>8</v>
      </c>
      <c r="T1576" s="45">
        <f t="shared" si="139"/>
        <v>45512.599999999999</v>
      </c>
      <c r="U1576" s="38" t="s">
        <v>78</v>
      </c>
      <c r="V1576" s="835" t="str">
        <f t="shared" si="136"/>
        <v/>
      </c>
      <c r="W1576" s="47" t="str">
        <f t="shared" si="137"/>
        <v>°С</v>
      </c>
      <c r="X1576" s="38" t="s">
        <v>5962</v>
      </c>
      <c r="Y1576" s="836"/>
      <c r="Z1576" s="42" t="s">
        <v>79</v>
      </c>
      <c r="AA1576" s="56" t="s">
        <v>5963</v>
      </c>
      <c r="AB1576" s="48"/>
      <c r="AC1576" s="42" t="s">
        <v>81</v>
      </c>
      <c r="AD1576" s="102">
        <v>48</v>
      </c>
      <c r="AE1576" s="50">
        <v>45733</v>
      </c>
      <c r="AF1576" s="51">
        <f t="shared" si="138"/>
        <v>47193</v>
      </c>
      <c r="AG1576" s="51" t="s">
        <v>82</v>
      </c>
      <c r="AH1576" s="40" t="s">
        <v>83</v>
      </c>
      <c r="AI1576" s="40" t="s">
        <v>6027</v>
      </c>
      <c r="AJ1576" s="66" t="s">
        <v>109</v>
      </c>
      <c r="AK1576" s="51" t="str">
        <f t="shared" ca="1" si="140"/>
        <v>поверен</v>
      </c>
      <c r="AL1576" s="42"/>
      <c r="AM1576" s="42" t="s">
        <v>86</v>
      </c>
      <c r="AN1576" s="42" t="s">
        <v>87</v>
      </c>
      <c r="AO1576" s="42"/>
      <c r="AP1576" s="48" t="s">
        <v>4435</v>
      </c>
      <c r="AQ1576" s="41" t="s">
        <v>3278</v>
      </c>
      <c r="AR1576" s="51"/>
      <c r="AS1576" s="42"/>
      <c r="AT1576" s="37" t="s">
        <v>92</v>
      </c>
      <c r="AU1576" s="37"/>
      <c r="AV1576" s="40">
        <v>45032</v>
      </c>
      <c r="AW1576" s="40"/>
      <c r="AX1576" s="37"/>
      <c r="AY1576" s="37"/>
      <c r="AZ1576" s="37"/>
      <c r="BA1576" s="40"/>
      <c r="BB1576" s="40" t="s">
        <v>93</v>
      </c>
      <c r="BC1576" s="40" t="s">
        <v>94</v>
      </c>
      <c r="BD1576" s="42">
        <v>3201</v>
      </c>
      <c r="BE1576" s="40"/>
      <c r="BF1576" s="52"/>
      <c r="BG1576" s="53"/>
      <c r="BH1576" s="54"/>
      <c r="BI1576" s="47"/>
      <c r="BJ1576" s="38" t="s">
        <v>5966</v>
      </c>
      <c r="BK1576" s="47" t="s">
        <v>5091</v>
      </c>
      <c r="BL1576" s="55"/>
      <c r="BM1576" s="55"/>
      <c r="BN1576" s="55"/>
      <c r="BO1576" s="55"/>
      <c r="BP1576" s="55"/>
      <c r="BQ1576" s="55"/>
      <c r="BR1576" s="55"/>
      <c r="BS1576" s="55"/>
      <c r="BT1576" s="55"/>
      <c r="BU1576" s="55"/>
      <c r="BV1576" s="55"/>
      <c r="BW1576" s="55"/>
      <c r="BX1576" s="55"/>
      <c r="BY1576" s="55"/>
      <c r="BZ1576" s="55"/>
      <c r="CA1576" s="55"/>
      <c r="CB1576" s="55"/>
      <c r="CC1576" s="55"/>
      <c r="CD1576" s="55"/>
      <c r="CE1576" s="55"/>
      <c r="CF1576" s="55"/>
      <c r="CG1576" s="55"/>
      <c r="CH1576" s="55"/>
      <c r="CI1576" s="55"/>
      <c r="CJ1576" s="55"/>
      <c r="CK1576" s="55"/>
      <c r="CL1576" s="55"/>
      <c r="CM1576" s="55"/>
      <c r="CN1576" s="55"/>
      <c r="CO1576" s="55"/>
      <c r="CP1576" s="55"/>
      <c r="CQ1576" s="55"/>
      <c r="CR1576" s="55"/>
      <c r="CS1576" s="55"/>
      <c r="CT1576" s="55"/>
      <c r="CU1576" s="55"/>
      <c r="CV1576" s="55"/>
      <c r="CW1576" s="55"/>
      <c r="CX1576" s="55"/>
      <c r="CY1576" s="55"/>
      <c r="CZ1576" s="55"/>
      <c r="DA1576" s="55"/>
      <c r="DB1576" s="55"/>
      <c r="DC1576" s="55"/>
      <c r="DD1576" s="55"/>
      <c r="DE1576" s="55"/>
      <c r="DF1576" s="55"/>
      <c r="DG1576" s="55"/>
      <c r="DH1576" s="55"/>
      <c r="DI1576" s="55"/>
      <c r="DJ1576" s="55"/>
      <c r="DK1576" s="55"/>
      <c r="DL1576" s="55"/>
      <c r="DM1576" s="55"/>
      <c r="DN1576" s="55"/>
      <c r="DO1576" s="55"/>
      <c r="DP1576" s="55"/>
      <c r="DQ1576" s="55"/>
      <c r="DR1576" s="55"/>
      <c r="DS1576" s="55"/>
      <c r="DT1576" s="55"/>
      <c r="DU1576" s="55"/>
      <c r="DV1576" s="55"/>
      <c r="DW1576" s="55"/>
      <c r="DX1576" s="55"/>
      <c r="DY1576" s="55"/>
      <c r="DZ1576" s="55"/>
      <c r="EA1576" s="55"/>
      <c r="EB1576" s="55"/>
      <c r="EC1576" s="55"/>
      <c r="ED1576" s="55"/>
      <c r="EE1576" s="55"/>
      <c r="EF1576" s="55"/>
      <c r="EG1576" s="55"/>
      <c r="EH1576" s="55"/>
      <c r="EI1576" s="55"/>
      <c r="EJ1576" s="55"/>
      <c r="EK1576" s="55"/>
      <c r="EL1576" s="55"/>
      <c r="EM1576" s="55"/>
      <c r="EN1576" s="55"/>
      <c r="EO1576" s="55"/>
      <c r="EP1576" s="55"/>
      <c r="EQ1576" s="55"/>
      <c r="ER1576" s="55"/>
      <c r="ES1576" s="55"/>
      <c r="ET1576" s="55"/>
      <c r="EU1576" s="55"/>
      <c r="EV1576" s="55"/>
      <c r="EW1576" s="55"/>
      <c r="EX1576" s="55"/>
      <c r="EY1576" s="55"/>
      <c r="EZ1576" s="55"/>
      <c r="FA1576" s="55"/>
      <c r="FB1576" s="55"/>
      <c r="FC1576" s="55"/>
      <c r="FD1576" s="55"/>
      <c r="FE1576" s="55"/>
      <c r="FF1576" s="55"/>
      <c r="FG1576" s="55"/>
      <c r="FH1576" s="55"/>
      <c r="FI1576" s="55"/>
      <c r="FJ1576" s="55"/>
      <c r="FK1576" s="55"/>
      <c r="FL1576" s="55"/>
      <c r="FM1576" s="55"/>
      <c r="FN1576" s="55"/>
      <c r="FO1576" s="55"/>
      <c r="FP1576" s="55"/>
      <c r="FQ1576" s="55"/>
      <c r="FR1576" s="55"/>
      <c r="FS1576" s="55"/>
      <c r="FT1576" s="55"/>
      <c r="FU1576" s="55"/>
      <c r="FV1576" s="55"/>
      <c r="FW1576" s="55"/>
      <c r="FX1576" s="55"/>
      <c r="FY1576" s="55"/>
      <c r="FZ1576" s="55"/>
      <c r="GA1576" s="55"/>
      <c r="GB1576" s="55"/>
      <c r="GC1576" s="55"/>
      <c r="GD1576" s="55"/>
      <c r="GE1576" s="55"/>
      <c r="GF1576" s="55"/>
      <c r="GG1576" s="55"/>
      <c r="GH1576" s="55"/>
      <c r="GI1576" s="55"/>
      <c r="GJ1576" s="55"/>
      <c r="GK1576" s="55"/>
      <c r="GL1576" s="55"/>
      <c r="GM1576" s="55"/>
      <c r="GN1576" s="55"/>
      <c r="GO1576" s="55"/>
      <c r="GP1576" s="55"/>
      <c r="GQ1576" s="55"/>
      <c r="GR1576" s="55"/>
      <c r="GS1576" s="55"/>
      <c r="GT1576" s="55"/>
      <c r="GU1576" s="55"/>
      <c r="GV1576" s="55"/>
      <c r="GW1576" s="55"/>
      <c r="GX1576" s="55"/>
      <c r="GY1576" s="55"/>
      <c r="GZ1576" s="55"/>
      <c r="HA1576" s="55"/>
      <c r="HB1576" s="55"/>
      <c r="HC1576" s="55"/>
      <c r="HD1576" s="55"/>
      <c r="HE1576" s="55"/>
      <c r="HF1576" s="55"/>
      <c r="HG1576" s="55"/>
      <c r="HH1576" s="55"/>
      <c r="HI1576" s="55"/>
      <c r="HJ1576" s="55"/>
      <c r="HK1576" s="55"/>
      <c r="HL1576" s="55"/>
      <c r="HM1576" s="55"/>
      <c r="HN1576" s="55"/>
      <c r="HO1576" s="55"/>
      <c r="HP1576" s="55"/>
      <c r="HQ1576" s="55"/>
      <c r="HR1576" s="55"/>
      <c r="HS1576" s="55"/>
      <c r="HT1576" s="55"/>
      <c r="HU1576" s="55"/>
      <c r="HV1576" s="55"/>
      <c r="HW1576" s="55"/>
      <c r="HX1576" s="55"/>
      <c r="HY1576" s="55"/>
      <c r="HZ1576" s="55"/>
      <c r="IA1576" s="55"/>
      <c r="IB1576" s="55"/>
      <c r="IC1576" s="55"/>
      <c r="ID1576" s="55"/>
      <c r="IE1576" s="55"/>
    </row>
    <row r="1577" s="36" customFormat="1" ht="60" hidden="1" customHeight="1">
      <c r="A1577" s="37"/>
      <c r="B1577" s="37" t="s">
        <v>62</v>
      </c>
      <c r="C1577" s="37" t="s">
        <v>63</v>
      </c>
      <c r="D1577" s="56" t="s">
        <v>64</v>
      </c>
      <c r="E1577" s="56">
        <v>604</v>
      </c>
      <c r="F1577" s="40" t="s">
        <v>5773</v>
      </c>
      <c r="G1577" s="47" t="s">
        <v>6028</v>
      </c>
      <c r="H1577" s="47" t="s">
        <v>6029</v>
      </c>
      <c r="I1577" s="48" t="s">
        <v>2604</v>
      </c>
      <c r="J1577" s="40" t="s">
        <v>931</v>
      </c>
      <c r="K1577" s="49" t="s">
        <v>2605</v>
      </c>
      <c r="L1577" s="49" t="s">
        <v>2606</v>
      </c>
      <c r="M1577" s="38" t="s">
        <v>5104</v>
      </c>
      <c r="N1577" s="38" t="s">
        <v>6030</v>
      </c>
      <c r="O1577" s="38" t="s">
        <v>75</v>
      </c>
      <c r="P1577" s="37" t="s">
        <v>76</v>
      </c>
      <c r="Q1577" s="42" t="s">
        <v>77</v>
      </c>
      <c r="R1577" s="96">
        <v>42591</v>
      </c>
      <c r="S1577" s="48">
        <v>8</v>
      </c>
      <c r="T1577" s="45">
        <f t="shared" si="139"/>
        <v>45512.599999999999</v>
      </c>
      <c r="U1577" s="38" t="s">
        <v>78</v>
      </c>
      <c r="V1577" s="835" t="str">
        <f t="shared" si="136"/>
        <v/>
      </c>
      <c r="W1577" s="47" t="str">
        <f t="shared" si="137"/>
        <v>°С</v>
      </c>
      <c r="X1577" s="38" t="s">
        <v>5962</v>
      </c>
      <c r="Y1577" s="836"/>
      <c r="Z1577" s="42" t="s">
        <v>79</v>
      </c>
      <c r="AA1577" s="56" t="s">
        <v>5963</v>
      </c>
      <c r="AB1577" s="48"/>
      <c r="AC1577" s="42" t="s">
        <v>81</v>
      </c>
      <c r="AD1577" s="102">
        <v>48</v>
      </c>
      <c r="AE1577" s="50">
        <v>45733</v>
      </c>
      <c r="AF1577" s="51">
        <f t="shared" si="138"/>
        <v>47193</v>
      </c>
      <c r="AG1577" s="51" t="s">
        <v>82</v>
      </c>
      <c r="AH1577" s="40" t="s">
        <v>83</v>
      </c>
      <c r="AI1577" s="40" t="s">
        <v>6031</v>
      </c>
      <c r="AJ1577" s="66" t="s">
        <v>109</v>
      </c>
      <c r="AK1577" s="51" t="str">
        <f t="shared" ca="1" si="140"/>
        <v>поверен</v>
      </c>
      <c r="AL1577" s="42"/>
      <c r="AM1577" s="42" t="s">
        <v>86</v>
      </c>
      <c r="AN1577" s="42" t="s">
        <v>87</v>
      </c>
      <c r="AO1577" s="42"/>
      <c r="AP1577" s="48" t="s">
        <v>4435</v>
      </c>
      <c r="AQ1577" s="41" t="s">
        <v>3278</v>
      </c>
      <c r="AR1577" s="51"/>
      <c r="AS1577" s="42"/>
      <c r="AT1577" s="37" t="s">
        <v>92</v>
      </c>
      <c r="AU1577" s="37"/>
      <c r="AV1577" s="40">
        <v>45032</v>
      </c>
      <c r="AW1577" s="40"/>
      <c r="AX1577" s="37"/>
      <c r="AY1577" s="37"/>
      <c r="AZ1577" s="37"/>
      <c r="BA1577" s="40"/>
      <c r="BB1577" s="40" t="s">
        <v>93</v>
      </c>
      <c r="BC1577" s="40" t="s">
        <v>94</v>
      </c>
      <c r="BD1577" s="42">
        <v>3201</v>
      </c>
      <c r="BE1577" s="40"/>
      <c r="BF1577" s="52"/>
      <c r="BG1577" s="53"/>
      <c r="BH1577" s="54"/>
      <c r="BI1577" s="47"/>
      <c r="BJ1577" s="38" t="s">
        <v>5966</v>
      </c>
      <c r="BK1577" s="47" t="s">
        <v>5091</v>
      </c>
      <c r="BL1577" s="55"/>
      <c r="BM1577" s="55"/>
      <c r="BN1577" s="55"/>
      <c r="BO1577" s="55"/>
      <c r="BP1577" s="55"/>
      <c r="BQ1577" s="55"/>
      <c r="BR1577" s="55"/>
      <c r="BS1577" s="55"/>
      <c r="BT1577" s="55"/>
      <c r="BU1577" s="55"/>
      <c r="BV1577" s="55"/>
      <c r="BW1577" s="55"/>
      <c r="BX1577" s="55"/>
      <c r="BY1577" s="55"/>
      <c r="BZ1577" s="55"/>
      <c r="CA1577" s="55"/>
      <c r="CB1577" s="55"/>
      <c r="CC1577" s="55"/>
      <c r="CD1577" s="55"/>
      <c r="CE1577" s="55"/>
      <c r="CF1577" s="55"/>
      <c r="CG1577" s="55"/>
      <c r="CH1577" s="55"/>
      <c r="CI1577" s="55"/>
      <c r="CJ1577" s="55"/>
      <c r="CK1577" s="55"/>
      <c r="CL1577" s="55"/>
      <c r="CM1577" s="55"/>
      <c r="CN1577" s="55"/>
      <c r="CO1577" s="55"/>
      <c r="CP1577" s="55"/>
      <c r="CQ1577" s="55"/>
      <c r="CR1577" s="55"/>
      <c r="CS1577" s="55"/>
      <c r="CT1577" s="55"/>
      <c r="CU1577" s="55"/>
      <c r="CV1577" s="55"/>
      <c r="CW1577" s="55"/>
      <c r="CX1577" s="55"/>
      <c r="CY1577" s="55"/>
      <c r="CZ1577" s="55"/>
      <c r="DA1577" s="55"/>
      <c r="DB1577" s="55"/>
      <c r="DC1577" s="55"/>
      <c r="DD1577" s="55"/>
      <c r="DE1577" s="55"/>
      <c r="DF1577" s="55"/>
      <c r="DG1577" s="55"/>
      <c r="DH1577" s="55"/>
      <c r="DI1577" s="55"/>
      <c r="DJ1577" s="55"/>
      <c r="DK1577" s="55"/>
      <c r="DL1577" s="55"/>
      <c r="DM1577" s="55"/>
      <c r="DN1577" s="55"/>
      <c r="DO1577" s="55"/>
      <c r="DP1577" s="55"/>
      <c r="DQ1577" s="55"/>
      <c r="DR1577" s="55"/>
      <c r="DS1577" s="55"/>
      <c r="DT1577" s="55"/>
      <c r="DU1577" s="55"/>
      <c r="DV1577" s="55"/>
      <c r="DW1577" s="55"/>
      <c r="DX1577" s="55"/>
      <c r="DY1577" s="55"/>
      <c r="DZ1577" s="55"/>
      <c r="EA1577" s="55"/>
      <c r="EB1577" s="55"/>
      <c r="EC1577" s="55"/>
      <c r="ED1577" s="55"/>
      <c r="EE1577" s="55"/>
      <c r="EF1577" s="55"/>
      <c r="EG1577" s="55"/>
      <c r="EH1577" s="55"/>
      <c r="EI1577" s="55"/>
      <c r="EJ1577" s="55"/>
      <c r="EK1577" s="55"/>
      <c r="EL1577" s="55"/>
      <c r="EM1577" s="55"/>
      <c r="EN1577" s="55"/>
      <c r="EO1577" s="55"/>
      <c r="EP1577" s="55"/>
      <c r="EQ1577" s="55"/>
      <c r="ER1577" s="55"/>
      <c r="ES1577" s="55"/>
      <c r="ET1577" s="55"/>
      <c r="EU1577" s="55"/>
      <c r="EV1577" s="55"/>
      <c r="EW1577" s="55"/>
      <c r="EX1577" s="55"/>
      <c r="EY1577" s="55"/>
      <c r="EZ1577" s="55"/>
      <c r="FA1577" s="55"/>
      <c r="FB1577" s="55"/>
      <c r="FC1577" s="55"/>
      <c r="FD1577" s="55"/>
      <c r="FE1577" s="55"/>
      <c r="FF1577" s="55"/>
      <c r="FG1577" s="55"/>
      <c r="FH1577" s="55"/>
      <c r="FI1577" s="55"/>
      <c r="FJ1577" s="55"/>
      <c r="FK1577" s="55"/>
      <c r="FL1577" s="55"/>
      <c r="FM1577" s="55"/>
      <c r="FN1577" s="55"/>
      <c r="FO1577" s="55"/>
      <c r="FP1577" s="55"/>
      <c r="FQ1577" s="55"/>
      <c r="FR1577" s="55"/>
      <c r="FS1577" s="55"/>
      <c r="FT1577" s="55"/>
      <c r="FU1577" s="55"/>
      <c r="FV1577" s="55"/>
      <c r="FW1577" s="55"/>
      <c r="FX1577" s="55"/>
      <c r="FY1577" s="55"/>
      <c r="FZ1577" s="55"/>
      <c r="GA1577" s="55"/>
      <c r="GB1577" s="55"/>
      <c r="GC1577" s="55"/>
      <c r="GD1577" s="55"/>
      <c r="GE1577" s="55"/>
      <c r="GF1577" s="55"/>
      <c r="GG1577" s="55"/>
      <c r="GH1577" s="55"/>
      <c r="GI1577" s="55"/>
      <c r="GJ1577" s="55"/>
      <c r="GK1577" s="55"/>
      <c r="GL1577" s="55"/>
      <c r="GM1577" s="55"/>
      <c r="GN1577" s="55"/>
      <c r="GO1577" s="55"/>
      <c r="GP1577" s="55"/>
      <c r="GQ1577" s="55"/>
      <c r="GR1577" s="55"/>
      <c r="GS1577" s="55"/>
      <c r="GT1577" s="55"/>
      <c r="GU1577" s="55"/>
      <c r="GV1577" s="55"/>
      <c r="GW1577" s="55"/>
      <c r="GX1577" s="55"/>
      <c r="GY1577" s="55"/>
      <c r="GZ1577" s="55"/>
      <c r="HA1577" s="55"/>
      <c r="HB1577" s="55"/>
      <c r="HC1577" s="55"/>
      <c r="HD1577" s="55"/>
      <c r="HE1577" s="55"/>
      <c r="HF1577" s="55"/>
      <c r="HG1577" s="55"/>
      <c r="HH1577" s="55"/>
      <c r="HI1577" s="55"/>
      <c r="HJ1577" s="55"/>
      <c r="HK1577" s="55"/>
      <c r="HL1577" s="55"/>
      <c r="HM1577" s="55"/>
      <c r="HN1577" s="55"/>
      <c r="HO1577" s="55"/>
      <c r="HP1577" s="55"/>
      <c r="HQ1577" s="55"/>
      <c r="HR1577" s="55"/>
      <c r="HS1577" s="55"/>
      <c r="HT1577" s="55"/>
      <c r="HU1577" s="55"/>
      <c r="HV1577" s="55"/>
      <c r="HW1577" s="55"/>
      <c r="HX1577" s="55"/>
      <c r="HY1577" s="55"/>
      <c r="HZ1577" s="55"/>
      <c r="IA1577" s="55"/>
      <c r="IB1577" s="55"/>
      <c r="IC1577" s="55"/>
      <c r="ID1577" s="55"/>
      <c r="IE1577" s="55"/>
    </row>
    <row r="1578" s="36" customFormat="1" ht="60" hidden="1" customHeight="1">
      <c r="A1578" s="37"/>
      <c r="B1578" s="37" t="s">
        <v>62</v>
      </c>
      <c r="C1578" s="37" t="s">
        <v>63</v>
      </c>
      <c r="D1578" s="56" t="s">
        <v>64</v>
      </c>
      <c r="E1578" s="56">
        <v>604</v>
      </c>
      <c r="F1578" s="40" t="s">
        <v>5773</v>
      </c>
      <c r="G1578" s="47" t="s">
        <v>6032</v>
      </c>
      <c r="H1578" s="47" t="s">
        <v>6033</v>
      </c>
      <c r="I1578" s="48" t="s">
        <v>6034</v>
      </c>
      <c r="J1578" s="40" t="s">
        <v>445</v>
      </c>
      <c r="K1578" s="49" t="s">
        <v>6035</v>
      </c>
      <c r="L1578" s="38" t="s">
        <v>6036</v>
      </c>
      <c r="M1578" s="38" t="s">
        <v>6036</v>
      </c>
      <c r="N1578" s="38" t="s">
        <v>6037</v>
      </c>
      <c r="O1578" s="38" t="s">
        <v>6038</v>
      </c>
      <c r="P1578" s="37" t="s">
        <v>6039</v>
      </c>
      <c r="Q1578" s="42" t="s">
        <v>137</v>
      </c>
      <c r="R1578" s="96">
        <v>42583</v>
      </c>
      <c r="S1578" s="48">
        <v>10</v>
      </c>
      <c r="T1578" s="45">
        <f t="shared" si="139"/>
        <v>46235</v>
      </c>
      <c r="U1578" s="38" t="s">
        <v>100</v>
      </c>
      <c r="V1578" s="48" t="s">
        <v>138</v>
      </c>
      <c r="W1578" s="42" t="s">
        <v>139</v>
      </c>
      <c r="X1578" s="38" t="s">
        <v>6040</v>
      </c>
      <c r="Y1578" s="48" t="s">
        <v>138</v>
      </c>
      <c r="Z1578" s="42" t="s">
        <v>139</v>
      </c>
      <c r="AA1578" s="56" t="s">
        <v>451</v>
      </c>
      <c r="AB1578" s="48"/>
      <c r="AC1578" s="42" t="s">
        <v>141</v>
      </c>
      <c r="AD1578" s="49">
        <v>12</v>
      </c>
      <c r="AE1578" s="50">
        <v>45545</v>
      </c>
      <c r="AF1578" s="51"/>
      <c r="AG1578" s="40" t="s">
        <v>82</v>
      </c>
      <c r="AH1578" s="40" t="s">
        <v>3785</v>
      </c>
      <c r="AI1578" s="37" t="s">
        <v>6041</v>
      </c>
      <c r="AJ1578" s="40" t="s">
        <v>1338</v>
      </c>
      <c r="AK1578" s="51" t="str">
        <f t="shared" ca="1" si="140"/>
        <v>ЗАМЕНИТЬ</v>
      </c>
      <c r="AL1578" s="42"/>
      <c r="AM1578" s="42" t="s">
        <v>86</v>
      </c>
      <c r="AN1578" s="42" t="s">
        <v>87</v>
      </c>
      <c r="AO1578" s="42"/>
      <c r="AP1578" s="48" t="s">
        <v>6042</v>
      </c>
      <c r="AQ1578" s="41" t="s">
        <v>3599</v>
      </c>
      <c r="AR1578" s="51"/>
      <c r="AS1578" s="42"/>
      <c r="AT1578" s="37" t="s">
        <v>92</v>
      </c>
      <c r="AU1578" s="37"/>
      <c r="AV1578" s="40">
        <v>45369</v>
      </c>
      <c r="AW1578" s="40"/>
      <c r="AX1578" s="37"/>
      <c r="AY1578" s="37"/>
      <c r="AZ1578" s="37"/>
      <c r="BA1578" s="40"/>
      <c r="BB1578" s="40" t="s">
        <v>145</v>
      </c>
      <c r="BC1578" s="40" t="s">
        <v>146</v>
      </c>
      <c r="BD1578" s="42">
        <v>3001</v>
      </c>
      <c r="BE1578" s="40"/>
      <c r="BF1578" s="52"/>
      <c r="BG1578" s="53" t="s">
        <v>1170</v>
      </c>
      <c r="BH1578" s="54"/>
      <c r="BI1578" s="38" t="s">
        <v>406</v>
      </c>
      <c r="BJ1578" s="38" t="s">
        <v>6043</v>
      </c>
      <c r="BK1578" s="47" t="s">
        <v>6044</v>
      </c>
      <c r="BL1578" s="55"/>
      <c r="BM1578" s="55"/>
      <c r="BN1578" s="55"/>
      <c r="BO1578" s="55"/>
      <c r="BP1578" s="55"/>
      <c r="BQ1578" s="55"/>
      <c r="BR1578" s="55"/>
      <c r="BS1578" s="55"/>
      <c r="BT1578" s="55"/>
      <c r="BU1578" s="55"/>
      <c r="BV1578" s="55"/>
      <c r="BW1578" s="55"/>
      <c r="BX1578" s="55"/>
      <c r="BY1578" s="55"/>
      <c r="BZ1578" s="55"/>
      <c r="CA1578" s="55"/>
      <c r="CB1578" s="55"/>
      <c r="CC1578" s="55"/>
      <c r="CD1578" s="55"/>
      <c r="CE1578" s="55"/>
      <c r="CF1578" s="55"/>
      <c r="CG1578" s="55"/>
      <c r="CH1578" s="55"/>
      <c r="CI1578" s="55"/>
      <c r="CJ1578" s="55"/>
      <c r="CK1578" s="55"/>
      <c r="CL1578" s="55"/>
      <c r="CM1578" s="55"/>
      <c r="CN1578" s="55"/>
      <c r="CO1578" s="55"/>
      <c r="CP1578" s="55"/>
      <c r="CQ1578" s="55"/>
      <c r="CR1578" s="55"/>
      <c r="CS1578" s="55"/>
      <c r="CT1578" s="55"/>
      <c r="CU1578" s="55"/>
      <c r="CV1578" s="55"/>
      <c r="CW1578" s="55"/>
      <c r="CX1578" s="55"/>
      <c r="CY1578" s="55"/>
      <c r="CZ1578" s="55"/>
      <c r="DA1578" s="55"/>
      <c r="DB1578" s="55"/>
      <c r="DC1578" s="55"/>
      <c r="DD1578" s="55"/>
      <c r="DE1578" s="55"/>
      <c r="DF1578" s="55"/>
      <c r="DG1578" s="55"/>
      <c r="DH1578" s="55"/>
      <c r="DI1578" s="55"/>
      <c r="DJ1578" s="55"/>
      <c r="DK1578" s="55"/>
      <c r="DL1578" s="55"/>
      <c r="DM1578" s="55"/>
      <c r="DN1578" s="55"/>
      <c r="DO1578" s="55"/>
      <c r="DP1578" s="55"/>
      <c r="DQ1578" s="55"/>
      <c r="DR1578" s="55"/>
      <c r="DS1578" s="55"/>
      <c r="DT1578" s="55"/>
      <c r="DU1578" s="55"/>
      <c r="DV1578" s="55"/>
      <c r="DW1578" s="55"/>
      <c r="DX1578" s="55"/>
      <c r="DY1578" s="55"/>
      <c r="DZ1578" s="55"/>
      <c r="EA1578" s="55"/>
      <c r="EB1578" s="55"/>
      <c r="EC1578" s="55"/>
      <c r="ED1578" s="55"/>
      <c r="EE1578" s="55"/>
      <c r="EF1578" s="55"/>
      <c r="EG1578" s="55"/>
      <c r="EH1578" s="55"/>
      <c r="EI1578" s="55"/>
      <c r="EJ1578" s="55"/>
      <c r="EK1578" s="55"/>
      <c r="EL1578" s="55"/>
      <c r="EM1578" s="55"/>
      <c r="EN1578" s="55"/>
      <c r="EO1578" s="55"/>
      <c r="EP1578" s="55"/>
      <c r="EQ1578" s="55"/>
      <c r="ER1578" s="55"/>
      <c r="ES1578" s="55"/>
      <c r="ET1578" s="55"/>
      <c r="EU1578" s="55"/>
      <c r="EV1578" s="55"/>
      <c r="EW1578" s="55"/>
      <c r="EX1578" s="55"/>
      <c r="EY1578" s="55"/>
      <c r="EZ1578" s="55"/>
      <c r="FA1578" s="55"/>
      <c r="FB1578" s="55"/>
      <c r="FC1578" s="55"/>
      <c r="FD1578" s="55"/>
      <c r="FE1578" s="55"/>
      <c r="FF1578" s="55"/>
      <c r="FG1578" s="55"/>
      <c r="FH1578" s="55"/>
      <c r="FI1578" s="55"/>
      <c r="FJ1578" s="55"/>
      <c r="FK1578" s="55"/>
      <c r="FL1578" s="55"/>
      <c r="FM1578" s="55"/>
      <c r="FN1578" s="55"/>
      <c r="FO1578" s="55"/>
      <c r="FP1578" s="55"/>
      <c r="FQ1578" s="55"/>
      <c r="FR1578" s="55"/>
      <c r="FS1578" s="55"/>
      <c r="FT1578" s="55"/>
      <c r="FU1578" s="55"/>
      <c r="FV1578" s="55"/>
      <c r="FW1578" s="55"/>
      <c r="FX1578" s="55"/>
      <c r="FY1578" s="55"/>
      <c r="FZ1578" s="55"/>
      <c r="GA1578" s="55"/>
      <c r="GB1578" s="55"/>
      <c r="GC1578" s="55"/>
      <c r="GD1578" s="55"/>
      <c r="GE1578" s="55"/>
      <c r="GF1578" s="55"/>
      <c r="GG1578" s="55"/>
      <c r="GH1578" s="55"/>
      <c r="GI1578" s="55"/>
      <c r="GJ1578" s="55"/>
      <c r="GK1578" s="55"/>
      <c r="GL1578" s="55"/>
      <c r="GM1578" s="55"/>
      <c r="GN1578" s="55"/>
      <c r="GO1578" s="55"/>
      <c r="GP1578" s="55"/>
      <c r="GQ1578" s="55"/>
      <c r="GR1578" s="55"/>
      <c r="GS1578" s="55"/>
      <c r="GT1578" s="55"/>
      <c r="GU1578" s="55"/>
      <c r="GV1578" s="55"/>
      <c r="GW1578" s="55"/>
      <c r="GX1578" s="55"/>
      <c r="GY1578" s="55"/>
      <c r="GZ1578" s="55"/>
      <c r="HA1578" s="55"/>
      <c r="HB1578" s="55"/>
      <c r="HC1578" s="55"/>
      <c r="HD1578" s="55"/>
      <c r="HE1578" s="55"/>
      <c r="HF1578" s="55"/>
      <c r="HG1578" s="55"/>
      <c r="HH1578" s="55"/>
      <c r="HI1578" s="55"/>
      <c r="HJ1578" s="55"/>
      <c r="HK1578" s="55"/>
      <c r="HL1578" s="55"/>
      <c r="HM1578" s="55"/>
      <c r="HN1578" s="55"/>
      <c r="HO1578" s="55"/>
      <c r="HP1578" s="55"/>
      <c r="HQ1578" s="55"/>
      <c r="HR1578" s="55"/>
      <c r="HS1578" s="55"/>
      <c r="HT1578" s="55"/>
      <c r="HU1578" s="55"/>
      <c r="HV1578" s="55"/>
      <c r="HW1578" s="55"/>
      <c r="HX1578" s="55"/>
      <c r="HY1578" s="55"/>
      <c r="HZ1578" s="55"/>
      <c r="IA1578" s="55"/>
      <c r="IB1578" s="55"/>
      <c r="IC1578" s="55"/>
      <c r="ID1578" s="55"/>
      <c r="IE1578" s="55"/>
    </row>
    <row r="1579" s="36" customFormat="1" ht="60" hidden="1" customHeight="1">
      <c r="A1579" s="37"/>
      <c r="B1579" s="37" t="s">
        <v>62</v>
      </c>
      <c r="C1579" s="37" t="s">
        <v>63</v>
      </c>
      <c r="D1579" s="56" t="s">
        <v>64</v>
      </c>
      <c r="E1579" s="56">
        <v>604</v>
      </c>
      <c r="F1579" s="40" t="s">
        <v>5773</v>
      </c>
      <c r="G1579" s="47" t="s">
        <v>6045</v>
      </c>
      <c r="H1579" s="47" t="s">
        <v>6046</v>
      </c>
      <c r="I1579" s="48" t="s">
        <v>6034</v>
      </c>
      <c r="J1579" s="40" t="s">
        <v>445</v>
      </c>
      <c r="K1579" s="49" t="s">
        <v>6035</v>
      </c>
      <c r="L1579" s="38" t="s">
        <v>6036</v>
      </c>
      <c r="M1579" s="38" t="s">
        <v>6036</v>
      </c>
      <c r="N1579" s="38" t="s">
        <v>6047</v>
      </c>
      <c r="O1579" s="38" t="s">
        <v>6038</v>
      </c>
      <c r="P1579" s="37" t="s">
        <v>6039</v>
      </c>
      <c r="Q1579" s="42" t="s">
        <v>137</v>
      </c>
      <c r="R1579" s="96">
        <v>42583</v>
      </c>
      <c r="S1579" s="48">
        <v>10</v>
      </c>
      <c r="T1579" s="45">
        <f t="shared" si="139"/>
        <v>46235</v>
      </c>
      <c r="U1579" s="38" t="s">
        <v>100</v>
      </c>
      <c r="V1579" s="48" t="s">
        <v>138</v>
      </c>
      <c r="W1579" s="42" t="s">
        <v>139</v>
      </c>
      <c r="X1579" s="38" t="s">
        <v>6040</v>
      </c>
      <c r="Y1579" s="48" t="s">
        <v>138</v>
      </c>
      <c r="Z1579" s="42" t="s">
        <v>139</v>
      </c>
      <c r="AA1579" s="56" t="s">
        <v>451</v>
      </c>
      <c r="AB1579" s="48"/>
      <c r="AC1579" s="42" t="s">
        <v>141</v>
      </c>
      <c r="AD1579" s="49">
        <v>12</v>
      </c>
      <c r="AE1579" s="50">
        <v>45034</v>
      </c>
      <c r="AF1579" s="51">
        <f t="shared" si="138"/>
        <v>45399</v>
      </c>
      <c r="AG1579" s="40" t="s">
        <v>82</v>
      </c>
      <c r="AH1579" s="40" t="s">
        <v>83</v>
      </c>
      <c r="AI1579" s="37" t="s">
        <v>6048</v>
      </c>
      <c r="AJ1579" s="40" t="s">
        <v>109</v>
      </c>
      <c r="AK1579" s="51" t="str">
        <f t="shared" ca="1" si="140"/>
        <v>ЗАМЕНИТЬ</v>
      </c>
      <c r="AL1579" s="42"/>
      <c r="AM1579" s="42" t="s">
        <v>86</v>
      </c>
      <c r="AN1579" s="42" t="s">
        <v>87</v>
      </c>
      <c r="AO1579" s="42"/>
      <c r="AP1579" s="48" t="s">
        <v>6042</v>
      </c>
      <c r="AQ1579" s="41" t="s">
        <v>3599</v>
      </c>
      <c r="AR1579" s="51"/>
      <c r="AS1579" s="42"/>
      <c r="AT1579" s="37" t="s">
        <v>92</v>
      </c>
      <c r="AU1579" s="37"/>
      <c r="AV1579" s="40">
        <v>45369</v>
      </c>
      <c r="AW1579" s="40"/>
      <c r="AX1579" s="37"/>
      <c r="AY1579" s="37"/>
      <c r="AZ1579" s="37"/>
      <c r="BA1579" s="40"/>
      <c r="BB1579" s="40" t="s">
        <v>145</v>
      </c>
      <c r="BC1579" s="40" t="s">
        <v>146</v>
      </c>
      <c r="BD1579" s="42">
        <v>3001</v>
      </c>
      <c r="BE1579" s="40"/>
      <c r="BF1579" s="52"/>
      <c r="BG1579" s="53" t="s">
        <v>1170</v>
      </c>
      <c r="BH1579" s="54"/>
      <c r="BI1579" s="38" t="s">
        <v>406</v>
      </c>
      <c r="BJ1579" s="38" t="s">
        <v>6043</v>
      </c>
      <c r="BK1579" s="47" t="s">
        <v>6044</v>
      </c>
      <c r="BL1579" s="55"/>
      <c r="BM1579" s="55"/>
      <c r="BN1579" s="55"/>
      <c r="BO1579" s="55"/>
      <c r="BP1579" s="55"/>
      <c r="BQ1579" s="55"/>
      <c r="BR1579" s="55"/>
      <c r="BS1579" s="55"/>
      <c r="BT1579" s="55"/>
      <c r="BU1579" s="55"/>
      <c r="BV1579" s="55"/>
      <c r="BW1579" s="55"/>
      <c r="BX1579" s="55"/>
      <c r="BY1579" s="55"/>
      <c r="BZ1579" s="55"/>
      <c r="CA1579" s="55"/>
      <c r="CB1579" s="55"/>
      <c r="CC1579" s="55"/>
      <c r="CD1579" s="55"/>
      <c r="CE1579" s="55"/>
      <c r="CF1579" s="55"/>
      <c r="CG1579" s="55"/>
      <c r="CH1579" s="55"/>
      <c r="CI1579" s="55"/>
      <c r="CJ1579" s="55"/>
      <c r="CK1579" s="55"/>
      <c r="CL1579" s="55"/>
      <c r="CM1579" s="55"/>
      <c r="CN1579" s="55"/>
      <c r="CO1579" s="55"/>
      <c r="CP1579" s="55"/>
      <c r="CQ1579" s="55"/>
      <c r="CR1579" s="55"/>
      <c r="CS1579" s="55"/>
      <c r="CT1579" s="55"/>
      <c r="CU1579" s="55"/>
      <c r="CV1579" s="55"/>
      <c r="CW1579" s="55"/>
      <c r="CX1579" s="55"/>
      <c r="CY1579" s="55"/>
      <c r="CZ1579" s="55"/>
      <c r="DA1579" s="55"/>
      <c r="DB1579" s="55"/>
      <c r="DC1579" s="55"/>
      <c r="DD1579" s="55"/>
      <c r="DE1579" s="55"/>
      <c r="DF1579" s="55"/>
      <c r="DG1579" s="55"/>
      <c r="DH1579" s="55"/>
      <c r="DI1579" s="55"/>
      <c r="DJ1579" s="55"/>
      <c r="DK1579" s="55"/>
      <c r="DL1579" s="55"/>
      <c r="DM1579" s="55"/>
      <c r="DN1579" s="55"/>
      <c r="DO1579" s="55"/>
      <c r="DP1579" s="55"/>
      <c r="DQ1579" s="55"/>
      <c r="DR1579" s="55"/>
      <c r="DS1579" s="55"/>
      <c r="DT1579" s="55"/>
      <c r="DU1579" s="55"/>
      <c r="DV1579" s="55"/>
      <c r="DW1579" s="55"/>
      <c r="DX1579" s="55"/>
      <c r="DY1579" s="55"/>
      <c r="DZ1579" s="55"/>
      <c r="EA1579" s="55"/>
      <c r="EB1579" s="55"/>
      <c r="EC1579" s="55"/>
      <c r="ED1579" s="55"/>
      <c r="EE1579" s="55"/>
      <c r="EF1579" s="55"/>
      <c r="EG1579" s="55"/>
      <c r="EH1579" s="55"/>
      <c r="EI1579" s="55"/>
      <c r="EJ1579" s="55"/>
      <c r="EK1579" s="55"/>
      <c r="EL1579" s="55"/>
      <c r="EM1579" s="55"/>
      <c r="EN1579" s="55"/>
      <c r="EO1579" s="55"/>
      <c r="EP1579" s="55"/>
      <c r="EQ1579" s="55"/>
      <c r="ER1579" s="55"/>
      <c r="ES1579" s="55"/>
      <c r="ET1579" s="55"/>
      <c r="EU1579" s="55"/>
      <c r="EV1579" s="55"/>
      <c r="EW1579" s="55"/>
      <c r="EX1579" s="55"/>
      <c r="EY1579" s="55"/>
      <c r="EZ1579" s="55"/>
      <c r="FA1579" s="55"/>
      <c r="FB1579" s="55"/>
      <c r="FC1579" s="55"/>
      <c r="FD1579" s="55"/>
      <c r="FE1579" s="55"/>
      <c r="FF1579" s="55"/>
      <c r="FG1579" s="55"/>
      <c r="FH1579" s="55"/>
      <c r="FI1579" s="55"/>
      <c r="FJ1579" s="55"/>
      <c r="FK1579" s="55"/>
      <c r="FL1579" s="55"/>
      <c r="FM1579" s="55"/>
      <c r="FN1579" s="55"/>
      <c r="FO1579" s="55"/>
      <c r="FP1579" s="55"/>
      <c r="FQ1579" s="55"/>
      <c r="FR1579" s="55"/>
      <c r="FS1579" s="55"/>
      <c r="FT1579" s="55"/>
      <c r="FU1579" s="55"/>
      <c r="FV1579" s="55"/>
      <c r="FW1579" s="55"/>
      <c r="FX1579" s="55"/>
      <c r="FY1579" s="55"/>
      <c r="FZ1579" s="55"/>
      <c r="GA1579" s="55"/>
      <c r="GB1579" s="55"/>
      <c r="GC1579" s="55"/>
      <c r="GD1579" s="55"/>
      <c r="GE1579" s="55"/>
      <c r="GF1579" s="55"/>
      <c r="GG1579" s="55"/>
      <c r="GH1579" s="55"/>
      <c r="GI1579" s="55"/>
      <c r="GJ1579" s="55"/>
      <c r="GK1579" s="55"/>
      <c r="GL1579" s="55"/>
      <c r="GM1579" s="55"/>
      <c r="GN1579" s="55"/>
      <c r="GO1579" s="55"/>
      <c r="GP1579" s="55"/>
      <c r="GQ1579" s="55"/>
      <c r="GR1579" s="55"/>
      <c r="GS1579" s="55"/>
      <c r="GT1579" s="55"/>
      <c r="GU1579" s="55"/>
      <c r="GV1579" s="55"/>
      <c r="GW1579" s="55"/>
      <c r="GX1579" s="55"/>
      <c r="GY1579" s="55"/>
      <c r="GZ1579" s="55"/>
      <c r="HA1579" s="55"/>
      <c r="HB1579" s="55"/>
      <c r="HC1579" s="55"/>
      <c r="HD1579" s="55"/>
      <c r="HE1579" s="55"/>
      <c r="HF1579" s="55"/>
      <c r="HG1579" s="55"/>
      <c r="HH1579" s="55"/>
      <c r="HI1579" s="55"/>
      <c r="HJ1579" s="55"/>
      <c r="HK1579" s="55"/>
      <c r="HL1579" s="55"/>
      <c r="HM1579" s="55"/>
      <c r="HN1579" s="55"/>
      <c r="HO1579" s="55"/>
      <c r="HP1579" s="55"/>
      <c r="HQ1579" s="55"/>
      <c r="HR1579" s="55"/>
      <c r="HS1579" s="55"/>
      <c r="HT1579" s="55"/>
      <c r="HU1579" s="55"/>
      <c r="HV1579" s="55"/>
      <c r="HW1579" s="55"/>
      <c r="HX1579" s="55"/>
      <c r="HY1579" s="55"/>
      <c r="HZ1579" s="55"/>
      <c r="IA1579" s="55"/>
      <c r="IB1579" s="55"/>
      <c r="IC1579" s="55"/>
      <c r="ID1579" s="55"/>
      <c r="IE1579" s="55"/>
    </row>
    <row r="1580" s="55" customFormat="1" ht="60" hidden="1" customHeight="1">
      <c r="A1580" s="58"/>
      <c r="B1580" s="58" t="s">
        <v>62</v>
      </c>
      <c r="C1580" s="58" t="s">
        <v>63</v>
      </c>
      <c r="D1580" s="59" t="s">
        <v>64</v>
      </c>
      <c r="E1580" s="59" t="s">
        <v>6049</v>
      </c>
      <c r="F1580" s="62" t="s">
        <v>6050</v>
      </c>
      <c r="G1580" s="71" t="s">
        <v>6051</v>
      </c>
      <c r="H1580" s="71" t="s">
        <v>6052</v>
      </c>
      <c r="I1580" s="63" t="s">
        <v>6053</v>
      </c>
      <c r="J1580" s="62" t="s">
        <v>6054</v>
      </c>
      <c r="K1580" s="64" t="s">
        <v>523</v>
      </c>
      <c r="L1580" s="64" t="s">
        <v>1352</v>
      </c>
      <c r="M1580" s="62" t="s">
        <v>6055</v>
      </c>
      <c r="N1580" s="60" t="s">
        <v>6056</v>
      </c>
      <c r="O1580" s="60" t="s">
        <v>5830</v>
      </c>
      <c r="P1580" s="58" t="s">
        <v>76</v>
      </c>
      <c r="Q1580" s="66" t="s">
        <v>77</v>
      </c>
      <c r="R1580" s="115">
        <v>42618</v>
      </c>
      <c r="S1580" s="63">
        <v>10</v>
      </c>
      <c r="T1580" s="69">
        <v>46269</v>
      </c>
      <c r="U1580" s="60" t="s">
        <v>100</v>
      </c>
      <c r="V1580" s="828" t="str">
        <f t="shared" si="136"/>
        <v/>
      </c>
      <c r="W1580" s="71" t="str">
        <f t="shared" si="137"/>
        <v>°С</v>
      </c>
      <c r="X1580" s="63">
        <v>50</v>
      </c>
      <c r="Y1580" s="837"/>
      <c r="Z1580" s="66" t="s">
        <v>79</v>
      </c>
      <c r="AA1580" s="59" t="s">
        <v>645</v>
      </c>
      <c r="AB1580" s="63"/>
      <c r="AC1580" s="66" t="s">
        <v>141</v>
      </c>
      <c r="AD1580" s="64">
        <v>60</v>
      </c>
      <c r="AE1580" s="72">
        <v>44265</v>
      </c>
      <c r="AF1580" s="73">
        <f t="shared" si="138"/>
        <v>46090</v>
      </c>
      <c r="AG1580" s="73" t="s">
        <v>82</v>
      </c>
      <c r="AH1580" s="73" t="s">
        <v>83</v>
      </c>
      <c r="AI1580" s="58" t="s">
        <v>6057</v>
      </c>
      <c r="AJ1580" s="62" t="s">
        <v>295</v>
      </c>
      <c r="AK1580" s="73" t="str">
        <f t="shared" ca="1" si="140"/>
        <v>поверен</v>
      </c>
      <c r="AL1580" s="66"/>
      <c r="AM1580" s="66" t="s">
        <v>86</v>
      </c>
      <c r="AN1580" s="66" t="s">
        <v>87</v>
      </c>
      <c r="AO1580" s="66" t="s">
        <v>88</v>
      </c>
      <c r="AP1580" s="73" t="s">
        <v>6058</v>
      </c>
      <c r="AQ1580" s="74" t="s">
        <v>6059</v>
      </c>
      <c r="AR1580" s="73"/>
      <c r="AS1580" s="66" t="s">
        <v>91</v>
      </c>
      <c r="AT1580" s="58" t="s">
        <v>92</v>
      </c>
      <c r="AU1580" s="58"/>
      <c r="AV1580" s="62">
        <v>44615</v>
      </c>
      <c r="AW1580" s="62"/>
      <c r="AX1580" s="58"/>
      <c r="AY1580" s="58"/>
      <c r="AZ1580" s="58"/>
      <c r="BA1580" s="62"/>
      <c r="BB1580" s="62"/>
      <c r="BC1580" s="62"/>
      <c r="BD1580" s="66"/>
      <c r="BE1580" s="62"/>
      <c r="BF1580" s="75"/>
      <c r="BG1580" s="76"/>
      <c r="BH1580" s="77"/>
      <c r="BI1580" s="71"/>
      <c r="BJ1580" s="71"/>
      <c r="BK1580" s="71"/>
    </row>
    <row r="1581" s="55" customFormat="1" ht="60" hidden="1" customHeight="1">
      <c r="A1581" s="58"/>
      <c r="B1581" s="58" t="s">
        <v>62</v>
      </c>
      <c r="C1581" s="58" t="s">
        <v>63</v>
      </c>
      <c r="D1581" s="59" t="s">
        <v>64</v>
      </c>
      <c r="E1581" s="59" t="s">
        <v>6060</v>
      </c>
      <c r="F1581" s="62" t="s">
        <v>6061</v>
      </c>
      <c r="G1581" s="62" t="s">
        <v>566</v>
      </c>
      <c r="H1581" s="62" t="s">
        <v>6062</v>
      </c>
      <c r="I1581" s="63" t="s">
        <v>469</v>
      </c>
      <c r="J1581" s="62" t="s">
        <v>470</v>
      </c>
      <c r="K1581" s="64" t="s">
        <v>471</v>
      </c>
      <c r="L1581" s="71" t="s">
        <v>1452</v>
      </c>
      <c r="M1581" s="71" t="s">
        <v>6063</v>
      </c>
      <c r="N1581" s="64">
        <v>2349909</v>
      </c>
      <c r="O1581" s="58" t="s">
        <v>75</v>
      </c>
      <c r="P1581" s="58" t="s">
        <v>76</v>
      </c>
      <c r="Q1581" s="66" t="s">
        <v>77</v>
      </c>
      <c r="R1581" s="115">
        <v>42705</v>
      </c>
      <c r="S1581" s="63">
        <v>8</v>
      </c>
      <c r="T1581" s="69">
        <f t="shared" si="139"/>
        <v>45626.599999999999</v>
      </c>
      <c r="U1581" s="59" t="s">
        <v>100</v>
      </c>
      <c r="V1581" s="71"/>
      <c r="W1581" s="71" t="s">
        <v>81</v>
      </c>
      <c r="X1581" s="63">
        <v>50</v>
      </c>
      <c r="Y1581" s="71"/>
      <c r="Z1581" s="71" t="s">
        <v>81</v>
      </c>
      <c r="AA1581" s="59" t="s">
        <v>6064</v>
      </c>
      <c r="AB1581" s="63"/>
      <c r="AC1581" s="63" t="s">
        <v>141</v>
      </c>
      <c r="AD1581" s="64">
        <v>60</v>
      </c>
      <c r="AE1581" s="72">
        <v>44478</v>
      </c>
      <c r="AF1581" s="73">
        <f t="shared" si="138"/>
        <v>46303</v>
      </c>
      <c r="AG1581" s="62" t="s">
        <v>82</v>
      </c>
      <c r="AH1581" s="62" t="s">
        <v>83</v>
      </c>
      <c r="AI1581" s="58" t="s">
        <v>6065</v>
      </c>
      <c r="AJ1581" s="62" t="s">
        <v>1338</v>
      </c>
      <c r="AK1581" s="73" t="str">
        <f t="shared" ca="1" si="140"/>
        <v>поверен</v>
      </c>
      <c r="AL1581" s="66"/>
      <c r="AM1581" s="66" t="s">
        <v>86</v>
      </c>
      <c r="AN1581" s="66" t="s">
        <v>87</v>
      </c>
      <c r="AO1581" s="66" t="s">
        <v>88</v>
      </c>
      <c r="AP1581" s="63" t="s">
        <v>2326</v>
      </c>
      <c r="AQ1581" s="74"/>
      <c r="AR1581" s="73"/>
      <c r="AS1581" s="66"/>
      <c r="AT1581" s="58"/>
      <c r="AU1581" s="58"/>
      <c r="AV1581" s="62"/>
      <c r="AW1581" s="62"/>
      <c r="AX1581" s="58"/>
      <c r="AY1581" s="58"/>
      <c r="AZ1581" s="58"/>
      <c r="BA1581" s="62"/>
      <c r="BB1581" s="62" t="s">
        <v>93</v>
      </c>
      <c r="BC1581" s="62" t="s">
        <v>94</v>
      </c>
      <c r="BD1581" s="66">
        <v>3201</v>
      </c>
      <c r="BE1581" s="62"/>
      <c r="BF1581" s="75"/>
      <c r="BG1581" s="76"/>
      <c r="BH1581" s="77"/>
      <c r="BI1581" s="71"/>
      <c r="BJ1581" s="71"/>
      <c r="BK1581" s="71"/>
    </row>
    <row r="1582" s="2" customFormat="1" ht="60" hidden="1" customHeight="1">
      <c r="A1582" s="58"/>
      <c r="B1582" s="58" t="s">
        <v>62</v>
      </c>
      <c r="C1582" s="58" t="s">
        <v>63</v>
      </c>
      <c r="D1582" s="59" t="s">
        <v>64</v>
      </c>
      <c r="E1582" s="71">
        <v>300</v>
      </c>
      <c r="F1582" s="62" t="s">
        <v>6061</v>
      </c>
      <c r="G1582" s="71" t="s">
        <v>6066</v>
      </c>
      <c r="H1582" s="71" t="s">
        <v>6067</v>
      </c>
      <c r="I1582" s="71" t="s">
        <v>316</v>
      </c>
      <c r="J1582" s="71" t="s">
        <v>372</v>
      </c>
      <c r="K1582" s="71" t="s">
        <v>318</v>
      </c>
      <c r="L1582" s="64" t="s">
        <v>319</v>
      </c>
      <c r="M1582" s="71" t="s">
        <v>6068</v>
      </c>
      <c r="N1582" s="71">
        <v>4801510</v>
      </c>
      <c r="O1582" s="58" t="s">
        <v>6069</v>
      </c>
      <c r="P1582" s="58" t="s">
        <v>323</v>
      </c>
      <c r="Q1582" s="66" t="s">
        <v>289</v>
      </c>
      <c r="R1582" s="60" t="s">
        <v>2949</v>
      </c>
      <c r="S1582" s="63">
        <v>10</v>
      </c>
      <c r="T1582" s="69">
        <f t="shared" si="139"/>
        <v>46753</v>
      </c>
      <c r="U1582" s="59" t="s">
        <v>388</v>
      </c>
      <c r="V1582" s="71" t="str">
        <f t="shared" si="136"/>
        <v>м</v>
      </c>
      <c r="W1582" s="71" t="str">
        <f t="shared" si="137"/>
        <v>м</v>
      </c>
      <c r="X1582" s="63">
        <v>8000</v>
      </c>
      <c r="Y1582" s="63" t="s">
        <v>325</v>
      </c>
      <c r="Z1582" s="66" t="s">
        <v>325</v>
      </c>
      <c r="AA1582" s="59" t="s">
        <v>596</v>
      </c>
      <c r="AB1582" s="63" t="s">
        <v>325</v>
      </c>
      <c r="AC1582" s="66" t="s">
        <v>325</v>
      </c>
      <c r="AD1582" s="64">
        <v>48</v>
      </c>
      <c r="AE1582" s="72">
        <v>44722</v>
      </c>
      <c r="AF1582" s="73">
        <f t="shared" si="138"/>
        <v>46182</v>
      </c>
      <c r="AG1582" s="62" t="s">
        <v>82</v>
      </c>
      <c r="AH1582" s="62" t="s">
        <v>83</v>
      </c>
      <c r="AI1582" s="66" t="s">
        <v>6070</v>
      </c>
      <c r="AJ1582" s="62" t="s">
        <v>143</v>
      </c>
      <c r="AK1582" s="73" t="str">
        <f t="shared" ca="1" si="140"/>
        <v>поверен</v>
      </c>
      <c r="AL1582" s="123"/>
      <c r="AM1582" s="66" t="s">
        <v>86</v>
      </c>
      <c r="AN1582" s="66" t="s">
        <v>87</v>
      </c>
      <c r="AO1582" s="58" t="s">
        <v>88</v>
      </c>
      <c r="AP1582" s="123"/>
      <c r="AQ1582" s="123"/>
      <c r="AR1582" s="123"/>
      <c r="AS1582" s="123"/>
      <c r="AT1582" s="123"/>
      <c r="AU1582" s="123"/>
      <c r="AV1582" s="123"/>
      <c r="AW1582" s="71" t="s">
        <v>6071</v>
      </c>
      <c r="AX1582" s="123"/>
      <c r="AY1582" s="123"/>
      <c r="AZ1582" s="123"/>
      <c r="BA1582" s="123"/>
      <c r="BB1582" s="123"/>
      <c r="BC1582" s="123"/>
      <c r="BD1582" s="507"/>
      <c r="BE1582" s="123"/>
      <c r="BF1582" s="124"/>
      <c r="BG1582" s="71" t="s">
        <v>3355</v>
      </c>
      <c r="BH1582" s="123"/>
      <c r="BI1582" s="71"/>
      <c r="BJ1582" s="71"/>
      <c r="BK1582" s="71"/>
    </row>
    <row r="1583" s="36" customFormat="1" ht="60" hidden="1" customHeight="1">
      <c r="A1583" s="37"/>
      <c r="B1583" s="37" t="s">
        <v>62</v>
      </c>
      <c r="C1583" s="37" t="s">
        <v>63</v>
      </c>
      <c r="D1583" s="56" t="s">
        <v>64</v>
      </c>
      <c r="E1583" s="56" t="s">
        <v>6072</v>
      </c>
      <c r="F1583" s="40" t="s">
        <v>66</v>
      </c>
      <c r="G1583" s="40" t="s">
        <v>6073</v>
      </c>
      <c r="H1583" s="56" t="s">
        <v>6074</v>
      </c>
      <c r="I1583" s="48" t="s">
        <v>391</v>
      </c>
      <c r="J1583" s="40" t="s">
        <v>6075</v>
      </c>
      <c r="K1583" s="49" t="s">
        <v>393</v>
      </c>
      <c r="L1583" s="49" t="s">
        <v>394</v>
      </c>
      <c r="M1583" s="49" t="s">
        <v>394</v>
      </c>
      <c r="N1583" s="49" t="s">
        <v>6076</v>
      </c>
      <c r="O1583" s="37" t="s">
        <v>397</v>
      </c>
      <c r="P1583" s="37" t="s">
        <v>76</v>
      </c>
      <c r="Q1583" s="42" t="s">
        <v>398</v>
      </c>
      <c r="R1583" s="91">
        <v>44167</v>
      </c>
      <c r="S1583" s="48">
        <v>12</v>
      </c>
      <c r="T1583" s="45">
        <f t="shared" si="139"/>
        <v>48549.400000000001</v>
      </c>
      <c r="U1583" s="46" t="s">
        <v>100</v>
      </c>
      <c r="V1583" s="47"/>
      <c r="W1583" s="42" t="s">
        <v>399</v>
      </c>
      <c r="X1583" s="48">
        <v>100</v>
      </c>
      <c r="Y1583" s="48"/>
      <c r="Z1583" s="42" t="s">
        <v>399</v>
      </c>
      <c r="AA1583" s="56" t="s">
        <v>400</v>
      </c>
      <c r="AB1583" s="48"/>
      <c r="AC1583" s="42" t="s">
        <v>399</v>
      </c>
      <c r="AD1583" s="49">
        <v>36</v>
      </c>
      <c r="AE1583" s="91">
        <v>45241</v>
      </c>
      <c r="AF1583" s="51">
        <f t="shared" si="138"/>
        <v>46336</v>
      </c>
      <c r="AG1583" s="40" t="s">
        <v>82</v>
      </c>
      <c r="AH1583" s="40" t="s">
        <v>83</v>
      </c>
      <c r="AI1583" s="42" t="s">
        <v>6077</v>
      </c>
      <c r="AJ1583" s="40" t="s">
        <v>143</v>
      </c>
      <c r="AK1583" s="51" t="str">
        <f t="shared" ca="1" si="140"/>
        <v>поверен</v>
      </c>
      <c r="AL1583" s="42"/>
      <c r="AM1583" s="42" t="s">
        <v>86</v>
      </c>
      <c r="AN1583" s="42" t="s">
        <v>87</v>
      </c>
      <c r="AO1583" s="42" t="s">
        <v>88</v>
      </c>
      <c r="AP1583" s="48" t="s">
        <v>402</v>
      </c>
      <c r="AQ1583" s="41" t="s">
        <v>6078</v>
      </c>
      <c r="AR1583" s="51"/>
      <c r="AS1583" s="42" t="s">
        <v>91</v>
      </c>
      <c r="AT1583" s="37" t="s">
        <v>92</v>
      </c>
      <c r="AU1583" s="37"/>
      <c r="AV1583" s="40">
        <v>44534</v>
      </c>
      <c r="AW1583" s="40"/>
      <c r="AX1583" s="37"/>
      <c r="AY1583" s="37"/>
      <c r="AZ1583" s="37"/>
      <c r="BA1583" s="40"/>
      <c r="BB1583" s="40" t="s">
        <v>403</v>
      </c>
      <c r="BC1583" s="40" t="s">
        <v>6079</v>
      </c>
      <c r="BD1583" s="42">
        <v>3160</v>
      </c>
      <c r="BE1583" s="40"/>
      <c r="BF1583" s="52"/>
      <c r="BG1583" s="53"/>
      <c r="BH1583" s="54"/>
      <c r="BI1583" s="47" t="s">
        <v>406</v>
      </c>
      <c r="BJ1583" s="38" t="s">
        <v>407</v>
      </c>
      <c r="BK1583" s="47" t="s">
        <v>408</v>
      </c>
      <c r="BL1583" s="55"/>
      <c r="BM1583" s="55"/>
      <c r="BN1583" s="55"/>
      <c r="BO1583" s="55"/>
      <c r="BP1583" s="55"/>
      <c r="BQ1583" s="55"/>
      <c r="BR1583" s="55"/>
      <c r="BS1583" s="55"/>
      <c r="BT1583" s="55"/>
      <c r="BU1583" s="55"/>
      <c r="BV1583" s="55"/>
      <c r="BW1583" s="55"/>
      <c r="BX1583" s="55"/>
      <c r="BY1583" s="55"/>
      <c r="BZ1583" s="55"/>
      <c r="CA1583" s="55"/>
      <c r="CB1583" s="55"/>
      <c r="CC1583" s="55"/>
      <c r="CD1583" s="55"/>
      <c r="CE1583" s="55"/>
      <c r="CF1583" s="55"/>
      <c r="CG1583" s="55"/>
      <c r="CH1583" s="55"/>
      <c r="CI1583" s="55"/>
      <c r="CJ1583" s="55"/>
      <c r="CK1583" s="55"/>
      <c r="CL1583" s="55"/>
      <c r="CM1583" s="55"/>
      <c r="CN1583" s="55"/>
      <c r="CO1583" s="55"/>
      <c r="CP1583" s="55"/>
      <c r="CQ1583" s="55"/>
      <c r="CR1583" s="55"/>
      <c r="CS1583" s="55"/>
      <c r="CT1583" s="55"/>
      <c r="CU1583" s="55"/>
      <c r="CV1583" s="55"/>
      <c r="CW1583" s="55"/>
      <c r="CX1583" s="55"/>
      <c r="CY1583" s="55"/>
      <c r="CZ1583" s="55"/>
      <c r="DA1583" s="55"/>
      <c r="DB1583" s="55"/>
      <c r="DC1583" s="55"/>
      <c r="DD1583" s="55"/>
      <c r="DE1583" s="55"/>
      <c r="DF1583" s="55"/>
      <c r="DG1583" s="55"/>
      <c r="DH1583" s="55"/>
      <c r="DI1583" s="55"/>
      <c r="DJ1583" s="55"/>
      <c r="DK1583" s="55"/>
      <c r="DL1583" s="55"/>
      <c r="DM1583" s="55"/>
      <c r="DN1583" s="55"/>
      <c r="DO1583" s="55"/>
      <c r="DP1583" s="55"/>
      <c r="DQ1583" s="55"/>
      <c r="DR1583" s="55"/>
      <c r="DS1583" s="55"/>
      <c r="DT1583" s="55"/>
      <c r="DU1583" s="55"/>
      <c r="DV1583" s="55"/>
      <c r="DW1583" s="55"/>
      <c r="DX1583" s="55"/>
      <c r="DY1583" s="55"/>
      <c r="DZ1583" s="55"/>
      <c r="EA1583" s="55"/>
      <c r="EB1583" s="55"/>
      <c r="EC1583" s="55"/>
      <c r="ED1583" s="55"/>
      <c r="EE1583" s="55"/>
      <c r="EF1583" s="55"/>
      <c r="EG1583" s="55"/>
      <c r="EH1583" s="55"/>
      <c r="EI1583" s="55"/>
      <c r="EJ1583" s="55"/>
      <c r="EK1583" s="55"/>
      <c r="EL1583" s="55"/>
      <c r="EM1583" s="55"/>
      <c r="EN1583" s="55"/>
      <c r="EO1583" s="55"/>
      <c r="EP1583" s="55"/>
      <c r="EQ1583" s="55"/>
      <c r="ER1583" s="55"/>
      <c r="ES1583" s="55"/>
      <c r="ET1583" s="55"/>
      <c r="EU1583" s="55"/>
      <c r="EV1583" s="55"/>
      <c r="EW1583" s="55"/>
      <c r="EX1583" s="55"/>
      <c r="EY1583" s="55"/>
      <c r="EZ1583" s="55"/>
      <c r="FA1583" s="55"/>
      <c r="FB1583" s="55"/>
      <c r="FC1583" s="55"/>
      <c r="FD1583" s="55"/>
      <c r="FE1583" s="55"/>
      <c r="FF1583" s="55"/>
      <c r="FG1583" s="55"/>
      <c r="FH1583" s="55"/>
      <c r="FI1583" s="55"/>
      <c r="FJ1583" s="55"/>
      <c r="FK1583" s="55"/>
      <c r="FL1583" s="55"/>
      <c r="FM1583" s="55"/>
      <c r="FN1583" s="55"/>
      <c r="FO1583" s="55"/>
      <c r="FP1583" s="55"/>
      <c r="FQ1583" s="55"/>
      <c r="FR1583" s="55"/>
      <c r="FS1583" s="55"/>
      <c r="FT1583" s="55"/>
      <c r="FU1583" s="55"/>
      <c r="FV1583" s="55"/>
      <c r="FW1583" s="55"/>
      <c r="FX1583" s="55"/>
      <c r="FY1583" s="55"/>
      <c r="FZ1583" s="55"/>
      <c r="GA1583" s="55"/>
      <c r="GB1583" s="55"/>
      <c r="GC1583" s="55"/>
      <c r="GD1583" s="55"/>
      <c r="GE1583" s="55"/>
      <c r="GF1583" s="55"/>
      <c r="GG1583" s="55"/>
      <c r="GH1583" s="55"/>
      <c r="GI1583" s="55"/>
      <c r="GJ1583" s="55"/>
      <c r="GK1583" s="55"/>
      <c r="GL1583" s="55"/>
      <c r="GM1583" s="55"/>
      <c r="GN1583" s="55"/>
      <c r="GO1583" s="55"/>
      <c r="GP1583" s="55"/>
      <c r="GQ1583" s="55"/>
      <c r="GR1583" s="55"/>
      <c r="GS1583" s="55"/>
      <c r="GT1583" s="55"/>
      <c r="GU1583" s="55"/>
      <c r="GV1583" s="55"/>
      <c r="GW1583" s="55"/>
      <c r="GX1583" s="55"/>
      <c r="GY1583" s="55"/>
      <c r="GZ1583" s="55"/>
      <c r="HA1583" s="55"/>
      <c r="HB1583" s="55"/>
      <c r="HC1583" s="55"/>
      <c r="HD1583" s="55"/>
      <c r="HE1583" s="55"/>
      <c r="HF1583" s="55"/>
      <c r="HG1583" s="55"/>
      <c r="HH1583" s="55"/>
      <c r="HI1583" s="55"/>
      <c r="HJ1583" s="55"/>
      <c r="HK1583" s="55"/>
      <c r="HL1583" s="55"/>
      <c r="HM1583" s="55"/>
      <c r="HN1583" s="55"/>
      <c r="HO1583" s="55"/>
      <c r="HP1583" s="55"/>
      <c r="HQ1583" s="55"/>
      <c r="HR1583" s="55"/>
      <c r="HS1583" s="55"/>
      <c r="HT1583" s="55"/>
      <c r="HU1583" s="55"/>
      <c r="HV1583" s="55"/>
      <c r="HW1583" s="55"/>
      <c r="HX1583" s="55"/>
      <c r="HY1583" s="55"/>
      <c r="HZ1583" s="55"/>
      <c r="IA1583" s="55"/>
      <c r="IB1583" s="55"/>
      <c r="IC1583" s="55"/>
      <c r="ID1583" s="55"/>
      <c r="IE1583" s="55"/>
    </row>
    <row r="1584" s="36" customFormat="1" ht="60" hidden="1" customHeight="1">
      <c r="A1584" s="37"/>
      <c r="B1584" s="37" t="s">
        <v>62</v>
      </c>
      <c r="C1584" s="37" t="s">
        <v>63</v>
      </c>
      <c r="D1584" s="56" t="s">
        <v>64</v>
      </c>
      <c r="E1584" s="56" t="s">
        <v>6072</v>
      </c>
      <c r="F1584" s="40" t="s">
        <v>66</v>
      </c>
      <c r="G1584" s="40" t="s">
        <v>6073</v>
      </c>
      <c r="H1584" s="56" t="s">
        <v>6080</v>
      </c>
      <c r="I1584" s="48" t="s">
        <v>391</v>
      </c>
      <c r="J1584" s="40" t="s">
        <v>6075</v>
      </c>
      <c r="K1584" s="49" t="s">
        <v>393</v>
      </c>
      <c r="L1584" s="49" t="s">
        <v>394</v>
      </c>
      <c r="M1584" s="49" t="s">
        <v>394</v>
      </c>
      <c r="N1584" s="49" t="s">
        <v>6081</v>
      </c>
      <c r="O1584" s="37" t="s">
        <v>397</v>
      </c>
      <c r="P1584" s="37" t="s">
        <v>76</v>
      </c>
      <c r="Q1584" s="42" t="s">
        <v>398</v>
      </c>
      <c r="R1584" s="91">
        <v>44168</v>
      </c>
      <c r="S1584" s="48">
        <v>12</v>
      </c>
      <c r="T1584" s="45">
        <f t="shared" si="139"/>
        <v>48550.400000000001</v>
      </c>
      <c r="U1584" s="46" t="s">
        <v>100</v>
      </c>
      <c r="V1584" s="47"/>
      <c r="W1584" s="42" t="s">
        <v>399</v>
      </c>
      <c r="X1584" s="48">
        <v>100</v>
      </c>
      <c r="Y1584" s="48"/>
      <c r="Z1584" s="42" t="s">
        <v>399</v>
      </c>
      <c r="AA1584" s="56" t="s">
        <v>400</v>
      </c>
      <c r="AB1584" s="48"/>
      <c r="AC1584" s="42" t="s">
        <v>399</v>
      </c>
      <c r="AD1584" s="49">
        <v>36</v>
      </c>
      <c r="AE1584" s="91">
        <v>45241</v>
      </c>
      <c r="AF1584" s="51">
        <f t="shared" si="138"/>
        <v>46336</v>
      </c>
      <c r="AG1584" s="40" t="s">
        <v>82</v>
      </c>
      <c r="AH1584" s="40" t="s">
        <v>83</v>
      </c>
      <c r="AI1584" s="42" t="s">
        <v>6082</v>
      </c>
      <c r="AJ1584" s="40" t="s">
        <v>143</v>
      </c>
      <c r="AK1584" s="51" t="str">
        <f t="shared" ca="1" si="140"/>
        <v>поверен</v>
      </c>
      <c r="AL1584" s="42"/>
      <c r="AM1584" s="42" t="s">
        <v>86</v>
      </c>
      <c r="AN1584" s="42" t="s">
        <v>87</v>
      </c>
      <c r="AO1584" s="42" t="s">
        <v>88</v>
      </c>
      <c r="AP1584" s="48" t="s">
        <v>402</v>
      </c>
      <c r="AQ1584" s="41" t="s">
        <v>6078</v>
      </c>
      <c r="AR1584" s="51"/>
      <c r="AS1584" s="42" t="s">
        <v>91</v>
      </c>
      <c r="AT1584" s="37" t="s">
        <v>92</v>
      </c>
      <c r="AU1584" s="37"/>
      <c r="AV1584" s="40">
        <v>44534</v>
      </c>
      <c r="AW1584" s="40"/>
      <c r="AX1584" s="37"/>
      <c r="AY1584" s="37"/>
      <c r="AZ1584" s="37"/>
      <c r="BA1584" s="40"/>
      <c r="BB1584" s="40" t="s">
        <v>403</v>
      </c>
      <c r="BC1584" s="40" t="s">
        <v>6079</v>
      </c>
      <c r="BD1584" s="42">
        <v>3160</v>
      </c>
      <c r="BE1584" s="40"/>
      <c r="BF1584" s="52"/>
      <c r="BG1584" s="53"/>
      <c r="BH1584" s="54"/>
      <c r="BI1584" s="47" t="s">
        <v>406</v>
      </c>
      <c r="BJ1584" s="38" t="s">
        <v>407</v>
      </c>
      <c r="BK1584" s="47" t="s">
        <v>408</v>
      </c>
      <c r="BL1584" s="55"/>
      <c r="BM1584" s="55"/>
      <c r="BN1584" s="55"/>
      <c r="BO1584" s="55"/>
      <c r="BP1584" s="55"/>
      <c r="BQ1584" s="55"/>
      <c r="BR1584" s="55"/>
      <c r="BS1584" s="55"/>
      <c r="BT1584" s="55"/>
      <c r="BU1584" s="55"/>
      <c r="BV1584" s="55"/>
      <c r="BW1584" s="55"/>
      <c r="BX1584" s="55"/>
      <c r="BY1584" s="55"/>
      <c r="BZ1584" s="55"/>
      <c r="CA1584" s="55"/>
      <c r="CB1584" s="55"/>
      <c r="CC1584" s="55"/>
      <c r="CD1584" s="55"/>
      <c r="CE1584" s="55"/>
      <c r="CF1584" s="55"/>
      <c r="CG1584" s="55"/>
      <c r="CH1584" s="55"/>
      <c r="CI1584" s="55"/>
      <c r="CJ1584" s="55"/>
      <c r="CK1584" s="55"/>
      <c r="CL1584" s="55"/>
      <c r="CM1584" s="55"/>
      <c r="CN1584" s="55"/>
      <c r="CO1584" s="55"/>
      <c r="CP1584" s="55"/>
      <c r="CQ1584" s="55"/>
      <c r="CR1584" s="55"/>
      <c r="CS1584" s="55"/>
      <c r="CT1584" s="55"/>
      <c r="CU1584" s="55"/>
      <c r="CV1584" s="55"/>
      <c r="CW1584" s="55"/>
      <c r="CX1584" s="55"/>
      <c r="CY1584" s="55"/>
      <c r="CZ1584" s="55"/>
      <c r="DA1584" s="55"/>
      <c r="DB1584" s="55"/>
      <c r="DC1584" s="55"/>
      <c r="DD1584" s="55"/>
      <c r="DE1584" s="55"/>
      <c r="DF1584" s="55"/>
      <c r="DG1584" s="55"/>
      <c r="DH1584" s="55"/>
      <c r="DI1584" s="55"/>
      <c r="DJ1584" s="55"/>
      <c r="DK1584" s="55"/>
      <c r="DL1584" s="55"/>
      <c r="DM1584" s="55"/>
      <c r="DN1584" s="55"/>
      <c r="DO1584" s="55"/>
      <c r="DP1584" s="55"/>
      <c r="DQ1584" s="55"/>
      <c r="DR1584" s="55"/>
      <c r="DS1584" s="55"/>
      <c r="DT1584" s="55"/>
      <c r="DU1584" s="55"/>
      <c r="DV1584" s="55"/>
      <c r="DW1584" s="55"/>
      <c r="DX1584" s="55"/>
      <c r="DY1584" s="55"/>
      <c r="DZ1584" s="55"/>
      <c r="EA1584" s="55"/>
      <c r="EB1584" s="55"/>
      <c r="EC1584" s="55"/>
      <c r="ED1584" s="55"/>
      <c r="EE1584" s="55"/>
      <c r="EF1584" s="55"/>
      <c r="EG1584" s="55"/>
      <c r="EH1584" s="55"/>
      <c r="EI1584" s="55"/>
      <c r="EJ1584" s="55"/>
      <c r="EK1584" s="55"/>
      <c r="EL1584" s="55"/>
      <c r="EM1584" s="55"/>
      <c r="EN1584" s="55"/>
      <c r="EO1584" s="55"/>
      <c r="EP1584" s="55"/>
      <c r="EQ1584" s="55"/>
      <c r="ER1584" s="55"/>
      <c r="ES1584" s="55"/>
      <c r="ET1584" s="55"/>
      <c r="EU1584" s="55"/>
      <c r="EV1584" s="55"/>
      <c r="EW1584" s="55"/>
      <c r="EX1584" s="55"/>
      <c r="EY1584" s="55"/>
      <c r="EZ1584" s="55"/>
      <c r="FA1584" s="55"/>
      <c r="FB1584" s="55"/>
      <c r="FC1584" s="55"/>
      <c r="FD1584" s="55"/>
      <c r="FE1584" s="55"/>
      <c r="FF1584" s="55"/>
      <c r="FG1584" s="55"/>
      <c r="FH1584" s="55"/>
      <c r="FI1584" s="55"/>
      <c r="FJ1584" s="55"/>
      <c r="FK1584" s="55"/>
      <c r="FL1584" s="55"/>
      <c r="FM1584" s="55"/>
      <c r="FN1584" s="55"/>
      <c r="FO1584" s="55"/>
      <c r="FP1584" s="55"/>
      <c r="FQ1584" s="55"/>
      <c r="FR1584" s="55"/>
      <c r="FS1584" s="55"/>
      <c r="FT1584" s="55"/>
      <c r="FU1584" s="55"/>
      <c r="FV1584" s="55"/>
      <c r="FW1584" s="55"/>
      <c r="FX1584" s="55"/>
      <c r="FY1584" s="55"/>
      <c r="FZ1584" s="55"/>
      <c r="GA1584" s="55"/>
      <c r="GB1584" s="55"/>
      <c r="GC1584" s="55"/>
      <c r="GD1584" s="55"/>
      <c r="GE1584" s="55"/>
      <c r="GF1584" s="55"/>
      <c r="GG1584" s="55"/>
      <c r="GH1584" s="55"/>
      <c r="GI1584" s="55"/>
      <c r="GJ1584" s="55"/>
      <c r="GK1584" s="55"/>
      <c r="GL1584" s="55"/>
      <c r="GM1584" s="55"/>
      <c r="GN1584" s="55"/>
      <c r="GO1584" s="55"/>
      <c r="GP1584" s="55"/>
      <c r="GQ1584" s="55"/>
      <c r="GR1584" s="55"/>
      <c r="GS1584" s="55"/>
      <c r="GT1584" s="55"/>
      <c r="GU1584" s="55"/>
      <c r="GV1584" s="55"/>
      <c r="GW1584" s="55"/>
      <c r="GX1584" s="55"/>
      <c r="GY1584" s="55"/>
      <c r="GZ1584" s="55"/>
      <c r="HA1584" s="55"/>
      <c r="HB1584" s="55"/>
      <c r="HC1584" s="55"/>
      <c r="HD1584" s="55"/>
      <c r="HE1584" s="55"/>
      <c r="HF1584" s="55"/>
      <c r="HG1584" s="55"/>
      <c r="HH1584" s="55"/>
      <c r="HI1584" s="55"/>
      <c r="HJ1584" s="55"/>
      <c r="HK1584" s="55"/>
      <c r="HL1584" s="55"/>
      <c r="HM1584" s="55"/>
      <c r="HN1584" s="55"/>
      <c r="HO1584" s="55"/>
      <c r="HP1584" s="55"/>
      <c r="HQ1584" s="55"/>
      <c r="HR1584" s="55"/>
      <c r="HS1584" s="55"/>
      <c r="HT1584" s="55"/>
      <c r="HU1584" s="55"/>
      <c r="HV1584" s="55"/>
      <c r="HW1584" s="55"/>
      <c r="HX1584" s="55"/>
      <c r="HY1584" s="55"/>
      <c r="HZ1584" s="55"/>
      <c r="IA1584" s="55"/>
      <c r="IB1584" s="55"/>
      <c r="IC1584" s="55"/>
      <c r="ID1584" s="55"/>
      <c r="IE1584" s="55"/>
    </row>
    <row r="1585" s="36" customFormat="1" ht="60" hidden="1" customHeight="1">
      <c r="A1585" s="37"/>
      <c r="B1585" s="37" t="s">
        <v>62</v>
      </c>
      <c r="C1585" s="37" t="s">
        <v>63</v>
      </c>
      <c r="D1585" s="56" t="s">
        <v>64</v>
      </c>
      <c r="E1585" s="56" t="s">
        <v>6072</v>
      </c>
      <c r="F1585" s="40" t="s">
        <v>66</v>
      </c>
      <c r="G1585" s="40" t="s">
        <v>6073</v>
      </c>
      <c r="H1585" s="56" t="s">
        <v>6083</v>
      </c>
      <c r="I1585" s="48" t="s">
        <v>391</v>
      </c>
      <c r="J1585" s="40" t="s">
        <v>6075</v>
      </c>
      <c r="K1585" s="49" t="s">
        <v>393</v>
      </c>
      <c r="L1585" s="49" t="s">
        <v>394</v>
      </c>
      <c r="M1585" s="49" t="s">
        <v>394</v>
      </c>
      <c r="N1585" s="49" t="s">
        <v>6084</v>
      </c>
      <c r="O1585" s="37" t="s">
        <v>397</v>
      </c>
      <c r="P1585" s="37" t="s">
        <v>76</v>
      </c>
      <c r="Q1585" s="42" t="s">
        <v>398</v>
      </c>
      <c r="R1585" s="91">
        <v>44168</v>
      </c>
      <c r="S1585" s="48">
        <v>12</v>
      </c>
      <c r="T1585" s="45">
        <f t="shared" si="139"/>
        <v>48550.400000000001</v>
      </c>
      <c r="U1585" s="46" t="s">
        <v>100</v>
      </c>
      <c r="V1585" s="47"/>
      <c r="W1585" s="42" t="s">
        <v>399</v>
      </c>
      <c r="X1585" s="48">
        <v>100</v>
      </c>
      <c r="Y1585" s="48"/>
      <c r="Z1585" s="42" t="s">
        <v>399</v>
      </c>
      <c r="AA1585" s="56" t="s">
        <v>400</v>
      </c>
      <c r="AB1585" s="48"/>
      <c r="AC1585" s="42" t="s">
        <v>399</v>
      </c>
      <c r="AD1585" s="49">
        <v>36</v>
      </c>
      <c r="AE1585" s="91">
        <v>45241</v>
      </c>
      <c r="AF1585" s="51">
        <f t="shared" si="138"/>
        <v>46336</v>
      </c>
      <c r="AG1585" s="40" t="s">
        <v>82</v>
      </c>
      <c r="AH1585" s="40" t="s">
        <v>83</v>
      </c>
      <c r="AI1585" s="42" t="s">
        <v>6085</v>
      </c>
      <c r="AJ1585" s="40" t="s">
        <v>143</v>
      </c>
      <c r="AK1585" s="51" t="str">
        <f t="shared" ca="1" si="140"/>
        <v>поверен</v>
      </c>
      <c r="AL1585" s="42"/>
      <c r="AM1585" s="42" t="s">
        <v>86</v>
      </c>
      <c r="AN1585" s="42" t="s">
        <v>87</v>
      </c>
      <c r="AO1585" s="42" t="s">
        <v>88</v>
      </c>
      <c r="AP1585" s="48" t="s">
        <v>402</v>
      </c>
      <c r="AQ1585" s="41" t="s">
        <v>6078</v>
      </c>
      <c r="AR1585" s="51"/>
      <c r="AS1585" s="42" t="s">
        <v>91</v>
      </c>
      <c r="AT1585" s="37" t="s">
        <v>92</v>
      </c>
      <c r="AU1585" s="37"/>
      <c r="AV1585" s="40">
        <v>44534</v>
      </c>
      <c r="AW1585" s="40"/>
      <c r="AX1585" s="37"/>
      <c r="AY1585" s="37"/>
      <c r="AZ1585" s="37"/>
      <c r="BA1585" s="40"/>
      <c r="BB1585" s="40" t="s">
        <v>403</v>
      </c>
      <c r="BC1585" s="40" t="s">
        <v>6079</v>
      </c>
      <c r="BD1585" s="42">
        <v>3160</v>
      </c>
      <c r="BE1585" s="40"/>
      <c r="BF1585" s="52"/>
      <c r="BG1585" s="53"/>
      <c r="BH1585" s="54"/>
      <c r="BI1585" s="47" t="s">
        <v>406</v>
      </c>
      <c r="BJ1585" s="38" t="s">
        <v>407</v>
      </c>
      <c r="BK1585" s="47" t="s">
        <v>408</v>
      </c>
      <c r="BL1585" s="55"/>
      <c r="BM1585" s="55"/>
      <c r="BN1585" s="55"/>
      <c r="BO1585" s="55"/>
      <c r="BP1585" s="55"/>
      <c r="BQ1585" s="55"/>
      <c r="BR1585" s="55"/>
      <c r="BS1585" s="55"/>
      <c r="BT1585" s="55"/>
      <c r="BU1585" s="55"/>
      <c r="BV1585" s="55"/>
      <c r="BW1585" s="55"/>
      <c r="BX1585" s="55"/>
      <c r="BY1585" s="55"/>
      <c r="BZ1585" s="55"/>
      <c r="CA1585" s="55"/>
      <c r="CB1585" s="55"/>
      <c r="CC1585" s="55"/>
      <c r="CD1585" s="55"/>
      <c r="CE1585" s="55"/>
      <c r="CF1585" s="55"/>
      <c r="CG1585" s="55"/>
      <c r="CH1585" s="55"/>
      <c r="CI1585" s="55"/>
      <c r="CJ1585" s="55"/>
      <c r="CK1585" s="55"/>
      <c r="CL1585" s="55"/>
      <c r="CM1585" s="55"/>
      <c r="CN1585" s="55"/>
      <c r="CO1585" s="55"/>
      <c r="CP1585" s="55"/>
      <c r="CQ1585" s="55"/>
      <c r="CR1585" s="55"/>
      <c r="CS1585" s="55"/>
      <c r="CT1585" s="55"/>
      <c r="CU1585" s="55"/>
      <c r="CV1585" s="55"/>
      <c r="CW1585" s="55"/>
      <c r="CX1585" s="55"/>
      <c r="CY1585" s="55"/>
      <c r="CZ1585" s="55"/>
      <c r="DA1585" s="55"/>
      <c r="DB1585" s="55"/>
      <c r="DC1585" s="55"/>
      <c r="DD1585" s="55"/>
      <c r="DE1585" s="55"/>
      <c r="DF1585" s="55"/>
      <c r="DG1585" s="55"/>
      <c r="DH1585" s="55"/>
      <c r="DI1585" s="55"/>
      <c r="DJ1585" s="55"/>
      <c r="DK1585" s="55"/>
      <c r="DL1585" s="55"/>
      <c r="DM1585" s="55"/>
      <c r="DN1585" s="55"/>
      <c r="DO1585" s="55"/>
      <c r="DP1585" s="55"/>
      <c r="DQ1585" s="55"/>
      <c r="DR1585" s="55"/>
      <c r="DS1585" s="55"/>
      <c r="DT1585" s="55"/>
      <c r="DU1585" s="55"/>
      <c r="DV1585" s="55"/>
      <c r="DW1585" s="55"/>
      <c r="DX1585" s="55"/>
      <c r="DY1585" s="55"/>
      <c r="DZ1585" s="55"/>
      <c r="EA1585" s="55"/>
      <c r="EB1585" s="55"/>
      <c r="EC1585" s="55"/>
      <c r="ED1585" s="55"/>
      <c r="EE1585" s="55"/>
      <c r="EF1585" s="55"/>
      <c r="EG1585" s="55"/>
      <c r="EH1585" s="55"/>
      <c r="EI1585" s="55"/>
      <c r="EJ1585" s="55"/>
      <c r="EK1585" s="55"/>
      <c r="EL1585" s="55"/>
      <c r="EM1585" s="55"/>
      <c r="EN1585" s="55"/>
      <c r="EO1585" s="55"/>
      <c r="EP1585" s="55"/>
      <c r="EQ1585" s="55"/>
      <c r="ER1585" s="55"/>
      <c r="ES1585" s="55"/>
      <c r="ET1585" s="55"/>
      <c r="EU1585" s="55"/>
      <c r="EV1585" s="55"/>
      <c r="EW1585" s="55"/>
      <c r="EX1585" s="55"/>
      <c r="EY1585" s="55"/>
      <c r="EZ1585" s="55"/>
      <c r="FA1585" s="55"/>
      <c r="FB1585" s="55"/>
      <c r="FC1585" s="55"/>
      <c r="FD1585" s="55"/>
      <c r="FE1585" s="55"/>
      <c r="FF1585" s="55"/>
      <c r="FG1585" s="55"/>
      <c r="FH1585" s="55"/>
      <c r="FI1585" s="55"/>
      <c r="FJ1585" s="55"/>
      <c r="FK1585" s="55"/>
      <c r="FL1585" s="55"/>
      <c r="FM1585" s="55"/>
      <c r="FN1585" s="55"/>
      <c r="FO1585" s="55"/>
      <c r="FP1585" s="55"/>
      <c r="FQ1585" s="55"/>
      <c r="FR1585" s="55"/>
      <c r="FS1585" s="55"/>
      <c r="FT1585" s="55"/>
      <c r="FU1585" s="55"/>
      <c r="FV1585" s="55"/>
      <c r="FW1585" s="55"/>
      <c r="FX1585" s="55"/>
      <c r="FY1585" s="55"/>
      <c r="FZ1585" s="55"/>
      <c r="GA1585" s="55"/>
      <c r="GB1585" s="55"/>
      <c r="GC1585" s="55"/>
      <c r="GD1585" s="55"/>
      <c r="GE1585" s="55"/>
      <c r="GF1585" s="55"/>
      <c r="GG1585" s="55"/>
      <c r="GH1585" s="55"/>
      <c r="GI1585" s="55"/>
      <c r="GJ1585" s="55"/>
      <c r="GK1585" s="55"/>
      <c r="GL1585" s="55"/>
      <c r="GM1585" s="55"/>
      <c r="GN1585" s="55"/>
      <c r="GO1585" s="55"/>
      <c r="GP1585" s="55"/>
      <c r="GQ1585" s="55"/>
      <c r="GR1585" s="55"/>
      <c r="GS1585" s="55"/>
      <c r="GT1585" s="55"/>
      <c r="GU1585" s="55"/>
      <c r="GV1585" s="55"/>
      <c r="GW1585" s="55"/>
      <c r="GX1585" s="55"/>
      <c r="GY1585" s="55"/>
      <c r="GZ1585" s="55"/>
      <c r="HA1585" s="55"/>
      <c r="HB1585" s="55"/>
      <c r="HC1585" s="55"/>
      <c r="HD1585" s="55"/>
      <c r="HE1585" s="55"/>
      <c r="HF1585" s="55"/>
      <c r="HG1585" s="55"/>
      <c r="HH1585" s="55"/>
      <c r="HI1585" s="55"/>
      <c r="HJ1585" s="55"/>
      <c r="HK1585" s="55"/>
      <c r="HL1585" s="55"/>
      <c r="HM1585" s="55"/>
      <c r="HN1585" s="55"/>
      <c r="HO1585" s="55"/>
      <c r="HP1585" s="55"/>
      <c r="HQ1585" s="55"/>
      <c r="HR1585" s="55"/>
      <c r="HS1585" s="55"/>
      <c r="HT1585" s="55"/>
      <c r="HU1585" s="55"/>
      <c r="HV1585" s="55"/>
      <c r="HW1585" s="55"/>
      <c r="HX1585" s="55"/>
      <c r="HY1585" s="55"/>
      <c r="HZ1585" s="55"/>
      <c r="IA1585" s="55"/>
      <c r="IB1585" s="55"/>
      <c r="IC1585" s="55"/>
      <c r="ID1585" s="55"/>
      <c r="IE1585" s="55"/>
    </row>
    <row r="1586" s="36" customFormat="1" ht="60" hidden="1" customHeight="1">
      <c r="A1586" s="37"/>
      <c r="B1586" s="37" t="s">
        <v>62</v>
      </c>
      <c r="C1586" s="37" t="s">
        <v>63</v>
      </c>
      <c r="D1586" s="56" t="s">
        <v>64</v>
      </c>
      <c r="E1586" s="56" t="s">
        <v>6072</v>
      </c>
      <c r="F1586" s="40" t="s">
        <v>66</v>
      </c>
      <c r="G1586" s="40" t="s">
        <v>6073</v>
      </c>
      <c r="H1586" s="56" t="s">
        <v>6086</v>
      </c>
      <c r="I1586" s="48" t="s">
        <v>391</v>
      </c>
      <c r="J1586" s="40" t="s">
        <v>6075</v>
      </c>
      <c r="K1586" s="49" t="s">
        <v>393</v>
      </c>
      <c r="L1586" s="49" t="s">
        <v>394</v>
      </c>
      <c r="M1586" s="49" t="s">
        <v>394</v>
      </c>
      <c r="N1586" s="49" t="s">
        <v>6087</v>
      </c>
      <c r="O1586" s="37" t="s">
        <v>397</v>
      </c>
      <c r="P1586" s="37" t="s">
        <v>76</v>
      </c>
      <c r="Q1586" s="42" t="s">
        <v>398</v>
      </c>
      <c r="R1586" s="91">
        <v>44167</v>
      </c>
      <c r="S1586" s="48">
        <v>12</v>
      </c>
      <c r="T1586" s="45">
        <f t="shared" si="139"/>
        <v>48549.400000000001</v>
      </c>
      <c r="U1586" s="46" t="s">
        <v>100</v>
      </c>
      <c r="V1586" s="47"/>
      <c r="W1586" s="42" t="s">
        <v>399</v>
      </c>
      <c r="X1586" s="48">
        <v>100</v>
      </c>
      <c r="Y1586" s="48"/>
      <c r="Z1586" s="42" t="s">
        <v>399</v>
      </c>
      <c r="AA1586" s="56" t="s">
        <v>400</v>
      </c>
      <c r="AB1586" s="48"/>
      <c r="AC1586" s="42" t="s">
        <v>399</v>
      </c>
      <c r="AD1586" s="49">
        <v>36</v>
      </c>
      <c r="AE1586" s="91">
        <v>45241</v>
      </c>
      <c r="AF1586" s="51">
        <f t="shared" si="138"/>
        <v>46336</v>
      </c>
      <c r="AG1586" s="40" t="s">
        <v>82</v>
      </c>
      <c r="AH1586" s="40" t="s">
        <v>83</v>
      </c>
      <c r="AI1586" s="42" t="s">
        <v>6088</v>
      </c>
      <c r="AJ1586" s="40" t="s">
        <v>143</v>
      </c>
      <c r="AK1586" s="51" t="str">
        <f t="shared" ca="1" si="140"/>
        <v>поверен</v>
      </c>
      <c r="AL1586" s="42"/>
      <c r="AM1586" s="42" t="s">
        <v>86</v>
      </c>
      <c r="AN1586" s="42" t="s">
        <v>87</v>
      </c>
      <c r="AO1586" s="42" t="s">
        <v>88</v>
      </c>
      <c r="AP1586" s="48" t="s">
        <v>402</v>
      </c>
      <c r="AQ1586" s="41" t="s">
        <v>6078</v>
      </c>
      <c r="AR1586" s="51"/>
      <c r="AS1586" s="42" t="s">
        <v>91</v>
      </c>
      <c r="AT1586" s="37" t="s">
        <v>92</v>
      </c>
      <c r="AU1586" s="37"/>
      <c r="AV1586" s="40">
        <v>44534</v>
      </c>
      <c r="AW1586" s="40"/>
      <c r="AX1586" s="37"/>
      <c r="AY1586" s="37"/>
      <c r="AZ1586" s="37"/>
      <c r="BA1586" s="40"/>
      <c r="BB1586" s="40" t="s">
        <v>403</v>
      </c>
      <c r="BC1586" s="40" t="s">
        <v>6079</v>
      </c>
      <c r="BD1586" s="42">
        <v>3160</v>
      </c>
      <c r="BE1586" s="40"/>
      <c r="BF1586" s="52"/>
      <c r="BG1586" s="53"/>
      <c r="BH1586" s="54"/>
      <c r="BI1586" s="47" t="s">
        <v>406</v>
      </c>
      <c r="BJ1586" s="38" t="s">
        <v>407</v>
      </c>
      <c r="BK1586" s="47" t="s">
        <v>408</v>
      </c>
      <c r="BL1586" s="55"/>
      <c r="BM1586" s="55"/>
      <c r="BN1586" s="55"/>
      <c r="BO1586" s="55"/>
      <c r="BP1586" s="55"/>
      <c r="BQ1586" s="55"/>
      <c r="BR1586" s="55"/>
      <c r="BS1586" s="55"/>
      <c r="BT1586" s="55"/>
      <c r="BU1586" s="55"/>
      <c r="BV1586" s="55"/>
      <c r="BW1586" s="55"/>
      <c r="BX1586" s="55"/>
      <c r="BY1586" s="55"/>
      <c r="BZ1586" s="55"/>
      <c r="CA1586" s="55"/>
      <c r="CB1586" s="55"/>
      <c r="CC1586" s="55"/>
      <c r="CD1586" s="55"/>
      <c r="CE1586" s="55"/>
      <c r="CF1586" s="55"/>
      <c r="CG1586" s="55"/>
      <c r="CH1586" s="55"/>
      <c r="CI1586" s="55"/>
      <c r="CJ1586" s="55"/>
      <c r="CK1586" s="55"/>
      <c r="CL1586" s="55"/>
      <c r="CM1586" s="55"/>
      <c r="CN1586" s="55"/>
      <c r="CO1586" s="55"/>
      <c r="CP1586" s="55"/>
      <c r="CQ1586" s="55"/>
      <c r="CR1586" s="55"/>
      <c r="CS1586" s="55"/>
      <c r="CT1586" s="55"/>
      <c r="CU1586" s="55"/>
      <c r="CV1586" s="55"/>
      <c r="CW1586" s="55"/>
      <c r="CX1586" s="55"/>
      <c r="CY1586" s="55"/>
      <c r="CZ1586" s="55"/>
      <c r="DA1586" s="55"/>
      <c r="DB1586" s="55"/>
      <c r="DC1586" s="55"/>
      <c r="DD1586" s="55"/>
      <c r="DE1586" s="55"/>
      <c r="DF1586" s="55"/>
      <c r="DG1586" s="55"/>
      <c r="DH1586" s="55"/>
      <c r="DI1586" s="55"/>
      <c r="DJ1586" s="55"/>
      <c r="DK1586" s="55"/>
      <c r="DL1586" s="55"/>
      <c r="DM1586" s="55"/>
      <c r="DN1586" s="55"/>
      <c r="DO1586" s="55"/>
      <c r="DP1586" s="55"/>
      <c r="DQ1586" s="55"/>
      <c r="DR1586" s="55"/>
      <c r="DS1586" s="55"/>
      <c r="DT1586" s="55"/>
      <c r="DU1586" s="55"/>
      <c r="DV1586" s="55"/>
      <c r="DW1586" s="55"/>
      <c r="DX1586" s="55"/>
      <c r="DY1586" s="55"/>
      <c r="DZ1586" s="55"/>
      <c r="EA1586" s="55"/>
      <c r="EB1586" s="55"/>
      <c r="EC1586" s="55"/>
      <c r="ED1586" s="55"/>
      <c r="EE1586" s="55"/>
      <c r="EF1586" s="55"/>
      <c r="EG1586" s="55"/>
      <c r="EH1586" s="55"/>
      <c r="EI1586" s="55"/>
      <c r="EJ1586" s="55"/>
      <c r="EK1586" s="55"/>
      <c r="EL1586" s="55"/>
      <c r="EM1586" s="55"/>
      <c r="EN1586" s="55"/>
      <c r="EO1586" s="55"/>
      <c r="EP1586" s="55"/>
      <c r="EQ1586" s="55"/>
      <c r="ER1586" s="55"/>
      <c r="ES1586" s="55"/>
      <c r="ET1586" s="55"/>
      <c r="EU1586" s="55"/>
      <c r="EV1586" s="55"/>
      <c r="EW1586" s="55"/>
      <c r="EX1586" s="55"/>
      <c r="EY1586" s="55"/>
      <c r="EZ1586" s="55"/>
      <c r="FA1586" s="55"/>
      <c r="FB1586" s="55"/>
      <c r="FC1586" s="55"/>
      <c r="FD1586" s="55"/>
      <c r="FE1586" s="55"/>
      <c r="FF1586" s="55"/>
      <c r="FG1586" s="55"/>
      <c r="FH1586" s="55"/>
      <c r="FI1586" s="55"/>
      <c r="FJ1586" s="55"/>
      <c r="FK1586" s="55"/>
      <c r="FL1586" s="55"/>
      <c r="FM1586" s="55"/>
      <c r="FN1586" s="55"/>
      <c r="FO1586" s="55"/>
      <c r="FP1586" s="55"/>
      <c r="FQ1586" s="55"/>
      <c r="FR1586" s="55"/>
      <c r="FS1586" s="55"/>
      <c r="FT1586" s="55"/>
      <c r="FU1586" s="55"/>
      <c r="FV1586" s="55"/>
      <c r="FW1586" s="55"/>
      <c r="FX1586" s="55"/>
      <c r="FY1586" s="55"/>
      <c r="FZ1586" s="55"/>
      <c r="GA1586" s="55"/>
      <c r="GB1586" s="55"/>
      <c r="GC1586" s="55"/>
      <c r="GD1586" s="55"/>
      <c r="GE1586" s="55"/>
      <c r="GF1586" s="55"/>
      <c r="GG1586" s="55"/>
      <c r="GH1586" s="55"/>
      <c r="GI1586" s="55"/>
      <c r="GJ1586" s="55"/>
      <c r="GK1586" s="55"/>
      <c r="GL1586" s="55"/>
      <c r="GM1586" s="55"/>
      <c r="GN1586" s="55"/>
      <c r="GO1586" s="55"/>
      <c r="GP1586" s="55"/>
      <c r="GQ1586" s="55"/>
      <c r="GR1586" s="55"/>
      <c r="GS1586" s="55"/>
      <c r="GT1586" s="55"/>
      <c r="GU1586" s="55"/>
      <c r="GV1586" s="55"/>
      <c r="GW1586" s="55"/>
      <c r="GX1586" s="55"/>
      <c r="GY1586" s="55"/>
      <c r="GZ1586" s="55"/>
      <c r="HA1586" s="55"/>
      <c r="HB1586" s="55"/>
      <c r="HC1586" s="55"/>
      <c r="HD1586" s="55"/>
      <c r="HE1586" s="55"/>
      <c r="HF1586" s="55"/>
      <c r="HG1586" s="55"/>
      <c r="HH1586" s="55"/>
      <c r="HI1586" s="55"/>
      <c r="HJ1586" s="55"/>
      <c r="HK1586" s="55"/>
      <c r="HL1586" s="55"/>
      <c r="HM1586" s="55"/>
      <c r="HN1586" s="55"/>
      <c r="HO1586" s="55"/>
      <c r="HP1586" s="55"/>
      <c r="HQ1586" s="55"/>
      <c r="HR1586" s="55"/>
      <c r="HS1586" s="55"/>
      <c r="HT1586" s="55"/>
      <c r="HU1586" s="55"/>
      <c r="HV1586" s="55"/>
      <c r="HW1586" s="55"/>
      <c r="HX1586" s="55"/>
      <c r="HY1586" s="55"/>
      <c r="HZ1586" s="55"/>
      <c r="IA1586" s="55"/>
      <c r="IB1586" s="55"/>
      <c r="IC1586" s="55"/>
      <c r="ID1586" s="55"/>
      <c r="IE1586" s="55"/>
    </row>
    <row r="1587" s="36" customFormat="1" ht="60" hidden="1" customHeight="1">
      <c r="A1587" s="37"/>
      <c r="B1587" s="37" t="s">
        <v>62</v>
      </c>
      <c r="C1587" s="37" t="s">
        <v>63</v>
      </c>
      <c r="D1587" s="56" t="s">
        <v>64</v>
      </c>
      <c r="E1587" s="56" t="s">
        <v>6072</v>
      </c>
      <c r="F1587" s="40" t="s">
        <v>66</v>
      </c>
      <c r="G1587" s="40" t="s">
        <v>6073</v>
      </c>
      <c r="H1587" s="56" t="s">
        <v>6089</v>
      </c>
      <c r="I1587" s="48" t="s">
        <v>391</v>
      </c>
      <c r="J1587" s="40" t="s">
        <v>6075</v>
      </c>
      <c r="K1587" s="49" t="s">
        <v>393</v>
      </c>
      <c r="L1587" s="49" t="s">
        <v>394</v>
      </c>
      <c r="M1587" s="49" t="s">
        <v>394</v>
      </c>
      <c r="N1587" s="49" t="s">
        <v>6090</v>
      </c>
      <c r="O1587" s="37" t="s">
        <v>397</v>
      </c>
      <c r="P1587" s="37" t="s">
        <v>76</v>
      </c>
      <c r="Q1587" s="42" t="s">
        <v>398</v>
      </c>
      <c r="R1587" s="91">
        <v>44167</v>
      </c>
      <c r="S1587" s="48">
        <v>12</v>
      </c>
      <c r="T1587" s="45">
        <f t="shared" si="139"/>
        <v>48549.400000000001</v>
      </c>
      <c r="U1587" s="46" t="s">
        <v>100</v>
      </c>
      <c r="V1587" s="47"/>
      <c r="W1587" s="42" t="s">
        <v>399</v>
      </c>
      <c r="X1587" s="48">
        <v>100</v>
      </c>
      <c r="Y1587" s="48"/>
      <c r="Z1587" s="42" t="s">
        <v>399</v>
      </c>
      <c r="AA1587" s="56" t="s">
        <v>400</v>
      </c>
      <c r="AB1587" s="48"/>
      <c r="AC1587" s="42" t="s">
        <v>399</v>
      </c>
      <c r="AD1587" s="49">
        <v>36</v>
      </c>
      <c r="AE1587" s="91">
        <v>45241</v>
      </c>
      <c r="AF1587" s="51">
        <f t="shared" si="138"/>
        <v>46336</v>
      </c>
      <c r="AG1587" s="40" t="s">
        <v>82</v>
      </c>
      <c r="AH1587" s="40" t="s">
        <v>83</v>
      </c>
      <c r="AI1587" s="42" t="s">
        <v>6091</v>
      </c>
      <c r="AJ1587" s="40" t="s">
        <v>143</v>
      </c>
      <c r="AK1587" s="51" t="str">
        <f t="shared" ca="1" si="140"/>
        <v>поверен</v>
      </c>
      <c r="AL1587" s="42"/>
      <c r="AM1587" s="42" t="s">
        <v>86</v>
      </c>
      <c r="AN1587" s="42" t="s">
        <v>87</v>
      </c>
      <c r="AO1587" s="42" t="s">
        <v>88</v>
      </c>
      <c r="AP1587" s="48" t="s">
        <v>402</v>
      </c>
      <c r="AQ1587" s="41" t="s">
        <v>6078</v>
      </c>
      <c r="AR1587" s="51"/>
      <c r="AS1587" s="42" t="s">
        <v>91</v>
      </c>
      <c r="AT1587" s="37" t="s">
        <v>92</v>
      </c>
      <c r="AU1587" s="37"/>
      <c r="AV1587" s="40">
        <v>44534</v>
      </c>
      <c r="AW1587" s="40"/>
      <c r="AX1587" s="37"/>
      <c r="AY1587" s="37"/>
      <c r="AZ1587" s="37"/>
      <c r="BA1587" s="40"/>
      <c r="BB1587" s="40" t="s">
        <v>403</v>
      </c>
      <c r="BC1587" s="40" t="s">
        <v>6079</v>
      </c>
      <c r="BD1587" s="42">
        <v>3160</v>
      </c>
      <c r="BE1587" s="40"/>
      <c r="BF1587" s="52"/>
      <c r="BG1587" s="53"/>
      <c r="BH1587" s="54"/>
      <c r="BI1587" s="47" t="s">
        <v>406</v>
      </c>
      <c r="BJ1587" s="38" t="s">
        <v>407</v>
      </c>
      <c r="BK1587" s="47" t="s">
        <v>408</v>
      </c>
      <c r="BL1587" s="55"/>
      <c r="BM1587" s="55"/>
      <c r="BN1587" s="55"/>
      <c r="BO1587" s="55"/>
      <c r="BP1587" s="55"/>
      <c r="BQ1587" s="55"/>
      <c r="BR1587" s="55"/>
      <c r="BS1587" s="55"/>
      <c r="BT1587" s="55"/>
      <c r="BU1587" s="55"/>
      <c r="BV1587" s="55"/>
      <c r="BW1587" s="55"/>
      <c r="BX1587" s="55"/>
      <c r="BY1587" s="55"/>
      <c r="BZ1587" s="55"/>
      <c r="CA1587" s="55"/>
      <c r="CB1587" s="55"/>
      <c r="CC1587" s="55"/>
      <c r="CD1587" s="55"/>
      <c r="CE1587" s="55"/>
      <c r="CF1587" s="55"/>
      <c r="CG1587" s="55"/>
      <c r="CH1587" s="55"/>
      <c r="CI1587" s="55"/>
      <c r="CJ1587" s="55"/>
      <c r="CK1587" s="55"/>
      <c r="CL1587" s="55"/>
      <c r="CM1587" s="55"/>
      <c r="CN1587" s="55"/>
      <c r="CO1587" s="55"/>
      <c r="CP1587" s="55"/>
      <c r="CQ1587" s="55"/>
      <c r="CR1587" s="55"/>
      <c r="CS1587" s="55"/>
      <c r="CT1587" s="55"/>
      <c r="CU1587" s="55"/>
      <c r="CV1587" s="55"/>
      <c r="CW1587" s="55"/>
      <c r="CX1587" s="55"/>
      <c r="CY1587" s="55"/>
      <c r="CZ1587" s="55"/>
      <c r="DA1587" s="55"/>
      <c r="DB1587" s="55"/>
      <c r="DC1587" s="55"/>
      <c r="DD1587" s="55"/>
      <c r="DE1587" s="55"/>
      <c r="DF1587" s="55"/>
      <c r="DG1587" s="55"/>
      <c r="DH1587" s="55"/>
      <c r="DI1587" s="55"/>
      <c r="DJ1587" s="55"/>
      <c r="DK1587" s="55"/>
      <c r="DL1587" s="55"/>
      <c r="DM1587" s="55"/>
      <c r="DN1587" s="55"/>
      <c r="DO1587" s="55"/>
      <c r="DP1587" s="55"/>
      <c r="DQ1587" s="55"/>
      <c r="DR1587" s="55"/>
      <c r="DS1587" s="55"/>
      <c r="DT1587" s="55"/>
      <c r="DU1587" s="55"/>
      <c r="DV1587" s="55"/>
      <c r="DW1587" s="55"/>
      <c r="DX1587" s="55"/>
      <c r="DY1587" s="55"/>
      <c r="DZ1587" s="55"/>
      <c r="EA1587" s="55"/>
      <c r="EB1587" s="55"/>
      <c r="EC1587" s="55"/>
      <c r="ED1587" s="55"/>
      <c r="EE1587" s="55"/>
      <c r="EF1587" s="55"/>
      <c r="EG1587" s="55"/>
      <c r="EH1587" s="55"/>
      <c r="EI1587" s="55"/>
      <c r="EJ1587" s="55"/>
      <c r="EK1587" s="55"/>
      <c r="EL1587" s="55"/>
      <c r="EM1587" s="55"/>
      <c r="EN1587" s="55"/>
      <c r="EO1587" s="55"/>
      <c r="EP1587" s="55"/>
      <c r="EQ1587" s="55"/>
      <c r="ER1587" s="55"/>
      <c r="ES1587" s="55"/>
      <c r="ET1587" s="55"/>
      <c r="EU1587" s="55"/>
      <c r="EV1587" s="55"/>
      <c r="EW1587" s="55"/>
      <c r="EX1587" s="55"/>
      <c r="EY1587" s="55"/>
      <c r="EZ1587" s="55"/>
      <c r="FA1587" s="55"/>
      <c r="FB1587" s="55"/>
      <c r="FC1587" s="55"/>
      <c r="FD1587" s="55"/>
      <c r="FE1587" s="55"/>
      <c r="FF1587" s="55"/>
      <c r="FG1587" s="55"/>
      <c r="FH1587" s="55"/>
      <c r="FI1587" s="55"/>
      <c r="FJ1587" s="55"/>
      <c r="FK1587" s="55"/>
      <c r="FL1587" s="55"/>
      <c r="FM1587" s="55"/>
      <c r="FN1587" s="55"/>
      <c r="FO1587" s="55"/>
      <c r="FP1587" s="55"/>
      <c r="FQ1587" s="55"/>
      <c r="FR1587" s="55"/>
      <c r="FS1587" s="55"/>
      <c r="FT1587" s="55"/>
      <c r="FU1587" s="55"/>
      <c r="FV1587" s="55"/>
      <c r="FW1587" s="55"/>
      <c r="FX1587" s="55"/>
      <c r="FY1587" s="55"/>
      <c r="FZ1587" s="55"/>
      <c r="GA1587" s="55"/>
      <c r="GB1587" s="55"/>
      <c r="GC1587" s="55"/>
      <c r="GD1587" s="55"/>
      <c r="GE1587" s="55"/>
      <c r="GF1587" s="55"/>
      <c r="GG1587" s="55"/>
      <c r="GH1587" s="55"/>
      <c r="GI1587" s="55"/>
      <c r="GJ1587" s="55"/>
      <c r="GK1587" s="55"/>
      <c r="GL1587" s="55"/>
      <c r="GM1587" s="55"/>
      <c r="GN1587" s="55"/>
      <c r="GO1587" s="55"/>
      <c r="GP1587" s="55"/>
      <c r="GQ1587" s="55"/>
      <c r="GR1587" s="55"/>
      <c r="GS1587" s="55"/>
      <c r="GT1587" s="55"/>
      <c r="GU1587" s="55"/>
      <c r="GV1587" s="55"/>
      <c r="GW1587" s="55"/>
      <c r="GX1587" s="55"/>
      <c r="GY1587" s="55"/>
      <c r="GZ1587" s="55"/>
      <c r="HA1587" s="55"/>
      <c r="HB1587" s="55"/>
      <c r="HC1587" s="55"/>
      <c r="HD1587" s="55"/>
      <c r="HE1587" s="55"/>
      <c r="HF1587" s="55"/>
      <c r="HG1587" s="55"/>
      <c r="HH1587" s="55"/>
      <c r="HI1587" s="55"/>
      <c r="HJ1587" s="55"/>
      <c r="HK1587" s="55"/>
      <c r="HL1587" s="55"/>
      <c r="HM1587" s="55"/>
      <c r="HN1587" s="55"/>
      <c r="HO1587" s="55"/>
      <c r="HP1587" s="55"/>
      <c r="HQ1587" s="55"/>
      <c r="HR1587" s="55"/>
      <c r="HS1587" s="55"/>
      <c r="HT1587" s="55"/>
      <c r="HU1587" s="55"/>
      <c r="HV1587" s="55"/>
      <c r="HW1587" s="55"/>
      <c r="HX1587" s="55"/>
      <c r="HY1587" s="55"/>
      <c r="HZ1587" s="55"/>
      <c r="IA1587" s="55"/>
      <c r="IB1587" s="55"/>
      <c r="IC1587" s="55"/>
      <c r="ID1587" s="55"/>
      <c r="IE1587" s="55"/>
    </row>
    <row r="1588" s="36" customFormat="1" ht="60" hidden="1" customHeight="1">
      <c r="A1588" s="37"/>
      <c r="B1588" s="37" t="s">
        <v>62</v>
      </c>
      <c r="C1588" s="37" t="s">
        <v>63</v>
      </c>
      <c r="D1588" s="56" t="s">
        <v>64</v>
      </c>
      <c r="E1588" s="56" t="s">
        <v>6072</v>
      </c>
      <c r="F1588" s="40" t="s">
        <v>66</v>
      </c>
      <c r="G1588" s="40" t="s">
        <v>6073</v>
      </c>
      <c r="H1588" s="56" t="s">
        <v>6092</v>
      </c>
      <c r="I1588" s="48" t="s">
        <v>391</v>
      </c>
      <c r="J1588" s="40" t="s">
        <v>6075</v>
      </c>
      <c r="K1588" s="49" t="s">
        <v>393</v>
      </c>
      <c r="L1588" s="49" t="s">
        <v>394</v>
      </c>
      <c r="M1588" s="49" t="s">
        <v>394</v>
      </c>
      <c r="N1588" s="49" t="s">
        <v>6093</v>
      </c>
      <c r="O1588" s="37" t="s">
        <v>397</v>
      </c>
      <c r="P1588" s="37" t="s">
        <v>76</v>
      </c>
      <c r="Q1588" s="42" t="s">
        <v>398</v>
      </c>
      <c r="R1588" s="91">
        <v>44168</v>
      </c>
      <c r="S1588" s="48">
        <v>12</v>
      </c>
      <c r="T1588" s="45">
        <f t="shared" si="139"/>
        <v>48550.400000000001</v>
      </c>
      <c r="U1588" s="46" t="s">
        <v>100</v>
      </c>
      <c r="V1588" s="47"/>
      <c r="W1588" s="42" t="s">
        <v>399</v>
      </c>
      <c r="X1588" s="48">
        <v>100</v>
      </c>
      <c r="Y1588" s="48"/>
      <c r="Z1588" s="42" t="s">
        <v>399</v>
      </c>
      <c r="AA1588" s="56" t="s">
        <v>400</v>
      </c>
      <c r="AB1588" s="48"/>
      <c r="AC1588" s="42" t="s">
        <v>399</v>
      </c>
      <c r="AD1588" s="49">
        <v>36</v>
      </c>
      <c r="AE1588" s="91">
        <v>45241</v>
      </c>
      <c r="AF1588" s="51">
        <f t="shared" si="138"/>
        <v>46336</v>
      </c>
      <c r="AG1588" s="40" t="s">
        <v>82</v>
      </c>
      <c r="AH1588" s="40" t="s">
        <v>83</v>
      </c>
      <c r="AI1588" s="42" t="s">
        <v>6094</v>
      </c>
      <c r="AJ1588" s="40" t="s">
        <v>143</v>
      </c>
      <c r="AK1588" s="51" t="str">
        <f t="shared" ca="1" si="140"/>
        <v>поверен</v>
      </c>
      <c r="AL1588" s="42"/>
      <c r="AM1588" s="42" t="s">
        <v>86</v>
      </c>
      <c r="AN1588" s="42" t="s">
        <v>87</v>
      </c>
      <c r="AO1588" s="42" t="s">
        <v>88</v>
      </c>
      <c r="AP1588" s="48" t="s">
        <v>402</v>
      </c>
      <c r="AQ1588" s="41" t="s">
        <v>6078</v>
      </c>
      <c r="AR1588" s="51"/>
      <c r="AS1588" s="42" t="s">
        <v>91</v>
      </c>
      <c r="AT1588" s="37" t="s">
        <v>92</v>
      </c>
      <c r="AU1588" s="37"/>
      <c r="AV1588" s="40">
        <v>44534</v>
      </c>
      <c r="AW1588" s="40"/>
      <c r="AX1588" s="37"/>
      <c r="AY1588" s="37"/>
      <c r="AZ1588" s="37"/>
      <c r="BA1588" s="40"/>
      <c r="BB1588" s="40" t="s">
        <v>403</v>
      </c>
      <c r="BC1588" s="40" t="s">
        <v>6079</v>
      </c>
      <c r="BD1588" s="42">
        <v>3160</v>
      </c>
      <c r="BE1588" s="40"/>
      <c r="BF1588" s="52"/>
      <c r="BG1588" s="53"/>
      <c r="BH1588" s="54"/>
      <c r="BI1588" s="47" t="s">
        <v>406</v>
      </c>
      <c r="BJ1588" s="38" t="s">
        <v>407</v>
      </c>
      <c r="BK1588" s="47" t="s">
        <v>408</v>
      </c>
      <c r="BL1588" s="55"/>
      <c r="BM1588" s="55"/>
      <c r="BN1588" s="55"/>
      <c r="BO1588" s="55"/>
      <c r="BP1588" s="55"/>
      <c r="BQ1588" s="55"/>
      <c r="BR1588" s="55"/>
      <c r="BS1588" s="55"/>
      <c r="BT1588" s="55"/>
      <c r="BU1588" s="55"/>
      <c r="BV1588" s="55"/>
      <c r="BW1588" s="55"/>
      <c r="BX1588" s="55"/>
      <c r="BY1588" s="55"/>
      <c r="BZ1588" s="55"/>
      <c r="CA1588" s="55"/>
      <c r="CB1588" s="55"/>
      <c r="CC1588" s="55"/>
      <c r="CD1588" s="55"/>
      <c r="CE1588" s="55"/>
      <c r="CF1588" s="55"/>
      <c r="CG1588" s="55"/>
      <c r="CH1588" s="55"/>
      <c r="CI1588" s="55"/>
      <c r="CJ1588" s="55"/>
      <c r="CK1588" s="55"/>
      <c r="CL1588" s="55"/>
      <c r="CM1588" s="55"/>
      <c r="CN1588" s="55"/>
      <c r="CO1588" s="55"/>
      <c r="CP1588" s="55"/>
      <c r="CQ1588" s="55"/>
      <c r="CR1588" s="55"/>
      <c r="CS1588" s="55"/>
      <c r="CT1588" s="55"/>
      <c r="CU1588" s="55"/>
      <c r="CV1588" s="55"/>
      <c r="CW1588" s="55"/>
      <c r="CX1588" s="55"/>
      <c r="CY1588" s="55"/>
      <c r="CZ1588" s="55"/>
      <c r="DA1588" s="55"/>
      <c r="DB1588" s="55"/>
      <c r="DC1588" s="55"/>
      <c r="DD1588" s="55"/>
      <c r="DE1588" s="55"/>
      <c r="DF1588" s="55"/>
      <c r="DG1588" s="55"/>
      <c r="DH1588" s="55"/>
      <c r="DI1588" s="55"/>
      <c r="DJ1588" s="55"/>
      <c r="DK1588" s="55"/>
      <c r="DL1588" s="55"/>
      <c r="DM1588" s="55"/>
      <c r="DN1588" s="55"/>
      <c r="DO1588" s="55"/>
      <c r="DP1588" s="55"/>
      <c r="DQ1588" s="55"/>
      <c r="DR1588" s="55"/>
      <c r="DS1588" s="55"/>
      <c r="DT1588" s="55"/>
      <c r="DU1588" s="55"/>
      <c r="DV1588" s="55"/>
      <c r="DW1588" s="55"/>
      <c r="DX1588" s="55"/>
      <c r="DY1588" s="55"/>
      <c r="DZ1588" s="55"/>
      <c r="EA1588" s="55"/>
      <c r="EB1588" s="55"/>
      <c r="EC1588" s="55"/>
      <c r="ED1588" s="55"/>
      <c r="EE1588" s="55"/>
      <c r="EF1588" s="55"/>
      <c r="EG1588" s="55"/>
      <c r="EH1588" s="55"/>
      <c r="EI1588" s="55"/>
      <c r="EJ1588" s="55"/>
      <c r="EK1588" s="55"/>
      <c r="EL1588" s="55"/>
      <c r="EM1588" s="55"/>
      <c r="EN1588" s="55"/>
      <c r="EO1588" s="55"/>
      <c r="EP1588" s="55"/>
      <c r="EQ1588" s="55"/>
      <c r="ER1588" s="55"/>
      <c r="ES1588" s="55"/>
      <c r="ET1588" s="55"/>
      <c r="EU1588" s="55"/>
      <c r="EV1588" s="55"/>
      <c r="EW1588" s="55"/>
      <c r="EX1588" s="55"/>
      <c r="EY1588" s="55"/>
      <c r="EZ1588" s="55"/>
      <c r="FA1588" s="55"/>
      <c r="FB1588" s="55"/>
      <c r="FC1588" s="55"/>
      <c r="FD1588" s="55"/>
      <c r="FE1588" s="55"/>
      <c r="FF1588" s="55"/>
      <c r="FG1588" s="55"/>
      <c r="FH1588" s="55"/>
      <c r="FI1588" s="55"/>
      <c r="FJ1588" s="55"/>
      <c r="FK1588" s="55"/>
      <c r="FL1588" s="55"/>
      <c r="FM1588" s="55"/>
      <c r="FN1588" s="55"/>
      <c r="FO1588" s="55"/>
      <c r="FP1588" s="55"/>
      <c r="FQ1588" s="55"/>
      <c r="FR1588" s="55"/>
      <c r="FS1588" s="55"/>
      <c r="FT1588" s="55"/>
      <c r="FU1588" s="55"/>
      <c r="FV1588" s="55"/>
      <c r="FW1588" s="55"/>
      <c r="FX1588" s="55"/>
      <c r="FY1588" s="55"/>
      <c r="FZ1588" s="55"/>
      <c r="GA1588" s="55"/>
      <c r="GB1588" s="55"/>
      <c r="GC1588" s="55"/>
      <c r="GD1588" s="55"/>
      <c r="GE1588" s="55"/>
      <c r="GF1588" s="55"/>
      <c r="GG1588" s="55"/>
      <c r="GH1588" s="55"/>
      <c r="GI1588" s="55"/>
      <c r="GJ1588" s="55"/>
      <c r="GK1588" s="55"/>
      <c r="GL1588" s="55"/>
      <c r="GM1588" s="55"/>
      <c r="GN1588" s="55"/>
      <c r="GO1588" s="55"/>
      <c r="GP1588" s="55"/>
      <c r="GQ1588" s="55"/>
      <c r="GR1588" s="55"/>
      <c r="GS1588" s="55"/>
      <c r="GT1588" s="55"/>
      <c r="GU1588" s="55"/>
      <c r="GV1588" s="55"/>
      <c r="GW1588" s="55"/>
      <c r="GX1588" s="55"/>
      <c r="GY1588" s="55"/>
      <c r="GZ1588" s="55"/>
      <c r="HA1588" s="55"/>
      <c r="HB1588" s="55"/>
      <c r="HC1588" s="55"/>
      <c r="HD1588" s="55"/>
      <c r="HE1588" s="55"/>
      <c r="HF1588" s="55"/>
      <c r="HG1588" s="55"/>
      <c r="HH1588" s="55"/>
      <c r="HI1588" s="55"/>
      <c r="HJ1588" s="55"/>
      <c r="HK1588" s="55"/>
      <c r="HL1588" s="55"/>
      <c r="HM1588" s="55"/>
      <c r="HN1588" s="55"/>
      <c r="HO1588" s="55"/>
      <c r="HP1588" s="55"/>
      <c r="HQ1588" s="55"/>
      <c r="HR1588" s="55"/>
      <c r="HS1588" s="55"/>
      <c r="HT1588" s="55"/>
      <c r="HU1588" s="55"/>
      <c r="HV1588" s="55"/>
      <c r="HW1588" s="55"/>
      <c r="HX1588" s="55"/>
      <c r="HY1588" s="55"/>
      <c r="HZ1588" s="55"/>
      <c r="IA1588" s="55"/>
      <c r="IB1588" s="55"/>
      <c r="IC1588" s="55"/>
      <c r="ID1588" s="55"/>
      <c r="IE1588" s="55"/>
    </row>
    <row r="1589" s="36" customFormat="1" ht="60" hidden="1" customHeight="1">
      <c r="A1589" s="37"/>
      <c r="B1589" s="37" t="s">
        <v>62</v>
      </c>
      <c r="C1589" s="37" t="s">
        <v>63</v>
      </c>
      <c r="D1589" s="56" t="s">
        <v>64</v>
      </c>
      <c r="E1589" s="56" t="s">
        <v>6072</v>
      </c>
      <c r="F1589" s="40" t="s">
        <v>66</v>
      </c>
      <c r="G1589" s="40" t="s">
        <v>6073</v>
      </c>
      <c r="H1589" s="56" t="s">
        <v>6095</v>
      </c>
      <c r="I1589" s="48" t="s">
        <v>391</v>
      </c>
      <c r="J1589" s="40" t="s">
        <v>6075</v>
      </c>
      <c r="K1589" s="49" t="s">
        <v>393</v>
      </c>
      <c r="L1589" s="49" t="s">
        <v>394</v>
      </c>
      <c r="M1589" s="49" t="s">
        <v>394</v>
      </c>
      <c r="N1589" s="49" t="s">
        <v>6096</v>
      </c>
      <c r="O1589" s="37" t="s">
        <v>397</v>
      </c>
      <c r="P1589" s="37" t="s">
        <v>76</v>
      </c>
      <c r="Q1589" s="42" t="s">
        <v>398</v>
      </c>
      <c r="R1589" s="91">
        <v>44173</v>
      </c>
      <c r="S1589" s="48">
        <v>12</v>
      </c>
      <c r="T1589" s="45">
        <f t="shared" si="139"/>
        <v>48555.400000000001</v>
      </c>
      <c r="U1589" s="46" t="s">
        <v>100</v>
      </c>
      <c r="V1589" s="47"/>
      <c r="W1589" s="42" t="s">
        <v>399</v>
      </c>
      <c r="X1589" s="48">
        <v>100</v>
      </c>
      <c r="Y1589" s="48"/>
      <c r="Z1589" s="42" t="s">
        <v>399</v>
      </c>
      <c r="AA1589" s="56" t="s">
        <v>400</v>
      </c>
      <c r="AB1589" s="48"/>
      <c r="AC1589" s="42" t="s">
        <v>399</v>
      </c>
      <c r="AD1589" s="49">
        <v>36</v>
      </c>
      <c r="AE1589" s="91">
        <v>45241</v>
      </c>
      <c r="AF1589" s="51">
        <f t="shared" si="138"/>
        <v>46336</v>
      </c>
      <c r="AG1589" s="40" t="s">
        <v>82</v>
      </c>
      <c r="AH1589" s="40" t="s">
        <v>83</v>
      </c>
      <c r="AI1589" s="42" t="s">
        <v>6097</v>
      </c>
      <c r="AJ1589" s="40" t="s">
        <v>143</v>
      </c>
      <c r="AK1589" s="51" t="str">
        <f t="shared" ca="1" si="140"/>
        <v>поверен</v>
      </c>
      <c r="AL1589" s="42"/>
      <c r="AM1589" s="42" t="s">
        <v>86</v>
      </c>
      <c r="AN1589" s="42" t="s">
        <v>87</v>
      </c>
      <c r="AO1589" s="42" t="s">
        <v>88</v>
      </c>
      <c r="AP1589" s="48" t="s">
        <v>402</v>
      </c>
      <c r="AQ1589" s="41" t="s">
        <v>6078</v>
      </c>
      <c r="AR1589" s="51"/>
      <c r="AS1589" s="42" t="s">
        <v>91</v>
      </c>
      <c r="AT1589" s="37" t="s">
        <v>92</v>
      </c>
      <c r="AU1589" s="37"/>
      <c r="AV1589" s="40">
        <v>44534</v>
      </c>
      <c r="AW1589" s="40"/>
      <c r="AX1589" s="37"/>
      <c r="AY1589" s="37"/>
      <c r="AZ1589" s="37"/>
      <c r="BA1589" s="40"/>
      <c r="BB1589" s="40" t="s">
        <v>403</v>
      </c>
      <c r="BC1589" s="40" t="s">
        <v>6079</v>
      </c>
      <c r="BD1589" s="42">
        <v>3160</v>
      </c>
      <c r="BE1589" s="40"/>
      <c r="BF1589" s="52"/>
      <c r="BG1589" s="53"/>
      <c r="BH1589" s="54"/>
      <c r="BI1589" s="47" t="s">
        <v>406</v>
      </c>
      <c r="BJ1589" s="38" t="s">
        <v>407</v>
      </c>
      <c r="BK1589" s="47" t="s">
        <v>408</v>
      </c>
      <c r="BL1589" s="55"/>
      <c r="BM1589" s="55"/>
      <c r="BN1589" s="55"/>
      <c r="BO1589" s="55"/>
      <c r="BP1589" s="55"/>
      <c r="BQ1589" s="55"/>
      <c r="BR1589" s="55"/>
      <c r="BS1589" s="55"/>
      <c r="BT1589" s="55"/>
      <c r="BU1589" s="55"/>
      <c r="BV1589" s="55"/>
      <c r="BW1589" s="55"/>
      <c r="BX1589" s="55"/>
      <c r="BY1589" s="55"/>
      <c r="BZ1589" s="55"/>
      <c r="CA1589" s="55"/>
      <c r="CB1589" s="55"/>
      <c r="CC1589" s="55"/>
      <c r="CD1589" s="55"/>
      <c r="CE1589" s="55"/>
      <c r="CF1589" s="55"/>
      <c r="CG1589" s="55"/>
      <c r="CH1589" s="55"/>
      <c r="CI1589" s="55"/>
      <c r="CJ1589" s="55"/>
      <c r="CK1589" s="55"/>
      <c r="CL1589" s="55"/>
      <c r="CM1589" s="55"/>
      <c r="CN1589" s="55"/>
      <c r="CO1589" s="55"/>
      <c r="CP1589" s="55"/>
      <c r="CQ1589" s="55"/>
      <c r="CR1589" s="55"/>
      <c r="CS1589" s="55"/>
      <c r="CT1589" s="55"/>
      <c r="CU1589" s="55"/>
      <c r="CV1589" s="55"/>
      <c r="CW1589" s="55"/>
      <c r="CX1589" s="55"/>
      <c r="CY1589" s="55"/>
      <c r="CZ1589" s="55"/>
      <c r="DA1589" s="55"/>
      <c r="DB1589" s="55"/>
      <c r="DC1589" s="55"/>
      <c r="DD1589" s="55"/>
      <c r="DE1589" s="55"/>
      <c r="DF1589" s="55"/>
      <c r="DG1589" s="55"/>
      <c r="DH1589" s="55"/>
      <c r="DI1589" s="55"/>
      <c r="DJ1589" s="55"/>
      <c r="DK1589" s="55"/>
      <c r="DL1589" s="55"/>
      <c r="DM1589" s="55"/>
      <c r="DN1589" s="55"/>
      <c r="DO1589" s="55"/>
      <c r="DP1589" s="55"/>
      <c r="DQ1589" s="55"/>
      <c r="DR1589" s="55"/>
      <c r="DS1589" s="55"/>
      <c r="DT1589" s="55"/>
      <c r="DU1589" s="55"/>
      <c r="DV1589" s="55"/>
      <c r="DW1589" s="55"/>
      <c r="DX1589" s="55"/>
      <c r="DY1589" s="55"/>
      <c r="DZ1589" s="55"/>
      <c r="EA1589" s="55"/>
      <c r="EB1589" s="55"/>
      <c r="EC1589" s="55"/>
      <c r="ED1589" s="55"/>
      <c r="EE1589" s="55"/>
      <c r="EF1589" s="55"/>
      <c r="EG1589" s="55"/>
      <c r="EH1589" s="55"/>
      <c r="EI1589" s="55"/>
      <c r="EJ1589" s="55"/>
      <c r="EK1589" s="55"/>
      <c r="EL1589" s="55"/>
      <c r="EM1589" s="55"/>
      <c r="EN1589" s="55"/>
      <c r="EO1589" s="55"/>
      <c r="EP1589" s="55"/>
      <c r="EQ1589" s="55"/>
      <c r="ER1589" s="55"/>
      <c r="ES1589" s="55"/>
      <c r="ET1589" s="55"/>
      <c r="EU1589" s="55"/>
      <c r="EV1589" s="55"/>
      <c r="EW1589" s="55"/>
      <c r="EX1589" s="55"/>
      <c r="EY1589" s="55"/>
      <c r="EZ1589" s="55"/>
      <c r="FA1589" s="55"/>
      <c r="FB1589" s="55"/>
      <c r="FC1589" s="55"/>
      <c r="FD1589" s="55"/>
      <c r="FE1589" s="55"/>
      <c r="FF1589" s="55"/>
      <c r="FG1589" s="55"/>
      <c r="FH1589" s="55"/>
      <c r="FI1589" s="55"/>
      <c r="FJ1589" s="55"/>
      <c r="FK1589" s="55"/>
      <c r="FL1589" s="55"/>
      <c r="FM1589" s="55"/>
      <c r="FN1589" s="55"/>
      <c r="FO1589" s="55"/>
      <c r="FP1589" s="55"/>
      <c r="FQ1589" s="55"/>
      <c r="FR1589" s="55"/>
      <c r="FS1589" s="55"/>
      <c r="FT1589" s="55"/>
      <c r="FU1589" s="55"/>
      <c r="FV1589" s="55"/>
      <c r="FW1589" s="55"/>
      <c r="FX1589" s="55"/>
      <c r="FY1589" s="55"/>
      <c r="FZ1589" s="55"/>
      <c r="GA1589" s="55"/>
      <c r="GB1589" s="55"/>
      <c r="GC1589" s="55"/>
      <c r="GD1589" s="55"/>
      <c r="GE1589" s="55"/>
      <c r="GF1589" s="55"/>
      <c r="GG1589" s="55"/>
      <c r="GH1589" s="55"/>
      <c r="GI1589" s="55"/>
      <c r="GJ1589" s="55"/>
      <c r="GK1589" s="55"/>
      <c r="GL1589" s="55"/>
      <c r="GM1589" s="55"/>
      <c r="GN1589" s="55"/>
      <c r="GO1589" s="55"/>
      <c r="GP1589" s="55"/>
      <c r="GQ1589" s="55"/>
      <c r="GR1589" s="55"/>
      <c r="GS1589" s="55"/>
      <c r="GT1589" s="55"/>
      <c r="GU1589" s="55"/>
      <c r="GV1589" s="55"/>
      <c r="GW1589" s="55"/>
      <c r="GX1589" s="55"/>
      <c r="GY1589" s="55"/>
      <c r="GZ1589" s="55"/>
      <c r="HA1589" s="55"/>
      <c r="HB1589" s="55"/>
      <c r="HC1589" s="55"/>
      <c r="HD1589" s="55"/>
      <c r="HE1589" s="55"/>
      <c r="HF1589" s="55"/>
      <c r="HG1589" s="55"/>
      <c r="HH1589" s="55"/>
      <c r="HI1589" s="55"/>
      <c r="HJ1589" s="55"/>
      <c r="HK1589" s="55"/>
      <c r="HL1589" s="55"/>
      <c r="HM1589" s="55"/>
      <c r="HN1589" s="55"/>
      <c r="HO1589" s="55"/>
      <c r="HP1589" s="55"/>
      <c r="HQ1589" s="55"/>
      <c r="HR1589" s="55"/>
      <c r="HS1589" s="55"/>
      <c r="HT1589" s="55"/>
      <c r="HU1589" s="55"/>
      <c r="HV1589" s="55"/>
      <c r="HW1589" s="55"/>
      <c r="HX1589" s="55"/>
      <c r="HY1589" s="55"/>
      <c r="HZ1589" s="55"/>
      <c r="IA1589" s="55"/>
      <c r="IB1589" s="55"/>
      <c r="IC1589" s="55"/>
      <c r="ID1589" s="55"/>
      <c r="IE1589" s="55"/>
    </row>
    <row r="1590" s="36" customFormat="1" ht="60" hidden="1" customHeight="1">
      <c r="A1590" s="37"/>
      <c r="B1590" s="37" t="s">
        <v>62</v>
      </c>
      <c r="C1590" s="37" t="s">
        <v>63</v>
      </c>
      <c r="D1590" s="56" t="s">
        <v>64</v>
      </c>
      <c r="E1590" s="56" t="s">
        <v>6072</v>
      </c>
      <c r="F1590" s="40" t="s">
        <v>66</v>
      </c>
      <c r="G1590" s="40" t="s">
        <v>6073</v>
      </c>
      <c r="H1590" s="56" t="s">
        <v>6098</v>
      </c>
      <c r="I1590" s="48" t="s">
        <v>391</v>
      </c>
      <c r="J1590" s="40" t="s">
        <v>6075</v>
      </c>
      <c r="K1590" s="49" t="s">
        <v>393</v>
      </c>
      <c r="L1590" s="49" t="s">
        <v>394</v>
      </c>
      <c r="M1590" s="49" t="s">
        <v>394</v>
      </c>
      <c r="N1590" s="49" t="s">
        <v>6099</v>
      </c>
      <c r="O1590" s="37" t="s">
        <v>397</v>
      </c>
      <c r="P1590" s="37" t="s">
        <v>76</v>
      </c>
      <c r="Q1590" s="42" t="s">
        <v>398</v>
      </c>
      <c r="R1590" s="91">
        <v>44168</v>
      </c>
      <c r="S1590" s="48">
        <v>12</v>
      </c>
      <c r="T1590" s="45">
        <f t="shared" si="139"/>
        <v>48550.400000000001</v>
      </c>
      <c r="U1590" s="46" t="s">
        <v>100</v>
      </c>
      <c r="V1590" s="47"/>
      <c r="W1590" s="42" t="s">
        <v>399</v>
      </c>
      <c r="X1590" s="48">
        <v>100</v>
      </c>
      <c r="Y1590" s="48"/>
      <c r="Z1590" s="42" t="s">
        <v>399</v>
      </c>
      <c r="AA1590" s="56" t="s">
        <v>400</v>
      </c>
      <c r="AB1590" s="48"/>
      <c r="AC1590" s="42" t="s">
        <v>399</v>
      </c>
      <c r="AD1590" s="49">
        <v>36</v>
      </c>
      <c r="AE1590" s="91">
        <v>45241</v>
      </c>
      <c r="AF1590" s="51">
        <f t="shared" si="138"/>
        <v>46336</v>
      </c>
      <c r="AG1590" s="40" t="s">
        <v>82</v>
      </c>
      <c r="AH1590" s="40" t="s">
        <v>83</v>
      </c>
      <c r="AI1590" s="42" t="s">
        <v>6100</v>
      </c>
      <c r="AJ1590" s="40" t="s">
        <v>143</v>
      </c>
      <c r="AK1590" s="51" t="str">
        <f t="shared" ca="1" si="140"/>
        <v>поверен</v>
      </c>
      <c r="AL1590" s="42"/>
      <c r="AM1590" s="42" t="s">
        <v>86</v>
      </c>
      <c r="AN1590" s="42" t="s">
        <v>87</v>
      </c>
      <c r="AO1590" s="42" t="s">
        <v>88</v>
      </c>
      <c r="AP1590" s="48" t="s">
        <v>402</v>
      </c>
      <c r="AQ1590" s="41" t="s">
        <v>6078</v>
      </c>
      <c r="AR1590" s="51"/>
      <c r="AS1590" s="42" t="s">
        <v>91</v>
      </c>
      <c r="AT1590" s="37" t="s">
        <v>92</v>
      </c>
      <c r="AU1590" s="37"/>
      <c r="AV1590" s="40">
        <v>44534</v>
      </c>
      <c r="AW1590" s="40"/>
      <c r="AX1590" s="37"/>
      <c r="AY1590" s="37"/>
      <c r="AZ1590" s="37"/>
      <c r="BA1590" s="40"/>
      <c r="BB1590" s="40" t="s">
        <v>403</v>
      </c>
      <c r="BC1590" s="40" t="s">
        <v>6079</v>
      </c>
      <c r="BD1590" s="42">
        <v>3160</v>
      </c>
      <c r="BE1590" s="40"/>
      <c r="BF1590" s="52"/>
      <c r="BG1590" s="53"/>
      <c r="BH1590" s="54"/>
      <c r="BI1590" s="47" t="s">
        <v>406</v>
      </c>
      <c r="BJ1590" s="38" t="s">
        <v>407</v>
      </c>
      <c r="BK1590" s="47" t="s">
        <v>408</v>
      </c>
      <c r="BL1590" s="55"/>
      <c r="BM1590" s="55"/>
      <c r="BN1590" s="55"/>
      <c r="BO1590" s="55"/>
      <c r="BP1590" s="55"/>
      <c r="BQ1590" s="55"/>
      <c r="BR1590" s="55"/>
      <c r="BS1590" s="55"/>
      <c r="BT1590" s="55"/>
      <c r="BU1590" s="55"/>
      <c r="BV1590" s="55"/>
      <c r="BW1590" s="55"/>
      <c r="BX1590" s="55"/>
      <c r="BY1590" s="55"/>
      <c r="BZ1590" s="55"/>
      <c r="CA1590" s="55"/>
      <c r="CB1590" s="55"/>
      <c r="CC1590" s="55"/>
      <c r="CD1590" s="55"/>
      <c r="CE1590" s="55"/>
      <c r="CF1590" s="55"/>
      <c r="CG1590" s="55"/>
      <c r="CH1590" s="55"/>
      <c r="CI1590" s="55"/>
      <c r="CJ1590" s="55"/>
      <c r="CK1590" s="55"/>
      <c r="CL1590" s="55"/>
      <c r="CM1590" s="55"/>
      <c r="CN1590" s="55"/>
      <c r="CO1590" s="55"/>
      <c r="CP1590" s="55"/>
      <c r="CQ1590" s="55"/>
      <c r="CR1590" s="55"/>
      <c r="CS1590" s="55"/>
      <c r="CT1590" s="55"/>
      <c r="CU1590" s="55"/>
      <c r="CV1590" s="55"/>
      <c r="CW1590" s="55"/>
      <c r="CX1590" s="55"/>
      <c r="CY1590" s="55"/>
      <c r="CZ1590" s="55"/>
      <c r="DA1590" s="55"/>
      <c r="DB1590" s="55"/>
      <c r="DC1590" s="55"/>
      <c r="DD1590" s="55"/>
      <c r="DE1590" s="55"/>
      <c r="DF1590" s="55"/>
      <c r="DG1590" s="55"/>
      <c r="DH1590" s="55"/>
      <c r="DI1590" s="55"/>
      <c r="DJ1590" s="55"/>
      <c r="DK1590" s="55"/>
      <c r="DL1590" s="55"/>
      <c r="DM1590" s="55"/>
      <c r="DN1590" s="55"/>
      <c r="DO1590" s="55"/>
      <c r="DP1590" s="55"/>
      <c r="DQ1590" s="55"/>
      <c r="DR1590" s="55"/>
      <c r="DS1590" s="55"/>
      <c r="DT1590" s="55"/>
      <c r="DU1590" s="55"/>
      <c r="DV1590" s="55"/>
      <c r="DW1590" s="55"/>
      <c r="DX1590" s="55"/>
      <c r="DY1590" s="55"/>
      <c r="DZ1590" s="55"/>
      <c r="EA1590" s="55"/>
      <c r="EB1590" s="55"/>
      <c r="EC1590" s="55"/>
      <c r="ED1590" s="55"/>
      <c r="EE1590" s="55"/>
      <c r="EF1590" s="55"/>
      <c r="EG1590" s="55"/>
      <c r="EH1590" s="55"/>
      <c r="EI1590" s="55"/>
      <c r="EJ1590" s="55"/>
      <c r="EK1590" s="55"/>
      <c r="EL1590" s="55"/>
      <c r="EM1590" s="55"/>
      <c r="EN1590" s="55"/>
      <c r="EO1590" s="55"/>
      <c r="EP1590" s="55"/>
      <c r="EQ1590" s="55"/>
      <c r="ER1590" s="55"/>
      <c r="ES1590" s="55"/>
      <c r="ET1590" s="55"/>
      <c r="EU1590" s="55"/>
      <c r="EV1590" s="55"/>
      <c r="EW1590" s="55"/>
      <c r="EX1590" s="55"/>
      <c r="EY1590" s="55"/>
      <c r="EZ1590" s="55"/>
      <c r="FA1590" s="55"/>
      <c r="FB1590" s="55"/>
      <c r="FC1590" s="55"/>
      <c r="FD1590" s="55"/>
      <c r="FE1590" s="55"/>
      <c r="FF1590" s="55"/>
      <c r="FG1590" s="55"/>
      <c r="FH1590" s="55"/>
      <c r="FI1590" s="55"/>
      <c r="FJ1590" s="55"/>
      <c r="FK1590" s="55"/>
      <c r="FL1590" s="55"/>
      <c r="FM1590" s="55"/>
      <c r="FN1590" s="55"/>
      <c r="FO1590" s="55"/>
      <c r="FP1590" s="55"/>
      <c r="FQ1590" s="55"/>
      <c r="FR1590" s="55"/>
      <c r="FS1590" s="55"/>
      <c r="FT1590" s="55"/>
      <c r="FU1590" s="55"/>
      <c r="FV1590" s="55"/>
      <c r="FW1590" s="55"/>
      <c r="FX1590" s="55"/>
      <c r="FY1590" s="55"/>
      <c r="FZ1590" s="55"/>
      <c r="GA1590" s="55"/>
      <c r="GB1590" s="55"/>
      <c r="GC1590" s="55"/>
      <c r="GD1590" s="55"/>
      <c r="GE1590" s="55"/>
      <c r="GF1590" s="55"/>
      <c r="GG1590" s="55"/>
      <c r="GH1590" s="55"/>
      <c r="GI1590" s="55"/>
      <c r="GJ1590" s="55"/>
      <c r="GK1590" s="55"/>
      <c r="GL1590" s="55"/>
      <c r="GM1590" s="55"/>
      <c r="GN1590" s="55"/>
      <c r="GO1590" s="55"/>
      <c r="GP1590" s="55"/>
      <c r="GQ1590" s="55"/>
      <c r="GR1590" s="55"/>
      <c r="GS1590" s="55"/>
      <c r="GT1590" s="55"/>
      <c r="GU1590" s="55"/>
      <c r="GV1590" s="55"/>
      <c r="GW1590" s="55"/>
      <c r="GX1590" s="55"/>
      <c r="GY1590" s="55"/>
      <c r="GZ1590" s="55"/>
      <c r="HA1590" s="55"/>
      <c r="HB1590" s="55"/>
      <c r="HC1590" s="55"/>
      <c r="HD1590" s="55"/>
      <c r="HE1590" s="55"/>
      <c r="HF1590" s="55"/>
      <c r="HG1590" s="55"/>
      <c r="HH1590" s="55"/>
      <c r="HI1590" s="55"/>
      <c r="HJ1590" s="55"/>
      <c r="HK1590" s="55"/>
      <c r="HL1590" s="55"/>
      <c r="HM1590" s="55"/>
      <c r="HN1590" s="55"/>
      <c r="HO1590" s="55"/>
      <c r="HP1590" s="55"/>
      <c r="HQ1590" s="55"/>
      <c r="HR1590" s="55"/>
      <c r="HS1590" s="55"/>
      <c r="HT1590" s="55"/>
      <c r="HU1590" s="55"/>
      <c r="HV1590" s="55"/>
      <c r="HW1590" s="55"/>
      <c r="HX1590" s="55"/>
      <c r="HY1590" s="55"/>
      <c r="HZ1590" s="55"/>
      <c r="IA1590" s="55"/>
      <c r="IB1590" s="55"/>
      <c r="IC1590" s="55"/>
      <c r="ID1590" s="55"/>
      <c r="IE1590" s="55"/>
    </row>
    <row r="1591" s="36" customFormat="1" ht="60" hidden="1" customHeight="1">
      <c r="A1591" s="37"/>
      <c r="B1591" s="37" t="s">
        <v>62</v>
      </c>
      <c r="C1591" s="37" t="s">
        <v>63</v>
      </c>
      <c r="D1591" s="56" t="s">
        <v>64</v>
      </c>
      <c r="E1591" s="56" t="s">
        <v>6072</v>
      </c>
      <c r="F1591" s="40" t="s">
        <v>66</v>
      </c>
      <c r="G1591" s="40" t="s">
        <v>6101</v>
      </c>
      <c r="H1591" s="56" t="s">
        <v>6102</v>
      </c>
      <c r="I1591" s="48" t="s">
        <v>6103</v>
      </c>
      <c r="J1591" s="40" t="s">
        <v>6104</v>
      </c>
      <c r="K1591" s="49" t="s">
        <v>6105</v>
      </c>
      <c r="L1591" s="49" t="s">
        <v>6106</v>
      </c>
      <c r="M1591" s="49" t="s">
        <v>6107</v>
      </c>
      <c r="N1591" s="49">
        <v>12220071220</v>
      </c>
      <c r="O1591" s="37" t="s">
        <v>6108</v>
      </c>
      <c r="P1591" s="37" t="s">
        <v>76</v>
      </c>
      <c r="Q1591" s="42"/>
      <c r="R1591" s="91">
        <v>44092</v>
      </c>
      <c r="S1591" s="48">
        <v>12</v>
      </c>
      <c r="T1591" s="45">
        <f t="shared" si="139"/>
        <v>48474.400000000001</v>
      </c>
      <c r="U1591" s="46" t="s">
        <v>100</v>
      </c>
      <c r="V1591" s="47" t="s">
        <v>215</v>
      </c>
      <c r="W1591" s="42" t="s">
        <v>139</v>
      </c>
      <c r="X1591" s="48">
        <v>2068</v>
      </c>
      <c r="Y1591" s="48" t="s">
        <v>215</v>
      </c>
      <c r="Z1591" s="42" t="s">
        <v>139</v>
      </c>
      <c r="AA1591" s="56" t="s">
        <v>6109</v>
      </c>
      <c r="AB1591" s="48"/>
      <c r="AC1591" s="42" t="s">
        <v>141</v>
      </c>
      <c r="AD1591" s="49">
        <v>60</v>
      </c>
      <c r="AE1591" s="91">
        <v>45889</v>
      </c>
      <c r="AF1591" s="51">
        <f t="shared" si="138"/>
        <v>47714</v>
      </c>
      <c r="AG1591" s="40" t="s">
        <v>1480</v>
      </c>
      <c r="AH1591" s="40" t="s">
        <v>6110</v>
      </c>
      <c r="AI1591" s="42" t="s">
        <v>6111</v>
      </c>
      <c r="AJ1591" s="37" t="s">
        <v>109</v>
      </c>
      <c r="AK1591" s="51" t="str">
        <f t="shared" ca="1" si="140"/>
        <v>поверен</v>
      </c>
      <c r="AL1591" s="42"/>
      <c r="AM1591" s="42" t="s">
        <v>86</v>
      </c>
      <c r="AN1591" s="42" t="s">
        <v>87</v>
      </c>
      <c r="AO1591" s="42" t="s">
        <v>88</v>
      </c>
      <c r="AP1591" s="48" t="s">
        <v>6112</v>
      </c>
      <c r="AQ1591" s="41" t="s">
        <v>6113</v>
      </c>
      <c r="AR1591" s="51"/>
      <c r="AS1591" s="42" t="s">
        <v>91</v>
      </c>
      <c r="AT1591" s="37" t="s">
        <v>92</v>
      </c>
      <c r="AU1591" s="37"/>
      <c r="AV1591" s="40">
        <v>45290</v>
      </c>
      <c r="AW1591" s="40"/>
      <c r="AX1591" s="37"/>
      <c r="AY1591" s="37"/>
      <c r="AZ1591" s="37"/>
      <c r="BA1591" s="40"/>
      <c r="BB1591" s="40" t="s">
        <v>145</v>
      </c>
      <c r="BC1591" s="40" t="s">
        <v>146</v>
      </c>
      <c r="BD1591" s="42">
        <v>3001</v>
      </c>
      <c r="BE1591" s="40"/>
      <c r="BF1591" s="52"/>
      <c r="BG1591" s="53"/>
      <c r="BH1591" s="54"/>
      <c r="BI1591" s="47" t="s">
        <v>6114</v>
      </c>
      <c r="BJ1591" s="38" t="s">
        <v>1472</v>
      </c>
      <c r="BK1591" s="47" t="s">
        <v>408</v>
      </c>
      <c r="BL1591" s="55"/>
      <c r="BM1591" s="55"/>
      <c r="BN1591" s="55"/>
      <c r="BO1591" s="55"/>
      <c r="BP1591" s="55"/>
      <c r="BQ1591" s="55"/>
      <c r="BR1591" s="55"/>
      <c r="BS1591" s="55"/>
      <c r="BT1591" s="55"/>
      <c r="BU1591" s="55"/>
      <c r="BV1591" s="55"/>
      <c r="BW1591" s="55"/>
      <c r="BX1591" s="55"/>
      <c r="BY1591" s="55"/>
      <c r="BZ1591" s="55"/>
      <c r="CA1591" s="55"/>
      <c r="CB1591" s="55"/>
      <c r="CC1591" s="55"/>
      <c r="CD1591" s="55"/>
      <c r="CE1591" s="55"/>
      <c r="CF1591" s="55"/>
      <c r="CG1591" s="55"/>
      <c r="CH1591" s="55"/>
      <c r="CI1591" s="55"/>
      <c r="CJ1591" s="55"/>
      <c r="CK1591" s="55"/>
      <c r="CL1591" s="55"/>
      <c r="CM1591" s="55"/>
      <c r="CN1591" s="55"/>
      <c r="CO1591" s="55"/>
      <c r="CP1591" s="55"/>
      <c r="CQ1591" s="55"/>
      <c r="CR1591" s="55"/>
      <c r="CS1591" s="55"/>
      <c r="CT1591" s="55"/>
      <c r="CU1591" s="55"/>
      <c r="CV1591" s="55"/>
      <c r="CW1591" s="55"/>
      <c r="CX1591" s="55"/>
      <c r="CY1591" s="55"/>
      <c r="CZ1591" s="55"/>
      <c r="DA1591" s="55"/>
      <c r="DB1591" s="55"/>
      <c r="DC1591" s="55"/>
      <c r="DD1591" s="55"/>
      <c r="DE1591" s="55"/>
      <c r="DF1591" s="55"/>
      <c r="DG1591" s="55"/>
      <c r="DH1591" s="55"/>
      <c r="DI1591" s="55"/>
      <c r="DJ1591" s="55"/>
      <c r="DK1591" s="55"/>
      <c r="DL1591" s="55"/>
      <c r="DM1591" s="55"/>
      <c r="DN1591" s="55"/>
      <c r="DO1591" s="55"/>
      <c r="DP1591" s="55"/>
      <c r="DQ1591" s="55"/>
      <c r="DR1591" s="55"/>
      <c r="DS1591" s="55"/>
      <c r="DT1591" s="55"/>
      <c r="DU1591" s="55"/>
      <c r="DV1591" s="55"/>
      <c r="DW1591" s="55"/>
      <c r="DX1591" s="55"/>
      <c r="DY1591" s="55"/>
      <c r="DZ1591" s="55"/>
      <c r="EA1591" s="55"/>
      <c r="EB1591" s="55"/>
      <c r="EC1591" s="55"/>
      <c r="ED1591" s="55"/>
      <c r="EE1591" s="55"/>
      <c r="EF1591" s="55"/>
      <c r="EG1591" s="55"/>
      <c r="EH1591" s="55"/>
      <c r="EI1591" s="55"/>
      <c r="EJ1591" s="55"/>
      <c r="EK1591" s="55"/>
      <c r="EL1591" s="55"/>
      <c r="EM1591" s="55"/>
      <c r="EN1591" s="55"/>
      <c r="EO1591" s="55"/>
      <c r="EP1591" s="55"/>
      <c r="EQ1591" s="55"/>
      <c r="ER1591" s="55"/>
      <c r="ES1591" s="55"/>
      <c r="ET1591" s="55"/>
      <c r="EU1591" s="55"/>
      <c r="EV1591" s="55"/>
      <c r="EW1591" s="55"/>
      <c r="EX1591" s="55"/>
      <c r="EY1591" s="55"/>
      <c r="EZ1591" s="55"/>
      <c r="FA1591" s="55"/>
      <c r="FB1591" s="55"/>
      <c r="FC1591" s="55"/>
      <c r="FD1591" s="55"/>
      <c r="FE1591" s="55"/>
      <c r="FF1591" s="55"/>
      <c r="FG1591" s="55"/>
      <c r="FH1591" s="55"/>
      <c r="FI1591" s="55"/>
      <c r="FJ1591" s="55"/>
      <c r="FK1591" s="55"/>
      <c r="FL1591" s="55"/>
      <c r="FM1591" s="55"/>
      <c r="FN1591" s="55"/>
      <c r="FO1591" s="55"/>
      <c r="FP1591" s="55"/>
      <c r="FQ1591" s="55"/>
      <c r="FR1591" s="55"/>
      <c r="FS1591" s="55"/>
      <c r="FT1591" s="55"/>
      <c r="FU1591" s="55"/>
      <c r="FV1591" s="55"/>
      <c r="FW1591" s="55"/>
      <c r="FX1591" s="55"/>
      <c r="FY1591" s="55"/>
      <c r="FZ1591" s="55"/>
      <c r="GA1591" s="55"/>
      <c r="GB1591" s="55"/>
      <c r="GC1591" s="55"/>
      <c r="GD1591" s="55"/>
      <c r="GE1591" s="55"/>
      <c r="GF1591" s="55"/>
      <c r="GG1591" s="55"/>
      <c r="GH1591" s="55"/>
      <c r="GI1591" s="55"/>
      <c r="GJ1591" s="55"/>
      <c r="GK1591" s="55"/>
      <c r="GL1591" s="55"/>
      <c r="GM1591" s="55"/>
      <c r="GN1591" s="55"/>
      <c r="GO1591" s="55"/>
      <c r="GP1591" s="55"/>
      <c r="GQ1591" s="55"/>
      <c r="GR1591" s="55"/>
      <c r="GS1591" s="55"/>
      <c r="GT1591" s="55"/>
      <c r="GU1591" s="55"/>
      <c r="GV1591" s="55"/>
      <c r="GW1591" s="55"/>
      <c r="GX1591" s="55"/>
      <c r="GY1591" s="55"/>
      <c r="GZ1591" s="55"/>
      <c r="HA1591" s="55"/>
      <c r="HB1591" s="55"/>
      <c r="HC1591" s="55"/>
      <c r="HD1591" s="55"/>
      <c r="HE1591" s="55"/>
      <c r="HF1591" s="55"/>
      <c r="HG1591" s="55"/>
      <c r="HH1591" s="55"/>
      <c r="HI1591" s="55"/>
      <c r="HJ1591" s="55"/>
      <c r="HK1591" s="55"/>
      <c r="HL1591" s="55"/>
      <c r="HM1591" s="55"/>
      <c r="HN1591" s="55"/>
      <c r="HO1591" s="55"/>
      <c r="HP1591" s="55"/>
      <c r="HQ1591" s="55"/>
      <c r="HR1591" s="55"/>
      <c r="HS1591" s="55"/>
      <c r="HT1591" s="55"/>
      <c r="HU1591" s="55"/>
      <c r="HV1591" s="55"/>
      <c r="HW1591" s="55"/>
      <c r="HX1591" s="55"/>
      <c r="HY1591" s="55"/>
      <c r="HZ1591" s="55"/>
      <c r="IA1591" s="55"/>
      <c r="IB1591" s="55"/>
      <c r="IC1591" s="55"/>
      <c r="ID1591" s="55"/>
      <c r="IE1591" s="55"/>
    </row>
    <row r="1592" s="36" customFormat="1" ht="60" hidden="1" customHeight="1">
      <c r="A1592" s="37"/>
      <c r="B1592" s="37" t="s">
        <v>62</v>
      </c>
      <c r="C1592" s="37" t="s">
        <v>63</v>
      </c>
      <c r="D1592" s="56" t="s">
        <v>64</v>
      </c>
      <c r="E1592" s="56" t="s">
        <v>6072</v>
      </c>
      <c r="F1592" s="40" t="s">
        <v>66</v>
      </c>
      <c r="G1592" s="40" t="s">
        <v>6101</v>
      </c>
      <c r="H1592" s="56" t="s">
        <v>6115</v>
      </c>
      <c r="I1592" s="48" t="s">
        <v>6103</v>
      </c>
      <c r="J1592" s="40" t="s">
        <v>6104</v>
      </c>
      <c r="K1592" s="49" t="s">
        <v>6105</v>
      </c>
      <c r="L1592" s="49" t="s">
        <v>6106</v>
      </c>
      <c r="M1592" s="49" t="s">
        <v>6107</v>
      </c>
      <c r="N1592" s="49">
        <v>12220071221</v>
      </c>
      <c r="O1592" s="37" t="s">
        <v>6108</v>
      </c>
      <c r="P1592" s="37" t="s">
        <v>76</v>
      </c>
      <c r="Q1592" s="42"/>
      <c r="R1592" s="91">
        <v>44092</v>
      </c>
      <c r="S1592" s="48">
        <v>12</v>
      </c>
      <c r="T1592" s="45">
        <f t="shared" si="139"/>
        <v>48474.400000000001</v>
      </c>
      <c r="U1592" s="46" t="s">
        <v>100</v>
      </c>
      <c r="V1592" s="47" t="s">
        <v>215</v>
      </c>
      <c r="W1592" s="42" t="s">
        <v>139</v>
      </c>
      <c r="X1592" s="48">
        <v>2068</v>
      </c>
      <c r="Y1592" s="48" t="s">
        <v>215</v>
      </c>
      <c r="Z1592" s="42" t="s">
        <v>139</v>
      </c>
      <c r="AA1592" s="56" t="s">
        <v>6109</v>
      </c>
      <c r="AB1592" s="48"/>
      <c r="AC1592" s="42" t="s">
        <v>141</v>
      </c>
      <c r="AD1592" s="49">
        <v>60</v>
      </c>
      <c r="AE1592" s="91">
        <v>45889</v>
      </c>
      <c r="AF1592" s="51">
        <f t="shared" si="138"/>
        <v>47714</v>
      </c>
      <c r="AG1592" s="40" t="s">
        <v>1480</v>
      </c>
      <c r="AH1592" s="40" t="s">
        <v>6110</v>
      </c>
      <c r="AI1592" s="42" t="s">
        <v>6116</v>
      </c>
      <c r="AJ1592" s="37" t="s">
        <v>109</v>
      </c>
      <c r="AK1592" s="51" t="str">
        <f t="shared" ca="1" si="140"/>
        <v>поверен</v>
      </c>
      <c r="AL1592" s="42"/>
      <c r="AM1592" s="42" t="s">
        <v>86</v>
      </c>
      <c r="AN1592" s="42" t="s">
        <v>87</v>
      </c>
      <c r="AO1592" s="42" t="s">
        <v>88</v>
      </c>
      <c r="AP1592" s="48" t="s">
        <v>6112</v>
      </c>
      <c r="AQ1592" s="41" t="s">
        <v>6113</v>
      </c>
      <c r="AR1592" s="51"/>
      <c r="AS1592" s="42" t="s">
        <v>91</v>
      </c>
      <c r="AT1592" s="37" t="s">
        <v>92</v>
      </c>
      <c r="AU1592" s="37"/>
      <c r="AV1592" s="40">
        <v>45290</v>
      </c>
      <c r="AW1592" s="40"/>
      <c r="AX1592" s="37"/>
      <c r="AY1592" s="37"/>
      <c r="AZ1592" s="37"/>
      <c r="BA1592" s="40"/>
      <c r="BB1592" s="40" t="s">
        <v>145</v>
      </c>
      <c r="BC1592" s="40" t="s">
        <v>146</v>
      </c>
      <c r="BD1592" s="42">
        <v>3001</v>
      </c>
      <c r="BE1592" s="40"/>
      <c r="BF1592" s="52"/>
      <c r="BG1592" s="53"/>
      <c r="BH1592" s="54"/>
      <c r="BI1592" s="47" t="s">
        <v>6114</v>
      </c>
      <c r="BJ1592" s="38" t="s">
        <v>1472</v>
      </c>
      <c r="BK1592" s="47" t="s">
        <v>408</v>
      </c>
      <c r="BL1592" s="55"/>
      <c r="BM1592" s="55"/>
      <c r="BN1592" s="55"/>
      <c r="BO1592" s="55"/>
      <c r="BP1592" s="55"/>
      <c r="BQ1592" s="55"/>
      <c r="BR1592" s="55"/>
      <c r="BS1592" s="55"/>
      <c r="BT1592" s="55"/>
      <c r="BU1592" s="55"/>
      <c r="BV1592" s="55"/>
      <c r="BW1592" s="55"/>
      <c r="BX1592" s="55"/>
      <c r="BY1592" s="55"/>
      <c r="BZ1592" s="55"/>
      <c r="CA1592" s="55"/>
      <c r="CB1592" s="55"/>
      <c r="CC1592" s="55"/>
      <c r="CD1592" s="55"/>
      <c r="CE1592" s="55"/>
      <c r="CF1592" s="55"/>
      <c r="CG1592" s="55"/>
      <c r="CH1592" s="55"/>
      <c r="CI1592" s="55"/>
      <c r="CJ1592" s="55"/>
      <c r="CK1592" s="55"/>
      <c r="CL1592" s="55"/>
      <c r="CM1592" s="55"/>
      <c r="CN1592" s="55"/>
      <c r="CO1592" s="55"/>
      <c r="CP1592" s="55"/>
      <c r="CQ1592" s="55"/>
      <c r="CR1592" s="55"/>
      <c r="CS1592" s="55"/>
      <c r="CT1592" s="55"/>
      <c r="CU1592" s="55"/>
      <c r="CV1592" s="55"/>
      <c r="CW1592" s="55"/>
      <c r="CX1592" s="55"/>
      <c r="CY1592" s="55"/>
      <c r="CZ1592" s="55"/>
      <c r="DA1592" s="55"/>
      <c r="DB1592" s="55"/>
      <c r="DC1592" s="55"/>
      <c r="DD1592" s="55"/>
      <c r="DE1592" s="55"/>
      <c r="DF1592" s="55"/>
      <c r="DG1592" s="55"/>
      <c r="DH1592" s="55"/>
      <c r="DI1592" s="55"/>
      <c r="DJ1592" s="55"/>
      <c r="DK1592" s="55"/>
      <c r="DL1592" s="55"/>
      <c r="DM1592" s="55"/>
      <c r="DN1592" s="55"/>
      <c r="DO1592" s="55"/>
      <c r="DP1592" s="55"/>
      <c r="DQ1592" s="55"/>
      <c r="DR1592" s="55"/>
      <c r="DS1592" s="55"/>
      <c r="DT1592" s="55"/>
      <c r="DU1592" s="55"/>
      <c r="DV1592" s="55"/>
      <c r="DW1592" s="55"/>
      <c r="DX1592" s="55"/>
      <c r="DY1592" s="55"/>
      <c r="DZ1592" s="55"/>
      <c r="EA1592" s="55"/>
      <c r="EB1592" s="55"/>
      <c r="EC1592" s="55"/>
      <c r="ED1592" s="55"/>
      <c r="EE1592" s="55"/>
      <c r="EF1592" s="55"/>
      <c r="EG1592" s="55"/>
      <c r="EH1592" s="55"/>
      <c r="EI1592" s="55"/>
      <c r="EJ1592" s="55"/>
      <c r="EK1592" s="55"/>
      <c r="EL1592" s="55"/>
      <c r="EM1592" s="55"/>
      <c r="EN1592" s="55"/>
      <c r="EO1592" s="55"/>
      <c r="EP1592" s="55"/>
      <c r="EQ1592" s="55"/>
      <c r="ER1592" s="55"/>
      <c r="ES1592" s="55"/>
      <c r="ET1592" s="55"/>
      <c r="EU1592" s="55"/>
      <c r="EV1592" s="55"/>
      <c r="EW1592" s="55"/>
      <c r="EX1592" s="55"/>
      <c r="EY1592" s="55"/>
      <c r="EZ1592" s="55"/>
      <c r="FA1592" s="55"/>
      <c r="FB1592" s="55"/>
      <c r="FC1592" s="55"/>
      <c r="FD1592" s="55"/>
      <c r="FE1592" s="55"/>
      <c r="FF1592" s="55"/>
      <c r="FG1592" s="55"/>
      <c r="FH1592" s="55"/>
      <c r="FI1592" s="55"/>
      <c r="FJ1592" s="55"/>
      <c r="FK1592" s="55"/>
      <c r="FL1592" s="55"/>
      <c r="FM1592" s="55"/>
      <c r="FN1592" s="55"/>
      <c r="FO1592" s="55"/>
      <c r="FP1592" s="55"/>
      <c r="FQ1592" s="55"/>
      <c r="FR1592" s="55"/>
      <c r="FS1592" s="55"/>
      <c r="FT1592" s="55"/>
      <c r="FU1592" s="55"/>
      <c r="FV1592" s="55"/>
      <c r="FW1592" s="55"/>
      <c r="FX1592" s="55"/>
      <c r="FY1592" s="55"/>
      <c r="FZ1592" s="55"/>
      <c r="GA1592" s="55"/>
      <c r="GB1592" s="55"/>
      <c r="GC1592" s="55"/>
      <c r="GD1592" s="55"/>
      <c r="GE1592" s="55"/>
      <c r="GF1592" s="55"/>
      <c r="GG1592" s="55"/>
      <c r="GH1592" s="55"/>
      <c r="GI1592" s="55"/>
      <c r="GJ1592" s="55"/>
      <c r="GK1592" s="55"/>
      <c r="GL1592" s="55"/>
      <c r="GM1592" s="55"/>
      <c r="GN1592" s="55"/>
      <c r="GO1592" s="55"/>
      <c r="GP1592" s="55"/>
      <c r="GQ1592" s="55"/>
      <c r="GR1592" s="55"/>
      <c r="GS1592" s="55"/>
      <c r="GT1592" s="55"/>
      <c r="GU1592" s="55"/>
      <c r="GV1592" s="55"/>
      <c r="GW1592" s="55"/>
      <c r="GX1592" s="55"/>
      <c r="GY1592" s="55"/>
      <c r="GZ1592" s="55"/>
      <c r="HA1592" s="55"/>
      <c r="HB1592" s="55"/>
      <c r="HC1592" s="55"/>
      <c r="HD1592" s="55"/>
      <c r="HE1592" s="55"/>
      <c r="HF1592" s="55"/>
      <c r="HG1592" s="55"/>
      <c r="HH1592" s="55"/>
      <c r="HI1592" s="55"/>
      <c r="HJ1592" s="55"/>
      <c r="HK1592" s="55"/>
      <c r="HL1592" s="55"/>
      <c r="HM1592" s="55"/>
      <c r="HN1592" s="55"/>
      <c r="HO1592" s="55"/>
      <c r="HP1592" s="55"/>
      <c r="HQ1592" s="55"/>
      <c r="HR1592" s="55"/>
      <c r="HS1592" s="55"/>
      <c r="HT1592" s="55"/>
      <c r="HU1592" s="55"/>
      <c r="HV1592" s="55"/>
      <c r="HW1592" s="55"/>
      <c r="HX1592" s="55"/>
      <c r="HY1592" s="55"/>
      <c r="HZ1592" s="55"/>
      <c r="IA1592" s="55"/>
      <c r="IB1592" s="55"/>
      <c r="IC1592" s="55"/>
      <c r="ID1592" s="55"/>
      <c r="IE1592" s="55"/>
    </row>
    <row r="1593" s="36" customFormat="1" ht="60" hidden="1" customHeight="1">
      <c r="A1593" s="37"/>
      <c r="B1593" s="37" t="s">
        <v>62</v>
      </c>
      <c r="C1593" s="37" t="s">
        <v>63</v>
      </c>
      <c r="D1593" s="56" t="s">
        <v>64</v>
      </c>
      <c r="E1593" s="56" t="s">
        <v>6072</v>
      </c>
      <c r="F1593" s="40" t="s">
        <v>66</v>
      </c>
      <c r="G1593" s="40" t="s">
        <v>6117</v>
      </c>
      <c r="H1593" s="56" t="s">
        <v>6118</v>
      </c>
      <c r="I1593" s="48" t="s">
        <v>6103</v>
      </c>
      <c r="J1593" s="40" t="s">
        <v>6104</v>
      </c>
      <c r="K1593" s="49" t="s">
        <v>6105</v>
      </c>
      <c r="L1593" s="49" t="s">
        <v>6106</v>
      </c>
      <c r="M1593" s="49" t="s">
        <v>6107</v>
      </c>
      <c r="N1593" s="49">
        <v>12220071222</v>
      </c>
      <c r="O1593" s="37" t="s">
        <v>6108</v>
      </c>
      <c r="P1593" s="37" t="s">
        <v>76</v>
      </c>
      <c r="Q1593" s="42"/>
      <c r="R1593" s="91">
        <v>44825</v>
      </c>
      <c r="S1593" s="48">
        <v>12</v>
      </c>
      <c r="T1593" s="45">
        <f t="shared" si="139"/>
        <v>49207.400000000001</v>
      </c>
      <c r="U1593" s="46" t="s">
        <v>100</v>
      </c>
      <c r="V1593" s="47" t="s">
        <v>215</v>
      </c>
      <c r="W1593" s="42" t="s">
        <v>139</v>
      </c>
      <c r="X1593" s="48">
        <v>2068</v>
      </c>
      <c r="Y1593" s="48" t="s">
        <v>215</v>
      </c>
      <c r="Z1593" s="42" t="s">
        <v>139</v>
      </c>
      <c r="AA1593" s="56" t="s">
        <v>6109</v>
      </c>
      <c r="AB1593" s="48"/>
      <c r="AC1593" s="42" t="s">
        <v>141</v>
      </c>
      <c r="AD1593" s="49">
        <v>60</v>
      </c>
      <c r="AE1593" s="91">
        <v>45889</v>
      </c>
      <c r="AF1593" s="51">
        <f t="shared" si="138"/>
        <v>47714</v>
      </c>
      <c r="AG1593" s="40" t="s">
        <v>1480</v>
      </c>
      <c r="AH1593" s="40" t="s">
        <v>6110</v>
      </c>
      <c r="AI1593" s="42" t="s">
        <v>6119</v>
      </c>
      <c r="AJ1593" s="37" t="s">
        <v>109</v>
      </c>
      <c r="AK1593" s="51" t="str">
        <f t="shared" ca="1" si="140"/>
        <v>поверен</v>
      </c>
      <c r="AL1593" s="42"/>
      <c r="AM1593" s="42" t="s">
        <v>86</v>
      </c>
      <c r="AN1593" s="42" t="s">
        <v>87</v>
      </c>
      <c r="AO1593" s="42" t="s">
        <v>88</v>
      </c>
      <c r="AP1593" s="48" t="s">
        <v>6112</v>
      </c>
      <c r="AQ1593" s="41" t="s">
        <v>6113</v>
      </c>
      <c r="AR1593" s="51"/>
      <c r="AS1593" s="42" t="s">
        <v>91</v>
      </c>
      <c r="AT1593" s="37" t="s">
        <v>92</v>
      </c>
      <c r="AU1593" s="37"/>
      <c r="AV1593" s="40">
        <v>45290</v>
      </c>
      <c r="AW1593" s="40"/>
      <c r="AX1593" s="37"/>
      <c r="AY1593" s="37"/>
      <c r="AZ1593" s="37"/>
      <c r="BA1593" s="40"/>
      <c r="BB1593" s="40" t="s">
        <v>145</v>
      </c>
      <c r="BC1593" s="40" t="s">
        <v>146</v>
      </c>
      <c r="BD1593" s="42">
        <v>3001</v>
      </c>
      <c r="BE1593" s="40"/>
      <c r="BF1593" s="52"/>
      <c r="BG1593" s="53"/>
      <c r="BH1593" s="54"/>
      <c r="BI1593" s="47" t="s">
        <v>6114</v>
      </c>
      <c r="BJ1593" s="38" t="s">
        <v>1472</v>
      </c>
      <c r="BK1593" s="47" t="s">
        <v>408</v>
      </c>
      <c r="BL1593" s="55"/>
      <c r="BM1593" s="55"/>
      <c r="BN1593" s="55"/>
      <c r="BO1593" s="55"/>
      <c r="BP1593" s="55"/>
      <c r="BQ1593" s="55"/>
      <c r="BR1593" s="55"/>
      <c r="BS1593" s="55"/>
      <c r="BT1593" s="55"/>
      <c r="BU1593" s="55"/>
      <c r="BV1593" s="55"/>
      <c r="BW1593" s="55"/>
      <c r="BX1593" s="55"/>
      <c r="BY1593" s="55"/>
      <c r="BZ1593" s="55"/>
      <c r="CA1593" s="55"/>
      <c r="CB1593" s="55"/>
      <c r="CC1593" s="55"/>
      <c r="CD1593" s="55"/>
      <c r="CE1593" s="55"/>
      <c r="CF1593" s="55"/>
      <c r="CG1593" s="55"/>
      <c r="CH1593" s="55"/>
      <c r="CI1593" s="55"/>
      <c r="CJ1593" s="55"/>
      <c r="CK1593" s="55"/>
      <c r="CL1593" s="55"/>
      <c r="CM1593" s="55"/>
      <c r="CN1593" s="55"/>
      <c r="CO1593" s="55"/>
      <c r="CP1593" s="55"/>
      <c r="CQ1593" s="55"/>
      <c r="CR1593" s="55"/>
      <c r="CS1593" s="55"/>
      <c r="CT1593" s="55"/>
      <c r="CU1593" s="55"/>
      <c r="CV1593" s="55"/>
      <c r="CW1593" s="55"/>
      <c r="CX1593" s="55"/>
      <c r="CY1593" s="55"/>
      <c r="CZ1593" s="55"/>
      <c r="DA1593" s="55"/>
      <c r="DB1593" s="55"/>
      <c r="DC1593" s="55"/>
      <c r="DD1593" s="55"/>
      <c r="DE1593" s="55"/>
      <c r="DF1593" s="55"/>
      <c r="DG1593" s="55"/>
      <c r="DH1593" s="55"/>
      <c r="DI1593" s="55"/>
      <c r="DJ1593" s="55"/>
      <c r="DK1593" s="55"/>
      <c r="DL1593" s="55"/>
      <c r="DM1593" s="55"/>
      <c r="DN1593" s="55"/>
      <c r="DO1593" s="55"/>
      <c r="DP1593" s="55"/>
      <c r="DQ1593" s="55"/>
      <c r="DR1593" s="55"/>
      <c r="DS1593" s="55"/>
      <c r="DT1593" s="55"/>
      <c r="DU1593" s="55"/>
      <c r="DV1593" s="55"/>
      <c r="DW1593" s="55"/>
      <c r="DX1593" s="55"/>
      <c r="DY1593" s="55"/>
      <c r="DZ1593" s="55"/>
      <c r="EA1593" s="55"/>
      <c r="EB1593" s="55"/>
      <c r="EC1593" s="55"/>
      <c r="ED1593" s="55"/>
      <c r="EE1593" s="55"/>
      <c r="EF1593" s="55"/>
      <c r="EG1593" s="55"/>
      <c r="EH1593" s="55"/>
      <c r="EI1593" s="55"/>
      <c r="EJ1593" s="55"/>
      <c r="EK1593" s="55"/>
      <c r="EL1593" s="55"/>
      <c r="EM1593" s="55"/>
      <c r="EN1593" s="55"/>
      <c r="EO1593" s="55"/>
      <c r="EP1593" s="55"/>
      <c r="EQ1593" s="55"/>
      <c r="ER1593" s="55"/>
      <c r="ES1593" s="55"/>
      <c r="ET1593" s="55"/>
      <c r="EU1593" s="55"/>
      <c r="EV1593" s="55"/>
      <c r="EW1593" s="55"/>
      <c r="EX1593" s="55"/>
      <c r="EY1593" s="55"/>
      <c r="EZ1593" s="55"/>
      <c r="FA1593" s="55"/>
      <c r="FB1593" s="55"/>
      <c r="FC1593" s="55"/>
      <c r="FD1593" s="55"/>
      <c r="FE1593" s="55"/>
      <c r="FF1593" s="55"/>
      <c r="FG1593" s="55"/>
      <c r="FH1593" s="55"/>
      <c r="FI1593" s="55"/>
      <c r="FJ1593" s="55"/>
      <c r="FK1593" s="55"/>
      <c r="FL1593" s="55"/>
      <c r="FM1593" s="55"/>
      <c r="FN1593" s="55"/>
      <c r="FO1593" s="55"/>
      <c r="FP1593" s="55"/>
      <c r="FQ1593" s="55"/>
      <c r="FR1593" s="55"/>
      <c r="FS1593" s="55"/>
      <c r="FT1593" s="55"/>
      <c r="FU1593" s="55"/>
      <c r="FV1593" s="55"/>
      <c r="FW1593" s="55"/>
      <c r="FX1593" s="55"/>
      <c r="FY1593" s="55"/>
      <c r="FZ1593" s="55"/>
      <c r="GA1593" s="55"/>
      <c r="GB1593" s="55"/>
      <c r="GC1593" s="55"/>
      <c r="GD1593" s="55"/>
      <c r="GE1593" s="55"/>
      <c r="GF1593" s="55"/>
      <c r="GG1593" s="55"/>
      <c r="GH1593" s="55"/>
      <c r="GI1593" s="55"/>
      <c r="GJ1593" s="55"/>
      <c r="GK1593" s="55"/>
      <c r="GL1593" s="55"/>
      <c r="GM1593" s="55"/>
      <c r="GN1593" s="55"/>
      <c r="GO1593" s="55"/>
      <c r="GP1593" s="55"/>
      <c r="GQ1593" s="55"/>
      <c r="GR1593" s="55"/>
      <c r="GS1593" s="55"/>
      <c r="GT1593" s="55"/>
      <c r="GU1593" s="55"/>
      <c r="GV1593" s="55"/>
      <c r="GW1593" s="55"/>
      <c r="GX1593" s="55"/>
      <c r="GY1593" s="55"/>
      <c r="GZ1593" s="55"/>
      <c r="HA1593" s="55"/>
      <c r="HB1593" s="55"/>
      <c r="HC1593" s="55"/>
      <c r="HD1593" s="55"/>
      <c r="HE1593" s="55"/>
      <c r="HF1593" s="55"/>
      <c r="HG1593" s="55"/>
      <c r="HH1593" s="55"/>
      <c r="HI1593" s="55"/>
      <c r="HJ1593" s="55"/>
      <c r="HK1593" s="55"/>
      <c r="HL1593" s="55"/>
      <c r="HM1593" s="55"/>
      <c r="HN1593" s="55"/>
      <c r="HO1593" s="55"/>
      <c r="HP1593" s="55"/>
      <c r="HQ1593" s="55"/>
      <c r="HR1593" s="55"/>
      <c r="HS1593" s="55"/>
      <c r="HT1593" s="55"/>
      <c r="HU1593" s="55"/>
      <c r="HV1593" s="55"/>
      <c r="HW1593" s="55"/>
      <c r="HX1593" s="55"/>
      <c r="HY1593" s="55"/>
      <c r="HZ1593" s="55"/>
      <c r="IA1593" s="55"/>
      <c r="IB1593" s="55"/>
      <c r="IC1593" s="55"/>
      <c r="ID1593" s="55"/>
      <c r="IE1593" s="55"/>
    </row>
    <row r="1594" s="36" customFormat="1" ht="60" hidden="1" customHeight="1">
      <c r="A1594" s="37"/>
      <c r="B1594" s="37" t="s">
        <v>62</v>
      </c>
      <c r="C1594" s="37" t="s">
        <v>63</v>
      </c>
      <c r="D1594" s="56" t="s">
        <v>64</v>
      </c>
      <c r="E1594" s="56" t="s">
        <v>6072</v>
      </c>
      <c r="F1594" s="40" t="s">
        <v>66</v>
      </c>
      <c r="G1594" s="40" t="s">
        <v>6117</v>
      </c>
      <c r="H1594" s="56" t="s">
        <v>6120</v>
      </c>
      <c r="I1594" s="48" t="s">
        <v>6103</v>
      </c>
      <c r="J1594" s="40" t="s">
        <v>6104</v>
      </c>
      <c r="K1594" s="49" t="s">
        <v>6105</v>
      </c>
      <c r="L1594" s="49" t="s">
        <v>6106</v>
      </c>
      <c r="M1594" s="49" t="s">
        <v>6107</v>
      </c>
      <c r="N1594" s="49">
        <v>12220071225</v>
      </c>
      <c r="O1594" s="37" t="s">
        <v>6108</v>
      </c>
      <c r="P1594" s="37" t="s">
        <v>76</v>
      </c>
      <c r="Q1594" s="42"/>
      <c r="R1594" s="91">
        <v>44095</v>
      </c>
      <c r="S1594" s="48">
        <v>12</v>
      </c>
      <c r="T1594" s="45">
        <f t="shared" si="139"/>
        <v>48477.400000000001</v>
      </c>
      <c r="U1594" s="46" t="s">
        <v>100</v>
      </c>
      <c r="V1594" s="47" t="s">
        <v>215</v>
      </c>
      <c r="W1594" s="42" t="s">
        <v>139</v>
      </c>
      <c r="X1594" s="48">
        <v>2068</v>
      </c>
      <c r="Y1594" s="48" t="s">
        <v>215</v>
      </c>
      <c r="Z1594" s="42" t="s">
        <v>139</v>
      </c>
      <c r="AA1594" s="56" t="s">
        <v>6109</v>
      </c>
      <c r="AB1594" s="48"/>
      <c r="AC1594" s="42" t="s">
        <v>141</v>
      </c>
      <c r="AD1594" s="49">
        <v>60</v>
      </c>
      <c r="AE1594" s="91">
        <v>45889</v>
      </c>
      <c r="AF1594" s="51">
        <f t="shared" si="138"/>
        <v>47714</v>
      </c>
      <c r="AG1594" s="40" t="s">
        <v>1480</v>
      </c>
      <c r="AH1594" s="40" t="s">
        <v>6110</v>
      </c>
      <c r="AI1594" s="42" t="s">
        <v>6121</v>
      </c>
      <c r="AJ1594" s="37" t="s">
        <v>109</v>
      </c>
      <c r="AK1594" s="51" t="str">
        <f t="shared" ca="1" si="140"/>
        <v>поверен</v>
      </c>
      <c r="AL1594" s="42"/>
      <c r="AM1594" s="42" t="s">
        <v>86</v>
      </c>
      <c r="AN1594" s="42" t="s">
        <v>87</v>
      </c>
      <c r="AO1594" s="42" t="s">
        <v>88</v>
      </c>
      <c r="AP1594" s="48" t="s">
        <v>6112</v>
      </c>
      <c r="AQ1594" s="41" t="s">
        <v>6113</v>
      </c>
      <c r="AR1594" s="51"/>
      <c r="AS1594" s="42" t="s">
        <v>91</v>
      </c>
      <c r="AT1594" s="37" t="s">
        <v>92</v>
      </c>
      <c r="AU1594" s="37"/>
      <c r="AV1594" s="40">
        <v>45290</v>
      </c>
      <c r="AW1594" s="40"/>
      <c r="AX1594" s="37"/>
      <c r="AY1594" s="37"/>
      <c r="AZ1594" s="37"/>
      <c r="BA1594" s="40"/>
      <c r="BB1594" s="40" t="s">
        <v>145</v>
      </c>
      <c r="BC1594" s="40" t="s">
        <v>146</v>
      </c>
      <c r="BD1594" s="42">
        <v>3001</v>
      </c>
      <c r="BE1594" s="40"/>
      <c r="BF1594" s="52"/>
      <c r="BG1594" s="53"/>
      <c r="BH1594" s="54"/>
      <c r="BI1594" s="47" t="s">
        <v>6114</v>
      </c>
      <c r="BJ1594" s="38" t="s">
        <v>1472</v>
      </c>
      <c r="BK1594" s="47" t="s">
        <v>408</v>
      </c>
      <c r="BL1594" s="55"/>
      <c r="BM1594" s="55"/>
      <c r="BN1594" s="55"/>
      <c r="BO1594" s="55"/>
      <c r="BP1594" s="55"/>
      <c r="BQ1594" s="55"/>
      <c r="BR1594" s="55"/>
      <c r="BS1594" s="55"/>
      <c r="BT1594" s="55"/>
      <c r="BU1594" s="55"/>
      <c r="BV1594" s="55"/>
      <c r="BW1594" s="55"/>
      <c r="BX1594" s="55"/>
      <c r="BY1594" s="55"/>
      <c r="BZ1594" s="55"/>
      <c r="CA1594" s="55"/>
      <c r="CB1594" s="55"/>
      <c r="CC1594" s="55"/>
      <c r="CD1594" s="55"/>
      <c r="CE1594" s="55"/>
      <c r="CF1594" s="55"/>
      <c r="CG1594" s="55"/>
      <c r="CH1594" s="55"/>
      <c r="CI1594" s="55"/>
      <c r="CJ1594" s="55"/>
      <c r="CK1594" s="55"/>
      <c r="CL1594" s="55"/>
      <c r="CM1594" s="55"/>
      <c r="CN1594" s="55"/>
      <c r="CO1594" s="55"/>
      <c r="CP1594" s="55"/>
      <c r="CQ1594" s="55"/>
      <c r="CR1594" s="55"/>
      <c r="CS1594" s="55"/>
      <c r="CT1594" s="55"/>
      <c r="CU1594" s="55"/>
      <c r="CV1594" s="55"/>
      <c r="CW1594" s="55"/>
      <c r="CX1594" s="55"/>
      <c r="CY1594" s="55"/>
      <c r="CZ1594" s="55"/>
      <c r="DA1594" s="55"/>
      <c r="DB1594" s="55"/>
      <c r="DC1594" s="55"/>
      <c r="DD1594" s="55"/>
      <c r="DE1594" s="55"/>
      <c r="DF1594" s="55"/>
      <c r="DG1594" s="55"/>
      <c r="DH1594" s="55"/>
      <c r="DI1594" s="55"/>
      <c r="DJ1594" s="55"/>
      <c r="DK1594" s="55"/>
      <c r="DL1594" s="55"/>
      <c r="DM1594" s="55"/>
      <c r="DN1594" s="55"/>
      <c r="DO1594" s="55"/>
      <c r="DP1594" s="55"/>
      <c r="DQ1594" s="55"/>
      <c r="DR1594" s="55"/>
      <c r="DS1594" s="55"/>
      <c r="DT1594" s="55"/>
      <c r="DU1594" s="55"/>
      <c r="DV1594" s="55"/>
      <c r="DW1594" s="55"/>
      <c r="DX1594" s="55"/>
      <c r="DY1594" s="55"/>
      <c r="DZ1594" s="55"/>
      <c r="EA1594" s="55"/>
      <c r="EB1594" s="55"/>
      <c r="EC1594" s="55"/>
      <c r="ED1594" s="55"/>
      <c r="EE1594" s="55"/>
      <c r="EF1594" s="55"/>
      <c r="EG1594" s="55"/>
      <c r="EH1594" s="55"/>
      <c r="EI1594" s="55"/>
      <c r="EJ1594" s="55"/>
      <c r="EK1594" s="55"/>
      <c r="EL1594" s="55"/>
      <c r="EM1594" s="55"/>
      <c r="EN1594" s="55"/>
      <c r="EO1594" s="55"/>
      <c r="EP1594" s="55"/>
      <c r="EQ1594" s="55"/>
      <c r="ER1594" s="55"/>
      <c r="ES1594" s="55"/>
      <c r="ET1594" s="55"/>
      <c r="EU1594" s="55"/>
      <c r="EV1594" s="55"/>
      <c r="EW1594" s="55"/>
      <c r="EX1594" s="55"/>
      <c r="EY1594" s="55"/>
      <c r="EZ1594" s="55"/>
      <c r="FA1594" s="55"/>
      <c r="FB1594" s="55"/>
      <c r="FC1594" s="55"/>
      <c r="FD1594" s="55"/>
      <c r="FE1594" s="55"/>
      <c r="FF1594" s="55"/>
      <c r="FG1594" s="55"/>
      <c r="FH1594" s="55"/>
      <c r="FI1594" s="55"/>
      <c r="FJ1594" s="55"/>
      <c r="FK1594" s="55"/>
      <c r="FL1594" s="55"/>
      <c r="FM1594" s="55"/>
      <c r="FN1594" s="55"/>
      <c r="FO1594" s="55"/>
      <c r="FP1594" s="55"/>
      <c r="FQ1594" s="55"/>
      <c r="FR1594" s="55"/>
      <c r="FS1594" s="55"/>
      <c r="FT1594" s="55"/>
      <c r="FU1594" s="55"/>
      <c r="FV1594" s="55"/>
      <c r="FW1594" s="55"/>
      <c r="FX1594" s="55"/>
      <c r="FY1594" s="55"/>
      <c r="FZ1594" s="55"/>
      <c r="GA1594" s="55"/>
      <c r="GB1594" s="55"/>
      <c r="GC1594" s="55"/>
      <c r="GD1594" s="55"/>
      <c r="GE1594" s="55"/>
      <c r="GF1594" s="55"/>
      <c r="GG1594" s="55"/>
      <c r="GH1594" s="55"/>
      <c r="GI1594" s="55"/>
      <c r="GJ1594" s="55"/>
      <c r="GK1594" s="55"/>
      <c r="GL1594" s="55"/>
      <c r="GM1594" s="55"/>
      <c r="GN1594" s="55"/>
      <c r="GO1594" s="55"/>
      <c r="GP1594" s="55"/>
      <c r="GQ1594" s="55"/>
      <c r="GR1594" s="55"/>
      <c r="GS1594" s="55"/>
      <c r="GT1594" s="55"/>
      <c r="GU1594" s="55"/>
      <c r="GV1594" s="55"/>
      <c r="GW1594" s="55"/>
      <c r="GX1594" s="55"/>
      <c r="GY1594" s="55"/>
      <c r="GZ1594" s="55"/>
      <c r="HA1594" s="55"/>
      <c r="HB1594" s="55"/>
      <c r="HC1594" s="55"/>
      <c r="HD1594" s="55"/>
      <c r="HE1594" s="55"/>
      <c r="HF1594" s="55"/>
      <c r="HG1594" s="55"/>
      <c r="HH1594" s="55"/>
      <c r="HI1594" s="55"/>
      <c r="HJ1594" s="55"/>
      <c r="HK1594" s="55"/>
      <c r="HL1594" s="55"/>
      <c r="HM1594" s="55"/>
      <c r="HN1594" s="55"/>
      <c r="HO1594" s="55"/>
      <c r="HP1594" s="55"/>
      <c r="HQ1594" s="55"/>
      <c r="HR1594" s="55"/>
      <c r="HS1594" s="55"/>
      <c r="HT1594" s="55"/>
      <c r="HU1594" s="55"/>
      <c r="HV1594" s="55"/>
      <c r="HW1594" s="55"/>
      <c r="HX1594" s="55"/>
      <c r="HY1594" s="55"/>
      <c r="HZ1594" s="55"/>
      <c r="IA1594" s="55"/>
      <c r="IB1594" s="55"/>
      <c r="IC1594" s="55"/>
      <c r="ID1594" s="55"/>
      <c r="IE1594" s="55"/>
    </row>
    <row r="1595" s="36" customFormat="1" ht="60" hidden="1" customHeight="1">
      <c r="A1595" s="37"/>
      <c r="B1595" s="37" t="s">
        <v>62</v>
      </c>
      <c r="C1595" s="37" t="s">
        <v>63</v>
      </c>
      <c r="D1595" s="56" t="s">
        <v>64</v>
      </c>
      <c r="E1595" s="56" t="s">
        <v>6072</v>
      </c>
      <c r="F1595" s="40" t="s">
        <v>66</v>
      </c>
      <c r="G1595" s="40" t="s">
        <v>6122</v>
      </c>
      <c r="H1595" s="56" t="s">
        <v>6123</v>
      </c>
      <c r="I1595" s="48" t="s">
        <v>6103</v>
      </c>
      <c r="J1595" s="40" t="s">
        <v>6104</v>
      </c>
      <c r="K1595" s="49" t="s">
        <v>6105</v>
      </c>
      <c r="L1595" s="49" t="s">
        <v>6106</v>
      </c>
      <c r="M1595" s="49" t="s">
        <v>6107</v>
      </c>
      <c r="N1595" s="49">
        <v>12220071211</v>
      </c>
      <c r="O1595" s="37" t="s">
        <v>6108</v>
      </c>
      <c r="P1595" s="37" t="s">
        <v>76</v>
      </c>
      <c r="Q1595" s="42"/>
      <c r="R1595" s="91">
        <v>44092</v>
      </c>
      <c r="S1595" s="48">
        <v>12</v>
      </c>
      <c r="T1595" s="45">
        <f t="shared" si="139"/>
        <v>48474.400000000001</v>
      </c>
      <c r="U1595" s="46" t="s">
        <v>100</v>
      </c>
      <c r="V1595" s="47" t="s">
        <v>215</v>
      </c>
      <c r="W1595" s="42" t="s">
        <v>139</v>
      </c>
      <c r="X1595" s="48">
        <v>2068</v>
      </c>
      <c r="Y1595" s="48" t="s">
        <v>215</v>
      </c>
      <c r="Z1595" s="42" t="s">
        <v>139</v>
      </c>
      <c r="AA1595" s="56" t="s">
        <v>6109</v>
      </c>
      <c r="AB1595" s="48"/>
      <c r="AC1595" s="42" t="s">
        <v>141</v>
      </c>
      <c r="AD1595" s="49">
        <v>60</v>
      </c>
      <c r="AE1595" s="91">
        <v>45889</v>
      </c>
      <c r="AF1595" s="51">
        <f t="shared" si="138"/>
        <v>47714</v>
      </c>
      <c r="AG1595" s="40" t="s">
        <v>1480</v>
      </c>
      <c r="AH1595" s="40" t="s">
        <v>6110</v>
      </c>
      <c r="AI1595" s="42" t="s">
        <v>6124</v>
      </c>
      <c r="AJ1595" s="37" t="s">
        <v>109</v>
      </c>
      <c r="AK1595" s="51" t="str">
        <f t="shared" ca="1" si="140"/>
        <v>поверен</v>
      </c>
      <c r="AL1595" s="42"/>
      <c r="AM1595" s="42" t="s">
        <v>86</v>
      </c>
      <c r="AN1595" s="42" t="s">
        <v>87</v>
      </c>
      <c r="AO1595" s="42" t="s">
        <v>88</v>
      </c>
      <c r="AP1595" s="48" t="s">
        <v>6112</v>
      </c>
      <c r="AQ1595" s="41" t="s">
        <v>6113</v>
      </c>
      <c r="AR1595" s="51"/>
      <c r="AS1595" s="42" t="s">
        <v>91</v>
      </c>
      <c r="AT1595" s="37" t="s">
        <v>92</v>
      </c>
      <c r="AU1595" s="37"/>
      <c r="AV1595" s="40">
        <v>45290</v>
      </c>
      <c r="AW1595" s="40"/>
      <c r="AX1595" s="37"/>
      <c r="AY1595" s="37"/>
      <c r="AZ1595" s="37"/>
      <c r="BA1595" s="40"/>
      <c r="BB1595" s="40" t="s">
        <v>145</v>
      </c>
      <c r="BC1595" s="40" t="s">
        <v>146</v>
      </c>
      <c r="BD1595" s="42">
        <v>3001</v>
      </c>
      <c r="BE1595" s="40"/>
      <c r="BF1595" s="52"/>
      <c r="BG1595" s="53"/>
      <c r="BH1595" s="54"/>
      <c r="BI1595" s="47" t="s">
        <v>6114</v>
      </c>
      <c r="BJ1595" s="38" t="s">
        <v>1472</v>
      </c>
      <c r="BK1595" s="47" t="s">
        <v>408</v>
      </c>
      <c r="BL1595" s="55"/>
      <c r="BM1595" s="55"/>
      <c r="BN1595" s="55"/>
      <c r="BO1595" s="55"/>
      <c r="BP1595" s="55"/>
      <c r="BQ1595" s="55"/>
      <c r="BR1595" s="55"/>
      <c r="BS1595" s="55"/>
      <c r="BT1595" s="55"/>
      <c r="BU1595" s="55"/>
      <c r="BV1595" s="55"/>
      <c r="BW1595" s="55"/>
      <c r="BX1595" s="55"/>
      <c r="BY1595" s="55"/>
      <c r="BZ1595" s="55"/>
      <c r="CA1595" s="55"/>
      <c r="CB1595" s="55"/>
      <c r="CC1595" s="55"/>
      <c r="CD1595" s="55"/>
      <c r="CE1595" s="55"/>
      <c r="CF1595" s="55"/>
      <c r="CG1595" s="55"/>
      <c r="CH1595" s="55"/>
      <c r="CI1595" s="55"/>
      <c r="CJ1595" s="55"/>
      <c r="CK1595" s="55"/>
      <c r="CL1595" s="55"/>
      <c r="CM1595" s="55"/>
      <c r="CN1595" s="55"/>
      <c r="CO1595" s="55"/>
      <c r="CP1595" s="55"/>
      <c r="CQ1595" s="55"/>
      <c r="CR1595" s="55"/>
      <c r="CS1595" s="55"/>
      <c r="CT1595" s="55"/>
      <c r="CU1595" s="55"/>
      <c r="CV1595" s="55"/>
      <c r="CW1595" s="55"/>
      <c r="CX1595" s="55"/>
      <c r="CY1595" s="55"/>
      <c r="CZ1595" s="55"/>
      <c r="DA1595" s="55"/>
      <c r="DB1595" s="55"/>
      <c r="DC1595" s="55"/>
      <c r="DD1595" s="55"/>
      <c r="DE1595" s="55"/>
      <c r="DF1595" s="55"/>
      <c r="DG1595" s="55"/>
      <c r="DH1595" s="55"/>
      <c r="DI1595" s="55"/>
      <c r="DJ1595" s="55"/>
      <c r="DK1595" s="55"/>
      <c r="DL1595" s="55"/>
      <c r="DM1595" s="55"/>
      <c r="DN1595" s="55"/>
      <c r="DO1595" s="55"/>
      <c r="DP1595" s="55"/>
      <c r="DQ1595" s="55"/>
      <c r="DR1595" s="55"/>
      <c r="DS1595" s="55"/>
      <c r="DT1595" s="55"/>
      <c r="DU1595" s="55"/>
      <c r="DV1595" s="55"/>
      <c r="DW1595" s="55"/>
      <c r="DX1595" s="55"/>
      <c r="DY1595" s="55"/>
      <c r="DZ1595" s="55"/>
      <c r="EA1595" s="55"/>
      <c r="EB1595" s="55"/>
      <c r="EC1595" s="55"/>
      <c r="ED1595" s="55"/>
      <c r="EE1595" s="55"/>
      <c r="EF1595" s="55"/>
      <c r="EG1595" s="55"/>
      <c r="EH1595" s="55"/>
      <c r="EI1595" s="55"/>
      <c r="EJ1595" s="55"/>
      <c r="EK1595" s="55"/>
      <c r="EL1595" s="55"/>
      <c r="EM1595" s="55"/>
      <c r="EN1595" s="55"/>
      <c r="EO1595" s="55"/>
      <c r="EP1595" s="55"/>
      <c r="EQ1595" s="55"/>
      <c r="ER1595" s="55"/>
      <c r="ES1595" s="55"/>
      <c r="ET1595" s="55"/>
      <c r="EU1595" s="55"/>
      <c r="EV1595" s="55"/>
      <c r="EW1595" s="55"/>
      <c r="EX1595" s="55"/>
      <c r="EY1595" s="55"/>
      <c r="EZ1595" s="55"/>
      <c r="FA1595" s="55"/>
      <c r="FB1595" s="55"/>
      <c r="FC1595" s="55"/>
      <c r="FD1595" s="55"/>
      <c r="FE1595" s="55"/>
      <c r="FF1595" s="55"/>
      <c r="FG1595" s="55"/>
      <c r="FH1595" s="55"/>
      <c r="FI1595" s="55"/>
      <c r="FJ1595" s="55"/>
      <c r="FK1595" s="55"/>
      <c r="FL1595" s="55"/>
      <c r="FM1595" s="55"/>
      <c r="FN1595" s="55"/>
      <c r="FO1595" s="55"/>
      <c r="FP1595" s="55"/>
      <c r="FQ1595" s="55"/>
      <c r="FR1595" s="55"/>
      <c r="FS1595" s="55"/>
      <c r="FT1595" s="55"/>
      <c r="FU1595" s="55"/>
      <c r="FV1595" s="55"/>
      <c r="FW1595" s="55"/>
      <c r="FX1595" s="55"/>
      <c r="FY1595" s="55"/>
      <c r="FZ1595" s="55"/>
      <c r="GA1595" s="55"/>
      <c r="GB1595" s="55"/>
      <c r="GC1595" s="55"/>
      <c r="GD1595" s="55"/>
      <c r="GE1595" s="55"/>
      <c r="GF1595" s="55"/>
      <c r="GG1595" s="55"/>
      <c r="GH1595" s="55"/>
      <c r="GI1595" s="55"/>
      <c r="GJ1595" s="55"/>
      <c r="GK1595" s="55"/>
      <c r="GL1595" s="55"/>
      <c r="GM1595" s="55"/>
      <c r="GN1595" s="55"/>
      <c r="GO1595" s="55"/>
      <c r="GP1595" s="55"/>
      <c r="GQ1595" s="55"/>
      <c r="GR1595" s="55"/>
      <c r="GS1595" s="55"/>
      <c r="GT1595" s="55"/>
      <c r="GU1595" s="55"/>
      <c r="GV1595" s="55"/>
      <c r="GW1595" s="55"/>
      <c r="GX1595" s="55"/>
      <c r="GY1595" s="55"/>
      <c r="GZ1595" s="55"/>
      <c r="HA1595" s="55"/>
      <c r="HB1595" s="55"/>
      <c r="HC1595" s="55"/>
      <c r="HD1595" s="55"/>
      <c r="HE1595" s="55"/>
      <c r="HF1595" s="55"/>
      <c r="HG1595" s="55"/>
      <c r="HH1595" s="55"/>
      <c r="HI1595" s="55"/>
      <c r="HJ1595" s="55"/>
      <c r="HK1595" s="55"/>
      <c r="HL1595" s="55"/>
      <c r="HM1595" s="55"/>
      <c r="HN1595" s="55"/>
      <c r="HO1595" s="55"/>
      <c r="HP1595" s="55"/>
      <c r="HQ1595" s="55"/>
      <c r="HR1595" s="55"/>
      <c r="HS1595" s="55"/>
      <c r="HT1595" s="55"/>
      <c r="HU1595" s="55"/>
      <c r="HV1595" s="55"/>
      <c r="HW1595" s="55"/>
      <c r="HX1595" s="55"/>
      <c r="HY1595" s="55"/>
      <c r="HZ1595" s="55"/>
      <c r="IA1595" s="55"/>
      <c r="IB1595" s="55"/>
      <c r="IC1595" s="55"/>
      <c r="ID1595" s="55"/>
      <c r="IE1595" s="55"/>
    </row>
    <row r="1596" s="36" customFormat="1" ht="60" hidden="1" customHeight="1">
      <c r="A1596" s="37"/>
      <c r="B1596" s="37" t="s">
        <v>62</v>
      </c>
      <c r="C1596" s="37" t="s">
        <v>63</v>
      </c>
      <c r="D1596" s="56" t="s">
        <v>64</v>
      </c>
      <c r="E1596" s="56" t="s">
        <v>6072</v>
      </c>
      <c r="F1596" s="40" t="s">
        <v>66</v>
      </c>
      <c r="G1596" s="40" t="s">
        <v>6122</v>
      </c>
      <c r="H1596" s="56" t="s">
        <v>6125</v>
      </c>
      <c r="I1596" s="48" t="s">
        <v>6103</v>
      </c>
      <c r="J1596" s="40" t="s">
        <v>6104</v>
      </c>
      <c r="K1596" s="49" t="s">
        <v>6105</v>
      </c>
      <c r="L1596" s="49" t="s">
        <v>6106</v>
      </c>
      <c r="M1596" s="49" t="s">
        <v>6107</v>
      </c>
      <c r="N1596" s="49">
        <v>12220071208</v>
      </c>
      <c r="O1596" s="37" t="s">
        <v>6108</v>
      </c>
      <c r="P1596" s="37" t="s">
        <v>76</v>
      </c>
      <c r="Q1596" s="42"/>
      <c r="R1596" s="91">
        <v>44092</v>
      </c>
      <c r="S1596" s="48">
        <v>12</v>
      </c>
      <c r="T1596" s="45">
        <f t="shared" si="139"/>
        <v>48474.400000000001</v>
      </c>
      <c r="U1596" s="46" t="s">
        <v>100</v>
      </c>
      <c r="V1596" s="47" t="s">
        <v>215</v>
      </c>
      <c r="W1596" s="42" t="s">
        <v>139</v>
      </c>
      <c r="X1596" s="48">
        <v>2068</v>
      </c>
      <c r="Y1596" s="48" t="s">
        <v>215</v>
      </c>
      <c r="Z1596" s="42" t="s">
        <v>139</v>
      </c>
      <c r="AA1596" s="56" t="s">
        <v>6109</v>
      </c>
      <c r="AB1596" s="48"/>
      <c r="AC1596" s="42" t="s">
        <v>141</v>
      </c>
      <c r="AD1596" s="49">
        <v>60</v>
      </c>
      <c r="AE1596" s="91">
        <v>45889</v>
      </c>
      <c r="AF1596" s="51">
        <f t="shared" si="138"/>
        <v>47714</v>
      </c>
      <c r="AG1596" s="40" t="s">
        <v>1480</v>
      </c>
      <c r="AH1596" s="40" t="s">
        <v>6110</v>
      </c>
      <c r="AI1596" s="42" t="s">
        <v>6126</v>
      </c>
      <c r="AJ1596" s="37" t="s">
        <v>109</v>
      </c>
      <c r="AK1596" s="51" t="str">
        <f t="shared" ca="1" si="140"/>
        <v>поверен</v>
      </c>
      <c r="AL1596" s="42"/>
      <c r="AM1596" s="42" t="s">
        <v>86</v>
      </c>
      <c r="AN1596" s="42" t="s">
        <v>87</v>
      </c>
      <c r="AO1596" s="42" t="s">
        <v>88</v>
      </c>
      <c r="AP1596" s="48" t="s">
        <v>6112</v>
      </c>
      <c r="AQ1596" s="41" t="s">
        <v>6113</v>
      </c>
      <c r="AR1596" s="51"/>
      <c r="AS1596" s="42" t="s">
        <v>91</v>
      </c>
      <c r="AT1596" s="37" t="s">
        <v>92</v>
      </c>
      <c r="AU1596" s="37"/>
      <c r="AV1596" s="40">
        <v>45290</v>
      </c>
      <c r="AW1596" s="40"/>
      <c r="AX1596" s="37"/>
      <c r="AY1596" s="37"/>
      <c r="AZ1596" s="37"/>
      <c r="BA1596" s="40"/>
      <c r="BB1596" s="40" t="s">
        <v>145</v>
      </c>
      <c r="BC1596" s="40" t="s">
        <v>146</v>
      </c>
      <c r="BD1596" s="42">
        <v>3001</v>
      </c>
      <c r="BE1596" s="40"/>
      <c r="BF1596" s="52"/>
      <c r="BG1596" s="53"/>
      <c r="BH1596" s="54"/>
      <c r="BI1596" s="47" t="s">
        <v>6114</v>
      </c>
      <c r="BJ1596" s="38" t="s">
        <v>1472</v>
      </c>
      <c r="BK1596" s="47" t="s">
        <v>408</v>
      </c>
      <c r="BL1596" s="55"/>
      <c r="BM1596" s="55"/>
      <c r="BN1596" s="55"/>
      <c r="BO1596" s="55"/>
      <c r="BP1596" s="55"/>
      <c r="BQ1596" s="55"/>
      <c r="BR1596" s="55"/>
      <c r="BS1596" s="55"/>
      <c r="BT1596" s="55"/>
      <c r="BU1596" s="55"/>
      <c r="BV1596" s="55"/>
      <c r="BW1596" s="55"/>
      <c r="BX1596" s="55"/>
      <c r="BY1596" s="55"/>
      <c r="BZ1596" s="55"/>
      <c r="CA1596" s="55"/>
      <c r="CB1596" s="55"/>
      <c r="CC1596" s="55"/>
      <c r="CD1596" s="55"/>
      <c r="CE1596" s="55"/>
      <c r="CF1596" s="55"/>
      <c r="CG1596" s="55"/>
      <c r="CH1596" s="55"/>
      <c r="CI1596" s="55"/>
      <c r="CJ1596" s="55"/>
      <c r="CK1596" s="55"/>
      <c r="CL1596" s="55"/>
      <c r="CM1596" s="55"/>
      <c r="CN1596" s="55"/>
      <c r="CO1596" s="55"/>
      <c r="CP1596" s="55"/>
      <c r="CQ1596" s="55"/>
      <c r="CR1596" s="55"/>
      <c r="CS1596" s="55"/>
      <c r="CT1596" s="55"/>
      <c r="CU1596" s="55"/>
      <c r="CV1596" s="55"/>
      <c r="CW1596" s="55"/>
      <c r="CX1596" s="55"/>
      <c r="CY1596" s="55"/>
      <c r="CZ1596" s="55"/>
      <c r="DA1596" s="55"/>
      <c r="DB1596" s="55"/>
      <c r="DC1596" s="55"/>
      <c r="DD1596" s="55"/>
      <c r="DE1596" s="55"/>
      <c r="DF1596" s="55"/>
      <c r="DG1596" s="55"/>
      <c r="DH1596" s="55"/>
      <c r="DI1596" s="55"/>
      <c r="DJ1596" s="55"/>
      <c r="DK1596" s="55"/>
      <c r="DL1596" s="55"/>
      <c r="DM1596" s="55"/>
      <c r="DN1596" s="55"/>
      <c r="DO1596" s="55"/>
      <c r="DP1596" s="55"/>
      <c r="DQ1596" s="55"/>
      <c r="DR1596" s="55"/>
      <c r="DS1596" s="55"/>
      <c r="DT1596" s="55"/>
      <c r="DU1596" s="55"/>
      <c r="DV1596" s="55"/>
      <c r="DW1596" s="55"/>
      <c r="DX1596" s="55"/>
      <c r="DY1596" s="55"/>
      <c r="DZ1596" s="55"/>
      <c r="EA1596" s="55"/>
      <c r="EB1596" s="55"/>
      <c r="EC1596" s="55"/>
      <c r="ED1596" s="55"/>
      <c r="EE1596" s="55"/>
      <c r="EF1596" s="55"/>
      <c r="EG1596" s="55"/>
      <c r="EH1596" s="55"/>
      <c r="EI1596" s="55"/>
      <c r="EJ1596" s="55"/>
      <c r="EK1596" s="55"/>
      <c r="EL1596" s="55"/>
      <c r="EM1596" s="55"/>
      <c r="EN1596" s="55"/>
      <c r="EO1596" s="55"/>
      <c r="EP1596" s="55"/>
      <c r="EQ1596" s="55"/>
      <c r="ER1596" s="55"/>
      <c r="ES1596" s="55"/>
      <c r="ET1596" s="55"/>
      <c r="EU1596" s="55"/>
      <c r="EV1596" s="55"/>
      <c r="EW1596" s="55"/>
      <c r="EX1596" s="55"/>
      <c r="EY1596" s="55"/>
      <c r="EZ1596" s="55"/>
      <c r="FA1596" s="55"/>
      <c r="FB1596" s="55"/>
      <c r="FC1596" s="55"/>
      <c r="FD1596" s="55"/>
      <c r="FE1596" s="55"/>
      <c r="FF1596" s="55"/>
      <c r="FG1596" s="55"/>
      <c r="FH1596" s="55"/>
      <c r="FI1596" s="55"/>
      <c r="FJ1596" s="55"/>
      <c r="FK1596" s="55"/>
      <c r="FL1596" s="55"/>
      <c r="FM1596" s="55"/>
      <c r="FN1596" s="55"/>
      <c r="FO1596" s="55"/>
      <c r="FP1596" s="55"/>
      <c r="FQ1596" s="55"/>
      <c r="FR1596" s="55"/>
      <c r="FS1596" s="55"/>
      <c r="FT1596" s="55"/>
      <c r="FU1596" s="55"/>
      <c r="FV1596" s="55"/>
      <c r="FW1596" s="55"/>
      <c r="FX1596" s="55"/>
      <c r="FY1596" s="55"/>
      <c r="FZ1596" s="55"/>
      <c r="GA1596" s="55"/>
      <c r="GB1596" s="55"/>
      <c r="GC1596" s="55"/>
      <c r="GD1596" s="55"/>
      <c r="GE1596" s="55"/>
      <c r="GF1596" s="55"/>
      <c r="GG1596" s="55"/>
      <c r="GH1596" s="55"/>
      <c r="GI1596" s="55"/>
      <c r="GJ1596" s="55"/>
      <c r="GK1596" s="55"/>
      <c r="GL1596" s="55"/>
      <c r="GM1596" s="55"/>
      <c r="GN1596" s="55"/>
      <c r="GO1596" s="55"/>
      <c r="GP1596" s="55"/>
      <c r="GQ1596" s="55"/>
      <c r="GR1596" s="55"/>
      <c r="GS1596" s="55"/>
      <c r="GT1596" s="55"/>
      <c r="GU1596" s="55"/>
      <c r="GV1596" s="55"/>
      <c r="GW1596" s="55"/>
      <c r="GX1596" s="55"/>
      <c r="GY1596" s="55"/>
      <c r="GZ1596" s="55"/>
      <c r="HA1596" s="55"/>
      <c r="HB1596" s="55"/>
      <c r="HC1596" s="55"/>
      <c r="HD1596" s="55"/>
      <c r="HE1596" s="55"/>
      <c r="HF1596" s="55"/>
      <c r="HG1596" s="55"/>
      <c r="HH1596" s="55"/>
      <c r="HI1596" s="55"/>
      <c r="HJ1596" s="55"/>
      <c r="HK1596" s="55"/>
      <c r="HL1596" s="55"/>
      <c r="HM1596" s="55"/>
      <c r="HN1596" s="55"/>
      <c r="HO1596" s="55"/>
      <c r="HP1596" s="55"/>
      <c r="HQ1596" s="55"/>
      <c r="HR1596" s="55"/>
      <c r="HS1596" s="55"/>
      <c r="HT1596" s="55"/>
      <c r="HU1596" s="55"/>
      <c r="HV1596" s="55"/>
      <c r="HW1596" s="55"/>
      <c r="HX1596" s="55"/>
      <c r="HY1596" s="55"/>
      <c r="HZ1596" s="55"/>
      <c r="IA1596" s="55"/>
      <c r="IB1596" s="55"/>
      <c r="IC1596" s="55"/>
      <c r="ID1596" s="55"/>
      <c r="IE1596" s="55"/>
    </row>
    <row r="1597" s="36" customFormat="1" ht="60" hidden="1" customHeight="1">
      <c r="A1597" s="37"/>
      <c r="B1597" s="37" t="s">
        <v>62</v>
      </c>
      <c r="C1597" s="37" t="s">
        <v>63</v>
      </c>
      <c r="D1597" s="56" t="s">
        <v>64</v>
      </c>
      <c r="E1597" s="56" t="s">
        <v>6072</v>
      </c>
      <c r="F1597" s="40" t="s">
        <v>66</v>
      </c>
      <c r="G1597" s="40" t="s">
        <v>6122</v>
      </c>
      <c r="H1597" s="56" t="s">
        <v>6127</v>
      </c>
      <c r="I1597" s="48" t="s">
        <v>6103</v>
      </c>
      <c r="J1597" s="40" t="s">
        <v>6104</v>
      </c>
      <c r="K1597" s="49" t="s">
        <v>6105</v>
      </c>
      <c r="L1597" s="49" t="s">
        <v>6106</v>
      </c>
      <c r="M1597" s="49" t="s">
        <v>6107</v>
      </c>
      <c r="N1597" s="49">
        <v>12220071209</v>
      </c>
      <c r="O1597" s="37" t="s">
        <v>6108</v>
      </c>
      <c r="P1597" s="37" t="s">
        <v>76</v>
      </c>
      <c r="Q1597" s="42"/>
      <c r="R1597" s="91">
        <v>44092</v>
      </c>
      <c r="S1597" s="48">
        <v>12</v>
      </c>
      <c r="T1597" s="45">
        <f t="shared" si="139"/>
        <v>48474.400000000001</v>
      </c>
      <c r="U1597" s="46" t="s">
        <v>100</v>
      </c>
      <c r="V1597" s="47" t="s">
        <v>215</v>
      </c>
      <c r="W1597" s="42" t="s">
        <v>139</v>
      </c>
      <c r="X1597" s="48">
        <v>2068</v>
      </c>
      <c r="Y1597" s="48" t="s">
        <v>215</v>
      </c>
      <c r="Z1597" s="42" t="s">
        <v>139</v>
      </c>
      <c r="AA1597" s="56" t="s">
        <v>6109</v>
      </c>
      <c r="AB1597" s="48"/>
      <c r="AC1597" s="42" t="s">
        <v>141</v>
      </c>
      <c r="AD1597" s="49">
        <v>60</v>
      </c>
      <c r="AE1597" s="91">
        <v>45889</v>
      </c>
      <c r="AF1597" s="51">
        <v>47714</v>
      </c>
      <c r="AG1597" s="40" t="s">
        <v>1480</v>
      </c>
      <c r="AH1597" s="40" t="s">
        <v>6110</v>
      </c>
      <c r="AI1597" s="42" t="s">
        <v>6128</v>
      </c>
      <c r="AJ1597" s="37" t="s">
        <v>109</v>
      </c>
      <c r="AK1597" s="51" t="str">
        <f t="shared" ca="1" si="140"/>
        <v>поверен</v>
      </c>
      <c r="AL1597" s="42"/>
      <c r="AM1597" s="42" t="s">
        <v>86</v>
      </c>
      <c r="AN1597" s="42" t="s">
        <v>87</v>
      </c>
      <c r="AO1597" s="42" t="s">
        <v>88</v>
      </c>
      <c r="AP1597" s="48" t="s">
        <v>6112</v>
      </c>
      <c r="AQ1597" s="41" t="s">
        <v>6113</v>
      </c>
      <c r="AR1597" s="51"/>
      <c r="AS1597" s="42" t="s">
        <v>91</v>
      </c>
      <c r="AT1597" s="37" t="s">
        <v>92</v>
      </c>
      <c r="AU1597" s="37"/>
      <c r="AV1597" s="40">
        <v>45290</v>
      </c>
      <c r="AW1597" s="40"/>
      <c r="AX1597" s="37"/>
      <c r="AY1597" s="37"/>
      <c r="AZ1597" s="37"/>
      <c r="BA1597" s="40"/>
      <c r="BB1597" s="40" t="s">
        <v>145</v>
      </c>
      <c r="BC1597" s="40" t="s">
        <v>146</v>
      </c>
      <c r="BD1597" s="42">
        <v>3001</v>
      </c>
      <c r="BE1597" s="40"/>
      <c r="BF1597" s="52"/>
      <c r="BG1597" s="53"/>
      <c r="BH1597" s="54"/>
      <c r="BI1597" s="47" t="s">
        <v>6114</v>
      </c>
      <c r="BJ1597" s="38" t="s">
        <v>1472</v>
      </c>
      <c r="BK1597" s="47" t="s">
        <v>408</v>
      </c>
      <c r="BL1597" s="55"/>
      <c r="BM1597" s="55"/>
      <c r="BN1597" s="55"/>
      <c r="BO1597" s="55"/>
      <c r="BP1597" s="55"/>
      <c r="BQ1597" s="55"/>
      <c r="BR1597" s="55"/>
      <c r="BS1597" s="55"/>
      <c r="BT1597" s="55"/>
      <c r="BU1597" s="55"/>
      <c r="BV1597" s="55"/>
      <c r="BW1597" s="55"/>
      <c r="BX1597" s="55"/>
      <c r="BY1597" s="55"/>
      <c r="BZ1597" s="55"/>
      <c r="CA1597" s="55"/>
      <c r="CB1597" s="55"/>
      <c r="CC1597" s="55"/>
      <c r="CD1597" s="55"/>
      <c r="CE1597" s="55"/>
      <c r="CF1597" s="55"/>
      <c r="CG1597" s="55"/>
      <c r="CH1597" s="55"/>
      <c r="CI1597" s="55"/>
      <c r="CJ1597" s="55"/>
      <c r="CK1597" s="55"/>
      <c r="CL1597" s="55"/>
      <c r="CM1597" s="55"/>
      <c r="CN1597" s="55"/>
      <c r="CO1597" s="55"/>
      <c r="CP1597" s="55"/>
      <c r="CQ1597" s="55"/>
      <c r="CR1597" s="55"/>
      <c r="CS1597" s="55"/>
      <c r="CT1597" s="55"/>
      <c r="CU1597" s="55"/>
      <c r="CV1597" s="55"/>
      <c r="CW1597" s="55"/>
      <c r="CX1597" s="55"/>
      <c r="CY1597" s="55"/>
      <c r="CZ1597" s="55"/>
      <c r="DA1597" s="55"/>
      <c r="DB1597" s="55"/>
      <c r="DC1597" s="55"/>
      <c r="DD1597" s="55"/>
      <c r="DE1597" s="55"/>
      <c r="DF1597" s="55"/>
      <c r="DG1597" s="55"/>
      <c r="DH1597" s="55"/>
      <c r="DI1597" s="55"/>
      <c r="DJ1597" s="55"/>
      <c r="DK1597" s="55"/>
      <c r="DL1597" s="55"/>
      <c r="DM1597" s="55"/>
      <c r="DN1597" s="55"/>
      <c r="DO1597" s="55"/>
      <c r="DP1597" s="55"/>
      <c r="DQ1597" s="55"/>
      <c r="DR1597" s="55"/>
      <c r="DS1597" s="55"/>
      <c r="DT1597" s="55"/>
      <c r="DU1597" s="55"/>
      <c r="DV1597" s="55"/>
      <c r="DW1597" s="55"/>
      <c r="DX1597" s="55"/>
      <c r="DY1597" s="55"/>
      <c r="DZ1597" s="55"/>
      <c r="EA1597" s="55"/>
      <c r="EB1597" s="55"/>
      <c r="EC1597" s="55"/>
      <c r="ED1597" s="55"/>
      <c r="EE1597" s="55"/>
      <c r="EF1597" s="55"/>
      <c r="EG1597" s="55"/>
      <c r="EH1597" s="55"/>
      <c r="EI1597" s="55"/>
      <c r="EJ1597" s="55"/>
      <c r="EK1597" s="55"/>
      <c r="EL1597" s="55"/>
      <c r="EM1597" s="55"/>
      <c r="EN1597" s="55"/>
      <c r="EO1597" s="55"/>
      <c r="EP1597" s="55"/>
      <c r="EQ1597" s="55"/>
      <c r="ER1597" s="55"/>
      <c r="ES1597" s="55"/>
      <c r="ET1597" s="55"/>
      <c r="EU1597" s="55"/>
      <c r="EV1597" s="55"/>
      <c r="EW1597" s="55"/>
      <c r="EX1597" s="55"/>
      <c r="EY1597" s="55"/>
      <c r="EZ1597" s="55"/>
      <c r="FA1597" s="55"/>
      <c r="FB1597" s="55"/>
      <c r="FC1597" s="55"/>
      <c r="FD1597" s="55"/>
      <c r="FE1597" s="55"/>
      <c r="FF1597" s="55"/>
      <c r="FG1597" s="55"/>
      <c r="FH1597" s="55"/>
      <c r="FI1597" s="55"/>
      <c r="FJ1597" s="55"/>
      <c r="FK1597" s="55"/>
      <c r="FL1597" s="55"/>
      <c r="FM1597" s="55"/>
      <c r="FN1597" s="55"/>
      <c r="FO1597" s="55"/>
      <c r="FP1597" s="55"/>
      <c r="FQ1597" s="55"/>
      <c r="FR1597" s="55"/>
      <c r="FS1597" s="55"/>
      <c r="FT1597" s="55"/>
      <c r="FU1597" s="55"/>
      <c r="FV1597" s="55"/>
      <c r="FW1597" s="55"/>
      <c r="FX1597" s="55"/>
      <c r="FY1597" s="55"/>
      <c r="FZ1597" s="55"/>
      <c r="GA1597" s="55"/>
      <c r="GB1597" s="55"/>
      <c r="GC1597" s="55"/>
      <c r="GD1597" s="55"/>
      <c r="GE1597" s="55"/>
      <c r="GF1597" s="55"/>
      <c r="GG1597" s="55"/>
      <c r="GH1597" s="55"/>
      <c r="GI1597" s="55"/>
      <c r="GJ1597" s="55"/>
      <c r="GK1597" s="55"/>
      <c r="GL1597" s="55"/>
      <c r="GM1597" s="55"/>
      <c r="GN1597" s="55"/>
      <c r="GO1597" s="55"/>
      <c r="GP1597" s="55"/>
      <c r="GQ1597" s="55"/>
      <c r="GR1597" s="55"/>
      <c r="GS1597" s="55"/>
      <c r="GT1597" s="55"/>
      <c r="GU1597" s="55"/>
      <c r="GV1597" s="55"/>
      <c r="GW1597" s="55"/>
      <c r="GX1597" s="55"/>
      <c r="GY1597" s="55"/>
      <c r="GZ1597" s="55"/>
      <c r="HA1597" s="55"/>
      <c r="HB1597" s="55"/>
      <c r="HC1597" s="55"/>
      <c r="HD1597" s="55"/>
      <c r="HE1597" s="55"/>
      <c r="HF1597" s="55"/>
      <c r="HG1597" s="55"/>
      <c r="HH1597" s="55"/>
      <c r="HI1597" s="55"/>
      <c r="HJ1597" s="55"/>
      <c r="HK1597" s="55"/>
      <c r="HL1597" s="55"/>
      <c r="HM1597" s="55"/>
      <c r="HN1597" s="55"/>
      <c r="HO1597" s="55"/>
      <c r="HP1597" s="55"/>
      <c r="HQ1597" s="55"/>
      <c r="HR1597" s="55"/>
      <c r="HS1597" s="55"/>
      <c r="HT1597" s="55"/>
      <c r="HU1597" s="55"/>
      <c r="HV1597" s="55"/>
      <c r="HW1597" s="55"/>
      <c r="HX1597" s="55"/>
      <c r="HY1597" s="55"/>
      <c r="HZ1597" s="55"/>
      <c r="IA1597" s="55"/>
      <c r="IB1597" s="55"/>
      <c r="IC1597" s="55"/>
      <c r="ID1597" s="55"/>
      <c r="IE1597" s="55"/>
    </row>
    <row r="1598" s="36" customFormat="1" ht="60" hidden="1" customHeight="1">
      <c r="A1598" s="37"/>
      <c r="B1598" s="37" t="s">
        <v>62</v>
      </c>
      <c r="C1598" s="37" t="s">
        <v>63</v>
      </c>
      <c r="D1598" s="56" t="s">
        <v>64</v>
      </c>
      <c r="E1598" s="56" t="s">
        <v>6072</v>
      </c>
      <c r="F1598" s="40" t="s">
        <v>66</v>
      </c>
      <c r="G1598" s="40" t="s">
        <v>6129</v>
      </c>
      <c r="H1598" s="56" t="s">
        <v>6130</v>
      </c>
      <c r="I1598" s="48" t="s">
        <v>6103</v>
      </c>
      <c r="J1598" s="40" t="s">
        <v>6104</v>
      </c>
      <c r="K1598" s="49" t="s">
        <v>6105</v>
      </c>
      <c r="L1598" s="49" t="s">
        <v>6106</v>
      </c>
      <c r="M1598" s="49" t="s">
        <v>6107</v>
      </c>
      <c r="N1598" s="49">
        <v>12220071210</v>
      </c>
      <c r="O1598" s="37" t="s">
        <v>6108</v>
      </c>
      <c r="P1598" s="37" t="s">
        <v>76</v>
      </c>
      <c r="Q1598" s="42"/>
      <c r="R1598" s="91">
        <v>44092</v>
      </c>
      <c r="S1598" s="48">
        <v>12</v>
      </c>
      <c r="T1598" s="45">
        <f t="shared" si="139"/>
        <v>48474.400000000001</v>
      </c>
      <c r="U1598" s="46" t="s">
        <v>100</v>
      </c>
      <c r="V1598" s="47" t="s">
        <v>215</v>
      </c>
      <c r="W1598" s="42" t="s">
        <v>139</v>
      </c>
      <c r="X1598" s="48">
        <v>2068</v>
      </c>
      <c r="Y1598" s="48" t="s">
        <v>215</v>
      </c>
      <c r="Z1598" s="42" t="s">
        <v>139</v>
      </c>
      <c r="AA1598" s="56" t="s">
        <v>6109</v>
      </c>
      <c r="AB1598" s="48"/>
      <c r="AC1598" s="42" t="s">
        <v>141</v>
      </c>
      <c r="AD1598" s="49">
        <v>60</v>
      </c>
      <c r="AE1598" s="91">
        <v>45889</v>
      </c>
      <c r="AF1598" s="51">
        <f t="shared" ref="AF1597:AF1660" si="141">IF(AD1598=0,0,IF(AE1598="","",EDATE(AE1598,AD1598)-DAY(1)))</f>
        <v>47714</v>
      </c>
      <c r="AG1598" s="40" t="s">
        <v>1480</v>
      </c>
      <c r="AH1598" s="40" t="s">
        <v>6110</v>
      </c>
      <c r="AI1598" s="42" t="s">
        <v>6131</v>
      </c>
      <c r="AJ1598" s="37" t="s">
        <v>109</v>
      </c>
      <c r="AK1598" s="51" t="str">
        <f t="shared" ca="1" si="140"/>
        <v>поверен</v>
      </c>
      <c r="AL1598" s="42"/>
      <c r="AM1598" s="42" t="s">
        <v>86</v>
      </c>
      <c r="AN1598" s="42" t="s">
        <v>87</v>
      </c>
      <c r="AO1598" s="42" t="s">
        <v>88</v>
      </c>
      <c r="AP1598" s="48" t="s">
        <v>6112</v>
      </c>
      <c r="AQ1598" s="41" t="s">
        <v>6113</v>
      </c>
      <c r="AR1598" s="51"/>
      <c r="AS1598" s="42" t="s">
        <v>91</v>
      </c>
      <c r="AT1598" s="37" t="s">
        <v>92</v>
      </c>
      <c r="AU1598" s="37"/>
      <c r="AV1598" s="40">
        <v>45290</v>
      </c>
      <c r="AW1598" s="40"/>
      <c r="AX1598" s="37"/>
      <c r="AY1598" s="37"/>
      <c r="AZ1598" s="37"/>
      <c r="BA1598" s="40"/>
      <c r="BB1598" s="40" t="s">
        <v>145</v>
      </c>
      <c r="BC1598" s="40" t="s">
        <v>146</v>
      </c>
      <c r="BD1598" s="42">
        <v>3001</v>
      </c>
      <c r="BE1598" s="40"/>
      <c r="BF1598" s="52"/>
      <c r="BG1598" s="53"/>
      <c r="BH1598" s="54"/>
      <c r="BI1598" s="47" t="s">
        <v>6114</v>
      </c>
      <c r="BJ1598" s="38" t="s">
        <v>1472</v>
      </c>
      <c r="BK1598" s="47" t="s">
        <v>408</v>
      </c>
      <c r="BL1598" s="55"/>
      <c r="BM1598" s="55"/>
      <c r="BN1598" s="55"/>
      <c r="BO1598" s="55"/>
      <c r="BP1598" s="55"/>
      <c r="BQ1598" s="55"/>
      <c r="BR1598" s="55"/>
      <c r="BS1598" s="55"/>
      <c r="BT1598" s="55"/>
      <c r="BU1598" s="55"/>
      <c r="BV1598" s="55"/>
      <c r="BW1598" s="55"/>
      <c r="BX1598" s="55"/>
      <c r="BY1598" s="55"/>
      <c r="BZ1598" s="55"/>
      <c r="CA1598" s="55"/>
      <c r="CB1598" s="55"/>
      <c r="CC1598" s="55"/>
      <c r="CD1598" s="55"/>
      <c r="CE1598" s="55"/>
      <c r="CF1598" s="55"/>
      <c r="CG1598" s="55"/>
      <c r="CH1598" s="55"/>
      <c r="CI1598" s="55"/>
      <c r="CJ1598" s="55"/>
      <c r="CK1598" s="55"/>
      <c r="CL1598" s="55"/>
      <c r="CM1598" s="55"/>
      <c r="CN1598" s="55"/>
      <c r="CO1598" s="55"/>
      <c r="CP1598" s="55"/>
      <c r="CQ1598" s="55"/>
      <c r="CR1598" s="55"/>
      <c r="CS1598" s="55"/>
      <c r="CT1598" s="55"/>
      <c r="CU1598" s="55"/>
      <c r="CV1598" s="55"/>
      <c r="CW1598" s="55"/>
      <c r="CX1598" s="55"/>
      <c r="CY1598" s="55"/>
      <c r="CZ1598" s="55"/>
      <c r="DA1598" s="55"/>
      <c r="DB1598" s="55"/>
      <c r="DC1598" s="55"/>
      <c r="DD1598" s="55"/>
      <c r="DE1598" s="55"/>
      <c r="DF1598" s="55"/>
      <c r="DG1598" s="55"/>
      <c r="DH1598" s="55"/>
      <c r="DI1598" s="55"/>
      <c r="DJ1598" s="55"/>
      <c r="DK1598" s="55"/>
      <c r="DL1598" s="55"/>
      <c r="DM1598" s="55"/>
      <c r="DN1598" s="55"/>
      <c r="DO1598" s="55"/>
      <c r="DP1598" s="55"/>
      <c r="DQ1598" s="55"/>
      <c r="DR1598" s="55"/>
      <c r="DS1598" s="55"/>
      <c r="DT1598" s="55"/>
      <c r="DU1598" s="55"/>
      <c r="DV1598" s="55"/>
      <c r="DW1598" s="55"/>
      <c r="DX1598" s="55"/>
      <c r="DY1598" s="55"/>
      <c r="DZ1598" s="55"/>
      <c r="EA1598" s="55"/>
      <c r="EB1598" s="55"/>
      <c r="EC1598" s="55"/>
      <c r="ED1598" s="55"/>
      <c r="EE1598" s="55"/>
      <c r="EF1598" s="55"/>
      <c r="EG1598" s="55"/>
      <c r="EH1598" s="55"/>
      <c r="EI1598" s="55"/>
      <c r="EJ1598" s="55"/>
      <c r="EK1598" s="55"/>
      <c r="EL1598" s="55"/>
      <c r="EM1598" s="55"/>
      <c r="EN1598" s="55"/>
      <c r="EO1598" s="55"/>
      <c r="EP1598" s="55"/>
      <c r="EQ1598" s="55"/>
      <c r="ER1598" s="55"/>
      <c r="ES1598" s="55"/>
      <c r="ET1598" s="55"/>
      <c r="EU1598" s="55"/>
      <c r="EV1598" s="55"/>
      <c r="EW1598" s="55"/>
      <c r="EX1598" s="55"/>
      <c r="EY1598" s="55"/>
      <c r="EZ1598" s="55"/>
      <c r="FA1598" s="55"/>
      <c r="FB1598" s="55"/>
      <c r="FC1598" s="55"/>
      <c r="FD1598" s="55"/>
      <c r="FE1598" s="55"/>
      <c r="FF1598" s="55"/>
      <c r="FG1598" s="55"/>
      <c r="FH1598" s="55"/>
      <c r="FI1598" s="55"/>
      <c r="FJ1598" s="55"/>
      <c r="FK1598" s="55"/>
      <c r="FL1598" s="55"/>
      <c r="FM1598" s="55"/>
      <c r="FN1598" s="55"/>
      <c r="FO1598" s="55"/>
      <c r="FP1598" s="55"/>
      <c r="FQ1598" s="55"/>
      <c r="FR1598" s="55"/>
      <c r="FS1598" s="55"/>
      <c r="FT1598" s="55"/>
      <c r="FU1598" s="55"/>
      <c r="FV1598" s="55"/>
      <c r="FW1598" s="55"/>
      <c r="FX1598" s="55"/>
      <c r="FY1598" s="55"/>
      <c r="FZ1598" s="55"/>
      <c r="GA1598" s="55"/>
      <c r="GB1598" s="55"/>
      <c r="GC1598" s="55"/>
      <c r="GD1598" s="55"/>
      <c r="GE1598" s="55"/>
      <c r="GF1598" s="55"/>
      <c r="GG1598" s="55"/>
      <c r="GH1598" s="55"/>
      <c r="GI1598" s="55"/>
      <c r="GJ1598" s="55"/>
      <c r="GK1598" s="55"/>
      <c r="GL1598" s="55"/>
      <c r="GM1598" s="55"/>
      <c r="GN1598" s="55"/>
      <c r="GO1598" s="55"/>
      <c r="GP1598" s="55"/>
      <c r="GQ1598" s="55"/>
      <c r="GR1598" s="55"/>
      <c r="GS1598" s="55"/>
      <c r="GT1598" s="55"/>
      <c r="GU1598" s="55"/>
      <c r="GV1598" s="55"/>
      <c r="GW1598" s="55"/>
      <c r="GX1598" s="55"/>
      <c r="GY1598" s="55"/>
      <c r="GZ1598" s="55"/>
      <c r="HA1598" s="55"/>
      <c r="HB1598" s="55"/>
      <c r="HC1598" s="55"/>
      <c r="HD1598" s="55"/>
      <c r="HE1598" s="55"/>
      <c r="HF1598" s="55"/>
      <c r="HG1598" s="55"/>
      <c r="HH1598" s="55"/>
      <c r="HI1598" s="55"/>
      <c r="HJ1598" s="55"/>
      <c r="HK1598" s="55"/>
      <c r="HL1598" s="55"/>
      <c r="HM1598" s="55"/>
      <c r="HN1598" s="55"/>
      <c r="HO1598" s="55"/>
      <c r="HP1598" s="55"/>
      <c r="HQ1598" s="55"/>
      <c r="HR1598" s="55"/>
      <c r="HS1598" s="55"/>
      <c r="HT1598" s="55"/>
      <c r="HU1598" s="55"/>
      <c r="HV1598" s="55"/>
      <c r="HW1598" s="55"/>
      <c r="HX1598" s="55"/>
      <c r="HY1598" s="55"/>
      <c r="HZ1598" s="55"/>
      <c r="IA1598" s="55"/>
      <c r="IB1598" s="55"/>
      <c r="IC1598" s="55"/>
      <c r="ID1598" s="55"/>
      <c r="IE1598" s="55"/>
    </row>
    <row r="1599" s="36" customFormat="1" ht="60" hidden="1" customHeight="1">
      <c r="A1599" s="37"/>
      <c r="B1599" s="37" t="s">
        <v>62</v>
      </c>
      <c r="C1599" s="37" t="s">
        <v>63</v>
      </c>
      <c r="D1599" s="56" t="s">
        <v>64</v>
      </c>
      <c r="E1599" s="56" t="s">
        <v>6072</v>
      </c>
      <c r="F1599" s="40" t="s">
        <v>66</v>
      </c>
      <c r="G1599" s="40" t="s">
        <v>6129</v>
      </c>
      <c r="H1599" s="56" t="s">
        <v>6132</v>
      </c>
      <c r="I1599" s="48" t="s">
        <v>6103</v>
      </c>
      <c r="J1599" s="40" t="s">
        <v>6104</v>
      </c>
      <c r="K1599" s="49" t="s">
        <v>6105</v>
      </c>
      <c r="L1599" s="49" t="s">
        <v>6106</v>
      </c>
      <c r="M1599" s="49" t="s">
        <v>6107</v>
      </c>
      <c r="N1599" s="49">
        <v>12220071214</v>
      </c>
      <c r="O1599" s="37" t="s">
        <v>6108</v>
      </c>
      <c r="P1599" s="37" t="s">
        <v>76</v>
      </c>
      <c r="Q1599" s="42"/>
      <c r="R1599" s="91">
        <v>44092</v>
      </c>
      <c r="S1599" s="48">
        <v>12</v>
      </c>
      <c r="T1599" s="45">
        <f t="shared" si="139"/>
        <v>48474.400000000001</v>
      </c>
      <c r="U1599" s="46" t="s">
        <v>100</v>
      </c>
      <c r="V1599" s="47" t="s">
        <v>215</v>
      </c>
      <c r="W1599" s="42" t="s">
        <v>139</v>
      </c>
      <c r="X1599" s="48">
        <v>2068</v>
      </c>
      <c r="Y1599" s="48" t="s">
        <v>215</v>
      </c>
      <c r="Z1599" s="42" t="s">
        <v>139</v>
      </c>
      <c r="AA1599" s="56" t="s">
        <v>6109</v>
      </c>
      <c r="AB1599" s="48"/>
      <c r="AC1599" s="42" t="s">
        <v>141</v>
      </c>
      <c r="AD1599" s="49">
        <v>60</v>
      </c>
      <c r="AE1599" s="91">
        <v>45889</v>
      </c>
      <c r="AF1599" s="51">
        <f t="shared" si="141"/>
        <v>47714</v>
      </c>
      <c r="AG1599" s="40" t="s">
        <v>1480</v>
      </c>
      <c r="AH1599" s="40" t="s">
        <v>6110</v>
      </c>
      <c r="AI1599" s="42" t="s">
        <v>6133</v>
      </c>
      <c r="AJ1599" s="37" t="s">
        <v>109</v>
      </c>
      <c r="AK1599" s="51" t="str">
        <f t="shared" ca="1" si="140"/>
        <v>поверен</v>
      </c>
      <c r="AL1599" s="42"/>
      <c r="AM1599" s="42" t="s">
        <v>86</v>
      </c>
      <c r="AN1599" s="42" t="s">
        <v>87</v>
      </c>
      <c r="AO1599" s="42" t="s">
        <v>88</v>
      </c>
      <c r="AP1599" s="48" t="s">
        <v>6112</v>
      </c>
      <c r="AQ1599" s="41" t="s">
        <v>6113</v>
      </c>
      <c r="AR1599" s="51"/>
      <c r="AS1599" s="42" t="s">
        <v>91</v>
      </c>
      <c r="AT1599" s="37" t="s">
        <v>92</v>
      </c>
      <c r="AU1599" s="37"/>
      <c r="AV1599" s="40">
        <v>45290</v>
      </c>
      <c r="AW1599" s="40"/>
      <c r="AX1599" s="37"/>
      <c r="AY1599" s="37"/>
      <c r="AZ1599" s="37"/>
      <c r="BA1599" s="40"/>
      <c r="BB1599" s="40" t="s">
        <v>145</v>
      </c>
      <c r="BC1599" s="40" t="s">
        <v>146</v>
      </c>
      <c r="BD1599" s="42">
        <v>3001</v>
      </c>
      <c r="BE1599" s="40"/>
      <c r="BF1599" s="52"/>
      <c r="BG1599" s="53"/>
      <c r="BH1599" s="54"/>
      <c r="BI1599" s="47" t="s">
        <v>6114</v>
      </c>
      <c r="BJ1599" s="38" t="s">
        <v>1472</v>
      </c>
      <c r="BK1599" s="47" t="s">
        <v>408</v>
      </c>
      <c r="BL1599" s="55"/>
      <c r="BM1599" s="55"/>
      <c r="BN1599" s="55"/>
      <c r="BO1599" s="55"/>
      <c r="BP1599" s="55"/>
      <c r="BQ1599" s="55"/>
      <c r="BR1599" s="55"/>
      <c r="BS1599" s="55"/>
      <c r="BT1599" s="55"/>
      <c r="BU1599" s="55"/>
      <c r="BV1599" s="55"/>
      <c r="BW1599" s="55"/>
      <c r="BX1599" s="55"/>
      <c r="BY1599" s="55"/>
      <c r="BZ1599" s="55"/>
      <c r="CA1599" s="55"/>
      <c r="CB1599" s="55"/>
      <c r="CC1599" s="55"/>
      <c r="CD1599" s="55"/>
      <c r="CE1599" s="55"/>
      <c r="CF1599" s="55"/>
      <c r="CG1599" s="55"/>
      <c r="CH1599" s="55"/>
      <c r="CI1599" s="55"/>
      <c r="CJ1599" s="55"/>
      <c r="CK1599" s="55"/>
      <c r="CL1599" s="55"/>
      <c r="CM1599" s="55"/>
      <c r="CN1599" s="55"/>
      <c r="CO1599" s="55"/>
      <c r="CP1599" s="55"/>
      <c r="CQ1599" s="55"/>
      <c r="CR1599" s="55"/>
      <c r="CS1599" s="55"/>
      <c r="CT1599" s="55"/>
      <c r="CU1599" s="55"/>
      <c r="CV1599" s="55"/>
      <c r="CW1599" s="55"/>
      <c r="CX1599" s="55"/>
      <c r="CY1599" s="55"/>
      <c r="CZ1599" s="55"/>
      <c r="DA1599" s="55"/>
      <c r="DB1599" s="55"/>
      <c r="DC1599" s="55"/>
      <c r="DD1599" s="55"/>
      <c r="DE1599" s="55"/>
      <c r="DF1599" s="55"/>
      <c r="DG1599" s="55"/>
      <c r="DH1599" s="55"/>
      <c r="DI1599" s="55"/>
      <c r="DJ1599" s="55"/>
      <c r="DK1599" s="55"/>
      <c r="DL1599" s="55"/>
      <c r="DM1599" s="55"/>
      <c r="DN1599" s="55"/>
      <c r="DO1599" s="55"/>
      <c r="DP1599" s="55"/>
      <c r="DQ1599" s="55"/>
      <c r="DR1599" s="55"/>
      <c r="DS1599" s="55"/>
      <c r="DT1599" s="55"/>
      <c r="DU1599" s="55"/>
      <c r="DV1599" s="55"/>
      <c r="DW1599" s="55"/>
      <c r="DX1599" s="55"/>
      <c r="DY1599" s="55"/>
      <c r="DZ1599" s="55"/>
      <c r="EA1599" s="55"/>
      <c r="EB1599" s="55"/>
      <c r="EC1599" s="55"/>
      <c r="ED1599" s="55"/>
      <c r="EE1599" s="55"/>
      <c r="EF1599" s="55"/>
      <c r="EG1599" s="55"/>
      <c r="EH1599" s="55"/>
      <c r="EI1599" s="55"/>
      <c r="EJ1599" s="55"/>
      <c r="EK1599" s="55"/>
      <c r="EL1599" s="55"/>
      <c r="EM1599" s="55"/>
      <c r="EN1599" s="55"/>
      <c r="EO1599" s="55"/>
      <c r="EP1599" s="55"/>
      <c r="EQ1599" s="55"/>
      <c r="ER1599" s="55"/>
      <c r="ES1599" s="55"/>
      <c r="ET1599" s="55"/>
      <c r="EU1599" s="55"/>
      <c r="EV1599" s="55"/>
      <c r="EW1599" s="55"/>
      <c r="EX1599" s="55"/>
      <c r="EY1599" s="55"/>
      <c r="EZ1599" s="55"/>
      <c r="FA1599" s="55"/>
      <c r="FB1599" s="55"/>
      <c r="FC1599" s="55"/>
      <c r="FD1599" s="55"/>
      <c r="FE1599" s="55"/>
      <c r="FF1599" s="55"/>
      <c r="FG1599" s="55"/>
      <c r="FH1599" s="55"/>
      <c r="FI1599" s="55"/>
      <c r="FJ1599" s="55"/>
      <c r="FK1599" s="55"/>
      <c r="FL1599" s="55"/>
      <c r="FM1599" s="55"/>
      <c r="FN1599" s="55"/>
      <c r="FO1599" s="55"/>
      <c r="FP1599" s="55"/>
      <c r="FQ1599" s="55"/>
      <c r="FR1599" s="55"/>
      <c r="FS1599" s="55"/>
      <c r="FT1599" s="55"/>
      <c r="FU1599" s="55"/>
      <c r="FV1599" s="55"/>
      <c r="FW1599" s="55"/>
      <c r="FX1599" s="55"/>
      <c r="FY1599" s="55"/>
      <c r="FZ1599" s="55"/>
      <c r="GA1599" s="55"/>
      <c r="GB1599" s="55"/>
      <c r="GC1599" s="55"/>
      <c r="GD1599" s="55"/>
      <c r="GE1599" s="55"/>
      <c r="GF1599" s="55"/>
      <c r="GG1599" s="55"/>
      <c r="GH1599" s="55"/>
      <c r="GI1599" s="55"/>
      <c r="GJ1599" s="55"/>
      <c r="GK1599" s="55"/>
      <c r="GL1599" s="55"/>
      <c r="GM1599" s="55"/>
      <c r="GN1599" s="55"/>
      <c r="GO1599" s="55"/>
      <c r="GP1599" s="55"/>
      <c r="GQ1599" s="55"/>
      <c r="GR1599" s="55"/>
      <c r="GS1599" s="55"/>
      <c r="GT1599" s="55"/>
      <c r="GU1599" s="55"/>
      <c r="GV1599" s="55"/>
      <c r="GW1599" s="55"/>
      <c r="GX1599" s="55"/>
      <c r="GY1599" s="55"/>
      <c r="GZ1599" s="55"/>
      <c r="HA1599" s="55"/>
      <c r="HB1599" s="55"/>
      <c r="HC1599" s="55"/>
      <c r="HD1599" s="55"/>
      <c r="HE1599" s="55"/>
      <c r="HF1599" s="55"/>
      <c r="HG1599" s="55"/>
      <c r="HH1599" s="55"/>
      <c r="HI1599" s="55"/>
      <c r="HJ1599" s="55"/>
      <c r="HK1599" s="55"/>
      <c r="HL1599" s="55"/>
      <c r="HM1599" s="55"/>
      <c r="HN1599" s="55"/>
      <c r="HO1599" s="55"/>
      <c r="HP1599" s="55"/>
      <c r="HQ1599" s="55"/>
      <c r="HR1599" s="55"/>
      <c r="HS1599" s="55"/>
      <c r="HT1599" s="55"/>
      <c r="HU1599" s="55"/>
      <c r="HV1599" s="55"/>
      <c r="HW1599" s="55"/>
      <c r="HX1599" s="55"/>
      <c r="HY1599" s="55"/>
      <c r="HZ1599" s="55"/>
      <c r="IA1599" s="55"/>
      <c r="IB1599" s="55"/>
      <c r="IC1599" s="55"/>
      <c r="ID1599" s="55"/>
      <c r="IE1599" s="55"/>
    </row>
    <row r="1600" s="36" customFormat="1" ht="60" hidden="1" customHeight="1">
      <c r="A1600" s="37"/>
      <c r="B1600" s="37" t="s">
        <v>62</v>
      </c>
      <c r="C1600" s="37" t="s">
        <v>63</v>
      </c>
      <c r="D1600" s="56" t="s">
        <v>64</v>
      </c>
      <c r="E1600" s="56" t="s">
        <v>6072</v>
      </c>
      <c r="F1600" s="40" t="s">
        <v>66</v>
      </c>
      <c r="G1600" s="40" t="s">
        <v>6129</v>
      </c>
      <c r="H1600" s="56" t="s">
        <v>6134</v>
      </c>
      <c r="I1600" s="48" t="s">
        <v>6103</v>
      </c>
      <c r="J1600" s="40" t="s">
        <v>6104</v>
      </c>
      <c r="K1600" s="49" t="s">
        <v>6105</v>
      </c>
      <c r="L1600" s="49" t="s">
        <v>6106</v>
      </c>
      <c r="M1600" s="49" t="s">
        <v>6107</v>
      </c>
      <c r="N1600" s="49">
        <v>12220071215</v>
      </c>
      <c r="O1600" s="37" t="s">
        <v>6108</v>
      </c>
      <c r="P1600" s="37" t="s">
        <v>76</v>
      </c>
      <c r="Q1600" s="42"/>
      <c r="R1600" s="91">
        <v>44092</v>
      </c>
      <c r="S1600" s="48">
        <v>12</v>
      </c>
      <c r="T1600" s="45">
        <f t="shared" si="139"/>
        <v>48474.400000000001</v>
      </c>
      <c r="U1600" s="46" t="s">
        <v>100</v>
      </c>
      <c r="V1600" s="47" t="s">
        <v>215</v>
      </c>
      <c r="W1600" s="42" t="s">
        <v>139</v>
      </c>
      <c r="X1600" s="48">
        <v>2068</v>
      </c>
      <c r="Y1600" s="48" t="s">
        <v>215</v>
      </c>
      <c r="Z1600" s="42" t="s">
        <v>139</v>
      </c>
      <c r="AA1600" s="56" t="s">
        <v>6109</v>
      </c>
      <c r="AB1600" s="48"/>
      <c r="AC1600" s="42" t="s">
        <v>141</v>
      </c>
      <c r="AD1600" s="49">
        <v>60</v>
      </c>
      <c r="AE1600" s="91">
        <v>45889</v>
      </c>
      <c r="AF1600" s="51">
        <f t="shared" si="141"/>
        <v>47714</v>
      </c>
      <c r="AG1600" s="40" t="s">
        <v>1480</v>
      </c>
      <c r="AH1600" s="40" t="s">
        <v>6110</v>
      </c>
      <c r="AI1600" s="42" t="s">
        <v>6135</v>
      </c>
      <c r="AJ1600" s="37" t="s">
        <v>109</v>
      </c>
      <c r="AK1600" s="51" t="str">
        <f t="shared" ca="1" si="140"/>
        <v>поверен</v>
      </c>
      <c r="AL1600" s="42"/>
      <c r="AM1600" s="42" t="s">
        <v>86</v>
      </c>
      <c r="AN1600" s="42" t="s">
        <v>87</v>
      </c>
      <c r="AO1600" s="42" t="s">
        <v>88</v>
      </c>
      <c r="AP1600" s="48" t="s">
        <v>6112</v>
      </c>
      <c r="AQ1600" s="41" t="s">
        <v>6113</v>
      </c>
      <c r="AR1600" s="51"/>
      <c r="AS1600" s="42" t="s">
        <v>91</v>
      </c>
      <c r="AT1600" s="37" t="s">
        <v>92</v>
      </c>
      <c r="AU1600" s="37"/>
      <c r="AV1600" s="40">
        <v>45290</v>
      </c>
      <c r="AW1600" s="40"/>
      <c r="AX1600" s="37"/>
      <c r="AY1600" s="37"/>
      <c r="AZ1600" s="37"/>
      <c r="BA1600" s="40"/>
      <c r="BB1600" s="40" t="s">
        <v>145</v>
      </c>
      <c r="BC1600" s="40" t="s">
        <v>146</v>
      </c>
      <c r="BD1600" s="42">
        <v>3001</v>
      </c>
      <c r="BE1600" s="40"/>
      <c r="BF1600" s="52"/>
      <c r="BG1600" s="53"/>
      <c r="BH1600" s="54"/>
      <c r="BI1600" s="47" t="s">
        <v>6114</v>
      </c>
      <c r="BJ1600" s="38" t="s">
        <v>1472</v>
      </c>
      <c r="BK1600" s="47" t="s">
        <v>408</v>
      </c>
      <c r="BL1600" s="55"/>
      <c r="BM1600" s="55"/>
      <c r="BN1600" s="55"/>
      <c r="BO1600" s="55"/>
      <c r="BP1600" s="55"/>
      <c r="BQ1600" s="55"/>
      <c r="BR1600" s="55"/>
      <c r="BS1600" s="55"/>
      <c r="BT1600" s="55"/>
      <c r="BU1600" s="55"/>
      <c r="BV1600" s="55"/>
      <c r="BW1600" s="55"/>
      <c r="BX1600" s="55"/>
      <c r="BY1600" s="55"/>
      <c r="BZ1600" s="55"/>
      <c r="CA1600" s="55"/>
      <c r="CB1600" s="55"/>
      <c r="CC1600" s="55"/>
      <c r="CD1600" s="55"/>
      <c r="CE1600" s="55"/>
      <c r="CF1600" s="55"/>
      <c r="CG1600" s="55"/>
      <c r="CH1600" s="55"/>
      <c r="CI1600" s="55"/>
      <c r="CJ1600" s="55"/>
      <c r="CK1600" s="55"/>
      <c r="CL1600" s="55"/>
      <c r="CM1600" s="55"/>
      <c r="CN1600" s="55"/>
      <c r="CO1600" s="55"/>
      <c r="CP1600" s="55"/>
      <c r="CQ1600" s="55"/>
      <c r="CR1600" s="55"/>
      <c r="CS1600" s="55"/>
      <c r="CT1600" s="55"/>
      <c r="CU1600" s="55"/>
      <c r="CV1600" s="55"/>
      <c r="CW1600" s="55"/>
      <c r="CX1600" s="55"/>
      <c r="CY1600" s="55"/>
      <c r="CZ1600" s="55"/>
      <c r="DA1600" s="55"/>
      <c r="DB1600" s="55"/>
      <c r="DC1600" s="55"/>
      <c r="DD1600" s="55"/>
      <c r="DE1600" s="55"/>
      <c r="DF1600" s="55"/>
      <c r="DG1600" s="55"/>
      <c r="DH1600" s="55"/>
      <c r="DI1600" s="55"/>
      <c r="DJ1600" s="55"/>
      <c r="DK1600" s="55"/>
      <c r="DL1600" s="55"/>
      <c r="DM1600" s="55"/>
      <c r="DN1600" s="55"/>
      <c r="DO1600" s="55"/>
      <c r="DP1600" s="55"/>
      <c r="DQ1600" s="55"/>
      <c r="DR1600" s="55"/>
      <c r="DS1600" s="55"/>
      <c r="DT1600" s="55"/>
      <c r="DU1600" s="55"/>
      <c r="DV1600" s="55"/>
      <c r="DW1600" s="55"/>
      <c r="DX1600" s="55"/>
      <c r="DY1600" s="55"/>
      <c r="DZ1600" s="55"/>
      <c r="EA1600" s="55"/>
      <c r="EB1600" s="55"/>
      <c r="EC1600" s="55"/>
      <c r="ED1600" s="55"/>
      <c r="EE1600" s="55"/>
      <c r="EF1600" s="55"/>
      <c r="EG1600" s="55"/>
      <c r="EH1600" s="55"/>
      <c r="EI1600" s="55"/>
      <c r="EJ1600" s="55"/>
      <c r="EK1600" s="55"/>
      <c r="EL1600" s="55"/>
      <c r="EM1600" s="55"/>
      <c r="EN1600" s="55"/>
      <c r="EO1600" s="55"/>
      <c r="EP1600" s="55"/>
      <c r="EQ1600" s="55"/>
      <c r="ER1600" s="55"/>
      <c r="ES1600" s="55"/>
      <c r="ET1600" s="55"/>
      <c r="EU1600" s="55"/>
      <c r="EV1600" s="55"/>
      <c r="EW1600" s="55"/>
      <c r="EX1600" s="55"/>
      <c r="EY1600" s="55"/>
      <c r="EZ1600" s="55"/>
      <c r="FA1600" s="55"/>
      <c r="FB1600" s="55"/>
      <c r="FC1600" s="55"/>
      <c r="FD1600" s="55"/>
      <c r="FE1600" s="55"/>
      <c r="FF1600" s="55"/>
      <c r="FG1600" s="55"/>
      <c r="FH1600" s="55"/>
      <c r="FI1600" s="55"/>
      <c r="FJ1600" s="55"/>
      <c r="FK1600" s="55"/>
      <c r="FL1600" s="55"/>
      <c r="FM1600" s="55"/>
      <c r="FN1600" s="55"/>
      <c r="FO1600" s="55"/>
      <c r="FP1600" s="55"/>
      <c r="FQ1600" s="55"/>
      <c r="FR1600" s="55"/>
      <c r="FS1600" s="55"/>
      <c r="FT1600" s="55"/>
      <c r="FU1600" s="55"/>
      <c r="FV1600" s="55"/>
      <c r="FW1600" s="55"/>
      <c r="FX1600" s="55"/>
      <c r="FY1600" s="55"/>
      <c r="FZ1600" s="55"/>
      <c r="GA1600" s="55"/>
      <c r="GB1600" s="55"/>
      <c r="GC1600" s="55"/>
      <c r="GD1600" s="55"/>
      <c r="GE1600" s="55"/>
      <c r="GF1600" s="55"/>
      <c r="GG1600" s="55"/>
      <c r="GH1600" s="55"/>
      <c r="GI1600" s="55"/>
      <c r="GJ1600" s="55"/>
      <c r="GK1600" s="55"/>
      <c r="GL1600" s="55"/>
      <c r="GM1600" s="55"/>
      <c r="GN1600" s="55"/>
      <c r="GO1600" s="55"/>
      <c r="GP1600" s="55"/>
      <c r="GQ1600" s="55"/>
      <c r="GR1600" s="55"/>
      <c r="GS1600" s="55"/>
      <c r="GT1600" s="55"/>
      <c r="GU1600" s="55"/>
      <c r="GV1600" s="55"/>
      <c r="GW1600" s="55"/>
      <c r="GX1600" s="55"/>
      <c r="GY1600" s="55"/>
      <c r="GZ1600" s="55"/>
      <c r="HA1600" s="55"/>
      <c r="HB1600" s="55"/>
      <c r="HC1600" s="55"/>
      <c r="HD1600" s="55"/>
      <c r="HE1600" s="55"/>
      <c r="HF1600" s="55"/>
      <c r="HG1600" s="55"/>
      <c r="HH1600" s="55"/>
      <c r="HI1600" s="55"/>
      <c r="HJ1600" s="55"/>
      <c r="HK1600" s="55"/>
      <c r="HL1600" s="55"/>
      <c r="HM1600" s="55"/>
      <c r="HN1600" s="55"/>
      <c r="HO1600" s="55"/>
      <c r="HP1600" s="55"/>
      <c r="HQ1600" s="55"/>
      <c r="HR1600" s="55"/>
      <c r="HS1600" s="55"/>
      <c r="HT1600" s="55"/>
      <c r="HU1600" s="55"/>
      <c r="HV1600" s="55"/>
      <c r="HW1600" s="55"/>
      <c r="HX1600" s="55"/>
      <c r="HY1600" s="55"/>
      <c r="HZ1600" s="55"/>
      <c r="IA1600" s="55"/>
      <c r="IB1600" s="55"/>
      <c r="IC1600" s="55"/>
      <c r="ID1600" s="55"/>
      <c r="IE1600" s="55"/>
    </row>
    <row r="1601" s="36" customFormat="1" ht="60" hidden="1" customHeight="1">
      <c r="A1601" s="37"/>
      <c r="B1601" s="37" t="s">
        <v>62</v>
      </c>
      <c r="C1601" s="37" t="s">
        <v>63</v>
      </c>
      <c r="D1601" s="56" t="s">
        <v>64</v>
      </c>
      <c r="E1601" s="56" t="s">
        <v>6072</v>
      </c>
      <c r="F1601" s="40" t="s">
        <v>66</v>
      </c>
      <c r="G1601" s="40" t="s">
        <v>6136</v>
      </c>
      <c r="H1601" s="56" t="s">
        <v>6137</v>
      </c>
      <c r="I1601" s="48" t="s">
        <v>6103</v>
      </c>
      <c r="J1601" s="40" t="s">
        <v>6104</v>
      </c>
      <c r="K1601" s="49" t="s">
        <v>6105</v>
      </c>
      <c r="L1601" s="49" t="s">
        <v>6106</v>
      </c>
      <c r="M1601" s="49" t="s">
        <v>6107</v>
      </c>
      <c r="N1601" s="49">
        <v>12220071216</v>
      </c>
      <c r="O1601" s="37" t="s">
        <v>6108</v>
      </c>
      <c r="P1601" s="37" t="s">
        <v>76</v>
      </c>
      <c r="Q1601" s="42"/>
      <c r="R1601" s="91">
        <v>44092</v>
      </c>
      <c r="S1601" s="48">
        <v>12</v>
      </c>
      <c r="T1601" s="45">
        <f t="shared" si="139"/>
        <v>48474.400000000001</v>
      </c>
      <c r="U1601" s="46" t="s">
        <v>100</v>
      </c>
      <c r="V1601" s="47" t="s">
        <v>215</v>
      </c>
      <c r="W1601" s="42" t="s">
        <v>139</v>
      </c>
      <c r="X1601" s="48">
        <v>2068</v>
      </c>
      <c r="Y1601" s="48" t="s">
        <v>215</v>
      </c>
      <c r="Z1601" s="42" t="s">
        <v>139</v>
      </c>
      <c r="AA1601" s="56" t="s">
        <v>6109</v>
      </c>
      <c r="AB1601" s="48"/>
      <c r="AC1601" s="42" t="s">
        <v>141</v>
      </c>
      <c r="AD1601" s="49">
        <v>60</v>
      </c>
      <c r="AE1601" s="91">
        <v>45889</v>
      </c>
      <c r="AF1601" s="51">
        <f t="shared" si="141"/>
        <v>47714</v>
      </c>
      <c r="AG1601" s="40" t="s">
        <v>1480</v>
      </c>
      <c r="AH1601" s="40" t="s">
        <v>6110</v>
      </c>
      <c r="AI1601" s="42" t="s">
        <v>6138</v>
      </c>
      <c r="AJ1601" s="37" t="s">
        <v>109</v>
      </c>
      <c r="AK1601" s="51" t="str">
        <f t="shared" ca="1" si="140"/>
        <v>поверен</v>
      </c>
      <c r="AL1601" s="42"/>
      <c r="AM1601" s="42" t="s">
        <v>86</v>
      </c>
      <c r="AN1601" s="42" t="s">
        <v>87</v>
      </c>
      <c r="AO1601" s="42" t="s">
        <v>88</v>
      </c>
      <c r="AP1601" s="48" t="s">
        <v>6112</v>
      </c>
      <c r="AQ1601" s="41" t="s">
        <v>6113</v>
      </c>
      <c r="AR1601" s="51"/>
      <c r="AS1601" s="42" t="s">
        <v>91</v>
      </c>
      <c r="AT1601" s="37" t="s">
        <v>92</v>
      </c>
      <c r="AU1601" s="37"/>
      <c r="AV1601" s="40">
        <v>45290</v>
      </c>
      <c r="AW1601" s="40"/>
      <c r="AX1601" s="37"/>
      <c r="AY1601" s="37"/>
      <c r="AZ1601" s="37"/>
      <c r="BA1601" s="40"/>
      <c r="BB1601" s="40" t="s">
        <v>145</v>
      </c>
      <c r="BC1601" s="40" t="s">
        <v>146</v>
      </c>
      <c r="BD1601" s="42">
        <v>3001</v>
      </c>
      <c r="BE1601" s="40"/>
      <c r="BF1601" s="52"/>
      <c r="BG1601" s="53"/>
      <c r="BH1601" s="54"/>
      <c r="BI1601" s="47" t="s">
        <v>6114</v>
      </c>
      <c r="BJ1601" s="38" t="s">
        <v>1472</v>
      </c>
      <c r="BK1601" s="47" t="s">
        <v>408</v>
      </c>
      <c r="BL1601" s="55"/>
      <c r="BM1601" s="55"/>
      <c r="BN1601" s="55"/>
      <c r="BO1601" s="55"/>
      <c r="BP1601" s="55"/>
      <c r="BQ1601" s="55"/>
      <c r="BR1601" s="55"/>
      <c r="BS1601" s="55"/>
      <c r="BT1601" s="55"/>
      <c r="BU1601" s="55"/>
      <c r="BV1601" s="55"/>
      <c r="BW1601" s="55"/>
      <c r="BX1601" s="55"/>
      <c r="BY1601" s="55"/>
      <c r="BZ1601" s="55"/>
      <c r="CA1601" s="55"/>
      <c r="CB1601" s="55"/>
      <c r="CC1601" s="55"/>
      <c r="CD1601" s="55"/>
      <c r="CE1601" s="55"/>
      <c r="CF1601" s="55"/>
      <c r="CG1601" s="55"/>
      <c r="CH1601" s="55"/>
      <c r="CI1601" s="55"/>
      <c r="CJ1601" s="55"/>
      <c r="CK1601" s="55"/>
      <c r="CL1601" s="55"/>
      <c r="CM1601" s="55"/>
      <c r="CN1601" s="55"/>
      <c r="CO1601" s="55"/>
      <c r="CP1601" s="55"/>
      <c r="CQ1601" s="55"/>
      <c r="CR1601" s="55"/>
      <c r="CS1601" s="55"/>
      <c r="CT1601" s="55"/>
      <c r="CU1601" s="55"/>
      <c r="CV1601" s="55"/>
      <c r="CW1601" s="55"/>
      <c r="CX1601" s="55"/>
      <c r="CY1601" s="55"/>
      <c r="CZ1601" s="55"/>
      <c r="DA1601" s="55"/>
      <c r="DB1601" s="55"/>
      <c r="DC1601" s="55"/>
      <c r="DD1601" s="55"/>
      <c r="DE1601" s="55"/>
      <c r="DF1601" s="55"/>
      <c r="DG1601" s="55"/>
      <c r="DH1601" s="55"/>
      <c r="DI1601" s="55"/>
      <c r="DJ1601" s="55"/>
      <c r="DK1601" s="55"/>
      <c r="DL1601" s="55"/>
      <c r="DM1601" s="55"/>
      <c r="DN1601" s="55"/>
      <c r="DO1601" s="55"/>
      <c r="DP1601" s="55"/>
      <c r="DQ1601" s="55"/>
      <c r="DR1601" s="55"/>
      <c r="DS1601" s="55"/>
      <c r="DT1601" s="55"/>
      <c r="DU1601" s="55"/>
      <c r="DV1601" s="55"/>
      <c r="DW1601" s="55"/>
      <c r="DX1601" s="55"/>
      <c r="DY1601" s="55"/>
      <c r="DZ1601" s="55"/>
      <c r="EA1601" s="55"/>
      <c r="EB1601" s="55"/>
      <c r="EC1601" s="55"/>
      <c r="ED1601" s="55"/>
      <c r="EE1601" s="55"/>
      <c r="EF1601" s="55"/>
      <c r="EG1601" s="55"/>
      <c r="EH1601" s="55"/>
      <c r="EI1601" s="55"/>
      <c r="EJ1601" s="55"/>
      <c r="EK1601" s="55"/>
      <c r="EL1601" s="55"/>
      <c r="EM1601" s="55"/>
      <c r="EN1601" s="55"/>
      <c r="EO1601" s="55"/>
      <c r="EP1601" s="55"/>
      <c r="EQ1601" s="55"/>
      <c r="ER1601" s="55"/>
      <c r="ES1601" s="55"/>
      <c r="ET1601" s="55"/>
      <c r="EU1601" s="55"/>
      <c r="EV1601" s="55"/>
      <c r="EW1601" s="55"/>
      <c r="EX1601" s="55"/>
      <c r="EY1601" s="55"/>
      <c r="EZ1601" s="55"/>
      <c r="FA1601" s="55"/>
      <c r="FB1601" s="55"/>
      <c r="FC1601" s="55"/>
      <c r="FD1601" s="55"/>
      <c r="FE1601" s="55"/>
      <c r="FF1601" s="55"/>
      <c r="FG1601" s="55"/>
      <c r="FH1601" s="55"/>
      <c r="FI1601" s="55"/>
      <c r="FJ1601" s="55"/>
      <c r="FK1601" s="55"/>
      <c r="FL1601" s="55"/>
      <c r="FM1601" s="55"/>
      <c r="FN1601" s="55"/>
      <c r="FO1601" s="55"/>
      <c r="FP1601" s="55"/>
      <c r="FQ1601" s="55"/>
      <c r="FR1601" s="55"/>
      <c r="FS1601" s="55"/>
      <c r="FT1601" s="55"/>
      <c r="FU1601" s="55"/>
      <c r="FV1601" s="55"/>
      <c r="FW1601" s="55"/>
      <c r="FX1601" s="55"/>
      <c r="FY1601" s="55"/>
      <c r="FZ1601" s="55"/>
      <c r="GA1601" s="55"/>
      <c r="GB1601" s="55"/>
      <c r="GC1601" s="55"/>
      <c r="GD1601" s="55"/>
      <c r="GE1601" s="55"/>
      <c r="GF1601" s="55"/>
      <c r="GG1601" s="55"/>
      <c r="GH1601" s="55"/>
      <c r="GI1601" s="55"/>
      <c r="GJ1601" s="55"/>
      <c r="GK1601" s="55"/>
      <c r="GL1601" s="55"/>
      <c r="GM1601" s="55"/>
      <c r="GN1601" s="55"/>
      <c r="GO1601" s="55"/>
      <c r="GP1601" s="55"/>
      <c r="GQ1601" s="55"/>
      <c r="GR1601" s="55"/>
      <c r="GS1601" s="55"/>
      <c r="GT1601" s="55"/>
      <c r="GU1601" s="55"/>
      <c r="GV1601" s="55"/>
      <c r="GW1601" s="55"/>
      <c r="GX1601" s="55"/>
      <c r="GY1601" s="55"/>
      <c r="GZ1601" s="55"/>
      <c r="HA1601" s="55"/>
      <c r="HB1601" s="55"/>
      <c r="HC1601" s="55"/>
      <c r="HD1601" s="55"/>
      <c r="HE1601" s="55"/>
      <c r="HF1601" s="55"/>
      <c r="HG1601" s="55"/>
      <c r="HH1601" s="55"/>
      <c r="HI1601" s="55"/>
      <c r="HJ1601" s="55"/>
      <c r="HK1601" s="55"/>
      <c r="HL1601" s="55"/>
      <c r="HM1601" s="55"/>
      <c r="HN1601" s="55"/>
      <c r="HO1601" s="55"/>
      <c r="HP1601" s="55"/>
      <c r="HQ1601" s="55"/>
      <c r="HR1601" s="55"/>
      <c r="HS1601" s="55"/>
      <c r="HT1601" s="55"/>
      <c r="HU1601" s="55"/>
      <c r="HV1601" s="55"/>
      <c r="HW1601" s="55"/>
      <c r="HX1601" s="55"/>
      <c r="HY1601" s="55"/>
      <c r="HZ1601" s="55"/>
      <c r="IA1601" s="55"/>
      <c r="IB1601" s="55"/>
      <c r="IC1601" s="55"/>
      <c r="ID1601" s="55"/>
      <c r="IE1601" s="55"/>
    </row>
    <row r="1602" s="36" customFormat="1" ht="60" hidden="1" customHeight="1">
      <c r="A1602" s="37"/>
      <c r="B1602" s="37" t="s">
        <v>62</v>
      </c>
      <c r="C1602" s="37" t="s">
        <v>63</v>
      </c>
      <c r="D1602" s="56" t="s">
        <v>64</v>
      </c>
      <c r="E1602" s="56" t="s">
        <v>6072</v>
      </c>
      <c r="F1602" s="40" t="s">
        <v>66</v>
      </c>
      <c r="G1602" s="40" t="s">
        <v>6136</v>
      </c>
      <c r="H1602" s="56" t="s">
        <v>6139</v>
      </c>
      <c r="I1602" s="48" t="s">
        <v>6103</v>
      </c>
      <c r="J1602" s="40" t="s">
        <v>6104</v>
      </c>
      <c r="K1602" s="49" t="s">
        <v>6105</v>
      </c>
      <c r="L1602" s="49" t="s">
        <v>6106</v>
      </c>
      <c r="M1602" s="49" t="s">
        <v>6107</v>
      </c>
      <c r="N1602" s="49">
        <v>12220071212</v>
      </c>
      <c r="O1602" s="37" t="s">
        <v>6108</v>
      </c>
      <c r="P1602" s="37" t="s">
        <v>76</v>
      </c>
      <c r="Q1602" s="42"/>
      <c r="R1602" s="91">
        <v>44092</v>
      </c>
      <c r="S1602" s="48">
        <v>12</v>
      </c>
      <c r="T1602" s="45">
        <f t="shared" si="139"/>
        <v>48474.400000000001</v>
      </c>
      <c r="U1602" s="46" t="s">
        <v>100</v>
      </c>
      <c r="V1602" s="47" t="s">
        <v>215</v>
      </c>
      <c r="W1602" s="42" t="s">
        <v>139</v>
      </c>
      <c r="X1602" s="48">
        <v>2068</v>
      </c>
      <c r="Y1602" s="48" t="s">
        <v>215</v>
      </c>
      <c r="Z1602" s="42" t="s">
        <v>139</v>
      </c>
      <c r="AA1602" s="56" t="s">
        <v>6109</v>
      </c>
      <c r="AB1602" s="48"/>
      <c r="AC1602" s="42" t="s">
        <v>141</v>
      </c>
      <c r="AD1602" s="49">
        <v>60</v>
      </c>
      <c r="AE1602" s="91">
        <v>45889</v>
      </c>
      <c r="AF1602" s="51">
        <f t="shared" si="141"/>
        <v>47714</v>
      </c>
      <c r="AG1602" s="40" t="s">
        <v>1480</v>
      </c>
      <c r="AH1602" s="40" t="s">
        <v>6110</v>
      </c>
      <c r="AI1602" s="42" t="s">
        <v>6140</v>
      </c>
      <c r="AJ1602" s="37" t="s">
        <v>109</v>
      </c>
      <c r="AK1602" s="51" t="str">
        <f t="shared" ca="1" si="140"/>
        <v>поверен</v>
      </c>
      <c r="AL1602" s="42"/>
      <c r="AM1602" s="42" t="s">
        <v>86</v>
      </c>
      <c r="AN1602" s="42" t="s">
        <v>87</v>
      </c>
      <c r="AO1602" s="42" t="s">
        <v>88</v>
      </c>
      <c r="AP1602" s="48" t="s">
        <v>6112</v>
      </c>
      <c r="AQ1602" s="41" t="s">
        <v>6113</v>
      </c>
      <c r="AR1602" s="51"/>
      <c r="AS1602" s="42" t="s">
        <v>91</v>
      </c>
      <c r="AT1602" s="37" t="s">
        <v>92</v>
      </c>
      <c r="AU1602" s="37"/>
      <c r="AV1602" s="40">
        <v>45290</v>
      </c>
      <c r="AW1602" s="40"/>
      <c r="AX1602" s="37"/>
      <c r="AY1602" s="37"/>
      <c r="AZ1602" s="37"/>
      <c r="BA1602" s="40"/>
      <c r="BB1602" s="40" t="s">
        <v>145</v>
      </c>
      <c r="BC1602" s="40" t="s">
        <v>146</v>
      </c>
      <c r="BD1602" s="42">
        <v>3001</v>
      </c>
      <c r="BE1602" s="40"/>
      <c r="BF1602" s="52"/>
      <c r="BG1602" s="53"/>
      <c r="BH1602" s="54"/>
      <c r="BI1602" s="47" t="s">
        <v>6114</v>
      </c>
      <c r="BJ1602" s="38" t="s">
        <v>1472</v>
      </c>
      <c r="BK1602" s="47" t="s">
        <v>408</v>
      </c>
      <c r="BL1602" s="55"/>
      <c r="BM1602" s="55"/>
      <c r="BN1602" s="55"/>
      <c r="BO1602" s="55"/>
      <c r="BP1602" s="55"/>
      <c r="BQ1602" s="55"/>
      <c r="BR1602" s="55"/>
      <c r="BS1602" s="55"/>
      <c r="BT1602" s="55"/>
      <c r="BU1602" s="55"/>
      <c r="BV1602" s="55"/>
      <c r="BW1602" s="55"/>
      <c r="BX1602" s="55"/>
      <c r="BY1602" s="55"/>
      <c r="BZ1602" s="55"/>
      <c r="CA1602" s="55"/>
      <c r="CB1602" s="55"/>
      <c r="CC1602" s="55"/>
      <c r="CD1602" s="55"/>
      <c r="CE1602" s="55"/>
      <c r="CF1602" s="55"/>
      <c r="CG1602" s="55"/>
      <c r="CH1602" s="55"/>
      <c r="CI1602" s="55"/>
      <c r="CJ1602" s="55"/>
      <c r="CK1602" s="55"/>
      <c r="CL1602" s="55"/>
      <c r="CM1602" s="55"/>
      <c r="CN1602" s="55"/>
      <c r="CO1602" s="55"/>
      <c r="CP1602" s="55"/>
      <c r="CQ1602" s="55"/>
      <c r="CR1602" s="55"/>
      <c r="CS1602" s="55"/>
      <c r="CT1602" s="55"/>
      <c r="CU1602" s="55"/>
      <c r="CV1602" s="55"/>
      <c r="CW1602" s="55"/>
      <c r="CX1602" s="55"/>
      <c r="CY1602" s="55"/>
      <c r="CZ1602" s="55"/>
      <c r="DA1602" s="55"/>
      <c r="DB1602" s="55"/>
      <c r="DC1602" s="55"/>
      <c r="DD1602" s="55"/>
      <c r="DE1602" s="55"/>
      <c r="DF1602" s="55"/>
      <c r="DG1602" s="55"/>
      <c r="DH1602" s="55"/>
      <c r="DI1602" s="55"/>
      <c r="DJ1602" s="55"/>
      <c r="DK1602" s="55"/>
      <c r="DL1602" s="55"/>
      <c r="DM1602" s="55"/>
      <c r="DN1602" s="55"/>
      <c r="DO1602" s="55"/>
      <c r="DP1602" s="55"/>
      <c r="DQ1602" s="55"/>
      <c r="DR1602" s="55"/>
      <c r="DS1602" s="55"/>
      <c r="DT1602" s="55"/>
      <c r="DU1602" s="55"/>
      <c r="DV1602" s="55"/>
      <c r="DW1602" s="55"/>
      <c r="DX1602" s="55"/>
      <c r="DY1602" s="55"/>
      <c r="DZ1602" s="55"/>
      <c r="EA1602" s="55"/>
      <c r="EB1602" s="55"/>
      <c r="EC1602" s="55"/>
      <c r="ED1602" s="55"/>
      <c r="EE1602" s="55"/>
      <c r="EF1602" s="55"/>
      <c r="EG1602" s="55"/>
      <c r="EH1602" s="55"/>
      <c r="EI1602" s="55"/>
      <c r="EJ1602" s="55"/>
      <c r="EK1602" s="55"/>
      <c r="EL1602" s="55"/>
      <c r="EM1602" s="55"/>
      <c r="EN1602" s="55"/>
      <c r="EO1602" s="55"/>
      <c r="EP1602" s="55"/>
      <c r="EQ1602" s="55"/>
      <c r="ER1602" s="55"/>
      <c r="ES1602" s="55"/>
      <c r="ET1602" s="55"/>
      <c r="EU1602" s="55"/>
      <c r="EV1602" s="55"/>
      <c r="EW1602" s="55"/>
      <c r="EX1602" s="55"/>
      <c r="EY1602" s="55"/>
      <c r="EZ1602" s="55"/>
      <c r="FA1602" s="55"/>
      <c r="FB1602" s="55"/>
      <c r="FC1602" s="55"/>
      <c r="FD1602" s="55"/>
      <c r="FE1602" s="55"/>
      <c r="FF1602" s="55"/>
      <c r="FG1602" s="55"/>
      <c r="FH1602" s="55"/>
      <c r="FI1602" s="55"/>
      <c r="FJ1602" s="55"/>
      <c r="FK1602" s="55"/>
      <c r="FL1602" s="55"/>
      <c r="FM1602" s="55"/>
      <c r="FN1602" s="55"/>
      <c r="FO1602" s="55"/>
      <c r="FP1602" s="55"/>
      <c r="FQ1602" s="55"/>
      <c r="FR1602" s="55"/>
      <c r="FS1602" s="55"/>
      <c r="FT1602" s="55"/>
      <c r="FU1602" s="55"/>
      <c r="FV1602" s="55"/>
      <c r="FW1602" s="55"/>
      <c r="FX1602" s="55"/>
      <c r="FY1602" s="55"/>
      <c r="FZ1602" s="55"/>
      <c r="GA1602" s="55"/>
      <c r="GB1602" s="55"/>
      <c r="GC1602" s="55"/>
      <c r="GD1602" s="55"/>
      <c r="GE1602" s="55"/>
      <c r="GF1602" s="55"/>
      <c r="GG1602" s="55"/>
      <c r="GH1602" s="55"/>
      <c r="GI1602" s="55"/>
      <c r="GJ1602" s="55"/>
      <c r="GK1602" s="55"/>
      <c r="GL1602" s="55"/>
      <c r="GM1602" s="55"/>
      <c r="GN1602" s="55"/>
      <c r="GO1602" s="55"/>
      <c r="GP1602" s="55"/>
      <c r="GQ1602" s="55"/>
      <c r="GR1602" s="55"/>
      <c r="GS1602" s="55"/>
      <c r="GT1602" s="55"/>
      <c r="GU1602" s="55"/>
      <c r="GV1602" s="55"/>
      <c r="GW1602" s="55"/>
      <c r="GX1602" s="55"/>
      <c r="GY1602" s="55"/>
      <c r="GZ1602" s="55"/>
      <c r="HA1602" s="55"/>
      <c r="HB1602" s="55"/>
      <c r="HC1602" s="55"/>
      <c r="HD1602" s="55"/>
      <c r="HE1602" s="55"/>
      <c r="HF1602" s="55"/>
      <c r="HG1602" s="55"/>
      <c r="HH1602" s="55"/>
      <c r="HI1602" s="55"/>
      <c r="HJ1602" s="55"/>
      <c r="HK1602" s="55"/>
      <c r="HL1602" s="55"/>
      <c r="HM1602" s="55"/>
      <c r="HN1602" s="55"/>
      <c r="HO1602" s="55"/>
      <c r="HP1602" s="55"/>
      <c r="HQ1602" s="55"/>
      <c r="HR1602" s="55"/>
      <c r="HS1602" s="55"/>
      <c r="HT1602" s="55"/>
      <c r="HU1602" s="55"/>
      <c r="HV1602" s="55"/>
      <c r="HW1602" s="55"/>
      <c r="HX1602" s="55"/>
      <c r="HY1602" s="55"/>
      <c r="HZ1602" s="55"/>
      <c r="IA1602" s="55"/>
      <c r="IB1602" s="55"/>
      <c r="IC1602" s="55"/>
      <c r="ID1602" s="55"/>
      <c r="IE1602" s="55"/>
    </row>
    <row r="1603" s="36" customFormat="1" ht="60" hidden="1" customHeight="1">
      <c r="A1603" s="37"/>
      <c r="B1603" s="37" t="s">
        <v>62</v>
      </c>
      <c r="C1603" s="37" t="s">
        <v>63</v>
      </c>
      <c r="D1603" s="56" t="s">
        <v>64</v>
      </c>
      <c r="E1603" s="56" t="s">
        <v>6072</v>
      </c>
      <c r="F1603" s="40" t="s">
        <v>66</v>
      </c>
      <c r="G1603" s="40" t="s">
        <v>6136</v>
      </c>
      <c r="H1603" s="56" t="s">
        <v>6141</v>
      </c>
      <c r="I1603" s="48" t="s">
        <v>6103</v>
      </c>
      <c r="J1603" s="40" t="s">
        <v>6104</v>
      </c>
      <c r="K1603" s="49" t="s">
        <v>6105</v>
      </c>
      <c r="L1603" s="49" t="s">
        <v>6106</v>
      </c>
      <c r="M1603" s="49" t="s">
        <v>6107</v>
      </c>
      <c r="N1603" s="49">
        <v>12220071213</v>
      </c>
      <c r="O1603" s="37" t="s">
        <v>6108</v>
      </c>
      <c r="P1603" s="37" t="s">
        <v>76</v>
      </c>
      <c r="Q1603" s="42"/>
      <c r="R1603" s="91">
        <v>44092</v>
      </c>
      <c r="S1603" s="48">
        <v>12</v>
      </c>
      <c r="T1603" s="45">
        <f t="shared" si="139"/>
        <v>48474.400000000001</v>
      </c>
      <c r="U1603" s="46" t="s">
        <v>100</v>
      </c>
      <c r="V1603" s="47" t="s">
        <v>215</v>
      </c>
      <c r="W1603" s="42" t="s">
        <v>139</v>
      </c>
      <c r="X1603" s="48">
        <v>2068</v>
      </c>
      <c r="Y1603" s="48" t="s">
        <v>215</v>
      </c>
      <c r="Z1603" s="42" t="s">
        <v>139</v>
      </c>
      <c r="AA1603" s="56" t="s">
        <v>6109</v>
      </c>
      <c r="AB1603" s="48"/>
      <c r="AC1603" s="42" t="s">
        <v>141</v>
      </c>
      <c r="AD1603" s="49">
        <v>60</v>
      </c>
      <c r="AE1603" s="91">
        <v>45889</v>
      </c>
      <c r="AF1603" s="51">
        <f t="shared" si="141"/>
        <v>47714</v>
      </c>
      <c r="AG1603" s="40" t="s">
        <v>1480</v>
      </c>
      <c r="AH1603" s="40" t="s">
        <v>6110</v>
      </c>
      <c r="AI1603" s="42" t="s">
        <v>6142</v>
      </c>
      <c r="AJ1603" s="37" t="s">
        <v>109</v>
      </c>
      <c r="AK1603" s="51" t="str">
        <f t="shared" ca="1" si="140"/>
        <v>поверен</v>
      </c>
      <c r="AL1603" s="42"/>
      <c r="AM1603" s="42" t="s">
        <v>86</v>
      </c>
      <c r="AN1603" s="42" t="s">
        <v>87</v>
      </c>
      <c r="AO1603" s="42" t="s">
        <v>88</v>
      </c>
      <c r="AP1603" s="48" t="s">
        <v>6112</v>
      </c>
      <c r="AQ1603" s="41" t="s">
        <v>6113</v>
      </c>
      <c r="AR1603" s="51"/>
      <c r="AS1603" s="42" t="s">
        <v>91</v>
      </c>
      <c r="AT1603" s="37" t="s">
        <v>92</v>
      </c>
      <c r="AU1603" s="37"/>
      <c r="AV1603" s="40">
        <v>45290</v>
      </c>
      <c r="AW1603" s="40"/>
      <c r="AX1603" s="37"/>
      <c r="AY1603" s="37"/>
      <c r="AZ1603" s="37"/>
      <c r="BA1603" s="40"/>
      <c r="BB1603" s="40" t="s">
        <v>145</v>
      </c>
      <c r="BC1603" s="40" t="s">
        <v>146</v>
      </c>
      <c r="BD1603" s="42">
        <v>3001</v>
      </c>
      <c r="BE1603" s="40"/>
      <c r="BF1603" s="52"/>
      <c r="BG1603" s="53"/>
      <c r="BH1603" s="54"/>
      <c r="BI1603" s="47" t="s">
        <v>6114</v>
      </c>
      <c r="BJ1603" s="38" t="s">
        <v>1472</v>
      </c>
      <c r="BK1603" s="47" t="s">
        <v>408</v>
      </c>
      <c r="BL1603" s="55"/>
      <c r="BM1603" s="55"/>
      <c r="BN1603" s="55"/>
      <c r="BO1603" s="55"/>
      <c r="BP1603" s="55"/>
      <c r="BQ1603" s="55"/>
      <c r="BR1603" s="55"/>
      <c r="BS1603" s="55"/>
      <c r="BT1603" s="55"/>
      <c r="BU1603" s="55"/>
      <c r="BV1603" s="55"/>
      <c r="BW1603" s="55"/>
      <c r="BX1603" s="55"/>
      <c r="BY1603" s="55"/>
      <c r="BZ1603" s="55"/>
      <c r="CA1603" s="55"/>
      <c r="CB1603" s="55"/>
      <c r="CC1603" s="55"/>
      <c r="CD1603" s="55"/>
      <c r="CE1603" s="55"/>
      <c r="CF1603" s="55"/>
      <c r="CG1603" s="55"/>
      <c r="CH1603" s="55"/>
      <c r="CI1603" s="55"/>
      <c r="CJ1603" s="55"/>
      <c r="CK1603" s="55"/>
      <c r="CL1603" s="55"/>
      <c r="CM1603" s="55"/>
      <c r="CN1603" s="55"/>
      <c r="CO1603" s="55"/>
      <c r="CP1603" s="55"/>
      <c r="CQ1603" s="55"/>
      <c r="CR1603" s="55"/>
      <c r="CS1603" s="55"/>
      <c r="CT1603" s="55"/>
      <c r="CU1603" s="55"/>
      <c r="CV1603" s="55"/>
      <c r="CW1603" s="55"/>
      <c r="CX1603" s="55"/>
      <c r="CY1603" s="55"/>
      <c r="CZ1603" s="55"/>
      <c r="DA1603" s="55"/>
      <c r="DB1603" s="55"/>
      <c r="DC1603" s="55"/>
      <c r="DD1603" s="55"/>
      <c r="DE1603" s="55"/>
      <c r="DF1603" s="55"/>
      <c r="DG1603" s="55"/>
      <c r="DH1603" s="55"/>
      <c r="DI1603" s="55"/>
      <c r="DJ1603" s="55"/>
      <c r="DK1603" s="55"/>
      <c r="DL1603" s="55"/>
      <c r="DM1603" s="55"/>
      <c r="DN1603" s="55"/>
      <c r="DO1603" s="55"/>
      <c r="DP1603" s="55"/>
      <c r="DQ1603" s="55"/>
      <c r="DR1603" s="55"/>
      <c r="DS1603" s="55"/>
      <c r="DT1603" s="55"/>
      <c r="DU1603" s="55"/>
      <c r="DV1603" s="55"/>
      <c r="DW1603" s="55"/>
      <c r="DX1603" s="55"/>
      <c r="DY1603" s="55"/>
      <c r="DZ1603" s="55"/>
      <c r="EA1603" s="55"/>
      <c r="EB1603" s="55"/>
      <c r="EC1603" s="55"/>
      <c r="ED1603" s="55"/>
      <c r="EE1603" s="55"/>
      <c r="EF1603" s="55"/>
      <c r="EG1603" s="55"/>
      <c r="EH1603" s="55"/>
      <c r="EI1603" s="55"/>
      <c r="EJ1603" s="55"/>
      <c r="EK1603" s="55"/>
      <c r="EL1603" s="55"/>
      <c r="EM1603" s="55"/>
      <c r="EN1603" s="55"/>
      <c r="EO1603" s="55"/>
      <c r="EP1603" s="55"/>
      <c r="EQ1603" s="55"/>
      <c r="ER1603" s="55"/>
      <c r="ES1603" s="55"/>
      <c r="ET1603" s="55"/>
      <c r="EU1603" s="55"/>
      <c r="EV1603" s="55"/>
      <c r="EW1603" s="55"/>
      <c r="EX1603" s="55"/>
      <c r="EY1603" s="55"/>
      <c r="EZ1603" s="55"/>
      <c r="FA1603" s="55"/>
      <c r="FB1603" s="55"/>
      <c r="FC1603" s="55"/>
      <c r="FD1603" s="55"/>
      <c r="FE1603" s="55"/>
      <c r="FF1603" s="55"/>
      <c r="FG1603" s="55"/>
      <c r="FH1603" s="55"/>
      <c r="FI1603" s="55"/>
      <c r="FJ1603" s="55"/>
      <c r="FK1603" s="55"/>
      <c r="FL1603" s="55"/>
      <c r="FM1603" s="55"/>
      <c r="FN1603" s="55"/>
      <c r="FO1603" s="55"/>
      <c r="FP1603" s="55"/>
      <c r="FQ1603" s="55"/>
      <c r="FR1603" s="55"/>
      <c r="FS1603" s="55"/>
      <c r="FT1603" s="55"/>
      <c r="FU1603" s="55"/>
      <c r="FV1603" s="55"/>
      <c r="FW1603" s="55"/>
      <c r="FX1603" s="55"/>
      <c r="FY1603" s="55"/>
      <c r="FZ1603" s="55"/>
      <c r="GA1603" s="55"/>
      <c r="GB1603" s="55"/>
      <c r="GC1603" s="55"/>
      <c r="GD1603" s="55"/>
      <c r="GE1603" s="55"/>
      <c r="GF1603" s="55"/>
      <c r="GG1603" s="55"/>
      <c r="GH1603" s="55"/>
      <c r="GI1603" s="55"/>
      <c r="GJ1603" s="55"/>
      <c r="GK1603" s="55"/>
      <c r="GL1603" s="55"/>
      <c r="GM1603" s="55"/>
      <c r="GN1603" s="55"/>
      <c r="GO1603" s="55"/>
      <c r="GP1603" s="55"/>
      <c r="GQ1603" s="55"/>
      <c r="GR1603" s="55"/>
      <c r="GS1603" s="55"/>
      <c r="GT1603" s="55"/>
      <c r="GU1603" s="55"/>
      <c r="GV1603" s="55"/>
      <c r="GW1603" s="55"/>
      <c r="GX1603" s="55"/>
      <c r="GY1603" s="55"/>
      <c r="GZ1603" s="55"/>
      <c r="HA1603" s="55"/>
      <c r="HB1603" s="55"/>
      <c r="HC1603" s="55"/>
      <c r="HD1603" s="55"/>
      <c r="HE1603" s="55"/>
      <c r="HF1603" s="55"/>
      <c r="HG1603" s="55"/>
      <c r="HH1603" s="55"/>
      <c r="HI1603" s="55"/>
      <c r="HJ1603" s="55"/>
      <c r="HK1603" s="55"/>
      <c r="HL1603" s="55"/>
      <c r="HM1603" s="55"/>
      <c r="HN1603" s="55"/>
      <c r="HO1603" s="55"/>
      <c r="HP1603" s="55"/>
      <c r="HQ1603" s="55"/>
      <c r="HR1603" s="55"/>
      <c r="HS1603" s="55"/>
      <c r="HT1603" s="55"/>
      <c r="HU1603" s="55"/>
      <c r="HV1603" s="55"/>
      <c r="HW1603" s="55"/>
      <c r="HX1603" s="55"/>
      <c r="HY1603" s="55"/>
      <c r="HZ1603" s="55"/>
      <c r="IA1603" s="55"/>
      <c r="IB1603" s="55"/>
      <c r="IC1603" s="55"/>
      <c r="ID1603" s="55"/>
      <c r="IE1603" s="55"/>
    </row>
    <row r="1604" s="36" customFormat="1" ht="60" hidden="1" customHeight="1">
      <c r="A1604" s="37"/>
      <c r="B1604" s="37" t="s">
        <v>62</v>
      </c>
      <c r="C1604" s="37" t="s">
        <v>63</v>
      </c>
      <c r="D1604" s="56" t="s">
        <v>64</v>
      </c>
      <c r="E1604" s="56" t="s">
        <v>6072</v>
      </c>
      <c r="F1604" s="40" t="s">
        <v>66</v>
      </c>
      <c r="G1604" s="40" t="s">
        <v>6143</v>
      </c>
      <c r="H1604" s="56" t="s">
        <v>6144</v>
      </c>
      <c r="I1604" s="48" t="s">
        <v>6103</v>
      </c>
      <c r="J1604" s="40" t="s">
        <v>6104</v>
      </c>
      <c r="K1604" s="49" t="s">
        <v>6105</v>
      </c>
      <c r="L1604" s="49" t="s">
        <v>6106</v>
      </c>
      <c r="M1604" s="49" t="s">
        <v>6107</v>
      </c>
      <c r="N1604" s="49">
        <v>12220071219</v>
      </c>
      <c r="O1604" s="37" t="s">
        <v>6108</v>
      </c>
      <c r="P1604" s="37" t="s">
        <v>76</v>
      </c>
      <c r="Q1604" s="42"/>
      <c r="R1604" s="91">
        <v>44092</v>
      </c>
      <c r="S1604" s="48">
        <v>12</v>
      </c>
      <c r="T1604" s="45">
        <f t="shared" si="139"/>
        <v>48474.400000000001</v>
      </c>
      <c r="U1604" s="46" t="s">
        <v>100</v>
      </c>
      <c r="V1604" s="47" t="s">
        <v>215</v>
      </c>
      <c r="W1604" s="42" t="s">
        <v>139</v>
      </c>
      <c r="X1604" s="48">
        <v>2068</v>
      </c>
      <c r="Y1604" s="48" t="s">
        <v>215</v>
      </c>
      <c r="Z1604" s="42" t="s">
        <v>139</v>
      </c>
      <c r="AA1604" s="56" t="s">
        <v>6109</v>
      </c>
      <c r="AB1604" s="48"/>
      <c r="AC1604" s="42" t="s">
        <v>141</v>
      </c>
      <c r="AD1604" s="49">
        <v>60</v>
      </c>
      <c r="AE1604" s="91">
        <v>45889</v>
      </c>
      <c r="AF1604" s="51">
        <f t="shared" si="141"/>
        <v>47714</v>
      </c>
      <c r="AG1604" s="40" t="s">
        <v>1480</v>
      </c>
      <c r="AH1604" s="40" t="s">
        <v>6110</v>
      </c>
      <c r="AI1604" s="42" t="s">
        <v>6145</v>
      </c>
      <c r="AJ1604" s="37" t="s">
        <v>109</v>
      </c>
      <c r="AK1604" s="51" t="str">
        <f t="shared" ca="1" si="140"/>
        <v>поверен</v>
      </c>
      <c r="AL1604" s="42"/>
      <c r="AM1604" s="42" t="s">
        <v>86</v>
      </c>
      <c r="AN1604" s="42" t="s">
        <v>87</v>
      </c>
      <c r="AO1604" s="42" t="s">
        <v>88</v>
      </c>
      <c r="AP1604" s="48" t="s">
        <v>6112</v>
      </c>
      <c r="AQ1604" s="41" t="s">
        <v>6113</v>
      </c>
      <c r="AR1604" s="51"/>
      <c r="AS1604" s="42" t="s">
        <v>91</v>
      </c>
      <c r="AT1604" s="37" t="s">
        <v>92</v>
      </c>
      <c r="AU1604" s="37"/>
      <c r="AV1604" s="40">
        <v>45290</v>
      </c>
      <c r="AW1604" s="40"/>
      <c r="AX1604" s="37"/>
      <c r="AY1604" s="37"/>
      <c r="AZ1604" s="37"/>
      <c r="BA1604" s="40"/>
      <c r="BB1604" s="40" t="s">
        <v>145</v>
      </c>
      <c r="BC1604" s="40" t="s">
        <v>146</v>
      </c>
      <c r="BD1604" s="42">
        <v>3001</v>
      </c>
      <c r="BE1604" s="40"/>
      <c r="BF1604" s="52"/>
      <c r="BG1604" s="53"/>
      <c r="BH1604" s="54"/>
      <c r="BI1604" s="47" t="s">
        <v>6114</v>
      </c>
      <c r="BJ1604" s="38" t="s">
        <v>1472</v>
      </c>
      <c r="BK1604" s="47" t="s">
        <v>408</v>
      </c>
      <c r="BL1604" s="55"/>
      <c r="BM1604" s="55"/>
      <c r="BN1604" s="55"/>
      <c r="BO1604" s="55"/>
      <c r="BP1604" s="55"/>
      <c r="BQ1604" s="55"/>
      <c r="BR1604" s="55"/>
      <c r="BS1604" s="55"/>
      <c r="BT1604" s="55"/>
      <c r="BU1604" s="55"/>
      <c r="BV1604" s="55"/>
      <c r="BW1604" s="55"/>
      <c r="BX1604" s="55"/>
      <c r="BY1604" s="55"/>
      <c r="BZ1604" s="55"/>
      <c r="CA1604" s="55"/>
      <c r="CB1604" s="55"/>
      <c r="CC1604" s="55"/>
      <c r="CD1604" s="55"/>
      <c r="CE1604" s="55"/>
      <c r="CF1604" s="55"/>
      <c r="CG1604" s="55"/>
      <c r="CH1604" s="55"/>
      <c r="CI1604" s="55"/>
      <c r="CJ1604" s="55"/>
      <c r="CK1604" s="55"/>
      <c r="CL1604" s="55"/>
      <c r="CM1604" s="55"/>
      <c r="CN1604" s="55"/>
      <c r="CO1604" s="55"/>
      <c r="CP1604" s="55"/>
      <c r="CQ1604" s="55"/>
      <c r="CR1604" s="55"/>
      <c r="CS1604" s="55"/>
      <c r="CT1604" s="55"/>
      <c r="CU1604" s="55"/>
      <c r="CV1604" s="55"/>
      <c r="CW1604" s="55"/>
      <c r="CX1604" s="55"/>
      <c r="CY1604" s="55"/>
      <c r="CZ1604" s="55"/>
      <c r="DA1604" s="55"/>
      <c r="DB1604" s="55"/>
      <c r="DC1604" s="55"/>
      <c r="DD1604" s="55"/>
      <c r="DE1604" s="55"/>
      <c r="DF1604" s="55"/>
      <c r="DG1604" s="55"/>
      <c r="DH1604" s="55"/>
      <c r="DI1604" s="55"/>
      <c r="DJ1604" s="55"/>
      <c r="DK1604" s="55"/>
      <c r="DL1604" s="55"/>
      <c r="DM1604" s="55"/>
      <c r="DN1604" s="55"/>
      <c r="DO1604" s="55"/>
      <c r="DP1604" s="55"/>
      <c r="DQ1604" s="55"/>
      <c r="DR1604" s="55"/>
      <c r="DS1604" s="55"/>
      <c r="DT1604" s="55"/>
      <c r="DU1604" s="55"/>
      <c r="DV1604" s="55"/>
      <c r="DW1604" s="55"/>
      <c r="DX1604" s="55"/>
      <c r="DY1604" s="55"/>
      <c r="DZ1604" s="55"/>
      <c r="EA1604" s="55"/>
      <c r="EB1604" s="55"/>
      <c r="EC1604" s="55"/>
      <c r="ED1604" s="55"/>
      <c r="EE1604" s="55"/>
      <c r="EF1604" s="55"/>
      <c r="EG1604" s="55"/>
      <c r="EH1604" s="55"/>
      <c r="EI1604" s="55"/>
      <c r="EJ1604" s="55"/>
      <c r="EK1604" s="55"/>
      <c r="EL1604" s="55"/>
      <c r="EM1604" s="55"/>
      <c r="EN1604" s="55"/>
      <c r="EO1604" s="55"/>
      <c r="EP1604" s="55"/>
      <c r="EQ1604" s="55"/>
      <c r="ER1604" s="55"/>
      <c r="ES1604" s="55"/>
      <c r="ET1604" s="55"/>
      <c r="EU1604" s="55"/>
      <c r="EV1604" s="55"/>
      <c r="EW1604" s="55"/>
      <c r="EX1604" s="55"/>
      <c r="EY1604" s="55"/>
      <c r="EZ1604" s="55"/>
      <c r="FA1604" s="55"/>
      <c r="FB1604" s="55"/>
      <c r="FC1604" s="55"/>
      <c r="FD1604" s="55"/>
      <c r="FE1604" s="55"/>
      <c r="FF1604" s="55"/>
      <c r="FG1604" s="55"/>
      <c r="FH1604" s="55"/>
      <c r="FI1604" s="55"/>
      <c r="FJ1604" s="55"/>
      <c r="FK1604" s="55"/>
      <c r="FL1604" s="55"/>
      <c r="FM1604" s="55"/>
      <c r="FN1604" s="55"/>
      <c r="FO1604" s="55"/>
      <c r="FP1604" s="55"/>
      <c r="FQ1604" s="55"/>
      <c r="FR1604" s="55"/>
      <c r="FS1604" s="55"/>
      <c r="FT1604" s="55"/>
      <c r="FU1604" s="55"/>
      <c r="FV1604" s="55"/>
      <c r="FW1604" s="55"/>
      <c r="FX1604" s="55"/>
      <c r="FY1604" s="55"/>
      <c r="FZ1604" s="55"/>
      <c r="GA1604" s="55"/>
      <c r="GB1604" s="55"/>
      <c r="GC1604" s="55"/>
      <c r="GD1604" s="55"/>
      <c r="GE1604" s="55"/>
      <c r="GF1604" s="55"/>
      <c r="GG1604" s="55"/>
      <c r="GH1604" s="55"/>
      <c r="GI1604" s="55"/>
      <c r="GJ1604" s="55"/>
      <c r="GK1604" s="55"/>
      <c r="GL1604" s="55"/>
      <c r="GM1604" s="55"/>
      <c r="GN1604" s="55"/>
      <c r="GO1604" s="55"/>
      <c r="GP1604" s="55"/>
      <c r="GQ1604" s="55"/>
      <c r="GR1604" s="55"/>
      <c r="GS1604" s="55"/>
      <c r="GT1604" s="55"/>
      <c r="GU1604" s="55"/>
      <c r="GV1604" s="55"/>
      <c r="GW1604" s="55"/>
      <c r="GX1604" s="55"/>
      <c r="GY1604" s="55"/>
      <c r="GZ1604" s="55"/>
      <c r="HA1604" s="55"/>
      <c r="HB1604" s="55"/>
      <c r="HC1604" s="55"/>
      <c r="HD1604" s="55"/>
      <c r="HE1604" s="55"/>
      <c r="HF1604" s="55"/>
      <c r="HG1604" s="55"/>
      <c r="HH1604" s="55"/>
      <c r="HI1604" s="55"/>
      <c r="HJ1604" s="55"/>
      <c r="HK1604" s="55"/>
      <c r="HL1604" s="55"/>
      <c r="HM1604" s="55"/>
      <c r="HN1604" s="55"/>
      <c r="HO1604" s="55"/>
      <c r="HP1604" s="55"/>
      <c r="HQ1604" s="55"/>
      <c r="HR1604" s="55"/>
      <c r="HS1604" s="55"/>
      <c r="HT1604" s="55"/>
      <c r="HU1604" s="55"/>
      <c r="HV1604" s="55"/>
      <c r="HW1604" s="55"/>
      <c r="HX1604" s="55"/>
      <c r="HY1604" s="55"/>
      <c r="HZ1604" s="55"/>
      <c r="IA1604" s="55"/>
      <c r="IB1604" s="55"/>
      <c r="IC1604" s="55"/>
      <c r="ID1604" s="55"/>
      <c r="IE1604" s="55"/>
    </row>
    <row r="1605" s="36" customFormat="1" ht="60" hidden="1" customHeight="1">
      <c r="A1605" s="37"/>
      <c r="B1605" s="37" t="s">
        <v>62</v>
      </c>
      <c r="C1605" s="37" t="s">
        <v>63</v>
      </c>
      <c r="D1605" s="56" t="s">
        <v>64</v>
      </c>
      <c r="E1605" s="56" t="s">
        <v>6072</v>
      </c>
      <c r="F1605" s="40" t="s">
        <v>66</v>
      </c>
      <c r="G1605" s="40" t="s">
        <v>6143</v>
      </c>
      <c r="H1605" s="56" t="s">
        <v>6146</v>
      </c>
      <c r="I1605" s="48" t="s">
        <v>6103</v>
      </c>
      <c r="J1605" s="40" t="s">
        <v>6104</v>
      </c>
      <c r="K1605" s="49" t="s">
        <v>6105</v>
      </c>
      <c r="L1605" s="49" t="s">
        <v>6106</v>
      </c>
      <c r="M1605" s="49" t="s">
        <v>6107</v>
      </c>
      <c r="N1605" s="49">
        <v>12220071217</v>
      </c>
      <c r="O1605" s="37" t="s">
        <v>6108</v>
      </c>
      <c r="P1605" s="37" t="s">
        <v>76</v>
      </c>
      <c r="Q1605" s="42"/>
      <c r="R1605" s="91">
        <v>44092</v>
      </c>
      <c r="S1605" s="48">
        <v>12</v>
      </c>
      <c r="T1605" s="45">
        <f t="shared" si="139"/>
        <v>48474.400000000001</v>
      </c>
      <c r="U1605" s="46" t="s">
        <v>100</v>
      </c>
      <c r="V1605" s="47" t="s">
        <v>215</v>
      </c>
      <c r="W1605" s="42" t="s">
        <v>139</v>
      </c>
      <c r="X1605" s="48">
        <v>2068</v>
      </c>
      <c r="Y1605" s="48" t="s">
        <v>215</v>
      </c>
      <c r="Z1605" s="42" t="s">
        <v>139</v>
      </c>
      <c r="AA1605" s="56" t="s">
        <v>6109</v>
      </c>
      <c r="AB1605" s="48"/>
      <c r="AC1605" s="42" t="s">
        <v>141</v>
      </c>
      <c r="AD1605" s="49">
        <v>60</v>
      </c>
      <c r="AE1605" s="91">
        <v>45889</v>
      </c>
      <c r="AF1605" s="51">
        <f t="shared" si="141"/>
        <v>47714</v>
      </c>
      <c r="AG1605" s="40" t="s">
        <v>1480</v>
      </c>
      <c r="AH1605" s="40" t="s">
        <v>6110</v>
      </c>
      <c r="AI1605" s="42" t="s">
        <v>6147</v>
      </c>
      <c r="AJ1605" s="37" t="s">
        <v>109</v>
      </c>
      <c r="AK1605" s="51" t="str">
        <f t="shared" ca="1" si="140"/>
        <v>поверен</v>
      </c>
      <c r="AL1605" s="42"/>
      <c r="AM1605" s="42" t="s">
        <v>86</v>
      </c>
      <c r="AN1605" s="42" t="s">
        <v>87</v>
      </c>
      <c r="AO1605" s="42" t="s">
        <v>88</v>
      </c>
      <c r="AP1605" s="48" t="s">
        <v>6112</v>
      </c>
      <c r="AQ1605" s="41" t="s">
        <v>6113</v>
      </c>
      <c r="AR1605" s="51"/>
      <c r="AS1605" s="42" t="s">
        <v>91</v>
      </c>
      <c r="AT1605" s="37" t="s">
        <v>92</v>
      </c>
      <c r="AU1605" s="37"/>
      <c r="AV1605" s="40">
        <v>45290</v>
      </c>
      <c r="AW1605" s="40"/>
      <c r="AX1605" s="37"/>
      <c r="AY1605" s="37"/>
      <c r="AZ1605" s="37"/>
      <c r="BA1605" s="40"/>
      <c r="BB1605" s="40" t="s">
        <v>145</v>
      </c>
      <c r="BC1605" s="40" t="s">
        <v>146</v>
      </c>
      <c r="BD1605" s="42">
        <v>3001</v>
      </c>
      <c r="BE1605" s="40"/>
      <c r="BF1605" s="52"/>
      <c r="BG1605" s="53"/>
      <c r="BH1605" s="54"/>
      <c r="BI1605" s="47" t="s">
        <v>6114</v>
      </c>
      <c r="BJ1605" s="38" t="s">
        <v>1472</v>
      </c>
      <c r="BK1605" s="47" t="s">
        <v>408</v>
      </c>
      <c r="BL1605" s="55"/>
      <c r="BM1605" s="55"/>
      <c r="BN1605" s="55"/>
      <c r="BO1605" s="55"/>
      <c r="BP1605" s="55"/>
      <c r="BQ1605" s="55"/>
      <c r="BR1605" s="55"/>
      <c r="BS1605" s="55"/>
      <c r="BT1605" s="55"/>
      <c r="BU1605" s="55"/>
      <c r="BV1605" s="55"/>
      <c r="BW1605" s="55"/>
      <c r="BX1605" s="55"/>
      <c r="BY1605" s="55"/>
      <c r="BZ1605" s="55"/>
      <c r="CA1605" s="55"/>
      <c r="CB1605" s="55"/>
      <c r="CC1605" s="55"/>
      <c r="CD1605" s="55"/>
      <c r="CE1605" s="55"/>
      <c r="CF1605" s="55"/>
      <c r="CG1605" s="55"/>
      <c r="CH1605" s="55"/>
      <c r="CI1605" s="55"/>
      <c r="CJ1605" s="55"/>
      <c r="CK1605" s="55"/>
      <c r="CL1605" s="55"/>
      <c r="CM1605" s="55"/>
      <c r="CN1605" s="55"/>
      <c r="CO1605" s="55"/>
      <c r="CP1605" s="55"/>
      <c r="CQ1605" s="55"/>
      <c r="CR1605" s="55"/>
      <c r="CS1605" s="55"/>
      <c r="CT1605" s="55"/>
      <c r="CU1605" s="55"/>
      <c r="CV1605" s="55"/>
      <c r="CW1605" s="55"/>
      <c r="CX1605" s="55"/>
      <c r="CY1605" s="55"/>
      <c r="CZ1605" s="55"/>
      <c r="DA1605" s="55"/>
      <c r="DB1605" s="55"/>
      <c r="DC1605" s="55"/>
      <c r="DD1605" s="55"/>
      <c r="DE1605" s="55"/>
      <c r="DF1605" s="55"/>
      <c r="DG1605" s="55"/>
      <c r="DH1605" s="55"/>
      <c r="DI1605" s="55"/>
      <c r="DJ1605" s="55"/>
      <c r="DK1605" s="55"/>
      <c r="DL1605" s="55"/>
      <c r="DM1605" s="55"/>
      <c r="DN1605" s="55"/>
      <c r="DO1605" s="55"/>
      <c r="DP1605" s="55"/>
      <c r="DQ1605" s="55"/>
      <c r="DR1605" s="55"/>
      <c r="DS1605" s="55"/>
      <c r="DT1605" s="55"/>
      <c r="DU1605" s="55"/>
      <c r="DV1605" s="55"/>
      <c r="DW1605" s="55"/>
      <c r="DX1605" s="55"/>
      <c r="DY1605" s="55"/>
      <c r="DZ1605" s="55"/>
      <c r="EA1605" s="55"/>
      <c r="EB1605" s="55"/>
      <c r="EC1605" s="55"/>
      <c r="ED1605" s="55"/>
      <c r="EE1605" s="55"/>
      <c r="EF1605" s="55"/>
      <c r="EG1605" s="55"/>
      <c r="EH1605" s="55"/>
      <c r="EI1605" s="55"/>
      <c r="EJ1605" s="55"/>
      <c r="EK1605" s="55"/>
      <c r="EL1605" s="55"/>
      <c r="EM1605" s="55"/>
      <c r="EN1605" s="55"/>
      <c r="EO1605" s="55"/>
      <c r="EP1605" s="55"/>
      <c r="EQ1605" s="55"/>
      <c r="ER1605" s="55"/>
      <c r="ES1605" s="55"/>
      <c r="ET1605" s="55"/>
      <c r="EU1605" s="55"/>
      <c r="EV1605" s="55"/>
      <c r="EW1605" s="55"/>
      <c r="EX1605" s="55"/>
      <c r="EY1605" s="55"/>
      <c r="EZ1605" s="55"/>
      <c r="FA1605" s="55"/>
      <c r="FB1605" s="55"/>
      <c r="FC1605" s="55"/>
      <c r="FD1605" s="55"/>
      <c r="FE1605" s="55"/>
      <c r="FF1605" s="55"/>
      <c r="FG1605" s="55"/>
      <c r="FH1605" s="55"/>
      <c r="FI1605" s="55"/>
      <c r="FJ1605" s="55"/>
      <c r="FK1605" s="55"/>
      <c r="FL1605" s="55"/>
      <c r="FM1605" s="55"/>
      <c r="FN1605" s="55"/>
      <c r="FO1605" s="55"/>
      <c r="FP1605" s="55"/>
      <c r="FQ1605" s="55"/>
      <c r="FR1605" s="55"/>
      <c r="FS1605" s="55"/>
      <c r="FT1605" s="55"/>
      <c r="FU1605" s="55"/>
      <c r="FV1605" s="55"/>
      <c r="FW1605" s="55"/>
      <c r="FX1605" s="55"/>
      <c r="FY1605" s="55"/>
      <c r="FZ1605" s="55"/>
      <c r="GA1605" s="55"/>
      <c r="GB1605" s="55"/>
      <c r="GC1605" s="55"/>
      <c r="GD1605" s="55"/>
      <c r="GE1605" s="55"/>
      <c r="GF1605" s="55"/>
      <c r="GG1605" s="55"/>
      <c r="GH1605" s="55"/>
      <c r="GI1605" s="55"/>
      <c r="GJ1605" s="55"/>
      <c r="GK1605" s="55"/>
      <c r="GL1605" s="55"/>
      <c r="GM1605" s="55"/>
      <c r="GN1605" s="55"/>
      <c r="GO1605" s="55"/>
      <c r="GP1605" s="55"/>
      <c r="GQ1605" s="55"/>
      <c r="GR1605" s="55"/>
      <c r="GS1605" s="55"/>
      <c r="GT1605" s="55"/>
      <c r="GU1605" s="55"/>
      <c r="GV1605" s="55"/>
      <c r="GW1605" s="55"/>
      <c r="GX1605" s="55"/>
      <c r="GY1605" s="55"/>
      <c r="GZ1605" s="55"/>
      <c r="HA1605" s="55"/>
      <c r="HB1605" s="55"/>
      <c r="HC1605" s="55"/>
      <c r="HD1605" s="55"/>
      <c r="HE1605" s="55"/>
      <c r="HF1605" s="55"/>
      <c r="HG1605" s="55"/>
      <c r="HH1605" s="55"/>
      <c r="HI1605" s="55"/>
      <c r="HJ1605" s="55"/>
      <c r="HK1605" s="55"/>
      <c r="HL1605" s="55"/>
      <c r="HM1605" s="55"/>
      <c r="HN1605" s="55"/>
      <c r="HO1605" s="55"/>
      <c r="HP1605" s="55"/>
      <c r="HQ1605" s="55"/>
      <c r="HR1605" s="55"/>
      <c r="HS1605" s="55"/>
      <c r="HT1605" s="55"/>
      <c r="HU1605" s="55"/>
      <c r="HV1605" s="55"/>
      <c r="HW1605" s="55"/>
      <c r="HX1605" s="55"/>
      <c r="HY1605" s="55"/>
      <c r="HZ1605" s="55"/>
      <c r="IA1605" s="55"/>
      <c r="IB1605" s="55"/>
      <c r="IC1605" s="55"/>
      <c r="ID1605" s="55"/>
      <c r="IE1605" s="55"/>
    </row>
    <row r="1606" s="36" customFormat="1" ht="60" hidden="1" customHeight="1">
      <c r="A1606" s="37"/>
      <c r="B1606" s="37" t="s">
        <v>62</v>
      </c>
      <c r="C1606" s="37" t="s">
        <v>63</v>
      </c>
      <c r="D1606" s="56" t="s">
        <v>64</v>
      </c>
      <c r="E1606" s="56" t="s">
        <v>6072</v>
      </c>
      <c r="F1606" s="40" t="s">
        <v>66</v>
      </c>
      <c r="G1606" s="40" t="s">
        <v>6143</v>
      </c>
      <c r="H1606" s="56" t="s">
        <v>6148</v>
      </c>
      <c r="I1606" s="48" t="s">
        <v>6103</v>
      </c>
      <c r="J1606" s="40" t="s">
        <v>6104</v>
      </c>
      <c r="K1606" s="49" t="s">
        <v>6105</v>
      </c>
      <c r="L1606" s="49" t="s">
        <v>6106</v>
      </c>
      <c r="M1606" s="49" t="s">
        <v>6107</v>
      </c>
      <c r="N1606" s="49">
        <v>12220071218</v>
      </c>
      <c r="O1606" s="37" t="s">
        <v>6108</v>
      </c>
      <c r="P1606" s="37" t="s">
        <v>76</v>
      </c>
      <c r="Q1606" s="42"/>
      <c r="R1606" s="91">
        <v>44092</v>
      </c>
      <c r="S1606" s="48">
        <v>12</v>
      </c>
      <c r="T1606" s="45">
        <f t="shared" si="139"/>
        <v>48474.400000000001</v>
      </c>
      <c r="U1606" s="46" t="s">
        <v>100</v>
      </c>
      <c r="V1606" s="47" t="s">
        <v>215</v>
      </c>
      <c r="W1606" s="42" t="s">
        <v>139</v>
      </c>
      <c r="X1606" s="48">
        <v>2068</v>
      </c>
      <c r="Y1606" s="48" t="s">
        <v>215</v>
      </c>
      <c r="Z1606" s="42" t="s">
        <v>139</v>
      </c>
      <c r="AA1606" s="56" t="s">
        <v>6109</v>
      </c>
      <c r="AB1606" s="48"/>
      <c r="AC1606" s="42" t="s">
        <v>141</v>
      </c>
      <c r="AD1606" s="49">
        <v>60</v>
      </c>
      <c r="AE1606" s="91">
        <v>45889</v>
      </c>
      <c r="AF1606" s="51">
        <f t="shared" si="141"/>
        <v>47714</v>
      </c>
      <c r="AG1606" s="40" t="s">
        <v>1480</v>
      </c>
      <c r="AH1606" s="40" t="s">
        <v>6110</v>
      </c>
      <c r="AI1606" s="42" t="s">
        <v>6149</v>
      </c>
      <c r="AJ1606" s="37" t="s">
        <v>109</v>
      </c>
      <c r="AK1606" s="51" t="str">
        <f t="shared" ca="1" si="140"/>
        <v>поверен</v>
      </c>
      <c r="AL1606" s="42"/>
      <c r="AM1606" s="42" t="s">
        <v>86</v>
      </c>
      <c r="AN1606" s="42" t="s">
        <v>87</v>
      </c>
      <c r="AO1606" s="42" t="s">
        <v>88</v>
      </c>
      <c r="AP1606" s="48" t="s">
        <v>6112</v>
      </c>
      <c r="AQ1606" s="41" t="s">
        <v>6113</v>
      </c>
      <c r="AR1606" s="51"/>
      <c r="AS1606" s="42" t="s">
        <v>91</v>
      </c>
      <c r="AT1606" s="37" t="s">
        <v>92</v>
      </c>
      <c r="AU1606" s="37"/>
      <c r="AV1606" s="40">
        <v>45290</v>
      </c>
      <c r="AW1606" s="40"/>
      <c r="AX1606" s="37"/>
      <c r="AY1606" s="37"/>
      <c r="AZ1606" s="37"/>
      <c r="BA1606" s="40"/>
      <c r="BB1606" s="40" t="s">
        <v>145</v>
      </c>
      <c r="BC1606" s="40" t="s">
        <v>146</v>
      </c>
      <c r="BD1606" s="42">
        <v>3001</v>
      </c>
      <c r="BE1606" s="40"/>
      <c r="BF1606" s="52"/>
      <c r="BG1606" s="53"/>
      <c r="BH1606" s="54"/>
      <c r="BI1606" s="47" t="s">
        <v>6114</v>
      </c>
      <c r="BJ1606" s="38" t="s">
        <v>1472</v>
      </c>
      <c r="BK1606" s="47" t="s">
        <v>408</v>
      </c>
      <c r="BL1606" s="55"/>
      <c r="BM1606" s="55"/>
      <c r="BN1606" s="55"/>
      <c r="BO1606" s="55"/>
      <c r="BP1606" s="55"/>
      <c r="BQ1606" s="55"/>
      <c r="BR1606" s="55"/>
      <c r="BS1606" s="55"/>
      <c r="BT1606" s="55"/>
      <c r="BU1606" s="55"/>
      <c r="BV1606" s="55"/>
      <c r="BW1606" s="55"/>
      <c r="BX1606" s="55"/>
      <c r="BY1606" s="55"/>
      <c r="BZ1606" s="55"/>
      <c r="CA1606" s="55"/>
      <c r="CB1606" s="55"/>
      <c r="CC1606" s="55"/>
      <c r="CD1606" s="55"/>
      <c r="CE1606" s="55"/>
      <c r="CF1606" s="55"/>
      <c r="CG1606" s="55"/>
      <c r="CH1606" s="55"/>
      <c r="CI1606" s="55"/>
      <c r="CJ1606" s="55"/>
      <c r="CK1606" s="55"/>
      <c r="CL1606" s="55"/>
      <c r="CM1606" s="55"/>
      <c r="CN1606" s="55"/>
      <c r="CO1606" s="55"/>
      <c r="CP1606" s="55"/>
      <c r="CQ1606" s="55"/>
      <c r="CR1606" s="55"/>
      <c r="CS1606" s="55"/>
      <c r="CT1606" s="55"/>
      <c r="CU1606" s="55"/>
      <c r="CV1606" s="55"/>
      <c r="CW1606" s="55"/>
      <c r="CX1606" s="55"/>
      <c r="CY1606" s="55"/>
      <c r="CZ1606" s="55"/>
      <c r="DA1606" s="55"/>
      <c r="DB1606" s="55"/>
      <c r="DC1606" s="55"/>
      <c r="DD1606" s="55"/>
      <c r="DE1606" s="55"/>
      <c r="DF1606" s="55"/>
      <c r="DG1606" s="55"/>
      <c r="DH1606" s="55"/>
      <c r="DI1606" s="55"/>
      <c r="DJ1606" s="55"/>
      <c r="DK1606" s="55"/>
      <c r="DL1606" s="55"/>
      <c r="DM1606" s="55"/>
      <c r="DN1606" s="55"/>
      <c r="DO1606" s="55"/>
      <c r="DP1606" s="55"/>
      <c r="DQ1606" s="55"/>
      <c r="DR1606" s="55"/>
      <c r="DS1606" s="55"/>
      <c r="DT1606" s="55"/>
      <c r="DU1606" s="55"/>
      <c r="DV1606" s="55"/>
      <c r="DW1606" s="55"/>
      <c r="DX1606" s="55"/>
      <c r="DY1606" s="55"/>
      <c r="DZ1606" s="55"/>
      <c r="EA1606" s="55"/>
      <c r="EB1606" s="55"/>
      <c r="EC1606" s="55"/>
      <c r="ED1606" s="55"/>
      <c r="EE1606" s="55"/>
      <c r="EF1606" s="55"/>
      <c r="EG1606" s="55"/>
      <c r="EH1606" s="55"/>
      <c r="EI1606" s="55"/>
      <c r="EJ1606" s="55"/>
      <c r="EK1606" s="55"/>
      <c r="EL1606" s="55"/>
      <c r="EM1606" s="55"/>
      <c r="EN1606" s="55"/>
      <c r="EO1606" s="55"/>
      <c r="EP1606" s="55"/>
      <c r="EQ1606" s="55"/>
      <c r="ER1606" s="55"/>
      <c r="ES1606" s="55"/>
      <c r="ET1606" s="55"/>
      <c r="EU1606" s="55"/>
      <c r="EV1606" s="55"/>
      <c r="EW1606" s="55"/>
      <c r="EX1606" s="55"/>
      <c r="EY1606" s="55"/>
      <c r="EZ1606" s="55"/>
      <c r="FA1606" s="55"/>
      <c r="FB1606" s="55"/>
      <c r="FC1606" s="55"/>
      <c r="FD1606" s="55"/>
      <c r="FE1606" s="55"/>
      <c r="FF1606" s="55"/>
      <c r="FG1606" s="55"/>
      <c r="FH1606" s="55"/>
      <c r="FI1606" s="55"/>
      <c r="FJ1606" s="55"/>
      <c r="FK1606" s="55"/>
      <c r="FL1606" s="55"/>
      <c r="FM1606" s="55"/>
      <c r="FN1606" s="55"/>
      <c r="FO1606" s="55"/>
      <c r="FP1606" s="55"/>
      <c r="FQ1606" s="55"/>
      <c r="FR1606" s="55"/>
      <c r="FS1606" s="55"/>
      <c r="FT1606" s="55"/>
      <c r="FU1606" s="55"/>
      <c r="FV1606" s="55"/>
      <c r="FW1606" s="55"/>
      <c r="FX1606" s="55"/>
      <c r="FY1606" s="55"/>
      <c r="FZ1606" s="55"/>
      <c r="GA1606" s="55"/>
      <c r="GB1606" s="55"/>
      <c r="GC1606" s="55"/>
      <c r="GD1606" s="55"/>
      <c r="GE1606" s="55"/>
      <c r="GF1606" s="55"/>
      <c r="GG1606" s="55"/>
      <c r="GH1606" s="55"/>
      <c r="GI1606" s="55"/>
      <c r="GJ1606" s="55"/>
      <c r="GK1606" s="55"/>
      <c r="GL1606" s="55"/>
      <c r="GM1606" s="55"/>
      <c r="GN1606" s="55"/>
      <c r="GO1606" s="55"/>
      <c r="GP1606" s="55"/>
      <c r="GQ1606" s="55"/>
      <c r="GR1606" s="55"/>
      <c r="GS1606" s="55"/>
      <c r="GT1606" s="55"/>
      <c r="GU1606" s="55"/>
      <c r="GV1606" s="55"/>
      <c r="GW1606" s="55"/>
      <c r="GX1606" s="55"/>
      <c r="GY1606" s="55"/>
      <c r="GZ1606" s="55"/>
      <c r="HA1606" s="55"/>
      <c r="HB1606" s="55"/>
      <c r="HC1606" s="55"/>
      <c r="HD1606" s="55"/>
      <c r="HE1606" s="55"/>
      <c r="HF1606" s="55"/>
      <c r="HG1606" s="55"/>
      <c r="HH1606" s="55"/>
      <c r="HI1606" s="55"/>
      <c r="HJ1606" s="55"/>
      <c r="HK1606" s="55"/>
      <c r="HL1606" s="55"/>
      <c r="HM1606" s="55"/>
      <c r="HN1606" s="55"/>
      <c r="HO1606" s="55"/>
      <c r="HP1606" s="55"/>
      <c r="HQ1606" s="55"/>
      <c r="HR1606" s="55"/>
      <c r="HS1606" s="55"/>
      <c r="HT1606" s="55"/>
      <c r="HU1606" s="55"/>
      <c r="HV1606" s="55"/>
      <c r="HW1606" s="55"/>
      <c r="HX1606" s="55"/>
      <c r="HY1606" s="55"/>
      <c r="HZ1606" s="55"/>
      <c r="IA1606" s="55"/>
      <c r="IB1606" s="55"/>
      <c r="IC1606" s="55"/>
      <c r="ID1606" s="55"/>
      <c r="IE1606" s="55"/>
    </row>
    <row r="1607" s="36" customFormat="1" ht="60" hidden="1" customHeight="1">
      <c r="A1607" s="37"/>
      <c r="B1607" s="37" t="s">
        <v>62</v>
      </c>
      <c r="C1607" s="37" t="s">
        <v>63</v>
      </c>
      <c r="D1607" s="56" t="s">
        <v>64</v>
      </c>
      <c r="E1607" s="56" t="s">
        <v>6072</v>
      </c>
      <c r="F1607" s="40" t="s">
        <v>66</v>
      </c>
      <c r="G1607" s="40" t="s">
        <v>6150</v>
      </c>
      <c r="H1607" s="56" t="s">
        <v>6151</v>
      </c>
      <c r="I1607" s="48" t="s">
        <v>6103</v>
      </c>
      <c r="J1607" s="40" t="s">
        <v>6104</v>
      </c>
      <c r="K1607" s="49" t="s">
        <v>463</v>
      </c>
      <c r="L1607" s="49" t="s">
        <v>6106</v>
      </c>
      <c r="M1607" s="49" t="s">
        <v>6107</v>
      </c>
      <c r="N1607" s="49">
        <v>12220071226</v>
      </c>
      <c r="O1607" s="37" t="s">
        <v>6108</v>
      </c>
      <c r="P1607" s="37" t="s">
        <v>76</v>
      </c>
      <c r="Q1607" s="42"/>
      <c r="R1607" s="91">
        <v>44825</v>
      </c>
      <c r="S1607" s="48">
        <v>12</v>
      </c>
      <c r="T1607" s="45">
        <f t="shared" si="139"/>
        <v>49207.400000000001</v>
      </c>
      <c r="U1607" s="46" t="s">
        <v>100</v>
      </c>
      <c r="V1607" s="47" t="s">
        <v>215</v>
      </c>
      <c r="W1607" s="42" t="s">
        <v>139</v>
      </c>
      <c r="X1607" s="48">
        <v>2068</v>
      </c>
      <c r="Y1607" s="48" t="s">
        <v>215</v>
      </c>
      <c r="Z1607" s="42" t="s">
        <v>139</v>
      </c>
      <c r="AA1607" s="56" t="s">
        <v>6109</v>
      </c>
      <c r="AB1607" s="48"/>
      <c r="AC1607" s="42" t="s">
        <v>141</v>
      </c>
      <c r="AD1607" s="49">
        <v>60</v>
      </c>
      <c r="AE1607" s="91">
        <v>45889</v>
      </c>
      <c r="AF1607" s="51">
        <f t="shared" si="141"/>
        <v>47714</v>
      </c>
      <c r="AG1607" s="40" t="s">
        <v>1480</v>
      </c>
      <c r="AH1607" s="40" t="s">
        <v>6110</v>
      </c>
      <c r="AI1607" s="42" t="s">
        <v>6152</v>
      </c>
      <c r="AJ1607" s="37" t="s">
        <v>109</v>
      </c>
      <c r="AK1607" s="51" t="str">
        <f t="shared" ca="1" si="140"/>
        <v>поверен</v>
      </c>
      <c r="AL1607" s="42"/>
      <c r="AM1607" s="42" t="s">
        <v>86</v>
      </c>
      <c r="AN1607" s="42" t="s">
        <v>87</v>
      </c>
      <c r="AO1607" s="42" t="s">
        <v>88</v>
      </c>
      <c r="AP1607" s="48" t="s">
        <v>6112</v>
      </c>
      <c r="AQ1607" s="41" t="s">
        <v>6113</v>
      </c>
      <c r="AR1607" s="51"/>
      <c r="AS1607" s="42" t="s">
        <v>91</v>
      </c>
      <c r="AT1607" s="37" t="s">
        <v>92</v>
      </c>
      <c r="AU1607" s="37"/>
      <c r="AV1607" s="40">
        <v>45290</v>
      </c>
      <c r="AW1607" s="40"/>
      <c r="AX1607" s="37"/>
      <c r="AY1607" s="37"/>
      <c r="AZ1607" s="37"/>
      <c r="BA1607" s="40"/>
      <c r="BB1607" s="40" t="s">
        <v>145</v>
      </c>
      <c r="BC1607" s="40" t="s">
        <v>146</v>
      </c>
      <c r="BD1607" s="42">
        <v>3001</v>
      </c>
      <c r="BE1607" s="40"/>
      <c r="BF1607" s="52"/>
      <c r="BG1607" s="53"/>
      <c r="BH1607" s="54"/>
      <c r="BI1607" s="47" t="s">
        <v>6114</v>
      </c>
      <c r="BJ1607" s="38" t="s">
        <v>1472</v>
      </c>
      <c r="BK1607" s="47" t="s">
        <v>408</v>
      </c>
      <c r="BL1607" s="55"/>
      <c r="BM1607" s="55"/>
      <c r="BN1607" s="55"/>
      <c r="BO1607" s="55"/>
      <c r="BP1607" s="55"/>
      <c r="BQ1607" s="55"/>
      <c r="BR1607" s="55"/>
      <c r="BS1607" s="55"/>
      <c r="BT1607" s="55"/>
      <c r="BU1607" s="55"/>
      <c r="BV1607" s="55"/>
      <c r="BW1607" s="55"/>
      <c r="BX1607" s="55"/>
      <c r="BY1607" s="55"/>
      <c r="BZ1607" s="55"/>
      <c r="CA1607" s="55"/>
      <c r="CB1607" s="55"/>
      <c r="CC1607" s="55"/>
      <c r="CD1607" s="55"/>
      <c r="CE1607" s="55"/>
      <c r="CF1607" s="55"/>
      <c r="CG1607" s="55"/>
      <c r="CH1607" s="55"/>
      <c r="CI1607" s="55"/>
      <c r="CJ1607" s="55"/>
      <c r="CK1607" s="55"/>
      <c r="CL1607" s="55"/>
      <c r="CM1607" s="55"/>
      <c r="CN1607" s="55"/>
      <c r="CO1607" s="55"/>
      <c r="CP1607" s="55"/>
      <c r="CQ1607" s="55"/>
      <c r="CR1607" s="55"/>
      <c r="CS1607" s="55"/>
      <c r="CT1607" s="55"/>
      <c r="CU1607" s="55"/>
      <c r="CV1607" s="55"/>
      <c r="CW1607" s="55"/>
      <c r="CX1607" s="55"/>
      <c r="CY1607" s="55"/>
      <c r="CZ1607" s="55"/>
      <c r="DA1607" s="55"/>
      <c r="DB1607" s="55"/>
      <c r="DC1607" s="55"/>
      <c r="DD1607" s="55"/>
      <c r="DE1607" s="55"/>
      <c r="DF1607" s="55"/>
      <c r="DG1607" s="55"/>
      <c r="DH1607" s="55"/>
      <c r="DI1607" s="55"/>
      <c r="DJ1607" s="55"/>
      <c r="DK1607" s="55"/>
      <c r="DL1607" s="55"/>
      <c r="DM1607" s="55"/>
      <c r="DN1607" s="55"/>
      <c r="DO1607" s="55"/>
      <c r="DP1607" s="55"/>
      <c r="DQ1607" s="55"/>
      <c r="DR1607" s="55"/>
      <c r="DS1607" s="55"/>
      <c r="DT1607" s="55"/>
      <c r="DU1607" s="55"/>
      <c r="DV1607" s="55"/>
      <c r="DW1607" s="55"/>
      <c r="DX1607" s="55"/>
      <c r="DY1607" s="55"/>
      <c r="DZ1607" s="55"/>
      <c r="EA1607" s="55"/>
      <c r="EB1607" s="55"/>
      <c r="EC1607" s="55"/>
      <c r="ED1607" s="55"/>
      <c r="EE1607" s="55"/>
      <c r="EF1607" s="55"/>
      <c r="EG1607" s="55"/>
      <c r="EH1607" s="55"/>
      <c r="EI1607" s="55"/>
      <c r="EJ1607" s="55"/>
      <c r="EK1607" s="55"/>
      <c r="EL1607" s="55"/>
      <c r="EM1607" s="55"/>
      <c r="EN1607" s="55"/>
      <c r="EO1607" s="55"/>
      <c r="EP1607" s="55"/>
      <c r="EQ1607" s="55"/>
      <c r="ER1607" s="55"/>
      <c r="ES1607" s="55"/>
      <c r="ET1607" s="55"/>
      <c r="EU1607" s="55"/>
      <c r="EV1607" s="55"/>
      <c r="EW1607" s="55"/>
      <c r="EX1607" s="55"/>
      <c r="EY1607" s="55"/>
      <c r="EZ1607" s="55"/>
      <c r="FA1607" s="55"/>
      <c r="FB1607" s="55"/>
      <c r="FC1607" s="55"/>
      <c r="FD1607" s="55"/>
      <c r="FE1607" s="55"/>
      <c r="FF1607" s="55"/>
      <c r="FG1607" s="55"/>
      <c r="FH1607" s="55"/>
      <c r="FI1607" s="55"/>
      <c r="FJ1607" s="55"/>
      <c r="FK1607" s="55"/>
      <c r="FL1607" s="55"/>
      <c r="FM1607" s="55"/>
      <c r="FN1607" s="55"/>
      <c r="FO1607" s="55"/>
      <c r="FP1607" s="55"/>
      <c r="FQ1607" s="55"/>
      <c r="FR1607" s="55"/>
      <c r="FS1607" s="55"/>
      <c r="FT1607" s="55"/>
      <c r="FU1607" s="55"/>
      <c r="FV1607" s="55"/>
      <c r="FW1607" s="55"/>
      <c r="FX1607" s="55"/>
      <c r="FY1607" s="55"/>
      <c r="FZ1607" s="55"/>
      <c r="GA1607" s="55"/>
      <c r="GB1607" s="55"/>
      <c r="GC1607" s="55"/>
      <c r="GD1607" s="55"/>
      <c r="GE1607" s="55"/>
      <c r="GF1607" s="55"/>
      <c r="GG1607" s="55"/>
      <c r="GH1607" s="55"/>
      <c r="GI1607" s="55"/>
      <c r="GJ1607" s="55"/>
      <c r="GK1607" s="55"/>
      <c r="GL1607" s="55"/>
      <c r="GM1607" s="55"/>
      <c r="GN1607" s="55"/>
      <c r="GO1607" s="55"/>
      <c r="GP1607" s="55"/>
      <c r="GQ1607" s="55"/>
      <c r="GR1607" s="55"/>
      <c r="GS1607" s="55"/>
      <c r="GT1607" s="55"/>
      <c r="GU1607" s="55"/>
      <c r="GV1607" s="55"/>
      <c r="GW1607" s="55"/>
      <c r="GX1607" s="55"/>
      <c r="GY1607" s="55"/>
      <c r="GZ1607" s="55"/>
      <c r="HA1607" s="55"/>
      <c r="HB1607" s="55"/>
      <c r="HC1607" s="55"/>
      <c r="HD1607" s="55"/>
      <c r="HE1607" s="55"/>
      <c r="HF1607" s="55"/>
      <c r="HG1607" s="55"/>
      <c r="HH1607" s="55"/>
      <c r="HI1607" s="55"/>
      <c r="HJ1607" s="55"/>
      <c r="HK1607" s="55"/>
      <c r="HL1607" s="55"/>
      <c r="HM1607" s="55"/>
      <c r="HN1607" s="55"/>
      <c r="HO1607" s="55"/>
      <c r="HP1607" s="55"/>
      <c r="HQ1607" s="55"/>
      <c r="HR1607" s="55"/>
      <c r="HS1607" s="55"/>
      <c r="HT1607" s="55"/>
      <c r="HU1607" s="55"/>
      <c r="HV1607" s="55"/>
      <c r="HW1607" s="55"/>
      <c r="HX1607" s="55"/>
      <c r="HY1607" s="55"/>
      <c r="HZ1607" s="55"/>
      <c r="IA1607" s="55"/>
      <c r="IB1607" s="55"/>
      <c r="IC1607" s="55"/>
      <c r="ID1607" s="55"/>
      <c r="IE1607" s="55"/>
    </row>
    <row r="1608" s="36" customFormat="1" ht="60" hidden="1" customHeight="1">
      <c r="A1608" s="37"/>
      <c r="B1608" s="37" t="s">
        <v>62</v>
      </c>
      <c r="C1608" s="37" t="s">
        <v>63</v>
      </c>
      <c r="D1608" s="56" t="s">
        <v>64</v>
      </c>
      <c r="E1608" s="56" t="s">
        <v>6072</v>
      </c>
      <c r="F1608" s="40" t="s">
        <v>66</v>
      </c>
      <c r="G1608" s="40" t="s">
        <v>6153</v>
      </c>
      <c r="H1608" s="56" t="s">
        <v>6154</v>
      </c>
      <c r="I1608" s="48" t="s">
        <v>6103</v>
      </c>
      <c r="J1608" s="40" t="s">
        <v>6104</v>
      </c>
      <c r="K1608" s="49" t="s">
        <v>6105</v>
      </c>
      <c r="L1608" s="49" t="s">
        <v>6106</v>
      </c>
      <c r="M1608" s="49" t="s">
        <v>6107</v>
      </c>
      <c r="N1608" s="49">
        <v>12220071228</v>
      </c>
      <c r="O1608" s="37" t="s">
        <v>6108</v>
      </c>
      <c r="P1608" s="37" t="s">
        <v>76</v>
      </c>
      <c r="Q1608" s="42"/>
      <c r="R1608" s="91">
        <v>44825</v>
      </c>
      <c r="S1608" s="48">
        <v>12</v>
      </c>
      <c r="T1608" s="45">
        <f t="shared" si="139"/>
        <v>49207.400000000001</v>
      </c>
      <c r="U1608" s="46" t="s">
        <v>100</v>
      </c>
      <c r="V1608" s="47" t="s">
        <v>215</v>
      </c>
      <c r="W1608" s="42" t="s">
        <v>139</v>
      </c>
      <c r="X1608" s="48">
        <v>2068</v>
      </c>
      <c r="Y1608" s="48" t="s">
        <v>215</v>
      </c>
      <c r="Z1608" s="42" t="s">
        <v>139</v>
      </c>
      <c r="AA1608" s="56" t="s">
        <v>6109</v>
      </c>
      <c r="AB1608" s="48"/>
      <c r="AC1608" s="42" t="s">
        <v>141</v>
      </c>
      <c r="AD1608" s="49">
        <v>60</v>
      </c>
      <c r="AE1608" s="91">
        <v>45889</v>
      </c>
      <c r="AF1608" s="51">
        <f t="shared" si="141"/>
        <v>47714</v>
      </c>
      <c r="AG1608" s="40" t="s">
        <v>1480</v>
      </c>
      <c r="AH1608" s="40" t="s">
        <v>6110</v>
      </c>
      <c r="AI1608" s="42" t="s">
        <v>6155</v>
      </c>
      <c r="AJ1608" s="37" t="s">
        <v>109</v>
      </c>
      <c r="AK1608" s="51" t="str">
        <f t="shared" ca="1" si="140"/>
        <v>поверен</v>
      </c>
      <c r="AL1608" s="42"/>
      <c r="AM1608" s="42" t="s">
        <v>86</v>
      </c>
      <c r="AN1608" s="42" t="s">
        <v>87</v>
      </c>
      <c r="AO1608" s="42" t="s">
        <v>88</v>
      </c>
      <c r="AP1608" s="48" t="s">
        <v>6112</v>
      </c>
      <c r="AQ1608" s="41" t="s">
        <v>6113</v>
      </c>
      <c r="AR1608" s="51"/>
      <c r="AS1608" s="42" t="s">
        <v>91</v>
      </c>
      <c r="AT1608" s="37" t="s">
        <v>92</v>
      </c>
      <c r="AU1608" s="37"/>
      <c r="AV1608" s="40">
        <v>45290</v>
      </c>
      <c r="AW1608" s="40"/>
      <c r="AX1608" s="37"/>
      <c r="AY1608" s="37"/>
      <c r="AZ1608" s="37"/>
      <c r="BA1608" s="40"/>
      <c r="BB1608" s="40" t="s">
        <v>145</v>
      </c>
      <c r="BC1608" s="40" t="s">
        <v>146</v>
      </c>
      <c r="BD1608" s="42">
        <v>3001</v>
      </c>
      <c r="BE1608" s="40"/>
      <c r="BF1608" s="52"/>
      <c r="BG1608" s="53"/>
      <c r="BH1608" s="54"/>
      <c r="BI1608" s="47" t="s">
        <v>6114</v>
      </c>
      <c r="BJ1608" s="38" t="s">
        <v>1472</v>
      </c>
      <c r="BK1608" s="47" t="s">
        <v>408</v>
      </c>
      <c r="BL1608" s="55"/>
      <c r="BM1608" s="55"/>
      <c r="BN1608" s="55"/>
      <c r="BO1608" s="55"/>
      <c r="BP1608" s="55"/>
      <c r="BQ1608" s="55"/>
      <c r="BR1608" s="55"/>
      <c r="BS1608" s="55"/>
      <c r="BT1608" s="55"/>
      <c r="BU1608" s="55"/>
      <c r="BV1608" s="55"/>
      <c r="BW1608" s="55"/>
      <c r="BX1608" s="55"/>
      <c r="BY1608" s="55"/>
      <c r="BZ1608" s="55"/>
      <c r="CA1608" s="55"/>
      <c r="CB1608" s="55"/>
      <c r="CC1608" s="55"/>
      <c r="CD1608" s="55"/>
      <c r="CE1608" s="55"/>
      <c r="CF1608" s="55"/>
      <c r="CG1608" s="55"/>
      <c r="CH1608" s="55"/>
      <c r="CI1608" s="55"/>
      <c r="CJ1608" s="55"/>
      <c r="CK1608" s="55"/>
      <c r="CL1608" s="55"/>
      <c r="CM1608" s="55"/>
      <c r="CN1608" s="55"/>
      <c r="CO1608" s="55"/>
      <c r="CP1608" s="55"/>
      <c r="CQ1608" s="55"/>
      <c r="CR1608" s="55"/>
      <c r="CS1608" s="55"/>
      <c r="CT1608" s="55"/>
      <c r="CU1608" s="55"/>
      <c r="CV1608" s="55"/>
      <c r="CW1608" s="55"/>
      <c r="CX1608" s="55"/>
      <c r="CY1608" s="55"/>
      <c r="CZ1608" s="55"/>
      <c r="DA1608" s="55"/>
      <c r="DB1608" s="55"/>
      <c r="DC1608" s="55"/>
      <c r="DD1608" s="55"/>
      <c r="DE1608" s="55"/>
      <c r="DF1608" s="55"/>
      <c r="DG1608" s="55"/>
      <c r="DH1608" s="55"/>
      <c r="DI1608" s="55"/>
      <c r="DJ1608" s="55"/>
      <c r="DK1608" s="55"/>
      <c r="DL1608" s="55"/>
      <c r="DM1608" s="55"/>
      <c r="DN1608" s="55"/>
      <c r="DO1608" s="55"/>
      <c r="DP1608" s="55"/>
      <c r="DQ1608" s="55"/>
      <c r="DR1608" s="55"/>
      <c r="DS1608" s="55"/>
      <c r="DT1608" s="55"/>
      <c r="DU1608" s="55"/>
      <c r="DV1608" s="55"/>
      <c r="DW1608" s="55"/>
      <c r="DX1608" s="55"/>
      <c r="DY1608" s="55"/>
      <c r="DZ1608" s="55"/>
      <c r="EA1608" s="55"/>
      <c r="EB1608" s="55"/>
      <c r="EC1608" s="55"/>
      <c r="ED1608" s="55"/>
      <c r="EE1608" s="55"/>
      <c r="EF1608" s="55"/>
      <c r="EG1608" s="55"/>
      <c r="EH1608" s="55"/>
      <c r="EI1608" s="55"/>
      <c r="EJ1608" s="55"/>
      <c r="EK1608" s="55"/>
      <c r="EL1608" s="55"/>
      <c r="EM1608" s="55"/>
      <c r="EN1608" s="55"/>
      <c r="EO1608" s="55"/>
      <c r="EP1608" s="55"/>
      <c r="EQ1608" s="55"/>
      <c r="ER1608" s="55"/>
      <c r="ES1608" s="55"/>
      <c r="ET1608" s="55"/>
      <c r="EU1608" s="55"/>
      <c r="EV1608" s="55"/>
      <c r="EW1608" s="55"/>
      <c r="EX1608" s="55"/>
      <c r="EY1608" s="55"/>
      <c r="EZ1608" s="55"/>
      <c r="FA1608" s="55"/>
      <c r="FB1608" s="55"/>
      <c r="FC1608" s="55"/>
      <c r="FD1608" s="55"/>
      <c r="FE1608" s="55"/>
      <c r="FF1608" s="55"/>
      <c r="FG1608" s="55"/>
      <c r="FH1608" s="55"/>
      <c r="FI1608" s="55"/>
      <c r="FJ1608" s="55"/>
      <c r="FK1608" s="55"/>
      <c r="FL1608" s="55"/>
      <c r="FM1608" s="55"/>
      <c r="FN1608" s="55"/>
      <c r="FO1608" s="55"/>
      <c r="FP1608" s="55"/>
      <c r="FQ1608" s="55"/>
      <c r="FR1608" s="55"/>
      <c r="FS1608" s="55"/>
      <c r="FT1608" s="55"/>
      <c r="FU1608" s="55"/>
      <c r="FV1608" s="55"/>
      <c r="FW1608" s="55"/>
      <c r="FX1608" s="55"/>
      <c r="FY1608" s="55"/>
      <c r="FZ1608" s="55"/>
      <c r="GA1608" s="55"/>
      <c r="GB1608" s="55"/>
      <c r="GC1608" s="55"/>
      <c r="GD1608" s="55"/>
      <c r="GE1608" s="55"/>
      <c r="GF1608" s="55"/>
      <c r="GG1608" s="55"/>
      <c r="GH1608" s="55"/>
      <c r="GI1608" s="55"/>
      <c r="GJ1608" s="55"/>
      <c r="GK1608" s="55"/>
      <c r="GL1608" s="55"/>
      <c r="GM1608" s="55"/>
      <c r="GN1608" s="55"/>
      <c r="GO1608" s="55"/>
      <c r="GP1608" s="55"/>
      <c r="GQ1608" s="55"/>
      <c r="GR1608" s="55"/>
      <c r="GS1608" s="55"/>
      <c r="GT1608" s="55"/>
      <c r="GU1608" s="55"/>
      <c r="GV1608" s="55"/>
      <c r="GW1608" s="55"/>
      <c r="GX1608" s="55"/>
      <c r="GY1608" s="55"/>
      <c r="GZ1608" s="55"/>
      <c r="HA1608" s="55"/>
      <c r="HB1608" s="55"/>
      <c r="HC1608" s="55"/>
      <c r="HD1608" s="55"/>
      <c r="HE1608" s="55"/>
      <c r="HF1608" s="55"/>
      <c r="HG1608" s="55"/>
      <c r="HH1608" s="55"/>
      <c r="HI1608" s="55"/>
      <c r="HJ1608" s="55"/>
      <c r="HK1608" s="55"/>
      <c r="HL1608" s="55"/>
      <c r="HM1608" s="55"/>
      <c r="HN1608" s="55"/>
      <c r="HO1608" s="55"/>
      <c r="HP1608" s="55"/>
      <c r="HQ1608" s="55"/>
      <c r="HR1608" s="55"/>
      <c r="HS1608" s="55"/>
      <c r="HT1608" s="55"/>
      <c r="HU1608" s="55"/>
      <c r="HV1608" s="55"/>
      <c r="HW1608" s="55"/>
      <c r="HX1608" s="55"/>
      <c r="HY1608" s="55"/>
      <c r="HZ1608" s="55"/>
      <c r="IA1608" s="55"/>
      <c r="IB1608" s="55"/>
      <c r="IC1608" s="55"/>
      <c r="ID1608" s="55"/>
      <c r="IE1608" s="55"/>
    </row>
    <row r="1609" s="36" customFormat="1" ht="60" hidden="1" customHeight="1">
      <c r="A1609" s="37"/>
      <c r="B1609" s="37" t="s">
        <v>62</v>
      </c>
      <c r="C1609" s="37" t="s">
        <v>63</v>
      </c>
      <c r="D1609" s="56" t="s">
        <v>64</v>
      </c>
      <c r="E1609" s="56" t="s">
        <v>6072</v>
      </c>
      <c r="F1609" s="40" t="s">
        <v>66</v>
      </c>
      <c r="G1609" s="40" t="s">
        <v>6150</v>
      </c>
      <c r="H1609" s="56" t="s">
        <v>6156</v>
      </c>
      <c r="I1609" s="48" t="s">
        <v>6103</v>
      </c>
      <c r="J1609" s="40" t="s">
        <v>6104</v>
      </c>
      <c r="K1609" s="49" t="s">
        <v>6105</v>
      </c>
      <c r="L1609" s="49" t="s">
        <v>6106</v>
      </c>
      <c r="M1609" s="49" t="s">
        <v>6107</v>
      </c>
      <c r="N1609" s="49">
        <v>12220071224</v>
      </c>
      <c r="O1609" s="37" t="s">
        <v>6108</v>
      </c>
      <c r="P1609" s="37" t="s">
        <v>76</v>
      </c>
      <c r="Q1609" s="42"/>
      <c r="R1609" s="91">
        <v>44825</v>
      </c>
      <c r="S1609" s="48">
        <v>12</v>
      </c>
      <c r="T1609" s="45">
        <f t="shared" si="139"/>
        <v>49207.400000000001</v>
      </c>
      <c r="U1609" s="46" t="s">
        <v>100</v>
      </c>
      <c r="V1609" s="47" t="s">
        <v>215</v>
      </c>
      <c r="W1609" s="42" t="s">
        <v>139</v>
      </c>
      <c r="X1609" s="48">
        <v>2068</v>
      </c>
      <c r="Y1609" s="48" t="s">
        <v>215</v>
      </c>
      <c r="Z1609" s="42" t="s">
        <v>139</v>
      </c>
      <c r="AA1609" s="56" t="s">
        <v>6109</v>
      </c>
      <c r="AB1609" s="48"/>
      <c r="AC1609" s="42" t="s">
        <v>141</v>
      </c>
      <c r="AD1609" s="49">
        <v>60</v>
      </c>
      <c r="AE1609" s="91">
        <v>45889</v>
      </c>
      <c r="AF1609" s="51">
        <f t="shared" si="141"/>
        <v>47714</v>
      </c>
      <c r="AG1609" s="40" t="s">
        <v>1480</v>
      </c>
      <c r="AH1609" s="40" t="s">
        <v>6110</v>
      </c>
      <c r="AI1609" s="42" t="s">
        <v>6157</v>
      </c>
      <c r="AJ1609" s="37" t="s">
        <v>109</v>
      </c>
      <c r="AK1609" s="51" t="str">
        <f t="shared" ca="1" si="140"/>
        <v>поверен</v>
      </c>
      <c r="AL1609" s="42"/>
      <c r="AM1609" s="42" t="s">
        <v>86</v>
      </c>
      <c r="AN1609" s="42" t="s">
        <v>87</v>
      </c>
      <c r="AO1609" s="42" t="s">
        <v>88</v>
      </c>
      <c r="AP1609" s="48" t="s">
        <v>6112</v>
      </c>
      <c r="AQ1609" s="41" t="s">
        <v>6113</v>
      </c>
      <c r="AR1609" s="51"/>
      <c r="AS1609" s="42" t="s">
        <v>91</v>
      </c>
      <c r="AT1609" s="37" t="s">
        <v>92</v>
      </c>
      <c r="AU1609" s="37"/>
      <c r="AV1609" s="40">
        <v>45290</v>
      </c>
      <c r="AW1609" s="40"/>
      <c r="AX1609" s="37"/>
      <c r="AY1609" s="37"/>
      <c r="AZ1609" s="37"/>
      <c r="BA1609" s="40"/>
      <c r="BB1609" s="40" t="s">
        <v>145</v>
      </c>
      <c r="BC1609" s="40" t="s">
        <v>146</v>
      </c>
      <c r="BD1609" s="42">
        <v>3001</v>
      </c>
      <c r="BE1609" s="40"/>
      <c r="BF1609" s="52"/>
      <c r="BG1609" s="53"/>
      <c r="BH1609" s="54"/>
      <c r="BI1609" s="47" t="s">
        <v>6114</v>
      </c>
      <c r="BJ1609" s="38" t="s">
        <v>1472</v>
      </c>
      <c r="BK1609" s="47" t="s">
        <v>408</v>
      </c>
      <c r="BL1609" s="55"/>
      <c r="BM1609" s="55"/>
      <c r="BN1609" s="55"/>
      <c r="BO1609" s="55"/>
      <c r="BP1609" s="55"/>
      <c r="BQ1609" s="55"/>
      <c r="BR1609" s="55"/>
      <c r="BS1609" s="55"/>
      <c r="BT1609" s="55"/>
      <c r="BU1609" s="55"/>
      <c r="BV1609" s="55"/>
      <c r="BW1609" s="55"/>
      <c r="BX1609" s="55"/>
      <c r="BY1609" s="55"/>
      <c r="BZ1609" s="55"/>
      <c r="CA1609" s="55"/>
      <c r="CB1609" s="55"/>
      <c r="CC1609" s="55"/>
      <c r="CD1609" s="55"/>
      <c r="CE1609" s="55"/>
      <c r="CF1609" s="55"/>
      <c r="CG1609" s="55"/>
      <c r="CH1609" s="55"/>
      <c r="CI1609" s="55"/>
      <c r="CJ1609" s="55"/>
      <c r="CK1609" s="55"/>
      <c r="CL1609" s="55"/>
      <c r="CM1609" s="55"/>
      <c r="CN1609" s="55"/>
      <c r="CO1609" s="55"/>
      <c r="CP1609" s="55"/>
      <c r="CQ1609" s="55"/>
      <c r="CR1609" s="55"/>
      <c r="CS1609" s="55"/>
      <c r="CT1609" s="55"/>
      <c r="CU1609" s="55"/>
      <c r="CV1609" s="55"/>
      <c r="CW1609" s="55"/>
      <c r="CX1609" s="55"/>
      <c r="CY1609" s="55"/>
      <c r="CZ1609" s="55"/>
      <c r="DA1609" s="55"/>
      <c r="DB1609" s="55"/>
      <c r="DC1609" s="55"/>
      <c r="DD1609" s="55"/>
      <c r="DE1609" s="55"/>
      <c r="DF1609" s="55"/>
      <c r="DG1609" s="55"/>
      <c r="DH1609" s="55"/>
      <c r="DI1609" s="55"/>
      <c r="DJ1609" s="55"/>
      <c r="DK1609" s="55"/>
      <c r="DL1609" s="55"/>
      <c r="DM1609" s="55"/>
      <c r="DN1609" s="55"/>
      <c r="DO1609" s="55"/>
      <c r="DP1609" s="55"/>
      <c r="DQ1609" s="55"/>
      <c r="DR1609" s="55"/>
      <c r="DS1609" s="55"/>
      <c r="DT1609" s="55"/>
      <c r="DU1609" s="55"/>
      <c r="DV1609" s="55"/>
      <c r="DW1609" s="55"/>
      <c r="DX1609" s="55"/>
      <c r="DY1609" s="55"/>
      <c r="DZ1609" s="55"/>
      <c r="EA1609" s="55"/>
      <c r="EB1609" s="55"/>
      <c r="EC1609" s="55"/>
      <c r="ED1609" s="55"/>
      <c r="EE1609" s="55"/>
      <c r="EF1609" s="55"/>
      <c r="EG1609" s="55"/>
      <c r="EH1609" s="55"/>
      <c r="EI1609" s="55"/>
      <c r="EJ1609" s="55"/>
      <c r="EK1609" s="55"/>
      <c r="EL1609" s="55"/>
      <c r="EM1609" s="55"/>
      <c r="EN1609" s="55"/>
      <c r="EO1609" s="55"/>
      <c r="EP1609" s="55"/>
      <c r="EQ1609" s="55"/>
      <c r="ER1609" s="55"/>
      <c r="ES1609" s="55"/>
      <c r="ET1609" s="55"/>
      <c r="EU1609" s="55"/>
      <c r="EV1609" s="55"/>
      <c r="EW1609" s="55"/>
      <c r="EX1609" s="55"/>
      <c r="EY1609" s="55"/>
      <c r="EZ1609" s="55"/>
      <c r="FA1609" s="55"/>
      <c r="FB1609" s="55"/>
      <c r="FC1609" s="55"/>
      <c r="FD1609" s="55"/>
      <c r="FE1609" s="55"/>
      <c r="FF1609" s="55"/>
      <c r="FG1609" s="55"/>
      <c r="FH1609" s="55"/>
      <c r="FI1609" s="55"/>
      <c r="FJ1609" s="55"/>
      <c r="FK1609" s="55"/>
      <c r="FL1609" s="55"/>
      <c r="FM1609" s="55"/>
      <c r="FN1609" s="55"/>
      <c r="FO1609" s="55"/>
      <c r="FP1609" s="55"/>
      <c r="FQ1609" s="55"/>
      <c r="FR1609" s="55"/>
      <c r="FS1609" s="55"/>
      <c r="FT1609" s="55"/>
      <c r="FU1609" s="55"/>
      <c r="FV1609" s="55"/>
      <c r="FW1609" s="55"/>
      <c r="FX1609" s="55"/>
      <c r="FY1609" s="55"/>
      <c r="FZ1609" s="55"/>
      <c r="GA1609" s="55"/>
      <c r="GB1609" s="55"/>
      <c r="GC1609" s="55"/>
      <c r="GD1609" s="55"/>
      <c r="GE1609" s="55"/>
      <c r="GF1609" s="55"/>
      <c r="GG1609" s="55"/>
      <c r="GH1609" s="55"/>
      <c r="GI1609" s="55"/>
      <c r="GJ1609" s="55"/>
      <c r="GK1609" s="55"/>
      <c r="GL1609" s="55"/>
      <c r="GM1609" s="55"/>
      <c r="GN1609" s="55"/>
      <c r="GO1609" s="55"/>
      <c r="GP1609" s="55"/>
      <c r="GQ1609" s="55"/>
      <c r="GR1609" s="55"/>
      <c r="GS1609" s="55"/>
      <c r="GT1609" s="55"/>
      <c r="GU1609" s="55"/>
      <c r="GV1609" s="55"/>
      <c r="GW1609" s="55"/>
      <c r="GX1609" s="55"/>
      <c r="GY1609" s="55"/>
      <c r="GZ1609" s="55"/>
      <c r="HA1609" s="55"/>
      <c r="HB1609" s="55"/>
      <c r="HC1609" s="55"/>
      <c r="HD1609" s="55"/>
      <c r="HE1609" s="55"/>
      <c r="HF1609" s="55"/>
      <c r="HG1609" s="55"/>
      <c r="HH1609" s="55"/>
      <c r="HI1609" s="55"/>
      <c r="HJ1609" s="55"/>
      <c r="HK1609" s="55"/>
      <c r="HL1609" s="55"/>
      <c r="HM1609" s="55"/>
      <c r="HN1609" s="55"/>
      <c r="HO1609" s="55"/>
      <c r="HP1609" s="55"/>
      <c r="HQ1609" s="55"/>
      <c r="HR1609" s="55"/>
      <c r="HS1609" s="55"/>
      <c r="HT1609" s="55"/>
      <c r="HU1609" s="55"/>
      <c r="HV1609" s="55"/>
      <c r="HW1609" s="55"/>
      <c r="HX1609" s="55"/>
      <c r="HY1609" s="55"/>
      <c r="HZ1609" s="55"/>
      <c r="IA1609" s="55"/>
      <c r="IB1609" s="55"/>
      <c r="IC1609" s="55"/>
      <c r="ID1609" s="55"/>
      <c r="IE1609" s="55"/>
    </row>
    <row r="1610" s="36" customFormat="1" ht="60" hidden="1" customHeight="1">
      <c r="A1610" s="37"/>
      <c r="B1610" s="37" t="s">
        <v>62</v>
      </c>
      <c r="C1610" s="37" t="s">
        <v>63</v>
      </c>
      <c r="D1610" s="56" t="s">
        <v>64</v>
      </c>
      <c r="E1610" s="56" t="s">
        <v>6072</v>
      </c>
      <c r="F1610" s="40" t="s">
        <v>66</v>
      </c>
      <c r="G1610" s="40" t="s">
        <v>6153</v>
      </c>
      <c r="H1610" s="56" t="s">
        <v>6158</v>
      </c>
      <c r="I1610" s="48" t="s">
        <v>6103</v>
      </c>
      <c r="J1610" s="40" t="s">
        <v>6104</v>
      </c>
      <c r="K1610" s="49" t="s">
        <v>6105</v>
      </c>
      <c r="L1610" s="49" t="s">
        <v>6106</v>
      </c>
      <c r="M1610" s="49" t="s">
        <v>6107</v>
      </c>
      <c r="N1610" s="49">
        <v>12220071227</v>
      </c>
      <c r="O1610" s="37" t="s">
        <v>6108</v>
      </c>
      <c r="P1610" s="37" t="s">
        <v>76</v>
      </c>
      <c r="Q1610" s="42"/>
      <c r="R1610" s="91">
        <v>44825</v>
      </c>
      <c r="S1610" s="48">
        <v>12</v>
      </c>
      <c r="T1610" s="45">
        <f t="shared" si="139"/>
        <v>49207.400000000001</v>
      </c>
      <c r="U1610" s="46" t="s">
        <v>100</v>
      </c>
      <c r="V1610" s="47" t="s">
        <v>215</v>
      </c>
      <c r="W1610" s="42" t="s">
        <v>139</v>
      </c>
      <c r="X1610" s="48">
        <v>2068</v>
      </c>
      <c r="Y1610" s="48" t="s">
        <v>215</v>
      </c>
      <c r="Z1610" s="42" t="s">
        <v>139</v>
      </c>
      <c r="AA1610" s="56" t="s">
        <v>6109</v>
      </c>
      <c r="AB1610" s="48"/>
      <c r="AC1610" s="42" t="s">
        <v>141</v>
      </c>
      <c r="AD1610" s="49">
        <v>60</v>
      </c>
      <c r="AE1610" s="91">
        <v>45889</v>
      </c>
      <c r="AF1610" s="51">
        <f t="shared" si="141"/>
        <v>47714</v>
      </c>
      <c r="AG1610" s="40" t="s">
        <v>1480</v>
      </c>
      <c r="AH1610" s="40" t="s">
        <v>6110</v>
      </c>
      <c r="AI1610" s="42" t="s">
        <v>6159</v>
      </c>
      <c r="AJ1610" s="37" t="s">
        <v>109</v>
      </c>
      <c r="AK1610" s="51" t="str">
        <f t="shared" ca="1" si="140"/>
        <v>поверен</v>
      </c>
      <c r="AL1610" s="42"/>
      <c r="AM1610" s="42" t="s">
        <v>86</v>
      </c>
      <c r="AN1610" s="42" t="s">
        <v>87</v>
      </c>
      <c r="AO1610" s="42" t="s">
        <v>88</v>
      </c>
      <c r="AP1610" s="48" t="s">
        <v>6112</v>
      </c>
      <c r="AQ1610" s="41" t="s">
        <v>6113</v>
      </c>
      <c r="AR1610" s="51"/>
      <c r="AS1610" s="42" t="s">
        <v>91</v>
      </c>
      <c r="AT1610" s="37" t="s">
        <v>92</v>
      </c>
      <c r="AU1610" s="37"/>
      <c r="AV1610" s="40">
        <v>45290</v>
      </c>
      <c r="AW1610" s="40"/>
      <c r="AX1610" s="37"/>
      <c r="AY1610" s="37"/>
      <c r="AZ1610" s="37"/>
      <c r="BA1610" s="40"/>
      <c r="BB1610" s="40" t="s">
        <v>145</v>
      </c>
      <c r="BC1610" s="40" t="s">
        <v>146</v>
      </c>
      <c r="BD1610" s="42">
        <v>3001</v>
      </c>
      <c r="BE1610" s="40"/>
      <c r="BF1610" s="52"/>
      <c r="BG1610" s="53"/>
      <c r="BH1610" s="54"/>
      <c r="BI1610" s="47" t="s">
        <v>6114</v>
      </c>
      <c r="BJ1610" s="38" t="s">
        <v>1472</v>
      </c>
      <c r="BK1610" s="47" t="s">
        <v>408</v>
      </c>
      <c r="BL1610" s="55"/>
      <c r="BM1610" s="55"/>
      <c r="BN1610" s="55"/>
      <c r="BO1610" s="55"/>
      <c r="BP1610" s="55"/>
      <c r="BQ1610" s="55"/>
      <c r="BR1610" s="55"/>
      <c r="BS1610" s="55"/>
      <c r="BT1610" s="55"/>
      <c r="BU1610" s="55"/>
      <c r="BV1610" s="55"/>
      <c r="BW1610" s="55"/>
      <c r="BX1610" s="55"/>
      <c r="BY1610" s="55"/>
      <c r="BZ1610" s="55"/>
      <c r="CA1610" s="55"/>
      <c r="CB1610" s="55"/>
      <c r="CC1610" s="55"/>
      <c r="CD1610" s="55"/>
      <c r="CE1610" s="55"/>
      <c r="CF1610" s="55"/>
      <c r="CG1610" s="55"/>
      <c r="CH1610" s="55"/>
      <c r="CI1610" s="55"/>
      <c r="CJ1610" s="55"/>
      <c r="CK1610" s="55"/>
      <c r="CL1610" s="55"/>
      <c r="CM1610" s="55"/>
      <c r="CN1610" s="55"/>
      <c r="CO1610" s="55"/>
      <c r="CP1610" s="55"/>
      <c r="CQ1610" s="55"/>
      <c r="CR1610" s="55"/>
      <c r="CS1610" s="55"/>
      <c r="CT1610" s="55"/>
      <c r="CU1610" s="55"/>
      <c r="CV1610" s="55"/>
      <c r="CW1610" s="55"/>
      <c r="CX1610" s="55"/>
      <c r="CY1610" s="55"/>
      <c r="CZ1610" s="55"/>
      <c r="DA1610" s="55"/>
      <c r="DB1610" s="55"/>
      <c r="DC1610" s="55"/>
      <c r="DD1610" s="55"/>
      <c r="DE1610" s="55"/>
      <c r="DF1610" s="55"/>
      <c r="DG1610" s="55"/>
      <c r="DH1610" s="55"/>
      <c r="DI1610" s="55"/>
      <c r="DJ1610" s="55"/>
      <c r="DK1610" s="55"/>
      <c r="DL1610" s="55"/>
      <c r="DM1610" s="55"/>
      <c r="DN1610" s="55"/>
      <c r="DO1610" s="55"/>
      <c r="DP1610" s="55"/>
      <c r="DQ1610" s="55"/>
      <c r="DR1610" s="55"/>
      <c r="DS1610" s="55"/>
      <c r="DT1610" s="55"/>
      <c r="DU1610" s="55"/>
      <c r="DV1610" s="55"/>
      <c r="DW1610" s="55"/>
      <c r="DX1610" s="55"/>
      <c r="DY1610" s="55"/>
      <c r="DZ1610" s="55"/>
      <c r="EA1610" s="55"/>
      <c r="EB1610" s="55"/>
      <c r="EC1610" s="55"/>
      <c r="ED1610" s="55"/>
      <c r="EE1610" s="55"/>
      <c r="EF1610" s="55"/>
      <c r="EG1610" s="55"/>
      <c r="EH1610" s="55"/>
      <c r="EI1610" s="55"/>
      <c r="EJ1610" s="55"/>
      <c r="EK1610" s="55"/>
      <c r="EL1610" s="55"/>
      <c r="EM1610" s="55"/>
      <c r="EN1610" s="55"/>
      <c r="EO1610" s="55"/>
      <c r="EP1610" s="55"/>
      <c r="EQ1610" s="55"/>
      <c r="ER1610" s="55"/>
      <c r="ES1610" s="55"/>
      <c r="ET1610" s="55"/>
      <c r="EU1610" s="55"/>
      <c r="EV1610" s="55"/>
      <c r="EW1610" s="55"/>
      <c r="EX1610" s="55"/>
      <c r="EY1610" s="55"/>
      <c r="EZ1610" s="55"/>
      <c r="FA1610" s="55"/>
      <c r="FB1610" s="55"/>
      <c r="FC1610" s="55"/>
      <c r="FD1610" s="55"/>
      <c r="FE1610" s="55"/>
      <c r="FF1610" s="55"/>
      <c r="FG1610" s="55"/>
      <c r="FH1610" s="55"/>
      <c r="FI1610" s="55"/>
      <c r="FJ1610" s="55"/>
      <c r="FK1610" s="55"/>
      <c r="FL1610" s="55"/>
      <c r="FM1610" s="55"/>
      <c r="FN1610" s="55"/>
      <c r="FO1610" s="55"/>
      <c r="FP1610" s="55"/>
      <c r="FQ1610" s="55"/>
      <c r="FR1610" s="55"/>
      <c r="FS1610" s="55"/>
      <c r="FT1610" s="55"/>
      <c r="FU1610" s="55"/>
      <c r="FV1610" s="55"/>
      <c r="FW1610" s="55"/>
      <c r="FX1610" s="55"/>
      <c r="FY1610" s="55"/>
      <c r="FZ1610" s="55"/>
      <c r="GA1610" s="55"/>
      <c r="GB1610" s="55"/>
      <c r="GC1610" s="55"/>
      <c r="GD1610" s="55"/>
      <c r="GE1610" s="55"/>
      <c r="GF1610" s="55"/>
      <c r="GG1610" s="55"/>
      <c r="GH1610" s="55"/>
      <c r="GI1610" s="55"/>
      <c r="GJ1610" s="55"/>
      <c r="GK1610" s="55"/>
      <c r="GL1610" s="55"/>
      <c r="GM1610" s="55"/>
      <c r="GN1610" s="55"/>
      <c r="GO1610" s="55"/>
      <c r="GP1610" s="55"/>
      <c r="GQ1610" s="55"/>
      <c r="GR1610" s="55"/>
      <c r="GS1610" s="55"/>
      <c r="GT1610" s="55"/>
      <c r="GU1610" s="55"/>
      <c r="GV1610" s="55"/>
      <c r="GW1610" s="55"/>
      <c r="GX1610" s="55"/>
      <c r="GY1610" s="55"/>
      <c r="GZ1610" s="55"/>
      <c r="HA1610" s="55"/>
      <c r="HB1610" s="55"/>
      <c r="HC1610" s="55"/>
      <c r="HD1610" s="55"/>
      <c r="HE1610" s="55"/>
      <c r="HF1610" s="55"/>
      <c r="HG1610" s="55"/>
      <c r="HH1610" s="55"/>
      <c r="HI1610" s="55"/>
      <c r="HJ1610" s="55"/>
      <c r="HK1610" s="55"/>
      <c r="HL1610" s="55"/>
      <c r="HM1610" s="55"/>
      <c r="HN1610" s="55"/>
      <c r="HO1610" s="55"/>
      <c r="HP1610" s="55"/>
      <c r="HQ1610" s="55"/>
      <c r="HR1610" s="55"/>
      <c r="HS1610" s="55"/>
      <c r="HT1610" s="55"/>
      <c r="HU1610" s="55"/>
      <c r="HV1610" s="55"/>
      <c r="HW1610" s="55"/>
      <c r="HX1610" s="55"/>
      <c r="HY1610" s="55"/>
      <c r="HZ1610" s="55"/>
      <c r="IA1610" s="55"/>
      <c r="IB1610" s="55"/>
      <c r="IC1610" s="55"/>
      <c r="ID1610" s="55"/>
      <c r="IE1610" s="55"/>
    </row>
    <row r="1611" s="36" customFormat="1" ht="60" hidden="1" customHeight="1">
      <c r="A1611" s="37"/>
      <c r="B1611" s="37" t="s">
        <v>62</v>
      </c>
      <c r="C1611" s="37" t="s">
        <v>63</v>
      </c>
      <c r="D1611" s="56" t="s">
        <v>64</v>
      </c>
      <c r="E1611" s="56" t="s">
        <v>6072</v>
      </c>
      <c r="F1611" s="40" t="s">
        <v>66</v>
      </c>
      <c r="G1611" s="40" t="s">
        <v>6160</v>
      </c>
      <c r="H1611" s="56" t="s">
        <v>6161</v>
      </c>
      <c r="I1611" s="48" t="s">
        <v>6103</v>
      </c>
      <c r="J1611" s="40" t="s">
        <v>6104</v>
      </c>
      <c r="K1611" s="49" t="s">
        <v>6105</v>
      </c>
      <c r="L1611" s="49" t="s">
        <v>6106</v>
      </c>
      <c r="M1611" s="49" t="s">
        <v>6107</v>
      </c>
      <c r="N1611" s="49">
        <v>12220071231</v>
      </c>
      <c r="O1611" s="37" t="s">
        <v>6108</v>
      </c>
      <c r="P1611" s="37" t="s">
        <v>76</v>
      </c>
      <c r="Q1611" s="42"/>
      <c r="R1611" s="91">
        <v>44095</v>
      </c>
      <c r="S1611" s="48">
        <v>12</v>
      </c>
      <c r="T1611" s="45">
        <f t="shared" si="139"/>
        <v>48477.400000000001</v>
      </c>
      <c r="U1611" s="46" t="s">
        <v>100</v>
      </c>
      <c r="V1611" s="47" t="s">
        <v>215</v>
      </c>
      <c r="W1611" s="42" t="s">
        <v>139</v>
      </c>
      <c r="X1611" s="48">
        <v>2068</v>
      </c>
      <c r="Y1611" s="48" t="s">
        <v>215</v>
      </c>
      <c r="Z1611" s="42" t="s">
        <v>139</v>
      </c>
      <c r="AA1611" s="56" t="s">
        <v>6109</v>
      </c>
      <c r="AB1611" s="48"/>
      <c r="AC1611" s="42" t="s">
        <v>141</v>
      </c>
      <c r="AD1611" s="49">
        <v>60</v>
      </c>
      <c r="AE1611" s="91">
        <v>45889</v>
      </c>
      <c r="AF1611" s="51">
        <f t="shared" si="141"/>
        <v>47714</v>
      </c>
      <c r="AG1611" s="40" t="s">
        <v>1480</v>
      </c>
      <c r="AH1611" s="40" t="s">
        <v>6110</v>
      </c>
      <c r="AI1611" s="42" t="s">
        <v>6162</v>
      </c>
      <c r="AJ1611" s="37" t="s">
        <v>109</v>
      </c>
      <c r="AK1611" s="51" t="str">
        <f t="shared" ca="1" si="140"/>
        <v>поверен</v>
      </c>
      <c r="AL1611" s="42"/>
      <c r="AM1611" s="42" t="s">
        <v>86</v>
      </c>
      <c r="AN1611" s="42" t="s">
        <v>87</v>
      </c>
      <c r="AO1611" s="42" t="s">
        <v>88</v>
      </c>
      <c r="AP1611" s="48" t="s">
        <v>6112</v>
      </c>
      <c r="AQ1611" s="41" t="s">
        <v>6113</v>
      </c>
      <c r="AR1611" s="51"/>
      <c r="AS1611" s="42" t="s">
        <v>91</v>
      </c>
      <c r="AT1611" s="37" t="s">
        <v>92</v>
      </c>
      <c r="AU1611" s="37"/>
      <c r="AV1611" s="40">
        <v>45290</v>
      </c>
      <c r="AW1611" s="40"/>
      <c r="AX1611" s="37"/>
      <c r="AY1611" s="37"/>
      <c r="AZ1611" s="37"/>
      <c r="BA1611" s="40"/>
      <c r="BB1611" s="40" t="s">
        <v>145</v>
      </c>
      <c r="BC1611" s="40" t="s">
        <v>146</v>
      </c>
      <c r="BD1611" s="42">
        <v>3001</v>
      </c>
      <c r="BE1611" s="40"/>
      <c r="BF1611" s="52"/>
      <c r="BG1611" s="53"/>
      <c r="BH1611" s="54"/>
      <c r="BI1611" s="47" t="s">
        <v>6114</v>
      </c>
      <c r="BJ1611" s="38" t="s">
        <v>1472</v>
      </c>
      <c r="BK1611" s="47" t="s">
        <v>408</v>
      </c>
      <c r="BL1611" s="55"/>
      <c r="BM1611" s="55"/>
      <c r="BN1611" s="55"/>
      <c r="BO1611" s="55"/>
      <c r="BP1611" s="55"/>
      <c r="BQ1611" s="55"/>
      <c r="BR1611" s="55"/>
      <c r="BS1611" s="55"/>
      <c r="BT1611" s="55"/>
      <c r="BU1611" s="55"/>
      <c r="BV1611" s="55"/>
      <c r="BW1611" s="55"/>
      <c r="BX1611" s="55"/>
      <c r="BY1611" s="55"/>
      <c r="BZ1611" s="55"/>
      <c r="CA1611" s="55"/>
      <c r="CB1611" s="55"/>
      <c r="CC1611" s="55"/>
      <c r="CD1611" s="55"/>
      <c r="CE1611" s="55"/>
      <c r="CF1611" s="55"/>
      <c r="CG1611" s="55"/>
      <c r="CH1611" s="55"/>
      <c r="CI1611" s="55"/>
      <c r="CJ1611" s="55"/>
      <c r="CK1611" s="55"/>
      <c r="CL1611" s="55"/>
      <c r="CM1611" s="55"/>
      <c r="CN1611" s="55"/>
      <c r="CO1611" s="55"/>
      <c r="CP1611" s="55"/>
      <c r="CQ1611" s="55"/>
      <c r="CR1611" s="55"/>
      <c r="CS1611" s="55"/>
      <c r="CT1611" s="55"/>
      <c r="CU1611" s="55"/>
      <c r="CV1611" s="55"/>
      <c r="CW1611" s="55"/>
      <c r="CX1611" s="55"/>
      <c r="CY1611" s="55"/>
      <c r="CZ1611" s="55"/>
      <c r="DA1611" s="55"/>
      <c r="DB1611" s="55"/>
      <c r="DC1611" s="55"/>
      <c r="DD1611" s="55"/>
      <c r="DE1611" s="55"/>
      <c r="DF1611" s="55"/>
      <c r="DG1611" s="55"/>
      <c r="DH1611" s="55"/>
      <c r="DI1611" s="55"/>
      <c r="DJ1611" s="55"/>
      <c r="DK1611" s="55"/>
      <c r="DL1611" s="55"/>
      <c r="DM1611" s="55"/>
      <c r="DN1611" s="55"/>
      <c r="DO1611" s="55"/>
      <c r="DP1611" s="55"/>
      <c r="DQ1611" s="55"/>
      <c r="DR1611" s="55"/>
      <c r="DS1611" s="55"/>
      <c r="DT1611" s="55"/>
      <c r="DU1611" s="55"/>
      <c r="DV1611" s="55"/>
      <c r="DW1611" s="55"/>
      <c r="DX1611" s="55"/>
      <c r="DY1611" s="55"/>
      <c r="DZ1611" s="55"/>
      <c r="EA1611" s="55"/>
      <c r="EB1611" s="55"/>
      <c r="EC1611" s="55"/>
      <c r="ED1611" s="55"/>
      <c r="EE1611" s="55"/>
      <c r="EF1611" s="55"/>
      <c r="EG1611" s="55"/>
      <c r="EH1611" s="55"/>
      <c r="EI1611" s="55"/>
      <c r="EJ1611" s="55"/>
      <c r="EK1611" s="55"/>
      <c r="EL1611" s="55"/>
      <c r="EM1611" s="55"/>
      <c r="EN1611" s="55"/>
      <c r="EO1611" s="55"/>
      <c r="EP1611" s="55"/>
      <c r="EQ1611" s="55"/>
      <c r="ER1611" s="55"/>
      <c r="ES1611" s="55"/>
      <c r="ET1611" s="55"/>
      <c r="EU1611" s="55"/>
      <c r="EV1611" s="55"/>
      <c r="EW1611" s="55"/>
      <c r="EX1611" s="55"/>
      <c r="EY1611" s="55"/>
      <c r="EZ1611" s="55"/>
      <c r="FA1611" s="55"/>
      <c r="FB1611" s="55"/>
      <c r="FC1611" s="55"/>
      <c r="FD1611" s="55"/>
      <c r="FE1611" s="55"/>
      <c r="FF1611" s="55"/>
      <c r="FG1611" s="55"/>
      <c r="FH1611" s="55"/>
      <c r="FI1611" s="55"/>
      <c r="FJ1611" s="55"/>
      <c r="FK1611" s="55"/>
      <c r="FL1611" s="55"/>
      <c r="FM1611" s="55"/>
      <c r="FN1611" s="55"/>
      <c r="FO1611" s="55"/>
      <c r="FP1611" s="55"/>
      <c r="FQ1611" s="55"/>
      <c r="FR1611" s="55"/>
      <c r="FS1611" s="55"/>
      <c r="FT1611" s="55"/>
      <c r="FU1611" s="55"/>
      <c r="FV1611" s="55"/>
      <c r="FW1611" s="55"/>
      <c r="FX1611" s="55"/>
      <c r="FY1611" s="55"/>
      <c r="FZ1611" s="55"/>
      <c r="GA1611" s="55"/>
      <c r="GB1611" s="55"/>
      <c r="GC1611" s="55"/>
      <c r="GD1611" s="55"/>
      <c r="GE1611" s="55"/>
      <c r="GF1611" s="55"/>
      <c r="GG1611" s="55"/>
      <c r="GH1611" s="55"/>
      <c r="GI1611" s="55"/>
      <c r="GJ1611" s="55"/>
      <c r="GK1611" s="55"/>
      <c r="GL1611" s="55"/>
      <c r="GM1611" s="55"/>
      <c r="GN1611" s="55"/>
      <c r="GO1611" s="55"/>
      <c r="GP1611" s="55"/>
      <c r="GQ1611" s="55"/>
      <c r="GR1611" s="55"/>
      <c r="GS1611" s="55"/>
      <c r="GT1611" s="55"/>
      <c r="GU1611" s="55"/>
      <c r="GV1611" s="55"/>
      <c r="GW1611" s="55"/>
      <c r="GX1611" s="55"/>
      <c r="GY1611" s="55"/>
      <c r="GZ1611" s="55"/>
      <c r="HA1611" s="55"/>
      <c r="HB1611" s="55"/>
      <c r="HC1611" s="55"/>
      <c r="HD1611" s="55"/>
      <c r="HE1611" s="55"/>
      <c r="HF1611" s="55"/>
      <c r="HG1611" s="55"/>
      <c r="HH1611" s="55"/>
      <c r="HI1611" s="55"/>
      <c r="HJ1611" s="55"/>
      <c r="HK1611" s="55"/>
      <c r="HL1611" s="55"/>
      <c r="HM1611" s="55"/>
      <c r="HN1611" s="55"/>
      <c r="HO1611" s="55"/>
      <c r="HP1611" s="55"/>
      <c r="HQ1611" s="55"/>
      <c r="HR1611" s="55"/>
      <c r="HS1611" s="55"/>
      <c r="HT1611" s="55"/>
      <c r="HU1611" s="55"/>
      <c r="HV1611" s="55"/>
      <c r="HW1611" s="55"/>
      <c r="HX1611" s="55"/>
      <c r="HY1611" s="55"/>
      <c r="HZ1611" s="55"/>
      <c r="IA1611" s="55"/>
      <c r="IB1611" s="55"/>
      <c r="IC1611" s="55"/>
      <c r="ID1611" s="55"/>
      <c r="IE1611" s="55"/>
    </row>
    <row r="1612" s="36" customFormat="1" ht="60" hidden="1" customHeight="1">
      <c r="A1612" s="37"/>
      <c r="B1612" s="37" t="s">
        <v>62</v>
      </c>
      <c r="C1612" s="37" t="s">
        <v>63</v>
      </c>
      <c r="D1612" s="56" t="s">
        <v>64</v>
      </c>
      <c r="E1612" s="56" t="s">
        <v>6072</v>
      </c>
      <c r="F1612" s="40" t="s">
        <v>66</v>
      </c>
      <c r="G1612" s="40" t="s">
        <v>6163</v>
      </c>
      <c r="H1612" s="56" t="s">
        <v>6164</v>
      </c>
      <c r="I1612" s="48" t="s">
        <v>6103</v>
      </c>
      <c r="J1612" s="40" t="s">
        <v>6104</v>
      </c>
      <c r="K1612" s="49" t="s">
        <v>6105</v>
      </c>
      <c r="L1612" s="49" t="s">
        <v>6106</v>
      </c>
      <c r="M1612" s="49" t="s">
        <v>6107</v>
      </c>
      <c r="N1612" s="49">
        <v>12220071230</v>
      </c>
      <c r="O1612" s="37" t="s">
        <v>6108</v>
      </c>
      <c r="P1612" s="37" t="s">
        <v>76</v>
      </c>
      <c r="Q1612" s="42"/>
      <c r="R1612" s="91">
        <v>44095</v>
      </c>
      <c r="S1612" s="48">
        <v>12</v>
      </c>
      <c r="T1612" s="45">
        <f t="shared" si="139"/>
        <v>48477.400000000001</v>
      </c>
      <c r="U1612" s="46" t="s">
        <v>100</v>
      </c>
      <c r="V1612" s="47" t="s">
        <v>215</v>
      </c>
      <c r="W1612" s="42" t="s">
        <v>139</v>
      </c>
      <c r="X1612" s="48">
        <v>2068</v>
      </c>
      <c r="Y1612" s="48" t="s">
        <v>215</v>
      </c>
      <c r="Z1612" s="42" t="s">
        <v>139</v>
      </c>
      <c r="AA1612" s="56" t="s">
        <v>6109</v>
      </c>
      <c r="AB1612" s="48"/>
      <c r="AC1612" s="42" t="s">
        <v>141</v>
      </c>
      <c r="AD1612" s="49">
        <v>60</v>
      </c>
      <c r="AE1612" s="91">
        <v>45889</v>
      </c>
      <c r="AF1612" s="51">
        <f t="shared" si="141"/>
        <v>47714</v>
      </c>
      <c r="AG1612" s="40" t="s">
        <v>1480</v>
      </c>
      <c r="AH1612" s="40" t="s">
        <v>6110</v>
      </c>
      <c r="AI1612" s="42" t="s">
        <v>6165</v>
      </c>
      <c r="AJ1612" s="37" t="s">
        <v>109</v>
      </c>
      <c r="AK1612" s="51" t="str">
        <f t="shared" ca="1" si="140"/>
        <v>поверен</v>
      </c>
      <c r="AL1612" s="42"/>
      <c r="AM1612" s="42" t="s">
        <v>86</v>
      </c>
      <c r="AN1612" s="42" t="s">
        <v>87</v>
      </c>
      <c r="AO1612" s="42" t="s">
        <v>88</v>
      </c>
      <c r="AP1612" s="48" t="s">
        <v>6112</v>
      </c>
      <c r="AQ1612" s="41" t="s">
        <v>6113</v>
      </c>
      <c r="AR1612" s="51"/>
      <c r="AS1612" s="42" t="s">
        <v>91</v>
      </c>
      <c r="AT1612" s="37" t="s">
        <v>92</v>
      </c>
      <c r="AU1612" s="37"/>
      <c r="AV1612" s="40">
        <v>45290</v>
      </c>
      <c r="AW1612" s="40"/>
      <c r="AX1612" s="37"/>
      <c r="AY1612" s="37"/>
      <c r="AZ1612" s="37"/>
      <c r="BA1612" s="40"/>
      <c r="BB1612" s="40" t="s">
        <v>145</v>
      </c>
      <c r="BC1612" s="40" t="s">
        <v>146</v>
      </c>
      <c r="BD1612" s="42">
        <v>3001</v>
      </c>
      <c r="BE1612" s="40"/>
      <c r="BF1612" s="52"/>
      <c r="BG1612" s="53"/>
      <c r="BH1612" s="54"/>
      <c r="BI1612" s="47" t="s">
        <v>6114</v>
      </c>
      <c r="BJ1612" s="38" t="s">
        <v>1472</v>
      </c>
      <c r="BK1612" s="47" t="s">
        <v>408</v>
      </c>
      <c r="BL1612" s="55"/>
      <c r="BM1612" s="55"/>
      <c r="BN1612" s="55"/>
      <c r="BO1612" s="55"/>
      <c r="BP1612" s="55"/>
      <c r="BQ1612" s="55"/>
      <c r="BR1612" s="55"/>
      <c r="BS1612" s="55"/>
      <c r="BT1612" s="55"/>
      <c r="BU1612" s="55"/>
      <c r="BV1612" s="55"/>
      <c r="BW1612" s="55"/>
      <c r="BX1612" s="55"/>
      <c r="BY1612" s="55"/>
      <c r="BZ1612" s="55"/>
      <c r="CA1612" s="55"/>
      <c r="CB1612" s="55"/>
      <c r="CC1612" s="55"/>
      <c r="CD1612" s="55"/>
      <c r="CE1612" s="55"/>
      <c r="CF1612" s="55"/>
      <c r="CG1612" s="55"/>
      <c r="CH1612" s="55"/>
      <c r="CI1612" s="55"/>
      <c r="CJ1612" s="55"/>
      <c r="CK1612" s="55"/>
      <c r="CL1612" s="55"/>
      <c r="CM1612" s="55"/>
      <c r="CN1612" s="55"/>
      <c r="CO1612" s="55"/>
      <c r="CP1612" s="55"/>
      <c r="CQ1612" s="55"/>
      <c r="CR1612" s="55"/>
      <c r="CS1612" s="55"/>
      <c r="CT1612" s="55"/>
      <c r="CU1612" s="55"/>
      <c r="CV1612" s="55"/>
      <c r="CW1612" s="55"/>
      <c r="CX1612" s="55"/>
      <c r="CY1612" s="55"/>
      <c r="CZ1612" s="55"/>
      <c r="DA1612" s="55"/>
      <c r="DB1612" s="55"/>
      <c r="DC1612" s="55"/>
      <c r="DD1612" s="55"/>
      <c r="DE1612" s="55"/>
      <c r="DF1612" s="55"/>
      <c r="DG1612" s="55"/>
      <c r="DH1612" s="55"/>
      <c r="DI1612" s="55"/>
      <c r="DJ1612" s="55"/>
      <c r="DK1612" s="55"/>
      <c r="DL1612" s="55"/>
      <c r="DM1612" s="55"/>
      <c r="DN1612" s="55"/>
      <c r="DO1612" s="55"/>
      <c r="DP1612" s="55"/>
      <c r="DQ1612" s="55"/>
      <c r="DR1612" s="55"/>
      <c r="DS1612" s="55"/>
      <c r="DT1612" s="55"/>
      <c r="DU1612" s="55"/>
      <c r="DV1612" s="55"/>
      <c r="DW1612" s="55"/>
      <c r="DX1612" s="55"/>
      <c r="DY1612" s="55"/>
      <c r="DZ1612" s="55"/>
      <c r="EA1612" s="55"/>
      <c r="EB1612" s="55"/>
      <c r="EC1612" s="55"/>
      <c r="ED1612" s="55"/>
      <c r="EE1612" s="55"/>
      <c r="EF1612" s="55"/>
      <c r="EG1612" s="55"/>
      <c r="EH1612" s="55"/>
      <c r="EI1612" s="55"/>
      <c r="EJ1612" s="55"/>
      <c r="EK1612" s="55"/>
      <c r="EL1612" s="55"/>
      <c r="EM1612" s="55"/>
      <c r="EN1612" s="55"/>
      <c r="EO1612" s="55"/>
      <c r="EP1612" s="55"/>
      <c r="EQ1612" s="55"/>
      <c r="ER1612" s="55"/>
      <c r="ES1612" s="55"/>
      <c r="ET1612" s="55"/>
      <c r="EU1612" s="55"/>
      <c r="EV1612" s="55"/>
      <c r="EW1612" s="55"/>
      <c r="EX1612" s="55"/>
      <c r="EY1612" s="55"/>
      <c r="EZ1612" s="55"/>
      <c r="FA1612" s="55"/>
      <c r="FB1612" s="55"/>
      <c r="FC1612" s="55"/>
      <c r="FD1612" s="55"/>
      <c r="FE1612" s="55"/>
      <c r="FF1612" s="55"/>
      <c r="FG1612" s="55"/>
      <c r="FH1612" s="55"/>
      <c r="FI1612" s="55"/>
      <c r="FJ1612" s="55"/>
      <c r="FK1612" s="55"/>
      <c r="FL1612" s="55"/>
      <c r="FM1612" s="55"/>
      <c r="FN1612" s="55"/>
      <c r="FO1612" s="55"/>
      <c r="FP1612" s="55"/>
      <c r="FQ1612" s="55"/>
      <c r="FR1612" s="55"/>
      <c r="FS1612" s="55"/>
      <c r="FT1612" s="55"/>
      <c r="FU1612" s="55"/>
      <c r="FV1612" s="55"/>
      <c r="FW1612" s="55"/>
      <c r="FX1612" s="55"/>
      <c r="FY1612" s="55"/>
      <c r="FZ1612" s="55"/>
      <c r="GA1612" s="55"/>
      <c r="GB1612" s="55"/>
      <c r="GC1612" s="55"/>
      <c r="GD1612" s="55"/>
      <c r="GE1612" s="55"/>
      <c r="GF1612" s="55"/>
      <c r="GG1612" s="55"/>
      <c r="GH1612" s="55"/>
      <c r="GI1612" s="55"/>
      <c r="GJ1612" s="55"/>
      <c r="GK1612" s="55"/>
      <c r="GL1612" s="55"/>
      <c r="GM1612" s="55"/>
      <c r="GN1612" s="55"/>
      <c r="GO1612" s="55"/>
      <c r="GP1612" s="55"/>
      <c r="GQ1612" s="55"/>
      <c r="GR1612" s="55"/>
      <c r="GS1612" s="55"/>
      <c r="GT1612" s="55"/>
      <c r="GU1612" s="55"/>
      <c r="GV1612" s="55"/>
      <c r="GW1612" s="55"/>
      <c r="GX1612" s="55"/>
      <c r="GY1612" s="55"/>
      <c r="GZ1612" s="55"/>
      <c r="HA1612" s="55"/>
      <c r="HB1612" s="55"/>
      <c r="HC1612" s="55"/>
      <c r="HD1612" s="55"/>
      <c r="HE1612" s="55"/>
      <c r="HF1612" s="55"/>
      <c r="HG1612" s="55"/>
      <c r="HH1612" s="55"/>
      <c r="HI1612" s="55"/>
      <c r="HJ1612" s="55"/>
      <c r="HK1612" s="55"/>
      <c r="HL1612" s="55"/>
      <c r="HM1612" s="55"/>
      <c r="HN1612" s="55"/>
      <c r="HO1612" s="55"/>
      <c r="HP1612" s="55"/>
      <c r="HQ1612" s="55"/>
      <c r="HR1612" s="55"/>
      <c r="HS1612" s="55"/>
      <c r="HT1612" s="55"/>
      <c r="HU1612" s="55"/>
      <c r="HV1612" s="55"/>
      <c r="HW1612" s="55"/>
      <c r="HX1612" s="55"/>
      <c r="HY1612" s="55"/>
      <c r="HZ1612" s="55"/>
      <c r="IA1612" s="55"/>
      <c r="IB1612" s="55"/>
      <c r="IC1612" s="55"/>
      <c r="ID1612" s="55"/>
      <c r="IE1612" s="55"/>
    </row>
    <row r="1613" s="36" customFormat="1" ht="60" hidden="1" customHeight="1">
      <c r="A1613" s="37"/>
      <c r="B1613" s="37" t="s">
        <v>62</v>
      </c>
      <c r="C1613" s="37" t="s">
        <v>63</v>
      </c>
      <c r="D1613" s="56" t="s">
        <v>64</v>
      </c>
      <c r="E1613" s="56" t="s">
        <v>6072</v>
      </c>
      <c r="F1613" s="40" t="s">
        <v>66</v>
      </c>
      <c r="G1613" s="40" t="s">
        <v>6166</v>
      </c>
      <c r="H1613" s="56" t="s">
        <v>6167</v>
      </c>
      <c r="I1613" s="48" t="s">
        <v>6103</v>
      </c>
      <c r="J1613" s="40" t="s">
        <v>6104</v>
      </c>
      <c r="K1613" s="49" t="s">
        <v>3074</v>
      </c>
      <c r="L1613" s="49" t="s">
        <v>6168</v>
      </c>
      <c r="M1613" s="49" t="s">
        <v>6169</v>
      </c>
      <c r="N1613" s="49">
        <v>12220071238</v>
      </c>
      <c r="O1613" s="37" t="s">
        <v>6108</v>
      </c>
      <c r="P1613" s="37" t="s">
        <v>6170</v>
      </c>
      <c r="Q1613" s="42"/>
      <c r="R1613" s="91">
        <v>44825</v>
      </c>
      <c r="S1613" s="48">
        <v>12</v>
      </c>
      <c r="T1613" s="45">
        <f t="shared" ref="T1613:T1676" si="142">R1613+S1613*365.2</f>
        <v>49207.400000000001</v>
      </c>
      <c r="U1613" s="46" t="s">
        <v>100</v>
      </c>
      <c r="V1613" s="47" t="s">
        <v>215</v>
      </c>
      <c r="W1613" s="42" t="s">
        <v>139</v>
      </c>
      <c r="X1613" s="48" t="s">
        <v>6171</v>
      </c>
      <c r="Y1613" s="48" t="s">
        <v>215</v>
      </c>
      <c r="Z1613" s="42" t="s">
        <v>139</v>
      </c>
      <c r="AA1613" s="56" t="s">
        <v>6109</v>
      </c>
      <c r="AB1613" s="48"/>
      <c r="AC1613" s="42" t="s">
        <v>141</v>
      </c>
      <c r="AD1613" s="49">
        <v>60</v>
      </c>
      <c r="AE1613" s="91">
        <v>45889</v>
      </c>
      <c r="AF1613" s="51">
        <f t="shared" si="141"/>
        <v>47714</v>
      </c>
      <c r="AG1613" s="40" t="s">
        <v>1480</v>
      </c>
      <c r="AH1613" s="40" t="s">
        <v>6110</v>
      </c>
      <c r="AI1613" s="42" t="s">
        <v>6172</v>
      </c>
      <c r="AJ1613" s="37" t="s">
        <v>109</v>
      </c>
      <c r="AK1613" s="51" t="str">
        <f t="shared" ca="1" si="140"/>
        <v>поверен</v>
      </c>
      <c r="AL1613" s="42"/>
      <c r="AM1613" s="42" t="s">
        <v>86</v>
      </c>
      <c r="AN1613" s="42" t="s">
        <v>87</v>
      </c>
      <c r="AO1613" s="42" t="s">
        <v>88</v>
      </c>
      <c r="AP1613" s="48" t="s">
        <v>6173</v>
      </c>
      <c r="AQ1613" s="41" t="s">
        <v>6113</v>
      </c>
      <c r="AR1613" s="51"/>
      <c r="AS1613" s="42" t="s">
        <v>91</v>
      </c>
      <c r="AT1613" s="37" t="s">
        <v>92</v>
      </c>
      <c r="AU1613" s="37"/>
      <c r="AV1613" s="40">
        <v>45290</v>
      </c>
      <c r="AW1613" s="40"/>
      <c r="AX1613" s="37"/>
      <c r="AY1613" s="37"/>
      <c r="AZ1613" s="37"/>
      <c r="BA1613" s="40"/>
      <c r="BB1613" s="40" t="s">
        <v>145</v>
      </c>
      <c r="BC1613" s="40" t="s">
        <v>146</v>
      </c>
      <c r="BD1613" s="42">
        <v>3001</v>
      </c>
      <c r="BE1613" s="40"/>
      <c r="BF1613" s="52"/>
      <c r="BG1613" s="53"/>
      <c r="BH1613" s="54"/>
      <c r="BI1613" s="47" t="s">
        <v>406</v>
      </c>
      <c r="BJ1613" s="38" t="s">
        <v>1472</v>
      </c>
      <c r="BK1613" s="47" t="s">
        <v>408</v>
      </c>
      <c r="BL1613" s="55"/>
      <c r="BM1613" s="55"/>
      <c r="BN1613" s="55"/>
      <c r="BO1613" s="55"/>
      <c r="BP1613" s="55"/>
      <c r="BQ1613" s="55"/>
      <c r="BR1613" s="55"/>
      <c r="BS1613" s="55"/>
      <c r="BT1613" s="55"/>
      <c r="BU1613" s="55"/>
      <c r="BV1613" s="55"/>
      <c r="BW1613" s="55"/>
      <c r="BX1613" s="55"/>
      <c r="BY1613" s="55"/>
      <c r="BZ1613" s="55"/>
      <c r="CA1613" s="55"/>
      <c r="CB1613" s="55"/>
      <c r="CC1613" s="55"/>
      <c r="CD1613" s="55"/>
      <c r="CE1613" s="55"/>
      <c r="CF1613" s="55"/>
      <c r="CG1613" s="55"/>
      <c r="CH1613" s="55"/>
      <c r="CI1613" s="55"/>
      <c r="CJ1613" s="55"/>
      <c r="CK1613" s="55"/>
      <c r="CL1613" s="55"/>
      <c r="CM1613" s="55"/>
      <c r="CN1613" s="55"/>
      <c r="CO1613" s="55"/>
      <c r="CP1613" s="55"/>
      <c r="CQ1613" s="55"/>
      <c r="CR1613" s="55"/>
      <c r="CS1613" s="55"/>
      <c r="CT1613" s="55"/>
      <c r="CU1613" s="55"/>
      <c r="CV1613" s="55"/>
      <c r="CW1613" s="55"/>
      <c r="CX1613" s="55"/>
      <c r="CY1613" s="55"/>
      <c r="CZ1613" s="55"/>
      <c r="DA1613" s="55"/>
      <c r="DB1613" s="55"/>
      <c r="DC1613" s="55"/>
      <c r="DD1613" s="55"/>
      <c r="DE1613" s="55"/>
      <c r="DF1613" s="55"/>
      <c r="DG1613" s="55"/>
      <c r="DH1613" s="55"/>
      <c r="DI1613" s="55"/>
      <c r="DJ1613" s="55"/>
      <c r="DK1613" s="55"/>
      <c r="DL1613" s="55"/>
      <c r="DM1613" s="55"/>
      <c r="DN1613" s="55"/>
      <c r="DO1613" s="55"/>
      <c r="DP1613" s="55"/>
      <c r="DQ1613" s="55"/>
      <c r="DR1613" s="55"/>
      <c r="DS1613" s="55"/>
      <c r="DT1613" s="55"/>
      <c r="DU1613" s="55"/>
      <c r="DV1613" s="55"/>
      <c r="DW1613" s="55"/>
      <c r="DX1613" s="55"/>
      <c r="DY1613" s="55"/>
      <c r="DZ1613" s="55"/>
      <c r="EA1613" s="55"/>
      <c r="EB1613" s="55"/>
      <c r="EC1613" s="55"/>
      <c r="ED1613" s="55"/>
      <c r="EE1613" s="55"/>
      <c r="EF1613" s="55"/>
      <c r="EG1613" s="55"/>
      <c r="EH1613" s="55"/>
      <c r="EI1613" s="55"/>
      <c r="EJ1613" s="55"/>
      <c r="EK1613" s="55"/>
      <c r="EL1613" s="55"/>
      <c r="EM1613" s="55"/>
      <c r="EN1613" s="55"/>
      <c r="EO1613" s="55"/>
      <c r="EP1613" s="55"/>
      <c r="EQ1613" s="55"/>
      <c r="ER1613" s="55"/>
      <c r="ES1613" s="55"/>
      <c r="ET1613" s="55"/>
      <c r="EU1613" s="55"/>
      <c r="EV1613" s="55"/>
      <c r="EW1613" s="55"/>
      <c r="EX1613" s="55"/>
      <c r="EY1613" s="55"/>
      <c r="EZ1613" s="55"/>
      <c r="FA1613" s="55"/>
      <c r="FB1613" s="55"/>
      <c r="FC1613" s="55"/>
      <c r="FD1613" s="55"/>
      <c r="FE1613" s="55"/>
      <c r="FF1613" s="55"/>
      <c r="FG1613" s="55"/>
      <c r="FH1613" s="55"/>
      <c r="FI1613" s="55"/>
      <c r="FJ1613" s="55"/>
      <c r="FK1613" s="55"/>
      <c r="FL1613" s="55"/>
      <c r="FM1613" s="55"/>
      <c r="FN1613" s="55"/>
      <c r="FO1613" s="55"/>
      <c r="FP1613" s="55"/>
      <c r="FQ1613" s="55"/>
      <c r="FR1613" s="55"/>
      <c r="FS1613" s="55"/>
      <c r="FT1613" s="55"/>
      <c r="FU1613" s="55"/>
      <c r="FV1613" s="55"/>
      <c r="FW1613" s="55"/>
      <c r="FX1613" s="55"/>
      <c r="FY1613" s="55"/>
      <c r="FZ1613" s="55"/>
      <c r="GA1613" s="55"/>
      <c r="GB1613" s="55"/>
      <c r="GC1613" s="55"/>
      <c r="GD1613" s="55"/>
      <c r="GE1613" s="55"/>
      <c r="GF1613" s="55"/>
      <c r="GG1613" s="55"/>
      <c r="GH1613" s="55"/>
      <c r="GI1613" s="55"/>
      <c r="GJ1613" s="55"/>
      <c r="GK1613" s="55"/>
      <c r="GL1613" s="55"/>
      <c r="GM1613" s="55"/>
      <c r="GN1613" s="55"/>
      <c r="GO1613" s="55"/>
      <c r="GP1613" s="55"/>
      <c r="GQ1613" s="55"/>
      <c r="GR1613" s="55"/>
      <c r="GS1613" s="55"/>
      <c r="GT1613" s="55"/>
      <c r="GU1613" s="55"/>
      <c r="GV1613" s="55"/>
      <c r="GW1613" s="55"/>
      <c r="GX1613" s="55"/>
      <c r="GY1613" s="55"/>
      <c r="GZ1613" s="55"/>
      <c r="HA1613" s="55"/>
      <c r="HB1613" s="55"/>
      <c r="HC1613" s="55"/>
      <c r="HD1613" s="55"/>
      <c r="HE1613" s="55"/>
      <c r="HF1613" s="55"/>
      <c r="HG1613" s="55"/>
      <c r="HH1613" s="55"/>
      <c r="HI1613" s="55"/>
      <c r="HJ1613" s="55"/>
      <c r="HK1613" s="55"/>
      <c r="HL1613" s="55"/>
      <c r="HM1613" s="55"/>
      <c r="HN1613" s="55"/>
      <c r="HO1613" s="55"/>
      <c r="HP1613" s="55"/>
      <c r="HQ1613" s="55"/>
      <c r="HR1613" s="55"/>
      <c r="HS1613" s="55"/>
      <c r="HT1613" s="55"/>
      <c r="HU1613" s="55"/>
      <c r="HV1613" s="55"/>
      <c r="HW1613" s="55"/>
      <c r="HX1613" s="55"/>
      <c r="HY1613" s="55"/>
      <c r="HZ1613" s="55"/>
      <c r="IA1613" s="55"/>
      <c r="IB1613" s="55"/>
      <c r="IC1613" s="55"/>
      <c r="ID1613" s="55"/>
      <c r="IE1613" s="55"/>
    </row>
    <row r="1614" s="36" customFormat="1" ht="60" hidden="1" customHeight="1">
      <c r="A1614" s="37"/>
      <c r="B1614" s="37" t="s">
        <v>62</v>
      </c>
      <c r="C1614" s="37" t="s">
        <v>63</v>
      </c>
      <c r="D1614" s="56" t="s">
        <v>64</v>
      </c>
      <c r="E1614" s="56" t="s">
        <v>6072</v>
      </c>
      <c r="F1614" s="40" t="s">
        <v>66</v>
      </c>
      <c r="G1614" s="40" t="s">
        <v>6174</v>
      </c>
      <c r="H1614" s="56" t="s">
        <v>6175</v>
      </c>
      <c r="I1614" s="48" t="s">
        <v>6103</v>
      </c>
      <c r="J1614" s="40" t="s">
        <v>6104</v>
      </c>
      <c r="K1614" s="49" t="s">
        <v>3074</v>
      </c>
      <c r="L1614" s="49" t="s">
        <v>6168</v>
      </c>
      <c r="M1614" s="49" t="s">
        <v>6169</v>
      </c>
      <c r="N1614" s="49">
        <v>12220071236</v>
      </c>
      <c r="O1614" s="37" t="s">
        <v>6108</v>
      </c>
      <c r="P1614" s="37" t="s">
        <v>6170</v>
      </c>
      <c r="Q1614" s="42"/>
      <c r="R1614" s="91">
        <v>44825</v>
      </c>
      <c r="S1614" s="48">
        <v>12</v>
      </c>
      <c r="T1614" s="45">
        <f t="shared" si="142"/>
        <v>49207.400000000001</v>
      </c>
      <c r="U1614" s="46" t="s">
        <v>100</v>
      </c>
      <c r="V1614" s="47" t="s">
        <v>215</v>
      </c>
      <c r="W1614" s="42" t="s">
        <v>139</v>
      </c>
      <c r="X1614" s="48" t="s">
        <v>6171</v>
      </c>
      <c r="Y1614" s="48" t="s">
        <v>215</v>
      </c>
      <c r="Z1614" s="42" t="s">
        <v>139</v>
      </c>
      <c r="AA1614" s="56" t="s">
        <v>6109</v>
      </c>
      <c r="AB1614" s="48"/>
      <c r="AC1614" s="42" t="s">
        <v>141</v>
      </c>
      <c r="AD1614" s="49">
        <v>60</v>
      </c>
      <c r="AE1614" s="91">
        <v>45889</v>
      </c>
      <c r="AF1614" s="51">
        <f t="shared" si="141"/>
        <v>47714</v>
      </c>
      <c r="AG1614" s="40" t="s">
        <v>1480</v>
      </c>
      <c r="AH1614" s="40" t="s">
        <v>6110</v>
      </c>
      <c r="AI1614" s="42" t="s">
        <v>6176</v>
      </c>
      <c r="AJ1614" s="37" t="s">
        <v>109</v>
      </c>
      <c r="AK1614" s="51" t="str">
        <f t="shared" ca="1" si="140"/>
        <v>поверен</v>
      </c>
      <c r="AL1614" s="42"/>
      <c r="AM1614" s="42" t="s">
        <v>86</v>
      </c>
      <c r="AN1614" s="42" t="s">
        <v>87</v>
      </c>
      <c r="AO1614" s="42" t="s">
        <v>88</v>
      </c>
      <c r="AP1614" s="48" t="s">
        <v>6173</v>
      </c>
      <c r="AQ1614" s="41" t="s">
        <v>6113</v>
      </c>
      <c r="AR1614" s="51"/>
      <c r="AS1614" s="42" t="s">
        <v>91</v>
      </c>
      <c r="AT1614" s="37" t="s">
        <v>92</v>
      </c>
      <c r="AU1614" s="37"/>
      <c r="AV1614" s="40">
        <v>45290</v>
      </c>
      <c r="AW1614" s="40"/>
      <c r="AX1614" s="37"/>
      <c r="AY1614" s="37"/>
      <c r="AZ1614" s="37"/>
      <c r="BA1614" s="40"/>
      <c r="BB1614" s="40" t="s">
        <v>145</v>
      </c>
      <c r="BC1614" s="40" t="s">
        <v>146</v>
      </c>
      <c r="BD1614" s="42">
        <v>3001</v>
      </c>
      <c r="BE1614" s="40"/>
      <c r="BF1614" s="52"/>
      <c r="BG1614" s="53"/>
      <c r="BH1614" s="54"/>
      <c r="BI1614" s="47" t="s">
        <v>406</v>
      </c>
      <c r="BJ1614" s="38" t="s">
        <v>1472</v>
      </c>
      <c r="BK1614" s="47" t="s">
        <v>408</v>
      </c>
      <c r="BL1614" s="55"/>
      <c r="BM1614" s="55"/>
      <c r="BN1614" s="55"/>
      <c r="BO1614" s="55"/>
      <c r="BP1614" s="55"/>
      <c r="BQ1614" s="55"/>
      <c r="BR1614" s="55"/>
      <c r="BS1614" s="55"/>
      <c r="BT1614" s="55"/>
      <c r="BU1614" s="55"/>
      <c r="BV1614" s="55"/>
      <c r="BW1614" s="55"/>
      <c r="BX1614" s="55"/>
      <c r="BY1614" s="55"/>
      <c r="BZ1614" s="55"/>
      <c r="CA1614" s="55"/>
      <c r="CB1614" s="55"/>
      <c r="CC1614" s="55"/>
      <c r="CD1614" s="55"/>
      <c r="CE1614" s="55"/>
      <c r="CF1614" s="55"/>
      <c r="CG1614" s="55"/>
      <c r="CH1614" s="55"/>
      <c r="CI1614" s="55"/>
      <c r="CJ1614" s="55"/>
      <c r="CK1614" s="55"/>
      <c r="CL1614" s="55"/>
      <c r="CM1614" s="55"/>
      <c r="CN1614" s="55"/>
      <c r="CO1614" s="55"/>
      <c r="CP1614" s="55"/>
      <c r="CQ1614" s="55"/>
      <c r="CR1614" s="55"/>
      <c r="CS1614" s="55"/>
      <c r="CT1614" s="55"/>
      <c r="CU1614" s="55"/>
      <c r="CV1614" s="55"/>
      <c r="CW1614" s="55"/>
      <c r="CX1614" s="55"/>
      <c r="CY1614" s="55"/>
      <c r="CZ1614" s="55"/>
      <c r="DA1614" s="55"/>
      <c r="DB1614" s="55"/>
      <c r="DC1614" s="55"/>
      <c r="DD1614" s="55"/>
      <c r="DE1614" s="55"/>
      <c r="DF1614" s="55"/>
      <c r="DG1614" s="55"/>
      <c r="DH1614" s="55"/>
      <c r="DI1614" s="55"/>
      <c r="DJ1614" s="55"/>
      <c r="DK1614" s="55"/>
      <c r="DL1614" s="55"/>
      <c r="DM1614" s="55"/>
      <c r="DN1614" s="55"/>
      <c r="DO1614" s="55"/>
      <c r="DP1614" s="55"/>
      <c r="DQ1614" s="55"/>
      <c r="DR1614" s="55"/>
      <c r="DS1614" s="55"/>
      <c r="DT1614" s="55"/>
      <c r="DU1614" s="55"/>
      <c r="DV1614" s="55"/>
      <c r="DW1614" s="55"/>
      <c r="DX1614" s="55"/>
      <c r="DY1614" s="55"/>
      <c r="DZ1614" s="55"/>
      <c r="EA1614" s="55"/>
      <c r="EB1614" s="55"/>
      <c r="EC1614" s="55"/>
      <c r="ED1614" s="55"/>
      <c r="EE1614" s="55"/>
      <c r="EF1614" s="55"/>
      <c r="EG1614" s="55"/>
      <c r="EH1614" s="55"/>
      <c r="EI1614" s="55"/>
      <c r="EJ1614" s="55"/>
      <c r="EK1614" s="55"/>
      <c r="EL1614" s="55"/>
      <c r="EM1614" s="55"/>
      <c r="EN1614" s="55"/>
      <c r="EO1614" s="55"/>
      <c r="EP1614" s="55"/>
      <c r="EQ1614" s="55"/>
      <c r="ER1614" s="55"/>
      <c r="ES1614" s="55"/>
      <c r="ET1614" s="55"/>
      <c r="EU1614" s="55"/>
      <c r="EV1614" s="55"/>
      <c r="EW1614" s="55"/>
      <c r="EX1614" s="55"/>
      <c r="EY1614" s="55"/>
      <c r="EZ1614" s="55"/>
      <c r="FA1614" s="55"/>
      <c r="FB1614" s="55"/>
      <c r="FC1614" s="55"/>
      <c r="FD1614" s="55"/>
      <c r="FE1614" s="55"/>
      <c r="FF1614" s="55"/>
      <c r="FG1614" s="55"/>
      <c r="FH1614" s="55"/>
      <c r="FI1614" s="55"/>
      <c r="FJ1614" s="55"/>
      <c r="FK1614" s="55"/>
      <c r="FL1614" s="55"/>
      <c r="FM1614" s="55"/>
      <c r="FN1614" s="55"/>
      <c r="FO1614" s="55"/>
      <c r="FP1614" s="55"/>
      <c r="FQ1614" s="55"/>
      <c r="FR1614" s="55"/>
      <c r="FS1614" s="55"/>
      <c r="FT1614" s="55"/>
      <c r="FU1614" s="55"/>
      <c r="FV1614" s="55"/>
      <c r="FW1614" s="55"/>
      <c r="FX1614" s="55"/>
      <c r="FY1614" s="55"/>
      <c r="FZ1614" s="55"/>
      <c r="GA1614" s="55"/>
      <c r="GB1614" s="55"/>
      <c r="GC1614" s="55"/>
      <c r="GD1614" s="55"/>
      <c r="GE1614" s="55"/>
      <c r="GF1614" s="55"/>
      <c r="GG1614" s="55"/>
      <c r="GH1614" s="55"/>
      <c r="GI1614" s="55"/>
      <c r="GJ1614" s="55"/>
      <c r="GK1614" s="55"/>
      <c r="GL1614" s="55"/>
      <c r="GM1614" s="55"/>
      <c r="GN1614" s="55"/>
      <c r="GO1614" s="55"/>
      <c r="GP1614" s="55"/>
      <c r="GQ1614" s="55"/>
      <c r="GR1614" s="55"/>
      <c r="GS1614" s="55"/>
      <c r="GT1614" s="55"/>
      <c r="GU1614" s="55"/>
      <c r="GV1614" s="55"/>
      <c r="GW1614" s="55"/>
      <c r="GX1614" s="55"/>
      <c r="GY1614" s="55"/>
      <c r="GZ1614" s="55"/>
      <c r="HA1614" s="55"/>
      <c r="HB1614" s="55"/>
      <c r="HC1614" s="55"/>
      <c r="HD1614" s="55"/>
      <c r="HE1614" s="55"/>
      <c r="HF1614" s="55"/>
      <c r="HG1614" s="55"/>
      <c r="HH1614" s="55"/>
      <c r="HI1614" s="55"/>
      <c r="HJ1614" s="55"/>
      <c r="HK1614" s="55"/>
      <c r="HL1614" s="55"/>
      <c r="HM1614" s="55"/>
      <c r="HN1614" s="55"/>
      <c r="HO1614" s="55"/>
      <c r="HP1614" s="55"/>
      <c r="HQ1614" s="55"/>
      <c r="HR1614" s="55"/>
      <c r="HS1614" s="55"/>
      <c r="HT1614" s="55"/>
      <c r="HU1614" s="55"/>
      <c r="HV1614" s="55"/>
      <c r="HW1614" s="55"/>
      <c r="HX1614" s="55"/>
      <c r="HY1614" s="55"/>
      <c r="HZ1614" s="55"/>
      <c r="IA1614" s="55"/>
      <c r="IB1614" s="55"/>
      <c r="IC1614" s="55"/>
      <c r="ID1614" s="55"/>
      <c r="IE1614" s="55"/>
    </row>
    <row r="1615" s="36" customFormat="1" ht="60" hidden="1" customHeight="1">
      <c r="A1615" s="37"/>
      <c r="B1615" s="37" t="s">
        <v>62</v>
      </c>
      <c r="C1615" s="37" t="s">
        <v>63</v>
      </c>
      <c r="D1615" s="56" t="s">
        <v>64</v>
      </c>
      <c r="E1615" s="56" t="s">
        <v>6072</v>
      </c>
      <c r="F1615" s="40" t="s">
        <v>66</v>
      </c>
      <c r="G1615" s="40" t="s">
        <v>6177</v>
      </c>
      <c r="H1615" s="56" t="s">
        <v>6178</v>
      </c>
      <c r="I1615" s="48" t="s">
        <v>6103</v>
      </c>
      <c r="J1615" s="40" t="s">
        <v>6104</v>
      </c>
      <c r="K1615" s="49" t="s">
        <v>3074</v>
      </c>
      <c r="L1615" s="49" t="s">
        <v>6168</v>
      </c>
      <c r="M1615" s="49" t="s">
        <v>6169</v>
      </c>
      <c r="N1615" s="49">
        <v>12220071234</v>
      </c>
      <c r="O1615" s="37" t="s">
        <v>6108</v>
      </c>
      <c r="P1615" s="37" t="s">
        <v>6170</v>
      </c>
      <c r="Q1615" s="42"/>
      <c r="R1615" s="91">
        <v>44825</v>
      </c>
      <c r="S1615" s="48">
        <v>12</v>
      </c>
      <c r="T1615" s="45">
        <f t="shared" si="142"/>
        <v>49207.400000000001</v>
      </c>
      <c r="U1615" s="46" t="s">
        <v>100</v>
      </c>
      <c r="V1615" s="47" t="s">
        <v>215</v>
      </c>
      <c r="W1615" s="42" t="s">
        <v>139</v>
      </c>
      <c r="X1615" s="48" t="s">
        <v>6171</v>
      </c>
      <c r="Y1615" s="48" t="s">
        <v>215</v>
      </c>
      <c r="Z1615" s="42" t="s">
        <v>139</v>
      </c>
      <c r="AA1615" s="56" t="s">
        <v>6109</v>
      </c>
      <c r="AB1615" s="48"/>
      <c r="AC1615" s="42" t="s">
        <v>141</v>
      </c>
      <c r="AD1615" s="49">
        <v>60</v>
      </c>
      <c r="AE1615" s="91">
        <v>45889</v>
      </c>
      <c r="AF1615" s="51">
        <f t="shared" si="141"/>
        <v>47714</v>
      </c>
      <c r="AG1615" s="40" t="s">
        <v>1480</v>
      </c>
      <c r="AH1615" s="40" t="s">
        <v>6110</v>
      </c>
      <c r="AI1615" s="42" t="s">
        <v>6179</v>
      </c>
      <c r="AJ1615" s="37" t="s">
        <v>109</v>
      </c>
      <c r="AK1615" s="51" t="str">
        <f t="shared" ref="AK1615:AK1678" ca="1" si="143">IF(AE1615=0,"нет данных",IF(TODAY()&lt;AF1615-30,"поверен",IF(TODAY()&gt;AF1615,"ЗАМЕНИТЬ","ПРОСРОЧЕН")))</f>
        <v>поверен</v>
      </c>
      <c r="AL1615" s="42"/>
      <c r="AM1615" s="42" t="s">
        <v>86</v>
      </c>
      <c r="AN1615" s="42" t="s">
        <v>87</v>
      </c>
      <c r="AO1615" s="42" t="s">
        <v>88</v>
      </c>
      <c r="AP1615" s="48" t="s">
        <v>6173</v>
      </c>
      <c r="AQ1615" s="41" t="s">
        <v>6113</v>
      </c>
      <c r="AR1615" s="51"/>
      <c r="AS1615" s="42" t="s">
        <v>91</v>
      </c>
      <c r="AT1615" s="37" t="s">
        <v>92</v>
      </c>
      <c r="AU1615" s="37"/>
      <c r="AV1615" s="40">
        <v>45290</v>
      </c>
      <c r="AW1615" s="40"/>
      <c r="AX1615" s="37"/>
      <c r="AY1615" s="37"/>
      <c r="AZ1615" s="37"/>
      <c r="BA1615" s="40"/>
      <c r="BB1615" s="40" t="s">
        <v>145</v>
      </c>
      <c r="BC1615" s="40" t="s">
        <v>146</v>
      </c>
      <c r="BD1615" s="42">
        <v>3001</v>
      </c>
      <c r="BE1615" s="40"/>
      <c r="BF1615" s="52"/>
      <c r="BG1615" s="53"/>
      <c r="BH1615" s="54"/>
      <c r="BI1615" s="47" t="s">
        <v>406</v>
      </c>
      <c r="BJ1615" s="38" t="s">
        <v>1472</v>
      </c>
      <c r="BK1615" s="47" t="s">
        <v>408</v>
      </c>
      <c r="BL1615" s="55"/>
      <c r="BM1615" s="55"/>
      <c r="BN1615" s="55"/>
      <c r="BO1615" s="55"/>
      <c r="BP1615" s="55"/>
      <c r="BQ1615" s="55"/>
      <c r="BR1615" s="55"/>
      <c r="BS1615" s="55"/>
      <c r="BT1615" s="55"/>
      <c r="BU1615" s="55"/>
      <c r="BV1615" s="55"/>
      <c r="BW1615" s="55"/>
      <c r="BX1615" s="55"/>
      <c r="BY1615" s="55"/>
      <c r="BZ1615" s="55"/>
      <c r="CA1615" s="55"/>
      <c r="CB1615" s="55"/>
      <c r="CC1615" s="55"/>
      <c r="CD1615" s="55"/>
      <c r="CE1615" s="55"/>
      <c r="CF1615" s="55"/>
      <c r="CG1615" s="55"/>
      <c r="CH1615" s="55"/>
      <c r="CI1615" s="55"/>
      <c r="CJ1615" s="55"/>
      <c r="CK1615" s="55"/>
      <c r="CL1615" s="55"/>
      <c r="CM1615" s="55"/>
      <c r="CN1615" s="55"/>
      <c r="CO1615" s="55"/>
      <c r="CP1615" s="55"/>
      <c r="CQ1615" s="55"/>
      <c r="CR1615" s="55"/>
      <c r="CS1615" s="55"/>
      <c r="CT1615" s="55"/>
      <c r="CU1615" s="55"/>
      <c r="CV1615" s="55"/>
      <c r="CW1615" s="55"/>
      <c r="CX1615" s="55"/>
      <c r="CY1615" s="55"/>
      <c r="CZ1615" s="55"/>
      <c r="DA1615" s="55"/>
      <c r="DB1615" s="55"/>
      <c r="DC1615" s="55"/>
      <c r="DD1615" s="55"/>
      <c r="DE1615" s="55"/>
      <c r="DF1615" s="55"/>
      <c r="DG1615" s="55"/>
      <c r="DH1615" s="55"/>
      <c r="DI1615" s="55"/>
      <c r="DJ1615" s="55"/>
      <c r="DK1615" s="55"/>
      <c r="DL1615" s="55"/>
      <c r="DM1615" s="55"/>
      <c r="DN1615" s="55"/>
      <c r="DO1615" s="55"/>
      <c r="DP1615" s="55"/>
      <c r="DQ1615" s="55"/>
      <c r="DR1615" s="55"/>
      <c r="DS1615" s="55"/>
      <c r="DT1615" s="55"/>
      <c r="DU1615" s="55"/>
      <c r="DV1615" s="55"/>
      <c r="DW1615" s="55"/>
      <c r="DX1615" s="55"/>
      <c r="DY1615" s="55"/>
      <c r="DZ1615" s="55"/>
      <c r="EA1615" s="55"/>
      <c r="EB1615" s="55"/>
      <c r="EC1615" s="55"/>
      <c r="ED1615" s="55"/>
      <c r="EE1615" s="55"/>
      <c r="EF1615" s="55"/>
      <c r="EG1615" s="55"/>
      <c r="EH1615" s="55"/>
      <c r="EI1615" s="55"/>
      <c r="EJ1615" s="55"/>
      <c r="EK1615" s="55"/>
      <c r="EL1615" s="55"/>
      <c r="EM1615" s="55"/>
      <c r="EN1615" s="55"/>
      <c r="EO1615" s="55"/>
      <c r="EP1615" s="55"/>
      <c r="EQ1615" s="55"/>
      <c r="ER1615" s="55"/>
      <c r="ES1615" s="55"/>
      <c r="ET1615" s="55"/>
      <c r="EU1615" s="55"/>
      <c r="EV1615" s="55"/>
      <c r="EW1615" s="55"/>
      <c r="EX1615" s="55"/>
      <c r="EY1615" s="55"/>
      <c r="EZ1615" s="55"/>
      <c r="FA1615" s="55"/>
      <c r="FB1615" s="55"/>
      <c r="FC1615" s="55"/>
      <c r="FD1615" s="55"/>
      <c r="FE1615" s="55"/>
      <c r="FF1615" s="55"/>
      <c r="FG1615" s="55"/>
      <c r="FH1615" s="55"/>
      <c r="FI1615" s="55"/>
      <c r="FJ1615" s="55"/>
      <c r="FK1615" s="55"/>
      <c r="FL1615" s="55"/>
      <c r="FM1615" s="55"/>
      <c r="FN1615" s="55"/>
      <c r="FO1615" s="55"/>
      <c r="FP1615" s="55"/>
      <c r="FQ1615" s="55"/>
      <c r="FR1615" s="55"/>
      <c r="FS1615" s="55"/>
      <c r="FT1615" s="55"/>
      <c r="FU1615" s="55"/>
      <c r="FV1615" s="55"/>
      <c r="FW1615" s="55"/>
      <c r="FX1615" s="55"/>
      <c r="FY1615" s="55"/>
      <c r="FZ1615" s="55"/>
      <c r="GA1615" s="55"/>
      <c r="GB1615" s="55"/>
      <c r="GC1615" s="55"/>
      <c r="GD1615" s="55"/>
      <c r="GE1615" s="55"/>
      <c r="GF1615" s="55"/>
      <c r="GG1615" s="55"/>
      <c r="GH1615" s="55"/>
      <c r="GI1615" s="55"/>
      <c r="GJ1615" s="55"/>
      <c r="GK1615" s="55"/>
      <c r="GL1615" s="55"/>
      <c r="GM1615" s="55"/>
      <c r="GN1615" s="55"/>
      <c r="GO1615" s="55"/>
      <c r="GP1615" s="55"/>
      <c r="GQ1615" s="55"/>
      <c r="GR1615" s="55"/>
      <c r="GS1615" s="55"/>
      <c r="GT1615" s="55"/>
      <c r="GU1615" s="55"/>
      <c r="GV1615" s="55"/>
      <c r="GW1615" s="55"/>
      <c r="GX1615" s="55"/>
      <c r="GY1615" s="55"/>
      <c r="GZ1615" s="55"/>
      <c r="HA1615" s="55"/>
      <c r="HB1615" s="55"/>
      <c r="HC1615" s="55"/>
      <c r="HD1615" s="55"/>
      <c r="HE1615" s="55"/>
      <c r="HF1615" s="55"/>
      <c r="HG1615" s="55"/>
      <c r="HH1615" s="55"/>
      <c r="HI1615" s="55"/>
      <c r="HJ1615" s="55"/>
      <c r="HK1615" s="55"/>
      <c r="HL1615" s="55"/>
      <c r="HM1615" s="55"/>
      <c r="HN1615" s="55"/>
      <c r="HO1615" s="55"/>
      <c r="HP1615" s="55"/>
      <c r="HQ1615" s="55"/>
      <c r="HR1615" s="55"/>
      <c r="HS1615" s="55"/>
      <c r="HT1615" s="55"/>
      <c r="HU1615" s="55"/>
      <c r="HV1615" s="55"/>
      <c r="HW1615" s="55"/>
      <c r="HX1615" s="55"/>
      <c r="HY1615" s="55"/>
      <c r="HZ1615" s="55"/>
      <c r="IA1615" s="55"/>
      <c r="IB1615" s="55"/>
      <c r="IC1615" s="55"/>
      <c r="ID1615" s="55"/>
      <c r="IE1615" s="55"/>
    </row>
    <row r="1616" s="36" customFormat="1" ht="60" hidden="1" customHeight="1">
      <c r="A1616" s="37"/>
      <c r="B1616" s="37" t="s">
        <v>62</v>
      </c>
      <c r="C1616" s="37" t="s">
        <v>63</v>
      </c>
      <c r="D1616" s="56" t="s">
        <v>64</v>
      </c>
      <c r="E1616" s="56" t="s">
        <v>6072</v>
      </c>
      <c r="F1616" s="40" t="s">
        <v>66</v>
      </c>
      <c r="G1616" s="40" t="s">
        <v>6180</v>
      </c>
      <c r="H1616" s="56" t="s">
        <v>6181</v>
      </c>
      <c r="I1616" s="48" t="s">
        <v>6103</v>
      </c>
      <c r="J1616" s="40" t="s">
        <v>6104</v>
      </c>
      <c r="K1616" s="49" t="s">
        <v>3074</v>
      </c>
      <c r="L1616" s="49" t="s">
        <v>6168</v>
      </c>
      <c r="M1616" s="49" t="s">
        <v>6169</v>
      </c>
      <c r="N1616" s="49">
        <v>12220071235</v>
      </c>
      <c r="O1616" s="37" t="s">
        <v>6108</v>
      </c>
      <c r="P1616" s="37" t="s">
        <v>6170</v>
      </c>
      <c r="Q1616" s="42"/>
      <c r="R1616" s="91">
        <v>44825</v>
      </c>
      <c r="S1616" s="48">
        <v>12</v>
      </c>
      <c r="T1616" s="45">
        <f t="shared" si="142"/>
        <v>49207.400000000001</v>
      </c>
      <c r="U1616" s="46" t="s">
        <v>100</v>
      </c>
      <c r="V1616" s="47" t="s">
        <v>215</v>
      </c>
      <c r="W1616" s="42" t="s">
        <v>139</v>
      </c>
      <c r="X1616" s="48" t="s">
        <v>6171</v>
      </c>
      <c r="Y1616" s="48" t="s">
        <v>215</v>
      </c>
      <c r="Z1616" s="42" t="s">
        <v>139</v>
      </c>
      <c r="AA1616" s="56" t="s">
        <v>6109</v>
      </c>
      <c r="AB1616" s="48"/>
      <c r="AC1616" s="42" t="s">
        <v>141</v>
      </c>
      <c r="AD1616" s="49">
        <v>60</v>
      </c>
      <c r="AE1616" s="91">
        <v>45889</v>
      </c>
      <c r="AF1616" s="51">
        <f t="shared" si="141"/>
        <v>47714</v>
      </c>
      <c r="AG1616" s="40" t="s">
        <v>1480</v>
      </c>
      <c r="AH1616" s="40" t="s">
        <v>6110</v>
      </c>
      <c r="AI1616" s="42" t="s">
        <v>6182</v>
      </c>
      <c r="AJ1616" s="37" t="s">
        <v>109</v>
      </c>
      <c r="AK1616" s="51" t="str">
        <f t="shared" ca="1" si="143"/>
        <v>поверен</v>
      </c>
      <c r="AL1616" s="42"/>
      <c r="AM1616" s="42" t="s">
        <v>86</v>
      </c>
      <c r="AN1616" s="42" t="s">
        <v>87</v>
      </c>
      <c r="AO1616" s="42" t="s">
        <v>88</v>
      </c>
      <c r="AP1616" s="48" t="s">
        <v>6173</v>
      </c>
      <c r="AQ1616" s="41" t="s">
        <v>6113</v>
      </c>
      <c r="AR1616" s="51"/>
      <c r="AS1616" s="42" t="s">
        <v>91</v>
      </c>
      <c r="AT1616" s="37" t="s">
        <v>92</v>
      </c>
      <c r="AU1616" s="37"/>
      <c r="AV1616" s="40">
        <v>45290</v>
      </c>
      <c r="AW1616" s="40"/>
      <c r="AX1616" s="37"/>
      <c r="AY1616" s="37"/>
      <c r="AZ1616" s="37"/>
      <c r="BA1616" s="40"/>
      <c r="BB1616" s="40" t="s">
        <v>145</v>
      </c>
      <c r="BC1616" s="40" t="s">
        <v>146</v>
      </c>
      <c r="BD1616" s="42">
        <v>3001</v>
      </c>
      <c r="BE1616" s="40"/>
      <c r="BF1616" s="52"/>
      <c r="BG1616" s="53"/>
      <c r="BH1616" s="54"/>
      <c r="BI1616" s="47" t="s">
        <v>406</v>
      </c>
      <c r="BJ1616" s="38" t="s">
        <v>1472</v>
      </c>
      <c r="BK1616" s="47" t="s">
        <v>408</v>
      </c>
      <c r="BL1616" s="55"/>
      <c r="BM1616" s="55"/>
      <c r="BN1616" s="55"/>
      <c r="BO1616" s="55"/>
      <c r="BP1616" s="55"/>
      <c r="BQ1616" s="55"/>
      <c r="BR1616" s="55"/>
      <c r="BS1616" s="55"/>
      <c r="BT1616" s="55"/>
      <c r="BU1616" s="55"/>
      <c r="BV1616" s="55"/>
      <c r="BW1616" s="55"/>
      <c r="BX1616" s="55"/>
      <c r="BY1616" s="55"/>
      <c r="BZ1616" s="55"/>
      <c r="CA1616" s="55"/>
      <c r="CB1616" s="55"/>
      <c r="CC1616" s="55"/>
      <c r="CD1616" s="55"/>
      <c r="CE1616" s="55"/>
      <c r="CF1616" s="55"/>
      <c r="CG1616" s="55"/>
      <c r="CH1616" s="55"/>
      <c r="CI1616" s="55"/>
      <c r="CJ1616" s="55"/>
      <c r="CK1616" s="55"/>
      <c r="CL1616" s="55"/>
      <c r="CM1616" s="55"/>
      <c r="CN1616" s="55"/>
      <c r="CO1616" s="55"/>
      <c r="CP1616" s="55"/>
      <c r="CQ1616" s="55"/>
      <c r="CR1616" s="55"/>
      <c r="CS1616" s="55"/>
      <c r="CT1616" s="55"/>
      <c r="CU1616" s="55"/>
      <c r="CV1616" s="55"/>
      <c r="CW1616" s="55"/>
      <c r="CX1616" s="55"/>
      <c r="CY1616" s="55"/>
      <c r="CZ1616" s="55"/>
      <c r="DA1616" s="55"/>
      <c r="DB1616" s="55"/>
      <c r="DC1616" s="55"/>
      <c r="DD1616" s="55"/>
      <c r="DE1616" s="55"/>
      <c r="DF1616" s="55"/>
      <c r="DG1616" s="55"/>
      <c r="DH1616" s="55"/>
      <c r="DI1616" s="55"/>
      <c r="DJ1616" s="55"/>
      <c r="DK1616" s="55"/>
      <c r="DL1616" s="55"/>
      <c r="DM1616" s="55"/>
      <c r="DN1616" s="55"/>
      <c r="DO1616" s="55"/>
      <c r="DP1616" s="55"/>
      <c r="DQ1616" s="55"/>
      <c r="DR1616" s="55"/>
      <c r="DS1616" s="55"/>
      <c r="DT1616" s="55"/>
      <c r="DU1616" s="55"/>
      <c r="DV1616" s="55"/>
      <c r="DW1616" s="55"/>
      <c r="DX1616" s="55"/>
      <c r="DY1616" s="55"/>
      <c r="DZ1616" s="55"/>
      <c r="EA1616" s="55"/>
      <c r="EB1616" s="55"/>
      <c r="EC1616" s="55"/>
      <c r="ED1616" s="55"/>
      <c r="EE1616" s="55"/>
      <c r="EF1616" s="55"/>
      <c r="EG1616" s="55"/>
      <c r="EH1616" s="55"/>
      <c r="EI1616" s="55"/>
      <c r="EJ1616" s="55"/>
      <c r="EK1616" s="55"/>
      <c r="EL1616" s="55"/>
      <c r="EM1616" s="55"/>
      <c r="EN1616" s="55"/>
      <c r="EO1616" s="55"/>
      <c r="EP1616" s="55"/>
      <c r="EQ1616" s="55"/>
      <c r="ER1616" s="55"/>
      <c r="ES1616" s="55"/>
      <c r="ET1616" s="55"/>
      <c r="EU1616" s="55"/>
      <c r="EV1616" s="55"/>
      <c r="EW1616" s="55"/>
      <c r="EX1616" s="55"/>
      <c r="EY1616" s="55"/>
      <c r="EZ1616" s="55"/>
      <c r="FA1616" s="55"/>
      <c r="FB1616" s="55"/>
      <c r="FC1616" s="55"/>
      <c r="FD1616" s="55"/>
      <c r="FE1616" s="55"/>
      <c r="FF1616" s="55"/>
      <c r="FG1616" s="55"/>
      <c r="FH1616" s="55"/>
      <c r="FI1616" s="55"/>
      <c r="FJ1616" s="55"/>
      <c r="FK1616" s="55"/>
      <c r="FL1616" s="55"/>
      <c r="FM1616" s="55"/>
      <c r="FN1616" s="55"/>
      <c r="FO1616" s="55"/>
      <c r="FP1616" s="55"/>
      <c r="FQ1616" s="55"/>
      <c r="FR1616" s="55"/>
      <c r="FS1616" s="55"/>
      <c r="FT1616" s="55"/>
      <c r="FU1616" s="55"/>
      <c r="FV1616" s="55"/>
      <c r="FW1616" s="55"/>
      <c r="FX1616" s="55"/>
      <c r="FY1616" s="55"/>
      <c r="FZ1616" s="55"/>
      <c r="GA1616" s="55"/>
      <c r="GB1616" s="55"/>
      <c r="GC1616" s="55"/>
      <c r="GD1616" s="55"/>
      <c r="GE1616" s="55"/>
      <c r="GF1616" s="55"/>
      <c r="GG1616" s="55"/>
      <c r="GH1616" s="55"/>
      <c r="GI1616" s="55"/>
      <c r="GJ1616" s="55"/>
      <c r="GK1616" s="55"/>
      <c r="GL1616" s="55"/>
      <c r="GM1616" s="55"/>
      <c r="GN1616" s="55"/>
      <c r="GO1616" s="55"/>
      <c r="GP1616" s="55"/>
      <c r="GQ1616" s="55"/>
      <c r="GR1616" s="55"/>
      <c r="GS1616" s="55"/>
      <c r="GT1616" s="55"/>
      <c r="GU1616" s="55"/>
      <c r="GV1616" s="55"/>
      <c r="GW1616" s="55"/>
      <c r="GX1616" s="55"/>
      <c r="GY1616" s="55"/>
      <c r="GZ1616" s="55"/>
      <c r="HA1616" s="55"/>
      <c r="HB1616" s="55"/>
      <c r="HC1616" s="55"/>
      <c r="HD1616" s="55"/>
      <c r="HE1616" s="55"/>
      <c r="HF1616" s="55"/>
      <c r="HG1616" s="55"/>
      <c r="HH1616" s="55"/>
      <c r="HI1616" s="55"/>
      <c r="HJ1616" s="55"/>
      <c r="HK1616" s="55"/>
      <c r="HL1616" s="55"/>
      <c r="HM1616" s="55"/>
      <c r="HN1616" s="55"/>
      <c r="HO1616" s="55"/>
      <c r="HP1616" s="55"/>
      <c r="HQ1616" s="55"/>
      <c r="HR1616" s="55"/>
      <c r="HS1616" s="55"/>
      <c r="HT1616" s="55"/>
      <c r="HU1616" s="55"/>
      <c r="HV1616" s="55"/>
      <c r="HW1616" s="55"/>
      <c r="HX1616" s="55"/>
      <c r="HY1616" s="55"/>
      <c r="HZ1616" s="55"/>
      <c r="IA1616" s="55"/>
      <c r="IB1616" s="55"/>
      <c r="IC1616" s="55"/>
      <c r="ID1616" s="55"/>
      <c r="IE1616" s="55"/>
    </row>
    <row r="1617" s="36" customFormat="1" ht="60" hidden="1" customHeight="1">
      <c r="A1617" s="37"/>
      <c r="B1617" s="37" t="s">
        <v>62</v>
      </c>
      <c r="C1617" s="37" t="s">
        <v>63</v>
      </c>
      <c r="D1617" s="56" t="s">
        <v>64</v>
      </c>
      <c r="E1617" s="56" t="s">
        <v>6072</v>
      </c>
      <c r="F1617" s="40" t="s">
        <v>66</v>
      </c>
      <c r="G1617" s="40" t="s">
        <v>6183</v>
      </c>
      <c r="H1617" s="56" t="s">
        <v>6184</v>
      </c>
      <c r="I1617" s="48" t="s">
        <v>6103</v>
      </c>
      <c r="J1617" s="40" t="s">
        <v>6104</v>
      </c>
      <c r="K1617" s="49" t="s">
        <v>3074</v>
      </c>
      <c r="L1617" s="49" t="s">
        <v>6168</v>
      </c>
      <c r="M1617" s="49" t="s">
        <v>6169</v>
      </c>
      <c r="N1617" s="49">
        <v>12220071233</v>
      </c>
      <c r="O1617" s="37" t="s">
        <v>6108</v>
      </c>
      <c r="P1617" s="37" t="s">
        <v>6170</v>
      </c>
      <c r="Q1617" s="42"/>
      <c r="R1617" s="91">
        <v>44825</v>
      </c>
      <c r="S1617" s="48">
        <v>12</v>
      </c>
      <c r="T1617" s="45">
        <f t="shared" si="142"/>
        <v>49207.400000000001</v>
      </c>
      <c r="U1617" s="46" t="s">
        <v>100</v>
      </c>
      <c r="V1617" s="47" t="s">
        <v>215</v>
      </c>
      <c r="W1617" s="42" t="s">
        <v>139</v>
      </c>
      <c r="X1617" s="48" t="s">
        <v>6171</v>
      </c>
      <c r="Y1617" s="48" t="s">
        <v>215</v>
      </c>
      <c r="Z1617" s="42" t="s">
        <v>139</v>
      </c>
      <c r="AA1617" s="56" t="s">
        <v>6109</v>
      </c>
      <c r="AB1617" s="48"/>
      <c r="AC1617" s="42" t="s">
        <v>141</v>
      </c>
      <c r="AD1617" s="49">
        <v>60</v>
      </c>
      <c r="AE1617" s="91">
        <v>45889</v>
      </c>
      <c r="AF1617" s="51">
        <f t="shared" si="141"/>
        <v>47714</v>
      </c>
      <c r="AG1617" s="40" t="s">
        <v>1480</v>
      </c>
      <c r="AH1617" s="40" t="s">
        <v>6110</v>
      </c>
      <c r="AI1617" s="42" t="s">
        <v>6185</v>
      </c>
      <c r="AJ1617" s="37" t="s">
        <v>109</v>
      </c>
      <c r="AK1617" s="51" t="str">
        <f t="shared" ca="1" si="143"/>
        <v>поверен</v>
      </c>
      <c r="AL1617" s="42"/>
      <c r="AM1617" s="42" t="s">
        <v>86</v>
      </c>
      <c r="AN1617" s="42" t="s">
        <v>87</v>
      </c>
      <c r="AO1617" s="42" t="s">
        <v>88</v>
      </c>
      <c r="AP1617" s="48" t="s">
        <v>6173</v>
      </c>
      <c r="AQ1617" s="41" t="s">
        <v>6113</v>
      </c>
      <c r="AR1617" s="51"/>
      <c r="AS1617" s="42" t="s">
        <v>91</v>
      </c>
      <c r="AT1617" s="37" t="s">
        <v>92</v>
      </c>
      <c r="AU1617" s="37"/>
      <c r="AV1617" s="40">
        <v>45290</v>
      </c>
      <c r="AW1617" s="40"/>
      <c r="AX1617" s="37"/>
      <c r="AY1617" s="37"/>
      <c r="AZ1617" s="37"/>
      <c r="BA1617" s="40"/>
      <c r="BB1617" s="40" t="s">
        <v>145</v>
      </c>
      <c r="BC1617" s="40" t="s">
        <v>146</v>
      </c>
      <c r="BD1617" s="42">
        <v>3001</v>
      </c>
      <c r="BE1617" s="40"/>
      <c r="BF1617" s="52"/>
      <c r="BG1617" s="53"/>
      <c r="BH1617" s="54"/>
      <c r="BI1617" s="47" t="s">
        <v>406</v>
      </c>
      <c r="BJ1617" s="38" t="s">
        <v>1472</v>
      </c>
      <c r="BK1617" s="47" t="s">
        <v>408</v>
      </c>
      <c r="BL1617" s="55"/>
      <c r="BM1617" s="55"/>
      <c r="BN1617" s="55"/>
      <c r="BO1617" s="55"/>
      <c r="BP1617" s="55"/>
      <c r="BQ1617" s="55"/>
      <c r="BR1617" s="55"/>
      <c r="BS1617" s="55"/>
      <c r="BT1617" s="55"/>
      <c r="BU1617" s="55"/>
      <c r="BV1617" s="55"/>
      <c r="BW1617" s="55"/>
      <c r="BX1617" s="55"/>
      <c r="BY1617" s="55"/>
      <c r="BZ1617" s="55"/>
      <c r="CA1617" s="55"/>
      <c r="CB1617" s="55"/>
      <c r="CC1617" s="55"/>
      <c r="CD1617" s="55"/>
      <c r="CE1617" s="55"/>
      <c r="CF1617" s="55"/>
      <c r="CG1617" s="55"/>
      <c r="CH1617" s="55"/>
      <c r="CI1617" s="55"/>
      <c r="CJ1617" s="55"/>
      <c r="CK1617" s="55"/>
      <c r="CL1617" s="55"/>
      <c r="CM1617" s="55"/>
      <c r="CN1617" s="55"/>
      <c r="CO1617" s="55"/>
      <c r="CP1617" s="55"/>
      <c r="CQ1617" s="55"/>
      <c r="CR1617" s="55"/>
      <c r="CS1617" s="55"/>
      <c r="CT1617" s="55"/>
      <c r="CU1617" s="55"/>
      <c r="CV1617" s="55"/>
      <c r="CW1617" s="55"/>
      <c r="CX1617" s="55"/>
      <c r="CY1617" s="55"/>
      <c r="CZ1617" s="55"/>
      <c r="DA1617" s="55"/>
      <c r="DB1617" s="55"/>
      <c r="DC1617" s="55"/>
      <c r="DD1617" s="55"/>
      <c r="DE1617" s="55"/>
      <c r="DF1617" s="55"/>
      <c r="DG1617" s="55"/>
      <c r="DH1617" s="55"/>
      <c r="DI1617" s="55"/>
      <c r="DJ1617" s="55"/>
      <c r="DK1617" s="55"/>
      <c r="DL1617" s="55"/>
      <c r="DM1617" s="55"/>
      <c r="DN1617" s="55"/>
      <c r="DO1617" s="55"/>
      <c r="DP1617" s="55"/>
      <c r="DQ1617" s="55"/>
      <c r="DR1617" s="55"/>
      <c r="DS1617" s="55"/>
      <c r="DT1617" s="55"/>
      <c r="DU1617" s="55"/>
      <c r="DV1617" s="55"/>
      <c r="DW1617" s="55"/>
      <c r="DX1617" s="55"/>
      <c r="DY1617" s="55"/>
      <c r="DZ1617" s="55"/>
      <c r="EA1617" s="55"/>
      <c r="EB1617" s="55"/>
      <c r="EC1617" s="55"/>
      <c r="ED1617" s="55"/>
      <c r="EE1617" s="55"/>
      <c r="EF1617" s="55"/>
      <c r="EG1617" s="55"/>
      <c r="EH1617" s="55"/>
      <c r="EI1617" s="55"/>
      <c r="EJ1617" s="55"/>
      <c r="EK1617" s="55"/>
      <c r="EL1617" s="55"/>
      <c r="EM1617" s="55"/>
      <c r="EN1617" s="55"/>
      <c r="EO1617" s="55"/>
      <c r="EP1617" s="55"/>
      <c r="EQ1617" s="55"/>
      <c r="ER1617" s="55"/>
      <c r="ES1617" s="55"/>
      <c r="ET1617" s="55"/>
      <c r="EU1617" s="55"/>
      <c r="EV1617" s="55"/>
      <c r="EW1617" s="55"/>
      <c r="EX1617" s="55"/>
      <c r="EY1617" s="55"/>
      <c r="EZ1617" s="55"/>
      <c r="FA1617" s="55"/>
      <c r="FB1617" s="55"/>
      <c r="FC1617" s="55"/>
      <c r="FD1617" s="55"/>
      <c r="FE1617" s="55"/>
      <c r="FF1617" s="55"/>
      <c r="FG1617" s="55"/>
      <c r="FH1617" s="55"/>
      <c r="FI1617" s="55"/>
      <c r="FJ1617" s="55"/>
      <c r="FK1617" s="55"/>
      <c r="FL1617" s="55"/>
      <c r="FM1617" s="55"/>
      <c r="FN1617" s="55"/>
      <c r="FO1617" s="55"/>
      <c r="FP1617" s="55"/>
      <c r="FQ1617" s="55"/>
      <c r="FR1617" s="55"/>
      <c r="FS1617" s="55"/>
      <c r="FT1617" s="55"/>
      <c r="FU1617" s="55"/>
      <c r="FV1617" s="55"/>
      <c r="FW1617" s="55"/>
      <c r="FX1617" s="55"/>
      <c r="FY1617" s="55"/>
      <c r="FZ1617" s="55"/>
      <c r="GA1617" s="55"/>
      <c r="GB1617" s="55"/>
      <c r="GC1617" s="55"/>
      <c r="GD1617" s="55"/>
      <c r="GE1617" s="55"/>
      <c r="GF1617" s="55"/>
      <c r="GG1617" s="55"/>
      <c r="GH1617" s="55"/>
      <c r="GI1617" s="55"/>
      <c r="GJ1617" s="55"/>
      <c r="GK1617" s="55"/>
      <c r="GL1617" s="55"/>
      <c r="GM1617" s="55"/>
      <c r="GN1617" s="55"/>
      <c r="GO1617" s="55"/>
      <c r="GP1617" s="55"/>
      <c r="GQ1617" s="55"/>
      <c r="GR1617" s="55"/>
      <c r="GS1617" s="55"/>
      <c r="GT1617" s="55"/>
      <c r="GU1617" s="55"/>
      <c r="GV1617" s="55"/>
      <c r="GW1617" s="55"/>
      <c r="GX1617" s="55"/>
      <c r="GY1617" s="55"/>
      <c r="GZ1617" s="55"/>
      <c r="HA1617" s="55"/>
      <c r="HB1617" s="55"/>
      <c r="HC1617" s="55"/>
      <c r="HD1617" s="55"/>
      <c r="HE1617" s="55"/>
      <c r="HF1617" s="55"/>
      <c r="HG1617" s="55"/>
      <c r="HH1617" s="55"/>
      <c r="HI1617" s="55"/>
      <c r="HJ1617" s="55"/>
      <c r="HK1617" s="55"/>
      <c r="HL1617" s="55"/>
      <c r="HM1617" s="55"/>
      <c r="HN1617" s="55"/>
      <c r="HO1617" s="55"/>
      <c r="HP1617" s="55"/>
      <c r="HQ1617" s="55"/>
      <c r="HR1617" s="55"/>
      <c r="HS1617" s="55"/>
      <c r="HT1617" s="55"/>
      <c r="HU1617" s="55"/>
      <c r="HV1617" s="55"/>
      <c r="HW1617" s="55"/>
      <c r="HX1617" s="55"/>
      <c r="HY1617" s="55"/>
      <c r="HZ1617" s="55"/>
      <c r="IA1617" s="55"/>
      <c r="IB1617" s="55"/>
      <c r="IC1617" s="55"/>
      <c r="ID1617" s="55"/>
      <c r="IE1617" s="55"/>
    </row>
    <row r="1618" s="36" customFormat="1" ht="60" hidden="1" customHeight="1">
      <c r="A1618" s="37"/>
      <c r="B1618" s="37" t="s">
        <v>62</v>
      </c>
      <c r="C1618" s="37" t="s">
        <v>63</v>
      </c>
      <c r="D1618" s="56" t="s">
        <v>64</v>
      </c>
      <c r="E1618" s="56" t="s">
        <v>6072</v>
      </c>
      <c r="F1618" s="40" t="s">
        <v>66</v>
      </c>
      <c r="G1618" s="40" t="s">
        <v>6186</v>
      </c>
      <c r="H1618" s="56" t="s">
        <v>6187</v>
      </c>
      <c r="I1618" s="48" t="s">
        <v>6103</v>
      </c>
      <c r="J1618" s="40" t="s">
        <v>6104</v>
      </c>
      <c r="K1618" s="49" t="s">
        <v>3074</v>
      </c>
      <c r="L1618" s="49" t="s">
        <v>6168</v>
      </c>
      <c r="M1618" s="49" t="s">
        <v>6169</v>
      </c>
      <c r="N1618" s="49">
        <v>12220071237</v>
      </c>
      <c r="O1618" s="37" t="s">
        <v>6108</v>
      </c>
      <c r="P1618" s="37" t="s">
        <v>6170</v>
      </c>
      <c r="Q1618" s="42"/>
      <c r="R1618" s="91">
        <v>44825</v>
      </c>
      <c r="S1618" s="48">
        <v>12</v>
      </c>
      <c r="T1618" s="45">
        <f t="shared" si="142"/>
        <v>49207.400000000001</v>
      </c>
      <c r="U1618" s="46" t="s">
        <v>100</v>
      </c>
      <c r="V1618" s="47" t="s">
        <v>215</v>
      </c>
      <c r="W1618" s="42" t="s">
        <v>139</v>
      </c>
      <c r="X1618" s="48" t="s">
        <v>6171</v>
      </c>
      <c r="Y1618" s="48" t="s">
        <v>215</v>
      </c>
      <c r="Z1618" s="42" t="s">
        <v>139</v>
      </c>
      <c r="AA1618" s="56" t="s">
        <v>6109</v>
      </c>
      <c r="AB1618" s="48"/>
      <c r="AC1618" s="42" t="s">
        <v>141</v>
      </c>
      <c r="AD1618" s="49">
        <v>60</v>
      </c>
      <c r="AE1618" s="91">
        <v>45889</v>
      </c>
      <c r="AF1618" s="51">
        <f t="shared" si="141"/>
        <v>47714</v>
      </c>
      <c r="AG1618" s="40" t="s">
        <v>1480</v>
      </c>
      <c r="AH1618" s="40" t="s">
        <v>6110</v>
      </c>
      <c r="AI1618" s="42" t="s">
        <v>6188</v>
      </c>
      <c r="AJ1618" s="37" t="s">
        <v>109</v>
      </c>
      <c r="AK1618" s="51" t="str">
        <f t="shared" ca="1" si="143"/>
        <v>поверен</v>
      </c>
      <c r="AL1618" s="42"/>
      <c r="AM1618" s="42" t="s">
        <v>86</v>
      </c>
      <c r="AN1618" s="42" t="s">
        <v>87</v>
      </c>
      <c r="AO1618" s="42" t="s">
        <v>88</v>
      </c>
      <c r="AP1618" s="48" t="s">
        <v>6173</v>
      </c>
      <c r="AQ1618" s="41" t="s">
        <v>6113</v>
      </c>
      <c r="AR1618" s="51"/>
      <c r="AS1618" s="42" t="s">
        <v>91</v>
      </c>
      <c r="AT1618" s="37" t="s">
        <v>92</v>
      </c>
      <c r="AU1618" s="37"/>
      <c r="AV1618" s="40">
        <v>45290</v>
      </c>
      <c r="AW1618" s="40"/>
      <c r="AX1618" s="37"/>
      <c r="AY1618" s="37"/>
      <c r="AZ1618" s="37"/>
      <c r="BA1618" s="40"/>
      <c r="BB1618" s="40" t="s">
        <v>145</v>
      </c>
      <c r="BC1618" s="40" t="s">
        <v>146</v>
      </c>
      <c r="BD1618" s="42">
        <v>3001</v>
      </c>
      <c r="BE1618" s="40"/>
      <c r="BF1618" s="52"/>
      <c r="BG1618" s="53"/>
      <c r="BH1618" s="54"/>
      <c r="BI1618" s="47" t="s">
        <v>406</v>
      </c>
      <c r="BJ1618" s="38" t="s">
        <v>1472</v>
      </c>
      <c r="BK1618" s="47" t="s">
        <v>408</v>
      </c>
      <c r="BL1618" s="55"/>
      <c r="BM1618" s="55"/>
      <c r="BN1618" s="55"/>
      <c r="BO1618" s="55"/>
      <c r="BP1618" s="55"/>
      <c r="BQ1618" s="55"/>
      <c r="BR1618" s="55"/>
      <c r="BS1618" s="55"/>
      <c r="BT1618" s="55"/>
      <c r="BU1618" s="55"/>
      <c r="BV1618" s="55"/>
      <c r="BW1618" s="55"/>
      <c r="BX1618" s="55"/>
      <c r="BY1618" s="55"/>
      <c r="BZ1618" s="55"/>
      <c r="CA1618" s="55"/>
      <c r="CB1618" s="55"/>
      <c r="CC1618" s="55"/>
      <c r="CD1618" s="55"/>
      <c r="CE1618" s="55"/>
      <c r="CF1618" s="55"/>
      <c r="CG1618" s="55"/>
      <c r="CH1618" s="55"/>
      <c r="CI1618" s="55"/>
      <c r="CJ1618" s="55"/>
      <c r="CK1618" s="55"/>
      <c r="CL1618" s="55"/>
      <c r="CM1618" s="55"/>
      <c r="CN1618" s="55"/>
      <c r="CO1618" s="55"/>
      <c r="CP1618" s="55"/>
      <c r="CQ1618" s="55"/>
      <c r="CR1618" s="55"/>
      <c r="CS1618" s="55"/>
      <c r="CT1618" s="55"/>
      <c r="CU1618" s="55"/>
      <c r="CV1618" s="55"/>
      <c r="CW1618" s="55"/>
      <c r="CX1618" s="55"/>
      <c r="CY1618" s="55"/>
      <c r="CZ1618" s="55"/>
      <c r="DA1618" s="55"/>
      <c r="DB1618" s="55"/>
      <c r="DC1618" s="55"/>
      <c r="DD1618" s="55"/>
      <c r="DE1618" s="55"/>
      <c r="DF1618" s="55"/>
      <c r="DG1618" s="55"/>
      <c r="DH1618" s="55"/>
      <c r="DI1618" s="55"/>
      <c r="DJ1618" s="55"/>
      <c r="DK1618" s="55"/>
      <c r="DL1618" s="55"/>
      <c r="DM1618" s="55"/>
      <c r="DN1618" s="55"/>
      <c r="DO1618" s="55"/>
      <c r="DP1618" s="55"/>
      <c r="DQ1618" s="55"/>
      <c r="DR1618" s="55"/>
      <c r="DS1618" s="55"/>
      <c r="DT1618" s="55"/>
      <c r="DU1618" s="55"/>
      <c r="DV1618" s="55"/>
      <c r="DW1618" s="55"/>
      <c r="DX1618" s="55"/>
      <c r="DY1618" s="55"/>
      <c r="DZ1618" s="55"/>
      <c r="EA1618" s="55"/>
      <c r="EB1618" s="55"/>
      <c r="EC1618" s="55"/>
      <c r="ED1618" s="55"/>
      <c r="EE1618" s="55"/>
      <c r="EF1618" s="55"/>
      <c r="EG1618" s="55"/>
      <c r="EH1618" s="55"/>
      <c r="EI1618" s="55"/>
      <c r="EJ1618" s="55"/>
      <c r="EK1618" s="55"/>
      <c r="EL1618" s="55"/>
      <c r="EM1618" s="55"/>
      <c r="EN1618" s="55"/>
      <c r="EO1618" s="55"/>
      <c r="EP1618" s="55"/>
      <c r="EQ1618" s="55"/>
      <c r="ER1618" s="55"/>
      <c r="ES1618" s="55"/>
      <c r="ET1618" s="55"/>
      <c r="EU1618" s="55"/>
      <c r="EV1618" s="55"/>
      <c r="EW1618" s="55"/>
      <c r="EX1618" s="55"/>
      <c r="EY1618" s="55"/>
      <c r="EZ1618" s="55"/>
      <c r="FA1618" s="55"/>
      <c r="FB1618" s="55"/>
      <c r="FC1618" s="55"/>
      <c r="FD1618" s="55"/>
      <c r="FE1618" s="55"/>
      <c r="FF1618" s="55"/>
      <c r="FG1618" s="55"/>
      <c r="FH1618" s="55"/>
      <c r="FI1618" s="55"/>
      <c r="FJ1618" s="55"/>
      <c r="FK1618" s="55"/>
      <c r="FL1618" s="55"/>
      <c r="FM1618" s="55"/>
      <c r="FN1618" s="55"/>
      <c r="FO1618" s="55"/>
      <c r="FP1618" s="55"/>
      <c r="FQ1618" s="55"/>
      <c r="FR1618" s="55"/>
      <c r="FS1618" s="55"/>
      <c r="FT1618" s="55"/>
      <c r="FU1618" s="55"/>
      <c r="FV1618" s="55"/>
      <c r="FW1618" s="55"/>
      <c r="FX1618" s="55"/>
      <c r="FY1618" s="55"/>
      <c r="FZ1618" s="55"/>
      <c r="GA1618" s="55"/>
      <c r="GB1618" s="55"/>
      <c r="GC1618" s="55"/>
      <c r="GD1618" s="55"/>
      <c r="GE1618" s="55"/>
      <c r="GF1618" s="55"/>
      <c r="GG1618" s="55"/>
      <c r="GH1618" s="55"/>
      <c r="GI1618" s="55"/>
      <c r="GJ1618" s="55"/>
      <c r="GK1618" s="55"/>
      <c r="GL1618" s="55"/>
      <c r="GM1618" s="55"/>
      <c r="GN1618" s="55"/>
      <c r="GO1618" s="55"/>
      <c r="GP1618" s="55"/>
      <c r="GQ1618" s="55"/>
      <c r="GR1618" s="55"/>
      <c r="GS1618" s="55"/>
      <c r="GT1618" s="55"/>
      <c r="GU1618" s="55"/>
      <c r="GV1618" s="55"/>
      <c r="GW1618" s="55"/>
      <c r="GX1618" s="55"/>
      <c r="GY1618" s="55"/>
      <c r="GZ1618" s="55"/>
      <c r="HA1618" s="55"/>
      <c r="HB1618" s="55"/>
      <c r="HC1618" s="55"/>
      <c r="HD1618" s="55"/>
      <c r="HE1618" s="55"/>
      <c r="HF1618" s="55"/>
      <c r="HG1618" s="55"/>
      <c r="HH1618" s="55"/>
      <c r="HI1618" s="55"/>
      <c r="HJ1618" s="55"/>
      <c r="HK1618" s="55"/>
      <c r="HL1618" s="55"/>
      <c r="HM1618" s="55"/>
      <c r="HN1618" s="55"/>
      <c r="HO1618" s="55"/>
      <c r="HP1618" s="55"/>
      <c r="HQ1618" s="55"/>
      <c r="HR1618" s="55"/>
      <c r="HS1618" s="55"/>
      <c r="HT1618" s="55"/>
      <c r="HU1618" s="55"/>
      <c r="HV1618" s="55"/>
      <c r="HW1618" s="55"/>
      <c r="HX1618" s="55"/>
      <c r="HY1618" s="55"/>
      <c r="HZ1618" s="55"/>
      <c r="IA1618" s="55"/>
      <c r="IB1618" s="55"/>
      <c r="IC1618" s="55"/>
      <c r="ID1618" s="55"/>
      <c r="IE1618" s="55"/>
    </row>
    <row r="1619" s="36" customFormat="1" ht="60" hidden="1" customHeight="1">
      <c r="A1619" s="37"/>
      <c r="B1619" s="37" t="s">
        <v>62</v>
      </c>
      <c r="C1619" s="37" t="s">
        <v>63</v>
      </c>
      <c r="D1619" s="56" t="s">
        <v>64</v>
      </c>
      <c r="E1619" s="56" t="s">
        <v>6072</v>
      </c>
      <c r="F1619" s="40" t="s">
        <v>66</v>
      </c>
      <c r="G1619" s="40" t="s">
        <v>6189</v>
      </c>
      <c r="H1619" s="56" t="s">
        <v>6190</v>
      </c>
      <c r="I1619" s="48" t="s">
        <v>6191</v>
      </c>
      <c r="J1619" s="40" t="s">
        <v>6192</v>
      </c>
      <c r="K1619" s="49" t="s">
        <v>6193</v>
      </c>
      <c r="L1619" s="49" t="s">
        <v>6194</v>
      </c>
      <c r="M1619" s="49" t="s">
        <v>6195</v>
      </c>
      <c r="N1619" s="49">
        <v>48</v>
      </c>
      <c r="O1619" s="37" t="s">
        <v>6196</v>
      </c>
      <c r="P1619" s="37" t="s">
        <v>76</v>
      </c>
      <c r="Q1619" s="42"/>
      <c r="R1619" s="91">
        <v>44013</v>
      </c>
      <c r="S1619" s="48">
        <v>5</v>
      </c>
      <c r="T1619" s="45">
        <f t="shared" si="142"/>
        <v>45839</v>
      </c>
      <c r="U1619" s="46" t="s">
        <v>78</v>
      </c>
      <c r="V1619" s="47" t="str">
        <f t="shared" ref="V1597:V1660" si="144">IF(Y1619="","",Y1619)</f>
        <v/>
      </c>
      <c r="W1619" s="42" t="s">
        <v>79</v>
      </c>
      <c r="X1619" s="48">
        <v>200</v>
      </c>
      <c r="Y1619" s="48"/>
      <c r="Z1619" s="42" t="s">
        <v>79</v>
      </c>
      <c r="AA1619" s="37" t="s">
        <v>2744</v>
      </c>
      <c r="AB1619" s="48"/>
      <c r="AC1619" s="42" t="s">
        <v>79</v>
      </c>
      <c r="AD1619" s="49">
        <v>60</v>
      </c>
      <c r="AE1619" s="91">
        <v>45891</v>
      </c>
      <c r="AF1619" s="51">
        <f t="shared" si="141"/>
        <v>47716</v>
      </c>
      <c r="AG1619" s="40" t="s">
        <v>82</v>
      </c>
      <c r="AH1619" s="40" t="s">
        <v>83</v>
      </c>
      <c r="AI1619" s="42" t="s">
        <v>6197</v>
      </c>
      <c r="AJ1619" s="40" t="s">
        <v>109</v>
      </c>
      <c r="AK1619" s="51" t="str">
        <f t="shared" ca="1" si="143"/>
        <v>поверен</v>
      </c>
      <c r="AL1619" s="42"/>
      <c r="AM1619" s="42" t="s">
        <v>86</v>
      </c>
      <c r="AN1619" s="42" t="s">
        <v>87</v>
      </c>
      <c r="AO1619" s="42" t="s">
        <v>88</v>
      </c>
      <c r="AP1619" s="48" t="s">
        <v>6198</v>
      </c>
      <c r="AQ1619" s="41" t="s">
        <v>6113</v>
      </c>
      <c r="AR1619" s="51"/>
      <c r="AS1619" s="42" t="s">
        <v>91</v>
      </c>
      <c r="AT1619" s="37" t="s">
        <v>92</v>
      </c>
      <c r="AU1619" s="37"/>
      <c r="AV1619" s="40">
        <v>45294</v>
      </c>
      <c r="AW1619" s="40"/>
      <c r="AX1619" s="37"/>
      <c r="AY1619" s="37"/>
      <c r="AZ1619" s="37"/>
      <c r="BA1619" s="40"/>
      <c r="BB1619" s="40" t="s">
        <v>93</v>
      </c>
      <c r="BC1619" s="40" t="s">
        <v>94</v>
      </c>
      <c r="BD1619" s="42">
        <v>3201</v>
      </c>
      <c r="BE1619" s="40"/>
      <c r="BF1619" s="52"/>
      <c r="BG1619" s="53"/>
      <c r="BH1619" s="54"/>
      <c r="BI1619" s="41" t="s">
        <v>5090</v>
      </c>
      <c r="BJ1619" s="38" t="s">
        <v>6199</v>
      </c>
      <c r="BK1619" s="38" t="s">
        <v>302</v>
      </c>
      <c r="BL1619" s="55"/>
      <c r="BM1619" s="55"/>
      <c r="BN1619" s="55"/>
      <c r="BO1619" s="55"/>
      <c r="BP1619" s="55"/>
      <c r="BQ1619" s="55"/>
      <c r="BR1619" s="55"/>
      <c r="BS1619" s="55"/>
      <c r="BT1619" s="55"/>
      <c r="BU1619" s="55"/>
      <c r="BV1619" s="55"/>
      <c r="BW1619" s="55"/>
      <c r="BX1619" s="55"/>
      <c r="BY1619" s="55"/>
      <c r="BZ1619" s="55"/>
      <c r="CA1619" s="55"/>
      <c r="CB1619" s="55"/>
      <c r="CC1619" s="55"/>
      <c r="CD1619" s="55"/>
      <c r="CE1619" s="55"/>
      <c r="CF1619" s="55"/>
      <c r="CG1619" s="55"/>
      <c r="CH1619" s="55"/>
      <c r="CI1619" s="55"/>
      <c r="CJ1619" s="55"/>
      <c r="CK1619" s="55"/>
      <c r="CL1619" s="55"/>
      <c r="CM1619" s="55"/>
      <c r="CN1619" s="55"/>
      <c r="CO1619" s="55"/>
      <c r="CP1619" s="55"/>
      <c r="CQ1619" s="55"/>
      <c r="CR1619" s="55"/>
      <c r="CS1619" s="55"/>
      <c r="CT1619" s="55"/>
      <c r="CU1619" s="55"/>
      <c r="CV1619" s="55"/>
      <c r="CW1619" s="55"/>
      <c r="CX1619" s="55"/>
      <c r="CY1619" s="55"/>
      <c r="CZ1619" s="55"/>
      <c r="DA1619" s="55"/>
      <c r="DB1619" s="55"/>
      <c r="DC1619" s="55"/>
      <c r="DD1619" s="55"/>
      <c r="DE1619" s="55"/>
      <c r="DF1619" s="55"/>
      <c r="DG1619" s="55"/>
      <c r="DH1619" s="55"/>
      <c r="DI1619" s="55"/>
      <c r="DJ1619" s="55"/>
      <c r="DK1619" s="55"/>
      <c r="DL1619" s="55"/>
      <c r="DM1619" s="55"/>
      <c r="DN1619" s="55"/>
      <c r="DO1619" s="55"/>
      <c r="DP1619" s="55"/>
      <c r="DQ1619" s="55"/>
      <c r="DR1619" s="55"/>
      <c r="DS1619" s="55"/>
      <c r="DT1619" s="55"/>
      <c r="DU1619" s="55"/>
      <c r="DV1619" s="55"/>
      <c r="DW1619" s="55"/>
      <c r="DX1619" s="55"/>
      <c r="DY1619" s="55"/>
      <c r="DZ1619" s="55"/>
      <c r="EA1619" s="55"/>
      <c r="EB1619" s="55"/>
      <c r="EC1619" s="55"/>
      <c r="ED1619" s="55"/>
      <c r="EE1619" s="55"/>
      <c r="EF1619" s="55"/>
      <c r="EG1619" s="55"/>
      <c r="EH1619" s="55"/>
      <c r="EI1619" s="55"/>
      <c r="EJ1619" s="55"/>
      <c r="EK1619" s="55"/>
      <c r="EL1619" s="55"/>
      <c r="EM1619" s="55"/>
      <c r="EN1619" s="55"/>
      <c r="EO1619" s="55"/>
      <c r="EP1619" s="55"/>
      <c r="EQ1619" s="55"/>
      <c r="ER1619" s="55"/>
      <c r="ES1619" s="55"/>
      <c r="ET1619" s="55"/>
      <c r="EU1619" s="55"/>
      <c r="EV1619" s="55"/>
      <c r="EW1619" s="55"/>
      <c r="EX1619" s="55"/>
      <c r="EY1619" s="55"/>
      <c r="EZ1619" s="55"/>
      <c r="FA1619" s="55"/>
      <c r="FB1619" s="55"/>
      <c r="FC1619" s="55"/>
      <c r="FD1619" s="55"/>
      <c r="FE1619" s="55"/>
      <c r="FF1619" s="55"/>
      <c r="FG1619" s="55"/>
      <c r="FH1619" s="55"/>
      <c r="FI1619" s="55"/>
      <c r="FJ1619" s="55"/>
      <c r="FK1619" s="55"/>
      <c r="FL1619" s="55"/>
      <c r="FM1619" s="55"/>
      <c r="FN1619" s="55"/>
      <c r="FO1619" s="55"/>
      <c r="FP1619" s="55"/>
      <c r="FQ1619" s="55"/>
      <c r="FR1619" s="55"/>
      <c r="FS1619" s="55"/>
      <c r="FT1619" s="55"/>
      <c r="FU1619" s="55"/>
      <c r="FV1619" s="55"/>
      <c r="FW1619" s="55"/>
      <c r="FX1619" s="55"/>
      <c r="FY1619" s="55"/>
      <c r="FZ1619" s="55"/>
      <c r="GA1619" s="55"/>
      <c r="GB1619" s="55"/>
      <c r="GC1619" s="55"/>
      <c r="GD1619" s="55"/>
      <c r="GE1619" s="55"/>
      <c r="GF1619" s="55"/>
      <c r="GG1619" s="55"/>
      <c r="GH1619" s="55"/>
      <c r="GI1619" s="55"/>
      <c r="GJ1619" s="55"/>
      <c r="GK1619" s="55"/>
      <c r="GL1619" s="55"/>
      <c r="GM1619" s="55"/>
      <c r="GN1619" s="55"/>
      <c r="GO1619" s="55"/>
      <c r="GP1619" s="55"/>
      <c r="GQ1619" s="55"/>
      <c r="GR1619" s="55"/>
      <c r="GS1619" s="55"/>
      <c r="GT1619" s="55"/>
      <c r="GU1619" s="55"/>
      <c r="GV1619" s="55"/>
      <c r="GW1619" s="55"/>
      <c r="GX1619" s="55"/>
      <c r="GY1619" s="55"/>
      <c r="GZ1619" s="55"/>
      <c r="HA1619" s="55"/>
      <c r="HB1619" s="55"/>
      <c r="HC1619" s="55"/>
      <c r="HD1619" s="55"/>
      <c r="HE1619" s="55"/>
      <c r="HF1619" s="55"/>
      <c r="HG1619" s="55"/>
      <c r="HH1619" s="55"/>
      <c r="HI1619" s="55"/>
      <c r="HJ1619" s="55"/>
      <c r="HK1619" s="55"/>
      <c r="HL1619" s="55"/>
      <c r="HM1619" s="55"/>
      <c r="HN1619" s="55"/>
      <c r="HO1619" s="55"/>
      <c r="HP1619" s="55"/>
      <c r="HQ1619" s="55"/>
      <c r="HR1619" s="55"/>
      <c r="HS1619" s="55"/>
      <c r="HT1619" s="55"/>
      <c r="HU1619" s="55"/>
      <c r="HV1619" s="55"/>
      <c r="HW1619" s="55"/>
      <c r="HX1619" s="55"/>
      <c r="HY1619" s="55"/>
      <c r="HZ1619" s="55"/>
      <c r="IA1619" s="55"/>
      <c r="IB1619" s="55"/>
      <c r="IC1619" s="55"/>
      <c r="ID1619" s="55"/>
      <c r="IE1619" s="55"/>
    </row>
    <row r="1620" s="36" customFormat="1" ht="60" hidden="1" customHeight="1">
      <c r="A1620" s="37"/>
      <c r="B1620" s="37" t="s">
        <v>62</v>
      </c>
      <c r="C1620" s="37" t="s">
        <v>63</v>
      </c>
      <c r="D1620" s="56" t="s">
        <v>64</v>
      </c>
      <c r="E1620" s="56" t="s">
        <v>6072</v>
      </c>
      <c r="F1620" s="40" t="s">
        <v>66</v>
      </c>
      <c r="G1620" s="40" t="s">
        <v>6200</v>
      </c>
      <c r="H1620" s="56" t="s">
        <v>6201</v>
      </c>
      <c r="I1620" s="48" t="s">
        <v>521</v>
      </c>
      <c r="J1620" s="40" t="s">
        <v>683</v>
      </c>
      <c r="K1620" s="49" t="s">
        <v>6193</v>
      </c>
      <c r="L1620" s="49" t="s">
        <v>6194</v>
      </c>
      <c r="M1620" s="49" t="s">
        <v>6195</v>
      </c>
      <c r="N1620" s="49">
        <v>49</v>
      </c>
      <c r="O1620" s="37" t="s">
        <v>6202</v>
      </c>
      <c r="P1620" s="37" t="s">
        <v>76</v>
      </c>
      <c r="Q1620" s="42"/>
      <c r="R1620" s="91">
        <v>44013</v>
      </c>
      <c r="S1620" s="48">
        <v>5</v>
      </c>
      <c r="T1620" s="45">
        <f t="shared" si="142"/>
        <v>45839</v>
      </c>
      <c r="U1620" s="46" t="s">
        <v>78</v>
      </c>
      <c r="V1620" s="47" t="str">
        <f t="shared" si="144"/>
        <v/>
      </c>
      <c r="W1620" s="42" t="s">
        <v>79</v>
      </c>
      <c r="X1620" s="48">
        <v>200</v>
      </c>
      <c r="Y1620" s="48"/>
      <c r="Z1620" s="42" t="s">
        <v>79</v>
      </c>
      <c r="AA1620" s="37" t="s">
        <v>2744</v>
      </c>
      <c r="AB1620" s="48"/>
      <c r="AC1620" s="42" t="s">
        <v>79</v>
      </c>
      <c r="AD1620" s="49">
        <v>60</v>
      </c>
      <c r="AE1620" s="91">
        <v>45297</v>
      </c>
      <c r="AF1620" s="51">
        <f t="shared" si="141"/>
        <v>47123</v>
      </c>
      <c r="AG1620" s="40" t="s">
        <v>82</v>
      </c>
      <c r="AH1620" s="40" t="s">
        <v>83</v>
      </c>
      <c r="AI1620" s="42" t="s">
        <v>685</v>
      </c>
      <c r="AJ1620" s="40" t="s">
        <v>143</v>
      </c>
      <c r="AK1620" s="51" t="str">
        <f t="shared" ca="1" si="143"/>
        <v>поверен</v>
      </c>
      <c r="AL1620" s="42"/>
      <c r="AM1620" s="42" t="s">
        <v>86</v>
      </c>
      <c r="AN1620" s="42" t="s">
        <v>87</v>
      </c>
      <c r="AO1620" s="42" t="s">
        <v>88</v>
      </c>
      <c r="AP1620" s="48" t="s">
        <v>6198</v>
      </c>
      <c r="AQ1620" s="41" t="s">
        <v>6113</v>
      </c>
      <c r="AR1620" s="51"/>
      <c r="AS1620" s="42" t="s">
        <v>91</v>
      </c>
      <c r="AT1620" s="37" t="s">
        <v>92</v>
      </c>
      <c r="AU1620" s="37"/>
      <c r="AV1620" s="40">
        <v>45294</v>
      </c>
      <c r="AW1620" s="40"/>
      <c r="AX1620" s="37"/>
      <c r="AY1620" s="37"/>
      <c r="AZ1620" s="37"/>
      <c r="BA1620" s="40"/>
      <c r="BB1620" s="40" t="s">
        <v>93</v>
      </c>
      <c r="BC1620" s="40" t="s">
        <v>94</v>
      </c>
      <c r="BD1620" s="42">
        <v>3201</v>
      </c>
      <c r="BE1620" s="40"/>
      <c r="BF1620" s="52"/>
      <c r="BG1620" s="53"/>
      <c r="BH1620" s="54"/>
      <c r="BI1620" s="41" t="s">
        <v>5090</v>
      </c>
      <c r="BJ1620" s="38" t="s">
        <v>6199</v>
      </c>
      <c r="BK1620" s="38" t="s">
        <v>302</v>
      </c>
      <c r="BL1620" s="55"/>
      <c r="BM1620" s="55"/>
      <c r="BN1620" s="55"/>
      <c r="BO1620" s="55"/>
      <c r="BP1620" s="55"/>
      <c r="BQ1620" s="55"/>
      <c r="BR1620" s="55"/>
      <c r="BS1620" s="55"/>
      <c r="BT1620" s="55"/>
      <c r="BU1620" s="55"/>
      <c r="BV1620" s="55"/>
      <c r="BW1620" s="55"/>
      <c r="BX1620" s="55"/>
      <c r="BY1620" s="55"/>
      <c r="BZ1620" s="55"/>
      <c r="CA1620" s="55"/>
      <c r="CB1620" s="55"/>
      <c r="CC1620" s="55"/>
      <c r="CD1620" s="55"/>
      <c r="CE1620" s="55"/>
      <c r="CF1620" s="55"/>
      <c r="CG1620" s="55"/>
      <c r="CH1620" s="55"/>
      <c r="CI1620" s="55"/>
      <c r="CJ1620" s="55"/>
      <c r="CK1620" s="55"/>
      <c r="CL1620" s="55"/>
      <c r="CM1620" s="55"/>
      <c r="CN1620" s="55"/>
      <c r="CO1620" s="55"/>
      <c r="CP1620" s="55"/>
      <c r="CQ1620" s="55"/>
      <c r="CR1620" s="55"/>
      <c r="CS1620" s="55"/>
      <c r="CT1620" s="55"/>
      <c r="CU1620" s="55"/>
      <c r="CV1620" s="55"/>
      <c r="CW1620" s="55"/>
      <c r="CX1620" s="55"/>
      <c r="CY1620" s="55"/>
      <c r="CZ1620" s="55"/>
      <c r="DA1620" s="55"/>
      <c r="DB1620" s="55"/>
      <c r="DC1620" s="55"/>
      <c r="DD1620" s="55"/>
      <c r="DE1620" s="55"/>
      <c r="DF1620" s="55"/>
      <c r="DG1620" s="55"/>
      <c r="DH1620" s="55"/>
      <c r="DI1620" s="55"/>
      <c r="DJ1620" s="55"/>
      <c r="DK1620" s="55"/>
      <c r="DL1620" s="55"/>
      <c r="DM1620" s="55"/>
      <c r="DN1620" s="55"/>
      <c r="DO1620" s="55"/>
      <c r="DP1620" s="55"/>
      <c r="DQ1620" s="55"/>
      <c r="DR1620" s="55"/>
      <c r="DS1620" s="55"/>
      <c r="DT1620" s="55"/>
      <c r="DU1620" s="55"/>
      <c r="DV1620" s="55"/>
      <c r="DW1620" s="55"/>
      <c r="DX1620" s="55"/>
      <c r="DY1620" s="55"/>
      <c r="DZ1620" s="55"/>
      <c r="EA1620" s="55"/>
      <c r="EB1620" s="55"/>
      <c r="EC1620" s="55"/>
      <c r="ED1620" s="55"/>
      <c r="EE1620" s="55"/>
      <c r="EF1620" s="55"/>
      <c r="EG1620" s="55"/>
      <c r="EH1620" s="55"/>
      <c r="EI1620" s="55"/>
      <c r="EJ1620" s="55"/>
      <c r="EK1620" s="55"/>
      <c r="EL1620" s="55"/>
      <c r="EM1620" s="55"/>
      <c r="EN1620" s="55"/>
      <c r="EO1620" s="55"/>
      <c r="EP1620" s="55"/>
      <c r="EQ1620" s="55"/>
      <c r="ER1620" s="55"/>
      <c r="ES1620" s="55"/>
      <c r="ET1620" s="55"/>
      <c r="EU1620" s="55"/>
      <c r="EV1620" s="55"/>
      <c r="EW1620" s="55"/>
      <c r="EX1620" s="55"/>
      <c r="EY1620" s="55"/>
      <c r="EZ1620" s="55"/>
      <c r="FA1620" s="55"/>
      <c r="FB1620" s="55"/>
      <c r="FC1620" s="55"/>
      <c r="FD1620" s="55"/>
      <c r="FE1620" s="55"/>
      <c r="FF1620" s="55"/>
      <c r="FG1620" s="55"/>
      <c r="FH1620" s="55"/>
      <c r="FI1620" s="55"/>
      <c r="FJ1620" s="55"/>
      <c r="FK1620" s="55"/>
      <c r="FL1620" s="55"/>
      <c r="FM1620" s="55"/>
      <c r="FN1620" s="55"/>
      <c r="FO1620" s="55"/>
      <c r="FP1620" s="55"/>
      <c r="FQ1620" s="55"/>
      <c r="FR1620" s="55"/>
      <c r="FS1620" s="55"/>
      <c r="FT1620" s="55"/>
      <c r="FU1620" s="55"/>
      <c r="FV1620" s="55"/>
      <c r="FW1620" s="55"/>
      <c r="FX1620" s="55"/>
      <c r="FY1620" s="55"/>
      <c r="FZ1620" s="55"/>
      <c r="GA1620" s="55"/>
      <c r="GB1620" s="55"/>
      <c r="GC1620" s="55"/>
      <c r="GD1620" s="55"/>
      <c r="GE1620" s="55"/>
      <c r="GF1620" s="55"/>
      <c r="GG1620" s="55"/>
      <c r="GH1620" s="55"/>
      <c r="GI1620" s="55"/>
      <c r="GJ1620" s="55"/>
      <c r="GK1620" s="55"/>
      <c r="GL1620" s="55"/>
      <c r="GM1620" s="55"/>
      <c r="GN1620" s="55"/>
      <c r="GO1620" s="55"/>
      <c r="GP1620" s="55"/>
      <c r="GQ1620" s="55"/>
      <c r="GR1620" s="55"/>
      <c r="GS1620" s="55"/>
      <c r="GT1620" s="55"/>
      <c r="GU1620" s="55"/>
      <c r="GV1620" s="55"/>
      <c r="GW1620" s="55"/>
      <c r="GX1620" s="55"/>
      <c r="GY1620" s="55"/>
      <c r="GZ1620" s="55"/>
      <c r="HA1620" s="55"/>
      <c r="HB1620" s="55"/>
      <c r="HC1620" s="55"/>
      <c r="HD1620" s="55"/>
      <c r="HE1620" s="55"/>
      <c r="HF1620" s="55"/>
      <c r="HG1620" s="55"/>
      <c r="HH1620" s="55"/>
      <c r="HI1620" s="55"/>
      <c r="HJ1620" s="55"/>
      <c r="HK1620" s="55"/>
      <c r="HL1620" s="55"/>
      <c r="HM1620" s="55"/>
      <c r="HN1620" s="55"/>
      <c r="HO1620" s="55"/>
      <c r="HP1620" s="55"/>
      <c r="HQ1620" s="55"/>
      <c r="HR1620" s="55"/>
      <c r="HS1620" s="55"/>
      <c r="HT1620" s="55"/>
      <c r="HU1620" s="55"/>
      <c r="HV1620" s="55"/>
      <c r="HW1620" s="55"/>
      <c r="HX1620" s="55"/>
      <c r="HY1620" s="55"/>
      <c r="HZ1620" s="55"/>
      <c r="IA1620" s="55"/>
      <c r="IB1620" s="55"/>
      <c r="IC1620" s="55"/>
      <c r="ID1620" s="55"/>
      <c r="IE1620" s="55"/>
    </row>
    <row r="1621" s="36" customFormat="1" ht="59.25" hidden="1" customHeight="1">
      <c r="A1621" s="37"/>
      <c r="B1621" s="37" t="s">
        <v>62</v>
      </c>
      <c r="C1621" s="37" t="s">
        <v>63</v>
      </c>
      <c r="D1621" s="56" t="s">
        <v>64</v>
      </c>
      <c r="E1621" s="56" t="s">
        <v>6072</v>
      </c>
      <c r="F1621" s="40" t="s">
        <v>66</v>
      </c>
      <c r="G1621" s="40" t="s">
        <v>6203</v>
      </c>
      <c r="H1621" s="56" t="s">
        <v>6204</v>
      </c>
      <c r="I1621" s="48" t="s">
        <v>6191</v>
      </c>
      <c r="J1621" s="40" t="s">
        <v>6192</v>
      </c>
      <c r="K1621" s="49" t="s">
        <v>6193</v>
      </c>
      <c r="L1621" s="49" t="s">
        <v>6194</v>
      </c>
      <c r="M1621" s="49" t="s">
        <v>6195</v>
      </c>
      <c r="N1621" s="49">
        <v>53</v>
      </c>
      <c r="O1621" s="37" t="s">
        <v>6202</v>
      </c>
      <c r="P1621" s="37" t="s">
        <v>76</v>
      </c>
      <c r="Q1621" s="42"/>
      <c r="R1621" s="91">
        <v>44013</v>
      </c>
      <c r="S1621" s="48">
        <v>5</v>
      </c>
      <c r="T1621" s="45">
        <f t="shared" si="142"/>
        <v>45839</v>
      </c>
      <c r="U1621" s="46" t="s">
        <v>78</v>
      </c>
      <c r="V1621" s="47" t="str">
        <f t="shared" si="144"/>
        <v/>
      </c>
      <c r="W1621" s="42" t="s">
        <v>79</v>
      </c>
      <c r="X1621" s="48">
        <v>200</v>
      </c>
      <c r="Y1621" s="48"/>
      <c r="Z1621" s="42" t="s">
        <v>79</v>
      </c>
      <c r="AA1621" s="37" t="s">
        <v>2744</v>
      </c>
      <c r="AB1621" s="48"/>
      <c r="AC1621" s="42" t="s">
        <v>79</v>
      </c>
      <c r="AD1621" s="49">
        <v>60</v>
      </c>
      <c r="AE1621" s="91">
        <v>45891</v>
      </c>
      <c r="AF1621" s="51">
        <f t="shared" si="141"/>
        <v>47716</v>
      </c>
      <c r="AG1621" s="40" t="s">
        <v>82</v>
      </c>
      <c r="AH1621" s="40" t="s">
        <v>83</v>
      </c>
      <c r="AI1621" s="42" t="s">
        <v>6205</v>
      </c>
      <c r="AJ1621" s="40" t="s">
        <v>109</v>
      </c>
      <c r="AK1621" s="51" t="str">
        <f t="shared" ca="1" si="143"/>
        <v>поверен</v>
      </c>
      <c r="AL1621" s="42"/>
      <c r="AM1621" s="42" t="s">
        <v>86</v>
      </c>
      <c r="AN1621" s="42" t="s">
        <v>87</v>
      </c>
      <c r="AO1621" s="42" t="s">
        <v>88</v>
      </c>
      <c r="AP1621" s="48" t="s">
        <v>6198</v>
      </c>
      <c r="AQ1621" s="41" t="s">
        <v>6113</v>
      </c>
      <c r="AR1621" s="51"/>
      <c r="AS1621" s="42" t="s">
        <v>91</v>
      </c>
      <c r="AT1621" s="37" t="s">
        <v>92</v>
      </c>
      <c r="AU1621" s="37"/>
      <c r="AV1621" s="40">
        <v>45294</v>
      </c>
      <c r="AW1621" s="40"/>
      <c r="AX1621" s="37"/>
      <c r="AY1621" s="37"/>
      <c r="AZ1621" s="37"/>
      <c r="BA1621" s="40"/>
      <c r="BB1621" s="40" t="s">
        <v>93</v>
      </c>
      <c r="BC1621" s="40" t="s">
        <v>94</v>
      </c>
      <c r="BD1621" s="42">
        <v>3201</v>
      </c>
      <c r="BE1621" s="40"/>
      <c r="BF1621" s="52"/>
      <c r="BG1621" s="53"/>
      <c r="BH1621" s="54"/>
      <c r="BI1621" s="41" t="s">
        <v>5090</v>
      </c>
      <c r="BJ1621" s="38" t="s">
        <v>6199</v>
      </c>
      <c r="BK1621" s="38" t="s">
        <v>302</v>
      </c>
      <c r="BL1621" s="55"/>
      <c r="BM1621" s="55"/>
      <c r="BN1621" s="55"/>
      <c r="BO1621" s="55"/>
      <c r="BP1621" s="55"/>
      <c r="BQ1621" s="55"/>
      <c r="BR1621" s="55"/>
      <c r="BS1621" s="55"/>
      <c r="BT1621" s="55"/>
      <c r="BU1621" s="55"/>
      <c r="BV1621" s="55"/>
      <c r="BW1621" s="55"/>
      <c r="BX1621" s="55"/>
      <c r="BY1621" s="55"/>
      <c r="BZ1621" s="55"/>
      <c r="CA1621" s="55"/>
      <c r="CB1621" s="55"/>
      <c r="CC1621" s="55"/>
      <c r="CD1621" s="55"/>
      <c r="CE1621" s="55"/>
      <c r="CF1621" s="55"/>
      <c r="CG1621" s="55"/>
      <c r="CH1621" s="55"/>
      <c r="CI1621" s="55"/>
      <c r="CJ1621" s="55"/>
      <c r="CK1621" s="55"/>
      <c r="CL1621" s="55"/>
      <c r="CM1621" s="55"/>
      <c r="CN1621" s="55"/>
      <c r="CO1621" s="55"/>
      <c r="CP1621" s="55"/>
      <c r="CQ1621" s="55"/>
      <c r="CR1621" s="55"/>
      <c r="CS1621" s="55"/>
      <c r="CT1621" s="55"/>
      <c r="CU1621" s="55"/>
      <c r="CV1621" s="55"/>
      <c r="CW1621" s="55"/>
      <c r="CX1621" s="55"/>
      <c r="CY1621" s="55"/>
      <c r="CZ1621" s="55"/>
      <c r="DA1621" s="55"/>
      <c r="DB1621" s="55"/>
      <c r="DC1621" s="55"/>
      <c r="DD1621" s="55"/>
      <c r="DE1621" s="55"/>
      <c r="DF1621" s="55"/>
      <c r="DG1621" s="55"/>
      <c r="DH1621" s="55"/>
      <c r="DI1621" s="55"/>
      <c r="DJ1621" s="55"/>
      <c r="DK1621" s="55"/>
      <c r="DL1621" s="55"/>
      <c r="DM1621" s="55"/>
      <c r="DN1621" s="55"/>
      <c r="DO1621" s="55"/>
      <c r="DP1621" s="55"/>
      <c r="DQ1621" s="55"/>
      <c r="DR1621" s="55"/>
      <c r="DS1621" s="55"/>
      <c r="DT1621" s="55"/>
      <c r="DU1621" s="55"/>
      <c r="DV1621" s="55"/>
      <c r="DW1621" s="55"/>
      <c r="DX1621" s="55"/>
      <c r="DY1621" s="55"/>
      <c r="DZ1621" s="55"/>
      <c r="EA1621" s="55"/>
      <c r="EB1621" s="55"/>
      <c r="EC1621" s="55"/>
      <c r="ED1621" s="55"/>
      <c r="EE1621" s="55"/>
      <c r="EF1621" s="55"/>
      <c r="EG1621" s="55"/>
      <c r="EH1621" s="55"/>
      <c r="EI1621" s="55"/>
      <c r="EJ1621" s="55"/>
      <c r="EK1621" s="55"/>
      <c r="EL1621" s="55"/>
      <c r="EM1621" s="55"/>
      <c r="EN1621" s="55"/>
      <c r="EO1621" s="55"/>
      <c r="EP1621" s="55"/>
      <c r="EQ1621" s="55"/>
      <c r="ER1621" s="55"/>
      <c r="ES1621" s="55"/>
      <c r="ET1621" s="55"/>
      <c r="EU1621" s="55"/>
      <c r="EV1621" s="55"/>
      <c r="EW1621" s="55"/>
      <c r="EX1621" s="55"/>
      <c r="EY1621" s="55"/>
      <c r="EZ1621" s="55"/>
      <c r="FA1621" s="55"/>
      <c r="FB1621" s="55"/>
      <c r="FC1621" s="55"/>
      <c r="FD1621" s="55"/>
      <c r="FE1621" s="55"/>
      <c r="FF1621" s="55"/>
      <c r="FG1621" s="55"/>
      <c r="FH1621" s="55"/>
      <c r="FI1621" s="55"/>
      <c r="FJ1621" s="55"/>
      <c r="FK1621" s="55"/>
      <c r="FL1621" s="55"/>
      <c r="FM1621" s="55"/>
      <c r="FN1621" s="55"/>
      <c r="FO1621" s="55"/>
      <c r="FP1621" s="55"/>
      <c r="FQ1621" s="55"/>
      <c r="FR1621" s="55"/>
      <c r="FS1621" s="55"/>
      <c r="FT1621" s="55"/>
      <c r="FU1621" s="55"/>
      <c r="FV1621" s="55"/>
      <c r="FW1621" s="55"/>
      <c r="FX1621" s="55"/>
      <c r="FY1621" s="55"/>
      <c r="FZ1621" s="55"/>
      <c r="GA1621" s="55"/>
      <c r="GB1621" s="55"/>
      <c r="GC1621" s="55"/>
      <c r="GD1621" s="55"/>
      <c r="GE1621" s="55"/>
      <c r="GF1621" s="55"/>
      <c r="GG1621" s="55"/>
      <c r="GH1621" s="55"/>
      <c r="GI1621" s="55"/>
      <c r="GJ1621" s="55"/>
      <c r="GK1621" s="55"/>
      <c r="GL1621" s="55"/>
      <c r="GM1621" s="55"/>
      <c r="GN1621" s="55"/>
      <c r="GO1621" s="55"/>
      <c r="GP1621" s="55"/>
      <c r="GQ1621" s="55"/>
      <c r="GR1621" s="55"/>
      <c r="GS1621" s="55"/>
      <c r="GT1621" s="55"/>
      <c r="GU1621" s="55"/>
      <c r="GV1621" s="55"/>
      <c r="GW1621" s="55"/>
      <c r="GX1621" s="55"/>
      <c r="GY1621" s="55"/>
      <c r="GZ1621" s="55"/>
      <c r="HA1621" s="55"/>
      <c r="HB1621" s="55"/>
      <c r="HC1621" s="55"/>
      <c r="HD1621" s="55"/>
      <c r="HE1621" s="55"/>
      <c r="HF1621" s="55"/>
      <c r="HG1621" s="55"/>
      <c r="HH1621" s="55"/>
      <c r="HI1621" s="55"/>
      <c r="HJ1621" s="55"/>
      <c r="HK1621" s="55"/>
      <c r="HL1621" s="55"/>
      <c r="HM1621" s="55"/>
      <c r="HN1621" s="55"/>
      <c r="HO1621" s="55"/>
      <c r="HP1621" s="55"/>
      <c r="HQ1621" s="55"/>
      <c r="HR1621" s="55"/>
      <c r="HS1621" s="55"/>
      <c r="HT1621" s="55"/>
      <c r="HU1621" s="55"/>
      <c r="HV1621" s="55"/>
      <c r="HW1621" s="55"/>
      <c r="HX1621" s="55"/>
      <c r="HY1621" s="55"/>
      <c r="HZ1621" s="55"/>
      <c r="IA1621" s="55"/>
      <c r="IB1621" s="55"/>
      <c r="IC1621" s="55"/>
      <c r="ID1621" s="55"/>
      <c r="IE1621" s="55"/>
    </row>
    <row r="1622" s="36" customFormat="1" ht="60" hidden="1" customHeight="1">
      <c r="A1622" s="37"/>
      <c r="B1622" s="37" t="s">
        <v>62</v>
      </c>
      <c r="C1622" s="37" t="s">
        <v>63</v>
      </c>
      <c r="D1622" s="56" t="s">
        <v>64</v>
      </c>
      <c r="E1622" s="56" t="s">
        <v>6072</v>
      </c>
      <c r="F1622" s="40" t="s">
        <v>66</v>
      </c>
      <c r="G1622" s="40" t="s">
        <v>6206</v>
      </c>
      <c r="H1622" s="56" t="s">
        <v>6207</v>
      </c>
      <c r="I1622" s="48" t="s">
        <v>6191</v>
      </c>
      <c r="J1622" s="40" t="s">
        <v>6192</v>
      </c>
      <c r="K1622" s="49" t="s">
        <v>6193</v>
      </c>
      <c r="L1622" s="49" t="s">
        <v>6194</v>
      </c>
      <c r="M1622" s="49" t="s">
        <v>6195</v>
      </c>
      <c r="N1622" s="49">
        <v>50</v>
      </c>
      <c r="O1622" s="37" t="s">
        <v>6202</v>
      </c>
      <c r="P1622" s="37" t="s">
        <v>76</v>
      </c>
      <c r="Q1622" s="42"/>
      <c r="R1622" s="91">
        <v>44013</v>
      </c>
      <c r="S1622" s="48">
        <v>5</v>
      </c>
      <c r="T1622" s="45">
        <f t="shared" si="142"/>
        <v>45839</v>
      </c>
      <c r="U1622" s="46" t="s">
        <v>78</v>
      </c>
      <c r="V1622" s="47" t="str">
        <f t="shared" si="144"/>
        <v/>
      </c>
      <c r="W1622" s="42" t="s">
        <v>79</v>
      </c>
      <c r="X1622" s="48">
        <v>200</v>
      </c>
      <c r="Y1622" s="48"/>
      <c r="Z1622" s="42" t="s">
        <v>79</v>
      </c>
      <c r="AA1622" s="37" t="s">
        <v>2744</v>
      </c>
      <c r="AB1622" s="48"/>
      <c r="AC1622" s="42" t="s">
        <v>79</v>
      </c>
      <c r="AD1622" s="49">
        <v>60</v>
      </c>
      <c r="AE1622" s="91">
        <v>45814</v>
      </c>
      <c r="AF1622" s="51">
        <f t="shared" si="141"/>
        <v>47639</v>
      </c>
      <c r="AG1622" s="40" t="s">
        <v>82</v>
      </c>
      <c r="AH1622" s="40" t="s">
        <v>83</v>
      </c>
      <c r="AI1622" s="42" t="s">
        <v>6208</v>
      </c>
      <c r="AJ1622" s="40" t="s">
        <v>109</v>
      </c>
      <c r="AK1622" s="51" t="str">
        <f t="shared" ca="1" si="143"/>
        <v>поверен</v>
      </c>
      <c r="AL1622" s="42"/>
      <c r="AM1622" s="42" t="s">
        <v>86</v>
      </c>
      <c r="AN1622" s="42" t="s">
        <v>87</v>
      </c>
      <c r="AO1622" s="42" t="s">
        <v>88</v>
      </c>
      <c r="AP1622" s="48" t="s">
        <v>6198</v>
      </c>
      <c r="AQ1622" s="41" t="s">
        <v>6113</v>
      </c>
      <c r="AR1622" s="51"/>
      <c r="AS1622" s="42" t="s">
        <v>91</v>
      </c>
      <c r="AT1622" s="37" t="s">
        <v>92</v>
      </c>
      <c r="AU1622" s="37"/>
      <c r="AV1622" s="40">
        <v>45294</v>
      </c>
      <c r="AW1622" s="40"/>
      <c r="AX1622" s="37"/>
      <c r="AY1622" s="37"/>
      <c r="AZ1622" s="37"/>
      <c r="BA1622" s="40"/>
      <c r="BB1622" s="40" t="s">
        <v>93</v>
      </c>
      <c r="BC1622" s="40" t="s">
        <v>94</v>
      </c>
      <c r="BD1622" s="42">
        <v>3201</v>
      </c>
      <c r="BE1622" s="40"/>
      <c r="BF1622" s="52"/>
      <c r="BG1622" s="53"/>
      <c r="BH1622" s="54"/>
      <c r="BI1622" s="41" t="s">
        <v>5090</v>
      </c>
      <c r="BJ1622" s="38" t="s">
        <v>6199</v>
      </c>
      <c r="BK1622" s="38" t="s">
        <v>302</v>
      </c>
      <c r="BL1622" s="55"/>
      <c r="BM1622" s="55"/>
      <c r="BN1622" s="55"/>
      <c r="BO1622" s="55"/>
      <c r="BP1622" s="55"/>
      <c r="BQ1622" s="55"/>
      <c r="BR1622" s="55"/>
      <c r="BS1622" s="55"/>
      <c r="BT1622" s="55"/>
      <c r="BU1622" s="55"/>
      <c r="BV1622" s="55"/>
      <c r="BW1622" s="55"/>
      <c r="BX1622" s="55"/>
      <c r="BY1622" s="55"/>
      <c r="BZ1622" s="55"/>
      <c r="CA1622" s="55"/>
      <c r="CB1622" s="55"/>
      <c r="CC1622" s="55"/>
      <c r="CD1622" s="55"/>
      <c r="CE1622" s="55"/>
      <c r="CF1622" s="55"/>
      <c r="CG1622" s="55"/>
      <c r="CH1622" s="55"/>
      <c r="CI1622" s="55"/>
      <c r="CJ1622" s="55"/>
      <c r="CK1622" s="55"/>
      <c r="CL1622" s="55"/>
      <c r="CM1622" s="55"/>
      <c r="CN1622" s="55"/>
      <c r="CO1622" s="55"/>
      <c r="CP1622" s="55"/>
      <c r="CQ1622" s="55"/>
      <c r="CR1622" s="55"/>
      <c r="CS1622" s="55"/>
      <c r="CT1622" s="55"/>
      <c r="CU1622" s="55"/>
      <c r="CV1622" s="55"/>
      <c r="CW1622" s="55"/>
      <c r="CX1622" s="55"/>
      <c r="CY1622" s="55"/>
      <c r="CZ1622" s="55"/>
      <c r="DA1622" s="55"/>
      <c r="DB1622" s="55"/>
      <c r="DC1622" s="55"/>
      <c r="DD1622" s="55"/>
      <c r="DE1622" s="55"/>
      <c r="DF1622" s="55"/>
      <c r="DG1622" s="55"/>
      <c r="DH1622" s="55"/>
      <c r="DI1622" s="55"/>
      <c r="DJ1622" s="55"/>
      <c r="DK1622" s="55"/>
      <c r="DL1622" s="55"/>
      <c r="DM1622" s="55"/>
      <c r="DN1622" s="55"/>
      <c r="DO1622" s="55"/>
      <c r="DP1622" s="55"/>
      <c r="DQ1622" s="55"/>
      <c r="DR1622" s="55"/>
      <c r="DS1622" s="55"/>
      <c r="DT1622" s="55"/>
      <c r="DU1622" s="55"/>
      <c r="DV1622" s="55"/>
      <c r="DW1622" s="55"/>
      <c r="DX1622" s="55"/>
      <c r="DY1622" s="55"/>
      <c r="DZ1622" s="55"/>
      <c r="EA1622" s="55"/>
      <c r="EB1622" s="55"/>
      <c r="EC1622" s="55"/>
      <c r="ED1622" s="55"/>
      <c r="EE1622" s="55"/>
      <c r="EF1622" s="55"/>
      <c r="EG1622" s="55"/>
      <c r="EH1622" s="55"/>
      <c r="EI1622" s="55"/>
      <c r="EJ1622" s="55"/>
      <c r="EK1622" s="55"/>
      <c r="EL1622" s="55"/>
      <c r="EM1622" s="55"/>
      <c r="EN1622" s="55"/>
      <c r="EO1622" s="55"/>
      <c r="EP1622" s="55"/>
      <c r="EQ1622" s="55"/>
      <c r="ER1622" s="55"/>
      <c r="ES1622" s="55"/>
      <c r="ET1622" s="55"/>
      <c r="EU1622" s="55"/>
      <c r="EV1622" s="55"/>
      <c r="EW1622" s="55"/>
      <c r="EX1622" s="55"/>
      <c r="EY1622" s="55"/>
      <c r="EZ1622" s="55"/>
      <c r="FA1622" s="55"/>
      <c r="FB1622" s="55"/>
      <c r="FC1622" s="55"/>
      <c r="FD1622" s="55"/>
      <c r="FE1622" s="55"/>
      <c r="FF1622" s="55"/>
      <c r="FG1622" s="55"/>
      <c r="FH1622" s="55"/>
      <c r="FI1622" s="55"/>
      <c r="FJ1622" s="55"/>
      <c r="FK1622" s="55"/>
      <c r="FL1622" s="55"/>
      <c r="FM1622" s="55"/>
      <c r="FN1622" s="55"/>
      <c r="FO1622" s="55"/>
      <c r="FP1622" s="55"/>
      <c r="FQ1622" s="55"/>
      <c r="FR1622" s="55"/>
      <c r="FS1622" s="55"/>
      <c r="FT1622" s="55"/>
      <c r="FU1622" s="55"/>
      <c r="FV1622" s="55"/>
      <c r="FW1622" s="55"/>
      <c r="FX1622" s="55"/>
      <c r="FY1622" s="55"/>
      <c r="FZ1622" s="55"/>
      <c r="GA1622" s="55"/>
      <c r="GB1622" s="55"/>
      <c r="GC1622" s="55"/>
      <c r="GD1622" s="55"/>
      <c r="GE1622" s="55"/>
      <c r="GF1622" s="55"/>
      <c r="GG1622" s="55"/>
      <c r="GH1622" s="55"/>
      <c r="GI1622" s="55"/>
      <c r="GJ1622" s="55"/>
      <c r="GK1622" s="55"/>
      <c r="GL1622" s="55"/>
      <c r="GM1622" s="55"/>
      <c r="GN1622" s="55"/>
      <c r="GO1622" s="55"/>
      <c r="GP1622" s="55"/>
      <c r="GQ1622" s="55"/>
      <c r="GR1622" s="55"/>
      <c r="GS1622" s="55"/>
      <c r="GT1622" s="55"/>
      <c r="GU1622" s="55"/>
      <c r="GV1622" s="55"/>
      <c r="GW1622" s="55"/>
      <c r="GX1622" s="55"/>
      <c r="GY1622" s="55"/>
      <c r="GZ1622" s="55"/>
      <c r="HA1622" s="55"/>
      <c r="HB1622" s="55"/>
      <c r="HC1622" s="55"/>
      <c r="HD1622" s="55"/>
      <c r="HE1622" s="55"/>
      <c r="HF1622" s="55"/>
      <c r="HG1622" s="55"/>
      <c r="HH1622" s="55"/>
      <c r="HI1622" s="55"/>
      <c r="HJ1622" s="55"/>
      <c r="HK1622" s="55"/>
      <c r="HL1622" s="55"/>
      <c r="HM1622" s="55"/>
      <c r="HN1622" s="55"/>
      <c r="HO1622" s="55"/>
      <c r="HP1622" s="55"/>
      <c r="HQ1622" s="55"/>
      <c r="HR1622" s="55"/>
      <c r="HS1622" s="55"/>
      <c r="HT1622" s="55"/>
      <c r="HU1622" s="55"/>
      <c r="HV1622" s="55"/>
      <c r="HW1622" s="55"/>
      <c r="HX1622" s="55"/>
      <c r="HY1622" s="55"/>
      <c r="HZ1622" s="55"/>
      <c r="IA1622" s="55"/>
      <c r="IB1622" s="55"/>
      <c r="IC1622" s="55"/>
      <c r="ID1622" s="55"/>
      <c r="IE1622" s="55"/>
    </row>
    <row r="1623" s="36" customFormat="1" ht="60" hidden="1" customHeight="1">
      <c r="A1623" s="37"/>
      <c r="B1623" s="37" t="s">
        <v>62</v>
      </c>
      <c r="C1623" s="37" t="s">
        <v>63</v>
      </c>
      <c r="D1623" s="56" t="s">
        <v>64</v>
      </c>
      <c r="E1623" s="56" t="s">
        <v>6072</v>
      </c>
      <c r="F1623" s="40" t="s">
        <v>66</v>
      </c>
      <c r="G1623" s="40" t="s">
        <v>6209</v>
      </c>
      <c r="H1623" s="56" t="s">
        <v>6210</v>
      </c>
      <c r="I1623" s="48" t="s">
        <v>6191</v>
      </c>
      <c r="J1623" s="40" t="s">
        <v>6192</v>
      </c>
      <c r="K1623" s="49" t="s">
        <v>6193</v>
      </c>
      <c r="L1623" s="49" t="s">
        <v>6194</v>
      </c>
      <c r="M1623" s="49" t="s">
        <v>6195</v>
      </c>
      <c r="N1623" s="49">
        <v>51</v>
      </c>
      <c r="O1623" s="37" t="s">
        <v>6202</v>
      </c>
      <c r="P1623" s="37" t="s">
        <v>76</v>
      </c>
      <c r="Q1623" s="42"/>
      <c r="R1623" s="91">
        <v>44013</v>
      </c>
      <c r="S1623" s="48">
        <v>5</v>
      </c>
      <c r="T1623" s="45">
        <f t="shared" si="142"/>
        <v>45839</v>
      </c>
      <c r="U1623" s="46" t="s">
        <v>78</v>
      </c>
      <c r="V1623" s="47" t="str">
        <f t="shared" si="144"/>
        <v/>
      </c>
      <c r="W1623" s="42" t="s">
        <v>79</v>
      </c>
      <c r="X1623" s="48">
        <v>200</v>
      </c>
      <c r="Y1623" s="48"/>
      <c r="Z1623" s="42" t="s">
        <v>79</v>
      </c>
      <c r="AA1623" s="37" t="s">
        <v>2744</v>
      </c>
      <c r="AB1623" s="48"/>
      <c r="AC1623" s="42" t="s">
        <v>79</v>
      </c>
      <c r="AD1623" s="49">
        <v>60</v>
      </c>
      <c r="AE1623" s="91">
        <v>45891</v>
      </c>
      <c r="AF1623" s="51">
        <f t="shared" si="141"/>
        <v>47716</v>
      </c>
      <c r="AG1623" s="40" t="s">
        <v>82</v>
      </c>
      <c r="AH1623" s="40" t="s">
        <v>83</v>
      </c>
      <c r="AI1623" s="42" t="s">
        <v>6211</v>
      </c>
      <c r="AJ1623" s="40" t="s">
        <v>109</v>
      </c>
      <c r="AK1623" s="51" t="str">
        <f t="shared" ca="1" si="143"/>
        <v>поверен</v>
      </c>
      <c r="AL1623" s="42"/>
      <c r="AM1623" s="42" t="s">
        <v>86</v>
      </c>
      <c r="AN1623" s="42" t="s">
        <v>87</v>
      </c>
      <c r="AO1623" s="42" t="s">
        <v>88</v>
      </c>
      <c r="AP1623" s="48" t="s">
        <v>6198</v>
      </c>
      <c r="AQ1623" s="41" t="s">
        <v>6113</v>
      </c>
      <c r="AR1623" s="51"/>
      <c r="AS1623" s="42" t="s">
        <v>91</v>
      </c>
      <c r="AT1623" s="37" t="s">
        <v>92</v>
      </c>
      <c r="AU1623" s="37"/>
      <c r="AV1623" s="40">
        <v>45294</v>
      </c>
      <c r="AW1623" s="40"/>
      <c r="AX1623" s="37"/>
      <c r="AY1623" s="37"/>
      <c r="AZ1623" s="37"/>
      <c r="BA1623" s="40"/>
      <c r="BB1623" s="40" t="s">
        <v>93</v>
      </c>
      <c r="BC1623" s="40" t="s">
        <v>94</v>
      </c>
      <c r="BD1623" s="42">
        <v>3201</v>
      </c>
      <c r="BE1623" s="40"/>
      <c r="BF1623" s="52"/>
      <c r="BG1623" s="53"/>
      <c r="BH1623" s="54"/>
      <c r="BI1623" s="41" t="s">
        <v>5090</v>
      </c>
      <c r="BJ1623" s="38" t="s">
        <v>6199</v>
      </c>
      <c r="BK1623" s="38" t="s">
        <v>302</v>
      </c>
      <c r="BL1623" s="55"/>
      <c r="BM1623" s="55"/>
      <c r="BN1623" s="55"/>
      <c r="BO1623" s="55"/>
      <c r="BP1623" s="55"/>
      <c r="BQ1623" s="55"/>
      <c r="BR1623" s="55"/>
      <c r="BS1623" s="55"/>
      <c r="BT1623" s="55"/>
      <c r="BU1623" s="55"/>
      <c r="BV1623" s="55"/>
      <c r="BW1623" s="55"/>
      <c r="BX1623" s="55"/>
      <c r="BY1623" s="55"/>
      <c r="BZ1623" s="55"/>
      <c r="CA1623" s="55"/>
      <c r="CB1623" s="55"/>
      <c r="CC1623" s="55"/>
      <c r="CD1623" s="55"/>
      <c r="CE1623" s="55"/>
      <c r="CF1623" s="55"/>
      <c r="CG1623" s="55"/>
      <c r="CH1623" s="55"/>
      <c r="CI1623" s="55"/>
      <c r="CJ1623" s="55"/>
      <c r="CK1623" s="55"/>
      <c r="CL1623" s="55"/>
      <c r="CM1623" s="55"/>
      <c r="CN1623" s="55"/>
      <c r="CO1623" s="55"/>
      <c r="CP1623" s="55"/>
      <c r="CQ1623" s="55"/>
      <c r="CR1623" s="55"/>
      <c r="CS1623" s="55"/>
      <c r="CT1623" s="55"/>
      <c r="CU1623" s="55"/>
      <c r="CV1623" s="55"/>
      <c r="CW1623" s="55"/>
      <c r="CX1623" s="55"/>
      <c r="CY1623" s="55"/>
      <c r="CZ1623" s="55"/>
      <c r="DA1623" s="55"/>
      <c r="DB1623" s="55"/>
      <c r="DC1623" s="55"/>
      <c r="DD1623" s="55"/>
      <c r="DE1623" s="55"/>
      <c r="DF1623" s="55"/>
      <c r="DG1623" s="55"/>
      <c r="DH1623" s="55"/>
      <c r="DI1623" s="55"/>
      <c r="DJ1623" s="55"/>
      <c r="DK1623" s="55"/>
      <c r="DL1623" s="55"/>
      <c r="DM1623" s="55"/>
      <c r="DN1623" s="55"/>
      <c r="DO1623" s="55"/>
      <c r="DP1623" s="55"/>
      <c r="DQ1623" s="55"/>
      <c r="DR1623" s="55"/>
      <c r="DS1623" s="55"/>
      <c r="DT1623" s="55"/>
      <c r="DU1623" s="55"/>
      <c r="DV1623" s="55"/>
      <c r="DW1623" s="55"/>
      <c r="DX1623" s="55"/>
      <c r="DY1623" s="55"/>
      <c r="DZ1623" s="55"/>
      <c r="EA1623" s="55"/>
      <c r="EB1623" s="55"/>
      <c r="EC1623" s="55"/>
      <c r="ED1623" s="55"/>
      <c r="EE1623" s="55"/>
      <c r="EF1623" s="55"/>
      <c r="EG1623" s="55"/>
      <c r="EH1623" s="55"/>
      <c r="EI1623" s="55"/>
      <c r="EJ1623" s="55"/>
      <c r="EK1623" s="55"/>
      <c r="EL1623" s="55"/>
      <c r="EM1623" s="55"/>
      <c r="EN1623" s="55"/>
      <c r="EO1623" s="55"/>
      <c r="EP1623" s="55"/>
      <c r="EQ1623" s="55"/>
      <c r="ER1623" s="55"/>
      <c r="ES1623" s="55"/>
      <c r="ET1623" s="55"/>
      <c r="EU1623" s="55"/>
      <c r="EV1623" s="55"/>
      <c r="EW1623" s="55"/>
      <c r="EX1623" s="55"/>
      <c r="EY1623" s="55"/>
      <c r="EZ1623" s="55"/>
      <c r="FA1623" s="55"/>
      <c r="FB1623" s="55"/>
      <c r="FC1623" s="55"/>
      <c r="FD1623" s="55"/>
      <c r="FE1623" s="55"/>
      <c r="FF1623" s="55"/>
      <c r="FG1623" s="55"/>
      <c r="FH1623" s="55"/>
      <c r="FI1623" s="55"/>
      <c r="FJ1623" s="55"/>
      <c r="FK1623" s="55"/>
      <c r="FL1623" s="55"/>
      <c r="FM1623" s="55"/>
      <c r="FN1623" s="55"/>
      <c r="FO1623" s="55"/>
      <c r="FP1623" s="55"/>
      <c r="FQ1623" s="55"/>
      <c r="FR1623" s="55"/>
      <c r="FS1623" s="55"/>
      <c r="FT1623" s="55"/>
      <c r="FU1623" s="55"/>
      <c r="FV1623" s="55"/>
      <c r="FW1623" s="55"/>
      <c r="FX1623" s="55"/>
      <c r="FY1623" s="55"/>
      <c r="FZ1623" s="55"/>
      <c r="GA1623" s="55"/>
      <c r="GB1623" s="55"/>
      <c r="GC1623" s="55"/>
      <c r="GD1623" s="55"/>
      <c r="GE1623" s="55"/>
      <c r="GF1623" s="55"/>
      <c r="GG1623" s="55"/>
      <c r="GH1623" s="55"/>
      <c r="GI1623" s="55"/>
      <c r="GJ1623" s="55"/>
      <c r="GK1623" s="55"/>
      <c r="GL1623" s="55"/>
      <c r="GM1623" s="55"/>
      <c r="GN1623" s="55"/>
      <c r="GO1623" s="55"/>
      <c r="GP1623" s="55"/>
      <c r="GQ1623" s="55"/>
      <c r="GR1623" s="55"/>
      <c r="GS1623" s="55"/>
      <c r="GT1623" s="55"/>
      <c r="GU1623" s="55"/>
      <c r="GV1623" s="55"/>
      <c r="GW1623" s="55"/>
      <c r="GX1623" s="55"/>
      <c r="GY1623" s="55"/>
      <c r="GZ1623" s="55"/>
      <c r="HA1623" s="55"/>
      <c r="HB1623" s="55"/>
      <c r="HC1623" s="55"/>
      <c r="HD1623" s="55"/>
      <c r="HE1623" s="55"/>
      <c r="HF1623" s="55"/>
      <c r="HG1623" s="55"/>
      <c r="HH1623" s="55"/>
      <c r="HI1623" s="55"/>
      <c r="HJ1623" s="55"/>
      <c r="HK1623" s="55"/>
      <c r="HL1623" s="55"/>
      <c r="HM1623" s="55"/>
      <c r="HN1623" s="55"/>
      <c r="HO1623" s="55"/>
      <c r="HP1623" s="55"/>
      <c r="HQ1623" s="55"/>
      <c r="HR1623" s="55"/>
      <c r="HS1623" s="55"/>
      <c r="HT1623" s="55"/>
      <c r="HU1623" s="55"/>
      <c r="HV1623" s="55"/>
      <c r="HW1623" s="55"/>
      <c r="HX1623" s="55"/>
      <c r="HY1623" s="55"/>
      <c r="HZ1623" s="55"/>
      <c r="IA1623" s="55"/>
      <c r="IB1623" s="55"/>
      <c r="IC1623" s="55"/>
      <c r="ID1623" s="55"/>
      <c r="IE1623" s="55"/>
    </row>
    <row r="1624" s="36" customFormat="1" ht="78.75" hidden="1" customHeight="1">
      <c r="A1624" s="37"/>
      <c r="B1624" s="37" t="s">
        <v>62</v>
      </c>
      <c r="C1624" s="37" t="s">
        <v>63</v>
      </c>
      <c r="D1624" s="56" t="s">
        <v>64</v>
      </c>
      <c r="E1624" s="56" t="s">
        <v>6072</v>
      </c>
      <c r="F1624" s="40" t="s">
        <v>66</v>
      </c>
      <c r="G1624" s="40" t="s">
        <v>6212</v>
      </c>
      <c r="H1624" s="56" t="s">
        <v>6213</v>
      </c>
      <c r="I1624" s="48" t="s">
        <v>6191</v>
      </c>
      <c r="J1624" s="40" t="s">
        <v>6192</v>
      </c>
      <c r="K1624" s="49" t="s">
        <v>6193</v>
      </c>
      <c r="L1624" s="49" t="s">
        <v>6194</v>
      </c>
      <c r="M1624" s="49" t="s">
        <v>6195</v>
      </c>
      <c r="N1624" s="49">
        <v>52</v>
      </c>
      <c r="O1624" s="37" t="s">
        <v>6202</v>
      </c>
      <c r="P1624" s="37" t="s">
        <v>76</v>
      </c>
      <c r="Q1624" s="42"/>
      <c r="R1624" s="91">
        <v>44013</v>
      </c>
      <c r="S1624" s="48">
        <v>5</v>
      </c>
      <c r="T1624" s="45">
        <f t="shared" si="142"/>
        <v>45839</v>
      </c>
      <c r="U1624" s="46" t="s">
        <v>78</v>
      </c>
      <c r="V1624" s="47" t="str">
        <f t="shared" si="144"/>
        <v/>
      </c>
      <c r="W1624" s="42" t="s">
        <v>79</v>
      </c>
      <c r="X1624" s="48">
        <v>200</v>
      </c>
      <c r="Y1624" s="48"/>
      <c r="Z1624" s="42" t="s">
        <v>79</v>
      </c>
      <c r="AA1624" s="37" t="s">
        <v>2744</v>
      </c>
      <c r="AB1624" s="48"/>
      <c r="AC1624" s="42" t="s">
        <v>79</v>
      </c>
      <c r="AD1624" s="49">
        <v>60</v>
      </c>
      <c r="AE1624" s="91">
        <v>45891</v>
      </c>
      <c r="AF1624" s="51">
        <f t="shared" si="141"/>
        <v>47716</v>
      </c>
      <c r="AG1624" s="40" t="s">
        <v>82</v>
      </c>
      <c r="AH1624" s="40" t="s">
        <v>83</v>
      </c>
      <c r="AI1624" s="42" t="s">
        <v>6214</v>
      </c>
      <c r="AJ1624" s="40" t="s">
        <v>109</v>
      </c>
      <c r="AK1624" s="51" t="str">
        <f t="shared" ca="1" si="143"/>
        <v>поверен</v>
      </c>
      <c r="AL1624" s="42"/>
      <c r="AM1624" s="42" t="s">
        <v>86</v>
      </c>
      <c r="AN1624" s="42" t="s">
        <v>87</v>
      </c>
      <c r="AO1624" s="42" t="s">
        <v>88</v>
      </c>
      <c r="AP1624" s="48" t="s">
        <v>6198</v>
      </c>
      <c r="AQ1624" s="41" t="s">
        <v>6113</v>
      </c>
      <c r="AR1624" s="51"/>
      <c r="AS1624" s="42" t="s">
        <v>91</v>
      </c>
      <c r="AT1624" s="37" t="s">
        <v>92</v>
      </c>
      <c r="AU1624" s="37"/>
      <c r="AV1624" s="40">
        <v>45294</v>
      </c>
      <c r="AW1624" s="40"/>
      <c r="AX1624" s="37"/>
      <c r="AY1624" s="37"/>
      <c r="AZ1624" s="37"/>
      <c r="BA1624" s="40"/>
      <c r="BB1624" s="40" t="s">
        <v>93</v>
      </c>
      <c r="BC1624" s="40" t="s">
        <v>94</v>
      </c>
      <c r="BD1624" s="42">
        <v>3201</v>
      </c>
      <c r="BE1624" s="40"/>
      <c r="BF1624" s="52"/>
      <c r="BG1624" s="53"/>
      <c r="BH1624" s="54"/>
      <c r="BI1624" s="41" t="s">
        <v>5090</v>
      </c>
      <c r="BJ1624" s="38" t="s">
        <v>6199</v>
      </c>
      <c r="BK1624" s="38" t="s">
        <v>302</v>
      </c>
      <c r="BL1624" s="55"/>
      <c r="BM1624" s="55"/>
      <c r="BN1624" s="55"/>
      <c r="BO1624" s="55"/>
      <c r="BP1624" s="55"/>
      <c r="BQ1624" s="55"/>
      <c r="BR1624" s="55"/>
      <c r="BS1624" s="55"/>
      <c r="BT1624" s="55"/>
      <c r="BU1624" s="55"/>
      <c r="BV1624" s="55"/>
      <c r="BW1624" s="55"/>
      <c r="BX1624" s="55"/>
      <c r="BY1624" s="55"/>
      <c r="BZ1624" s="55"/>
      <c r="CA1624" s="55"/>
      <c r="CB1624" s="55"/>
      <c r="CC1624" s="55"/>
      <c r="CD1624" s="55"/>
      <c r="CE1624" s="55"/>
      <c r="CF1624" s="55"/>
      <c r="CG1624" s="55"/>
      <c r="CH1624" s="55"/>
      <c r="CI1624" s="55"/>
      <c r="CJ1624" s="55"/>
      <c r="CK1624" s="55"/>
      <c r="CL1624" s="55"/>
      <c r="CM1624" s="55"/>
      <c r="CN1624" s="55"/>
      <c r="CO1624" s="55"/>
      <c r="CP1624" s="55"/>
      <c r="CQ1624" s="55"/>
      <c r="CR1624" s="55"/>
      <c r="CS1624" s="55"/>
      <c r="CT1624" s="55"/>
      <c r="CU1624" s="55"/>
      <c r="CV1624" s="55"/>
      <c r="CW1624" s="55"/>
      <c r="CX1624" s="55"/>
      <c r="CY1624" s="55"/>
      <c r="CZ1624" s="55"/>
      <c r="DA1624" s="55"/>
      <c r="DB1624" s="55"/>
      <c r="DC1624" s="55"/>
      <c r="DD1624" s="55"/>
      <c r="DE1624" s="55"/>
      <c r="DF1624" s="55"/>
      <c r="DG1624" s="55"/>
      <c r="DH1624" s="55"/>
      <c r="DI1624" s="55"/>
      <c r="DJ1624" s="55"/>
      <c r="DK1624" s="55"/>
      <c r="DL1624" s="55"/>
      <c r="DM1624" s="55"/>
      <c r="DN1624" s="55"/>
      <c r="DO1624" s="55"/>
      <c r="DP1624" s="55"/>
      <c r="DQ1624" s="55"/>
      <c r="DR1624" s="55"/>
      <c r="DS1624" s="55"/>
      <c r="DT1624" s="55"/>
      <c r="DU1624" s="55"/>
      <c r="DV1624" s="55"/>
      <c r="DW1624" s="55"/>
      <c r="DX1624" s="55"/>
      <c r="DY1624" s="55"/>
      <c r="DZ1624" s="55"/>
      <c r="EA1624" s="55"/>
      <c r="EB1624" s="55"/>
      <c r="EC1624" s="55"/>
      <c r="ED1624" s="55"/>
      <c r="EE1624" s="55"/>
      <c r="EF1624" s="55"/>
      <c r="EG1624" s="55"/>
      <c r="EH1624" s="55"/>
      <c r="EI1624" s="55"/>
      <c r="EJ1624" s="55"/>
      <c r="EK1624" s="55"/>
      <c r="EL1624" s="55"/>
      <c r="EM1624" s="55"/>
      <c r="EN1624" s="55"/>
      <c r="EO1624" s="55"/>
      <c r="EP1624" s="55"/>
      <c r="EQ1624" s="55"/>
      <c r="ER1624" s="55"/>
      <c r="ES1624" s="55"/>
      <c r="ET1624" s="55"/>
      <c r="EU1624" s="55"/>
      <c r="EV1624" s="55"/>
      <c r="EW1624" s="55"/>
      <c r="EX1624" s="55"/>
      <c r="EY1624" s="55"/>
      <c r="EZ1624" s="55"/>
      <c r="FA1624" s="55"/>
      <c r="FB1624" s="55"/>
      <c r="FC1624" s="55"/>
      <c r="FD1624" s="55"/>
      <c r="FE1624" s="55"/>
      <c r="FF1624" s="55"/>
      <c r="FG1624" s="55"/>
      <c r="FH1624" s="55"/>
      <c r="FI1624" s="55"/>
      <c r="FJ1624" s="55"/>
      <c r="FK1624" s="55"/>
      <c r="FL1624" s="55"/>
      <c r="FM1624" s="55"/>
      <c r="FN1624" s="55"/>
      <c r="FO1624" s="55"/>
      <c r="FP1624" s="55"/>
      <c r="FQ1624" s="55"/>
      <c r="FR1624" s="55"/>
      <c r="FS1624" s="55"/>
      <c r="FT1624" s="55"/>
      <c r="FU1624" s="55"/>
      <c r="FV1624" s="55"/>
      <c r="FW1624" s="55"/>
      <c r="FX1624" s="55"/>
      <c r="FY1624" s="55"/>
      <c r="FZ1624" s="55"/>
      <c r="GA1624" s="55"/>
      <c r="GB1624" s="55"/>
      <c r="GC1624" s="55"/>
      <c r="GD1624" s="55"/>
      <c r="GE1624" s="55"/>
      <c r="GF1624" s="55"/>
      <c r="GG1624" s="55"/>
      <c r="GH1624" s="55"/>
      <c r="GI1624" s="55"/>
      <c r="GJ1624" s="55"/>
      <c r="GK1624" s="55"/>
      <c r="GL1624" s="55"/>
      <c r="GM1624" s="55"/>
      <c r="GN1624" s="55"/>
      <c r="GO1624" s="55"/>
      <c r="GP1624" s="55"/>
      <c r="GQ1624" s="55"/>
      <c r="GR1624" s="55"/>
      <c r="GS1624" s="55"/>
      <c r="GT1624" s="55"/>
      <c r="GU1624" s="55"/>
      <c r="GV1624" s="55"/>
      <c r="GW1624" s="55"/>
      <c r="GX1624" s="55"/>
      <c r="GY1624" s="55"/>
      <c r="GZ1624" s="55"/>
      <c r="HA1624" s="55"/>
      <c r="HB1624" s="55"/>
      <c r="HC1624" s="55"/>
      <c r="HD1624" s="55"/>
      <c r="HE1624" s="55"/>
      <c r="HF1624" s="55"/>
      <c r="HG1624" s="55"/>
      <c r="HH1624" s="55"/>
      <c r="HI1624" s="55"/>
      <c r="HJ1624" s="55"/>
      <c r="HK1624" s="55"/>
      <c r="HL1624" s="55"/>
      <c r="HM1624" s="55"/>
      <c r="HN1624" s="55"/>
      <c r="HO1624" s="55"/>
      <c r="HP1624" s="55"/>
      <c r="HQ1624" s="55"/>
      <c r="HR1624" s="55"/>
      <c r="HS1624" s="55"/>
      <c r="HT1624" s="55"/>
      <c r="HU1624" s="55"/>
      <c r="HV1624" s="55"/>
      <c r="HW1624" s="55"/>
      <c r="HX1624" s="55"/>
      <c r="HY1624" s="55"/>
      <c r="HZ1624" s="55"/>
      <c r="IA1624" s="55"/>
      <c r="IB1624" s="55"/>
      <c r="IC1624" s="55"/>
      <c r="ID1624" s="55"/>
      <c r="IE1624" s="55"/>
    </row>
    <row r="1625" s="92" customFormat="1" ht="60" hidden="1" customHeight="1">
      <c r="A1625" s="37"/>
      <c r="B1625" s="37" t="s">
        <v>62</v>
      </c>
      <c r="C1625" s="37" t="s">
        <v>63</v>
      </c>
      <c r="D1625" s="56" t="s">
        <v>64</v>
      </c>
      <c r="E1625" s="56" t="s">
        <v>6072</v>
      </c>
      <c r="F1625" s="40" t="s">
        <v>66</v>
      </c>
      <c r="G1625" s="40" t="s">
        <v>6215</v>
      </c>
      <c r="H1625" s="56" t="s">
        <v>6216</v>
      </c>
      <c r="I1625" s="48" t="s">
        <v>371</v>
      </c>
      <c r="J1625" s="40" t="s">
        <v>372</v>
      </c>
      <c r="K1625" s="49" t="s">
        <v>318</v>
      </c>
      <c r="L1625" s="49" t="s">
        <v>319</v>
      </c>
      <c r="M1625" s="49" t="s">
        <v>6217</v>
      </c>
      <c r="N1625" s="49">
        <v>4810200</v>
      </c>
      <c r="O1625" s="37" t="s">
        <v>6218</v>
      </c>
      <c r="P1625" s="37" t="s">
        <v>76</v>
      </c>
      <c r="Q1625" s="42" t="s">
        <v>289</v>
      </c>
      <c r="R1625" s="91">
        <v>44057</v>
      </c>
      <c r="S1625" s="48">
        <v>30</v>
      </c>
      <c r="T1625" s="45">
        <f t="shared" si="142"/>
        <v>55013</v>
      </c>
      <c r="U1625" s="46" t="s">
        <v>6219</v>
      </c>
      <c r="V1625" s="37" t="str">
        <f t="shared" si="144"/>
        <v/>
      </c>
      <c r="W1625" s="42" t="s">
        <v>325</v>
      </c>
      <c r="X1625" s="48">
        <v>3.3999999999999999</v>
      </c>
      <c r="Y1625" s="48"/>
      <c r="Z1625" s="42" t="s">
        <v>325</v>
      </c>
      <c r="AA1625" s="37" t="s">
        <v>596</v>
      </c>
      <c r="AB1625" s="48" t="s">
        <v>325</v>
      </c>
      <c r="AC1625" s="42" t="s">
        <v>325</v>
      </c>
      <c r="AD1625" s="49">
        <v>48</v>
      </c>
      <c r="AE1625" s="91">
        <v>45524</v>
      </c>
      <c r="AF1625" s="51">
        <f t="shared" si="141"/>
        <v>46984</v>
      </c>
      <c r="AG1625" s="40" t="s">
        <v>82</v>
      </c>
      <c r="AH1625" s="40" t="s">
        <v>83</v>
      </c>
      <c r="AI1625" s="42" t="s">
        <v>6220</v>
      </c>
      <c r="AJ1625" s="40" t="s">
        <v>143</v>
      </c>
      <c r="AK1625" s="51" t="str">
        <f t="shared" ca="1" si="143"/>
        <v>поверен</v>
      </c>
      <c r="AL1625" s="42"/>
      <c r="AM1625" s="42" t="s">
        <v>86</v>
      </c>
      <c r="AN1625" s="42" t="s">
        <v>87</v>
      </c>
      <c r="AO1625" s="42" t="s">
        <v>88</v>
      </c>
      <c r="AP1625" s="48" t="s">
        <v>6221</v>
      </c>
      <c r="AQ1625" s="41" t="s">
        <v>6113</v>
      </c>
      <c r="AR1625" s="51"/>
      <c r="AS1625" s="42" t="s">
        <v>91</v>
      </c>
      <c r="AT1625" s="37" t="s">
        <v>92</v>
      </c>
      <c r="AU1625" s="37"/>
      <c r="AV1625" s="40">
        <v>45294</v>
      </c>
      <c r="AW1625" s="40"/>
      <c r="AX1625" s="37"/>
      <c r="AY1625" s="37"/>
      <c r="AZ1625" s="37"/>
      <c r="BA1625" s="40"/>
      <c r="BB1625" s="40" t="s">
        <v>329</v>
      </c>
      <c r="BC1625" s="40" t="s">
        <v>298</v>
      </c>
      <c r="BD1625" s="42">
        <v>2971</v>
      </c>
      <c r="BE1625" s="40"/>
      <c r="BF1625" s="52"/>
      <c r="BG1625" s="93"/>
      <c r="BH1625" s="94"/>
      <c r="BI1625" s="37" t="s">
        <v>3162</v>
      </c>
      <c r="BJ1625" s="41" t="s">
        <v>6222</v>
      </c>
      <c r="BK1625" s="37" t="s">
        <v>6223</v>
      </c>
      <c r="BL1625" s="95"/>
      <c r="BM1625" s="95"/>
      <c r="BN1625" s="95"/>
      <c r="BO1625" s="95"/>
      <c r="BP1625" s="95"/>
      <c r="BQ1625" s="95"/>
      <c r="BR1625" s="95"/>
      <c r="BS1625" s="95"/>
      <c r="BT1625" s="95"/>
      <c r="BU1625" s="95"/>
      <c r="BV1625" s="95"/>
      <c r="BW1625" s="95"/>
      <c r="BX1625" s="95"/>
      <c r="BY1625" s="95"/>
      <c r="BZ1625" s="95"/>
      <c r="CA1625" s="95"/>
      <c r="CB1625" s="95"/>
      <c r="CC1625" s="95"/>
      <c r="CD1625" s="95"/>
      <c r="CE1625" s="95"/>
      <c r="CF1625" s="95"/>
      <c r="CG1625" s="95"/>
      <c r="CH1625" s="95"/>
      <c r="CI1625" s="95"/>
      <c r="CJ1625" s="95"/>
      <c r="CK1625" s="95"/>
      <c r="CL1625" s="95"/>
      <c r="CM1625" s="95"/>
      <c r="CN1625" s="95"/>
      <c r="CO1625" s="95"/>
      <c r="CP1625" s="95"/>
      <c r="CQ1625" s="95"/>
      <c r="CR1625" s="95"/>
      <c r="CS1625" s="95"/>
      <c r="CT1625" s="95"/>
      <c r="CU1625" s="95"/>
      <c r="CV1625" s="95"/>
      <c r="CW1625" s="95"/>
      <c r="CX1625" s="95"/>
      <c r="CY1625" s="95"/>
      <c r="CZ1625" s="95"/>
      <c r="DA1625" s="95"/>
      <c r="DB1625" s="95"/>
      <c r="DC1625" s="95"/>
      <c r="DD1625" s="95"/>
      <c r="DE1625" s="95"/>
      <c r="DF1625" s="95"/>
      <c r="DG1625" s="95"/>
      <c r="DH1625" s="95"/>
      <c r="DI1625" s="95"/>
      <c r="DJ1625" s="95"/>
      <c r="DK1625" s="95"/>
      <c r="DL1625" s="95"/>
      <c r="DM1625" s="95"/>
      <c r="DN1625" s="95"/>
      <c r="DO1625" s="95"/>
      <c r="DP1625" s="95"/>
      <c r="DQ1625" s="95"/>
      <c r="DR1625" s="95"/>
      <c r="DS1625" s="95"/>
      <c r="DT1625" s="95"/>
      <c r="DU1625" s="95"/>
      <c r="DV1625" s="95"/>
      <c r="DW1625" s="95"/>
      <c r="DX1625" s="95"/>
      <c r="DY1625" s="95"/>
      <c r="DZ1625" s="95"/>
      <c r="EA1625" s="95"/>
      <c r="EB1625" s="95"/>
      <c r="EC1625" s="95"/>
      <c r="ED1625" s="95"/>
      <c r="EE1625" s="95"/>
      <c r="EF1625" s="95"/>
      <c r="EG1625" s="95"/>
      <c r="EH1625" s="95"/>
      <c r="EI1625" s="95"/>
      <c r="EJ1625" s="95"/>
      <c r="EK1625" s="95"/>
      <c r="EL1625" s="95"/>
      <c r="EM1625" s="95"/>
      <c r="EN1625" s="95"/>
      <c r="EO1625" s="95"/>
      <c r="EP1625" s="95"/>
      <c r="EQ1625" s="95"/>
      <c r="ER1625" s="95"/>
      <c r="ES1625" s="95"/>
      <c r="ET1625" s="95"/>
      <c r="EU1625" s="95"/>
      <c r="EV1625" s="95"/>
      <c r="EW1625" s="95"/>
      <c r="EX1625" s="95"/>
      <c r="EY1625" s="95"/>
      <c r="EZ1625" s="95"/>
      <c r="FA1625" s="95"/>
      <c r="FB1625" s="95"/>
      <c r="FC1625" s="95"/>
      <c r="FD1625" s="95"/>
      <c r="FE1625" s="95"/>
      <c r="FF1625" s="95"/>
      <c r="FG1625" s="95"/>
      <c r="FH1625" s="95"/>
      <c r="FI1625" s="95"/>
      <c r="FJ1625" s="95"/>
      <c r="FK1625" s="95"/>
      <c r="FL1625" s="95"/>
      <c r="FM1625" s="95"/>
      <c r="FN1625" s="95"/>
      <c r="FO1625" s="95"/>
      <c r="FP1625" s="95"/>
      <c r="FQ1625" s="95"/>
      <c r="FR1625" s="95"/>
      <c r="FS1625" s="95"/>
      <c r="FT1625" s="95"/>
      <c r="FU1625" s="95"/>
      <c r="FV1625" s="95"/>
      <c r="FW1625" s="95"/>
      <c r="FX1625" s="95"/>
      <c r="FY1625" s="95"/>
      <c r="FZ1625" s="95"/>
      <c r="GA1625" s="95"/>
      <c r="GB1625" s="95"/>
      <c r="GC1625" s="95"/>
      <c r="GD1625" s="95"/>
      <c r="GE1625" s="95"/>
      <c r="GF1625" s="95"/>
      <c r="GG1625" s="95"/>
      <c r="GH1625" s="95"/>
      <c r="GI1625" s="95"/>
      <c r="GJ1625" s="95"/>
      <c r="GK1625" s="95"/>
      <c r="GL1625" s="95"/>
      <c r="GM1625" s="95"/>
      <c r="GN1625" s="95"/>
      <c r="GO1625" s="95"/>
      <c r="GP1625" s="95"/>
      <c r="GQ1625" s="95"/>
      <c r="GR1625" s="95"/>
      <c r="GS1625" s="95"/>
      <c r="GT1625" s="95"/>
      <c r="GU1625" s="95"/>
      <c r="GV1625" s="95"/>
      <c r="GW1625" s="95"/>
      <c r="GX1625" s="95"/>
      <c r="GY1625" s="95"/>
      <c r="GZ1625" s="95"/>
      <c r="HA1625" s="95"/>
      <c r="HB1625" s="95"/>
      <c r="HC1625" s="95"/>
      <c r="HD1625" s="95"/>
      <c r="HE1625" s="95"/>
      <c r="HF1625" s="95"/>
      <c r="HG1625" s="95"/>
      <c r="HH1625" s="95"/>
      <c r="HI1625" s="95"/>
      <c r="HJ1625" s="95"/>
      <c r="HK1625" s="95"/>
      <c r="HL1625" s="95"/>
      <c r="HM1625" s="95"/>
      <c r="HN1625" s="95"/>
      <c r="HO1625" s="95"/>
      <c r="HP1625" s="95"/>
      <c r="HQ1625" s="95"/>
      <c r="HR1625" s="95"/>
      <c r="HS1625" s="95"/>
      <c r="HT1625" s="95"/>
      <c r="HU1625" s="95"/>
      <c r="HV1625" s="95"/>
      <c r="HW1625" s="95"/>
      <c r="HX1625" s="95"/>
      <c r="HY1625" s="95"/>
      <c r="HZ1625" s="95"/>
      <c r="IA1625" s="95"/>
      <c r="IB1625" s="95"/>
      <c r="IC1625" s="95"/>
      <c r="ID1625" s="95"/>
      <c r="IE1625" s="95"/>
    </row>
    <row r="1626" s="92" customFormat="1" ht="60" hidden="1" customHeight="1">
      <c r="A1626" s="37"/>
      <c r="B1626" s="37" t="s">
        <v>62</v>
      </c>
      <c r="C1626" s="37" t="s">
        <v>63</v>
      </c>
      <c r="D1626" s="56" t="s">
        <v>64</v>
      </c>
      <c r="E1626" s="56" t="s">
        <v>6072</v>
      </c>
      <c r="F1626" s="40" t="s">
        <v>66</v>
      </c>
      <c r="G1626" s="40" t="s">
        <v>6224</v>
      </c>
      <c r="H1626" s="56" t="s">
        <v>6225</v>
      </c>
      <c r="I1626" s="48" t="s">
        <v>371</v>
      </c>
      <c r="J1626" s="40" t="s">
        <v>372</v>
      </c>
      <c r="K1626" s="49" t="s">
        <v>318</v>
      </c>
      <c r="L1626" s="49" t="s">
        <v>319</v>
      </c>
      <c r="M1626" s="49" t="s">
        <v>6217</v>
      </c>
      <c r="N1626" s="49">
        <v>4810201</v>
      </c>
      <c r="O1626" s="37" t="s">
        <v>6218</v>
      </c>
      <c r="P1626" s="37" t="s">
        <v>76</v>
      </c>
      <c r="Q1626" s="42" t="s">
        <v>289</v>
      </c>
      <c r="R1626" s="91">
        <v>44057</v>
      </c>
      <c r="S1626" s="48">
        <v>30</v>
      </c>
      <c r="T1626" s="45">
        <f t="shared" si="142"/>
        <v>55013</v>
      </c>
      <c r="U1626" s="46" t="s">
        <v>6219</v>
      </c>
      <c r="V1626" s="37" t="str">
        <f t="shared" si="144"/>
        <v/>
      </c>
      <c r="W1626" s="42" t="s">
        <v>325</v>
      </c>
      <c r="X1626" s="48">
        <v>3.3999999999999999</v>
      </c>
      <c r="Y1626" s="48"/>
      <c r="Z1626" s="42" t="s">
        <v>325</v>
      </c>
      <c r="AA1626" s="37" t="s">
        <v>596</v>
      </c>
      <c r="AB1626" s="48" t="s">
        <v>325</v>
      </c>
      <c r="AC1626" s="42" t="s">
        <v>325</v>
      </c>
      <c r="AD1626" s="49">
        <v>48</v>
      </c>
      <c r="AE1626" s="91">
        <v>45524</v>
      </c>
      <c r="AF1626" s="51">
        <f t="shared" si="141"/>
        <v>46984</v>
      </c>
      <c r="AG1626" s="40" t="s">
        <v>82</v>
      </c>
      <c r="AH1626" s="40" t="s">
        <v>83</v>
      </c>
      <c r="AI1626" s="42" t="s">
        <v>6226</v>
      </c>
      <c r="AJ1626" s="40" t="s">
        <v>143</v>
      </c>
      <c r="AK1626" s="51" t="str">
        <f t="shared" ca="1" si="143"/>
        <v>поверен</v>
      </c>
      <c r="AL1626" s="42"/>
      <c r="AM1626" s="42" t="s">
        <v>86</v>
      </c>
      <c r="AN1626" s="42" t="s">
        <v>87</v>
      </c>
      <c r="AO1626" s="42" t="s">
        <v>88</v>
      </c>
      <c r="AP1626" s="48" t="s">
        <v>6221</v>
      </c>
      <c r="AQ1626" s="41" t="s">
        <v>6113</v>
      </c>
      <c r="AR1626" s="51"/>
      <c r="AS1626" s="42" t="s">
        <v>91</v>
      </c>
      <c r="AT1626" s="37" t="s">
        <v>92</v>
      </c>
      <c r="AU1626" s="37"/>
      <c r="AV1626" s="40">
        <v>45294</v>
      </c>
      <c r="AW1626" s="40"/>
      <c r="AX1626" s="37"/>
      <c r="AY1626" s="37"/>
      <c r="AZ1626" s="37"/>
      <c r="BA1626" s="40"/>
      <c r="BB1626" s="40" t="s">
        <v>329</v>
      </c>
      <c r="BC1626" s="40" t="s">
        <v>298</v>
      </c>
      <c r="BD1626" s="42">
        <v>2971</v>
      </c>
      <c r="BE1626" s="40"/>
      <c r="BF1626" s="52"/>
      <c r="BG1626" s="93"/>
      <c r="BH1626" s="94"/>
      <c r="BI1626" s="37" t="s">
        <v>3162</v>
      </c>
      <c r="BJ1626" s="41" t="s">
        <v>6222</v>
      </c>
      <c r="BK1626" s="37" t="s">
        <v>6223</v>
      </c>
      <c r="BL1626" s="95"/>
      <c r="BM1626" s="95"/>
      <c r="BN1626" s="95"/>
      <c r="BO1626" s="95"/>
      <c r="BP1626" s="95"/>
      <c r="BQ1626" s="95"/>
      <c r="BR1626" s="95"/>
      <c r="BS1626" s="95"/>
      <c r="BT1626" s="95"/>
      <c r="BU1626" s="95"/>
      <c r="BV1626" s="95"/>
      <c r="BW1626" s="95"/>
      <c r="BX1626" s="95"/>
      <c r="BY1626" s="95"/>
      <c r="BZ1626" s="95"/>
      <c r="CA1626" s="95"/>
      <c r="CB1626" s="95"/>
      <c r="CC1626" s="95"/>
      <c r="CD1626" s="95"/>
      <c r="CE1626" s="95"/>
      <c r="CF1626" s="95"/>
      <c r="CG1626" s="95"/>
      <c r="CH1626" s="95"/>
      <c r="CI1626" s="95"/>
      <c r="CJ1626" s="95"/>
      <c r="CK1626" s="95"/>
      <c r="CL1626" s="95"/>
      <c r="CM1626" s="95"/>
      <c r="CN1626" s="95"/>
      <c r="CO1626" s="95"/>
      <c r="CP1626" s="95"/>
      <c r="CQ1626" s="95"/>
      <c r="CR1626" s="95"/>
      <c r="CS1626" s="95"/>
      <c r="CT1626" s="95"/>
      <c r="CU1626" s="95"/>
      <c r="CV1626" s="95"/>
      <c r="CW1626" s="95"/>
      <c r="CX1626" s="95"/>
      <c r="CY1626" s="95"/>
      <c r="CZ1626" s="95"/>
      <c r="DA1626" s="95"/>
      <c r="DB1626" s="95"/>
      <c r="DC1626" s="95"/>
      <c r="DD1626" s="95"/>
      <c r="DE1626" s="95"/>
      <c r="DF1626" s="95"/>
      <c r="DG1626" s="95"/>
      <c r="DH1626" s="95"/>
      <c r="DI1626" s="95"/>
      <c r="DJ1626" s="95"/>
      <c r="DK1626" s="95"/>
      <c r="DL1626" s="95"/>
      <c r="DM1626" s="95"/>
      <c r="DN1626" s="95"/>
      <c r="DO1626" s="95"/>
      <c r="DP1626" s="95"/>
      <c r="DQ1626" s="95"/>
      <c r="DR1626" s="95"/>
      <c r="DS1626" s="95"/>
      <c r="DT1626" s="95"/>
      <c r="DU1626" s="95"/>
      <c r="DV1626" s="95"/>
      <c r="DW1626" s="95"/>
      <c r="DX1626" s="95"/>
      <c r="DY1626" s="95"/>
      <c r="DZ1626" s="95"/>
      <c r="EA1626" s="95"/>
      <c r="EB1626" s="95"/>
      <c r="EC1626" s="95"/>
      <c r="ED1626" s="95"/>
      <c r="EE1626" s="95"/>
      <c r="EF1626" s="95"/>
      <c r="EG1626" s="95"/>
      <c r="EH1626" s="95"/>
      <c r="EI1626" s="95"/>
      <c r="EJ1626" s="95"/>
      <c r="EK1626" s="95"/>
      <c r="EL1626" s="95"/>
      <c r="EM1626" s="95"/>
      <c r="EN1626" s="95"/>
      <c r="EO1626" s="95"/>
      <c r="EP1626" s="95"/>
      <c r="EQ1626" s="95"/>
      <c r="ER1626" s="95"/>
      <c r="ES1626" s="95"/>
      <c r="ET1626" s="95"/>
      <c r="EU1626" s="95"/>
      <c r="EV1626" s="95"/>
      <c r="EW1626" s="95"/>
      <c r="EX1626" s="95"/>
      <c r="EY1626" s="95"/>
      <c r="EZ1626" s="95"/>
      <c r="FA1626" s="95"/>
      <c r="FB1626" s="95"/>
      <c r="FC1626" s="95"/>
      <c r="FD1626" s="95"/>
      <c r="FE1626" s="95"/>
      <c r="FF1626" s="95"/>
      <c r="FG1626" s="95"/>
      <c r="FH1626" s="95"/>
      <c r="FI1626" s="95"/>
      <c r="FJ1626" s="95"/>
      <c r="FK1626" s="95"/>
      <c r="FL1626" s="95"/>
      <c r="FM1626" s="95"/>
      <c r="FN1626" s="95"/>
      <c r="FO1626" s="95"/>
      <c r="FP1626" s="95"/>
      <c r="FQ1626" s="95"/>
      <c r="FR1626" s="95"/>
      <c r="FS1626" s="95"/>
      <c r="FT1626" s="95"/>
      <c r="FU1626" s="95"/>
      <c r="FV1626" s="95"/>
      <c r="FW1626" s="95"/>
      <c r="FX1626" s="95"/>
      <c r="FY1626" s="95"/>
      <c r="FZ1626" s="95"/>
      <c r="GA1626" s="95"/>
      <c r="GB1626" s="95"/>
      <c r="GC1626" s="95"/>
      <c r="GD1626" s="95"/>
      <c r="GE1626" s="95"/>
      <c r="GF1626" s="95"/>
      <c r="GG1626" s="95"/>
      <c r="GH1626" s="95"/>
      <c r="GI1626" s="95"/>
      <c r="GJ1626" s="95"/>
      <c r="GK1626" s="95"/>
      <c r="GL1626" s="95"/>
      <c r="GM1626" s="95"/>
      <c r="GN1626" s="95"/>
      <c r="GO1626" s="95"/>
      <c r="GP1626" s="95"/>
      <c r="GQ1626" s="95"/>
      <c r="GR1626" s="95"/>
      <c r="GS1626" s="95"/>
      <c r="GT1626" s="95"/>
      <c r="GU1626" s="95"/>
      <c r="GV1626" s="95"/>
      <c r="GW1626" s="95"/>
      <c r="GX1626" s="95"/>
      <c r="GY1626" s="95"/>
      <c r="GZ1626" s="95"/>
      <c r="HA1626" s="95"/>
      <c r="HB1626" s="95"/>
      <c r="HC1626" s="95"/>
      <c r="HD1626" s="95"/>
      <c r="HE1626" s="95"/>
      <c r="HF1626" s="95"/>
      <c r="HG1626" s="95"/>
      <c r="HH1626" s="95"/>
      <c r="HI1626" s="95"/>
      <c r="HJ1626" s="95"/>
      <c r="HK1626" s="95"/>
      <c r="HL1626" s="95"/>
      <c r="HM1626" s="95"/>
      <c r="HN1626" s="95"/>
      <c r="HO1626" s="95"/>
      <c r="HP1626" s="95"/>
      <c r="HQ1626" s="95"/>
      <c r="HR1626" s="95"/>
      <c r="HS1626" s="95"/>
      <c r="HT1626" s="95"/>
      <c r="HU1626" s="95"/>
      <c r="HV1626" s="95"/>
      <c r="HW1626" s="95"/>
      <c r="HX1626" s="95"/>
      <c r="HY1626" s="95"/>
      <c r="HZ1626" s="95"/>
      <c r="IA1626" s="95"/>
      <c r="IB1626" s="95"/>
      <c r="IC1626" s="95"/>
      <c r="ID1626" s="95"/>
      <c r="IE1626" s="95"/>
    </row>
    <row r="1627" s="92" customFormat="1" ht="60" hidden="1" customHeight="1">
      <c r="A1627" s="37"/>
      <c r="B1627" s="37" t="s">
        <v>62</v>
      </c>
      <c r="C1627" s="37" t="s">
        <v>63</v>
      </c>
      <c r="D1627" s="56" t="s">
        <v>64</v>
      </c>
      <c r="E1627" s="56" t="s">
        <v>6072</v>
      </c>
      <c r="F1627" s="40" t="s">
        <v>66</v>
      </c>
      <c r="G1627" s="40" t="s">
        <v>6215</v>
      </c>
      <c r="H1627" s="56" t="s">
        <v>6227</v>
      </c>
      <c r="I1627" s="48" t="s">
        <v>371</v>
      </c>
      <c r="J1627" s="40" t="s">
        <v>372</v>
      </c>
      <c r="K1627" s="49" t="s">
        <v>318</v>
      </c>
      <c r="L1627" s="49" t="s">
        <v>319</v>
      </c>
      <c r="M1627" s="49" t="s">
        <v>6217</v>
      </c>
      <c r="N1627" s="49">
        <v>4810202</v>
      </c>
      <c r="O1627" s="37" t="s">
        <v>6218</v>
      </c>
      <c r="P1627" s="37" t="s">
        <v>76</v>
      </c>
      <c r="Q1627" s="42" t="s">
        <v>289</v>
      </c>
      <c r="R1627" s="91">
        <v>44057</v>
      </c>
      <c r="S1627" s="48">
        <v>30</v>
      </c>
      <c r="T1627" s="45">
        <f t="shared" si="142"/>
        <v>55013</v>
      </c>
      <c r="U1627" s="46" t="s">
        <v>6219</v>
      </c>
      <c r="V1627" s="37" t="str">
        <f t="shared" si="144"/>
        <v/>
      </c>
      <c r="W1627" s="42" t="s">
        <v>325</v>
      </c>
      <c r="X1627" s="48">
        <v>3.3999999999999999</v>
      </c>
      <c r="Y1627" s="48"/>
      <c r="Z1627" s="42" t="s">
        <v>325</v>
      </c>
      <c r="AA1627" s="37" t="s">
        <v>596</v>
      </c>
      <c r="AB1627" s="48" t="s">
        <v>325</v>
      </c>
      <c r="AC1627" s="42" t="s">
        <v>325</v>
      </c>
      <c r="AD1627" s="49">
        <v>48</v>
      </c>
      <c r="AE1627" s="91">
        <v>45524</v>
      </c>
      <c r="AF1627" s="51">
        <f t="shared" si="141"/>
        <v>46984</v>
      </c>
      <c r="AG1627" s="40" t="s">
        <v>82</v>
      </c>
      <c r="AH1627" s="40" t="s">
        <v>83</v>
      </c>
      <c r="AI1627" s="42" t="s">
        <v>6228</v>
      </c>
      <c r="AJ1627" s="40" t="s">
        <v>143</v>
      </c>
      <c r="AK1627" s="51" t="str">
        <f t="shared" ca="1" si="143"/>
        <v>поверен</v>
      </c>
      <c r="AL1627" s="42"/>
      <c r="AM1627" s="42" t="s">
        <v>86</v>
      </c>
      <c r="AN1627" s="42" t="s">
        <v>87</v>
      </c>
      <c r="AO1627" s="42" t="s">
        <v>88</v>
      </c>
      <c r="AP1627" s="48" t="s">
        <v>6221</v>
      </c>
      <c r="AQ1627" s="41" t="s">
        <v>6113</v>
      </c>
      <c r="AR1627" s="51"/>
      <c r="AS1627" s="42" t="s">
        <v>91</v>
      </c>
      <c r="AT1627" s="37" t="s">
        <v>92</v>
      </c>
      <c r="AU1627" s="37"/>
      <c r="AV1627" s="40">
        <v>45294</v>
      </c>
      <c r="AW1627" s="40"/>
      <c r="AX1627" s="37"/>
      <c r="AY1627" s="37"/>
      <c r="AZ1627" s="37"/>
      <c r="BA1627" s="40"/>
      <c r="BB1627" s="40" t="s">
        <v>329</v>
      </c>
      <c r="BC1627" s="40" t="s">
        <v>298</v>
      </c>
      <c r="BD1627" s="42">
        <v>2971</v>
      </c>
      <c r="BE1627" s="40"/>
      <c r="BF1627" s="52"/>
      <c r="BG1627" s="93"/>
      <c r="BH1627" s="94"/>
      <c r="BI1627" s="37" t="s">
        <v>3162</v>
      </c>
      <c r="BJ1627" s="41" t="s">
        <v>6222</v>
      </c>
      <c r="BK1627" s="37" t="s">
        <v>6223</v>
      </c>
      <c r="BL1627" s="95"/>
      <c r="BM1627" s="95"/>
      <c r="BN1627" s="95"/>
      <c r="BO1627" s="95"/>
      <c r="BP1627" s="95"/>
      <c r="BQ1627" s="95"/>
      <c r="BR1627" s="95"/>
      <c r="BS1627" s="95"/>
      <c r="BT1627" s="95"/>
      <c r="BU1627" s="95"/>
      <c r="BV1627" s="95"/>
      <c r="BW1627" s="95"/>
      <c r="BX1627" s="95"/>
      <c r="BY1627" s="95"/>
      <c r="BZ1627" s="95"/>
      <c r="CA1627" s="95"/>
      <c r="CB1627" s="95"/>
      <c r="CC1627" s="95"/>
      <c r="CD1627" s="95"/>
      <c r="CE1627" s="95"/>
      <c r="CF1627" s="95"/>
      <c r="CG1627" s="95"/>
      <c r="CH1627" s="95"/>
      <c r="CI1627" s="95"/>
      <c r="CJ1627" s="95"/>
      <c r="CK1627" s="95"/>
      <c r="CL1627" s="95"/>
      <c r="CM1627" s="95"/>
      <c r="CN1627" s="95"/>
      <c r="CO1627" s="95"/>
      <c r="CP1627" s="95"/>
      <c r="CQ1627" s="95"/>
      <c r="CR1627" s="95"/>
      <c r="CS1627" s="95"/>
      <c r="CT1627" s="95"/>
      <c r="CU1627" s="95"/>
      <c r="CV1627" s="95"/>
      <c r="CW1627" s="95"/>
      <c r="CX1627" s="95"/>
      <c r="CY1627" s="95"/>
      <c r="CZ1627" s="95"/>
      <c r="DA1627" s="95"/>
      <c r="DB1627" s="95"/>
      <c r="DC1627" s="95"/>
      <c r="DD1627" s="95"/>
      <c r="DE1627" s="95"/>
      <c r="DF1627" s="95"/>
      <c r="DG1627" s="95"/>
      <c r="DH1627" s="95"/>
      <c r="DI1627" s="95"/>
      <c r="DJ1627" s="95"/>
      <c r="DK1627" s="95"/>
      <c r="DL1627" s="95"/>
      <c r="DM1627" s="95"/>
      <c r="DN1627" s="95"/>
      <c r="DO1627" s="95"/>
      <c r="DP1627" s="95"/>
      <c r="DQ1627" s="95"/>
      <c r="DR1627" s="95"/>
      <c r="DS1627" s="95"/>
      <c r="DT1627" s="95"/>
      <c r="DU1627" s="95"/>
      <c r="DV1627" s="95"/>
      <c r="DW1627" s="95"/>
      <c r="DX1627" s="95"/>
      <c r="DY1627" s="95"/>
      <c r="DZ1627" s="95"/>
      <c r="EA1627" s="95"/>
      <c r="EB1627" s="95"/>
      <c r="EC1627" s="95"/>
      <c r="ED1627" s="95"/>
      <c r="EE1627" s="95"/>
      <c r="EF1627" s="95"/>
      <c r="EG1627" s="95"/>
      <c r="EH1627" s="95"/>
      <c r="EI1627" s="95"/>
      <c r="EJ1627" s="95"/>
      <c r="EK1627" s="95"/>
      <c r="EL1627" s="95"/>
      <c r="EM1627" s="95"/>
      <c r="EN1627" s="95"/>
      <c r="EO1627" s="95"/>
      <c r="EP1627" s="95"/>
      <c r="EQ1627" s="95"/>
      <c r="ER1627" s="95"/>
      <c r="ES1627" s="95"/>
      <c r="ET1627" s="95"/>
      <c r="EU1627" s="95"/>
      <c r="EV1627" s="95"/>
      <c r="EW1627" s="95"/>
      <c r="EX1627" s="95"/>
      <c r="EY1627" s="95"/>
      <c r="EZ1627" s="95"/>
      <c r="FA1627" s="95"/>
      <c r="FB1627" s="95"/>
      <c r="FC1627" s="95"/>
      <c r="FD1627" s="95"/>
      <c r="FE1627" s="95"/>
      <c r="FF1627" s="95"/>
      <c r="FG1627" s="95"/>
      <c r="FH1627" s="95"/>
      <c r="FI1627" s="95"/>
      <c r="FJ1627" s="95"/>
      <c r="FK1627" s="95"/>
      <c r="FL1627" s="95"/>
      <c r="FM1627" s="95"/>
      <c r="FN1627" s="95"/>
      <c r="FO1627" s="95"/>
      <c r="FP1627" s="95"/>
      <c r="FQ1627" s="95"/>
      <c r="FR1627" s="95"/>
      <c r="FS1627" s="95"/>
      <c r="FT1627" s="95"/>
      <c r="FU1627" s="95"/>
      <c r="FV1627" s="95"/>
      <c r="FW1627" s="95"/>
      <c r="FX1627" s="95"/>
      <c r="FY1627" s="95"/>
      <c r="FZ1627" s="95"/>
      <c r="GA1627" s="95"/>
      <c r="GB1627" s="95"/>
      <c r="GC1627" s="95"/>
      <c r="GD1627" s="95"/>
      <c r="GE1627" s="95"/>
      <c r="GF1627" s="95"/>
      <c r="GG1627" s="95"/>
      <c r="GH1627" s="95"/>
      <c r="GI1627" s="95"/>
      <c r="GJ1627" s="95"/>
      <c r="GK1627" s="95"/>
      <c r="GL1627" s="95"/>
      <c r="GM1627" s="95"/>
      <c r="GN1627" s="95"/>
      <c r="GO1627" s="95"/>
      <c r="GP1627" s="95"/>
      <c r="GQ1627" s="95"/>
      <c r="GR1627" s="95"/>
      <c r="GS1627" s="95"/>
      <c r="GT1627" s="95"/>
      <c r="GU1627" s="95"/>
      <c r="GV1627" s="95"/>
      <c r="GW1627" s="95"/>
      <c r="GX1627" s="95"/>
      <c r="GY1627" s="95"/>
      <c r="GZ1627" s="95"/>
      <c r="HA1627" s="95"/>
      <c r="HB1627" s="95"/>
      <c r="HC1627" s="95"/>
      <c r="HD1627" s="95"/>
      <c r="HE1627" s="95"/>
      <c r="HF1627" s="95"/>
      <c r="HG1627" s="95"/>
      <c r="HH1627" s="95"/>
      <c r="HI1627" s="95"/>
      <c r="HJ1627" s="95"/>
      <c r="HK1627" s="95"/>
      <c r="HL1627" s="95"/>
      <c r="HM1627" s="95"/>
      <c r="HN1627" s="95"/>
      <c r="HO1627" s="95"/>
      <c r="HP1627" s="95"/>
      <c r="HQ1627" s="95"/>
      <c r="HR1627" s="95"/>
      <c r="HS1627" s="95"/>
      <c r="HT1627" s="95"/>
      <c r="HU1627" s="95"/>
      <c r="HV1627" s="95"/>
      <c r="HW1627" s="95"/>
      <c r="HX1627" s="95"/>
      <c r="HY1627" s="95"/>
      <c r="HZ1627" s="95"/>
      <c r="IA1627" s="95"/>
      <c r="IB1627" s="95"/>
      <c r="IC1627" s="95"/>
      <c r="ID1627" s="95"/>
      <c r="IE1627" s="95"/>
    </row>
    <row r="1628" s="92" customFormat="1" ht="60" hidden="1" customHeight="1">
      <c r="A1628" s="37"/>
      <c r="B1628" s="37" t="s">
        <v>62</v>
      </c>
      <c r="C1628" s="37" t="s">
        <v>63</v>
      </c>
      <c r="D1628" s="56" t="s">
        <v>64</v>
      </c>
      <c r="E1628" s="56" t="s">
        <v>6072</v>
      </c>
      <c r="F1628" s="40" t="s">
        <v>66</v>
      </c>
      <c r="G1628" s="40" t="s">
        <v>6224</v>
      </c>
      <c r="H1628" s="56" t="s">
        <v>6229</v>
      </c>
      <c r="I1628" s="48" t="s">
        <v>371</v>
      </c>
      <c r="J1628" s="40" t="s">
        <v>372</v>
      </c>
      <c r="K1628" s="49" t="s">
        <v>318</v>
      </c>
      <c r="L1628" s="49" t="s">
        <v>319</v>
      </c>
      <c r="M1628" s="49" t="s">
        <v>6217</v>
      </c>
      <c r="N1628" s="49">
        <v>4810203</v>
      </c>
      <c r="O1628" s="37" t="s">
        <v>6218</v>
      </c>
      <c r="P1628" s="37" t="s">
        <v>76</v>
      </c>
      <c r="Q1628" s="42" t="s">
        <v>289</v>
      </c>
      <c r="R1628" s="91">
        <v>44057</v>
      </c>
      <c r="S1628" s="48">
        <v>30</v>
      </c>
      <c r="T1628" s="45">
        <f t="shared" si="142"/>
        <v>55013</v>
      </c>
      <c r="U1628" s="46" t="s">
        <v>6219</v>
      </c>
      <c r="V1628" s="37" t="str">
        <f t="shared" si="144"/>
        <v/>
      </c>
      <c r="W1628" s="42" t="s">
        <v>325</v>
      </c>
      <c r="X1628" s="48">
        <v>3.3999999999999999</v>
      </c>
      <c r="Y1628" s="48"/>
      <c r="Z1628" s="42" t="s">
        <v>325</v>
      </c>
      <c r="AA1628" s="37" t="s">
        <v>596</v>
      </c>
      <c r="AB1628" s="48" t="s">
        <v>325</v>
      </c>
      <c r="AC1628" s="42" t="s">
        <v>325</v>
      </c>
      <c r="AD1628" s="49">
        <v>48</v>
      </c>
      <c r="AE1628" s="91">
        <v>45524</v>
      </c>
      <c r="AF1628" s="51">
        <f t="shared" si="141"/>
        <v>46984</v>
      </c>
      <c r="AG1628" s="40" t="s">
        <v>82</v>
      </c>
      <c r="AH1628" s="40" t="s">
        <v>83</v>
      </c>
      <c r="AI1628" s="42" t="s">
        <v>6230</v>
      </c>
      <c r="AJ1628" s="40" t="s">
        <v>143</v>
      </c>
      <c r="AK1628" s="51" t="str">
        <f t="shared" ca="1" si="143"/>
        <v>поверен</v>
      </c>
      <c r="AL1628" s="42"/>
      <c r="AM1628" s="42" t="s">
        <v>86</v>
      </c>
      <c r="AN1628" s="42" t="s">
        <v>87</v>
      </c>
      <c r="AO1628" s="42" t="s">
        <v>88</v>
      </c>
      <c r="AP1628" s="48" t="s">
        <v>6221</v>
      </c>
      <c r="AQ1628" s="41" t="s">
        <v>6113</v>
      </c>
      <c r="AR1628" s="51"/>
      <c r="AS1628" s="42" t="s">
        <v>91</v>
      </c>
      <c r="AT1628" s="37" t="s">
        <v>92</v>
      </c>
      <c r="AU1628" s="37"/>
      <c r="AV1628" s="40">
        <v>45294</v>
      </c>
      <c r="AW1628" s="40"/>
      <c r="AX1628" s="37"/>
      <c r="AY1628" s="37"/>
      <c r="AZ1628" s="37"/>
      <c r="BA1628" s="40"/>
      <c r="BB1628" s="40" t="s">
        <v>329</v>
      </c>
      <c r="BC1628" s="40" t="s">
        <v>298</v>
      </c>
      <c r="BD1628" s="42">
        <v>2971</v>
      </c>
      <c r="BE1628" s="40"/>
      <c r="BF1628" s="52"/>
      <c r="BG1628" s="93"/>
      <c r="BH1628" s="94"/>
      <c r="BI1628" s="37" t="s">
        <v>3162</v>
      </c>
      <c r="BJ1628" s="41" t="s">
        <v>6222</v>
      </c>
      <c r="BK1628" s="37" t="s">
        <v>6223</v>
      </c>
      <c r="BL1628" s="95"/>
      <c r="BM1628" s="95"/>
      <c r="BN1628" s="95"/>
      <c r="BO1628" s="95"/>
      <c r="BP1628" s="95"/>
      <c r="BQ1628" s="95"/>
      <c r="BR1628" s="95"/>
      <c r="BS1628" s="95"/>
      <c r="BT1628" s="95"/>
      <c r="BU1628" s="95"/>
      <c r="BV1628" s="95"/>
      <c r="BW1628" s="95"/>
      <c r="BX1628" s="95"/>
      <c r="BY1628" s="95"/>
      <c r="BZ1628" s="95"/>
      <c r="CA1628" s="95"/>
      <c r="CB1628" s="95"/>
      <c r="CC1628" s="95"/>
      <c r="CD1628" s="95"/>
      <c r="CE1628" s="95"/>
      <c r="CF1628" s="95"/>
      <c r="CG1628" s="95"/>
      <c r="CH1628" s="95"/>
      <c r="CI1628" s="95"/>
      <c r="CJ1628" s="95"/>
      <c r="CK1628" s="95"/>
      <c r="CL1628" s="95"/>
      <c r="CM1628" s="95"/>
      <c r="CN1628" s="95"/>
      <c r="CO1628" s="95"/>
      <c r="CP1628" s="95"/>
      <c r="CQ1628" s="95"/>
      <c r="CR1628" s="95"/>
      <c r="CS1628" s="95"/>
      <c r="CT1628" s="95"/>
      <c r="CU1628" s="95"/>
      <c r="CV1628" s="95"/>
      <c r="CW1628" s="95"/>
      <c r="CX1628" s="95"/>
      <c r="CY1628" s="95"/>
      <c r="CZ1628" s="95"/>
      <c r="DA1628" s="95"/>
      <c r="DB1628" s="95"/>
      <c r="DC1628" s="95"/>
      <c r="DD1628" s="95"/>
      <c r="DE1628" s="95"/>
      <c r="DF1628" s="95"/>
      <c r="DG1628" s="95"/>
      <c r="DH1628" s="95"/>
      <c r="DI1628" s="95"/>
      <c r="DJ1628" s="95"/>
      <c r="DK1628" s="95"/>
      <c r="DL1628" s="95"/>
      <c r="DM1628" s="95"/>
      <c r="DN1628" s="95"/>
      <c r="DO1628" s="95"/>
      <c r="DP1628" s="95"/>
      <c r="DQ1628" s="95"/>
      <c r="DR1628" s="95"/>
      <c r="DS1628" s="95"/>
      <c r="DT1628" s="95"/>
      <c r="DU1628" s="95"/>
      <c r="DV1628" s="95"/>
      <c r="DW1628" s="95"/>
      <c r="DX1628" s="95"/>
      <c r="DY1628" s="95"/>
      <c r="DZ1628" s="95"/>
      <c r="EA1628" s="95"/>
      <c r="EB1628" s="95"/>
      <c r="EC1628" s="95"/>
      <c r="ED1628" s="95"/>
      <c r="EE1628" s="95"/>
      <c r="EF1628" s="95"/>
      <c r="EG1628" s="95"/>
      <c r="EH1628" s="95"/>
      <c r="EI1628" s="95"/>
      <c r="EJ1628" s="95"/>
      <c r="EK1628" s="95"/>
      <c r="EL1628" s="95"/>
      <c r="EM1628" s="95"/>
      <c r="EN1628" s="95"/>
      <c r="EO1628" s="95"/>
      <c r="EP1628" s="95"/>
      <c r="EQ1628" s="95"/>
      <c r="ER1628" s="95"/>
      <c r="ES1628" s="95"/>
      <c r="ET1628" s="95"/>
      <c r="EU1628" s="95"/>
      <c r="EV1628" s="95"/>
      <c r="EW1628" s="95"/>
      <c r="EX1628" s="95"/>
      <c r="EY1628" s="95"/>
      <c r="EZ1628" s="95"/>
      <c r="FA1628" s="95"/>
      <c r="FB1628" s="95"/>
      <c r="FC1628" s="95"/>
      <c r="FD1628" s="95"/>
      <c r="FE1628" s="95"/>
      <c r="FF1628" s="95"/>
      <c r="FG1628" s="95"/>
      <c r="FH1628" s="95"/>
      <c r="FI1628" s="95"/>
      <c r="FJ1628" s="95"/>
      <c r="FK1628" s="95"/>
      <c r="FL1628" s="95"/>
      <c r="FM1628" s="95"/>
      <c r="FN1628" s="95"/>
      <c r="FO1628" s="95"/>
      <c r="FP1628" s="95"/>
      <c r="FQ1628" s="95"/>
      <c r="FR1628" s="95"/>
      <c r="FS1628" s="95"/>
      <c r="FT1628" s="95"/>
      <c r="FU1628" s="95"/>
      <c r="FV1628" s="95"/>
      <c r="FW1628" s="95"/>
      <c r="FX1628" s="95"/>
      <c r="FY1628" s="95"/>
      <c r="FZ1628" s="95"/>
      <c r="GA1628" s="95"/>
      <c r="GB1628" s="95"/>
      <c r="GC1628" s="95"/>
      <c r="GD1628" s="95"/>
      <c r="GE1628" s="95"/>
      <c r="GF1628" s="95"/>
      <c r="GG1628" s="95"/>
      <c r="GH1628" s="95"/>
      <c r="GI1628" s="95"/>
      <c r="GJ1628" s="95"/>
      <c r="GK1628" s="95"/>
      <c r="GL1628" s="95"/>
      <c r="GM1628" s="95"/>
      <c r="GN1628" s="95"/>
      <c r="GO1628" s="95"/>
      <c r="GP1628" s="95"/>
      <c r="GQ1628" s="95"/>
      <c r="GR1628" s="95"/>
      <c r="GS1628" s="95"/>
      <c r="GT1628" s="95"/>
      <c r="GU1628" s="95"/>
      <c r="GV1628" s="95"/>
      <c r="GW1628" s="95"/>
      <c r="GX1628" s="95"/>
      <c r="GY1628" s="95"/>
      <c r="GZ1628" s="95"/>
      <c r="HA1628" s="95"/>
      <c r="HB1628" s="95"/>
      <c r="HC1628" s="95"/>
      <c r="HD1628" s="95"/>
      <c r="HE1628" s="95"/>
      <c r="HF1628" s="95"/>
      <c r="HG1628" s="95"/>
      <c r="HH1628" s="95"/>
      <c r="HI1628" s="95"/>
      <c r="HJ1628" s="95"/>
      <c r="HK1628" s="95"/>
      <c r="HL1628" s="95"/>
      <c r="HM1628" s="95"/>
      <c r="HN1628" s="95"/>
      <c r="HO1628" s="95"/>
      <c r="HP1628" s="95"/>
      <c r="HQ1628" s="95"/>
      <c r="HR1628" s="95"/>
      <c r="HS1628" s="95"/>
      <c r="HT1628" s="95"/>
      <c r="HU1628" s="95"/>
      <c r="HV1628" s="95"/>
      <c r="HW1628" s="95"/>
      <c r="HX1628" s="95"/>
      <c r="HY1628" s="95"/>
      <c r="HZ1628" s="95"/>
      <c r="IA1628" s="95"/>
      <c r="IB1628" s="95"/>
      <c r="IC1628" s="95"/>
      <c r="ID1628" s="95"/>
      <c r="IE1628" s="95"/>
    </row>
    <row r="1629" s="36" customFormat="1" ht="60" hidden="1" customHeight="1">
      <c r="A1629" s="37"/>
      <c r="B1629" s="37" t="s">
        <v>62</v>
      </c>
      <c r="C1629" s="37" t="s">
        <v>63</v>
      </c>
      <c r="D1629" s="56" t="s">
        <v>64</v>
      </c>
      <c r="E1629" s="56" t="s">
        <v>6072</v>
      </c>
      <c r="F1629" s="40" t="s">
        <v>66</v>
      </c>
      <c r="G1629" s="40" t="s">
        <v>6231</v>
      </c>
      <c r="H1629" s="56" t="s">
        <v>6232</v>
      </c>
      <c r="I1629" s="48" t="s">
        <v>6233</v>
      </c>
      <c r="J1629" s="40" t="s">
        <v>6234</v>
      </c>
      <c r="K1629" s="49" t="s">
        <v>6235</v>
      </c>
      <c r="L1629" s="233" t="s">
        <v>6236</v>
      </c>
      <c r="M1629" s="49" t="s">
        <v>6237</v>
      </c>
      <c r="N1629" s="49">
        <v>49078410</v>
      </c>
      <c r="O1629" s="37" t="s">
        <v>6238</v>
      </c>
      <c r="P1629" s="37" t="s">
        <v>136</v>
      </c>
      <c r="Q1629" s="42" t="s">
        <v>289</v>
      </c>
      <c r="R1629" s="91">
        <v>43862</v>
      </c>
      <c r="S1629" s="48">
        <v>10</v>
      </c>
      <c r="T1629" s="45">
        <f t="shared" si="142"/>
        <v>47514</v>
      </c>
      <c r="U1629" s="46" t="s">
        <v>100</v>
      </c>
      <c r="V1629" s="47" t="str">
        <f t="shared" si="144"/>
        <v/>
      </c>
      <c r="W1629" s="42" t="s">
        <v>325</v>
      </c>
      <c r="X1629" s="42" t="s">
        <v>6239</v>
      </c>
      <c r="Y1629" s="48"/>
      <c r="Z1629" s="42" t="s">
        <v>325</v>
      </c>
      <c r="AA1629" s="37" t="s">
        <v>400</v>
      </c>
      <c r="AB1629" s="48" t="s">
        <v>325</v>
      </c>
      <c r="AC1629" s="42" t="s">
        <v>325</v>
      </c>
      <c r="AD1629" s="49">
        <v>60</v>
      </c>
      <c r="AE1629" s="91">
        <v>44014</v>
      </c>
      <c r="AF1629" s="51">
        <f t="shared" si="141"/>
        <v>45839</v>
      </c>
      <c r="AG1629" s="40" t="s">
        <v>82</v>
      </c>
      <c r="AH1629" s="40" t="s">
        <v>83</v>
      </c>
      <c r="AI1629" s="42" t="s">
        <v>6240</v>
      </c>
      <c r="AJ1629" s="40" t="s">
        <v>6241</v>
      </c>
      <c r="AK1629" s="51" t="str">
        <f t="shared" ca="1" si="143"/>
        <v>ЗАМЕНИТЬ</v>
      </c>
      <c r="AL1629" s="42"/>
      <c r="AM1629" s="42" t="s">
        <v>86</v>
      </c>
      <c r="AN1629" s="42" t="s">
        <v>87</v>
      </c>
      <c r="AO1629" s="42" t="s">
        <v>88</v>
      </c>
      <c r="AP1629" s="48" t="s">
        <v>6242</v>
      </c>
      <c r="AQ1629" s="41" t="s">
        <v>6113</v>
      </c>
      <c r="AR1629" s="51"/>
      <c r="AS1629" s="42" t="s">
        <v>91</v>
      </c>
      <c r="AT1629" s="37" t="s">
        <v>92</v>
      </c>
      <c r="AU1629" s="37"/>
      <c r="AV1629" s="40">
        <v>45294</v>
      </c>
      <c r="AW1629" s="40"/>
      <c r="AX1629" s="37"/>
      <c r="AY1629" s="37"/>
      <c r="AZ1629" s="37"/>
      <c r="BA1629" s="40" t="s">
        <v>385</v>
      </c>
      <c r="BB1629" s="40" t="s">
        <v>329</v>
      </c>
      <c r="BC1629" s="40" t="s">
        <v>298</v>
      </c>
      <c r="BD1629" s="42">
        <v>2971</v>
      </c>
      <c r="BE1629" s="40"/>
      <c r="BF1629" s="52"/>
      <c r="BG1629" s="53"/>
      <c r="BH1629" s="54"/>
      <c r="BI1629" s="47" t="s">
        <v>3162</v>
      </c>
      <c r="BJ1629" s="38" t="s">
        <v>602</v>
      </c>
      <c r="BK1629" s="47" t="s">
        <v>3577</v>
      </c>
      <c r="BL1629" s="55"/>
      <c r="BM1629" s="55"/>
      <c r="BN1629" s="55"/>
      <c r="BO1629" s="55"/>
      <c r="BP1629" s="55"/>
      <c r="BQ1629" s="55"/>
      <c r="BR1629" s="55"/>
      <c r="BS1629" s="55"/>
      <c r="BT1629" s="55"/>
      <c r="BU1629" s="55"/>
      <c r="BV1629" s="55"/>
      <c r="BW1629" s="55"/>
      <c r="BX1629" s="55"/>
      <c r="BY1629" s="55"/>
      <c r="BZ1629" s="55"/>
      <c r="CA1629" s="55"/>
      <c r="CB1629" s="55"/>
      <c r="CC1629" s="55"/>
      <c r="CD1629" s="55"/>
      <c r="CE1629" s="55"/>
      <c r="CF1629" s="55"/>
      <c r="CG1629" s="55"/>
      <c r="CH1629" s="55"/>
      <c r="CI1629" s="55"/>
      <c r="CJ1629" s="55"/>
      <c r="CK1629" s="55"/>
      <c r="CL1629" s="55"/>
      <c r="CM1629" s="55"/>
      <c r="CN1629" s="55"/>
      <c r="CO1629" s="55"/>
      <c r="CP1629" s="55"/>
      <c r="CQ1629" s="55"/>
      <c r="CR1629" s="55"/>
      <c r="CS1629" s="55"/>
      <c r="CT1629" s="55"/>
      <c r="CU1629" s="55"/>
      <c r="CV1629" s="55"/>
      <c r="CW1629" s="55"/>
      <c r="CX1629" s="55"/>
      <c r="CY1629" s="55"/>
      <c r="CZ1629" s="55"/>
      <c r="DA1629" s="55"/>
      <c r="DB1629" s="55"/>
      <c r="DC1629" s="55"/>
      <c r="DD1629" s="55"/>
      <c r="DE1629" s="55"/>
      <c r="DF1629" s="55"/>
      <c r="DG1629" s="55"/>
      <c r="DH1629" s="55"/>
      <c r="DI1629" s="55"/>
      <c r="DJ1629" s="55"/>
      <c r="DK1629" s="55"/>
      <c r="DL1629" s="55"/>
      <c r="DM1629" s="55"/>
      <c r="DN1629" s="55"/>
      <c r="DO1629" s="55"/>
      <c r="DP1629" s="55"/>
      <c r="DQ1629" s="55"/>
      <c r="DR1629" s="55"/>
      <c r="DS1629" s="55"/>
      <c r="DT1629" s="55"/>
      <c r="DU1629" s="55"/>
      <c r="DV1629" s="55"/>
      <c r="DW1629" s="55"/>
      <c r="DX1629" s="55"/>
      <c r="DY1629" s="55"/>
      <c r="DZ1629" s="55"/>
      <c r="EA1629" s="55"/>
      <c r="EB1629" s="55"/>
      <c r="EC1629" s="55"/>
      <c r="ED1629" s="55"/>
      <c r="EE1629" s="55"/>
      <c r="EF1629" s="55"/>
      <c r="EG1629" s="55"/>
      <c r="EH1629" s="55"/>
      <c r="EI1629" s="55"/>
      <c r="EJ1629" s="55"/>
      <c r="EK1629" s="55"/>
      <c r="EL1629" s="55"/>
      <c r="EM1629" s="55"/>
      <c r="EN1629" s="55"/>
      <c r="EO1629" s="55"/>
      <c r="EP1629" s="55"/>
      <c r="EQ1629" s="55"/>
      <c r="ER1629" s="55"/>
      <c r="ES1629" s="55"/>
      <c r="ET1629" s="55"/>
      <c r="EU1629" s="55"/>
      <c r="EV1629" s="55"/>
      <c r="EW1629" s="55"/>
      <c r="EX1629" s="55"/>
      <c r="EY1629" s="55"/>
      <c r="EZ1629" s="55"/>
      <c r="FA1629" s="55"/>
      <c r="FB1629" s="55"/>
      <c r="FC1629" s="55"/>
      <c r="FD1629" s="55"/>
      <c r="FE1629" s="55"/>
      <c r="FF1629" s="55"/>
      <c r="FG1629" s="55"/>
      <c r="FH1629" s="55"/>
      <c r="FI1629" s="55"/>
      <c r="FJ1629" s="55"/>
      <c r="FK1629" s="55"/>
      <c r="FL1629" s="55"/>
      <c r="FM1629" s="55"/>
      <c r="FN1629" s="55"/>
      <c r="FO1629" s="55"/>
      <c r="FP1629" s="55"/>
      <c r="FQ1629" s="55"/>
      <c r="FR1629" s="55"/>
      <c r="FS1629" s="55"/>
      <c r="FT1629" s="55"/>
      <c r="FU1629" s="55"/>
      <c r="FV1629" s="55"/>
      <c r="FW1629" s="55"/>
      <c r="FX1629" s="55"/>
      <c r="FY1629" s="55"/>
      <c r="FZ1629" s="55"/>
      <c r="GA1629" s="55"/>
      <c r="GB1629" s="55"/>
      <c r="GC1629" s="55"/>
      <c r="GD1629" s="55"/>
      <c r="GE1629" s="55"/>
      <c r="GF1629" s="55"/>
      <c r="GG1629" s="55"/>
      <c r="GH1629" s="55"/>
      <c r="GI1629" s="55"/>
      <c r="GJ1629" s="55"/>
      <c r="GK1629" s="55"/>
      <c r="GL1629" s="55"/>
      <c r="GM1629" s="55"/>
      <c r="GN1629" s="55"/>
      <c r="GO1629" s="55"/>
      <c r="GP1629" s="55"/>
      <c r="GQ1629" s="55"/>
      <c r="GR1629" s="55"/>
      <c r="GS1629" s="55"/>
      <c r="GT1629" s="55"/>
      <c r="GU1629" s="55"/>
      <c r="GV1629" s="55"/>
      <c r="GW1629" s="55"/>
      <c r="GX1629" s="55"/>
      <c r="GY1629" s="55"/>
      <c r="GZ1629" s="55"/>
      <c r="HA1629" s="55"/>
      <c r="HB1629" s="55"/>
      <c r="HC1629" s="55"/>
      <c r="HD1629" s="55"/>
      <c r="HE1629" s="55"/>
      <c r="HF1629" s="55"/>
      <c r="HG1629" s="55"/>
      <c r="HH1629" s="55"/>
      <c r="HI1629" s="55"/>
      <c r="HJ1629" s="55"/>
      <c r="HK1629" s="55"/>
      <c r="HL1629" s="55"/>
      <c r="HM1629" s="55"/>
      <c r="HN1629" s="55"/>
      <c r="HO1629" s="55"/>
      <c r="HP1629" s="55"/>
      <c r="HQ1629" s="55"/>
      <c r="HR1629" s="55"/>
      <c r="HS1629" s="55"/>
      <c r="HT1629" s="55"/>
      <c r="HU1629" s="55"/>
      <c r="HV1629" s="55"/>
      <c r="HW1629" s="55"/>
      <c r="HX1629" s="55"/>
      <c r="HY1629" s="55"/>
      <c r="HZ1629" s="55"/>
      <c r="IA1629" s="55"/>
      <c r="IB1629" s="55"/>
      <c r="IC1629" s="55"/>
      <c r="ID1629" s="55"/>
      <c r="IE1629" s="55"/>
    </row>
    <row r="1630" s="36" customFormat="1" ht="60" hidden="1" customHeight="1">
      <c r="A1630" s="37"/>
      <c r="B1630" s="37" t="s">
        <v>62</v>
      </c>
      <c r="C1630" s="37" t="s">
        <v>63</v>
      </c>
      <c r="D1630" s="56" t="s">
        <v>64</v>
      </c>
      <c r="E1630" s="56" t="s">
        <v>6072</v>
      </c>
      <c r="F1630" s="40" t="s">
        <v>66</v>
      </c>
      <c r="G1630" s="40" t="s">
        <v>6231</v>
      </c>
      <c r="H1630" s="56" t="s">
        <v>6243</v>
      </c>
      <c r="I1630" s="48" t="s">
        <v>6233</v>
      </c>
      <c r="J1630" s="40" t="s">
        <v>6234</v>
      </c>
      <c r="K1630" s="49" t="s">
        <v>6235</v>
      </c>
      <c r="L1630" s="233" t="s">
        <v>6236</v>
      </c>
      <c r="M1630" s="49" t="s">
        <v>6237</v>
      </c>
      <c r="N1630" s="49">
        <v>49078411</v>
      </c>
      <c r="O1630" s="37" t="s">
        <v>6238</v>
      </c>
      <c r="P1630" s="37" t="s">
        <v>136</v>
      </c>
      <c r="Q1630" s="42" t="s">
        <v>289</v>
      </c>
      <c r="R1630" s="91">
        <v>43862</v>
      </c>
      <c r="S1630" s="48">
        <v>10</v>
      </c>
      <c r="T1630" s="45">
        <f t="shared" si="142"/>
        <v>47514</v>
      </c>
      <c r="U1630" s="46" t="s">
        <v>100</v>
      </c>
      <c r="V1630" s="47" t="str">
        <f t="shared" si="144"/>
        <v/>
      </c>
      <c r="W1630" s="42" t="s">
        <v>325</v>
      </c>
      <c r="X1630" s="42" t="s">
        <v>6239</v>
      </c>
      <c r="Y1630" s="48"/>
      <c r="Z1630" s="42" t="s">
        <v>325</v>
      </c>
      <c r="AA1630" s="37" t="s">
        <v>400</v>
      </c>
      <c r="AB1630" s="48" t="s">
        <v>325</v>
      </c>
      <c r="AC1630" s="42" t="s">
        <v>325</v>
      </c>
      <c r="AD1630" s="49">
        <v>60</v>
      </c>
      <c r="AE1630" s="91">
        <v>44014</v>
      </c>
      <c r="AF1630" s="51">
        <f t="shared" si="141"/>
        <v>45839</v>
      </c>
      <c r="AG1630" s="40" t="s">
        <v>82</v>
      </c>
      <c r="AH1630" s="40" t="s">
        <v>83</v>
      </c>
      <c r="AI1630" s="42" t="s">
        <v>6240</v>
      </c>
      <c r="AJ1630" s="40" t="s">
        <v>6241</v>
      </c>
      <c r="AK1630" s="51" t="str">
        <f t="shared" ca="1" si="143"/>
        <v>ЗАМЕНИТЬ</v>
      </c>
      <c r="AL1630" s="42"/>
      <c r="AM1630" s="42" t="s">
        <v>86</v>
      </c>
      <c r="AN1630" s="42" t="s">
        <v>87</v>
      </c>
      <c r="AO1630" s="42" t="s">
        <v>88</v>
      </c>
      <c r="AP1630" s="48" t="s">
        <v>6242</v>
      </c>
      <c r="AQ1630" s="41" t="s">
        <v>6113</v>
      </c>
      <c r="AR1630" s="51"/>
      <c r="AS1630" s="42" t="s">
        <v>91</v>
      </c>
      <c r="AT1630" s="37" t="s">
        <v>92</v>
      </c>
      <c r="AU1630" s="37"/>
      <c r="AV1630" s="40">
        <v>45294</v>
      </c>
      <c r="AW1630" s="40"/>
      <c r="AX1630" s="37"/>
      <c r="AY1630" s="37"/>
      <c r="AZ1630" s="37"/>
      <c r="BA1630" s="40" t="s">
        <v>385</v>
      </c>
      <c r="BB1630" s="40" t="s">
        <v>329</v>
      </c>
      <c r="BC1630" s="40" t="s">
        <v>298</v>
      </c>
      <c r="BD1630" s="42">
        <v>2971</v>
      </c>
      <c r="BE1630" s="40"/>
      <c r="BF1630" s="52"/>
      <c r="BG1630" s="53"/>
      <c r="BH1630" s="54"/>
      <c r="BI1630" s="47" t="s">
        <v>3162</v>
      </c>
      <c r="BJ1630" s="38" t="s">
        <v>602</v>
      </c>
      <c r="BK1630" s="47" t="s">
        <v>3577</v>
      </c>
      <c r="BL1630" s="55"/>
      <c r="BM1630" s="55"/>
      <c r="BN1630" s="55"/>
      <c r="BO1630" s="55"/>
      <c r="BP1630" s="55"/>
      <c r="BQ1630" s="55"/>
      <c r="BR1630" s="55"/>
      <c r="BS1630" s="55"/>
      <c r="BT1630" s="55"/>
      <c r="BU1630" s="55"/>
      <c r="BV1630" s="55"/>
      <c r="BW1630" s="55"/>
      <c r="BX1630" s="55"/>
      <c r="BY1630" s="55"/>
      <c r="BZ1630" s="55"/>
      <c r="CA1630" s="55"/>
      <c r="CB1630" s="55"/>
      <c r="CC1630" s="55"/>
      <c r="CD1630" s="55"/>
      <c r="CE1630" s="55"/>
      <c r="CF1630" s="55"/>
      <c r="CG1630" s="55"/>
      <c r="CH1630" s="55"/>
      <c r="CI1630" s="55"/>
      <c r="CJ1630" s="55"/>
      <c r="CK1630" s="55"/>
      <c r="CL1630" s="55"/>
      <c r="CM1630" s="55"/>
      <c r="CN1630" s="55"/>
      <c r="CO1630" s="55"/>
      <c r="CP1630" s="55"/>
      <c r="CQ1630" s="55"/>
      <c r="CR1630" s="55"/>
      <c r="CS1630" s="55"/>
      <c r="CT1630" s="55"/>
      <c r="CU1630" s="55"/>
      <c r="CV1630" s="55"/>
      <c r="CW1630" s="55"/>
      <c r="CX1630" s="55"/>
      <c r="CY1630" s="55"/>
      <c r="CZ1630" s="55"/>
      <c r="DA1630" s="55"/>
      <c r="DB1630" s="55"/>
      <c r="DC1630" s="55"/>
      <c r="DD1630" s="55"/>
      <c r="DE1630" s="55"/>
      <c r="DF1630" s="55"/>
      <c r="DG1630" s="55"/>
      <c r="DH1630" s="55"/>
      <c r="DI1630" s="55"/>
      <c r="DJ1630" s="55"/>
      <c r="DK1630" s="55"/>
      <c r="DL1630" s="55"/>
      <c r="DM1630" s="55"/>
      <c r="DN1630" s="55"/>
      <c r="DO1630" s="55"/>
      <c r="DP1630" s="55"/>
      <c r="DQ1630" s="55"/>
      <c r="DR1630" s="55"/>
      <c r="DS1630" s="55"/>
      <c r="DT1630" s="55"/>
      <c r="DU1630" s="55"/>
      <c r="DV1630" s="55"/>
      <c r="DW1630" s="55"/>
      <c r="DX1630" s="55"/>
      <c r="DY1630" s="55"/>
      <c r="DZ1630" s="55"/>
      <c r="EA1630" s="55"/>
      <c r="EB1630" s="55"/>
      <c r="EC1630" s="55"/>
      <c r="ED1630" s="55"/>
      <c r="EE1630" s="55"/>
      <c r="EF1630" s="55"/>
      <c r="EG1630" s="55"/>
      <c r="EH1630" s="55"/>
      <c r="EI1630" s="55"/>
      <c r="EJ1630" s="55"/>
      <c r="EK1630" s="55"/>
      <c r="EL1630" s="55"/>
      <c r="EM1630" s="55"/>
      <c r="EN1630" s="55"/>
      <c r="EO1630" s="55"/>
      <c r="EP1630" s="55"/>
      <c r="EQ1630" s="55"/>
      <c r="ER1630" s="55"/>
      <c r="ES1630" s="55"/>
      <c r="ET1630" s="55"/>
      <c r="EU1630" s="55"/>
      <c r="EV1630" s="55"/>
      <c r="EW1630" s="55"/>
      <c r="EX1630" s="55"/>
      <c r="EY1630" s="55"/>
      <c r="EZ1630" s="55"/>
      <c r="FA1630" s="55"/>
      <c r="FB1630" s="55"/>
      <c r="FC1630" s="55"/>
      <c r="FD1630" s="55"/>
      <c r="FE1630" s="55"/>
      <c r="FF1630" s="55"/>
      <c r="FG1630" s="55"/>
      <c r="FH1630" s="55"/>
      <c r="FI1630" s="55"/>
      <c r="FJ1630" s="55"/>
      <c r="FK1630" s="55"/>
      <c r="FL1630" s="55"/>
      <c r="FM1630" s="55"/>
      <c r="FN1630" s="55"/>
      <c r="FO1630" s="55"/>
      <c r="FP1630" s="55"/>
      <c r="FQ1630" s="55"/>
      <c r="FR1630" s="55"/>
      <c r="FS1630" s="55"/>
      <c r="FT1630" s="55"/>
      <c r="FU1630" s="55"/>
      <c r="FV1630" s="55"/>
      <c r="FW1630" s="55"/>
      <c r="FX1630" s="55"/>
      <c r="FY1630" s="55"/>
      <c r="FZ1630" s="55"/>
      <c r="GA1630" s="55"/>
      <c r="GB1630" s="55"/>
      <c r="GC1630" s="55"/>
      <c r="GD1630" s="55"/>
      <c r="GE1630" s="55"/>
      <c r="GF1630" s="55"/>
      <c r="GG1630" s="55"/>
      <c r="GH1630" s="55"/>
      <c r="GI1630" s="55"/>
      <c r="GJ1630" s="55"/>
      <c r="GK1630" s="55"/>
      <c r="GL1630" s="55"/>
      <c r="GM1630" s="55"/>
      <c r="GN1630" s="55"/>
      <c r="GO1630" s="55"/>
      <c r="GP1630" s="55"/>
      <c r="GQ1630" s="55"/>
      <c r="GR1630" s="55"/>
      <c r="GS1630" s="55"/>
      <c r="GT1630" s="55"/>
      <c r="GU1630" s="55"/>
      <c r="GV1630" s="55"/>
      <c r="GW1630" s="55"/>
      <c r="GX1630" s="55"/>
      <c r="GY1630" s="55"/>
      <c r="GZ1630" s="55"/>
      <c r="HA1630" s="55"/>
      <c r="HB1630" s="55"/>
      <c r="HC1630" s="55"/>
      <c r="HD1630" s="55"/>
      <c r="HE1630" s="55"/>
      <c r="HF1630" s="55"/>
      <c r="HG1630" s="55"/>
      <c r="HH1630" s="55"/>
      <c r="HI1630" s="55"/>
      <c r="HJ1630" s="55"/>
      <c r="HK1630" s="55"/>
      <c r="HL1630" s="55"/>
      <c r="HM1630" s="55"/>
      <c r="HN1630" s="55"/>
      <c r="HO1630" s="55"/>
      <c r="HP1630" s="55"/>
      <c r="HQ1630" s="55"/>
      <c r="HR1630" s="55"/>
      <c r="HS1630" s="55"/>
      <c r="HT1630" s="55"/>
      <c r="HU1630" s="55"/>
      <c r="HV1630" s="55"/>
      <c r="HW1630" s="55"/>
      <c r="HX1630" s="55"/>
      <c r="HY1630" s="55"/>
      <c r="HZ1630" s="55"/>
      <c r="IA1630" s="55"/>
      <c r="IB1630" s="55"/>
      <c r="IC1630" s="55"/>
      <c r="ID1630" s="55"/>
      <c r="IE1630" s="55"/>
    </row>
    <row r="1631" s="36" customFormat="1" ht="60" hidden="1" customHeight="1">
      <c r="A1631" s="37"/>
      <c r="B1631" s="37" t="s">
        <v>62</v>
      </c>
      <c r="C1631" s="37" t="s">
        <v>63</v>
      </c>
      <c r="D1631" s="56" t="s">
        <v>64</v>
      </c>
      <c r="E1631" s="56" t="s">
        <v>6072</v>
      </c>
      <c r="F1631" s="40" t="s">
        <v>66</v>
      </c>
      <c r="G1631" s="40" t="s">
        <v>6244</v>
      </c>
      <c r="H1631" s="56" t="s">
        <v>6245</v>
      </c>
      <c r="I1631" s="48" t="s">
        <v>6233</v>
      </c>
      <c r="J1631" s="40" t="s">
        <v>6234</v>
      </c>
      <c r="K1631" s="49" t="s">
        <v>6235</v>
      </c>
      <c r="L1631" s="233" t="s">
        <v>6236</v>
      </c>
      <c r="M1631" s="49" t="s">
        <v>6237</v>
      </c>
      <c r="N1631" s="49">
        <v>49078412</v>
      </c>
      <c r="O1631" s="37" t="s">
        <v>6238</v>
      </c>
      <c r="P1631" s="37" t="s">
        <v>136</v>
      </c>
      <c r="Q1631" s="42" t="s">
        <v>289</v>
      </c>
      <c r="R1631" s="91">
        <v>43862</v>
      </c>
      <c r="S1631" s="48">
        <v>10</v>
      </c>
      <c r="T1631" s="45">
        <f t="shared" si="142"/>
        <v>47514</v>
      </c>
      <c r="U1631" s="46" t="s">
        <v>100</v>
      </c>
      <c r="V1631" s="47" t="str">
        <f t="shared" si="144"/>
        <v/>
      </c>
      <c r="W1631" s="42" t="s">
        <v>325</v>
      </c>
      <c r="X1631" s="42" t="s">
        <v>6239</v>
      </c>
      <c r="Y1631" s="48"/>
      <c r="Z1631" s="42" t="s">
        <v>325</v>
      </c>
      <c r="AA1631" s="37" t="s">
        <v>400</v>
      </c>
      <c r="AB1631" s="48" t="s">
        <v>325</v>
      </c>
      <c r="AC1631" s="42" t="s">
        <v>325</v>
      </c>
      <c r="AD1631" s="49">
        <v>60</v>
      </c>
      <c r="AE1631" s="91">
        <v>44014</v>
      </c>
      <c r="AF1631" s="51">
        <f t="shared" si="141"/>
        <v>45839</v>
      </c>
      <c r="AG1631" s="40" t="s">
        <v>82</v>
      </c>
      <c r="AH1631" s="40" t="s">
        <v>83</v>
      </c>
      <c r="AI1631" s="42" t="s">
        <v>6240</v>
      </c>
      <c r="AJ1631" s="40" t="s">
        <v>6241</v>
      </c>
      <c r="AK1631" s="51" t="str">
        <f t="shared" ca="1" si="143"/>
        <v>ЗАМЕНИТЬ</v>
      </c>
      <c r="AL1631" s="42"/>
      <c r="AM1631" s="42" t="s">
        <v>86</v>
      </c>
      <c r="AN1631" s="42" t="s">
        <v>87</v>
      </c>
      <c r="AO1631" s="42" t="s">
        <v>88</v>
      </c>
      <c r="AP1631" s="48" t="s">
        <v>6242</v>
      </c>
      <c r="AQ1631" s="41" t="s">
        <v>6113</v>
      </c>
      <c r="AR1631" s="51"/>
      <c r="AS1631" s="42" t="s">
        <v>91</v>
      </c>
      <c r="AT1631" s="37" t="s">
        <v>92</v>
      </c>
      <c r="AU1631" s="37"/>
      <c r="AV1631" s="40">
        <v>45294</v>
      </c>
      <c r="AW1631" s="40"/>
      <c r="AX1631" s="37"/>
      <c r="AY1631" s="37"/>
      <c r="AZ1631" s="37"/>
      <c r="BA1631" s="40" t="s">
        <v>385</v>
      </c>
      <c r="BB1631" s="40" t="s">
        <v>329</v>
      </c>
      <c r="BC1631" s="40" t="s">
        <v>298</v>
      </c>
      <c r="BD1631" s="42">
        <v>2971</v>
      </c>
      <c r="BE1631" s="40"/>
      <c r="BF1631" s="52"/>
      <c r="BG1631" s="53"/>
      <c r="BH1631" s="54"/>
      <c r="BI1631" s="47" t="s">
        <v>3162</v>
      </c>
      <c r="BJ1631" s="38" t="s">
        <v>602</v>
      </c>
      <c r="BK1631" s="47" t="s">
        <v>3577</v>
      </c>
      <c r="BL1631" s="55"/>
      <c r="BM1631" s="55"/>
      <c r="BN1631" s="55"/>
      <c r="BO1631" s="55"/>
      <c r="BP1631" s="55"/>
      <c r="BQ1631" s="55"/>
      <c r="BR1631" s="55"/>
      <c r="BS1631" s="55"/>
      <c r="BT1631" s="55"/>
      <c r="BU1631" s="55"/>
      <c r="BV1631" s="55"/>
      <c r="BW1631" s="55"/>
      <c r="BX1631" s="55"/>
      <c r="BY1631" s="55"/>
      <c r="BZ1631" s="55"/>
      <c r="CA1631" s="55"/>
      <c r="CB1631" s="55"/>
      <c r="CC1631" s="55"/>
      <c r="CD1631" s="55"/>
      <c r="CE1631" s="55"/>
      <c r="CF1631" s="55"/>
      <c r="CG1631" s="55"/>
      <c r="CH1631" s="55"/>
      <c r="CI1631" s="55"/>
      <c r="CJ1631" s="55"/>
      <c r="CK1631" s="55"/>
      <c r="CL1631" s="55"/>
      <c r="CM1631" s="55"/>
      <c r="CN1631" s="55"/>
      <c r="CO1631" s="55"/>
      <c r="CP1631" s="55"/>
      <c r="CQ1631" s="55"/>
      <c r="CR1631" s="55"/>
      <c r="CS1631" s="55"/>
      <c r="CT1631" s="55"/>
      <c r="CU1631" s="55"/>
      <c r="CV1631" s="55"/>
      <c r="CW1631" s="55"/>
      <c r="CX1631" s="55"/>
      <c r="CY1631" s="55"/>
      <c r="CZ1631" s="55"/>
      <c r="DA1631" s="55"/>
      <c r="DB1631" s="55"/>
      <c r="DC1631" s="55"/>
      <c r="DD1631" s="55"/>
      <c r="DE1631" s="55"/>
      <c r="DF1631" s="55"/>
      <c r="DG1631" s="55"/>
      <c r="DH1631" s="55"/>
      <c r="DI1631" s="55"/>
      <c r="DJ1631" s="55"/>
      <c r="DK1631" s="55"/>
      <c r="DL1631" s="55"/>
      <c r="DM1631" s="55"/>
      <c r="DN1631" s="55"/>
      <c r="DO1631" s="55"/>
      <c r="DP1631" s="55"/>
      <c r="DQ1631" s="55"/>
      <c r="DR1631" s="55"/>
      <c r="DS1631" s="55"/>
      <c r="DT1631" s="55"/>
      <c r="DU1631" s="55"/>
      <c r="DV1631" s="55"/>
      <c r="DW1631" s="55"/>
      <c r="DX1631" s="55"/>
      <c r="DY1631" s="55"/>
      <c r="DZ1631" s="55"/>
      <c r="EA1631" s="55"/>
      <c r="EB1631" s="55"/>
      <c r="EC1631" s="55"/>
      <c r="ED1631" s="55"/>
      <c r="EE1631" s="55"/>
      <c r="EF1631" s="55"/>
      <c r="EG1631" s="55"/>
      <c r="EH1631" s="55"/>
      <c r="EI1631" s="55"/>
      <c r="EJ1631" s="55"/>
      <c r="EK1631" s="55"/>
      <c r="EL1631" s="55"/>
      <c r="EM1631" s="55"/>
      <c r="EN1631" s="55"/>
      <c r="EO1631" s="55"/>
      <c r="EP1631" s="55"/>
      <c r="EQ1631" s="55"/>
      <c r="ER1631" s="55"/>
      <c r="ES1631" s="55"/>
      <c r="ET1631" s="55"/>
      <c r="EU1631" s="55"/>
      <c r="EV1631" s="55"/>
      <c r="EW1631" s="55"/>
      <c r="EX1631" s="55"/>
      <c r="EY1631" s="55"/>
      <c r="EZ1631" s="55"/>
      <c r="FA1631" s="55"/>
      <c r="FB1631" s="55"/>
      <c r="FC1631" s="55"/>
      <c r="FD1631" s="55"/>
      <c r="FE1631" s="55"/>
      <c r="FF1631" s="55"/>
      <c r="FG1631" s="55"/>
      <c r="FH1631" s="55"/>
      <c r="FI1631" s="55"/>
      <c r="FJ1631" s="55"/>
      <c r="FK1631" s="55"/>
      <c r="FL1631" s="55"/>
      <c r="FM1631" s="55"/>
      <c r="FN1631" s="55"/>
      <c r="FO1631" s="55"/>
      <c r="FP1631" s="55"/>
      <c r="FQ1631" s="55"/>
      <c r="FR1631" s="55"/>
      <c r="FS1631" s="55"/>
      <c r="FT1631" s="55"/>
      <c r="FU1631" s="55"/>
      <c r="FV1631" s="55"/>
      <c r="FW1631" s="55"/>
      <c r="FX1631" s="55"/>
      <c r="FY1631" s="55"/>
      <c r="FZ1631" s="55"/>
      <c r="GA1631" s="55"/>
      <c r="GB1631" s="55"/>
      <c r="GC1631" s="55"/>
      <c r="GD1631" s="55"/>
      <c r="GE1631" s="55"/>
      <c r="GF1631" s="55"/>
      <c r="GG1631" s="55"/>
      <c r="GH1631" s="55"/>
      <c r="GI1631" s="55"/>
      <c r="GJ1631" s="55"/>
      <c r="GK1631" s="55"/>
      <c r="GL1631" s="55"/>
      <c r="GM1631" s="55"/>
      <c r="GN1631" s="55"/>
      <c r="GO1631" s="55"/>
      <c r="GP1631" s="55"/>
      <c r="GQ1631" s="55"/>
      <c r="GR1631" s="55"/>
      <c r="GS1631" s="55"/>
      <c r="GT1631" s="55"/>
      <c r="GU1631" s="55"/>
      <c r="GV1631" s="55"/>
      <c r="GW1631" s="55"/>
      <c r="GX1631" s="55"/>
      <c r="GY1631" s="55"/>
      <c r="GZ1631" s="55"/>
      <c r="HA1631" s="55"/>
      <c r="HB1631" s="55"/>
      <c r="HC1631" s="55"/>
      <c r="HD1631" s="55"/>
      <c r="HE1631" s="55"/>
      <c r="HF1631" s="55"/>
      <c r="HG1631" s="55"/>
      <c r="HH1631" s="55"/>
      <c r="HI1631" s="55"/>
      <c r="HJ1631" s="55"/>
      <c r="HK1631" s="55"/>
      <c r="HL1631" s="55"/>
      <c r="HM1631" s="55"/>
      <c r="HN1631" s="55"/>
      <c r="HO1631" s="55"/>
      <c r="HP1631" s="55"/>
      <c r="HQ1631" s="55"/>
      <c r="HR1631" s="55"/>
      <c r="HS1631" s="55"/>
      <c r="HT1631" s="55"/>
      <c r="HU1631" s="55"/>
      <c r="HV1631" s="55"/>
      <c r="HW1631" s="55"/>
      <c r="HX1631" s="55"/>
      <c r="HY1631" s="55"/>
      <c r="HZ1631" s="55"/>
      <c r="IA1631" s="55"/>
      <c r="IB1631" s="55"/>
      <c r="IC1631" s="55"/>
      <c r="ID1631" s="55"/>
      <c r="IE1631" s="55"/>
    </row>
    <row r="1632" s="36" customFormat="1" ht="60" hidden="1" customHeight="1">
      <c r="A1632" s="37"/>
      <c r="B1632" s="37" t="s">
        <v>62</v>
      </c>
      <c r="C1632" s="37" t="s">
        <v>63</v>
      </c>
      <c r="D1632" s="56" t="s">
        <v>64</v>
      </c>
      <c r="E1632" s="56" t="s">
        <v>6072</v>
      </c>
      <c r="F1632" s="40" t="s">
        <v>66</v>
      </c>
      <c r="G1632" s="40" t="s">
        <v>6244</v>
      </c>
      <c r="H1632" s="56" t="s">
        <v>6246</v>
      </c>
      <c r="I1632" s="48" t="s">
        <v>6233</v>
      </c>
      <c r="J1632" s="40" t="s">
        <v>6234</v>
      </c>
      <c r="K1632" s="49" t="s">
        <v>6235</v>
      </c>
      <c r="L1632" s="233" t="s">
        <v>6236</v>
      </c>
      <c r="M1632" s="49" t="s">
        <v>6237</v>
      </c>
      <c r="N1632" s="49">
        <v>49078413</v>
      </c>
      <c r="O1632" s="37" t="s">
        <v>6238</v>
      </c>
      <c r="P1632" s="37" t="s">
        <v>136</v>
      </c>
      <c r="Q1632" s="42" t="s">
        <v>289</v>
      </c>
      <c r="R1632" s="91">
        <v>43862</v>
      </c>
      <c r="S1632" s="48">
        <v>10</v>
      </c>
      <c r="T1632" s="45">
        <f t="shared" si="142"/>
        <v>47514</v>
      </c>
      <c r="U1632" s="46" t="s">
        <v>100</v>
      </c>
      <c r="V1632" s="47" t="str">
        <f t="shared" si="144"/>
        <v/>
      </c>
      <c r="W1632" s="42" t="s">
        <v>325</v>
      </c>
      <c r="X1632" s="42" t="s">
        <v>6239</v>
      </c>
      <c r="Y1632" s="48"/>
      <c r="Z1632" s="42" t="s">
        <v>325</v>
      </c>
      <c r="AA1632" s="37" t="s">
        <v>400</v>
      </c>
      <c r="AB1632" s="48" t="s">
        <v>325</v>
      </c>
      <c r="AC1632" s="42" t="s">
        <v>325</v>
      </c>
      <c r="AD1632" s="49">
        <v>60</v>
      </c>
      <c r="AE1632" s="91">
        <v>44014</v>
      </c>
      <c r="AF1632" s="51">
        <f t="shared" si="141"/>
        <v>45839</v>
      </c>
      <c r="AG1632" s="40" t="s">
        <v>82</v>
      </c>
      <c r="AH1632" s="40" t="s">
        <v>83</v>
      </c>
      <c r="AI1632" s="42" t="s">
        <v>6240</v>
      </c>
      <c r="AJ1632" s="40" t="s">
        <v>6241</v>
      </c>
      <c r="AK1632" s="51" t="str">
        <f t="shared" ca="1" si="143"/>
        <v>ЗАМЕНИТЬ</v>
      </c>
      <c r="AL1632" s="42"/>
      <c r="AM1632" s="42" t="s">
        <v>86</v>
      </c>
      <c r="AN1632" s="42" t="s">
        <v>87</v>
      </c>
      <c r="AO1632" s="42" t="s">
        <v>88</v>
      </c>
      <c r="AP1632" s="48" t="s">
        <v>6242</v>
      </c>
      <c r="AQ1632" s="41" t="s">
        <v>6113</v>
      </c>
      <c r="AR1632" s="51"/>
      <c r="AS1632" s="42" t="s">
        <v>91</v>
      </c>
      <c r="AT1632" s="37" t="s">
        <v>92</v>
      </c>
      <c r="AU1632" s="37"/>
      <c r="AV1632" s="40">
        <v>45294</v>
      </c>
      <c r="AW1632" s="40"/>
      <c r="AX1632" s="37"/>
      <c r="AY1632" s="37"/>
      <c r="AZ1632" s="37"/>
      <c r="BA1632" s="40" t="s">
        <v>385</v>
      </c>
      <c r="BB1632" s="40" t="s">
        <v>329</v>
      </c>
      <c r="BC1632" s="40" t="s">
        <v>298</v>
      </c>
      <c r="BD1632" s="42">
        <v>2971</v>
      </c>
      <c r="BE1632" s="40"/>
      <c r="BF1632" s="52"/>
      <c r="BG1632" s="53"/>
      <c r="BH1632" s="54"/>
      <c r="BI1632" s="47" t="s">
        <v>3162</v>
      </c>
      <c r="BJ1632" s="38" t="s">
        <v>602</v>
      </c>
      <c r="BK1632" s="47" t="s">
        <v>3577</v>
      </c>
      <c r="BL1632" s="55"/>
      <c r="BM1632" s="55"/>
      <c r="BN1632" s="55"/>
      <c r="BO1632" s="55"/>
      <c r="BP1632" s="55"/>
      <c r="BQ1632" s="55"/>
      <c r="BR1632" s="55"/>
      <c r="BS1632" s="55"/>
      <c r="BT1632" s="55"/>
      <c r="BU1632" s="55"/>
      <c r="BV1632" s="55"/>
      <c r="BW1632" s="55"/>
      <c r="BX1632" s="55"/>
      <c r="BY1632" s="55"/>
      <c r="BZ1632" s="55"/>
      <c r="CA1632" s="55"/>
      <c r="CB1632" s="55"/>
      <c r="CC1632" s="55"/>
      <c r="CD1632" s="55"/>
      <c r="CE1632" s="55"/>
      <c r="CF1632" s="55"/>
      <c r="CG1632" s="55"/>
      <c r="CH1632" s="55"/>
      <c r="CI1632" s="55"/>
      <c r="CJ1632" s="55"/>
      <c r="CK1632" s="55"/>
      <c r="CL1632" s="55"/>
      <c r="CM1632" s="55"/>
      <c r="CN1632" s="55"/>
      <c r="CO1632" s="55"/>
      <c r="CP1632" s="55"/>
      <c r="CQ1632" s="55"/>
      <c r="CR1632" s="55"/>
      <c r="CS1632" s="55"/>
      <c r="CT1632" s="55"/>
      <c r="CU1632" s="55"/>
      <c r="CV1632" s="55"/>
      <c r="CW1632" s="55"/>
      <c r="CX1632" s="55"/>
      <c r="CY1632" s="55"/>
      <c r="CZ1632" s="55"/>
      <c r="DA1632" s="55"/>
      <c r="DB1632" s="55"/>
      <c r="DC1632" s="55"/>
      <c r="DD1632" s="55"/>
      <c r="DE1632" s="55"/>
      <c r="DF1632" s="55"/>
      <c r="DG1632" s="55"/>
      <c r="DH1632" s="55"/>
      <c r="DI1632" s="55"/>
      <c r="DJ1632" s="55"/>
      <c r="DK1632" s="55"/>
      <c r="DL1632" s="55"/>
      <c r="DM1632" s="55"/>
      <c r="DN1632" s="55"/>
      <c r="DO1632" s="55"/>
      <c r="DP1632" s="55"/>
      <c r="DQ1632" s="55"/>
      <c r="DR1632" s="55"/>
      <c r="DS1632" s="55"/>
      <c r="DT1632" s="55"/>
      <c r="DU1632" s="55"/>
      <c r="DV1632" s="55"/>
      <c r="DW1632" s="55"/>
      <c r="DX1632" s="55"/>
      <c r="DY1632" s="55"/>
      <c r="DZ1632" s="55"/>
      <c r="EA1632" s="55"/>
      <c r="EB1632" s="55"/>
      <c r="EC1632" s="55"/>
      <c r="ED1632" s="55"/>
      <c r="EE1632" s="55"/>
      <c r="EF1632" s="55"/>
      <c r="EG1632" s="55"/>
      <c r="EH1632" s="55"/>
      <c r="EI1632" s="55"/>
      <c r="EJ1632" s="55"/>
      <c r="EK1632" s="55"/>
      <c r="EL1632" s="55"/>
      <c r="EM1632" s="55"/>
      <c r="EN1632" s="55"/>
      <c r="EO1632" s="55"/>
      <c r="EP1632" s="55"/>
      <c r="EQ1632" s="55"/>
      <c r="ER1632" s="55"/>
      <c r="ES1632" s="55"/>
      <c r="ET1632" s="55"/>
      <c r="EU1632" s="55"/>
      <c r="EV1632" s="55"/>
      <c r="EW1632" s="55"/>
      <c r="EX1632" s="55"/>
      <c r="EY1632" s="55"/>
      <c r="EZ1632" s="55"/>
      <c r="FA1632" s="55"/>
      <c r="FB1632" s="55"/>
      <c r="FC1632" s="55"/>
      <c r="FD1632" s="55"/>
      <c r="FE1632" s="55"/>
      <c r="FF1632" s="55"/>
      <c r="FG1632" s="55"/>
      <c r="FH1632" s="55"/>
      <c r="FI1632" s="55"/>
      <c r="FJ1632" s="55"/>
      <c r="FK1632" s="55"/>
      <c r="FL1632" s="55"/>
      <c r="FM1632" s="55"/>
      <c r="FN1632" s="55"/>
      <c r="FO1632" s="55"/>
      <c r="FP1632" s="55"/>
      <c r="FQ1632" s="55"/>
      <c r="FR1632" s="55"/>
      <c r="FS1632" s="55"/>
      <c r="FT1632" s="55"/>
      <c r="FU1632" s="55"/>
      <c r="FV1632" s="55"/>
      <c r="FW1632" s="55"/>
      <c r="FX1632" s="55"/>
      <c r="FY1632" s="55"/>
      <c r="FZ1632" s="55"/>
      <c r="GA1632" s="55"/>
      <c r="GB1632" s="55"/>
      <c r="GC1632" s="55"/>
      <c r="GD1632" s="55"/>
      <c r="GE1632" s="55"/>
      <c r="GF1632" s="55"/>
      <c r="GG1632" s="55"/>
      <c r="GH1632" s="55"/>
      <c r="GI1632" s="55"/>
      <c r="GJ1632" s="55"/>
      <c r="GK1632" s="55"/>
      <c r="GL1632" s="55"/>
      <c r="GM1632" s="55"/>
      <c r="GN1632" s="55"/>
      <c r="GO1632" s="55"/>
      <c r="GP1632" s="55"/>
      <c r="GQ1632" s="55"/>
      <c r="GR1632" s="55"/>
      <c r="GS1632" s="55"/>
      <c r="GT1632" s="55"/>
      <c r="GU1632" s="55"/>
      <c r="GV1632" s="55"/>
      <c r="GW1632" s="55"/>
      <c r="GX1632" s="55"/>
      <c r="GY1632" s="55"/>
      <c r="GZ1632" s="55"/>
      <c r="HA1632" s="55"/>
      <c r="HB1632" s="55"/>
      <c r="HC1632" s="55"/>
      <c r="HD1632" s="55"/>
      <c r="HE1632" s="55"/>
      <c r="HF1632" s="55"/>
      <c r="HG1632" s="55"/>
      <c r="HH1632" s="55"/>
      <c r="HI1632" s="55"/>
      <c r="HJ1632" s="55"/>
      <c r="HK1632" s="55"/>
      <c r="HL1632" s="55"/>
      <c r="HM1632" s="55"/>
      <c r="HN1632" s="55"/>
      <c r="HO1632" s="55"/>
      <c r="HP1632" s="55"/>
      <c r="HQ1632" s="55"/>
      <c r="HR1632" s="55"/>
      <c r="HS1632" s="55"/>
      <c r="HT1632" s="55"/>
      <c r="HU1632" s="55"/>
      <c r="HV1632" s="55"/>
      <c r="HW1632" s="55"/>
      <c r="HX1632" s="55"/>
      <c r="HY1632" s="55"/>
      <c r="HZ1632" s="55"/>
      <c r="IA1632" s="55"/>
      <c r="IB1632" s="55"/>
      <c r="IC1632" s="55"/>
      <c r="ID1632" s="55"/>
      <c r="IE1632" s="55"/>
    </row>
    <row r="1633" s="36" customFormat="1" ht="60" hidden="1" customHeight="1">
      <c r="A1633" s="37"/>
      <c r="B1633" s="37" t="s">
        <v>62</v>
      </c>
      <c r="C1633" s="37" t="s">
        <v>63</v>
      </c>
      <c r="D1633" s="56" t="s">
        <v>64</v>
      </c>
      <c r="E1633" s="56" t="s">
        <v>6072</v>
      </c>
      <c r="F1633" s="40" t="s">
        <v>66</v>
      </c>
      <c r="G1633" s="40" t="s">
        <v>6247</v>
      </c>
      <c r="H1633" s="56" t="s">
        <v>6248</v>
      </c>
      <c r="I1633" s="48" t="s">
        <v>6233</v>
      </c>
      <c r="J1633" s="40" t="s">
        <v>6234</v>
      </c>
      <c r="K1633" s="49" t="s">
        <v>6235</v>
      </c>
      <c r="L1633" s="233" t="s">
        <v>6236</v>
      </c>
      <c r="M1633" s="49" t="s">
        <v>6237</v>
      </c>
      <c r="N1633" s="49">
        <v>49078418</v>
      </c>
      <c r="O1633" s="37" t="s">
        <v>6238</v>
      </c>
      <c r="P1633" s="37" t="s">
        <v>136</v>
      </c>
      <c r="Q1633" s="42" t="s">
        <v>289</v>
      </c>
      <c r="R1633" s="91">
        <v>43862</v>
      </c>
      <c r="S1633" s="48">
        <v>10</v>
      </c>
      <c r="T1633" s="45">
        <f t="shared" si="142"/>
        <v>47514</v>
      </c>
      <c r="U1633" s="46" t="s">
        <v>100</v>
      </c>
      <c r="V1633" s="47" t="str">
        <f t="shared" si="144"/>
        <v/>
      </c>
      <c r="W1633" s="42" t="s">
        <v>325</v>
      </c>
      <c r="X1633" s="48">
        <v>2</v>
      </c>
      <c r="Y1633" s="48"/>
      <c r="Z1633" s="42" t="s">
        <v>325</v>
      </c>
      <c r="AA1633" s="37" t="s">
        <v>400</v>
      </c>
      <c r="AB1633" s="48" t="s">
        <v>325</v>
      </c>
      <c r="AC1633" s="42" t="s">
        <v>325</v>
      </c>
      <c r="AD1633" s="49">
        <v>60</v>
      </c>
      <c r="AE1633" s="91">
        <v>44014</v>
      </c>
      <c r="AF1633" s="51">
        <f t="shared" si="141"/>
        <v>45839</v>
      </c>
      <c r="AG1633" s="40" t="s">
        <v>82</v>
      </c>
      <c r="AH1633" s="40" t="s">
        <v>83</v>
      </c>
      <c r="AI1633" s="42" t="s">
        <v>6240</v>
      </c>
      <c r="AJ1633" s="40" t="s">
        <v>6241</v>
      </c>
      <c r="AK1633" s="51" t="str">
        <f t="shared" ca="1" si="143"/>
        <v>ЗАМЕНИТЬ</v>
      </c>
      <c r="AL1633" s="42"/>
      <c r="AM1633" s="42" t="s">
        <v>86</v>
      </c>
      <c r="AN1633" s="42" t="s">
        <v>87</v>
      </c>
      <c r="AO1633" s="42" t="s">
        <v>88</v>
      </c>
      <c r="AP1633" s="48" t="s">
        <v>6242</v>
      </c>
      <c r="AQ1633" s="41" t="s">
        <v>6113</v>
      </c>
      <c r="AR1633" s="51"/>
      <c r="AS1633" s="42" t="s">
        <v>91</v>
      </c>
      <c r="AT1633" s="37" t="s">
        <v>92</v>
      </c>
      <c r="AU1633" s="37"/>
      <c r="AV1633" s="40">
        <v>45294</v>
      </c>
      <c r="AW1633" s="40"/>
      <c r="AX1633" s="37"/>
      <c r="AY1633" s="37"/>
      <c r="AZ1633" s="37"/>
      <c r="BA1633" s="40" t="s">
        <v>385</v>
      </c>
      <c r="BB1633" s="40" t="s">
        <v>329</v>
      </c>
      <c r="BC1633" s="40" t="s">
        <v>298</v>
      </c>
      <c r="BD1633" s="42">
        <v>2971</v>
      </c>
      <c r="BE1633" s="40"/>
      <c r="BF1633" s="52"/>
      <c r="BG1633" s="53"/>
      <c r="BH1633" s="54"/>
      <c r="BI1633" s="47" t="s">
        <v>3162</v>
      </c>
      <c r="BJ1633" s="38" t="s">
        <v>602</v>
      </c>
      <c r="BK1633" s="47" t="s">
        <v>3577</v>
      </c>
      <c r="BL1633" s="55"/>
      <c r="BM1633" s="55"/>
      <c r="BN1633" s="55"/>
      <c r="BO1633" s="55"/>
      <c r="BP1633" s="55"/>
      <c r="BQ1633" s="55"/>
      <c r="BR1633" s="55"/>
      <c r="BS1633" s="55"/>
      <c r="BT1633" s="55"/>
      <c r="BU1633" s="55"/>
      <c r="BV1633" s="55"/>
      <c r="BW1633" s="55"/>
      <c r="BX1633" s="55"/>
      <c r="BY1633" s="55"/>
      <c r="BZ1633" s="55"/>
      <c r="CA1633" s="55"/>
      <c r="CB1633" s="55"/>
      <c r="CC1633" s="55"/>
      <c r="CD1633" s="55"/>
      <c r="CE1633" s="55"/>
      <c r="CF1633" s="55"/>
      <c r="CG1633" s="55"/>
      <c r="CH1633" s="55"/>
      <c r="CI1633" s="55"/>
      <c r="CJ1633" s="55"/>
      <c r="CK1633" s="55"/>
      <c r="CL1633" s="55"/>
      <c r="CM1633" s="55"/>
      <c r="CN1633" s="55"/>
      <c r="CO1633" s="55"/>
      <c r="CP1633" s="55"/>
      <c r="CQ1633" s="55"/>
      <c r="CR1633" s="55"/>
      <c r="CS1633" s="55"/>
      <c r="CT1633" s="55"/>
      <c r="CU1633" s="55"/>
      <c r="CV1633" s="55"/>
      <c r="CW1633" s="55"/>
      <c r="CX1633" s="55"/>
      <c r="CY1633" s="55"/>
      <c r="CZ1633" s="55"/>
      <c r="DA1633" s="55"/>
      <c r="DB1633" s="55"/>
      <c r="DC1633" s="55"/>
      <c r="DD1633" s="55"/>
      <c r="DE1633" s="55"/>
      <c r="DF1633" s="55"/>
      <c r="DG1633" s="55"/>
      <c r="DH1633" s="55"/>
      <c r="DI1633" s="55"/>
      <c r="DJ1633" s="55"/>
      <c r="DK1633" s="55"/>
      <c r="DL1633" s="55"/>
      <c r="DM1633" s="55"/>
      <c r="DN1633" s="55"/>
      <c r="DO1633" s="55"/>
      <c r="DP1633" s="55"/>
      <c r="DQ1633" s="55"/>
      <c r="DR1633" s="55"/>
      <c r="DS1633" s="55"/>
      <c r="DT1633" s="55"/>
      <c r="DU1633" s="55"/>
      <c r="DV1633" s="55"/>
      <c r="DW1633" s="55"/>
      <c r="DX1633" s="55"/>
      <c r="DY1633" s="55"/>
      <c r="DZ1633" s="55"/>
      <c r="EA1633" s="55"/>
      <c r="EB1633" s="55"/>
      <c r="EC1633" s="55"/>
      <c r="ED1633" s="55"/>
      <c r="EE1633" s="55"/>
      <c r="EF1633" s="55"/>
      <c r="EG1633" s="55"/>
      <c r="EH1633" s="55"/>
      <c r="EI1633" s="55"/>
      <c r="EJ1633" s="55"/>
      <c r="EK1633" s="55"/>
      <c r="EL1633" s="55"/>
      <c r="EM1633" s="55"/>
      <c r="EN1633" s="55"/>
      <c r="EO1633" s="55"/>
      <c r="EP1633" s="55"/>
      <c r="EQ1633" s="55"/>
      <c r="ER1633" s="55"/>
      <c r="ES1633" s="55"/>
      <c r="ET1633" s="55"/>
      <c r="EU1633" s="55"/>
      <c r="EV1633" s="55"/>
      <c r="EW1633" s="55"/>
      <c r="EX1633" s="55"/>
      <c r="EY1633" s="55"/>
      <c r="EZ1633" s="55"/>
      <c r="FA1633" s="55"/>
      <c r="FB1633" s="55"/>
      <c r="FC1633" s="55"/>
      <c r="FD1633" s="55"/>
      <c r="FE1633" s="55"/>
      <c r="FF1633" s="55"/>
      <c r="FG1633" s="55"/>
      <c r="FH1633" s="55"/>
      <c r="FI1633" s="55"/>
      <c r="FJ1633" s="55"/>
      <c r="FK1633" s="55"/>
      <c r="FL1633" s="55"/>
      <c r="FM1633" s="55"/>
      <c r="FN1633" s="55"/>
      <c r="FO1633" s="55"/>
      <c r="FP1633" s="55"/>
      <c r="FQ1633" s="55"/>
      <c r="FR1633" s="55"/>
      <c r="FS1633" s="55"/>
      <c r="FT1633" s="55"/>
      <c r="FU1633" s="55"/>
      <c r="FV1633" s="55"/>
      <c r="FW1633" s="55"/>
      <c r="FX1633" s="55"/>
      <c r="FY1633" s="55"/>
      <c r="FZ1633" s="55"/>
      <c r="GA1633" s="55"/>
      <c r="GB1633" s="55"/>
      <c r="GC1633" s="55"/>
      <c r="GD1633" s="55"/>
      <c r="GE1633" s="55"/>
      <c r="GF1633" s="55"/>
      <c r="GG1633" s="55"/>
      <c r="GH1633" s="55"/>
      <c r="GI1633" s="55"/>
      <c r="GJ1633" s="55"/>
      <c r="GK1633" s="55"/>
      <c r="GL1633" s="55"/>
      <c r="GM1633" s="55"/>
      <c r="GN1633" s="55"/>
      <c r="GO1633" s="55"/>
      <c r="GP1633" s="55"/>
      <c r="GQ1633" s="55"/>
      <c r="GR1633" s="55"/>
      <c r="GS1633" s="55"/>
      <c r="GT1633" s="55"/>
      <c r="GU1633" s="55"/>
      <c r="GV1633" s="55"/>
      <c r="GW1633" s="55"/>
      <c r="GX1633" s="55"/>
      <c r="GY1633" s="55"/>
      <c r="GZ1633" s="55"/>
      <c r="HA1633" s="55"/>
      <c r="HB1633" s="55"/>
      <c r="HC1633" s="55"/>
      <c r="HD1633" s="55"/>
      <c r="HE1633" s="55"/>
      <c r="HF1633" s="55"/>
      <c r="HG1633" s="55"/>
      <c r="HH1633" s="55"/>
      <c r="HI1633" s="55"/>
      <c r="HJ1633" s="55"/>
      <c r="HK1633" s="55"/>
      <c r="HL1633" s="55"/>
      <c r="HM1633" s="55"/>
      <c r="HN1633" s="55"/>
      <c r="HO1633" s="55"/>
      <c r="HP1633" s="55"/>
      <c r="HQ1633" s="55"/>
      <c r="HR1633" s="55"/>
      <c r="HS1633" s="55"/>
      <c r="HT1633" s="55"/>
      <c r="HU1633" s="55"/>
      <c r="HV1633" s="55"/>
      <c r="HW1633" s="55"/>
      <c r="HX1633" s="55"/>
      <c r="HY1633" s="55"/>
      <c r="HZ1633" s="55"/>
      <c r="IA1633" s="55"/>
      <c r="IB1633" s="55"/>
      <c r="IC1633" s="55"/>
      <c r="ID1633" s="55"/>
      <c r="IE1633" s="55"/>
    </row>
    <row r="1634" s="36" customFormat="1" ht="60" hidden="1" customHeight="1">
      <c r="A1634" s="37"/>
      <c r="B1634" s="37" t="s">
        <v>62</v>
      </c>
      <c r="C1634" s="37" t="s">
        <v>63</v>
      </c>
      <c r="D1634" s="56" t="s">
        <v>64</v>
      </c>
      <c r="E1634" s="56" t="s">
        <v>6072</v>
      </c>
      <c r="F1634" s="40" t="s">
        <v>66</v>
      </c>
      <c r="G1634" s="40" t="s">
        <v>6247</v>
      </c>
      <c r="H1634" s="56" t="s">
        <v>6249</v>
      </c>
      <c r="I1634" s="48" t="s">
        <v>6233</v>
      </c>
      <c r="J1634" s="40" t="s">
        <v>6234</v>
      </c>
      <c r="K1634" s="49" t="s">
        <v>6235</v>
      </c>
      <c r="L1634" s="233" t="s">
        <v>6236</v>
      </c>
      <c r="M1634" s="49" t="s">
        <v>6237</v>
      </c>
      <c r="N1634" s="49">
        <v>49078419</v>
      </c>
      <c r="O1634" s="37" t="s">
        <v>6238</v>
      </c>
      <c r="P1634" s="37" t="s">
        <v>136</v>
      </c>
      <c r="Q1634" s="42" t="s">
        <v>289</v>
      </c>
      <c r="R1634" s="91">
        <v>43862</v>
      </c>
      <c r="S1634" s="48">
        <v>10</v>
      </c>
      <c r="T1634" s="45">
        <f t="shared" si="142"/>
        <v>47514</v>
      </c>
      <c r="U1634" s="46" t="s">
        <v>100</v>
      </c>
      <c r="V1634" s="47" t="str">
        <f t="shared" si="144"/>
        <v/>
      </c>
      <c r="W1634" s="42" t="s">
        <v>325</v>
      </c>
      <c r="X1634" s="48">
        <v>2</v>
      </c>
      <c r="Y1634" s="48"/>
      <c r="Z1634" s="42" t="s">
        <v>325</v>
      </c>
      <c r="AA1634" s="37" t="s">
        <v>400</v>
      </c>
      <c r="AB1634" s="48" t="s">
        <v>325</v>
      </c>
      <c r="AC1634" s="42" t="s">
        <v>325</v>
      </c>
      <c r="AD1634" s="49">
        <v>60</v>
      </c>
      <c r="AE1634" s="91">
        <v>44014</v>
      </c>
      <c r="AF1634" s="51">
        <f t="shared" si="141"/>
        <v>45839</v>
      </c>
      <c r="AG1634" s="40" t="s">
        <v>82</v>
      </c>
      <c r="AH1634" s="40" t="s">
        <v>83</v>
      </c>
      <c r="AI1634" s="42" t="s">
        <v>6240</v>
      </c>
      <c r="AJ1634" s="40" t="s">
        <v>6241</v>
      </c>
      <c r="AK1634" s="51" t="str">
        <f t="shared" ca="1" si="143"/>
        <v>ЗАМЕНИТЬ</v>
      </c>
      <c r="AL1634" s="42"/>
      <c r="AM1634" s="42" t="s">
        <v>86</v>
      </c>
      <c r="AN1634" s="42" t="s">
        <v>87</v>
      </c>
      <c r="AO1634" s="42" t="s">
        <v>88</v>
      </c>
      <c r="AP1634" s="48" t="s">
        <v>6242</v>
      </c>
      <c r="AQ1634" s="41" t="s">
        <v>6113</v>
      </c>
      <c r="AR1634" s="51"/>
      <c r="AS1634" s="42" t="s">
        <v>91</v>
      </c>
      <c r="AT1634" s="37" t="s">
        <v>92</v>
      </c>
      <c r="AU1634" s="37"/>
      <c r="AV1634" s="40">
        <v>45294</v>
      </c>
      <c r="AW1634" s="40"/>
      <c r="AX1634" s="37"/>
      <c r="AY1634" s="37"/>
      <c r="AZ1634" s="37"/>
      <c r="BA1634" s="40" t="s">
        <v>385</v>
      </c>
      <c r="BB1634" s="40" t="s">
        <v>329</v>
      </c>
      <c r="BC1634" s="40" t="s">
        <v>298</v>
      </c>
      <c r="BD1634" s="42">
        <v>2971</v>
      </c>
      <c r="BE1634" s="40"/>
      <c r="BF1634" s="52"/>
      <c r="BG1634" s="53"/>
      <c r="BH1634" s="54"/>
      <c r="BI1634" s="47" t="s">
        <v>3162</v>
      </c>
      <c r="BJ1634" s="38" t="s">
        <v>602</v>
      </c>
      <c r="BK1634" s="47" t="s">
        <v>3577</v>
      </c>
      <c r="BL1634" s="55"/>
      <c r="BM1634" s="55"/>
      <c r="BN1634" s="55"/>
      <c r="BO1634" s="55"/>
      <c r="BP1634" s="55"/>
      <c r="BQ1634" s="55"/>
      <c r="BR1634" s="55"/>
      <c r="BS1634" s="55"/>
      <c r="BT1634" s="55"/>
      <c r="BU1634" s="55"/>
      <c r="BV1634" s="55"/>
      <c r="BW1634" s="55"/>
      <c r="BX1634" s="55"/>
      <c r="BY1634" s="55"/>
      <c r="BZ1634" s="55"/>
      <c r="CA1634" s="55"/>
      <c r="CB1634" s="55"/>
      <c r="CC1634" s="55"/>
      <c r="CD1634" s="55"/>
      <c r="CE1634" s="55"/>
      <c r="CF1634" s="55"/>
      <c r="CG1634" s="55"/>
      <c r="CH1634" s="55"/>
      <c r="CI1634" s="55"/>
      <c r="CJ1634" s="55"/>
      <c r="CK1634" s="55"/>
      <c r="CL1634" s="55"/>
      <c r="CM1634" s="55"/>
      <c r="CN1634" s="55"/>
      <c r="CO1634" s="55"/>
      <c r="CP1634" s="55"/>
      <c r="CQ1634" s="55"/>
      <c r="CR1634" s="55"/>
      <c r="CS1634" s="55"/>
      <c r="CT1634" s="55"/>
      <c r="CU1634" s="55"/>
      <c r="CV1634" s="55"/>
      <c r="CW1634" s="55"/>
      <c r="CX1634" s="55"/>
      <c r="CY1634" s="55"/>
      <c r="CZ1634" s="55"/>
      <c r="DA1634" s="55"/>
      <c r="DB1634" s="55"/>
      <c r="DC1634" s="55"/>
      <c r="DD1634" s="55"/>
      <c r="DE1634" s="55"/>
      <c r="DF1634" s="55"/>
      <c r="DG1634" s="55"/>
      <c r="DH1634" s="55"/>
      <c r="DI1634" s="55"/>
      <c r="DJ1634" s="55"/>
      <c r="DK1634" s="55"/>
      <c r="DL1634" s="55"/>
      <c r="DM1634" s="55"/>
      <c r="DN1634" s="55"/>
      <c r="DO1634" s="55"/>
      <c r="DP1634" s="55"/>
      <c r="DQ1634" s="55"/>
      <c r="DR1634" s="55"/>
      <c r="DS1634" s="55"/>
      <c r="DT1634" s="55"/>
      <c r="DU1634" s="55"/>
      <c r="DV1634" s="55"/>
      <c r="DW1634" s="55"/>
      <c r="DX1634" s="55"/>
      <c r="DY1634" s="55"/>
      <c r="DZ1634" s="55"/>
      <c r="EA1634" s="55"/>
      <c r="EB1634" s="55"/>
      <c r="EC1634" s="55"/>
      <c r="ED1634" s="55"/>
      <c r="EE1634" s="55"/>
      <c r="EF1634" s="55"/>
      <c r="EG1634" s="55"/>
      <c r="EH1634" s="55"/>
      <c r="EI1634" s="55"/>
      <c r="EJ1634" s="55"/>
      <c r="EK1634" s="55"/>
      <c r="EL1634" s="55"/>
      <c r="EM1634" s="55"/>
      <c r="EN1634" s="55"/>
      <c r="EO1634" s="55"/>
      <c r="EP1634" s="55"/>
      <c r="EQ1634" s="55"/>
      <c r="ER1634" s="55"/>
      <c r="ES1634" s="55"/>
      <c r="ET1634" s="55"/>
      <c r="EU1634" s="55"/>
      <c r="EV1634" s="55"/>
      <c r="EW1634" s="55"/>
      <c r="EX1634" s="55"/>
      <c r="EY1634" s="55"/>
      <c r="EZ1634" s="55"/>
      <c r="FA1634" s="55"/>
      <c r="FB1634" s="55"/>
      <c r="FC1634" s="55"/>
      <c r="FD1634" s="55"/>
      <c r="FE1634" s="55"/>
      <c r="FF1634" s="55"/>
      <c r="FG1634" s="55"/>
      <c r="FH1634" s="55"/>
      <c r="FI1634" s="55"/>
      <c r="FJ1634" s="55"/>
      <c r="FK1634" s="55"/>
      <c r="FL1634" s="55"/>
      <c r="FM1634" s="55"/>
      <c r="FN1634" s="55"/>
      <c r="FO1634" s="55"/>
      <c r="FP1634" s="55"/>
      <c r="FQ1634" s="55"/>
      <c r="FR1634" s="55"/>
      <c r="FS1634" s="55"/>
      <c r="FT1634" s="55"/>
      <c r="FU1634" s="55"/>
      <c r="FV1634" s="55"/>
      <c r="FW1634" s="55"/>
      <c r="FX1634" s="55"/>
      <c r="FY1634" s="55"/>
      <c r="FZ1634" s="55"/>
      <c r="GA1634" s="55"/>
      <c r="GB1634" s="55"/>
      <c r="GC1634" s="55"/>
      <c r="GD1634" s="55"/>
      <c r="GE1634" s="55"/>
      <c r="GF1634" s="55"/>
      <c r="GG1634" s="55"/>
      <c r="GH1634" s="55"/>
      <c r="GI1634" s="55"/>
      <c r="GJ1634" s="55"/>
      <c r="GK1634" s="55"/>
      <c r="GL1634" s="55"/>
      <c r="GM1634" s="55"/>
      <c r="GN1634" s="55"/>
      <c r="GO1634" s="55"/>
      <c r="GP1634" s="55"/>
      <c r="GQ1634" s="55"/>
      <c r="GR1634" s="55"/>
      <c r="GS1634" s="55"/>
      <c r="GT1634" s="55"/>
      <c r="GU1634" s="55"/>
      <c r="GV1634" s="55"/>
      <c r="GW1634" s="55"/>
      <c r="GX1634" s="55"/>
      <c r="GY1634" s="55"/>
      <c r="GZ1634" s="55"/>
      <c r="HA1634" s="55"/>
      <c r="HB1634" s="55"/>
      <c r="HC1634" s="55"/>
      <c r="HD1634" s="55"/>
      <c r="HE1634" s="55"/>
      <c r="HF1634" s="55"/>
      <c r="HG1634" s="55"/>
      <c r="HH1634" s="55"/>
      <c r="HI1634" s="55"/>
      <c r="HJ1634" s="55"/>
      <c r="HK1634" s="55"/>
      <c r="HL1634" s="55"/>
      <c r="HM1634" s="55"/>
      <c r="HN1634" s="55"/>
      <c r="HO1634" s="55"/>
      <c r="HP1634" s="55"/>
      <c r="HQ1634" s="55"/>
      <c r="HR1634" s="55"/>
      <c r="HS1634" s="55"/>
      <c r="HT1634" s="55"/>
      <c r="HU1634" s="55"/>
      <c r="HV1634" s="55"/>
      <c r="HW1634" s="55"/>
      <c r="HX1634" s="55"/>
      <c r="HY1634" s="55"/>
      <c r="HZ1634" s="55"/>
      <c r="IA1634" s="55"/>
      <c r="IB1634" s="55"/>
      <c r="IC1634" s="55"/>
      <c r="ID1634" s="55"/>
      <c r="IE1634" s="55"/>
    </row>
    <row r="1635" s="36" customFormat="1" ht="60" hidden="1" customHeight="1">
      <c r="A1635" s="37"/>
      <c r="B1635" s="37" t="s">
        <v>62</v>
      </c>
      <c r="C1635" s="37" t="s">
        <v>63</v>
      </c>
      <c r="D1635" s="56" t="s">
        <v>64</v>
      </c>
      <c r="E1635" s="56" t="s">
        <v>6072</v>
      </c>
      <c r="F1635" s="40" t="s">
        <v>66</v>
      </c>
      <c r="G1635" s="40" t="s">
        <v>6250</v>
      </c>
      <c r="H1635" s="56" t="s">
        <v>6251</v>
      </c>
      <c r="I1635" s="48" t="s">
        <v>6233</v>
      </c>
      <c r="J1635" s="40" t="s">
        <v>6234</v>
      </c>
      <c r="K1635" s="49" t="s">
        <v>6235</v>
      </c>
      <c r="L1635" s="233" t="s">
        <v>6236</v>
      </c>
      <c r="M1635" s="49" t="s">
        <v>6237</v>
      </c>
      <c r="N1635" s="49">
        <v>49078420</v>
      </c>
      <c r="O1635" s="37" t="s">
        <v>6238</v>
      </c>
      <c r="P1635" s="37" t="s">
        <v>136</v>
      </c>
      <c r="Q1635" s="42" t="s">
        <v>289</v>
      </c>
      <c r="R1635" s="91">
        <v>43862</v>
      </c>
      <c r="S1635" s="48">
        <v>10</v>
      </c>
      <c r="T1635" s="45">
        <f t="shared" si="142"/>
        <v>47514</v>
      </c>
      <c r="U1635" s="46" t="s">
        <v>100</v>
      </c>
      <c r="V1635" s="47" t="str">
        <f t="shared" si="144"/>
        <v/>
      </c>
      <c r="W1635" s="42" t="s">
        <v>325</v>
      </c>
      <c r="X1635" s="48">
        <v>2</v>
      </c>
      <c r="Y1635" s="48"/>
      <c r="Z1635" s="42" t="s">
        <v>325</v>
      </c>
      <c r="AA1635" s="37" t="s">
        <v>400</v>
      </c>
      <c r="AB1635" s="48" t="s">
        <v>325</v>
      </c>
      <c r="AC1635" s="42" t="s">
        <v>325</v>
      </c>
      <c r="AD1635" s="49">
        <v>60</v>
      </c>
      <c r="AE1635" s="91">
        <v>44014</v>
      </c>
      <c r="AF1635" s="51">
        <f t="shared" si="141"/>
        <v>45839</v>
      </c>
      <c r="AG1635" s="40" t="s">
        <v>82</v>
      </c>
      <c r="AH1635" s="40" t="s">
        <v>83</v>
      </c>
      <c r="AI1635" s="42" t="s">
        <v>6240</v>
      </c>
      <c r="AJ1635" s="40" t="s">
        <v>6241</v>
      </c>
      <c r="AK1635" s="51" t="str">
        <f t="shared" ca="1" si="143"/>
        <v>ЗАМЕНИТЬ</v>
      </c>
      <c r="AL1635" s="42"/>
      <c r="AM1635" s="42" t="s">
        <v>86</v>
      </c>
      <c r="AN1635" s="42" t="s">
        <v>87</v>
      </c>
      <c r="AO1635" s="42" t="s">
        <v>88</v>
      </c>
      <c r="AP1635" s="48" t="s">
        <v>6242</v>
      </c>
      <c r="AQ1635" s="41" t="s">
        <v>6113</v>
      </c>
      <c r="AR1635" s="51"/>
      <c r="AS1635" s="42" t="s">
        <v>91</v>
      </c>
      <c r="AT1635" s="37" t="s">
        <v>92</v>
      </c>
      <c r="AU1635" s="37"/>
      <c r="AV1635" s="40">
        <v>45294</v>
      </c>
      <c r="AW1635" s="40"/>
      <c r="AX1635" s="37"/>
      <c r="AY1635" s="37"/>
      <c r="AZ1635" s="37"/>
      <c r="BA1635" s="40" t="s">
        <v>385</v>
      </c>
      <c r="BB1635" s="40" t="s">
        <v>329</v>
      </c>
      <c r="BC1635" s="40" t="s">
        <v>298</v>
      </c>
      <c r="BD1635" s="42">
        <v>2971</v>
      </c>
      <c r="BE1635" s="40"/>
      <c r="BF1635" s="52"/>
      <c r="BG1635" s="53"/>
      <c r="BH1635" s="54"/>
      <c r="BI1635" s="47" t="s">
        <v>3162</v>
      </c>
      <c r="BJ1635" s="38" t="s">
        <v>602</v>
      </c>
      <c r="BK1635" s="47" t="s">
        <v>3577</v>
      </c>
      <c r="BL1635" s="55"/>
      <c r="BM1635" s="55"/>
      <c r="BN1635" s="55"/>
      <c r="BO1635" s="55"/>
      <c r="BP1635" s="55"/>
      <c r="BQ1635" s="55"/>
      <c r="BR1635" s="55"/>
      <c r="BS1635" s="55"/>
      <c r="BT1635" s="55"/>
      <c r="BU1635" s="55"/>
      <c r="BV1635" s="55"/>
      <c r="BW1635" s="55"/>
      <c r="BX1635" s="55"/>
      <c r="BY1635" s="55"/>
      <c r="BZ1635" s="55"/>
      <c r="CA1635" s="55"/>
      <c r="CB1635" s="55"/>
      <c r="CC1635" s="55"/>
      <c r="CD1635" s="55"/>
      <c r="CE1635" s="55"/>
      <c r="CF1635" s="55"/>
      <c r="CG1635" s="55"/>
      <c r="CH1635" s="55"/>
      <c r="CI1635" s="55"/>
      <c r="CJ1635" s="55"/>
      <c r="CK1635" s="55"/>
      <c r="CL1635" s="55"/>
      <c r="CM1635" s="55"/>
      <c r="CN1635" s="55"/>
      <c r="CO1635" s="55"/>
      <c r="CP1635" s="55"/>
      <c r="CQ1635" s="55"/>
      <c r="CR1635" s="55"/>
      <c r="CS1635" s="55"/>
      <c r="CT1635" s="55"/>
      <c r="CU1635" s="55"/>
      <c r="CV1635" s="55"/>
      <c r="CW1635" s="55"/>
      <c r="CX1635" s="55"/>
      <c r="CY1635" s="55"/>
      <c r="CZ1635" s="55"/>
      <c r="DA1635" s="55"/>
      <c r="DB1635" s="55"/>
      <c r="DC1635" s="55"/>
      <c r="DD1635" s="55"/>
      <c r="DE1635" s="55"/>
      <c r="DF1635" s="55"/>
      <c r="DG1635" s="55"/>
      <c r="DH1635" s="55"/>
      <c r="DI1635" s="55"/>
      <c r="DJ1635" s="55"/>
      <c r="DK1635" s="55"/>
      <c r="DL1635" s="55"/>
      <c r="DM1635" s="55"/>
      <c r="DN1635" s="55"/>
      <c r="DO1635" s="55"/>
      <c r="DP1635" s="55"/>
      <c r="DQ1635" s="55"/>
      <c r="DR1635" s="55"/>
      <c r="DS1635" s="55"/>
      <c r="DT1635" s="55"/>
      <c r="DU1635" s="55"/>
      <c r="DV1635" s="55"/>
      <c r="DW1635" s="55"/>
      <c r="DX1635" s="55"/>
      <c r="DY1635" s="55"/>
      <c r="DZ1635" s="55"/>
      <c r="EA1635" s="55"/>
      <c r="EB1635" s="55"/>
      <c r="EC1635" s="55"/>
      <c r="ED1635" s="55"/>
      <c r="EE1635" s="55"/>
      <c r="EF1635" s="55"/>
      <c r="EG1635" s="55"/>
      <c r="EH1635" s="55"/>
      <c r="EI1635" s="55"/>
      <c r="EJ1635" s="55"/>
      <c r="EK1635" s="55"/>
      <c r="EL1635" s="55"/>
      <c r="EM1635" s="55"/>
      <c r="EN1635" s="55"/>
      <c r="EO1635" s="55"/>
      <c r="EP1635" s="55"/>
      <c r="EQ1635" s="55"/>
      <c r="ER1635" s="55"/>
      <c r="ES1635" s="55"/>
      <c r="ET1635" s="55"/>
      <c r="EU1635" s="55"/>
      <c r="EV1635" s="55"/>
      <c r="EW1635" s="55"/>
      <c r="EX1635" s="55"/>
      <c r="EY1635" s="55"/>
      <c r="EZ1635" s="55"/>
      <c r="FA1635" s="55"/>
      <c r="FB1635" s="55"/>
      <c r="FC1635" s="55"/>
      <c r="FD1635" s="55"/>
      <c r="FE1635" s="55"/>
      <c r="FF1635" s="55"/>
      <c r="FG1635" s="55"/>
      <c r="FH1635" s="55"/>
      <c r="FI1635" s="55"/>
      <c r="FJ1635" s="55"/>
      <c r="FK1635" s="55"/>
      <c r="FL1635" s="55"/>
      <c r="FM1635" s="55"/>
      <c r="FN1635" s="55"/>
      <c r="FO1635" s="55"/>
      <c r="FP1635" s="55"/>
      <c r="FQ1635" s="55"/>
      <c r="FR1635" s="55"/>
      <c r="FS1635" s="55"/>
      <c r="FT1635" s="55"/>
      <c r="FU1635" s="55"/>
      <c r="FV1635" s="55"/>
      <c r="FW1635" s="55"/>
      <c r="FX1635" s="55"/>
      <c r="FY1635" s="55"/>
      <c r="FZ1635" s="55"/>
      <c r="GA1635" s="55"/>
      <c r="GB1635" s="55"/>
      <c r="GC1635" s="55"/>
      <c r="GD1635" s="55"/>
      <c r="GE1635" s="55"/>
      <c r="GF1635" s="55"/>
      <c r="GG1635" s="55"/>
      <c r="GH1635" s="55"/>
      <c r="GI1635" s="55"/>
      <c r="GJ1635" s="55"/>
      <c r="GK1635" s="55"/>
      <c r="GL1635" s="55"/>
      <c r="GM1635" s="55"/>
      <c r="GN1635" s="55"/>
      <c r="GO1635" s="55"/>
      <c r="GP1635" s="55"/>
      <c r="GQ1635" s="55"/>
      <c r="GR1635" s="55"/>
      <c r="GS1635" s="55"/>
      <c r="GT1635" s="55"/>
      <c r="GU1635" s="55"/>
      <c r="GV1635" s="55"/>
      <c r="GW1635" s="55"/>
      <c r="GX1635" s="55"/>
      <c r="GY1635" s="55"/>
      <c r="GZ1635" s="55"/>
      <c r="HA1635" s="55"/>
      <c r="HB1635" s="55"/>
      <c r="HC1635" s="55"/>
      <c r="HD1635" s="55"/>
      <c r="HE1635" s="55"/>
      <c r="HF1635" s="55"/>
      <c r="HG1635" s="55"/>
      <c r="HH1635" s="55"/>
      <c r="HI1635" s="55"/>
      <c r="HJ1635" s="55"/>
      <c r="HK1635" s="55"/>
      <c r="HL1635" s="55"/>
      <c r="HM1635" s="55"/>
      <c r="HN1635" s="55"/>
      <c r="HO1635" s="55"/>
      <c r="HP1635" s="55"/>
      <c r="HQ1635" s="55"/>
      <c r="HR1635" s="55"/>
      <c r="HS1635" s="55"/>
      <c r="HT1635" s="55"/>
      <c r="HU1635" s="55"/>
      <c r="HV1635" s="55"/>
      <c r="HW1635" s="55"/>
      <c r="HX1635" s="55"/>
      <c r="HY1635" s="55"/>
      <c r="HZ1635" s="55"/>
      <c r="IA1635" s="55"/>
      <c r="IB1635" s="55"/>
      <c r="IC1635" s="55"/>
      <c r="ID1635" s="55"/>
      <c r="IE1635" s="55"/>
    </row>
    <row r="1636" s="36" customFormat="1" ht="60" hidden="1" customHeight="1">
      <c r="A1636" s="37"/>
      <c r="B1636" s="37" t="s">
        <v>62</v>
      </c>
      <c r="C1636" s="37" t="s">
        <v>63</v>
      </c>
      <c r="D1636" s="56" t="s">
        <v>64</v>
      </c>
      <c r="E1636" s="56" t="s">
        <v>6072</v>
      </c>
      <c r="F1636" s="40" t="s">
        <v>66</v>
      </c>
      <c r="G1636" s="40" t="s">
        <v>6250</v>
      </c>
      <c r="H1636" s="56" t="s">
        <v>6252</v>
      </c>
      <c r="I1636" s="48" t="s">
        <v>6233</v>
      </c>
      <c r="J1636" s="40" t="s">
        <v>6234</v>
      </c>
      <c r="K1636" s="49" t="s">
        <v>6235</v>
      </c>
      <c r="L1636" s="233" t="s">
        <v>6236</v>
      </c>
      <c r="M1636" s="49" t="s">
        <v>6237</v>
      </c>
      <c r="N1636" s="49">
        <v>49078421</v>
      </c>
      <c r="O1636" s="37" t="s">
        <v>6238</v>
      </c>
      <c r="P1636" s="37" t="s">
        <v>136</v>
      </c>
      <c r="Q1636" s="42" t="s">
        <v>289</v>
      </c>
      <c r="R1636" s="91">
        <v>43862</v>
      </c>
      <c r="S1636" s="48">
        <v>10</v>
      </c>
      <c r="T1636" s="45">
        <f t="shared" si="142"/>
        <v>47514</v>
      </c>
      <c r="U1636" s="46" t="s">
        <v>100</v>
      </c>
      <c r="V1636" s="47" t="str">
        <f t="shared" si="144"/>
        <v/>
      </c>
      <c r="W1636" s="42" t="s">
        <v>325</v>
      </c>
      <c r="X1636" s="48">
        <v>2</v>
      </c>
      <c r="Y1636" s="48"/>
      <c r="Z1636" s="42" t="s">
        <v>325</v>
      </c>
      <c r="AA1636" s="37" t="s">
        <v>400</v>
      </c>
      <c r="AB1636" s="48" t="s">
        <v>325</v>
      </c>
      <c r="AC1636" s="42" t="s">
        <v>325</v>
      </c>
      <c r="AD1636" s="49">
        <v>60</v>
      </c>
      <c r="AE1636" s="91">
        <v>44014</v>
      </c>
      <c r="AF1636" s="51">
        <f t="shared" si="141"/>
        <v>45839</v>
      </c>
      <c r="AG1636" s="40" t="s">
        <v>82</v>
      </c>
      <c r="AH1636" s="40" t="s">
        <v>83</v>
      </c>
      <c r="AI1636" s="42" t="s">
        <v>6240</v>
      </c>
      <c r="AJ1636" s="40" t="s">
        <v>6241</v>
      </c>
      <c r="AK1636" s="51" t="str">
        <f t="shared" ca="1" si="143"/>
        <v>ЗАМЕНИТЬ</v>
      </c>
      <c r="AL1636" s="42"/>
      <c r="AM1636" s="42" t="s">
        <v>86</v>
      </c>
      <c r="AN1636" s="42" t="s">
        <v>87</v>
      </c>
      <c r="AO1636" s="42" t="s">
        <v>88</v>
      </c>
      <c r="AP1636" s="48" t="s">
        <v>6242</v>
      </c>
      <c r="AQ1636" s="41" t="s">
        <v>6113</v>
      </c>
      <c r="AR1636" s="51"/>
      <c r="AS1636" s="42" t="s">
        <v>91</v>
      </c>
      <c r="AT1636" s="37" t="s">
        <v>92</v>
      </c>
      <c r="AU1636" s="37"/>
      <c r="AV1636" s="40">
        <v>45294</v>
      </c>
      <c r="AW1636" s="40"/>
      <c r="AX1636" s="37"/>
      <c r="AY1636" s="37"/>
      <c r="AZ1636" s="37"/>
      <c r="BA1636" s="40" t="s">
        <v>385</v>
      </c>
      <c r="BB1636" s="40" t="s">
        <v>329</v>
      </c>
      <c r="BC1636" s="40" t="s">
        <v>298</v>
      </c>
      <c r="BD1636" s="42">
        <v>2971</v>
      </c>
      <c r="BE1636" s="40"/>
      <c r="BF1636" s="52"/>
      <c r="BG1636" s="53"/>
      <c r="BH1636" s="54"/>
      <c r="BI1636" s="47" t="s">
        <v>3162</v>
      </c>
      <c r="BJ1636" s="38" t="s">
        <v>602</v>
      </c>
      <c r="BK1636" s="47" t="s">
        <v>3577</v>
      </c>
      <c r="BL1636" s="55"/>
      <c r="BM1636" s="55"/>
      <c r="BN1636" s="55"/>
      <c r="BO1636" s="55"/>
      <c r="BP1636" s="55"/>
      <c r="BQ1636" s="55"/>
      <c r="BR1636" s="55"/>
      <c r="BS1636" s="55"/>
      <c r="BT1636" s="55"/>
      <c r="BU1636" s="55"/>
      <c r="BV1636" s="55"/>
      <c r="BW1636" s="55"/>
      <c r="BX1636" s="55"/>
      <c r="BY1636" s="55"/>
      <c r="BZ1636" s="55"/>
      <c r="CA1636" s="55"/>
      <c r="CB1636" s="55"/>
      <c r="CC1636" s="55"/>
      <c r="CD1636" s="55"/>
      <c r="CE1636" s="55"/>
      <c r="CF1636" s="55"/>
      <c r="CG1636" s="55"/>
      <c r="CH1636" s="55"/>
      <c r="CI1636" s="55"/>
      <c r="CJ1636" s="55"/>
      <c r="CK1636" s="55"/>
      <c r="CL1636" s="55"/>
      <c r="CM1636" s="55"/>
      <c r="CN1636" s="55"/>
      <c r="CO1636" s="55"/>
      <c r="CP1636" s="55"/>
      <c r="CQ1636" s="55"/>
      <c r="CR1636" s="55"/>
      <c r="CS1636" s="55"/>
      <c r="CT1636" s="55"/>
      <c r="CU1636" s="55"/>
      <c r="CV1636" s="55"/>
      <c r="CW1636" s="55"/>
      <c r="CX1636" s="55"/>
      <c r="CY1636" s="55"/>
      <c r="CZ1636" s="55"/>
      <c r="DA1636" s="55"/>
      <c r="DB1636" s="55"/>
      <c r="DC1636" s="55"/>
      <c r="DD1636" s="55"/>
      <c r="DE1636" s="55"/>
      <c r="DF1636" s="55"/>
      <c r="DG1636" s="55"/>
      <c r="DH1636" s="55"/>
      <c r="DI1636" s="55"/>
      <c r="DJ1636" s="55"/>
      <c r="DK1636" s="55"/>
      <c r="DL1636" s="55"/>
      <c r="DM1636" s="55"/>
      <c r="DN1636" s="55"/>
      <c r="DO1636" s="55"/>
      <c r="DP1636" s="55"/>
      <c r="DQ1636" s="55"/>
      <c r="DR1636" s="55"/>
      <c r="DS1636" s="55"/>
      <c r="DT1636" s="55"/>
      <c r="DU1636" s="55"/>
      <c r="DV1636" s="55"/>
      <c r="DW1636" s="55"/>
      <c r="DX1636" s="55"/>
      <c r="DY1636" s="55"/>
      <c r="DZ1636" s="55"/>
      <c r="EA1636" s="55"/>
      <c r="EB1636" s="55"/>
      <c r="EC1636" s="55"/>
      <c r="ED1636" s="55"/>
      <c r="EE1636" s="55"/>
      <c r="EF1636" s="55"/>
      <c r="EG1636" s="55"/>
      <c r="EH1636" s="55"/>
      <c r="EI1636" s="55"/>
      <c r="EJ1636" s="55"/>
      <c r="EK1636" s="55"/>
      <c r="EL1636" s="55"/>
      <c r="EM1636" s="55"/>
      <c r="EN1636" s="55"/>
      <c r="EO1636" s="55"/>
      <c r="EP1636" s="55"/>
      <c r="EQ1636" s="55"/>
      <c r="ER1636" s="55"/>
      <c r="ES1636" s="55"/>
      <c r="ET1636" s="55"/>
      <c r="EU1636" s="55"/>
      <c r="EV1636" s="55"/>
      <c r="EW1636" s="55"/>
      <c r="EX1636" s="55"/>
      <c r="EY1636" s="55"/>
      <c r="EZ1636" s="55"/>
      <c r="FA1636" s="55"/>
      <c r="FB1636" s="55"/>
      <c r="FC1636" s="55"/>
      <c r="FD1636" s="55"/>
      <c r="FE1636" s="55"/>
      <c r="FF1636" s="55"/>
      <c r="FG1636" s="55"/>
      <c r="FH1636" s="55"/>
      <c r="FI1636" s="55"/>
      <c r="FJ1636" s="55"/>
      <c r="FK1636" s="55"/>
      <c r="FL1636" s="55"/>
      <c r="FM1636" s="55"/>
      <c r="FN1636" s="55"/>
      <c r="FO1636" s="55"/>
      <c r="FP1636" s="55"/>
      <c r="FQ1636" s="55"/>
      <c r="FR1636" s="55"/>
      <c r="FS1636" s="55"/>
      <c r="FT1636" s="55"/>
      <c r="FU1636" s="55"/>
      <c r="FV1636" s="55"/>
      <c r="FW1636" s="55"/>
      <c r="FX1636" s="55"/>
      <c r="FY1636" s="55"/>
      <c r="FZ1636" s="55"/>
      <c r="GA1636" s="55"/>
      <c r="GB1636" s="55"/>
      <c r="GC1636" s="55"/>
      <c r="GD1636" s="55"/>
      <c r="GE1636" s="55"/>
      <c r="GF1636" s="55"/>
      <c r="GG1636" s="55"/>
      <c r="GH1636" s="55"/>
      <c r="GI1636" s="55"/>
      <c r="GJ1636" s="55"/>
      <c r="GK1636" s="55"/>
      <c r="GL1636" s="55"/>
      <c r="GM1636" s="55"/>
      <c r="GN1636" s="55"/>
      <c r="GO1636" s="55"/>
      <c r="GP1636" s="55"/>
      <c r="GQ1636" s="55"/>
      <c r="GR1636" s="55"/>
      <c r="GS1636" s="55"/>
      <c r="GT1636" s="55"/>
      <c r="GU1636" s="55"/>
      <c r="GV1636" s="55"/>
      <c r="GW1636" s="55"/>
      <c r="GX1636" s="55"/>
      <c r="GY1636" s="55"/>
      <c r="GZ1636" s="55"/>
      <c r="HA1636" s="55"/>
      <c r="HB1636" s="55"/>
      <c r="HC1636" s="55"/>
      <c r="HD1636" s="55"/>
      <c r="HE1636" s="55"/>
      <c r="HF1636" s="55"/>
      <c r="HG1636" s="55"/>
      <c r="HH1636" s="55"/>
      <c r="HI1636" s="55"/>
      <c r="HJ1636" s="55"/>
      <c r="HK1636" s="55"/>
      <c r="HL1636" s="55"/>
      <c r="HM1636" s="55"/>
      <c r="HN1636" s="55"/>
      <c r="HO1636" s="55"/>
      <c r="HP1636" s="55"/>
      <c r="HQ1636" s="55"/>
      <c r="HR1636" s="55"/>
      <c r="HS1636" s="55"/>
      <c r="HT1636" s="55"/>
      <c r="HU1636" s="55"/>
      <c r="HV1636" s="55"/>
      <c r="HW1636" s="55"/>
      <c r="HX1636" s="55"/>
      <c r="HY1636" s="55"/>
      <c r="HZ1636" s="55"/>
      <c r="IA1636" s="55"/>
      <c r="IB1636" s="55"/>
      <c r="IC1636" s="55"/>
      <c r="ID1636" s="55"/>
      <c r="IE1636" s="55"/>
    </row>
    <row r="1637" s="36" customFormat="1" ht="60" hidden="1" customHeight="1">
      <c r="A1637" s="37"/>
      <c r="B1637" s="37" t="s">
        <v>62</v>
      </c>
      <c r="C1637" s="37" t="s">
        <v>63</v>
      </c>
      <c r="D1637" s="56" t="s">
        <v>64</v>
      </c>
      <c r="E1637" s="56" t="s">
        <v>6072</v>
      </c>
      <c r="F1637" s="40" t="s">
        <v>66</v>
      </c>
      <c r="G1637" s="40" t="s">
        <v>6253</v>
      </c>
      <c r="H1637" s="56" t="s">
        <v>311</v>
      </c>
      <c r="I1637" s="48" t="s">
        <v>6254</v>
      </c>
      <c r="J1637" s="40" t="s">
        <v>6255</v>
      </c>
      <c r="K1637" s="49" t="s">
        <v>284</v>
      </c>
      <c r="L1637" s="49" t="s">
        <v>6256</v>
      </c>
      <c r="M1637" s="49" t="s">
        <v>6257</v>
      </c>
      <c r="N1637" s="49">
        <v>6822</v>
      </c>
      <c r="O1637" s="37" t="s">
        <v>6258</v>
      </c>
      <c r="P1637" s="37" t="s">
        <v>6170</v>
      </c>
      <c r="Q1637" s="42" t="s">
        <v>289</v>
      </c>
      <c r="R1637" s="96">
        <v>44317</v>
      </c>
      <c r="S1637" s="48">
        <v>10</v>
      </c>
      <c r="T1637" s="45">
        <f t="shared" si="142"/>
        <v>47969</v>
      </c>
      <c r="U1637" s="46" t="s">
        <v>6259</v>
      </c>
      <c r="V1637" s="47"/>
      <c r="W1637" s="47" t="s">
        <v>6260</v>
      </c>
      <c r="X1637" s="48">
        <v>64</v>
      </c>
      <c r="Y1637" s="48"/>
      <c r="Z1637" s="47" t="s">
        <v>6260</v>
      </c>
      <c r="AA1637" s="56" t="s">
        <v>5812</v>
      </c>
      <c r="AB1637" s="48"/>
      <c r="AC1637" s="42" t="s">
        <v>141</v>
      </c>
      <c r="AD1637" s="49">
        <v>60</v>
      </c>
      <c r="AE1637" s="50">
        <v>44322</v>
      </c>
      <c r="AF1637" s="51">
        <f t="shared" si="141"/>
        <v>46147</v>
      </c>
      <c r="AG1637" s="51" t="s">
        <v>82</v>
      </c>
      <c r="AH1637" s="51" t="s">
        <v>83</v>
      </c>
      <c r="AI1637" s="42" t="s">
        <v>6261</v>
      </c>
      <c r="AJ1637" s="40" t="s">
        <v>6262</v>
      </c>
      <c r="AK1637" s="51" t="str">
        <f t="shared" ca="1" si="143"/>
        <v>поверен</v>
      </c>
      <c r="AL1637" s="42"/>
      <c r="AM1637" s="42" t="s">
        <v>86</v>
      </c>
      <c r="AN1637" s="42" t="s">
        <v>87</v>
      </c>
      <c r="AO1637" s="42" t="s">
        <v>88</v>
      </c>
      <c r="AP1637" s="48" t="s">
        <v>6263</v>
      </c>
      <c r="AQ1637" s="41" t="s">
        <v>6113</v>
      </c>
      <c r="AR1637" s="51"/>
      <c r="AS1637" s="42" t="s">
        <v>91</v>
      </c>
      <c r="AT1637" s="37" t="s">
        <v>385</v>
      </c>
      <c r="AU1637" s="37"/>
      <c r="AV1637" s="40">
        <v>45296</v>
      </c>
      <c r="AW1637" s="40"/>
      <c r="AX1637" s="37"/>
      <c r="AY1637" s="37"/>
      <c r="AZ1637" s="37"/>
      <c r="BA1637" s="40"/>
      <c r="BB1637" s="40" t="s">
        <v>297</v>
      </c>
      <c r="BC1637" s="40" t="s">
        <v>298</v>
      </c>
      <c r="BD1637" s="42" t="s">
        <v>299</v>
      </c>
      <c r="BE1637" s="40"/>
      <c r="BF1637" s="52"/>
      <c r="BG1637" s="53"/>
      <c r="BH1637" s="54"/>
      <c r="BI1637" s="47" t="s">
        <v>6264</v>
      </c>
      <c r="BJ1637" s="38" t="s">
        <v>1410</v>
      </c>
      <c r="BK1637" s="47" t="s">
        <v>6265</v>
      </c>
      <c r="BL1637" s="55"/>
      <c r="BM1637" s="55"/>
      <c r="BN1637" s="55"/>
      <c r="BO1637" s="55"/>
      <c r="BP1637" s="55"/>
      <c r="BQ1637" s="55"/>
      <c r="BR1637" s="55"/>
      <c r="BS1637" s="55"/>
      <c r="BT1637" s="55"/>
      <c r="BU1637" s="55"/>
      <c r="BV1637" s="55"/>
      <c r="BW1637" s="55"/>
      <c r="BX1637" s="55"/>
      <c r="BY1637" s="55"/>
      <c r="BZ1637" s="55"/>
      <c r="CA1637" s="55"/>
      <c r="CB1637" s="55"/>
      <c r="CC1637" s="55"/>
      <c r="CD1637" s="55"/>
      <c r="CE1637" s="55"/>
      <c r="CF1637" s="55"/>
      <c r="CG1637" s="55"/>
      <c r="CH1637" s="55"/>
      <c r="CI1637" s="55"/>
      <c r="CJ1637" s="55"/>
      <c r="CK1637" s="55"/>
      <c r="CL1637" s="55"/>
      <c r="CM1637" s="55"/>
      <c r="CN1637" s="55"/>
      <c r="CO1637" s="55"/>
      <c r="CP1637" s="55"/>
      <c r="CQ1637" s="55"/>
      <c r="CR1637" s="55"/>
      <c r="CS1637" s="55"/>
      <c r="CT1637" s="55"/>
      <c r="CU1637" s="55"/>
      <c r="CV1637" s="55"/>
      <c r="CW1637" s="55"/>
      <c r="CX1637" s="55"/>
      <c r="CY1637" s="55"/>
      <c r="CZ1637" s="55"/>
      <c r="DA1637" s="55"/>
      <c r="DB1637" s="55"/>
      <c r="DC1637" s="55"/>
      <c r="DD1637" s="55"/>
      <c r="DE1637" s="55"/>
      <c r="DF1637" s="55"/>
      <c r="DG1637" s="55"/>
      <c r="DH1637" s="55"/>
      <c r="DI1637" s="55"/>
      <c r="DJ1637" s="55"/>
      <c r="DK1637" s="55"/>
      <c r="DL1637" s="55"/>
      <c r="DM1637" s="55"/>
      <c r="DN1637" s="55"/>
      <c r="DO1637" s="55"/>
      <c r="DP1637" s="55"/>
      <c r="DQ1637" s="55"/>
      <c r="DR1637" s="55"/>
      <c r="DS1637" s="55"/>
      <c r="DT1637" s="55"/>
      <c r="DU1637" s="55"/>
      <c r="DV1637" s="55"/>
      <c r="DW1637" s="55"/>
      <c r="DX1637" s="55"/>
      <c r="DY1637" s="55"/>
      <c r="DZ1637" s="55"/>
      <c r="EA1637" s="55"/>
      <c r="EB1637" s="55"/>
      <c r="EC1637" s="55"/>
      <c r="ED1637" s="55"/>
      <c r="EE1637" s="55"/>
      <c r="EF1637" s="55"/>
      <c r="EG1637" s="55"/>
      <c r="EH1637" s="55"/>
      <c r="EI1637" s="55"/>
      <c r="EJ1637" s="55"/>
      <c r="EK1637" s="55"/>
      <c r="EL1637" s="55"/>
      <c r="EM1637" s="55"/>
      <c r="EN1637" s="55"/>
      <c r="EO1637" s="55"/>
      <c r="EP1637" s="55"/>
      <c r="EQ1637" s="55"/>
      <c r="ER1637" s="55"/>
      <c r="ES1637" s="55"/>
      <c r="ET1637" s="55"/>
      <c r="EU1637" s="55"/>
      <c r="EV1637" s="55"/>
      <c r="EW1637" s="55"/>
      <c r="EX1637" s="55"/>
      <c r="EY1637" s="55"/>
      <c r="EZ1637" s="55"/>
      <c r="FA1637" s="55"/>
      <c r="FB1637" s="55"/>
      <c r="FC1637" s="55"/>
      <c r="FD1637" s="55"/>
      <c r="FE1637" s="55"/>
      <c r="FF1637" s="55"/>
      <c r="FG1637" s="55"/>
      <c r="FH1637" s="55"/>
      <c r="FI1637" s="55"/>
      <c r="FJ1637" s="55"/>
      <c r="FK1637" s="55"/>
      <c r="FL1637" s="55"/>
      <c r="FM1637" s="55"/>
      <c r="FN1637" s="55"/>
      <c r="FO1637" s="55"/>
      <c r="FP1637" s="55"/>
      <c r="FQ1637" s="55"/>
      <c r="FR1637" s="55"/>
      <c r="FS1637" s="55"/>
      <c r="FT1637" s="55"/>
      <c r="FU1637" s="55"/>
      <c r="FV1637" s="55"/>
      <c r="FW1637" s="55"/>
      <c r="FX1637" s="55"/>
      <c r="FY1637" s="55"/>
      <c r="FZ1637" s="55"/>
      <c r="GA1637" s="55"/>
      <c r="GB1637" s="55"/>
      <c r="GC1637" s="55"/>
      <c r="GD1637" s="55"/>
      <c r="GE1637" s="55"/>
      <c r="GF1637" s="55"/>
      <c r="GG1637" s="55"/>
      <c r="GH1637" s="55"/>
      <c r="GI1637" s="55"/>
      <c r="GJ1637" s="55"/>
      <c r="GK1637" s="55"/>
      <c r="GL1637" s="55"/>
      <c r="GM1637" s="55"/>
      <c r="GN1637" s="55"/>
      <c r="GO1637" s="55"/>
      <c r="GP1637" s="55"/>
      <c r="GQ1637" s="55"/>
      <c r="GR1637" s="55"/>
      <c r="GS1637" s="55"/>
      <c r="GT1637" s="55"/>
      <c r="GU1637" s="55"/>
      <c r="GV1637" s="55"/>
      <c r="GW1637" s="55"/>
      <c r="GX1637" s="55"/>
      <c r="GY1637" s="55"/>
      <c r="GZ1637" s="55"/>
      <c r="HA1637" s="55"/>
      <c r="HB1637" s="55"/>
      <c r="HC1637" s="55"/>
      <c r="HD1637" s="55"/>
      <c r="HE1637" s="55"/>
      <c r="HF1637" s="55"/>
      <c r="HG1637" s="55"/>
      <c r="HH1637" s="55"/>
      <c r="HI1637" s="55"/>
      <c r="HJ1637" s="55"/>
      <c r="HK1637" s="55"/>
      <c r="HL1637" s="55"/>
      <c r="HM1637" s="55"/>
      <c r="HN1637" s="55"/>
      <c r="HO1637" s="55"/>
      <c r="HP1637" s="55"/>
      <c r="HQ1637" s="55"/>
      <c r="HR1637" s="55"/>
      <c r="HS1637" s="55"/>
      <c r="HT1637" s="55"/>
      <c r="HU1637" s="55"/>
      <c r="HV1637" s="55"/>
      <c r="HW1637" s="55"/>
      <c r="HX1637" s="55"/>
      <c r="HY1637" s="55"/>
      <c r="HZ1637" s="55"/>
      <c r="IA1637" s="55"/>
      <c r="IB1637" s="55"/>
      <c r="IC1637" s="55"/>
      <c r="ID1637" s="55"/>
      <c r="IE1637" s="55"/>
    </row>
    <row r="1638" s="36" customFormat="1" ht="60" hidden="1" customHeight="1">
      <c r="A1638" s="37"/>
      <c r="B1638" s="37" t="s">
        <v>62</v>
      </c>
      <c r="C1638" s="37" t="s">
        <v>63</v>
      </c>
      <c r="D1638" s="56" t="s">
        <v>64</v>
      </c>
      <c r="E1638" s="56" t="s">
        <v>6072</v>
      </c>
      <c r="F1638" s="40" t="s">
        <v>66</v>
      </c>
      <c r="G1638" s="40" t="s">
        <v>6266</v>
      </c>
      <c r="H1638" s="56" t="s">
        <v>6267</v>
      </c>
      <c r="I1638" s="48" t="s">
        <v>6254</v>
      </c>
      <c r="J1638" s="40" t="s">
        <v>6255</v>
      </c>
      <c r="K1638" s="49" t="s">
        <v>284</v>
      </c>
      <c r="L1638" s="49" t="s">
        <v>6256</v>
      </c>
      <c r="M1638" s="49" t="s">
        <v>6268</v>
      </c>
      <c r="N1638" s="49">
        <v>6824</v>
      </c>
      <c r="O1638" s="37" t="s">
        <v>6258</v>
      </c>
      <c r="P1638" s="37" t="s">
        <v>6170</v>
      </c>
      <c r="Q1638" s="42" t="s">
        <v>289</v>
      </c>
      <c r="R1638" s="96">
        <v>44317</v>
      </c>
      <c r="S1638" s="48">
        <v>10</v>
      </c>
      <c r="T1638" s="45">
        <f t="shared" si="142"/>
        <v>47969</v>
      </c>
      <c r="U1638" s="46" t="s">
        <v>6269</v>
      </c>
      <c r="V1638" s="47"/>
      <c r="W1638" s="47" t="s">
        <v>6260</v>
      </c>
      <c r="X1638" s="48">
        <v>240</v>
      </c>
      <c r="Y1638" s="48"/>
      <c r="Z1638" s="47" t="s">
        <v>6260</v>
      </c>
      <c r="AA1638" s="56" t="s">
        <v>5812</v>
      </c>
      <c r="AB1638" s="48"/>
      <c r="AC1638" s="42" t="s">
        <v>141</v>
      </c>
      <c r="AD1638" s="49">
        <v>60</v>
      </c>
      <c r="AE1638" s="50">
        <v>44322</v>
      </c>
      <c r="AF1638" s="51">
        <f t="shared" si="141"/>
        <v>46147</v>
      </c>
      <c r="AG1638" s="51" t="s">
        <v>82</v>
      </c>
      <c r="AH1638" s="51" t="s">
        <v>83</v>
      </c>
      <c r="AI1638" s="42" t="s">
        <v>6270</v>
      </c>
      <c r="AJ1638" s="40" t="s">
        <v>6262</v>
      </c>
      <c r="AK1638" s="51" t="str">
        <f t="shared" ca="1" si="143"/>
        <v>поверен</v>
      </c>
      <c r="AL1638" s="42"/>
      <c r="AM1638" s="42" t="s">
        <v>86</v>
      </c>
      <c r="AN1638" s="42" t="s">
        <v>87</v>
      </c>
      <c r="AO1638" s="42" t="s">
        <v>88</v>
      </c>
      <c r="AP1638" s="48" t="s">
        <v>6263</v>
      </c>
      <c r="AQ1638" s="41" t="s">
        <v>6113</v>
      </c>
      <c r="AR1638" s="51"/>
      <c r="AS1638" s="42" t="s">
        <v>91</v>
      </c>
      <c r="AT1638" s="37" t="s">
        <v>385</v>
      </c>
      <c r="AU1638" s="37"/>
      <c r="AV1638" s="40">
        <v>45296</v>
      </c>
      <c r="AW1638" s="40"/>
      <c r="AX1638" s="37"/>
      <c r="AY1638" s="37"/>
      <c r="AZ1638" s="37"/>
      <c r="BA1638" s="40"/>
      <c r="BB1638" s="40" t="s">
        <v>297</v>
      </c>
      <c r="BC1638" s="40" t="s">
        <v>298</v>
      </c>
      <c r="BD1638" s="42" t="s">
        <v>299</v>
      </c>
      <c r="BE1638" s="40"/>
      <c r="BF1638" s="52"/>
      <c r="BG1638" s="53"/>
      <c r="BH1638" s="54"/>
      <c r="BI1638" s="47" t="s">
        <v>6264</v>
      </c>
      <c r="BJ1638" s="38" t="s">
        <v>1410</v>
      </c>
      <c r="BK1638" s="47" t="s">
        <v>6265</v>
      </c>
      <c r="BL1638" s="55"/>
      <c r="BM1638" s="55"/>
      <c r="BN1638" s="55"/>
      <c r="BO1638" s="55"/>
      <c r="BP1638" s="55"/>
      <c r="BQ1638" s="55"/>
      <c r="BR1638" s="55"/>
      <c r="BS1638" s="55"/>
      <c r="BT1638" s="55"/>
      <c r="BU1638" s="55"/>
      <c r="BV1638" s="55"/>
      <c r="BW1638" s="55"/>
      <c r="BX1638" s="55"/>
      <c r="BY1638" s="55"/>
      <c r="BZ1638" s="55"/>
      <c r="CA1638" s="55"/>
      <c r="CB1638" s="55"/>
      <c r="CC1638" s="55"/>
      <c r="CD1638" s="55"/>
      <c r="CE1638" s="55"/>
      <c r="CF1638" s="55"/>
      <c r="CG1638" s="55"/>
      <c r="CH1638" s="55"/>
      <c r="CI1638" s="55"/>
      <c r="CJ1638" s="55"/>
      <c r="CK1638" s="55"/>
      <c r="CL1638" s="55"/>
      <c r="CM1638" s="55"/>
      <c r="CN1638" s="55"/>
      <c r="CO1638" s="55"/>
      <c r="CP1638" s="55"/>
      <c r="CQ1638" s="55"/>
      <c r="CR1638" s="55"/>
      <c r="CS1638" s="55"/>
      <c r="CT1638" s="55"/>
      <c r="CU1638" s="55"/>
      <c r="CV1638" s="55"/>
      <c r="CW1638" s="55"/>
      <c r="CX1638" s="55"/>
      <c r="CY1638" s="55"/>
      <c r="CZ1638" s="55"/>
      <c r="DA1638" s="55"/>
      <c r="DB1638" s="55"/>
      <c r="DC1638" s="55"/>
      <c r="DD1638" s="55"/>
      <c r="DE1638" s="55"/>
      <c r="DF1638" s="55"/>
      <c r="DG1638" s="55"/>
      <c r="DH1638" s="55"/>
      <c r="DI1638" s="55"/>
      <c r="DJ1638" s="55"/>
      <c r="DK1638" s="55"/>
      <c r="DL1638" s="55"/>
      <c r="DM1638" s="55"/>
      <c r="DN1638" s="55"/>
      <c r="DO1638" s="55"/>
      <c r="DP1638" s="55"/>
      <c r="DQ1638" s="55"/>
      <c r="DR1638" s="55"/>
      <c r="DS1638" s="55"/>
      <c r="DT1638" s="55"/>
      <c r="DU1638" s="55"/>
      <c r="DV1638" s="55"/>
      <c r="DW1638" s="55"/>
      <c r="DX1638" s="55"/>
      <c r="DY1638" s="55"/>
      <c r="DZ1638" s="55"/>
      <c r="EA1638" s="55"/>
      <c r="EB1638" s="55"/>
      <c r="EC1638" s="55"/>
      <c r="ED1638" s="55"/>
      <c r="EE1638" s="55"/>
      <c r="EF1638" s="55"/>
      <c r="EG1638" s="55"/>
      <c r="EH1638" s="55"/>
      <c r="EI1638" s="55"/>
      <c r="EJ1638" s="55"/>
      <c r="EK1638" s="55"/>
      <c r="EL1638" s="55"/>
      <c r="EM1638" s="55"/>
      <c r="EN1638" s="55"/>
      <c r="EO1638" s="55"/>
      <c r="EP1638" s="55"/>
      <c r="EQ1638" s="55"/>
      <c r="ER1638" s="55"/>
      <c r="ES1638" s="55"/>
      <c r="ET1638" s="55"/>
      <c r="EU1638" s="55"/>
      <c r="EV1638" s="55"/>
      <c r="EW1638" s="55"/>
      <c r="EX1638" s="55"/>
      <c r="EY1638" s="55"/>
      <c r="EZ1638" s="55"/>
      <c r="FA1638" s="55"/>
      <c r="FB1638" s="55"/>
      <c r="FC1638" s="55"/>
      <c r="FD1638" s="55"/>
      <c r="FE1638" s="55"/>
      <c r="FF1638" s="55"/>
      <c r="FG1638" s="55"/>
      <c r="FH1638" s="55"/>
      <c r="FI1638" s="55"/>
      <c r="FJ1638" s="55"/>
      <c r="FK1638" s="55"/>
      <c r="FL1638" s="55"/>
      <c r="FM1638" s="55"/>
      <c r="FN1638" s="55"/>
      <c r="FO1638" s="55"/>
      <c r="FP1638" s="55"/>
      <c r="FQ1638" s="55"/>
      <c r="FR1638" s="55"/>
      <c r="FS1638" s="55"/>
      <c r="FT1638" s="55"/>
      <c r="FU1638" s="55"/>
      <c r="FV1638" s="55"/>
      <c r="FW1638" s="55"/>
      <c r="FX1638" s="55"/>
      <c r="FY1638" s="55"/>
      <c r="FZ1638" s="55"/>
      <c r="GA1638" s="55"/>
      <c r="GB1638" s="55"/>
      <c r="GC1638" s="55"/>
      <c r="GD1638" s="55"/>
      <c r="GE1638" s="55"/>
      <c r="GF1638" s="55"/>
      <c r="GG1638" s="55"/>
      <c r="GH1638" s="55"/>
      <c r="GI1638" s="55"/>
      <c r="GJ1638" s="55"/>
      <c r="GK1638" s="55"/>
      <c r="GL1638" s="55"/>
      <c r="GM1638" s="55"/>
      <c r="GN1638" s="55"/>
      <c r="GO1638" s="55"/>
      <c r="GP1638" s="55"/>
      <c r="GQ1638" s="55"/>
      <c r="GR1638" s="55"/>
      <c r="GS1638" s="55"/>
      <c r="GT1638" s="55"/>
      <c r="GU1638" s="55"/>
      <c r="GV1638" s="55"/>
      <c r="GW1638" s="55"/>
      <c r="GX1638" s="55"/>
      <c r="GY1638" s="55"/>
      <c r="GZ1638" s="55"/>
      <c r="HA1638" s="55"/>
      <c r="HB1638" s="55"/>
      <c r="HC1638" s="55"/>
      <c r="HD1638" s="55"/>
      <c r="HE1638" s="55"/>
      <c r="HF1638" s="55"/>
      <c r="HG1638" s="55"/>
      <c r="HH1638" s="55"/>
      <c r="HI1638" s="55"/>
      <c r="HJ1638" s="55"/>
      <c r="HK1638" s="55"/>
      <c r="HL1638" s="55"/>
      <c r="HM1638" s="55"/>
      <c r="HN1638" s="55"/>
      <c r="HO1638" s="55"/>
      <c r="HP1638" s="55"/>
      <c r="HQ1638" s="55"/>
      <c r="HR1638" s="55"/>
      <c r="HS1638" s="55"/>
      <c r="HT1638" s="55"/>
      <c r="HU1638" s="55"/>
      <c r="HV1638" s="55"/>
      <c r="HW1638" s="55"/>
      <c r="HX1638" s="55"/>
      <c r="HY1638" s="55"/>
      <c r="HZ1638" s="55"/>
      <c r="IA1638" s="55"/>
      <c r="IB1638" s="55"/>
      <c r="IC1638" s="55"/>
      <c r="ID1638" s="55"/>
      <c r="IE1638" s="55"/>
    </row>
    <row r="1639" s="36" customFormat="1" ht="60" hidden="1" customHeight="1">
      <c r="A1639" s="37"/>
      <c r="B1639" s="37" t="s">
        <v>62</v>
      </c>
      <c r="C1639" s="37" t="s">
        <v>63</v>
      </c>
      <c r="D1639" s="56" t="s">
        <v>64</v>
      </c>
      <c r="E1639" s="56" t="s">
        <v>6072</v>
      </c>
      <c r="F1639" s="40" t="s">
        <v>66</v>
      </c>
      <c r="G1639" s="40" t="s">
        <v>6271</v>
      </c>
      <c r="H1639" s="56" t="s">
        <v>6272</v>
      </c>
      <c r="I1639" s="48" t="s">
        <v>6254</v>
      </c>
      <c r="J1639" s="40" t="s">
        <v>6255</v>
      </c>
      <c r="K1639" s="49" t="s">
        <v>284</v>
      </c>
      <c r="L1639" s="49" t="s">
        <v>6256</v>
      </c>
      <c r="M1639" s="49" t="s">
        <v>6273</v>
      </c>
      <c r="N1639" s="49">
        <v>6823</v>
      </c>
      <c r="O1639" s="37" t="s">
        <v>6258</v>
      </c>
      <c r="P1639" s="37" t="s">
        <v>6170</v>
      </c>
      <c r="Q1639" s="42" t="s">
        <v>289</v>
      </c>
      <c r="R1639" s="96">
        <v>44317</v>
      </c>
      <c r="S1639" s="48">
        <v>10</v>
      </c>
      <c r="T1639" s="45">
        <f t="shared" si="142"/>
        <v>47969</v>
      </c>
      <c r="U1639" s="46" t="s">
        <v>6274</v>
      </c>
      <c r="V1639" s="47"/>
      <c r="W1639" s="47" t="s">
        <v>6260</v>
      </c>
      <c r="X1639" s="48">
        <v>39</v>
      </c>
      <c r="Y1639" s="48"/>
      <c r="Z1639" s="47" t="s">
        <v>6260</v>
      </c>
      <c r="AA1639" s="56" t="s">
        <v>5812</v>
      </c>
      <c r="AB1639" s="48"/>
      <c r="AC1639" s="42" t="s">
        <v>141</v>
      </c>
      <c r="AD1639" s="49">
        <v>60</v>
      </c>
      <c r="AE1639" s="50">
        <v>44322</v>
      </c>
      <c r="AF1639" s="51">
        <f t="shared" si="141"/>
        <v>46147</v>
      </c>
      <c r="AG1639" s="51" t="s">
        <v>82</v>
      </c>
      <c r="AH1639" s="51" t="s">
        <v>83</v>
      </c>
      <c r="AI1639" s="42" t="s">
        <v>6275</v>
      </c>
      <c r="AJ1639" s="40" t="s">
        <v>6262</v>
      </c>
      <c r="AK1639" s="51" t="str">
        <f t="shared" ca="1" si="143"/>
        <v>поверен</v>
      </c>
      <c r="AL1639" s="42"/>
      <c r="AM1639" s="42" t="s">
        <v>86</v>
      </c>
      <c r="AN1639" s="42" t="s">
        <v>87</v>
      </c>
      <c r="AO1639" s="42" t="s">
        <v>88</v>
      </c>
      <c r="AP1639" s="48" t="s">
        <v>6263</v>
      </c>
      <c r="AQ1639" s="41" t="s">
        <v>6113</v>
      </c>
      <c r="AR1639" s="51"/>
      <c r="AS1639" s="42" t="s">
        <v>91</v>
      </c>
      <c r="AT1639" s="37" t="s">
        <v>385</v>
      </c>
      <c r="AU1639" s="37"/>
      <c r="AV1639" s="40">
        <v>45296</v>
      </c>
      <c r="AW1639" s="40"/>
      <c r="AX1639" s="37"/>
      <c r="AY1639" s="37"/>
      <c r="AZ1639" s="37"/>
      <c r="BA1639" s="40"/>
      <c r="BB1639" s="40" t="s">
        <v>297</v>
      </c>
      <c r="BC1639" s="40" t="s">
        <v>298</v>
      </c>
      <c r="BD1639" s="42" t="s">
        <v>299</v>
      </c>
      <c r="BE1639" s="40"/>
      <c r="BF1639" s="52"/>
      <c r="BG1639" s="53"/>
      <c r="BH1639" s="54"/>
      <c r="BI1639" s="47" t="s">
        <v>6264</v>
      </c>
      <c r="BJ1639" s="38" t="s">
        <v>1410</v>
      </c>
      <c r="BK1639" s="47" t="s">
        <v>6265</v>
      </c>
      <c r="BL1639" s="55"/>
      <c r="BM1639" s="55"/>
      <c r="BN1639" s="55"/>
      <c r="BO1639" s="55"/>
      <c r="BP1639" s="55"/>
      <c r="BQ1639" s="55"/>
      <c r="BR1639" s="55"/>
      <c r="BS1639" s="55"/>
      <c r="BT1639" s="55"/>
      <c r="BU1639" s="55"/>
      <c r="BV1639" s="55"/>
      <c r="BW1639" s="55"/>
      <c r="BX1639" s="55"/>
      <c r="BY1639" s="55"/>
      <c r="BZ1639" s="55"/>
      <c r="CA1639" s="55"/>
      <c r="CB1639" s="55"/>
      <c r="CC1639" s="55"/>
      <c r="CD1639" s="55"/>
      <c r="CE1639" s="55"/>
      <c r="CF1639" s="55"/>
      <c r="CG1639" s="55"/>
      <c r="CH1639" s="55"/>
      <c r="CI1639" s="55"/>
      <c r="CJ1639" s="55"/>
      <c r="CK1639" s="55"/>
      <c r="CL1639" s="55"/>
      <c r="CM1639" s="55"/>
      <c r="CN1639" s="55"/>
      <c r="CO1639" s="55"/>
      <c r="CP1639" s="55"/>
      <c r="CQ1639" s="55"/>
      <c r="CR1639" s="55"/>
      <c r="CS1639" s="55"/>
      <c r="CT1639" s="55"/>
      <c r="CU1639" s="55"/>
      <c r="CV1639" s="55"/>
      <c r="CW1639" s="55"/>
      <c r="CX1639" s="55"/>
      <c r="CY1639" s="55"/>
      <c r="CZ1639" s="55"/>
      <c r="DA1639" s="55"/>
      <c r="DB1639" s="55"/>
      <c r="DC1639" s="55"/>
      <c r="DD1639" s="55"/>
      <c r="DE1639" s="55"/>
      <c r="DF1639" s="55"/>
      <c r="DG1639" s="55"/>
      <c r="DH1639" s="55"/>
      <c r="DI1639" s="55"/>
      <c r="DJ1639" s="55"/>
      <c r="DK1639" s="55"/>
      <c r="DL1639" s="55"/>
      <c r="DM1639" s="55"/>
      <c r="DN1639" s="55"/>
      <c r="DO1639" s="55"/>
      <c r="DP1639" s="55"/>
      <c r="DQ1639" s="55"/>
      <c r="DR1639" s="55"/>
      <c r="DS1639" s="55"/>
      <c r="DT1639" s="55"/>
      <c r="DU1639" s="55"/>
      <c r="DV1639" s="55"/>
      <c r="DW1639" s="55"/>
      <c r="DX1639" s="55"/>
      <c r="DY1639" s="55"/>
      <c r="DZ1639" s="55"/>
      <c r="EA1639" s="55"/>
      <c r="EB1639" s="55"/>
      <c r="EC1639" s="55"/>
      <c r="ED1639" s="55"/>
      <c r="EE1639" s="55"/>
      <c r="EF1639" s="55"/>
      <c r="EG1639" s="55"/>
      <c r="EH1639" s="55"/>
      <c r="EI1639" s="55"/>
      <c r="EJ1639" s="55"/>
      <c r="EK1639" s="55"/>
      <c r="EL1639" s="55"/>
      <c r="EM1639" s="55"/>
      <c r="EN1639" s="55"/>
      <c r="EO1639" s="55"/>
      <c r="EP1639" s="55"/>
      <c r="EQ1639" s="55"/>
      <c r="ER1639" s="55"/>
      <c r="ES1639" s="55"/>
      <c r="ET1639" s="55"/>
      <c r="EU1639" s="55"/>
      <c r="EV1639" s="55"/>
      <c r="EW1639" s="55"/>
      <c r="EX1639" s="55"/>
      <c r="EY1639" s="55"/>
      <c r="EZ1639" s="55"/>
      <c r="FA1639" s="55"/>
      <c r="FB1639" s="55"/>
      <c r="FC1639" s="55"/>
      <c r="FD1639" s="55"/>
      <c r="FE1639" s="55"/>
      <c r="FF1639" s="55"/>
      <c r="FG1639" s="55"/>
      <c r="FH1639" s="55"/>
      <c r="FI1639" s="55"/>
      <c r="FJ1639" s="55"/>
      <c r="FK1639" s="55"/>
      <c r="FL1639" s="55"/>
      <c r="FM1639" s="55"/>
      <c r="FN1639" s="55"/>
      <c r="FO1639" s="55"/>
      <c r="FP1639" s="55"/>
      <c r="FQ1639" s="55"/>
      <c r="FR1639" s="55"/>
      <c r="FS1639" s="55"/>
      <c r="FT1639" s="55"/>
      <c r="FU1639" s="55"/>
      <c r="FV1639" s="55"/>
      <c r="FW1639" s="55"/>
      <c r="FX1639" s="55"/>
      <c r="FY1639" s="55"/>
      <c r="FZ1639" s="55"/>
      <c r="GA1639" s="55"/>
      <c r="GB1639" s="55"/>
      <c r="GC1639" s="55"/>
      <c r="GD1639" s="55"/>
      <c r="GE1639" s="55"/>
      <c r="GF1639" s="55"/>
      <c r="GG1639" s="55"/>
      <c r="GH1639" s="55"/>
      <c r="GI1639" s="55"/>
      <c r="GJ1639" s="55"/>
      <c r="GK1639" s="55"/>
      <c r="GL1639" s="55"/>
      <c r="GM1639" s="55"/>
      <c r="GN1639" s="55"/>
      <c r="GO1639" s="55"/>
      <c r="GP1639" s="55"/>
      <c r="GQ1639" s="55"/>
      <c r="GR1639" s="55"/>
      <c r="GS1639" s="55"/>
      <c r="GT1639" s="55"/>
      <c r="GU1639" s="55"/>
      <c r="GV1639" s="55"/>
      <c r="GW1639" s="55"/>
      <c r="GX1639" s="55"/>
      <c r="GY1639" s="55"/>
      <c r="GZ1639" s="55"/>
      <c r="HA1639" s="55"/>
      <c r="HB1639" s="55"/>
      <c r="HC1639" s="55"/>
      <c r="HD1639" s="55"/>
      <c r="HE1639" s="55"/>
      <c r="HF1639" s="55"/>
      <c r="HG1639" s="55"/>
      <c r="HH1639" s="55"/>
      <c r="HI1639" s="55"/>
      <c r="HJ1639" s="55"/>
      <c r="HK1639" s="55"/>
      <c r="HL1639" s="55"/>
      <c r="HM1639" s="55"/>
      <c r="HN1639" s="55"/>
      <c r="HO1639" s="55"/>
      <c r="HP1639" s="55"/>
      <c r="HQ1639" s="55"/>
      <c r="HR1639" s="55"/>
      <c r="HS1639" s="55"/>
      <c r="HT1639" s="55"/>
      <c r="HU1639" s="55"/>
      <c r="HV1639" s="55"/>
      <c r="HW1639" s="55"/>
      <c r="HX1639" s="55"/>
      <c r="HY1639" s="55"/>
      <c r="HZ1639" s="55"/>
      <c r="IA1639" s="55"/>
      <c r="IB1639" s="55"/>
      <c r="IC1639" s="55"/>
      <c r="ID1639" s="55"/>
      <c r="IE1639" s="55"/>
    </row>
    <row r="1640" s="36" customFormat="1" ht="60" hidden="1" customHeight="1">
      <c r="A1640" s="37"/>
      <c r="B1640" s="37" t="s">
        <v>62</v>
      </c>
      <c r="C1640" s="37" t="s">
        <v>63</v>
      </c>
      <c r="D1640" s="56" t="s">
        <v>64</v>
      </c>
      <c r="E1640" s="56" t="s">
        <v>6072</v>
      </c>
      <c r="F1640" s="40" t="s">
        <v>66</v>
      </c>
      <c r="G1640" s="40" t="s">
        <v>6276</v>
      </c>
      <c r="H1640" s="56" t="s">
        <v>6277</v>
      </c>
      <c r="I1640" s="48" t="s">
        <v>6254</v>
      </c>
      <c r="J1640" s="40" t="s">
        <v>6255</v>
      </c>
      <c r="K1640" s="49" t="s">
        <v>284</v>
      </c>
      <c r="L1640" s="49" t="s">
        <v>6256</v>
      </c>
      <c r="M1640" s="49" t="s">
        <v>6278</v>
      </c>
      <c r="N1640" s="49">
        <v>6825</v>
      </c>
      <c r="O1640" s="37" t="s">
        <v>6258</v>
      </c>
      <c r="P1640" s="37" t="s">
        <v>6170</v>
      </c>
      <c r="Q1640" s="42" t="s">
        <v>289</v>
      </c>
      <c r="R1640" s="96">
        <v>44317</v>
      </c>
      <c r="S1640" s="48">
        <v>10</v>
      </c>
      <c r="T1640" s="45">
        <f t="shared" si="142"/>
        <v>47969</v>
      </c>
      <c r="U1640" s="56" t="s">
        <v>6279</v>
      </c>
      <c r="V1640" s="47" t="str">
        <f t="shared" si="144"/>
        <v/>
      </c>
      <c r="W1640" s="47" t="s">
        <v>6260</v>
      </c>
      <c r="X1640" s="48">
        <v>260</v>
      </c>
      <c r="Y1640" s="48"/>
      <c r="Z1640" s="47" t="s">
        <v>6260</v>
      </c>
      <c r="AA1640" s="56" t="s">
        <v>5812</v>
      </c>
      <c r="AB1640" s="48"/>
      <c r="AC1640" s="42" t="s">
        <v>141</v>
      </c>
      <c r="AD1640" s="49">
        <v>60</v>
      </c>
      <c r="AE1640" s="50">
        <v>44322</v>
      </c>
      <c r="AF1640" s="51">
        <f t="shared" si="141"/>
        <v>46147</v>
      </c>
      <c r="AG1640" s="51" t="s">
        <v>82</v>
      </c>
      <c r="AH1640" s="51" t="s">
        <v>83</v>
      </c>
      <c r="AI1640" s="42" t="s">
        <v>6280</v>
      </c>
      <c r="AJ1640" s="40" t="s">
        <v>6262</v>
      </c>
      <c r="AK1640" s="51" t="str">
        <f t="shared" ca="1" si="143"/>
        <v>поверен</v>
      </c>
      <c r="AL1640" s="42"/>
      <c r="AM1640" s="42" t="s">
        <v>86</v>
      </c>
      <c r="AN1640" s="42" t="s">
        <v>87</v>
      </c>
      <c r="AO1640" s="42" t="s">
        <v>88</v>
      </c>
      <c r="AP1640" s="48" t="s">
        <v>6263</v>
      </c>
      <c r="AQ1640" s="41" t="s">
        <v>6113</v>
      </c>
      <c r="AR1640" s="51"/>
      <c r="AS1640" s="42" t="s">
        <v>91</v>
      </c>
      <c r="AT1640" s="37" t="s">
        <v>385</v>
      </c>
      <c r="AU1640" s="37"/>
      <c r="AV1640" s="40">
        <v>45296</v>
      </c>
      <c r="AW1640" s="40"/>
      <c r="AX1640" s="37"/>
      <c r="AY1640" s="37"/>
      <c r="AZ1640" s="37"/>
      <c r="BA1640" s="40"/>
      <c r="BB1640" s="40" t="s">
        <v>297</v>
      </c>
      <c r="BC1640" s="40" t="s">
        <v>298</v>
      </c>
      <c r="BD1640" s="42" t="s">
        <v>299</v>
      </c>
      <c r="BE1640" s="40"/>
      <c r="BF1640" s="52"/>
      <c r="BG1640" s="53"/>
      <c r="BH1640" s="54"/>
      <c r="BI1640" s="47" t="s">
        <v>6264</v>
      </c>
      <c r="BJ1640" s="38" t="s">
        <v>1410</v>
      </c>
      <c r="BK1640" s="47" t="s">
        <v>6265</v>
      </c>
      <c r="BL1640" s="55"/>
      <c r="BM1640" s="55"/>
      <c r="BN1640" s="55"/>
      <c r="BO1640" s="55"/>
      <c r="BP1640" s="55"/>
      <c r="BQ1640" s="55"/>
      <c r="BR1640" s="55"/>
      <c r="BS1640" s="55"/>
      <c r="BT1640" s="55"/>
      <c r="BU1640" s="55"/>
      <c r="BV1640" s="55"/>
      <c r="BW1640" s="55"/>
      <c r="BX1640" s="55"/>
      <c r="BY1640" s="55"/>
      <c r="BZ1640" s="55"/>
      <c r="CA1640" s="55"/>
      <c r="CB1640" s="55"/>
      <c r="CC1640" s="55"/>
      <c r="CD1640" s="55"/>
      <c r="CE1640" s="55"/>
      <c r="CF1640" s="55"/>
      <c r="CG1640" s="55"/>
      <c r="CH1640" s="55"/>
      <c r="CI1640" s="55"/>
      <c r="CJ1640" s="55"/>
      <c r="CK1640" s="55"/>
      <c r="CL1640" s="55"/>
      <c r="CM1640" s="55"/>
      <c r="CN1640" s="55"/>
      <c r="CO1640" s="55"/>
      <c r="CP1640" s="55"/>
      <c r="CQ1640" s="55"/>
      <c r="CR1640" s="55"/>
      <c r="CS1640" s="55"/>
      <c r="CT1640" s="55"/>
      <c r="CU1640" s="55"/>
      <c r="CV1640" s="55"/>
      <c r="CW1640" s="55"/>
      <c r="CX1640" s="55"/>
      <c r="CY1640" s="55"/>
      <c r="CZ1640" s="55"/>
      <c r="DA1640" s="55"/>
      <c r="DB1640" s="55"/>
      <c r="DC1640" s="55"/>
      <c r="DD1640" s="55"/>
      <c r="DE1640" s="55"/>
      <c r="DF1640" s="55"/>
      <c r="DG1640" s="55"/>
      <c r="DH1640" s="55"/>
      <c r="DI1640" s="55"/>
      <c r="DJ1640" s="55"/>
      <c r="DK1640" s="55"/>
      <c r="DL1640" s="55"/>
      <c r="DM1640" s="55"/>
      <c r="DN1640" s="55"/>
      <c r="DO1640" s="55"/>
      <c r="DP1640" s="55"/>
      <c r="DQ1640" s="55"/>
      <c r="DR1640" s="55"/>
      <c r="DS1640" s="55"/>
      <c r="DT1640" s="55"/>
      <c r="DU1640" s="55"/>
      <c r="DV1640" s="55"/>
      <c r="DW1640" s="55"/>
      <c r="DX1640" s="55"/>
      <c r="DY1640" s="55"/>
      <c r="DZ1640" s="55"/>
      <c r="EA1640" s="55"/>
      <c r="EB1640" s="55"/>
      <c r="EC1640" s="55"/>
      <c r="ED1640" s="55"/>
      <c r="EE1640" s="55"/>
      <c r="EF1640" s="55"/>
      <c r="EG1640" s="55"/>
      <c r="EH1640" s="55"/>
      <c r="EI1640" s="55"/>
      <c r="EJ1640" s="55"/>
      <c r="EK1640" s="55"/>
      <c r="EL1640" s="55"/>
      <c r="EM1640" s="55"/>
      <c r="EN1640" s="55"/>
      <c r="EO1640" s="55"/>
      <c r="EP1640" s="55"/>
      <c r="EQ1640" s="55"/>
      <c r="ER1640" s="55"/>
      <c r="ES1640" s="55"/>
      <c r="ET1640" s="55"/>
      <c r="EU1640" s="55"/>
      <c r="EV1640" s="55"/>
      <c r="EW1640" s="55"/>
      <c r="EX1640" s="55"/>
      <c r="EY1640" s="55"/>
      <c r="EZ1640" s="55"/>
      <c r="FA1640" s="55"/>
      <c r="FB1640" s="55"/>
      <c r="FC1640" s="55"/>
      <c r="FD1640" s="55"/>
      <c r="FE1640" s="55"/>
      <c r="FF1640" s="55"/>
      <c r="FG1640" s="55"/>
      <c r="FH1640" s="55"/>
      <c r="FI1640" s="55"/>
      <c r="FJ1640" s="55"/>
      <c r="FK1640" s="55"/>
      <c r="FL1640" s="55"/>
      <c r="FM1640" s="55"/>
      <c r="FN1640" s="55"/>
      <c r="FO1640" s="55"/>
      <c r="FP1640" s="55"/>
      <c r="FQ1640" s="55"/>
      <c r="FR1640" s="55"/>
      <c r="FS1640" s="55"/>
      <c r="FT1640" s="55"/>
      <c r="FU1640" s="55"/>
      <c r="FV1640" s="55"/>
      <c r="FW1640" s="55"/>
      <c r="FX1640" s="55"/>
      <c r="FY1640" s="55"/>
      <c r="FZ1640" s="55"/>
      <c r="GA1640" s="55"/>
      <c r="GB1640" s="55"/>
      <c r="GC1640" s="55"/>
      <c r="GD1640" s="55"/>
      <c r="GE1640" s="55"/>
      <c r="GF1640" s="55"/>
      <c r="GG1640" s="55"/>
      <c r="GH1640" s="55"/>
      <c r="GI1640" s="55"/>
      <c r="GJ1640" s="55"/>
      <c r="GK1640" s="55"/>
      <c r="GL1640" s="55"/>
      <c r="GM1640" s="55"/>
      <c r="GN1640" s="55"/>
      <c r="GO1640" s="55"/>
      <c r="GP1640" s="55"/>
      <c r="GQ1640" s="55"/>
      <c r="GR1640" s="55"/>
      <c r="GS1640" s="55"/>
      <c r="GT1640" s="55"/>
      <c r="GU1640" s="55"/>
      <c r="GV1640" s="55"/>
      <c r="GW1640" s="55"/>
      <c r="GX1640" s="55"/>
      <c r="GY1640" s="55"/>
      <c r="GZ1640" s="55"/>
      <c r="HA1640" s="55"/>
      <c r="HB1640" s="55"/>
      <c r="HC1640" s="55"/>
      <c r="HD1640" s="55"/>
      <c r="HE1640" s="55"/>
      <c r="HF1640" s="55"/>
      <c r="HG1640" s="55"/>
      <c r="HH1640" s="55"/>
      <c r="HI1640" s="55"/>
      <c r="HJ1640" s="55"/>
      <c r="HK1640" s="55"/>
      <c r="HL1640" s="55"/>
      <c r="HM1640" s="55"/>
      <c r="HN1640" s="55"/>
      <c r="HO1640" s="55"/>
      <c r="HP1640" s="55"/>
      <c r="HQ1640" s="55"/>
      <c r="HR1640" s="55"/>
      <c r="HS1640" s="55"/>
      <c r="HT1640" s="55"/>
      <c r="HU1640" s="55"/>
      <c r="HV1640" s="55"/>
      <c r="HW1640" s="55"/>
      <c r="HX1640" s="55"/>
      <c r="HY1640" s="55"/>
      <c r="HZ1640" s="55"/>
      <c r="IA1640" s="55"/>
      <c r="IB1640" s="55"/>
      <c r="IC1640" s="55"/>
      <c r="ID1640" s="55"/>
      <c r="IE1640" s="55"/>
    </row>
    <row r="1641" ht="60" hidden="1" customHeight="1">
      <c r="A1641" s="58"/>
      <c r="B1641" s="58" t="s">
        <v>62</v>
      </c>
      <c r="C1641" s="58" t="s">
        <v>63</v>
      </c>
      <c r="D1641" s="59" t="s">
        <v>64</v>
      </c>
      <c r="E1641" s="59" t="s">
        <v>6281</v>
      </c>
      <c r="F1641" s="62" t="s">
        <v>5773</v>
      </c>
      <c r="G1641" s="62" t="s">
        <v>6282</v>
      </c>
      <c r="H1641" s="59"/>
      <c r="I1641" s="63" t="s">
        <v>6283</v>
      </c>
      <c r="J1641" s="62" t="s">
        <v>6284</v>
      </c>
      <c r="K1641" s="64" t="s">
        <v>6285</v>
      </c>
      <c r="L1641" s="64" t="s">
        <v>6286</v>
      </c>
      <c r="M1641" s="64" t="s">
        <v>6287</v>
      </c>
      <c r="N1641" s="59" t="s">
        <v>6288</v>
      </c>
      <c r="O1641" s="58" t="s">
        <v>6289</v>
      </c>
      <c r="P1641" s="58" t="s">
        <v>76</v>
      </c>
      <c r="Q1641" s="58">
        <v>34</v>
      </c>
      <c r="R1641" s="74" t="s">
        <v>6290</v>
      </c>
      <c r="S1641" s="58"/>
      <c r="T1641" s="69">
        <f t="shared" si="142"/>
        <v>42468</v>
      </c>
      <c r="U1641" s="58">
        <v>4</v>
      </c>
      <c r="V1641" s="58" t="s">
        <v>325</v>
      </c>
      <c r="W1641" s="58" t="s">
        <v>2743</v>
      </c>
      <c r="X1641" s="58">
        <v>20</v>
      </c>
      <c r="Y1641" s="58" t="s">
        <v>325</v>
      </c>
      <c r="Z1641" s="58" t="s">
        <v>2743</v>
      </c>
      <c r="AA1641" s="58" t="s">
        <v>5831</v>
      </c>
      <c r="AB1641" s="507"/>
      <c r="AC1641" s="58" t="s">
        <v>141</v>
      </c>
      <c r="AD1641" s="64">
        <v>24</v>
      </c>
      <c r="AE1641" s="72">
        <v>45769</v>
      </c>
      <c r="AF1641" s="73">
        <f t="shared" si="141"/>
        <v>46498</v>
      </c>
      <c r="AG1641" s="62" t="s">
        <v>82</v>
      </c>
      <c r="AH1641" s="62" t="s">
        <v>83</v>
      </c>
      <c r="AI1641" s="66" t="s">
        <v>6291</v>
      </c>
      <c r="AJ1641" s="58" t="s">
        <v>109</v>
      </c>
      <c r="AK1641" s="73" t="str">
        <f t="shared" ca="1" si="143"/>
        <v>поверен</v>
      </c>
      <c r="AL1641" s="66"/>
      <c r="AM1641" s="66" t="s">
        <v>86</v>
      </c>
      <c r="AN1641" s="66" t="s">
        <v>87</v>
      </c>
      <c r="AO1641" s="66"/>
      <c r="AP1641" s="63" t="s">
        <v>6292</v>
      </c>
      <c r="AQ1641" s="66" t="s">
        <v>3599</v>
      </c>
      <c r="AR1641" s="66"/>
      <c r="AS1641" s="66"/>
      <c r="AT1641" s="58"/>
      <c r="AU1641" s="58"/>
      <c r="AV1641" s="66"/>
      <c r="AW1641" s="58" t="s">
        <v>6293</v>
      </c>
      <c r="AX1641" s="58"/>
      <c r="AY1641" s="62"/>
      <c r="AZ1641" s="62"/>
      <c r="BA1641" s="62"/>
      <c r="BB1641" s="58" t="s">
        <v>6294</v>
      </c>
      <c r="BC1641" s="58" t="s">
        <v>5746</v>
      </c>
      <c r="BD1641" s="58">
        <v>3160</v>
      </c>
      <c r="BE1641" s="507"/>
      <c r="BF1641" s="518" t="s">
        <v>6295</v>
      </c>
      <c r="BG1641" s="58"/>
      <c r="BH1641" s="507"/>
      <c r="BI1641" s="60" t="s">
        <v>6296</v>
      </c>
      <c r="BJ1641" s="60" t="s">
        <v>6297</v>
      </c>
      <c r="BK1641" s="60" t="s">
        <v>6298</v>
      </c>
    </row>
    <row r="1642" ht="60" hidden="1" customHeight="1">
      <c r="A1642" s="58"/>
      <c r="B1642" s="58" t="s">
        <v>62</v>
      </c>
      <c r="C1642" s="58" t="s">
        <v>63</v>
      </c>
      <c r="D1642" s="59" t="s">
        <v>64</v>
      </c>
      <c r="E1642" s="59" t="s">
        <v>6281</v>
      </c>
      <c r="F1642" s="62" t="s">
        <v>5773</v>
      </c>
      <c r="G1642" s="62" t="s">
        <v>6282</v>
      </c>
      <c r="H1642" s="59"/>
      <c r="I1642" s="63" t="s">
        <v>6283</v>
      </c>
      <c r="J1642" s="62" t="s">
        <v>6284</v>
      </c>
      <c r="K1642" s="64" t="s">
        <v>6285</v>
      </c>
      <c r="L1642" s="64" t="s">
        <v>6286</v>
      </c>
      <c r="M1642" s="64" t="s">
        <v>6287</v>
      </c>
      <c r="N1642" s="59" t="s">
        <v>6299</v>
      </c>
      <c r="O1642" s="58" t="s">
        <v>6289</v>
      </c>
      <c r="P1642" s="58" t="s">
        <v>76</v>
      </c>
      <c r="Q1642" s="58">
        <v>34</v>
      </c>
      <c r="R1642" s="74" t="s">
        <v>6290</v>
      </c>
      <c r="S1642" s="58"/>
      <c r="T1642" s="69">
        <f t="shared" si="142"/>
        <v>42468</v>
      </c>
      <c r="U1642" s="58">
        <v>4</v>
      </c>
      <c r="V1642" s="58" t="s">
        <v>325</v>
      </c>
      <c r="W1642" s="58" t="s">
        <v>2743</v>
      </c>
      <c r="X1642" s="58">
        <v>20</v>
      </c>
      <c r="Y1642" s="58" t="s">
        <v>325</v>
      </c>
      <c r="Z1642" s="58" t="s">
        <v>2743</v>
      </c>
      <c r="AA1642" s="58" t="s">
        <v>5831</v>
      </c>
      <c r="AB1642" s="507"/>
      <c r="AC1642" s="58" t="s">
        <v>141</v>
      </c>
      <c r="AD1642" s="64">
        <v>24</v>
      </c>
      <c r="AE1642" s="72">
        <v>45769</v>
      </c>
      <c r="AF1642" s="73">
        <f t="shared" si="141"/>
        <v>46498</v>
      </c>
      <c r="AG1642" s="62" t="s">
        <v>82</v>
      </c>
      <c r="AH1642" s="62" t="s">
        <v>83</v>
      </c>
      <c r="AI1642" s="66" t="s">
        <v>6300</v>
      </c>
      <c r="AJ1642" s="58" t="s">
        <v>109</v>
      </c>
      <c r="AK1642" s="73" t="str">
        <f t="shared" ca="1" si="143"/>
        <v>поверен</v>
      </c>
      <c r="AL1642" s="66"/>
      <c r="AM1642" s="66" t="s">
        <v>86</v>
      </c>
      <c r="AN1642" s="66" t="s">
        <v>87</v>
      </c>
      <c r="AO1642" s="66"/>
      <c r="AP1642" s="63" t="s">
        <v>6292</v>
      </c>
      <c r="AQ1642" s="66" t="s">
        <v>3599</v>
      </c>
      <c r="AR1642" s="66"/>
      <c r="AS1642" s="66"/>
      <c r="AT1642" s="58"/>
      <c r="AU1642" s="58"/>
      <c r="AV1642" s="66"/>
      <c r="AW1642" s="58" t="s">
        <v>6293</v>
      </c>
      <c r="AX1642" s="58"/>
      <c r="AY1642" s="62"/>
      <c r="AZ1642" s="62"/>
      <c r="BA1642" s="62"/>
      <c r="BB1642" s="58" t="s">
        <v>6294</v>
      </c>
      <c r="BC1642" s="58" t="s">
        <v>5746</v>
      </c>
      <c r="BD1642" s="58">
        <v>3160</v>
      </c>
      <c r="BE1642" s="507"/>
      <c r="BF1642" s="518" t="s">
        <v>6295</v>
      </c>
      <c r="BG1642" s="58"/>
      <c r="BH1642" s="507"/>
      <c r="BI1642" s="60" t="s">
        <v>6296</v>
      </c>
      <c r="BJ1642" s="60" t="s">
        <v>6297</v>
      </c>
      <c r="BK1642" s="60" t="s">
        <v>6298</v>
      </c>
    </row>
    <row r="1643" ht="60" hidden="1" customHeight="1">
      <c r="A1643" s="58"/>
      <c r="B1643" s="58" t="s">
        <v>62</v>
      </c>
      <c r="C1643" s="58" t="s">
        <v>63</v>
      </c>
      <c r="D1643" s="59" t="s">
        <v>64</v>
      </c>
      <c r="E1643" s="59" t="s">
        <v>6281</v>
      </c>
      <c r="F1643" s="62" t="s">
        <v>5773</v>
      </c>
      <c r="G1643" s="62" t="s">
        <v>6282</v>
      </c>
      <c r="H1643" s="59"/>
      <c r="I1643" s="63" t="s">
        <v>6283</v>
      </c>
      <c r="J1643" s="62" t="s">
        <v>6284</v>
      </c>
      <c r="K1643" s="64" t="s">
        <v>6285</v>
      </c>
      <c r="L1643" s="64" t="s">
        <v>6286</v>
      </c>
      <c r="M1643" s="64" t="s">
        <v>6287</v>
      </c>
      <c r="N1643" s="59" t="s">
        <v>6301</v>
      </c>
      <c r="O1643" s="58" t="s">
        <v>6289</v>
      </c>
      <c r="P1643" s="58" t="s">
        <v>76</v>
      </c>
      <c r="Q1643" s="58">
        <v>34</v>
      </c>
      <c r="R1643" s="74" t="s">
        <v>6290</v>
      </c>
      <c r="S1643" s="58"/>
      <c r="T1643" s="69">
        <f t="shared" si="142"/>
        <v>42468</v>
      </c>
      <c r="U1643" s="58">
        <v>4</v>
      </c>
      <c r="V1643" s="58" t="s">
        <v>325</v>
      </c>
      <c r="W1643" s="58" t="s">
        <v>2743</v>
      </c>
      <c r="X1643" s="58">
        <v>20</v>
      </c>
      <c r="Y1643" s="58" t="s">
        <v>325</v>
      </c>
      <c r="Z1643" s="58" t="s">
        <v>2743</v>
      </c>
      <c r="AA1643" s="58" t="s">
        <v>5831</v>
      </c>
      <c r="AB1643" s="507"/>
      <c r="AC1643" s="58" t="s">
        <v>141</v>
      </c>
      <c r="AD1643" s="64">
        <v>24</v>
      </c>
      <c r="AE1643" s="72">
        <v>45769</v>
      </c>
      <c r="AF1643" s="73">
        <f t="shared" si="141"/>
        <v>46498</v>
      </c>
      <c r="AG1643" s="62" t="s">
        <v>82</v>
      </c>
      <c r="AH1643" s="62" t="s">
        <v>83</v>
      </c>
      <c r="AI1643" s="66" t="s">
        <v>6302</v>
      </c>
      <c r="AJ1643" s="58" t="s">
        <v>109</v>
      </c>
      <c r="AK1643" s="73" t="str">
        <f t="shared" ca="1" si="143"/>
        <v>поверен</v>
      </c>
      <c r="AL1643" s="66"/>
      <c r="AM1643" s="66" t="s">
        <v>86</v>
      </c>
      <c r="AN1643" s="66" t="s">
        <v>87</v>
      </c>
      <c r="AO1643" s="66"/>
      <c r="AP1643" s="63" t="s">
        <v>6292</v>
      </c>
      <c r="AQ1643" s="66" t="s">
        <v>3599</v>
      </c>
      <c r="AR1643" s="66"/>
      <c r="AS1643" s="66"/>
      <c r="AT1643" s="58"/>
      <c r="AU1643" s="58"/>
      <c r="AV1643" s="66"/>
      <c r="AW1643" s="58" t="s">
        <v>6293</v>
      </c>
      <c r="AX1643" s="58"/>
      <c r="AY1643" s="62"/>
      <c r="AZ1643" s="62"/>
      <c r="BA1643" s="62"/>
      <c r="BB1643" s="58" t="s">
        <v>6294</v>
      </c>
      <c r="BC1643" s="58" t="s">
        <v>5746</v>
      </c>
      <c r="BD1643" s="66">
        <v>3160</v>
      </c>
      <c r="BE1643" s="507"/>
      <c r="BF1643" s="518" t="s">
        <v>6295</v>
      </c>
      <c r="BG1643" s="58"/>
      <c r="BH1643" s="507"/>
      <c r="BI1643" s="60" t="s">
        <v>6296</v>
      </c>
      <c r="BJ1643" s="60" t="s">
        <v>6297</v>
      </c>
      <c r="BK1643" s="60" t="s">
        <v>6298</v>
      </c>
    </row>
    <row r="1644" ht="60" hidden="1" customHeight="1">
      <c r="A1644" s="58"/>
      <c r="B1644" s="58" t="s">
        <v>62</v>
      </c>
      <c r="C1644" s="58" t="s">
        <v>63</v>
      </c>
      <c r="D1644" s="59" t="s">
        <v>64</v>
      </c>
      <c r="E1644" s="59" t="s">
        <v>6281</v>
      </c>
      <c r="F1644" s="62" t="s">
        <v>5773</v>
      </c>
      <c r="G1644" s="62" t="s">
        <v>6282</v>
      </c>
      <c r="H1644" s="59"/>
      <c r="I1644" s="63" t="s">
        <v>6283</v>
      </c>
      <c r="J1644" s="62" t="s">
        <v>6284</v>
      </c>
      <c r="K1644" s="64" t="s">
        <v>6285</v>
      </c>
      <c r="L1644" s="64" t="s">
        <v>6286</v>
      </c>
      <c r="M1644" s="64" t="s">
        <v>6287</v>
      </c>
      <c r="N1644" s="59" t="s">
        <v>6303</v>
      </c>
      <c r="O1644" s="58" t="s">
        <v>6289</v>
      </c>
      <c r="P1644" s="58" t="s">
        <v>76</v>
      </c>
      <c r="Q1644" s="66" t="s">
        <v>537</v>
      </c>
      <c r="R1644" s="74" t="s">
        <v>6290</v>
      </c>
      <c r="S1644" s="58"/>
      <c r="T1644" s="69">
        <f t="shared" si="142"/>
        <v>42468</v>
      </c>
      <c r="U1644" s="58">
        <v>4</v>
      </c>
      <c r="V1644" s="58" t="s">
        <v>325</v>
      </c>
      <c r="W1644" s="58" t="s">
        <v>2743</v>
      </c>
      <c r="X1644" s="58">
        <v>20</v>
      </c>
      <c r="Y1644" s="58" t="s">
        <v>325</v>
      </c>
      <c r="Z1644" s="58" t="s">
        <v>2743</v>
      </c>
      <c r="AA1644" s="58" t="s">
        <v>5831</v>
      </c>
      <c r="AB1644" s="507"/>
      <c r="AC1644" s="58" t="s">
        <v>141</v>
      </c>
      <c r="AD1644" s="64">
        <v>24</v>
      </c>
      <c r="AE1644" s="72">
        <v>45769</v>
      </c>
      <c r="AF1644" s="73">
        <f t="shared" si="141"/>
        <v>46498</v>
      </c>
      <c r="AG1644" s="62" t="s">
        <v>82</v>
      </c>
      <c r="AH1644" s="62" t="s">
        <v>83</v>
      </c>
      <c r="AI1644" s="66" t="s">
        <v>6304</v>
      </c>
      <c r="AJ1644" s="58" t="s">
        <v>109</v>
      </c>
      <c r="AK1644" s="73" t="str">
        <f t="shared" ca="1" si="143"/>
        <v>поверен</v>
      </c>
      <c r="AL1644" s="66"/>
      <c r="AM1644" s="66" t="s">
        <v>86</v>
      </c>
      <c r="AN1644" s="66" t="s">
        <v>87</v>
      </c>
      <c r="AO1644" s="63"/>
      <c r="AP1644" s="63" t="s">
        <v>6292</v>
      </c>
      <c r="AQ1644" s="66" t="s">
        <v>3599</v>
      </c>
      <c r="AR1644" s="66"/>
      <c r="AS1644" s="58"/>
      <c r="AT1644" s="58"/>
      <c r="AU1644" s="62"/>
      <c r="AV1644" s="62"/>
      <c r="AW1644" s="58" t="s">
        <v>6293</v>
      </c>
      <c r="AX1644" s="58"/>
      <c r="AY1644" s="58"/>
      <c r="AZ1644" s="62"/>
      <c r="BA1644" s="62"/>
      <c r="BB1644" s="58" t="s">
        <v>6294</v>
      </c>
      <c r="BC1644" s="58" t="s">
        <v>5746</v>
      </c>
      <c r="BD1644" s="66">
        <v>3160</v>
      </c>
      <c r="BE1644" s="62"/>
      <c r="BF1644" s="518" t="s">
        <v>6295</v>
      </c>
      <c r="BG1644" s="58"/>
      <c r="BH1644" s="507"/>
      <c r="BI1644" s="60" t="s">
        <v>6296</v>
      </c>
      <c r="BJ1644" s="60" t="s">
        <v>6297</v>
      </c>
      <c r="BK1644" s="60" t="s">
        <v>6298</v>
      </c>
    </row>
    <row r="1645" s="55" customFormat="1" ht="60" hidden="1" customHeight="1">
      <c r="A1645" s="58"/>
      <c r="B1645" s="58" t="s">
        <v>62</v>
      </c>
      <c r="C1645" s="58" t="s">
        <v>63</v>
      </c>
      <c r="D1645" s="59" t="s">
        <v>64</v>
      </c>
      <c r="E1645" s="59">
        <v>267</v>
      </c>
      <c r="F1645" s="62" t="s">
        <v>2735</v>
      </c>
      <c r="G1645" s="62" t="s">
        <v>4005</v>
      </c>
      <c r="H1645" s="59" t="s">
        <v>3535</v>
      </c>
      <c r="I1645" s="63" t="s">
        <v>753</v>
      </c>
      <c r="J1645" s="62" t="s">
        <v>754</v>
      </c>
      <c r="K1645" s="64" t="s">
        <v>523</v>
      </c>
      <c r="L1645" s="64" t="s">
        <v>1352</v>
      </c>
      <c r="M1645" s="62" t="s">
        <v>6305</v>
      </c>
      <c r="N1645" s="64" t="s">
        <v>6306</v>
      </c>
      <c r="O1645" s="58" t="s">
        <v>1098</v>
      </c>
      <c r="P1645" s="58" t="s">
        <v>76</v>
      </c>
      <c r="Q1645" s="66" t="s">
        <v>77</v>
      </c>
      <c r="R1645" s="115">
        <v>41913</v>
      </c>
      <c r="S1645" s="63">
        <v>8</v>
      </c>
      <c r="T1645" s="69">
        <f t="shared" si="142"/>
        <v>44834.599999999999</v>
      </c>
      <c r="U1645" s="59">
        <v>-50</v>
      </c>
      <c r="V1645" s="71" t="str">
        <f t="shared" si="144"/>
        <v/>
      </c>
      <c r="W1645" s="71" t="str">
        <f t="shared" ref="W1597:W1660" si="145">IF(Z1645="","",Z1645)</f>
        <v>°С</v>
      </c>
      <c r="X1645" s="63">
        <v>100</v>
      </c>
      <c r="Y1645" s="63"/>
      <c r="Z1645" s="66" t="s">
        <v>79</v>
      </c>
      <c r="AA1645" s="59" t="s">
        <v>1354</v>
      </c>
      <c r="AB1645" s="63"/>
      <c r="AC1645" s="66" t="s">
        <v>141</v>
      </c>
      <c r="AD1645" s="64">
        <v>48</v>
      </c>
      <c r="AE1645" s="72">
        <v>45241</v>
      </c>
      <c r="AF1645" s="73">
        <f t="shared" si="141"/>
        <v>46701</v>
      </c>
      <c r="AG1645" s="62" t="s">
        <v>82</v>
      </c>
      <c r="AH1645" s="62" t="s">
        <v>83</v>
      </c>
      <c r="AI1645" s="66" t="s">
        <v>6307</v>
      </c>
      <c r="AJ1645" s="58" t="s">
        <v>1338</v>
      </c>
      <c r="AK1645" s="73" t="str">
        <f t="shared" ca="1" si="143"/>
        <v>поверен</v>
      </c>
      <c r="AL1645" s="66"/>
      <c r="AM1645" s="66" t="s">
        <v>86</v>
      </c>
      <c r="AN1645" s="66" t="s">
        <v>87</v>
      </c>
      <c r="AO1645" s="66" t="s">
        <v>88</v>
      </c>
      <c r="AP1645" s="63"/>
      <c r="AQ1645" s="74"/>
      <c r="AR1645" s="73"/>
      <c r="AS1645" s="66" t="s">
        <v>91</v>
      </c>
      <c r="AT1645" s="58" t="s">
        <v>385</v>
      </c>
      <c r="AU1645" s="58"/>
      <c r="AV1645" s="62"/>
      <c r="AW1645" s="62"/>
      <c r="AX1645" s="58"/>
      <c r="AY1645" s="58"/>
      <c r="AZ1645" s="58"/>
      <c r="BA1645" s="62"/>
      <c r="BB1645" s="62" t="s">
        <v>93</v>
      </c>
      <c r="BC1645" s="62" t="s">
        <v>94</v>
      </c>
      <c r="BD1645" s="66">
        <v>3201</v>
      </c>
      <c r="BE1645" s="62"/>
      <c r="BF1645" s="75"/>
      <c r="BG1645" s="76"/>
      <c r="BH1645" s="77"/>
      <c r="BI1645" s="71"/>
      <c r="BJ1645" s="71"/>
      <c r="BK1645" s="71"/>
      <c r="BL1645" s="55"/>
    </row>
    <row r="1646" s="88" customFormat="1" ht="60" hidden="1" customHeight="1">
      <c r="A1646" s="37"/>
      <c r="B1646" s="37" t="s">
        <v>62</v>
      </c>
      <c r="C1646" s="37" t="s">
        <v>63</v>
      </c>
      <c r="D1646" s="37" t="s">
        <v>64</v>
      </c>
      <c r="E1646" s="56">
        <v>267</v>
      </c>
      <c r="F1646" s="40" t="s">
        <v>2735</v>
      </c>
      <c r="G1646" s="40" t="s">
        <v>6308</v>
      </c>
      <c r="H1646" s="56"/>
      <c r="I1646" s="48" t="s">
        <v>2717</v>
      </c>
      <c r="J1646" s="40" t="s">
        <v>2718</v>
      </c>
      <c r="K1646" s="49" t="s">
        <v>2719</v>
      </c>
      <c r="L1646" s="49" t="s">
        <v>2720</v>
      </c>
      <c r="M1646" s="40" t="s">
        <v>2721</v>
      </c>
      <c r="N1646" s="49" t="s">
        <v>6309</v>
      </c>
      <c r="O1646" s="37" t="s">
        <v>2723</v>
      </c>
      <c r="P1646" s="37" t="s">
        <v>136</v>
      </c>
      <c r="Q1646" s="42" t="s">
        <v>537</v>
      </c>
      <c r="R1646" s="96"/>
      <c r="S1646" s="48"/>
      <c r="T1646" s="45"/>
      <c r="U1646" s="56"/>
      <c r="V1646" s="47" t="str">
        <f t="shared" si="144"/>
        <v/>
      </c>
      <c r="W1646" s="47" t="str">
        <f t="shared" si="145"/>
        <v/>
      </c>
      <c r="X1646" s="48"/>
      <c r="Y1646" s="48"/>
      <c r="Z1646" s="42"/>
      <c r="AA1646" s="56"/>
      <c r="AB1646" s="48"/>
      <c r="AC1646" s="42"/>
      <c r="AD1646" s="49">
        <v>60</v>
      </c>
      <c r="AE1646" s="50">
        <v>44778</v>
      </c>
      <c r="AF1646" s="51">
        <f t="shared" si="141"/>
        <v>46603</v>
      </c>
      <c r="AG1646" s="51" t="s">
        <v>82</v>
      </c>
      <c r="AH1646" s="51" t="s">
        <v>83</v>
      </c>
      <c r="AI1646" s="42" t="s">
        <v>6310</v>
      </c>
      <c r="AJ1646" s="40" t="s">
        <v>2725</v>
      </c>
      <c r="AK1646" s="51" t="str">
        <f t="shared" ca="1" si="143"/>
        <v>поверен</v>
      </c>
      <c r="AL1646" s="42"/>
      <c r="AM1646" s="42" t="s">
        <v>86</v>
      </c>
      <c r="AN1646" s="42" t="s">
        <v>87</v>
      </c>
      <c r="AO1646" s="42" t="s">
        <v>88</v>
      </c>
      <c r="AP1646" s="48"/>
      <c r="AQ1646" s="41"/>
      <c r="AR1646" s="51"/>
      <c r="AS1646" s="42" t="s">
        <v>91</v>
      </c>
      <c r="AT1646" s="37" t="s">
        <v>2726</v>
      </c>
      <c r="AU1646" s="37"/>
      <c r="AV1646" s="40"/>
      <c r="AW1646" s="40"/>
      <c r="AX1646" s="37"/>
      <c r="AY1646" s="37"/>
      <c r="AZ1646" s="37"/>
      <c r="BA1646" s="40"/>
      <c r="BB1646" s="40" t="s">
        <v>2727</v>
      </c>
      <c r="BC1646" s="40"/>
      <c r="BD1646" s="42"/>
      <c r="BE1646" s="40"/>
      <c r="BF1646" s="52"/>
      <c r="BG1646" s="47"/>
      <c r="BH1646" s="47"/>
      <c r="BI1646" s="47"/>
      <c r="BJ1646" s="47"/>
      <c r="BK1646" s="47"/>
      <c r="BL1646" s="125"/>
      <c r="BM1646" s="125"/>
      <c r="BN1646" s="125"/>
      <c r="BO1646" s="125"/>
      <c r="BP1646" s="125"/>
      <c r="BQ1646" s="125"/>
      <c r="BR1646" s="125"/>
      <c r="BS1646" s="125"/>
      <c r="BT1646" s="125"/>
      <c r="BU1646" s="125"/>
      <c r="BV1646" s="125"/>
      <c r="BW1646" s="125"/>
      <c r="BX1646" s="125"/>
      <c r="BY1646" s="125"/>
      <c r="BZ1646" s="125"/>
      <c r="CA1646" s="125"/>
      <c r="CB1646" s="125"/>
      <c r="CC1646" s="125"/>
      <c r="CD1646" s="125"/>
      <c r="CE1646" s="125"/>
      <c r="CF1646" s="125"/>
      <c r="CG1646" s="125"/>
      <c r="CH1646" s="125"/>
      <c r="CI1646" s="125"/>
      <c r="CJ1646" s="125"/>
      <c r="CK1646" s="125"/>
      <c r="CL1646" s="125"/>
      <c r="CM1646" s="125"/>
      <c r="CN1646" s="125"/>
      <c r="CO1646" s="125"/>
      <c r="CP1646" s="125"/>
      <c r="CQ1646" s="125"/>
      <c r="CR1646" s="125"/>
      <c r="CS1646" s="125"/>
      <c r="CT1646" s="125"/>
      <c r="CU1646" s="125"/>
      <c r="CV1646" s="125"/>
      <c r="CW1646" s="125"/>
      <c r="CX1646" s="125"/>
      <c r="CY1646" s="125"/>
      <c r="CZ1646" s="125"/>
      <c r="DA1646" s="125"/>
      <c r="DB1646" s="125"/>
      <c r="DC1646" s="125"/>
      <c r="DD1646" s="125"/>
      <c r="DE1646" s="125"/>
      <c r="DF1646" s="125"/>
      <c r="DG1646" s="125"/>
      <c r="DH1646" s="125"/>
      <c r="DI1646" s="125"/>
      <c r="DJ1646" s="125"/>
      <c r="DK1646" s="125"/>
      <c r="DL1646" s="125"/>
      <c r="DM1646" s="125"/>
      <c r="DN1646" s="125"/>
      <c r="DO1646" s="125"/>
      <c r="DP1646" s="125"/>
      <c r="DQ1646" s="125"/>
      <c r="DR1646" s="125"/>
      <c r="DS1646" s="125"/>
      <c r="DT1646" s="125"/>
      <c r="DU1646" s="125"/>
      <c r="DV1646" s="125"/>
      <c r="DW1646" s="125"/>
      <c r="DX1646" s="125"/>
      <c r="DY1646" s="125"/>
      <c r="DZ1646" s="125"/>
      <c r="EA1646" s="125"/>
      <c r="EB1646" s="125"/>
      <c r="EC1646" s="125"/>
      <c r="ED1646" s="125"/>
      <c r="EE1646" s="125"/>
      <c r="EF1646" s="125"/>
      <c r="EG1646" s="125"/>
      <c r="EH1646" s="125"/>
      <c r="EI1646" s="125"/>
      <c r="EJ1646" s="125"/>
      <c r="EK1646" s="125"/>
      <c r="EL1646" s="125"/>
      <c r="EM1646" s="125"/>
      <c r="EN1646" s="125"/>
      <c r="EO1646" s="125"/>
      <c r="EP1646" s="125"/>
      <c r="EQ1646" s="125"/>
      <c r="ER1646" s="125"/>
      <c r="ES1646" s="125"/>
      <c r="ET1646" s="125"/>
      <c r="EU1646" s="125"/>
      <c r="EV1646" s="125"/>
      <c r="EW1646" s="125"/>
      <c r="EX1646" s="125"/>
      <c r="EY1646" s="125"/>
      <c r="EZ1646" s="125"/>
      <c r="FA1646" s="125"/>
      <c r="FB1646" s="125"/>
      <c r="FC1646" s="125"/>
      <c r="FD1646" s="125"/>
      <c r="FE1646" s="125"/>
      <c r="FF1646" s="125"/>
      <c r="FG1646" s="125"/>
      <c r="FH1646" s="125"/>
      <c r="FI1646" s="125"/>
      <c r="FJ1646" s="125"/>
      <c r="FK1646" s="125"/>
      <c r="FL1646" s="125"/>
      <c r="FM1646" s="125"/>
      <c r="FN1646" s="125"/>
      <c r="FO1646" s="125"/>
      <c r="FP1646" s="125"/>
      <c r="FQ1646" s="125"/>
      <c r="FR1646" s="125"/>
      <c r="FS1646" s="125"/>
      <c r="FT1646" s="125"/>
      <c r="FU1646" s="125"/>
      <c r="FV1646" s="125"/>
      <c r="FW1646" s="125"/>
      <c r="FX1646" s="125"/>
      <c r="FY1646" s="125"/>
      <c r="FZ1646" s="125"/>
      <c r="GA1646" s="125"/>
      <c r="GB1646" s="125"/>
      <c r="GC1646" s="125"/>
      <c r="GD1646" s="125"/>
      <c r="GE1646" s="125"/>
      <c r="GF1646" s="125"/>
      <c r="GG1646" s="125"/>
      <c r="GH1646" s="125"/>
      <c r="GI1646" s="125"/>
      <c r="GJ1646" s="125"/>
      <c r="GK1646" s="125"/>
      <c r="GL1646" s="125"/>
      <c r="GM1646" s="125"/>
      <c r="GN1646" s="125"/>
      <c r="GO1646" s="125"/>
      <c r="GP1646" s="125"/>
      <c r="GQ1646" s="125"/>
      <c r="GR1646" s="125"/>
      <c r="GS1646" s="125"/>
      <c r="GT1646" s="125"/>
      <c r="GU1646" s="125"/>
      <c r="GV1646" s="125"/>
      <c r="GW1646" s="125"/>
      <c r="GX1646" s="125"/>
      <c r="GY1646" s="125"/>
      <c r="GZ1646" s="125"/>
      <c r="HA1646" s="125"/>
      <c r="HB1646" s="125"/>
      <c r="HC1646" s="125"/>
      <c r="HD1646" s="125"/>
      <c r="HE1646" s="125"/>
      <c r="HF1646" s="125"/>
      <c r="HG1646" s="125"/>
      <c r="HH1646" s="125"/>
      <c r="HI1646" s="125"/>
      <c r="HJ1646" s="125"/>
      <c r="HK1646" s="125"/>
      <c r="HL1646" s="125"/>
      <c r="HM1646" s="125"/>
      <c r="HN1646" s="125"/>
      <c r="HO1646" s="125"/>
      <c r="HP1646" s="125"/>
      <c r="HQ1646" s="125"/>
      <c r="HR1646" s="125"/>
      <c r="HS1646" s="125"/>
      <c r="HT1646" s="125"/>
      <c r="HU1646" s="125"/>
      <c r="HV1646" s="125"/>
      <c r="HW1646" s="125"/>
      <c r="HX1646" s="125"/>
      <c r="HY1646" s="125"/>
      <c r="HZ1646" s="125"/>
      <c r="IA1646" s="125"/>
      <c r="IB1646" s="125"/>
      <c r="IC1646" s="125"/>
      <c r="ID1646" s="125"/>
      <c r="IE1646" s="125"/>
    </row>
    <row r="1647" s="88" customFormat="1" ht="60" hidden="1" customHeight="1">
      <c r="A1647" s="37"/>
      <c r="B1647" s="37" t="s">
        <v>62</v>
      </c>
      <c r="C1647" s="37" t="s">
        <v>63</v>
      </c>
      <c r="D1647" s="37" t="s">
        <v>64</v>
      </c>
      <c r="E1647" s="56">
        <v>267</v>
      </c>
      <c r="F1647" s="40" t="s">
        <v>2735</v>
      </c>
      <c r="G1647" s="40" t="s">
        <v>6308</v>
      </c>
      <c r="H1647" s="56"/>
      <c r="I1647" s="48" t="s">
        <v>2717</v>
      </c>
      <c r="J1647" s="40" t="s">
        <v>2718</v>
      </c>
      <c r="K1647" s="49" t="s">
        <v>2719</v>
      </c>
      <c r="L1647" s="49" t="s">
        <v>2720</v>
      </c>
      <c r="M1647" s="40" t="s">
        <v>2721</v>
      </c>
      <c r="N1647" s="49" t="s">
        <v>6311</v>
      </c>
      <c r="O1647" s="37" t="s">
        <v>2723</v>
      </c>
      <c r="P1647" s="37" t="s">
        <v>136</v>
      </c>
      <c r="Q1647" s="42" t="s">
        <v>537</v>
      </c>
      <c r="R1647" s="96"/>
      <c r="S1647" s="48"/>
      <c r="T1647" s="45"/>
      <c r="U1647" s="56"/>
      <c r="V1647" s="47" t="str">
        <f t="shared" si="144"/>
        <v/>
      </c>
      <c r="W1647" s="47" t="str">
        <f t="shared" si="145"/>
        <v/>
      </c>
      <c r="X1647" s="48"/>
      <c r="Y1647" s="48"/>
      <c r="Z1647" s="42"/>
      <c r="AA1647" s="56"/>
      <c r="AB1647" s="48"/>
      <c r="AC1647" s="42"/>
      <c r="AD1647" s="49">
        <v>60</v>
      </c>
      <c r="AE1647" s="50">
        <v>44778</v>
      </c>
      <c r="AF1647" s="51">
        <f t="shared" si="141"/>
        <v>46603</v>
      </c>
      <c r="AG1647" s="51" t="s">
        <v>82</v>
      </c>
      <c r="AH1647" s="51" t="s">
        <v>83</v>
      </c>
      <c r="AI1647" s="42" t="s">
        <v>6312</v>
      </c>
      <c r="AJ1647" s="40" t="s">
        <v>2725</v>
      </c>
      <c r="AK1647" s="51" t="str">
        <f t="shared" ca="1" si="143"/>
        <v>поверен</v>
      </c>
      <c r="AL1647" s="42"/>
      <c r="AM1647" s="42" t="s">
        <v>86</v>
      </c>
      <c r="AN1647" s="42" t="s">
        <v>87</v>
      </c>
      <c r="AO1647" s="42" t="s">
        <v>88</v>
      </c>
      <c r="AP1647" s="48"/>
      <c r="AQ1647" s="41"/>
      <c r="AR1647" s="51"/>
      <c r="AS1647" s="42" t="s">
        <v>91</v>
      </c>
      <c r="AT1647" s="37" t="s">
        <v>2726</v>
      </c>
      <c r="AU1647" s="37"/>
      <c r="AV1647" s="40"/>
      <c r="AW1647" s="40"/>
      <c r="AX1647" s="37"/>
      <c r="AY1647" s="37"/>
      <c r="AZ1647" s="37"/>
      <c r="BA1647" s="40"/>
      <c r="BB1647" s="40" t="s">
        <v>2727</v>
      </c>
      <c r="BC1647" s="40"/>
      <c r="BD1647" s="42"/>
      <c r="BE1647" s="40"/>
      <c r="BF1647" s="52"/>
      <c r="BG1647" s="47"/>
      <c r="BH1647" s="47"/>
      <c r="BI1647" s="47"/>
      <c r="BJ1647" s="47"/>
      <c r="BK1647" s="47"/>
      <c r="BL1647" s="125"/>
      <c r="BM1647" s="125"/>
      <c r="BN1647" s="125"/>
      <c r="BO1647" s="125"/>
      <c r="BP1647" s="125"/>
      <c r="BQ1647" s="125"/>
      <c r="BR1647" s="125"/>
      <c r="BS1647" s="125"/>
      <c r="BT1647" s="125"/>
      <c r="BU1647" s="125"/>
      <c r="BV1647" s="125"/>
      <c r="BW1647" s="125"/>
      <c r="BX1647" s="125"/>
      <c r="BY1647" s="125"/>
      <c r="BZ1647" s="125"/>
      <c r="CA1647" s="125"/>
      <c r="CB1647" s="125"/>
      <c r="CC1647" s="125"/>
      <c r="CD1647" s="125"/>
      <c r="CE1647" s="125"/>
      <c r="CF1647" s="125"/>
      <c r="CG1647" s="125"/>
      <c r="CH1647" s="125"/>
      <c r="CI1647" s="125"/>
      <c r="CJ1647" s="125"/>
      <c r="CK1647" s="125"/>
      <c r="CL1647" s="125"/>
      <c r="CM1647" s="125"/>
      <c r="CN1647" s="125"/>
      <c r="CO1647" s="125"/>
      <c r="CP1647" s="125"/>
      <c r="CQ1647" s="125"/>
      <c r="CR1647" s="125"/>
      <c r="CS1647" s="125"/>
      <c r="CT1647" s="125"/>
      <c r="CU1647" s="125"/>
      <c r="CV1647" s="125"/>
      <c r="CW1647" s="125"/>
      <c r="CX1647" s="125"/>
      <c r="CY1647" s="125"/>
      <c r="CZ1647" s="125"/>
      <c r="DA1647" s="125"/>
      <c r="DB1647" s="125"/>
      <c r="DC1647" s="125"/>
      <c r="DD1647" s="125"/>
      <c r="DE1647" s="125"/>
      <c r="DF1647" s="125"/>
      <c r="DG1647" s="125"/>
      <c r="DH1647" s="125"/>
      <c r="DI1647" s="125"/>
      <c r="DJ1647" s="125"/>
      <c r="DK1647" s="125"/>
      <c r="DL1647" s="125"/>
      <c r="DM1647" s="125"/>
      <c r="DN1647" s="125"/>
      <c r="DO1647" s="125"/>
      <c r="DP1647" s="125"/>
      <c r="DQ1647" s="125"/>
      <c r="DR1647" s="125"/>
      <c r="DS1647" s="125"/>
      <c r="DT1647" s="125"/>
      <c r="DU1647" s="125"/>
      <c r="DV1647" s="125"/>
      <c r="DW1647" s="125"/>
      <c r="DX1647" s="125"/>
      <c r="DY1647" s="125"/>
      <c r="DZ1647" s="125"/>
      <c r="EA1647" s="125"/>
      <c r="EB1647" s="125"/>
      <c r="EC1647" s="125"/>
      <c r="ED1647" s="125"/>
      <c r="EE1647" s="125"/>
      <c r="EF1647" s="125"/>
      <c r="EG1647" s="125"/>
      <c r="EH1647" s="125"/>
      <c r="EI1647" s="125"/>
      <c r="EJ1647" s="125"/>
      <c r="EK1647" s="125"/>
      <c r="EL1647" s="125"/>
      <c r="EM1647" s="125"/>
      <c r="EN1647" s="125"/>
      <c r="EO1647" s="125"/>
      <c r="EP1647" s="125"/>
      <c r="EQ1647" s="125"/>
      <c r="ER1647" s="125"/>
      <c r="ES1647" s="125"/>
      <c r="ET1647" s="125"/>
      <c r="EU1647" s="125"/>
      <c r="EV1647" s="125"/>
      <c r="EW1647" s="125"/>
      <c r="EX1647" s="125"/>
      <c r="EY1647" s="125"/>
      <c r="EZ1647" s="125"/>
      <c r="FA1647" s="125"/>
      <c r="FB1647" s="125"/>
      <c r="FC1647" s="125"/>
      <c r="FD1647" s="125"/>
      <c r="FE1647" s="125"/>
      <c r="FF1647" s="125"/>
      <c r="FG1647" s="125"/>
      <c r="FH1647" s="125"/>
      <c r="FI1647" s="125"/>
      <c r="FJ1647" s="125"/>
      <c r="FK1647" s="125"/>
      <c r="FL1647" s="125"/>
      <c r="FM1647" s="125"/>
      <c r="FN1647" s="125"/>
      <c r="FO1647" s="125"/>
      <c r="FP1647" s="125"/>
      <c r="FQ1647" s="125"/>
      <c r="FR1647" s="125"/>
      <c r="FS1647" s="125"/>
      <c r="FT1647" s="125"/>
      <c r="FU1647" s="125"/>
      <c r="FV1647" s="125"/>
      <c r="FW1647" s="125"/>
      <c r="FX1647" s="125"/>
      <c r="FY1647" s="125"/>
      <c r="FZ1647" s="125"/>
      <c r="GA1647" s="125"/>
      <c r="GB1647" s="125"/>
      <c r="GC1647" s="125"/>
      <c r="GD1647" s="125"/>
      <c r="GE1647" s="125"/>
      <c r="GF1647" s="125"/>
      <c r="GG1647" s="125"/>
      <c r="GH1647" s="125"/>
      <c r="GI1647" s="125"/>
      <c r="GJ1647" s="125"/>
      <c r="GK1647" s="125"/>
      <c r="GL1647" s="125"/>
      <c r="GM1647" s="125"/>
      <c r="GN1647" s="125"/>
      <c r="GO1647" s="125"/>
      <c r="GP1647" s="125"/>
      <c r="GQ1647" s="125"/>
      <c r="GR1647" s="125"/>
      <c r="GS1647" s="125"/>
      <c r="GT1647" s="125"/>
      <c r="GU1647" s="125"/>
      <c r="GV1647" s="125"/>
      <c r="GW1647" s="125"/>
      <c r="GX1647" s="125"/>
      <c r="GY1647" s="125"/>
      <c r="GZ1647" s="125"/>
      <c r="HA1647" s="125"/>
      <c r="HB1647" s="125"/>
      <c r="HC1647" s="125"/>
      <c r="HD1647" s="125"/>
      <c r="HE1647" s="125"/>
      <c r="HF1647" s="125"/>
      <c r="HG1647" s="125"/>
      <c r="HH1647" s="125"/>
      <c r="HI1647" s="125"/>
      <c r="HJ1647" s="125"/>
      <c r="HK1647" s="125"/>
      <c r="HL1647" s="125"/>
      <c r="HM1647" s="125"/>
      <c r="HN1647" s="125"/>
      <c r="HO1647" s="125"/>
      <c r="HP1647" s="125"/>
      <c r="HQ1647" s="125"/>
      <c r="HR1647" s="125"/>
      <c r="HS1647" s="125"/>
      <c r="HT1647" s="125"/>
      <c r="HU1647" s="125"/>
      <c r="HV1647" s="125"/>
      <c r="HW1647" s="125"/>
      <c r="HX1647" s="125"/>
      <c r="HY1647" s="125"/>
      <c r="HZ1647" s="125"/>
      <c r="IA1647" s="125"/>
      <c r="IB1647" s="125"/>
      <c r="IC1647" s="125"/>
      <c r="ID1647" s="125"/>
      <c r="IE1647" s="125"/>
    </row>
    <row r="1648" s="88" customFormat="1" ht="60" hidden="1" customHeight="1">
      <c r="A1648" s="37"/>
      <c r="B1648" s="37" t="s">
        <v>62</v>
      </c>
      <c r="C1648" s="37" t="s">
        <v>63</v>
      </c>
      <c r="D1648" s="37" t="s">
        <v>64</v>
      </c>
      <c r="E1648" s="56">
        <v>267</v>
      </c>
      <c r="F1648" s="40" t="s">
        <v>2735</v>
      </c>
      <c r="G1648" s="40" t="s">
        <v>3999</v>
      </c>
      <c r="H1648" s="56"/>
      <c r="I1648" s="48" t="s">
        <v>2717</v>
      </c>
      <c r="J1648" s="40" t="s">
        <v>2718</v>
      </c>
      <c r="K1648" s="49" t="s">
        <v>2719</v>
      </c>
      <c r="L1648" s="49" t="s">
        <v>2720</v>
      </c>
      <c r="M1648" s="40" t="s">
        <v>2721</v>
      </c>
      <c r="N1648" s="49" t="s">
        <v>6313</v>
      </c>
      <c r="O1648" s="37" t="s">
        <v>2723</v>
      </c>
      <c r="P1648" s="37" t="s">
        <v>136</v>
      </c>
      <c r="Q1648" s="42" t="s">
        <v>537</v>
      </c>
      <c r="R1648" s="96"/>
      <c r="S1648" s="48"/>
      <c r="T1648" s="45"/>
      <c r="U1648" s="56"/>
      <c r="V1648" s="47" t="str">
        <f t="shared" si="144"/>
        <v/>
      </c>
      <c r="W1648" s="47" t="str">
        <f t="shared" si="145"/>
        <v/>
      </c>
      <c r="X1648" s="48"/>
      <c r="Y1648" s="48"/>
      <c r="Z1648" s="42"/>
      <c r="AA1648" s="56"/>
      <c r="AB1648" s="48"/>
      <c r="AC1648" s="42"/>
      <c r="AD1648" s="49">
        <v>60</v>
      </c>
      <c r="AE1648" s="50">
        <v>44778</v>
      </c>
      <c r="AF1648" s="51">
        <f t="shared" si="141"/>
        <v>46603</v>
      </c>
      <c r="AG1648" s="51" t="s">
        <v>82</v>
      </c>
      <c r="AH1648" s="51" t="s">
        <v>83</v>
      </c>
      <c r="AI1648" s="42" t="s">
        <v>6314</v>
      </c>
      <c r="AJ1648" s="40" t="s">
        <v>2725</v>
      </c>
      <c r="AK1648" s="51" t="str">
        <f t="shared" ca="1" si="143"/>
        <v>поверен</v>
      </c>
      <c r="AL1648" s="42"/>
      <c r="AM1648" s="42" t="s">
        <v>86</v>
      </c>
      <c r="AN1648" s="42" t="s">
        <v>87</v>
      </c>
      <c r="AO1648" s="42" t="s">
        <v>88</v>
      </c>
      <c r="AP1648" s="48"/>
      <c r="AQ1648" s="41"/>
      <c r="AR1648" s="51"/>
      <c r="AS1648" s="42" t="s">
        <v>91</v>
      </c>
      <c r="AT1648" s="37" t="s">
        <v>2726</v>
      </c>
      <c r="AU1648" s="37"/>
      <c r="AV1648" s="40"/>
      <c r="AW1648" s="40"/>
      <c r="AX1648" s="37"/>
      <c r="AY1648" s="37"/>
      <c r="AZ1648" s="37"/>
      <c r="BA1648" s="40"/>
      <c r="BB1648" s="40" t="s">
        <v>2727</v>
      </c>
      <c r="BC1648" s="40"/>
      <c r="BD1648" s="42"/>
      <c r="BE1648" s="40"/>
      <c r="BF1648" s="52"/>
      <c r="BG1648" s="47"/>
      <c r="BH1648" s="47"/>
      <c r="BI1648" s="47"/>
      <c r="BJ1648" s="47"/>
      <c r="BK1648" s="47"/>
      <c r="BL1648" s="125"/>
      <c r="BM1648" s="125"/>
      <c r="BN1648" s="125"/>
      <c r="BO1648" s="125"/>
      <c r="BP1648" s="125"/>
      <c r="BQ1648" s="125"/>
      <c r="BR1648" s="125"/>
      <c r="BS1648" s="125"/>
      <c r="BT1648" s="125"/>
      <c r="BU1648" s="125"/>
      <c r="BV1648" s="125"/>
      <c r="BW1648" s="125"/>
      <c r="BX1648" s="125"/>
      <c r="BY1648" s="125"/>
      <c r="BZ1648" s="125"/>
      <c r="CA1648" s="125"/>
      <c r="CB1648" s="125"/>
      <c r="CC1648" s="125"/>
      <c r="CD1648" s="125"/>
      <c r="CE1648" s="125"/>
      <c r="CF1648" s="125"/>
      <c r="CG1648" s="125"/>
      <c r="CH1648" s="125"/>
      <c r="CI1648" s="125"/>
      <c r="CJ1648" s="125"/>
      <c r="CK1648" s="125"/>
      <c r="CL1648" s="125"/>
      <c r="CM1648" s="125"/>
      <c r="CN1648" s="125"/>
      <c r="CO1648" s="125"/>
      <c r="CP1648" s="125"/>
      <c r="CQ1648" s="125"/>
      <c r="CR1648" s="125"/>
      <c r="CS1648" s="125"/>
      <c r="CT1648" s="125"/>
      <c r="CU1648" s="125"/>
      <c r="CV1648" s="125"/>
      <c r="CW1648" s="125"/>
      <c r="CX1648" s="125"/>
      <c r="CY1648" s="125"/>
      <c r="CZ1648" s="125"/>
      <c r="DA1648" s="125"/>
      <c r="DB1648" s="125"/>
      <c r="DC1648" s="125"/>
      <c r="DD1648" s="125"/>
      <c r="DE1648" s="125"/>
      <c r="DF1648" s="125"/>
      <c r="DG1648" s="125"/>
      <c r="DH1648" s="125"/>
      <c r="DI1648" s="125"/>
      <c r="DJ1648" s="125"/>
      <c r="DK1648" s="125"/>
      <c r="DL1648" s="125"/>
      <c r="DM1648" s="125"/>
      <c r="DN1648" s="125"/>
      <c r="DO1648" s="125"/>
      <c r="DP1648" s="125"/>
      <c r="DQ1648" s="125"/>
      <c r="DR1648" s="125"/>
      <c r="DS1648" s="125"/>
      <c r="DT1648" s="125"/>
      <c r="DU1648" s="125"/>
      <c r="DV1648" s="125"/>
      <c r="DW1648" s="125"/>
      <c r="DX1648" s="125"/>
      <c r="DY1648" s="125"/>
      <c r="DZ1648" s="125"/>
      <c r="EA1648" s="125"/>
      <c r="EB1648" s="125"/>
      <c r="EC1648" s="125"/>
      <c r="ED1648" s="125"/>
      <c r="EE1648" s="125"/>
      <c r="EF1648" s="125"/>
      <c r="EG1648" s="125"/>
      <c r="EH1648" s="125"/>
      <c r="EI1648" s="125"/>
      <c r="EJ1648" s="125"/>
      <c r="EK1648" s="125"/>
      <c r="EL1648" s="125"/>
      <c r="EM1648" s="125"/>
      <c r="EN1648" s="125"/>
      <c r="EO1648" s="125"/>
      <c r="EP1648" s="125"/>
      <c r="EQ1648" s="125"/>
      <c r="ER1648" s="125"/>
      <c r="ES1648" s="125"/>
      <c r="ET1648" s="125"/>
      <c r="EU1648" s="125"/>
      <c r="EV1648" s="125"/>
      <c r="EW1648" s="125"/>
      <c r="EX1648" s="125"/>
      <c r="EY1648" s="125"/>
      <c r="EZ1648" s="125"/>
      <c r="FA1648" s="125"/>
      <c r="FB1648" s="125"/>
      <c r="FC1648" s="125"/>
      <c r="FD1648" s="125"/>
      <c r="FE1648" s="125"/>
      <c r="FF1648" s="125"/>
      <c r="FG1648" s="125"/>
      <c r="FH1648" s="125"/>
      <c r="FI1648" s="125"/>
      <c r="FJ1648" s="125"/>
      <c r="FK1648" s="125"/>
      <c r="FL1648" s="125"/>
      <c r="FM1648" s="125"/>
      <c r="FN1648" s="125"/>
      <c r="FO1648" s="125"/>
      <c r="FP1648" s="125"/>
      <c r="FQ1648" s="125"/>
      <c r="FR1648" s="125"/>
      <c r="FS1648" s="125"/>
      <c r="FT1648" s="125"/>
      <c r="FU1648" s="125"/>
      <c r="FV1648" s="125"/>
      <c r="FW1648" s="125"/>
      <c r="FX1648" s="125"/>
      <c r="FY1648" s="125"/>
      <c r="FZ1648" s="125"/>
      <c r="GA1648" s="125"/>
      <c r="GB1648" s="125"/>
      <c r="GC1648" s="125"/>
      <c r="GD1648" s="125"/>
      <c r="GE1648" s="125"/>
      <c r="GF1648" s="125"/>
      <c r="GG1648" s="125"/>
      <c r="GH1648" s="125"/>
      <c r="GI1648" s="125"/>
      <c r="GJ1648" s="125"/>
      <c r="GK1648" s="125"/>
      <c r="GL1648" s="125"/>
      <c r="GM1648" s="125"/>
      <c r="GN1648" s="125"/>
      <c r="GO1648" s="125"/>
      <c r="GP1648" s="125"/>
      <c r="GQ1648" s="125"/>
      <c r="GR1648" s="125"/>
      <c r="GS1648" s="125"/>
      <c r="GT1648" s="125"/>
      <c r="GU1648" s="125"/>
      <c r="GV1648" s="125"/>
      <c r="GW1648" s="125"/>
      <c r="GX1648" s="125"/>
      <c r="GY1648" s="125"/>
      <c r="GZ1648" s="125"/>
      <c r="HA1648" s="125"/>
      <c r="HB1648" s="125"/>
      <c r="HC1648" s="125"/>
      <c r="HD1648" s="125"/>
      <c r="HE1648" s="125"/>
      <c r="HF1648" s="125"/>
      <c r="HG1648" s="125"/>
      <c r="HH1648" s="125"/>
      <c r="HI1648" s="125"/>
      <c r="HJ1648" s="125"/>
      <c r="HK1648" s="125"/>
      <c r="HL1648" s="125"/>
      <c r="HM1648" s="125"/>
      <c r="HN1648" s="125"/>
      <c r="HO1648" s="125"/>
      <c r="HP1648" s="125"/>
      <c r="HQ1648" s="125"/>
      <c r="HR1648" s="125"/>
      <c r="HS1648" s="125"/>
      <c r="HT1648" s="125"/>
      <c r="HU1648" s="125"/>
      <c r="HV1648" s="125"/>
      <c r="HW1648" s="125"/>
      <c r="HX1648" s="125"/>
      <c r="HY1648" s="125"/>
      <c r="HZ1648" s="125"/>
      <c r="IA1648" s="125"/>
      <c r="IB1648" s="125"/>
      <c r="IC1648" s="125"/>
      <c r="ID1648" s="125"/>
      <c r="IE1648" s="125"/>
    </row>
    <row r="1649" s="88" customFormat="1" ht="60" hidden="1" customHeight="1">
      <c r="A1649" s="37"/>
      <c r="B1649" s="37" t="s">
        <v>62</v>
      </c>
      <c r="C1649" s="37" t="s">
        <v>63</v>
      </c>
      <c r="D1649" s="37" t="s">
        <v>64</v>
      </c>
      <c r="E1649" s="56">
        <v>267</v>
      </c>
      <c r="F1649" s="40" t="s">
        <v>2735</v>
      </c>
      <c r="G1649" s="40" t="s">
        <v>3999</v>
      </c>
      <c r="H1649" s="56"/>
      <c r="I1649" s="48" t="s">
        <v>2717</v>
      </c>
      <c r="J1649" s="40" t="s">
        <v>2718</v>
      </c>
      <c r="K1649" s="49" t="s">
        <v>2719</v>
      </c>
      <c r="L1649" s="49" t="s">
        <v>2720</v>
      </c>
      <c r="M1649" s="40" t="s">
        <v>2721</v>
      </c>
      <c r="N1649" s="49" t="s">
        <v>6315</v>
      </c>
      <c r="O1649" s="37" t="s">
        <v>2723</v>
      </c>
      <c r="P1649" s="37" t="s">
        <v>136</v>
      </c>
      <c r="Q1649" s="42" t="s">
        <v>537</v>
      </c>
      <c r="R1649" s="96"/>
      <c r="S1649" s="48"/>
      <c r="T1649" s="45"/>
      <c r="U1649" s="56"/>
      <c r="V1649" s="47" t="str">
        <f t="shared" si="144"/>
        <v/>
      </c>
      <c r="W1649" s="47" t="str">
        <f t="shared" si="145"/>
        <v/>
      </c>
      <c r="X1649" s="48"/>
      <c r="Y1649" s="48"/>
      <c r="Z1649" s="42"/>
      <c r="AA1649" s="56"/>
      <c r="AB1649" s="48"/>
      <c r="AC1649" s="42"/>
      <c r="AD1649" s="49">
        <v>60</v>
      </c>
      <c r="AE1649" s="50">
        <v>44778</v>
      </c>
      <c r="AF1649" s="51">
        <f t="shared" si="141"/>
        <v>46603</v>
      </c>
      <c r="AG1649" s="51" t="s">
        <v>82</v>
      </c>
      <c r="AH1649" s="51" t="s">
        <v>83</v>
      </c>
      <c r="AI1649" s="42" t="s">
        <v>6316</v>
      </c>
      <c r="AJ1649" s="40" t="s">
        <v>2725</v>
      </c>
      <c r="AK1649" s="51" t="str">
        <f t="shared" ca="1" si="143"/>
        <v>поверен</v>
      </c>
      <c r="AL1649" s="42"/>
      <c r="AM1649" s="42" t="s">
        <v>86</v>
      </c>
      <c r="AN1649" s="42" t="s">
        <v>87</v>
      </c>
      <c r="AO1649" s="42" t="s">
        <v>88</v>
      </c>
      <c r="AP1649" s="48"/>
      <c r="AQ1649" s="41"/>
      <c r="AR1649" s="51"/>
      <c r="AS1649" s="42" t="s">
        <v>91</v>
      </c>
      <c r="AT1649" s="37" t="s">
        <v>2726</v>
      </c>
      <c r="AU1649" s="37"/>
      <c r="AV1649" s="40"/>
      <c r="AW1649" s="40"/>
      <c r="AX1649" s="37"/>
      <c r="AY1649" s="37"/>
      <c r="AZ1649" s="37"/>
      <c r="BA1649" s="40"/>
      <c r="BB1649" s="40" t="s">
        <v>2727</v>
      </c>
      <c r="BC1649" s="40"/>
      <c r="BD1649" s="42"/>
      <c r="BE1649" s="40"/>
      <c r="BF1649" s="52"/>
      <c r="BG1649" s="47"/>
      <c r="BH1649" s="47"/>
      <c r="BI1649" s="47"/>
      <c r="BJ1649" s="47"/>
      <c r="BK1649" s="47"/>
      <c r="BL1649" s="125"/>
      <c r="BM1649" s="125"/>
      <c r="BN1649" s="125"/>
      <c r="BO1649" s="125"/>
      <c r="BP1649" s="125"/>
      <c r="BQ1649" s="125"/>
      <c r="BR1649" s="125"/>
      <c r="BS1649" s="125"/>
      <c r="BT1649" s="125"/>
      <c r="BU1649" s="125"/>
      <c r="BV1649" s="125"/>
      <c r="BW1649" s="125"/>
      <c r="BX1649" s="125"/>
      <c r="BY1649" s="125"/>
      <c r="BZ1649" s="125"/>
      <c r="CA1649" s="125"/>
      <c r="CB1649" s="125"/>
      <c r="CC1649" s="125"/>
      <c r="CD1649" s="125"/>
      <c r="CE1649" s="125"/>
      <c r="CF1649" s="125"/>
      <c r="CG1649" s="125"/>
      <c r="CH1649" s="125"/>
      <c r="CI1649" s="125"/>
      <c r="CJ1649" s="125"/>
      <c r="CK1649" s="125"/>
      <c r="CL1649" s="125"/>
      <c r="CM1649" s="125"/>
      <c r="CN1649" s="125"/>
      <c r="CO1649" s="125"/>
      <c r="CP1649" s="125"/>
      <c r="CQ1649" s="125"/>
      <c r="CR1649" s="125"/>
      <c r="CS1649" s="125"/>
      <c r="CT1649" s="125"/>
      <c r="CU1649" s="125"/>
      <c r="CV1649" s="125"/>
      <c r="CW1649" s="125"/>
      <c r="CX1649" s="125"/>
      <c r="CY1649" s="125"/>
      <c r="CZ1649" s="125"/>
      <c r="DA1649" s="125"/>
      <c r="DB1649" s="125"/>
      <c r="DC1649" s="125"/>
      <c r="DD1649" s="125"/>
      <c r="DE1649" s="125"/>
      <c r="DF1649" s="125"/>
      <c r="DG1649" s="125"/>
      <c r="DH1649" s="125"/>
      <c r="DI1649" s="125"/>
      <c r="DJ1649" s="125"/>
      <c r="DK1649" s="125"/>
      <c r="DL1649" s="125"/>
      <c r="DM1649" s="125"/>
      <c r="DN1649" s="125"/>
      <c r="DO1649" s="125"/>
      <c r="DP1649" s="125"/>
      <c r="DQ1649" s="125"/>
      <c r="DR1649" s="125"/>
      <c r="DS1649" s="125"/>
      <c r="DT1649" s="125"/>
      <c r="DU1649" s="125"/>
      <c r="DV1649" s="125"/>
      <c r="DW1649" s="125"/>
      <c r="DX1649" s="125"/>
      <c r="DY1649" s="125"/>
      <c r="DZ1649" s="125"/>
      <c r="EA1649" s="125"/>
      <c r="EB1649" s="125"/>
      <c r="EC1649" s="125"/>
      <c r="ED1649" s="125"/>
      <c r="EE1649" s="125"/>
      <c r="EF1649" s="125"/>
      <c r="EG1649" s="125"/>
      <c r="EH1649" s="125"/>
      <c r="EI1649" s="125"/>
      <c r="EJ1649" s="125"/>
      <c r="EK1649" s="125"/>
      <c r="EL1649" s="125"/>
      <c r="EM1649" s="125"/>
      <c r="EN1649" s="125"/>
      <c r="EO1649" s="125"/>
      <c r="EP1649" s="125"/>
      <c r="EQ1649" s="125"/>
      <c r="ER1649" s="125"/>
      <c r="ES1649" s="125"/>
      <c r="ET1649" s="125"/>
      <c r="EU1649" s="125"/>
      <c r="EV1649" s="125"/>
      <c r="EW1649" s="125"/>
      <c r="EX1649" s="125"/>
      <c r="EY1649" s="125"/>
      <c r="EZ1649" s="125"/>
      <c r="FA1649" s="125"/>
      <c r="FB1649" s="125"/>
      <c r="FC1649" s="125"/>
      <c r="FD1649" s="125"/>
      <c r="FE1649" s="125"/>
      <c r="FF1649" s="125"/>
      <c r="FG1649" s="125"/>
      <c r="FH1649" s="125"/>
      <c r="FI1649" s="125"/>
      <c r="FJ1649" s="125"/>
      <c r="FK1649" s="125"/>
      <c r="FL1649" s="125"/>
      <c r="FM1649" s="125"/>
      <c r="FN1649" s="125"/>
      <c r="FO1649" s="125"/>
      <c r="FP1649" s="125"/>
      <c r="FQ1649" s="125"/>
      <c r="FR1649" s="125"/>
      <c r="FS1649" s="125"/>
      <c r="FT1649" s="125"/>
      <c r="FU1649" s="125"/>
      <c r="FV1649" s="125"/>
      <c r="FW1649" s="125"/>
      <c r="FX1649" s="125"/>
      <c r="FY1649" s="125"/>
      <c r="FZ1649" s="125"/>
      <c r="GA1649" s="125"/>
      <c r="GB1649" s="125"/>
      <c r="GC1649" s="125"/>
      <c r="GD1649" s="125"/>
      <c r="GE1649" s="125"/>
      <c r="GF1649" s="125"/>
      <c r="GG1649" s="125"/>
      <c r="GH1649" s="125"/>
      <c r="GI1649" s="125"/>
      <c r="GJ1649" s="125"/>
      <c r="GK1649" s="125"/>
      <c r="GL1649" s="125"/>
      <c r="GM1649" s="125"/>
      <c r="GN1649" s="125"/>
      <c r="GO1649" s="125"/>
      <c r="GP1649" s="125"/>
      <c r="GQ1649" s="125"/>
      <c r="GR1649" s="125"/>
      <c r="GS1649" s="125"/>
      <c r="GT1649" s="125"/>
      <c r="GU1649" s="125"/>
      <c r="GV1649" s="125"/>
      <c r="GW1649" s="125"/>
      <c r="GX1649" s="125"/>
      <c r="GY1649" s="125"/>
      <c r="GZ1649" s="125"/>
      <c r="HA1649" s="125"/>
      <c r="HB1649" s="125"/>
      <c r="HC1649" s="125"/>
      <c r="HD1649" s="125"/>
      <c r="HE1649" s="125"/>
      <c r="HF1649" s="125"/>
      <c r="HG1649" s="125"/>
      <c r="HH1649" s="125"/>
      <c r="HI1649" s="125"/>
      <c r="HJ1649" s="125"/>
      <c r="HK1649" s="125"/>
      <c r="HL1649" s="125"/>
      <c r="HM1649" s="125"/>
      <c r="HN1649" s="125"/>
      <c r="HO1649" s="125"/>
      <c r="HP1649" s="125"/>
      <c r="HQ1649" s="125"/>
      <c r="HR1649" s="125"/>
      <c r="HS1649" s="125"/>
      <c r="HT1649" s="125"/>
      <c r="HU1649" s="125"/>
      <c r="HV1649" s="125"/>
      <c r="HW1649" s="125"/>
      <c r="HX1649" s="125"/>
      <c r="HY1649" s="125"/>
      <c r="HZ1649" s="125"/>
      <c r="IA1649" s="125"/>
      <c r="IB1649" s="125"/>
      <c r="IC1649" s="125"/>
      <c r="ID1649" s="125"/>
      <c r="IE1649" s="125"/>
    </row>
    <row r="1650" s="3" customFormat="1" ht="60" hidden="1" customHeight="1">
      <c r="A1650" s="58"/>
      <c r="B1650" s="58" t="s">
        <v>62</v>
      </c>
      <c r="C1650" s="58" t="s">
        <v>63</v>
      </c>
      <c r="D1650" s="59" t="s">
        <v>64</v>
      </c>
      <c r="E1650" s="58">
        <v>267</v>
      </c>
      <c r="F1650" s="58" t="s">
        <v>2735</v>
      </c>
      <c r="G1650" s="58" t="s">
        <v>2819</v>
      </c>
      <c r="H1650" s="58" t="s">
        <v>3117</v>
      </c>
      <c r="I1650" s="58" t="s">
        <v>2738</v>
      </c>
      <c r="J1650" s="58" t="s">
        <v>2739</v>
      </c>
      <c r="K1650" s="58" t="s">
        <v>2740</v>
      </c>
      <c r="L1650" s="58" t="s">
        <v>2741</v>
      </c>
      <c r="M1650" s="512" t="s">
        <v>2742</v>
      </c>
      <c r="N1650" s="58">
        <v>112160058</v>
      </c>
      <c r="O1650" s="58" t="s">
        <v>412</v>
      </c>
      <c r="P1650" s="58" t="s">
        <v>76</v>
      </c>
      <c r="Q1650" s="66" t="s">
        <v>398</v>
      </c>
      <c r="R1650" s="74">
        <v>2015</v>
      </c>
      <c r="S1650" s="74"/>
      <c r="T1650" s="513">
        <f t="shared" si="142"/>
        <v>2015</v>
      </c>
      <c r="U1650" s="58">
        <v>4</v>
      </c>
      <c r="V1650" s="58" t="s">
        <v>325</v>
      </c>
      <c r="W1650" s="58" t="s">
        <v>2743</v>
      </c>
      <c r="X1650" s="58">
        <v>20</v>
      </c>
      <c r="Y1650" s="58" t="s">
        <v>325</v>
      </c>
      <c r="Z1650" s="58" t="s">
        <v>2743</v>
      </c>
      <c r="AA1650" s="58" t="s">
        <v>2744</v>
      </c>
      <c r="AB1650" s="58"/>
      <c r="AC1650" s="58" t="s">
        <v>141</v>
      </c>
      <c r="AD1650" s="58">
        <v>12</v>
      </c>
      <c r="AE1650" s="116">
        <v>45769</v>
      </c>
      <c r="AF1650" s="73">
        <f t="shared" si="141"/>
        <v>46133</v>
      </c>
      <c r="AG1650" s="62" t="s">
        <v>82</v>
      </c>
      <c r="AH1650" s="62" t="s">
        <v>83</v>
      </c>
      <c r="AI1650" s="58" t="s">
        <v>6317</v>
      </c>
      <c r="AJ1650" s="58" t="s">
        <v>109</v>
      </c>
      <c r="AK1650" s="73" t="str">
        <f t="shared" ca="1" si="143"/>
        <v>поверен</v>
      </c>
      <c r="AL1650" s="66" t="s">
        <v>86</v>
      </c>
      <c r="AM1650" s="66" t="s">
        <v>86</v>
      </c>
      <c r="AN1650" s="66" t="s">
        <v>87</v>
      </c>
      <c r="AO1650" s="58" t="s">
        <v>88</v>
      </c>
      <c r="AP1650" s="58"/>
      <c r="AQ1650" s="58"/>
      <c r="AR1650" s="58"/>
      <c r="AS1650" s="58"/>
      <c r="AT1650" s="58"/>
      <c r="AU1650" s="58"/>
      <c r="AV1650" s="58"/>
      <c r="AW1650" s="58"/>
      <c r="AX1650" s="58"/>
      <c r="AY1650" s="58"/>
      <c r="AZ1650" s="58"/>
      <c r="BA1650" s="58"/>
      <c r="BB1650" s="62" t="s">
        <v>403</v>
      </c>
      <c r="BC1650" s="62" t="s">
        <v>404</v>
      </c>
      <c r="BD1650" s="66">
        <v>3160</v>
      </c>
      <c r="BE1650" s="58"/>
      <c r="BF1650" s="514" t="s">
        <v>2746</v>
      </c>
      <c r="BG1650" s="58" t="s">
        <v>1170</v>
      </c>
      <c r="BH1650" s="58"/>
      <c r="BI1650" s="58"/>
      <c r="BJ1650" s="58"/>
      <c r="BK1650" s="58"/>
    </row>
    <row r="1651" s="3" customFormat="1" ht="60" hidden="1" customHeight="1">
      <c r="A1651" s="58"/>
      <c r="B1651" s="58" t="s">
        <v>62</v>
      </c>
      <c r="C1651" s="58" t="s">
        <v>63</v>
      </c>
      <c r="D1651" s="59" t="s">
        <v>64</v>
      </c>
      <c r="E1651" s="58">
        <v>267</v>
      </c>
      <c r="F1651" s="58" t="s">
        <v>2735</v>
      </c>
      <c r="G1651" s="58" t="s">
        <v>2819</v>
      </c>
      <c r="H1651" s="58" t="s">
        <v>6318</v>
      </c>
      <c r="I1651" s="58" t="s">
        <v>2738</v>
      </c>
      <c r="J1651" s="58" t="s">
        <v>2739</v>
      </c>
      <c r="K1651" s="58" t="s">
        <v>2740</v>
      </c>
      <c r="L1651" s="58" t="s">
        <v>2741</v>
      </c>
      <c r="M1651" s="512" t="s">
        <v>2742</v>
      </c>
      <c r="N1651" s="58">
        <v>112150524</v>
      </c>
      <c r="O1651" s="58" t="s">
        <v>412</v>
      </c>
      <c r="P1651" s="58" t="s">
        <v>76</v>
      </c>
      <c r="Q1651" s="66" t="s">
        <v>398</v>
      </c>
      <c r="R1651" s="74">
        <v>2015</v>
      </c>
      <c r="S1651" s="74"/>
      <c r="T1651" s="513">
        <f t="shared" si="142"/>
        <v>2015</v>
      </c>
      <c r="U1651" s="58">
        <v>4</v>
      </c>
      <c r="V1651" s="58" t="s">
        <v>325</v>
      </c>
      <c r="W1651" s="58" t="s">
        <v>2743</v>
      </c>
      <c r="X1651" s="58">
        <v>20</v>
      </c>
      <c r="Y1651" s="58" t="s">
        <v>325</v>
      </c>
      <c r="Z1651" s="58" t="s">
        <v>2743</v>
      </c>
      <c r="AA1651" s="58" t="s">
        <v>2744</v>
      </c>
      <c r="AB1651" s="58"/>
      <c r="AC1651" s="58" t="s">
        <v>141</v>
      </c>
      <c r="AD1651" s="58">
        <v>12</v>
      </c>
      <c r="AE1651" s="116">
        <v>45769</v>
      </c>
      <c r="AF1651" s="73">
        <f t="shared" si="141"/>
        <v>46133</v>
      </c>
      <c r="AG1651" s="62" t="s">
        <v>82</v>
      </c>
      <c r="AH1651" s="62" t="s">
        <v>83</v>
      </c>
      <c r="AI1651" s="58" t="s">
        <v>6319</v>
      </c>
      <c r="AJ1651" s="58" t="s">
        <v>109</v>
      </c>
      <c r="AK1651" s="73" t="str">
        <f t="shared" ca="1" si="143"/>
        <v>поверен</v>
      </c>
      <c r="AL1651" s="66" t="s">
        <v>86</v>
      </c>
      <c r="AM1651" s="66" t="s">
        <v>86</v>
      </c>
      <c r="AN1651" s="66" t="s">
        <v>87</v>
      </c>
      <c r="AO1651" s="58" t="s">
        <v>88</v>
      </c>
      <c r="AP1651" s="58"/>
      <c r="AQ1651" s="58"/>
      <c r="AR1651" s="58"/>
      <c r="AS1651" s="58"/>
      <c r="AT1651" s="58"/>
      <c r="AU1651" s="58"/>
      <c r="AV1651" s="58"/>
      <c r="AW1651" s="58"/>
      <c r="AX1651" s="58"/>
      <c r="AY1651" s="58"/>
      <c r="AZ1651" s="58"/>
      <c r="BA1651" s="58"/>
      <c r="BB1651" s="62" t="s">
        <v>403</v>
      </c>
      <c r="BC1651" s="62" t="s">
        <v>404</v>
      </c>
      <c r="BD1651" s="66">
        <v>3160</v>
      </c>
      <c r="BE1651" s="58"/>
      <c r="BF1651" s="514" t="s">
        <v>2746</v>
      </c>
      <c r="BG1651" s="58" t="s">
        <v>1170</v>
      </c>
      <c r="BH1651" s="58"/>
      <c r="BI1651" s="58"/>
      <c r="BJ1651" s="58"/>
      <c r="BK1651" s="58"/>
    </row>
    <row r="1652" ht="60" hidden="1" customHeight="1">
      <c r="A1652" s="58"/>
      <c r="B1652" s="58" t="s">
        <v>62</v>
      </c>
      <c r="C1652" s="58" t="s">
        <v>63</v>
      </c>
      <c r="D1652" s="59" t="s">
        <v>64</v>
      </c>
      <c r="E1652" s="58">
        <v>267</v>
      </c>
      <c r="F1652" s="58" t="s">
        <v>2735</v>
      </c>
      <c r="G1652" s="58" t="s">
        <v>2819</v>
      </c>
      <c r="H1652" s="58" t="s">
        <v>6320</v>
      </c>
      <c r="I1652" s="58" t="s">
        <v>2738</v>
      </c>
      <c r="J1652" s="58" t="s">
        <v>2739</v>
      </c>
      <c r="K1652" s="58" t="s">
        <v>2740</v>
      </c>
      <c r="L1652" s="58" t="s">
        <v>2741</v>
      </c>
      <c r="M1652" s="512" t="s">
        <v>2742</v>
      </c>
      <c r="N1652" s="58">
        <v>112160294</v>
      </c>
      <c r="O1652" s="58" t="s">
        <v>412</v>
      </c>
      <c r="P1652" s="58" t="s">
        <v>76</v>
      </c>
      <c r="Q1652" s="66" t="s">
        <v>398</v>
      </c>
      <c r="R1652" s="74">
        <v>2015</v>
      </c>
      <c r="S1652" s="517"/>
      <c r="T1652" s="513">
        <f t="shared" si="142"/>
        <v>2015</v>
      </c>
      <c r="U1652" s="58">
        <v>4</v>
      </c>
      <c r="V1652" s="58" t="s">
        <v>325</v>
      </c>
      <c r="W1652" s="58" t="s">
        <v>2743</v>
      </c>
      <c r="X1652" s="58">
        <v>20</v>
      </c>
      <c r="Y1652" s="58" t="s">
        <v>325</v>
      </c>
      <c r="Z1652" s="58" t="s">
        <v>2743</v>
      </c>
      <c r="AA1652" s="58" t="s">
        <v>2744</v>
      </c>
      <c r="AB1652" s="507"/>
      <c r="AC1652" s="58" t="s">
        <v>141</v>
      </c>
      <c r="AD1652" s="58">
        <v>12</v>
      </c>
      <c r="AE1652" s="116">
        <v>45769</v>
      </c>
      <c r="AF1652" s="73">
        <f t="shared" si="141"/>
        <v>46133</v>
      </c>
      <c r="AG1652" s="62" t="s">
        <v>82</v>
      </c>
      <c r="AH1652" s="62" t="s">
        <v>83</v>
      </c>
      <c r="AI1652" s="58" t="s">
        <v>6321</v>
      </c>
      <c r="AJ1652" s="58" t="s">
        <v>109</v>
      </c>
      <c r="AK1652" s="73" t="str">
        <f t="shared" ca="1" si="143"/>
        <v>поверен</v>
      </c>
      <c r="AL1652" s="66" t="s">
        <v>86</v>
      </c>
      <c r="AM1652" s="66" t="s">
        <v>86</v>
      </c>
      <c r="AN1652" s="66" t="s">
        <v>87</v>
      </c>
      <c r="AO1652" s="58" t="s">
        <v>88</v>
      </c>
      <c r="AP1652" s="507"/>
      <c r="AQ1652" s="507"/>
      <c r="AR1652" s="507"/>
      <c r="AS1652" s="507"/>
      <c r="AT1652" s="507"/>
      <c r="AU1652" s="507"/>
      <c r="AV1652" s="507"/>
      <c r="AW1652" s="507"/>
      <c r="AX1652" s="507"/>
      <c r="AY1652" s="507"/>
      <c r="AZ1652" s="507"/>
      <c r="BA1652" s="507"/>
      <c r="BB1652" s="62" t="s">
        <v>403</v>
      </c>
      <c r="BC1652" s="62" t="s">
        <v>404</v>
      </c>
      <c r="BD1652" s="66">
        <v>3160</v>
      </c>
      <c r="BE1652" s="507"/>
      <c r="BF1652" s="518" t="s">
        <v>2746</v>
      </c>
      <c r="BG1652" s="58" t="s">
        <v>1170</v>
      </c>
      <c r="BH1652" s="507"/>
      <c r="BI1652" s="58"/>
      <c r="BJ1652" s="58"/>
      <c r="BK1652" s="58"/>
    </row>
    <row r="1653" ht="60" hidden="1" customHeight="1">
      <c r="A1653" s="58"/>
      <c r="B1653" s="58" t="s">
        <v>62</v>
      </c>
      <c r="C1653" s="58" t="s">
        <v>63</v>
      </c>
      <c r="D1653" s="59" t="s">
        <v>64</v>
      </c>
      <c r="E1653" s="58">
        <v>267</v>
      </c>
      <c r="F1653" s="58" t="s">
        <v>2735</v>
      </c>
      <c r="G1653" s="58" t="s">
        <v>2819</v>
      </c>
      <c r="H1653" s="58" t="s">
        <v>6322</v>
      </c>
      <c r="I1653" s="58" t="s">
        <v>2738</v>
      </c>
      <c r="J1653" s="58" t="s">
        <v>2739</v>
      </c>
      <c r="K1653" s="58" t="s">
        <v>2740</v>
      </c>
      <c r="L1653" s="58" t="s">
        <v>2741</v>
      </c>
      <c r="M1653" s="512" t="s">
        <v>2742</v>
      </c>
      <c r="N1653" s="58">
        <v>112160030</v>
      </c>
      <c r="O1653" s="58" t="s">
        <v>412</v>
      </c>
      <c r="P1653" s="58" t="s">
        <v>76</v>
      </c>
      <c r="Q1653" s="66" t="s">
        <v>398</v>
      </c>
      <c r="R1653" s="74">
        <v>2015</v>
      </c>
      <c r="S1653" s="517"/>
      <c r="T1653" s="513">
        <f t="shared" si="142"/>
        <v>2015</v>
      </c>
      <c r="U1653" s="58">
        <v>4</v>
      </c>
      <c r="V1653" s="58" t="s">
        <v>325</v>
      </c>
      <c r="W1653" s="58" t="s">
        <v>2743</v>
      </c>
      <c r="X1653" s="58">
        <v>20</v>
      </c>
      <c r="Y1653" s="58" t="s">
        <v>325</v>
      </c>
      <c r="Z1653" s="58" t="s">
        <v>2743</v>
      </c>
      <c r="AA1653" s="58" t="s">
        <v>2744</v>
      </c>
      <c r="AB1653" s="507"/>
      <c r="AC1653" s="58" t="s">
        <v>141</v>
      </c>
      <c r="AD1653" s="58">
        <v>12</v>
      </c>
      <c r="AE1653" s="116">
        <v>45769</v>
      </c>
      <c r="AF1653" s="73">
        <f t="shared" si="141"/>
        <v>46133</v>
      </c>
      <c r="AG1653" s="62" t="s">
        <v>82</v>
      </c>
      <c r="AH1653" s="62" t="s">
        <v>83</v>
      </c>
      <c r="AI1653" s="58" t="s">
        <v>6323</v>
      </c>
      <c r="AJ1653" s="58" t="s">
        <v>109</v>
      </c>
      <c r="AK1653" s="73" t="str">
        <f t="shared" ca="1" si="143"/>
        <v>поверен</v>
      </c>
      <c r="AL1653" s="66" t="s">
        <v>86</v>
      </c>
      <c r="AM1653" s="66" t="s">
        <v>86</v>
      </c>
      <c r="AN1653" s="66" t="s">
        <v>87</v>
      </c>
      <c r="AO1653" s="58" t="s">
        <v>88</v>
      </c>
      <c r="AP1653" s="507"/>
      <c r="AQ1653" s="507"/>
      <c r="AR1653" s="507"/>
      <c r="AS1653" s="507"/>
      <c r="AT1653" s="507"/>
      <c r="AU1653" s="507"/>
      <c r="AV1653" s="507"/>
      <c r="AW1653" s="507"/>
      <c r="AX1653" s="507"/>
      <c r="AY1653" s="507"/>
      <c r="AZ1653" s="507"/>
      <c r="BA1653" s="507"/>
      <c r="BB1653" s="62" t="s">
        <v>403</v>
      </c>
      <c r="BC1653" s="62" t="s">
        <v>404</v>
      </c>
      <c r="BD1653" s="66">
        <v>3160</v>
      </c>
      <c r="BE1653" s="507"/>
      <c r="BF1653" s="518" t="s">
        <v>2746</v>
      </c>
      <c r="BG1653" s="58" t="s">
        <v>1170</v>
      </c>
      <c r="BH1653" s="507"/>
      <c r="BI1653" s="58"/>
      <c r="BJ1653" s="58"/>
      <c r="BK1653" s="58"/>
    </row>
    <row r="1654" ht="60" hidden="1" customHeight="1">
      <c r="A1654" s="58"/>
      <c r="B1654" s="58" t="s">
        <v>62</v>
      </c>
      <c r="C1654" s="58" t="s">
        <v>63</v>
      </c>
      <c r="D1654" s="59" t="s">
        <v>64</v>
      </c>
      <c r="E1654" s="58">
        <v>267</v>
      </c>
      <c r="F1654" s="58" t="s">
        <v>2735</v>
      </c>
      <c r="G1654" s="58" t="s">
        <v>2819</v>
      </c>
      <c r="H1654" s="58" t="s">
        <v>3143</v>
      </c>
      <c r="I1654" s="58" t="s">
        <v>2738</v>
      </c>
      <c r="J1654" s="58" t="s">
        <v>2739</v>
      </c>
      <c r="K1654" s="58" t="s">
        <v>2740</v>
      </c>
      <c r="L1654" s="58" t="s">
        <v>2741</v>
      </c>
      <c r="M1654" s="512" t="s">
        <v>2742</v>
      </c>
      <c r="N1654" s="58">
        <v>112150199</v>
      </c>
      <c r="O1654" s="58" t="s">
        <v>412</v>
      </c>
      <c r="P1654" s="58" t="s">
        <v>76</v>
      </c>
      <c r="Q1654" s="66" t="s">
        <v>398</v>
      </c>
      <c r="R1654" s="74">
        <v>2015</v>
      </c>
      <c r="S1654" s="517"/>
      <c r="T1654" s="513">
        <f t="shared" si="142"/>
        <v>2015</v>
      </c>
      <c r="U1654" s="58">
        <v>4</v>
      </c>
      <c r="V1654" s="58" t="s">
        <v>325</v>
      </c>
      <c r="W1654" s="58" t="s">
        <v>2743</v>
      </c>
      <c r="X1654" s="58">
        <v>20</v>
      </c>
      <c r="Y1654" s="58" t="s">
        <v>325</v>
      </c>
      <c r="Z1654" s="58" t="s">
        <v>2743</v>
      </c>
      <c r="AA1654" s="58" t="s">
        <v>2744</v>
      </c>
      <c r="AB1654" s="507"/>
      <c r="AC1654" s="58" t="s">
        <v>141</v>
      </c>
      <c r="AD1654" s="58">
        <v>12</v>
      </c>
      <c r="AE1654" s="116">
        <v>45769</v>
      </c>
      <c r="AF1654" s="73">
        <f t="shared" si="141"/>
        <v>46133</v>
      </c>
      <c r="AG1654" s="62" t="s">
        <v>82</v>
      </c>
      <c r="AH1654" s="62" t="s">
        <v>83</v>
      </c>
      <c r="AI1654" s="58" t="s">
        <v>6324</v>
      </c>
      <c r="AJ1654" s="58" t="s">
        <v>109</v>
      </c>
      <c r="AK1654" s="73" t="str">
        <f t="shared" ca="1" si="143"/>
        <v>поверен</v>
      </c>
      <c r="AL1654" s="66" t="s">
        <v>86</v>
      </c>
      <c r="AM1654" s="66" t="s">
        <v>86</v>
      </c>
      <c r="AN1654" s="66" t="s">
        <v>87</v>
      </c>
      <c r="AO1654" s="58" t="s">
        <v>88</v>
      </c>
      <c r="AP1654" s="507"/>
      <c r="AQ1654" s="507"/>
      <c r="AR1654" s="507"/>
      <c r="AS1654" s="507"/>
      <c r="AT1654" s="507"/>
      <c r="AU1654" s="507"/>
      <c r="AV1654" s="507"/>
      <c r="AW1654" s="507"/>
      <c r="AX1654" s="507"/>
      <c r="AY1654" s="507"/>
      <c r="AZ1654" s="507"/>
      <c r="BA1654" s="507"/>
      <c r="BB1654" s="62" t="s">
        <v>403</v>
      </c>
      <c r="BC1654" s="62" t="s">
        <v>404</v>
      </c>
      <c r="BD1654" s="66">
        <v>3160</v>
      </c>
      <c r="BE1654" s="507"/>
      <c r="BF1654" s="518" t="s">
        <v>2746</v>
      </c>
      <c r="BG1654" s="58" t="s">
        <v>1170</v>
      </c>
      <c r="BH1654" s="507"/>
      <c r="BI1654" s="58"/>
      <c r="BJ1654" s="58"/>
      <c r="BK1654" s="58"/>
    </row>
    <row r="1655" ht="60" customHeight="1">
      <c r="A1655" s="58"/>
      <c r="B1655" s="58" t="s">
        <v>62</v>
      </c>
      <c r="C1655" s="58" t="s">
        <v>63</v>
      </c>
      <c r="D1655" s="59" t="s">
        <v>64</v>
      </c>
      <c r="E1655" s="58">
        <v>267</v>
      </c>
      <c r="F1655" s="58" t="s">
        <v>2735</v>
      </c>
      <c r="G1655" s="58" t="s">
        <v>2819</v>
      </c>
      <c r="H1655" s="58" t="s">
        <v>3947</v>
      </c>
      <c r="I1655" s="58" t="s">
        <v>2738</v>
      </c>
      <c r="J1655" s="58" t="s">
        <v>2739</v>
      </c>
      <c r="K1655" s="58" t="s">
        <v>2740</v>
      </c>
      <c r="L1655" s="58" t="s">
        <v>2741</v>
      </c>
      <c r="M1655" s="512" t="s">
        <v>2742</v>
      </c>
      <c r="N1655" s="58">
        <v>112160068</v>
      </c>
      <c r="O1655" s="58" t="s">
        <v>412</v>
      </c>
      <c r="P1655" s="58" t="s">
        <v>76</v>
      </c>
      <c r="Q1655" s="66" t="s">
        <v>398</v>
      </c>
      <c r="R1655" s="74">
        <v>2015</v>
      </c>
      <c r="S1655" s="517"/>
      <c r="T1655" s="513">
        <f t="shared" si="142"/>
        <v>2015</v>
      </c>
      <c r="U1655" s="58">
        <v>4</v>
      </c>
      <c r="V1655" s="58" t="s">
        <v>325</v>
      </c>
      <c r="W1655" s="58" t="s">
        <v>2743</v>
      </c>
      <c r="X1655" s="58">
        <v>20</v>
      </c>
      <c r="Y1655" s="58" t="s">
        <v>325</v>
      </c>
      <c r="Z1655" s="58" t="s">
        <v>2743</v>
      </c>
      <c r="AA1655" s="58" t="s">
        <v>2744</v>
      </c>
      <c r="AB1655" s="507"/>
      <c r="AC1655" s="58" t="s">
        <v>141</v>
      </c>
      <c r="AD1655" s="58">
        <v>12</v>
      </c>
      <c r="AE1655" s="116">
        <v>45769</v>
      </c>
      <c r="AF1655" s="73">
        <f t="shared" si="141"/>
        <v>46133</v>
      </c>
      <c r="AG1655" s="62" t="s">
        <v>82</v>
      </c>
      <c r="AH1655" s="62" t="s">
        <v>83</v>
      </c>
      <c r="AI1655" s="58" t="s">
        <v>6325</v>
      </c>
      <c r="AJ1655" s="58" t="s">
        <v>109</v>
      </c>
      <c r="AK1655" s="73" t="str">
        <f t="shared" ca="1" si="143"/>
        <v>поверен</v>
      </c>
      <c r="AL1655" s="66" t="s">
        <v>86</v>
      </c>
      <c r="AM1655" s="66" t="s">
        <v>86</v>
      </c>
      <c r="AN1655" s="66" t="s">
        <v>87</v>
      </c>
      <c r="AO1655" s="58" t="s">
        <v>88</v>
      </c>
      <c r="AP1655" s="507"/>
      <c r="AQ1655" s="507"/>
      <c r="AR1655" s="507"/>
      <c r="AS1655" s="507"/>
      <c r="AT1655" s="507"/>
      <c r="AU1655" s="507"/>
      <c r="AV1655" s="507"/>
      <c r="AW1655" s="507"/>
      <c r="AX1655" s="507"/>
      <c r="AY1655" s="507"/>
      <c r="AZ1655" s="507"/>
      <c r="BA1655" s="507"/>
      <c r="BB1655" s="62" t="s">
        <v>403</v>
      </c>
      <c r="BC1655" s="62" t="s">
        <v>404</v>
      </c>
      <c r="BD1655" s="66">
        <v>3160</v>
      </c>
      <c r="BE1655" s="507"/>
      <c r="BF1655" s="518" t="s">
        <v>2746</v>
      </c>
      <c r="BG1655" s="58" t="s">
        <v>1170</v>
      </c>
      <c r="BH1655" s="507"/>
      <c r="BI1655" s="58"/>
      <c r="BJ1655" s="58"/>
      <c r="BK1655" s="58"/>
    </row>
    <row r="1656" ht="60" hidden="1" customHeight="1">
      <c r="A1656" s="58"/>
      <c r="B1656" s="58" t="s">
        <v>62</v>
      </c>
      <c r="C1656" s="58" t="s">
        <v>63</v>
      </c>
      <c r="D1656" s="59" t="s">
        <v>64</v>
      </c>
      <c r="E1656" s="58">
        <v>267</v>
      </c>
      <c r="F1656" s="58" t="s">
        <v>2735</v>
      </c>
      <c r="G1656" s="58" t="s">
        <v>2819</v>
      </c>
      <c r="H1656" s="58" t="s">
        <v>3950</v>
      </c>
      <c r="I1656" s="58" t="s">
        <v>2738</v>
      </c>
      <c r="J1656" s="58" t="s">
        <v>2739</v>
      </c>
      <c r="K1656" s="58" t="s">
        <v>2740</v>
      </c>
      <c r="L1656" s="58" t="s">
        <v>2741</v>
      </c>
      <c r="M1656" s="512" t="s">
        <v>2742</v>
      </c>
      <c r="N1656" s="58">
        <v>112160297</v>
      </c>
      <c r="O1656" s="58" t="s">
        <v>412</v>
      </c>
      <c r="P1656" s="58" t="s">
        <v>76</v>
      </c>
      <c r="Q1656" s="66" t="s">
        <v>398</v>
      </c>
      <c r="R1656" s="74">
        <v>2015</v>
      </c>
      <c r="S1656" s="517"/>
      <c r="T1656" s="513">
        <f t="shared" si="142"/>
        <v>2015</v>
      </c>
      <c r="U1656" s="58">
        <v>4</v>
      </c>
      <c r="V1656" s="58" t="s">
        <v>325</v>
      </c>
      <c r="W1656" s="58" t="s">
        <v>2743</v>
      </c>
      <c r="X1656" s="58">
        <v>20</v>
      </c>
      <c r="Y1656" s="58" t="s">
        <v>325</v>
      </c>
      <c r="Z1656" s="58" t="s">
        <v>2743</v>
      </c>
      <c r="AA1656" s="58" t="s">
        <v>2744</v>
      </c>
      <c r="AB1656" s="507"/>
      <c r="AC1656" s="58" t="s">
        <v>141</v>
      </c>
      <c r="AD1656" s="58">
        <v>12</v>
      </c>
      <c r="AE1656" s="116">
        <v>45769</v>
      </c>
      <c r="AF1656" s="73">
        <f t="shared" si="141"/>
        <v>46133</v>
      </c>
      <c r="AG1656" s="62" t="s">
        <v>82</v>
      </c>
      <c r="AH1656" s="62" t="s">
        <v>83</v>
      </c>
      <c r="AI1656" s="58" t="s">
        <v>6326</v>
      </c>
      <c r="AJ1656" s="58" t="s">
        <v>109</v>
      </c>
      <c r="AK1656" s="73" t="str">
        <f t="shared" ca="1" si="143"/>
        <v>поверен</v>
      </c>
      <c r="AL1656" s="66" t="s">
        <v>86</v>
      </c>
      <c r="AM1656" s="66" t="s">
        <v>86</v>
      </c>
      <c r="AN1656" s="66" t="s">
        <v>87</v>
      </c>
      <c r="AO1656" s="58" t="s">
        <v>88</v>
      </c>
      <c r="AP1656" s="507"/>
      <c r="AQ1656" s="507"/>
      <c r="AR1656" s="507"/>
      <c r="AS1656" s="507"/>
      <c r="AT1656" s="507"/>
      <c r="AU1656" s="507"/>
      <c r="AV1656" s="507"/>
      <c r="AW1656" s="507"/>
      <c r="AX1656" s="507"/>
      <c r="AY1656" s="507"/>
      <c r="AZ1656" s="507"/>
      <c r="BA1656" s="507"/>
      <c r="BB1656" s="62" t="s">
        <v>403</v>
      </c>
      <c r="BC1656" s="62" t="s">
        <v>404</v>
      </c>
      <c r="BD1656" s="66">
        <v>3160</v>
      </c>
      <c r="BE1656" s="507"/>
      <c r="BF1656" s="518" t="s">
        <v>2746</v>
      </c>
      <c r="BG1656" s="58" t="s">
        <v>1170</v>
      </c>
      <c r="BH1656" s="507"/>
      <c r="BI1656" s="58"/>
      <c r="BJ1656" s="58"/>
      <c r="BK1656" s="58"/>
    </row>
    <row r="1657" ht="60" hidden="1" customHeight="1">
      <c r="A1657" s="58"/>
      <c r="B1657" s="58" t="s">
        <v>62</v>
      </c>
      <c r="C1657" s="58" t="s">
        <v>63</v>
      </c>
      <c r="D1657" s="59" t="s">
        <v>64</v>
      </c>
      <c r="E1657" s="58">
        <v>267</v>
      </c>
      <c r="F1657" s="58" t="s">
        <v>2735</v>
      </c>
      <c r="G1657" s="58" t="s">
        <v>2819</v>
      </c>
      <c r="H1657" s="58" t="s">
        <v>3953</v>
      </c>
      <c r="I1657" s="58" t="s">
        <v>2738</v>
      </c>
      <c r="J1657" s="58" t="s">
        <v>2739</v>
      </c>
      <c r="K1657" s="58" t="s">
        <v>2740</v>
      </c>
      <c r="L1657" s="58" t="s">
        <v>2741</v>
      </c>
      <c r="M1657" s="512" t="s">
        <v>2742</v>
      </c>
      <c r="N1657" s="58">
        <v>112150596</v>
      </c>
      <c r="O1657" s="58" t="s">
        <v>412</v>
      </c>
      <c r="P1657" s="58" t="s">
        <v>76</v>
      </c>
      <c r="Q1657" s="66" t="s">
        <v>398</v>
      </c>
      <c r="R1657" s="74">
        <v>2015</v>
      </c>
      <c r="S1657" s="517"/>
      <c r="T1657" s="513">
        <f t="shared" si="142"/>
        <v>2015</v>
      </c>
      <c r="U1657" s="58">
        <v>4</v>
      </c>
      <c r="V1657" s="58" t="s">
        <v>325</v>
      </c>
      <c r="W1657" s="58" t="s">
        <v>2743</v>
      </c>
      <c r="X1657" s="58">
        <v>20</v>
      </c>
      <c r="Y1657" s="58" t="s">
        <v>325</v>
      </c>
      <c r="Z1657" s="58" t="s">
        <v>2743</v>
      </c>
      <c r="AA1657" s="58" t="s">
        <v>2744</v>
      </c>
      <c r="AB1657" s="507"/>
      <c r="AC1657" s="58" t="s">
        <v>141</v>
      </c>
      <c r="AD1657" s="58">
        <v>12</v>
      </c>
      <c r="AE1657" s="116">
        <v>45769</v>
      </c>
      <c r="AF1657" s="73">
        <f t="shared" si="141"/>
        <v>46133</v>
      </c>
      <c r="AG1657" s="62" t="s">
        <v>82</v>
      </c>
      <c r="AH1657" s="62" t="s">
        <v>83</v>
      </c>
      <c r="AI1657" s="58" t="s">
        <v>6327</v>
      </c>
      <c r="AJ1657" s="58" t="s">
        <v>109</v>
      </c>
      <c r="AK1657" s="73" t="str">
        <f t="shared" ca="1" si="143"/>
        <v>поверен</v>
      </c>
      <c r="AL1657" s="66" t="s">
        <v>86</v>
      </c>
      <c r="AM1657" s="66" t="s">
        <v>86</v>
      </c>
      <c r="AN1657" s="66" t="s">
        <v>87</v>
      </c>
      <c r="AO1657" s="58" t="s">
        <v>88</v>
      </c>
      <c r="AP1657" s="507"/>
      <c r="AQ1657" s="507"/>
      <c r="AR1657" s="507"/>
      <c r="AS1657" s="507"/>
      <c r="AT1657" s="507"/>
      <c r="AU1657" s="507"/>
      <c r="AV1657" s="507"/>
      <c r="AW1657" s="507"/>
      <c r="AX1657" s="507"/>
      <c r="AY1657" s="507"/>
      <c r="AZ1657" s="507"/>
      <c r="BA1657" s="507"/>
      <c r="BB1657" s="62" t="s">
        <v>403</v>
      </c>
      <c r="BC1657" s="62" t="s">
        <v>404</v>
      </c>
      <c r="BD1657" s="66">
        <v>3160</v>
      </c>
      <c r="BE1657" s="507"/>
      <c r="BF1657" s="518" t="s">
        <v>2746</v>
      </c>
      <c r="BG1657" s="58" t="s">
        <v>1170</v>
      </c>
      <c r="BH1657" s="507"/>
      <c r="BI1657" s="58"/>
      <c r="BJ1657" s="58"/>
      <c r="BK1657" s="58"/>
    </row>
    <row r="1658" ht="60" hidden="1" customHeight="1">
      <c r="A1658" s="58"/>
      <c r="B1658" s="58" t="s">
        <v>62</v>
      </c>
      <c r="C1658" s="58" t="s">
        <v>63</v>
      </c>
      <c r="D1658" s="59" t="s">
        <v>64</v>
      </c>
      <c r="E1658" s="58">
        <v>267</v>
      </c>
      <c r="F1658" s="58" t="s">
        <v>2735</v>
      </c>
      <c r="G1658" s="58" t="s">
        <v>2819</v>
      </c>
      <c r="H1658" s="58" t="s">
        <v>3943</v>
      </c>
      <c r="I1658" s="58" t="s">
        <v>2738</v>
      </c>
      <c r="J1658" s="58" t="s">
        <v>2739</v>
      </c>
      <c r="K1658" s="58" t="s">
        <v>2740</v>
      </c>
      <c r="L1658" s="58" t="s">
        <v>2741</v>
      </c>
      <c r="M1658" s="512" t="s">
        <v>2742</v>
      </c>
      <c r="N1658" s="58">
        <v>112150883</v>
      </c>
      <c r="O1658" s="58" t="s">
        <v>412</v>
      </c>
      <c r="P1658" s="58" t="s">
        <v>76</v>
      </c>
      <c r="Q1658" s="66" t="s">
        <v>398</v>
      </c>
      <c r="R1658" s="74">
        <v>2015</v>
      </c>
      <c r="S1658" s="517"/>
      <c r="T1658" s="513">
        <f t="shared" si="142"/>
        <v>2015</v>
      </c>
      <c r="U1658" s="58">
        <v>4</v>
      </c>
      <c r="V1658" s="58" t="s">
        <v>325</v>
      </c>
      <c r="W1658" s="58" t="s">
        <v>2743</v>
      </c>
      <c r="X1658" s="58">
        <v>20</v>
      </c>
      <c r="Y1658" s="58" t="s">
        <v>325</v>
      </c>
      <c r="Z1658" s="58" t="s">
        <v>2743</v>
      </c>
      <c r="AA1658" s="58" t="s">
        <v>2744</v>
      </c>
      <c r="AB1658" s="507"/>
      <c r="AC1658" s="58" t="s">
        <v>141</v>
      </c>
      <c r="AD1658" s="58">
        <v>12</v>
      </c>
      <c r="AE1658" s="116">
        <v>45769</v>
      </c>
      <c r="AF1658" s="73">
        <f t="shared" si="141"/>
        <v>46133</v>
      </c>
      <c r="AG1658" s="62" t="s">
        <v>82</v>
      </c>
      <c r="AH1658" s="62" t="s">
        <v>83</v>
      </c>
      <c r="AI1658" s="58" t="s">
        <v>6328</v>
      </c>
      <c r="AJ1658" s="58" t="s">
        <v>109</v>
      </c>
      <c r="AK1658" s="73" t="str">
        <f t="shared" ca="1" si="143"/>
        <v>поверен</v>
      </c>
      <c r="AL1658" s="66" t="s">
        <v>86</v>
      </c>
      <c r="AM1658" s="66" t="s">
        <v>86</v>
      </c>
      <c r="AN1658" s="66" t="s">
        <v>87</v>
      </c>
      <c r="AO1658" s="58" t="s">
        <v>88</v>
      </c>
      <c r="AP1658" s="507"/>
      <c r="AQ1658" s="507"/>
      <c r="AR1658" s="507"/>
      <c r="AS1658" s="507"/>
      <c r="AT1658" s="507"/>
      <c r="AU1658" s="507"/>
      <c r="AV1658" s="507"/>
      <c r="AW1658" s="507"/>
      <c r="AX1658" s="507"/>
      <c r="AY1658" s="507"/>
      <c r="AZ1658" s="507"/>
      <c r="BA1658" s="507"/>
      <c r="BB1658" s="62" t="s">
        <v>403</v>
      </c>
      <c r="BC1658" s="62" t="s">
        <v>404</v>
      </c>
      <c r="BD1658" s="66">
        <v>3160</v>
      </c>
      <c r="BE1658" s="507"/>
      <c r="BF1658" s="518" t="s">
        <v>2746</v>
      </c>
      <c r="BG1658" s="58" t="s">
        <v>1170</v>
      </c>
      <c r="BH1658" s="507"/>
      <c r="BI1658" s="58"/>
      <c r="BJ1658" s="58"/>
      <c r="BK1658" s="58"/>
    </row>
    <row r="1659" ht="60" hidden="1" customHeight="1">
      <c r="A1659" s="58"/>
      <c r="B1659" s="58" t="s">
        <v>62</v>
      </c>
      <c r="C1659" s="58" t="s">
        <v>63</v>
      </c>
      <c r="D1659" s="59" t="s">
        <v>64</v>
      </c>
      <c r="E1659" s="58">
        <v>267</v>
      </c>
      <c r="F1659" s="58" t="s">
        <v>2735</v>
      </c>
      <c r="G1659" s="58" t="s">
        <v>2819</v>
      </c>
      <c r="H1659" s="58" t="s">
        <v>3707</v>
      </c>
      <c r="I1659" s="58" t="s">
        <v>2738</v>
      </c>
      <c r="J1659" s="58" t="s">
        <v>2739</v>
      </c>
      <c r="K1659" s="58" t="s">
        <v>2740</v>
      </c>
      <c r="L1659" s="58" t="s">
        <v>2741</v>
      </c>
      <c r="M1659" s="512" t="s">
        <v>2742</v>
      </c>
      <c r="N1659" s="58">
        <v>112160073</v>
      </c>
      <c r="O1659" s="58" t="s">
        <v>412</v>
      </c>
      <c r="P1659" s="58" t="s">
        <v>76</v>
      </c>
      <c r="Q1659" s="66" t="s">
        <v>398</v>
      </c>
      <c r="R1659" s="74">
        <v>2015</v>
      </c>
      <c r="S1659" s="517"/>
      <c r="T1659" s="513">
        <f t="shared" si="142"/>
        <v>2015</v>
      </c>
      <c r="U1659" s="58">
        <v>4</v>
      </c>
      <c r="V1659" s="58" t="s">
        <v>325</v>
      </c>
      <c r="W1659" s="58" t="s">
        <v>2743</v>
      </c>
      <c r="X1659" s="58">
        <v>20</v>
      </c>
      <c r="Y1659" s="58" t="s">
        <v>325</v>
      </c>
      <c r="Z1659" s="58" t="s">
        <v>2743</v>
      </c>
      <c r="AA1659" s="64" t="s">
        <v>2744</v>
      </c>
      <c r="AB1659" s="507"/>
      <c r="AC1659" s="58" t="s">
        <v>141</v>
      </c>
      <c r="AD1659" s="58">
        <v>12</v>
      </c>
      <c r="AE1659" s="116">
        <v>45769</v>
      </c>
      <c r="AF1659" s="73">
        <f t="shared" si="141"/>
        <v>46133</v>
      </c>
      <c r="AG1659" s="62" t="s">
        <v>82</v>
      </c>
      <c r="AH1659" s="62" t="s">
        <v>83</v>
      </c>
      <c r="AI1659" s="58" t="s">
        <v>6329</v>
      </c>
      <c r="AJ1659" s="58" t="s">
        <v>109</v>
      </c>
      <c r="AK1659" s="73" t="str">
        <f t="shared" ca="1" si="143"/>
        <v>поверен</v>
      </c>
      <c r="AL1659" s="66" t="s">
        <v>86</v>
      </c>
      <c r="AM1659" s="66" t="s">
        <v>86</v>
      </c>
      <c r="AN1659" s="66" t="s">
        <v>87</v>
      </c>
      <c r="AO1659" s="58" t="s">
        <v>88</v>
      </c>
      <c r="AP1659" s="507"/>
      <c r="AQ1659" s="507"/>
      <c r="AR1659" s="507"/>
      <c r="AS1659" s="507"/>
      <c r="AT1659" s="507"/>
      <c r="AU1659" s="507"/>
      <c r="AV1659" s="507"/>
      <c r="AW1659" s="507"/>
      <c r="AX1659" s="507"/>
      <c r="AY1659" s="507"/>
      <c r="AZ1659" s="507"/>
      <c r="BA1659" s="507"/>
      <c r="BB1659" s="62" t="s">
        <v>403</v>
      </c>
      <c r="BC1659" s="62" t="s">
        <v>404</v>
      </c>
      <c r="BD1659" s="66">
        <v>3160</v>
      </c>
      <c r="BE1659" s="507"/>
      <c r="BF1659" s="518" t="s">
        <v>2746</v>
      </c>
      <c r="BG1659" s="58" t="s">
        <v>1170</v>
      </c>
      <c r="BH1659" s="507"/>
      <c r="BI1659" s="58"/>
      <c r="BJ1659" s="58"/>
      <c r="BK1659" s="58"/>
    </row>
    <row r="1660" ht="60" hidden="1" customHeight="1">
      <c r="A1660" s="58"/>
      <c r="B1660" s="58" t="s">
        <v>62</v>
      </c>
      <c r="C1660" s="58" t="s">
        <v>63</v>
      </c>
      <c r="D1660" s="59" t="s">
        <v>64</v>
      </c>
      <c r="E1660" s="58">
        <v>267</v>
      </c>
      <c r="F1660" s="58" t="s">
        <v>2735</v>
      </c>
      <c r="G1660" s="58" t="s">
        <v>2819</v>
      </c>
      <c r="H1660" s="58" t="s">
        <v>3711</v>
      </c>
      <c r="I1660" s="58" t="s">
        <v>2738</v>
      </c>
      <c r="J1660" s="58" t="s">
        <v>2739</v>
      </c>
      <c r="K1660" s="58" t="s">
        <v>2740</v>
      </c>
      <c r="L1660" s="58" t="s">
        <v>2741</v>
      </c>
      <c r="M1660" s="512" t="s">
        <v>2742</v>
      </c>
      <c r="N1660" s="58">
        <v>112160021</v>
      </c>
      <c r="O1660" s="58" t="s">
        <v>412</v>
      </c>
      <c r="P1660" s="58" t="s">
        <v>76</v>
      </c>
      <c r="Q1660" s="66" t="s">
        <v>398</v>
      </c>
      <c r="R1660" s="74">
        <v>2015</v>
      </c>
      <c r="S1660" s="517"/>
      <c r="T1660" s="513">
        <f t="shared" si="142"/>
        <v>2015</v>
      </c>
      <c r="U1660" s="58">
        <v>4</v>
      </c>
      <c r="V1660" s="58" t="s">
        <v>325</v>
      </c>
      <c r="W1660" s="58" t="s">
        <v>2743</v>
      </c>
      <c r="X1660" s="58">
        <v>20</v>
      </c>
      <c r="Y1660" s="58" t="s">
        <v>325</v>
      </c>
      <c r="Z1660" s="58" t="s">
        <v>2743</v>
      </c>
      <c r="AA1660" s="64" t="s">
        <v>2744</v>
      </c>
      <c r="AB1660" s="507"/>
      <c r="AC1660" s="58" t="s">
        <v>141</v>
      </c>
      <c r="AD1660" s="58">
        <v>12</v>
      </c>
      <c r="AE1660" s="116">
        <v>45769</v>
      </c>
      <c r="AF1660" s="73">
        <f t="shared" si="141"/>
        <v>46133</v>
      </c>
      <c r="AG1660" s="62" t="s">
        <v>82</v>
      </c>
      <c r="AH1660" s="62" t="s">
        <v>83</v>
      </c>
      <c r="AI1660" s="58" t="s">
        <v>6330</v>
      </c>
      <c r="AJ1660" s="58" t="s">
        <v>109</v>
      </c>
      <c r="AK1660" s="73" t="str">
        <f t="shared" ca="1" si="143"/>
        <v>поверен</v>
      </c>
      <c r="AL1660" s="66" t="s">
        <v>86</v>
      </c>
      <c r="AM1660" s="66" t="s">
        <v>86</v>
      </c>
      <c r="AN1660" s="66" t="s">
        <v>87</v>
      </c>
      <c r="AO1660" s="58" t="s">
        <v>88</v>
      </c>
      <c r="AP1660" s="507"/>
      <c r="AQ1660" s="507"/>
      <c r="AR1660" s="507"/>
      <c r="AS1660" s="507"/>
      <c r="AT1660" s="507"/>
      <c r="AU1660" s="507"/>
      <c r="AV1660" s="507"/>
      <c r="AW1660" s="507"/>
      <c r="AX1660" s="507"/>
      <c r="AY1660" s="507"/>
      <c r="AZ1660" s="507"/>
      <c r="BA1660" s="507"/>
      <c r="BB1660" s="62" t="s">
        <v>403</v>
      </c>
      <c r="BC1660" s="62" t="s">
        <v>404</v>
      </c>
      <c r="BD1660" s="66">
        <v>3160</v>
      </c>
      <c r="BE1660" s="507"/>
      <c r="BF1660" s="518" t="s">
        <v>2746</v>
      </c>
      <c r="BG1660" s="58" t="s">
        <v>1170</v>
      </c>
      <c r="BH1660" s="507"/>
      <c r="BI1660" s="58"/>
      <c r="BJ1660" s="58"/>
      <c r="BK1660" s="58"/>
    </row>
    <row r="1661" ht="60" hidden="1" customHeight="1">
      <c r="A1661" s="114"/>
      <c r="B1661" s="58" t="s">
        <v>62</v>
      </c>
      <c r="C1661" s="58" t="s">
        <v>63</v>
      </c>
      <c r="D1661" s="59" t="s">
        <v>64</v>
      </c>
      <c r="E1661" s="58">
        <v>267</v>
      </c>
      <c r="F1661" s="58" t="s">
        <v>2735</v>
      </c>
      <c r="G1661" s="58" t="s">
        <v>2819</v>
      </c>
      <c r="H1661" s="58" t="s">
        <v>3723</v>
      </c>
      <c r="I1661" s="58" t="s">
        <v>2738</v>
      </c>
      <c r="J1661" s="58" t="s">
        <v>2739</v>
      </c>
      <c r="K1661" s="58" t="s">
        <v>2740</v>
      </c>
      <c r="L1661" s="58" t="s">
        <v>2741</v>
      </c>
      <c r="M1661" s="512" t="s">
        <v>2742</v>
      </c>
      <c r="N1661" s="58">
        <v>112160120</v>
      </c>
      <c r="O1661" s="58" t="s">
        <v>412</v>
      </c>
      <c r="P1661" s="58" t="s">
        <v>76</v>
      </c>
      <c r="Q1661" s="66" t="s">
        <v>398</v>
      </c>
      <c r="R1661" s="74">
        <v>2015</v>
      </c>
      <c r="S1661" s="517"/>
      <c r="T1661" s="513">
        <f t="shared" si="142"/>
        <v>2015</v>
      </c>
      <c r="U1661" s="58">
        <v>4</v>
      </c>
      <c r="V1661" s="58" t="s">
        <v>325</v>
      </c>
      <c r="W1661" s="58" t="s">
        <v>2743</v>
      </c>
      <c r="X1661" s="58">
        <v>20</v>
      </c>
      <c r="Y1661" s="58" t="s">
        <v>325</v>
      </c>
      <c r="Z1661" s="58" t="s">
        <v>2743</v>
      </c>
      <c r="AA1661" s="64" t="s">
        <v>2744</v>
      </c>
      <c r="AB1661" s="507"/>
      <c r="AC1661" s="58" t="s">
        <v>141</v>
      </c>
      <c r="AD1661" s="58">
        <v>12</v>
      </c>
      <c r="AE1661" s="116">
        <v>45769</v>
      </c>
      <c r="AF1661" s="73">
        <f t="shared" ref="AF1661:AF1721" si="146">IF(AD1661=0,0,IF(AE1661="","",EDATE(AE1661,AD1661)-DAY(1)))</f>
        <v>46133</v>
      </c>
      <c r="AG1661" s="62" t="s">
        <v>82</v>
      </c>
      <c r="AH1661" s="62" t="s">
        <v>83</v>
      </c>
      <c r="AI1661" s="58" t="s">
        <v>6331</v>
      </c>
      <c r="AJ1661" s="58" t="s">
        <v>109</v>
      </c>
      <c r="AK1661" s="73" t="str">
        <f t="shared" ca="1" si="143"/>
        <v>поверен</v>
      </c>
      <c r="AL1661" s="66" t="s">
        <v>86</v>
      </c>
      <c r="AM1661" s="66" t="s">
        <v>86</v>
      </c>
      <c r="AN1661" s="66" t="s">
        <v>87</v>
      </c>
      <c r="AO1661" s="58" t="s">
        <v>88</v>
      </c>
      <c r="AP1661" s="507"/>
      <c r="AQ1661" s="507"/>
      <c r="AR1661" s="507"/>
      <c r="AS1661" s="507"/>
      <c r="AT1661" s="507"/>
      <c r="AU1661" s="507"/>
      <c r="AV1661" s="507"/>
      <c r="AW1661" s="507"/>
      <c r="AX1661" s="507"/>
      <c r="AY1661" s="507"/>
      <c r="AZ1661" s="507"/>
      <c r="BA1661" s="507"/>
      <c r="BB1661" s="62" t="s">
        <v>403</v>
      </c>
      <c r="BC1661" s="62" t="s">
        <v>404</v>
      </c>
      <c r="BD1661" s="66">
        <v>3160</v>
      </c>
      <c r="BE1661" s="507"/>
      <c r="BF1661" s="518" t="s">
        <v>2746</v>
      </c>
      <c r="BG1661" s="58" t="s">
        <v>1170</v>
      </c>
      <c r="BH1661" s="507"/>
      <c r="BI1661" s="58"/>
      <c r="BJ1661" s="58"/>
      <c r="BK1661" s="58"/>
    </row>
    <row r="1662" ht="60" hidden="1" customHeight="1">
      <c r="A1662" s="114"/>
      <c r="B1662" s="58" t="s">
        <v>62</v>
      </c>
      <c r="C1662" s="58" t="s">
        <v>63</v>
      </c>
      <c r="D1662" s="59" t="s">
        <v>64</v>
      </c>
      <c r="E1662" s="58">
        <v>267</v>
      </c>
      <c r="F1662" s="58" t="s">
        <v>2735</v>
      </c>
      <c r="G1662" s="58" t="s">
        <v>2819</v>
      </c>
      <c r="H1662" s="58" t="s">
        <v>3727</v>
      </c>
      <c r="I1662" s="58" t="s">
        <v>2738</v>
      </c>
      <c r="J1662" s="58" t="s">
        <v>2739</v>
      </c>
      <c r="K1662" s="58" t="s">
        <v>2740</v>
      </c>
      <c r="L1662" s="58" t="s">
        <v>2741</v>
      </c>
      <c r="M1662" s="512" t="s">
        <v>2742</v>
      </c>
      <c r="N1662" s="58">
        <v>112160146</v>
      </c>
      <c r="O1662" s="58" t="s">
        <v>412</v>
      </c>
      <c r="P1662" s="58" t="s">
        <v>76</v>
      </c>
      <c r="Q1662" s="66" t="s">
        <v>398</v>
      </c>
      <c r="R1662" s="74">
        <v>2015</v>
      </c>
      <c r="S1662" s="517"/>
      <c r="T1662" s="513">
        <f t="shared" si="142"/>
        <v>2015</v>
      </c>
      <c r="U1662" s="58">
        <v>4</v>
      </c>
      <c r="V1662" s="58" t="s">
        <v>325</v>
      </c>
      <c r="W1662" s="58" t="s">
        <v>2743</v>
      </c>
      <c r="X1662" s="58">
        <v>20</v>
      </c>
      <c r="Y1662" s="58" t="s">
        <v>325</v>
      </c>
      <c r="Z1662" s="58" t="s">
        <v>2743</v>
      </c>
      <c r="AA1662" s="64" t="s">
        <v>2744</v>
      </c>
      <c r="AB1662" s="507"/>
      <c r="AC1662" s="58" t="s">
        <v>141</v>
      </c>
      <c r="AD1662" s="58">
        <v>12</v>
      </c>
      <c r="AE1662" s="116">
        <v>45769</v>
      </c>
      <c r="AF1662" s="73">
        <f t="shared" si="146"/>
        <v>46133</v>
      </c>
      <c r="AG1662" s="62" t="s">
        <v>82</v>
      </c>
      <c r="AH1662" s="62" t="s">
        <v>83</v>
      </c>
      <c r="AI1662" s="58" t="s">
        <v>6332</v>
      </c>
      <c r="AJ1662" s="58" t="s">
        <v>109</v>
      </c>
      <c r="AK1662" s="73" t="str">
        <f t="shared" ca="1" si="143"/>
        <v>поверен</v>
      </c>
      <c r="AL1662" s="66" t="s">
        <v>86</v>
      </c>
      <c r="AM1662" s="66" t="s">
        <v>86</v>
      </c>
      <c r="AN1662" s="66" t="s">
        <v>87</v>
      </c>
      <c r="AO1662" s="58" t="s">
        <v>88</v>
      </c>
      <c r="AP1662" s="507"/>
      <c r="AQ1662" s="507"/>
      <c r="AR1662" s="507"/>
      <c r="AS1662" s="507"/>
      <c r="AT1662" s="507"/>
      <c r="AU1662" s="507"/>
      <c r="AV1662" s="507"/>
      <c r="AW1662" s="507"/>
      <c r="AX1662" s="507"/>
      <c r="AY1662" s="507"/>
      <c r="AZ1662" s="507"/>
      <c r="BA1662" s="507"/>
      <c r="BB1662" s="62" t="s">
        <v>403</v>
      </c>
      <c r="BC1662" s="62" t="s">
        <v>404</v>
      </c>
      <c r="BD1662" s="66">
        <v>3160</v>
      </c>
      <c r="BE1662" s="507"/>
      <c r="BF1662" s="518" t="s">
        <v>2746</v>
      </c>
      <c r="BG1662" s="58" t="s">
        <v>1170</v>
      </c>
      <c r="BH1662" s="507"/>
      <c r="BI1662" s="58"/>
      <c r="BJ1662" s="58"/>
      <c r="BK1662" s="58"/>
    </row>
    <row r="1663" ht="60" hidden="1" customHeight="1">
      <c r="A1663" s="114"/>
      <c r="B1663" s="58" t="s">
        <v>62</v>
      </c>
      <c r="C1663" s="58" t="s">
        <v>63</v>
      </c>
      <c r="D1663" s="59" t="s">
        <v>64</v>
      </c>
      <c r="E1663" s="58">
        <v>267</v>
      </c>
      <c r="F1663" s="58" t="s">
        <v>2735</v>
      </c>
      <c r="G1663" s="58" t="s">
        <v>2819</v>
      </c>
      <c r="H1663" s="58" t="s">
        <v>3732</v>
      </c>
      <c r="I1663" s="58" t="s">
        <v>2738</v>
      </c>
      <c r="J1663" s="58" t="s">
        <v>2739</v>
      </c>
      <c r="K1663" s="58" t="s">
        <v>2740</v>
      </c>
      <c r="L1663" s="58" t="s">
        <v>2741</v>
      </c>
      <c r="M1663" s="512" t="s">
        <v>2742</v>
      </c>
      <c r="N1663" s="58">
        <v>112160154</v>
      </c>
      <c r="O1663" s="58" t="s">
        <v>412</v>
      </c>
      <c r="P1663" s="58" t="s">
        <v>76</v>
      </c>
      <c r="Q1663" s="66" t="s">
        <v>398</v>
      </c>
      <c r="R1663" s="74">
        <v>2015</v>
      </c>
      <c r="S1663" s="517"/>
      <c r="T1663" s="513">
        <f t="shared" si="142"/>
        <v>2015</v>
      </c>
      <c r="U1663" s="58">
        <v>4</v>
      </c>
      <c r="V1663" s="58" t="s">
        <v>325</v>
      </c>
      <c r="W1663" s="58" t="s">
        <v>2743</v>
      </c>
      <c r="X1663" s="58">
        <v>20</v>
      </c>
      <c r="Y1663" s="58" t="s">
        <v>325</v>
      </c>
      <c r="Z1663" s="58" t="s">
        <v>2743</v>
      </c>
      <c r="AA1663" s="64" t="s">
        <v>2744</v>
      </c>
      <c r="AB1663" s="507"/>
      <c r="AC1663" s="58" t="s">
        <v>141</v>
      </c>
      <c r="AD1663" s="58">
        <v>12</v>
      </c>
      <c r="AE1663" s="651">
        <v>45769</v>
      </c>
      <c r="AF1663" s="531">
        <f t="shared" si="146"/>
        <v>46133</v>
      </c>
      <c r="AG1663" s="62" t="s">
        <v>82</v>
      </c>
      <c r="AH1663" s="62" t="s">
        <v>83</v>
      </c>
      <c r="AI1663" s="58" t="s">
        <v>4164</v>
      </c>
      <c r="AJ1663" s="62" t="s">
        <v>109</v>
      </c>
      <c r="AK1663" s="73" t="str">
        <f t="shared" ca="1" si="143"/>
        <v>поверен</v>
      </c>
      <c r="AL1663" s="66" t="s">
        <v>86</v>
      </c>
      <c r="AM1663" s="66" t="s">
        <v>86</v>
      </c>
      <c r="AN1663" s="66" t="s">
        <v>87</v>
      </c>
      <c r="AO1663" s="58" t="s">
        <v>88</v>
      </c>
      <c r="AP1663" s="507"/>
      <c r="AQ1663" s="507"/>
      <c r="AR1663" s="507"/>
      <c r="AS1663" s="507"/>
      <c r="AT1663" s="507"/>
      <c r="AU1663" s="507"/>
      <c r="AV1663" s="507"/>
      <c r="AW1663" s="507"/>
      <c r="AX1663" s="507"/>
      <c r="AY1663" s="507"/>
      <c r="AZ1663" s="507"/>
      <c r="BA1663" s="507"/>
      <c r="BB1663" s="62" t="s">
        <v>403</v>
      </c>
      <c r="BC1663" s="62" t="s">
        <v>404</v>
      </c>
      <c r="BD1663" s="66">
        <v>3160</v>
      </c>
      <c r="BE1663" s="507"/>
      <c r="BF1663" s="518" t="s">
        <v>2746</v>
      </c>
      <c r="BG1663" s="58" t="s">
        <v>1170</v>
      </c>
      <c r="BH1663" s="507"/>
      <c r="BI1663" s="58"/>
      <c r="BJ1663" s="58"/>
      <c r="BK1663" s="58"/>
    </row>
    <row r="1664" ht="60" hidden="1" customHeight="1">
      <c r="A1664" s="114"/>
      <c r="B1664" s="58" t="s">
        <v>62</v>
      </c>
      <c r="C1664" s="58" t="s">
        <v>63</v>
      </c>
      <c r="D1664" s="59" t="s">
        <v>64</v>
      </c>
      <c r="E1664" s="58">
        <v>267</v>
      </c>
      <c r="F1664" s="58" t="s">
        <v>2735</v>
      </c>
      <c r="G1664" s="58" t="s">
        <v>2819</v>
      </c>
      <c r="H1664" s="58" t="s">
        <v>3736</v>
      </c>
      <c r="I1664" s="58" t="s">
        <v>2738</v>
      </c>
      <c r="J1664" s="58" t="s">
        <v>2739</v>
      </c>
      <c r="K1664" s="58" t="s">
        <v>2740</v>
      </c>
      <c r="L1664" s="58" t="s">
        <v>2741</v>
      </c>
      <c r="M1664" s="512" t="s">
        <v>2742</v>
      </c>
      <c r="N1664" s="58">
        <v>112160170</v>
      </c>
      <c r="O1664" s="58" t="s">
        <v>412</v>
      </c>
      <c r="P1664" s="58" t="s">
        <v>76</v>
      </c>
      <c r="Q1664" s="66" t="s">
        <v>398</v>
      </c>
      <c r="R1664" s="74">
        <v>2015</v>
      </c>
      <c r="S1664" s="517"/>
      <c r="T1664" s="513">
        <f t="shared" si="142"/>
        <v>2015</v>
      </c>
      <c r="U1664" s="58">
        <v>4</v>
      </c>
      <c r="V1664" s="58" t="s">
        <v>325</v>
      </c>
      <c r="W1664" s="58" t="s">
        <v>2743</v>
      </c>
      <c r="X1664" s="58">
        <v>20</v>
      </c>
      <c r="Y1664" s="58" t="s">
        <v>325</v>
      </c>
      <c r="Z1664" s="58" t="s">
        <v>2743</v>
      </c>
      <c r="AA1664" s="64" t="s">
        <v>2744</v>
      </c>
      <c r="AB1664" s="507"/>
      <c r="AC1664" s="58" t="s">
        <v>141</v>
      </c>
      <c r="AD1664" s="58">
        <v>12</v>
      </c>
      <c r="AE1664" s="116">
        <v>45769</v>
      </c>
      <c r="AF1664" s="73">
        <f t="shared" si="146"/>
        <v>46133</v>
      </c>
      <c r="AG1664" s="62" t="s">
        <v>82</v>
      </c>
      <c r="AH1664" s="62" t="s">
        <v>83</v>
      </c>
      <c r="AI1664" s="58" t="s">
        <v>6333</v>
      </c>
      <c r="AJ1664" s="58" t="s">
        <v>109</v>
      </c>
      <c r="AK1664" s="73" t="str">
        <f t="shared" ca="1" si="143"/>
        <v>поверен</v>
      </c>
      <c r="AL1664" s="66" t="s">
        <v>86</v>
      </c>
      <c r="AM1664" s="66" t="s">
        <v>86</v>
      </c>
      <c r="AN1664" s="66" t="s">
        <v>87</v>
      </c>
      <c r="AO1664" s="58" t="s">
        <v>88</v>
      </c>
      <c r="AP1664" s="507"/>
      <c r="AQ1664" s="507"/>
      <c r="AR1664" s="507"/>
      <c r="AS1664" s="507"/>
      <c r="AT1664" s="507"/>
      <c r="AU1664" s="507"/>
      <c r="AV1664" s="507"/>
      <c r="AW1664" s="507"/>
      <c r="AX1664" s="507"/>
      <c r="AY1664" s="507"/>
      <c r="AZ1664" s="507"/>
      <c r="BA1664" s="507"/>
      <c r="BB1664" s="62" t="s">
        <v>403</v>
      </c>
      <c r="BC1664" s="62" t="s">
        <v>404</v>
      </c>
      <c r="BD1664" s="66">
        <v>3160</v>
      </c>
      <c r="BE1664" s="507"/>
      <c r="BF1664" s="518" t="s">
        <v>2746</v>
      </c>
      <c r="BG1664" s="58" t="s">
        <v>1170</v>
      </c>
      <c r="BH1664" s="507"/>
      <c r="BI1664" s="58"/>
      <c r="BJ1664" s="58"/>
      <c r="BK1664" s="58"/>
    </row>
    <row r="1665" ht="60" hidden="1" customHeight="1">
      <c r="A1665" s="58"/>
      <c r="B1665" s="58" t="s">
        <v>62</v>
      </c>
      <c r="C1665" s="58" t="s">
        <v>63</v>
      </c>
      <c r="D1665" s="59" t="s">
        <v>64</v>
      </c>
      <c r="E1665" s="58">
        <v>267</v>
      </c>
      <c r="F1665" s="58" t="s">
        <v>2735</v>
      </c>
      <c r="G1665" s="58" t="s">
        <v>2819</v>
      </c>
      <c r="H1665" s="58" t="s">
        <v>3716</v>
      </c>
      <c r="I1665" s="58" t="s">
        <v>2738</v>
      </c>
      <c r="J1665" s="58" t="s">
        <v>2739</v>
      </c>
      <c r="K1665" s="58" t="s">
        <v>2740</v>
      </c>
      <c r="L1665" s="58" t="s">
        <v>2741</v>
      </c>
      <c r="M1665" s="512" t="s">
        <v>2742</v>
      </c>
      <c r="N1665" s="58">
        <v>112160259</v>
      </c>
      <c r="O1665" s="58" t="s">
        <v>412</v>
      </c>
      <c r="P1665" s="58" t="s">
        <v>76</v>
      </c>
      <c r="Q1665" s="66" t="s">
        <v>398</v>
      </c>
      <c r="R1665" s="74">
        <v>2015</v>
      </c>
      <c r="S1665" s="517"/>
      <c r="T1665" s="513">
        <f t="shared" si="142"/>
        <v>2015</v>
      </c>
      <c r="U1665" s="58">
        <v>4</v>
      </c>
      <c r="V1665" s="58" t="s">
        <v>325</v>
      </c>
      <c r="W1665" s="58" t="s">
        <v>2743</v>
      </c>
      <c r="X1665" s="58">
        <v>20</v>
      </c>
      <c r="Y1665" s="58" t="s">
        <v>325</v>
      </c>
      <c r="Z1665" s="58" t="s">
        <v>2743</v>
      </c>
      <c r="AA1665" s="64" t="s">
        <v>2744</v>
      </c>
      <c r="AB1665" s="507"/>
      <c r="AC1665" s="58" t="s">
        <v>141</v>
      </c>
      <c r="AD1665" s="58">
        <v>12</v>
      </c>
      <c r="AE1665" s="116">
        <v>45769</v>
      </c>
      <c r="AF1665" s="73">
        <f t="shared" si="146"/>
        <v>46133</v>
      </c>
      <c r="AG1665" s="62" t="s">
        <v>82</v>
      </c>
      <c r="AH1665" s="62" t="s">
        <v>83</v>
      </c>
      <c r="AI1665" s="58" t="s">
        <v>6334</v>
      </c>
      <c r="AJ1665" s="58" t="s">
        <v>109</v>
      </c>
      <c r="AK1665" s="73" t="str">
        <f t="shared" ca="1" si="143"/>
        <v>поверен</v>
      </c>
      <c r="AL1665" s="66" t="s">
        <v>86</v>
      </c>
      <c r="AM1665" s="66" t="s">
        <v>86</v>
      </c>
      <c r="AN1665" s="66" t="s">
        <v>87</v>
      </c>
      <c r="AO1665" s="58" t="s">
        <v>88</v>
      </c>
      <c r="AP1665" s="507"/>
      <c r="AQ1665" s="507"/>
      <c r="AR1665" s="507"/>
      <c r="AS1665" s="507"/>
      <c r="AT1665" s="507"/>
      <c r="AU1665" s="507"/>
      <c r="AV1665" s="507"/>
      <c r="AW1665" s="507"/>
      <c r="AX1665" s="507"/>
      <c r="AY1665" s="507"/>
      <c r="AZ1665" s="507"/>
      <c r="BA1665" s="507"/>
      <c r="BB1665" s="62" t="s">
        <v>403</v>
      </c>
      <c r="BC1665" s="62" t="s">
        <v>404</v>
      </c>
      <c r="BD1665" s="66">
        <v>3160</v>
      </c>
      <c r="BE1665" s="507"/>
      <c r="BF1665" s="518" t="s">
        <v>2746</v>
      </c>
      <c r="BG1665" s="58" t="s">
        <v>1170</v>
      </c>
      <c r="BH1665" s="507"/>
      <c r="BI1665" s="58"/>
      <c r="BJ1665" s="58"/>
      <c r="BK1665" s="58"/>
    </row>
    <row r="1666" ht="60" hidden="1" customHeight="1">
      <c r="A1666" s="58"/>
      <c r="B1666" s="58" t="s">
        <v>62</v>
      </c>
      <c r="C1666" s="58" t="s">
        <v>63</v>
      </c>
      <c r="D1666" s="59" t="s">
        <v>64</v>
      </c>
      <c r="E1666" s="58">
        <v>267</v>
      </c>
      <c r="F1666" s="58" t="s">
        <v>2735</v>
      </c>
      <c r="G1666" s="58" t="s">
        <v>2819</v>
      </c>
      <c r="H1666" s="58" t="s">
        <v>3720</v>
      </c>
      <c r="I1666" s="58" t="s">
        <v>2738</v>
      </c>
      <c r="J1666" s="58" t="s">
        <v>2739</v>
      </c>
      <c r="K1666" s="58" t="s">
        <v>2740</v>
      </c>
      <c r="L1666" s="58" t="s">
        <v>2741</v>
      </c>
      <c r="M1666" s="512" t="s">
        <v>2742</v>
      </c>
      <c r="N1666" s="58">
        <v>112160245</v>
      </c>
      <c r="O1666" s="58" t="s">
        <v>412</v>
      </c>
      <c r="P1666" s="58" t="s">
        <v>76</v>
      </c>
      <c r="Q1666" s="66" t="s">
        <v>398</v>
      </c>
      <c r="R1666" s="74">
        <v>2015</v>
      </c>
      <c r="S1666" s="517"/>
      <c r="T1666" s="513">
        <f t="shared" si="142"/>
        <v>2015</v>
      </c>
      <c r="U1666" s="58">
        <v>4</v>
      </c>
      <c r="V1666" s="58" t="s">
        <v>325</v>
      </c>
      <c r="W1666" s="58" t="s">
        <v>2743</v>
      </c>
      <c r="X1666" s="58">
        <v>20</v>
      </c>
      <c r="Y1666" s="58" t="s">
        <v>325</v>
      </c>
      <c r="Z1666" s="58" t="s">
        <v>2743</v>
      </c>
      <c r="AA1666" s="64" t="s">
        <v>2744</v>
      </c>
      <c r="AB1666" s="507"/>
      <c r="AC1666" s="58" t="s">
        <v>141</v>
      </c>
      <c r="AD1666" s="58">
        <v>12</v>
      </c>
      <c r="AE1666" s="116">
        <v>45769</v>
      </c>
      <c r="AF1666" s="73">
        <f t="shared" si="146"/>
        <v>46133</v>
      </c>
      <c r="AG1666" s="62" t="s">
        <v>82</v>
      </c>
      <c r="AH1666" s="62" t="s">
        <v>83</v>
      </c>
      <c r="AI1666" s="58" t="s">
        <v>6335</v>
      </c>
      <c r="AJ1666" s="58" t="s">
        <v>109</v>
      </c>
      <c r="AK1666" s="73" t="str">
        <f t="shared" ca="1" si="143"/>
        <v>поверен</v>
      </c>
      <c r="AL1666" s="66" t="s">
        <v>86</v>
      </c>
      <c r="AM1666" s="66" t="s">
        <v>86</v>
      </c>
      <c r="AN1666" s="66" t="s">
        <v>87</v>
      </c>
      <c r="AO1666" s="58" t="s">
        <v>88</v>
      </c>
      <c r="AP1666" s="507"/>
      <c r="AQ1666" s="507"/>
      <c r="AR1666" s="507"/>
      <c r="AS1666" s="507"/>
      <c r="AT1666" s="507"/>
      <c r="AU1666" s="507"/>
      <c r="AV1666" s="507"/>
      <c r="AW1666" s="507"/>
      <c r="AX1666" s="507"/>
      <c r="AY1666" s="507"/>
      <c r="AZ1666" s="507"/>
      <c r="BA1666" s="507"/>
      <c r="BB1666" s="62" t="s">
        <v>403</v>
      </c>
      <c r="BC1666" s="62" t="s">
        <v>404</v>
      </c>
      <c r="BD1666" s="66">
        <v>3160</v>
      </c>
      <c r="BE1666" s="507"/>
      <c r="BF1666" s="518" t="s">
        <v>2746</v>
      </c>
      <c r="BG1666" s="58" t="s">
        <v>1170</v>
      </c>
      <c r="BH1666" s="507"/>
      <c r="BI1666" s="58"/>
      <c r="BJ1666" s="58"/>
      <c r="BK1666" s="58"/>
    </row>
    <row r="1667" ht="60" hidden="1" customHeight="1">
      <c r="A1667" s="58"/>
      <c r="B1667" s="58" t="s">
        <v>62</v>
      </c>
      <c r="C1667" s="58" t="s">
        <v>63</v>
      </c>
      <c r="D1667" s="59" t="s">
        <v>64</v>
      </c>
      <c r="E1667" s="58">
        <v>267</v>
      </c>
      <c r="F1667" s="58" t="s">
        <v>2735</v>
      </c>
      <c r="G1667" s="58" t="s">
        <v>2819</v>
      </c>
      <c r="H1667" s="58" t="s">
        <v>3740</v>
      </c>
      <c r="I1667" s="58" t="s">
        <v>2738</v>
      </c>
      <c r="J1667" s="58" t="s">
        <v>2739</v>
      </c>
      <c r="K1667" s="58" t="s">
        <v>2740</v>
      </c>
      <c r="L1667" s="58" t="s">
        <v>2741</v>
      </c>
      <c r="M1667" s="512" t="s">
        <v>2742</v>
      </c>
      <c r="N1667" s="58">
        <v>112160280</v>
      </c>
      <c r="O1667" s="58" t="s">
        <v>412</v>
      </c>
      <c r="P1667" s="58" t="s">
        <v>76</v>
      </c>
      <c r="Q1667" s="66" t="s">
        <v>398</v>
      </c>
      <c r="R1667" s="74">
        <v>2015</v>
      </c>
      <c r="S1667" s="517"/>
      <c r="T1667" s="513">
        <f t="shared" si="142"/>
        <v>2015</v>
      </c>
      <c r="U1667" s="58">
        <v>4</v>
      </c>
      <c r="V1667" s="58" t="s">
        <v>325</v>
      </c>
      <c r="W1667" s="58" t="s">
        <v>2743</v>
      </c>
      <c r="X1667" s="58">
        <v>20</v>
      </c>
      <c r="Y1667" s="58" t="s">
        <v>325</v>
      </c>
      <c r="Z1667" s="58" t="s">
        <v>2743</v>
      </c>
      <c r="AA1667" s="64" t="s">
        <v>2744</v>
      </c>
      <c r="AB1667" s="507"/>
      <c r="AC1667" s="58" t="s">
        <v>141</v>
      </c>
      <c r="AD1667" s="58">
        <v>12</v>
      </c>
      <c r="AE1667" s="116">
        <v>45769</v>
      </c>
      <c r="AF1667" s="73">
        <f t="shared" si="146"/>
        <v>46133</v>
      </c>
      <c r="AG1667" s="62" t="s">
        <v>82</v>
      </c>
      <c r="AH1667" s="62" t="s">
        <v>83</v>
      </c>
      <c r="AI1667" s="58" t="s">
        <v>6336</v>
      </c>
      <c r="AJ1667" s="58" t="s">
        <v>109</v>
      </c>
      <c r="AK1667" s="73" t="str">
        <f t="shared" ca="1" si="143"/>
        <v>поверен</v>
      </c>
      <c r="AL1667" s="66" t="s">
        <v>86</v>
      </c>
      <c r="AM1667" s="66" t="s">
        <v>86</v>
      </c>
      <c r="AN1667" s="66" t="s">
        <v>87</v>
      </c>
      <c r="AO1667" s="58" t="s">
        <v>88</v>
      </c>
      <c r="AP1667" s="507"/>
      <c r="AQ1667" s="507"/>
      <c r="AR1667" s="507"/>
      <c r="AS1667" s="507"/>
      <c r="AT1667" s="507"/>
      <c r="AU1667" s="507"/>
      <c r="AV1667" s="507"/>
      <c r="AW1667" s="507"/>
      <c r="AX1667" s="507"/>
      <c r="AY1667" s="507"/>
      <c r="AZ1667" s="507"/>
      <c r="BA1667" s="507"/>
      <c r="BB1667" s="62" t="s">
        <v>403</v>
      </c>
      <c r="BC1667" s="62" t="s">
        <v>404</v>
      </c>
      <c r="BD1667" s="66">
        <v>3160</v>
      </c>
      <c r="BE1667" s="507"/>
      <c r="BF1667" s="518" t="s">
        <v>2746</v>
      </c>
      <c r="BG1667" s="58" t="s">
        <v>1170</v>
      </c>
      <c r="BH1667" s="507"/>
      <c r="BI1667" s="58"/>
      <c r="BJ1667" s="58"/>
      <c r="BK1667" s="58"/>
    </row>
    <row r="1668" ht="60" hidden="1" customHeight="1">
      <c r="A1668" s="114"/>
      <c r="B1668" s="58" t="s">
        <v>62</v>
      </c>
      <c r="C1668" s="58" t="s">
        <v>63</v>
      </c>
      <c r="D1668" s="59" t="s">
        <v>64</v>
      </c>
      <c r="E1668" s="58">
        <v>267</v>
      </c>
      <c r="F1668" s="58" t="s">
        <v>2735</v>
      </c>
      <c r="G1668" s="58" t="s">
        <v>2819</v>
      </c>
      <c r="H1668" s="58" t="s">
        <v>3744</v>
      </c>
      <c r="I1668" s="58" t="s">
        <v>2738</v>
      </c>
      <c r="J1668" s="58" t="s">
        <v>2739</v>
      </c>
      <c r="K1668" s="58" t="s">
        <v>2740</v>
      </c>
      <c r="L1668" s="58" t="s">
        <v>2741</v>
      </c>
      <c r="M1668" s="512" t="s">
        <v>2742</v>
      </c>
      <c r="N1668" s="58">
        <v>112160122</v>
      </c>
      <c r="O1668" s="58" t="s">
        <v>412</v>
      </c>
      <c r="P1668" s="58" t="s">
        <v>76</v>
      </c>
      <c r="Q1668" s="66" t="s">
        <v>398</v>
      </c>
      <c r="R1668" s="74">
        <v>2015</v>
      </c>
      <c r="S1668" s="517"/>
      <c r="T1668" s="513">
        <f t="shared" si="142"/>
        <v>2015</v>
      </c>
      <c r="U1668" s="58">
        <v>4</v>
      </c>
      <c r="V1668" s="58" t="s">
        <v>325</v>
      </c>
      <c r="W1668" s="58" t="s">
        <v>2743</v>
      </c>
      <c r="X1668" s="58">
        <v>20</v>
      </c>
      <c r="Y1668" s="58" t="s">
        <v>325</v>
      </c>
      <c r="Z1668" s="58" t="s">
        <v>2743</v>
      </c>
      <c r="AA1668" s="64" t="s">
        <v>2744</v>
      </c>
      <c r="AB1668" s="507"/>
      <c r="AC1668" s="58" t="s">
        <v>141</v>
      </c>
      <c r="AD1668" s="58">
        <v>12</v>
      </c>
      <c r="AE1668" s="116">
        <v>45769</v>
      </c>
      <c r="AF1668" s="73">
        <f t="shared" si="146"/>
        <v>46133</v>
      </c>
      <c r="AG1668" s="62" t="s">
        <v>82</v>
      </c>
      <c r="AH1668" s="62" t="s">
        <v>83</v>
      </c>
      <c r="AI1668" s="58" t="s">
        <v>6337</v>
      </c>
      <c r="AJ1668" s="58" t="s">
        <v>109</v>
      </c>
      <c r="AK1668" s="73" t="str">
        <f t="shared" ca="1" si="143"/>
        <v>поверен</v>
      </c>
      <c r="AL1668" s="66" t="s">
        <v>86</v>
      </c>
      <c r="AM1668" s="66" t="s">
        <v>86</v>
      </c>
      <c r="AN1668" s="66" t="s">
        <v>87</v>
      </c>
      <c r="AO1668" s="58" t="s">
        <v>88</v>
      </c>
      <c r="AP1668" s="507"/>
      <c r="AQ1668" s="507"/>
      <c r="AR1668" s="507"/>
      <c r="AS1668" s="507"/>
      <c r="AT1668" s="507"/>
      <c r="AU1668" s="507"/>
      <c r="AV1668" s="507"/>
      <c r="AW1668" s="507"/>
      <c r="AX1668" s="507"/>
      <c r="AY1668" s="507"/>
      <c r="AZ1668" s="507"/>
      <c r="BA1668" s="507"/>
      <c r="BB1668" s="62" t="s">
        <v>403</v>
      </c>
      <c r="BC1668" s="62" t="s">
        <v>404</v>
      </c>
      <c r="BD1668" s="66">
        <v>3160</v>
      </c>
      <c r="BE1668" s="507"/>
      <c r="BF1668" s="518" t="s">
        <v>2746</v>
      </c>
      <c r="BG1668" s="58" t="s">
        <v>1170</v>
      </c>
      <c r="BH1668" s="507"/>
      <c r="BI1668" s="58"/>
      <c r="BJ1668" s="58"/>
      <c r="BK1668" s="58"/>
    </row>
    <row r="1669" ht="60" hidden="1" customHeight="1">
      <c r="A1669" s="58"/>
      <c r="B1669" s="58" t="s">
        <v>62</v>
      </c>
      <c r="C1669" s="58" t="s">
        <v>63</v>
      </c>
      <c r="D1669" s="59" t="s">
        <v>64</v>
      </c>
      <c r="E1669" s="58">
        <v>267</v>
      </c>
      <c r="F1669" s="58" t="s">
        <v>2735</v>
      </c>
      <c r="G1669" s="58" t="s">
        <v>2819</v>
      </c>
      <c r="H1669" s="58" t="s">
        <v>3673</v>
      </c>
      <c r="I1669" s="58" t="s">
        <v>2738</v>
      </c>
      <c r="J1669" s="58" t="s">
        <v>2739</v>
      </c>
      <c r="K1669" s="58" t="s">
        <v>2740</v>
      </c>
      <c r="L1669" s="58" t="s">
        <v>2741</v>
      </c>
      <c r="M1669" s="512" t="s">
        <v>2742</v>
      </c>
      <c r="N1669" s="58">
        <v>112160074</v>
      </c>
      <c r="O1669" s="58" t="s">
        <v>412</v>
      </c>
      <c r="P1669" s="58" t="s">
        <v>76</v>
      </c>
      <c r="Q1669" s="66" t="s">
        <v>398</v>
      </c>
      <c r="R1669" s="74">
        <v>2015</v>
      </c>
      <c r="S1669" s="517"/>
      <c r="T1669" s="513">
        <f t="shared" si="142"/>
        <v>2015</v>
      </c>
      <c r="U1669" s="58">
        <v>4</v>
      </c>
      <c r="V1669" s="58" t="s">
        <v>325</v>
      </c>
      <c r="W1669" s="58" t="s">
        <v>2743</v>
      </c>
      <c r="X1669" s="58">
        <v>20</v>
      </c>
      <c r="Y1669" s="58" t="s">
        <v>325</v>
      </c>
      <c r="Z1669" s="58" t="s">
        <v>2743</v>
      </c>
      <c r="AA1669" s="64" t="s">
        <v>2744</v>
      </c>
      <c r="AB1669" s="507"/>
      <c r="AC1669" s="58" t="s">
        <v>141</v>
      </c>
      <c r="AD1669" s="58">
        <v>12</v>
      </c>
      <c r="AE1669" s="116">
        <v>45769</v>
      </c>
      <c r="AF1669" s="73">
        <f t="shared" si="146"/>
        <v>46133</v>
      </c>
      <c r="AG1669" s="62" t="s">
        <v>82</v>
      </c>
      <c r="AH1669" s="62" t="s">
        <v>83</v>
      </c>
      <c r="AI1669" s="58" t="s">
        <v>6338</v>
      </c>
      <c r="AJ1669" s="58" t="s">
        <v>109</v>
      </c>
      <c r="AK1669" s="73" t="str">
        <f t="shared" ca="1" si="143"/>
        <v>поверен</v>
      </c>
      <c r="AL1669" s="66" t="s">
        <v>86</v>
      </c>
      <c r="AM1669" s="66" t="s">
        <v>86</v>
      </c>
      <c r="AN1669" s="66" t="s">
        <v>87</v>
      </c>
      <c r="AO1669" s="58" t="s">
        <v>88</v>
      </c>
      <c r="AP1669" s="507"/>
      <c r="AQ1669" s="507"/>
      <c r="AR1669" s="507"/>
      <c r="AS1669" s="507"/>
      <c r="AT1669" s="507"/>
      <c r="AU1669" s="507"/>
      <c r="AV1669" s="507"/>
      <c r="AW1669" s="507"/>
      <c r="AX1669" s="507"/>
      <c r="AY1669" s="507"/>
      <c r="AZ1669" s="507"/>
      <c r="BA1669" s="507"/>
      <c r="BB1669" s="62" t="s">
        <v>403</v>
      </c>
      <c r="BC1669" s="62" t="s">
        <v>404</v>
      </c>
      <c r="BD1669" s="66">
        <v>3160</v>
      </c>
      <c r="BE1669" s="507"/>
      <c r="BF1669" s="518" t="s">
        <v>2746</v>
      </c>
      <c r="BG1669" s="58" t="s">
        <v>1170</v>
      </c>
      <c r="BH1669" s="507"/>
      <c r="BI1669" s="58"/>
      <c r="BJ1669" s="58"/>
      <c r="BK1669" s="58"/>
    </row>
    <row r="1670" ht="60" hidden="1" customHeight="1">
      <c r="A1670" s="58"/>
      <c r="B1670" s="58" t="s">
        <v>62</v>
      </c>
      <c r="C1670" s="58" t="s">
        <v>63</v>
      </c>
      <c r="D1670" s="59" t="s">
        <v>64</v>
      </c>
      <c r="E1670" s="58">
        <v>267</v>
      </c>
      <c r="F1670" s="58" t="s">
        <v>2735</v>
      </c>
      <c r="G1670" s="58" t="s">
        <v>2819</v>
      </c>
      <c r="H1670" s="58" t="s">
        <v>3677</v>
      </c>
      <c r="I1670" s="58" t="s">
        <v>2738</v>
      </c>
      <c r="J1670" s="58" t="s">
        <v>2739</v>
      </c>
      <c r="K1670" s="58" t="s">
        <v>2740</v>
      </c>
      <c r="L1670" s="58" t="s">
        <v>2741</v>
      </c>
      <c r="M1670" s="512" t="s">
        <v>2742</v>
      </c>
      <c r="N1670" s="58">
        <v>112160239</v>
      </c>
      <c r="O1670" s="58" t="s">
        <v>412</v>
      </c>
      <c r="P1670" s="58" t="s">
        <v>76</v>
      </c>
      <c r="Q1670" s="66" t="s">
        <v>398</v>
      </c>
      <c r="R1670" s="74">
        <v>2015</v>
      </c>
      <c r="S1670" s="517"/>
      <c r="T1670" s="513">
        <f t="shared" si="142"/>
        <v>2015</v>
      </c>
      <c r="U1670" s="58">
        <v>4</v>
      </c>
      <c r="V1670" s="58" t="s">
        <v>325</v>
      </c>
      <c r="W1670" s="58" t="s">
        <v>2743</v>
      </c>
      <c r="X1670" s="58">
        <v>20</v>
      </c>
      <c r="Y1670" s="58" t="s">
        <v>325</v>
      </c>
      <c r="Z1670" s="58" t="s">
        <v>2743</v>
      </c>
      <c r="AA1670" s="64" t="s">
        <v>2744</v>
      </c>
      <c r="AB1670" s="507"/>
      <c r="AC1670" s="58" t="s">
        <v>141</v>
      </c>
      <c r="AD1670" s="58">
        <v>12</v>
      </c>
      <c r="AE1670" s="116">
        <v>45769</v>
      </c>
      <c r="AF1670" s="73">
        <f t="shared" si="146"/>
        <v>46133</v>
      </c>
      <c r="AG1670" s="62" t="s">
        <v>82</v>
      </c>
      <c r="AH1670" s="62" t="s">
        <v>83</v>
      </c>
      <c r="AI1670" s="58" t="s">
        <v>6339</v>
      </c>
      <c r="AJ1670" s="58" t="s">
        <v>109</v>
      </c>
      <c r="AK1670" s="73" t="str">
        <f t="shared" ca="1" si="143"/>
        <v>поверен</v>
      </c>
      <c r="AL1670" s="66" t="s">
        <v>86</v>
      </c>
      <c r="AM1670" s="66" t="s">
        <v>86</v>
      </c>
      <c r="AN1670" s="66" t="s">
        <v>87</v>
      </c>
      <c r="AO1670" s="58" t="s">
        <v>88</v>
      </c>
      <c r="AP1670" s="507"/>
      <c r="AQ1670" s="507"/>
      <c r="AR1670" s="507"/>
      <c r="AS1670" s="507"/>
      <c r="AT1670" s="507"/>
      <c r="AU1670" s="507"/>
      <c r="AV1670" s="507"/>
      <c r="AW1670" s="507"/>
      <c r="AX1670" s="507"/>
      <c r="AY1670" s="507"/>
      <c r="AZ1670" s="507"/>
      <c r="BA1670" s="507"/>
      <c r="BB1670" s="62" t="s">
        <v>403</v>
      </c>
      <c r="BC1670" s="62" t="s">
        <v>404</v>
      </c>
      <c r="BD1670" s="66">
        <v>3160</v>
      </c>
      <c r="BE1670" s="507"/>
      <c r="BF1670" s="518" t="s">
        <v>2746</v>
      </c>
      <c r="BG1670" s="58" t="s">
        <v>1170</v>
      </c>
      <c r="BH1670" s="507"/>
      <c r="BI1670" s="58"/>
      <c r="BJ1670" s="58"/>
      <c r="BK1670" s="58"/>
    </row>
    <row r="1671" ht="60" hidden="1" customHeight="1">
      <c r="A1671" s="58"/>
      <c r="B1671" s="58" t="s">
        <v>62</v>
      </c>
      <c r="C1671" s="58" t="s">
        <v>63</v>
      </c>
      <c r="D1671" s="59" t="s">
        <v>64</v>
      </c>
      <c r="E1671" s="58">
        <v>267</v>
      </c>
      <c r="F1671" s="58" t="s">
        <v>2735</v>
      </c>
      <c r="G1671" s="58" t="s">
        <v>2819</v>
      </c>
      <c r="H1671" s="58" t="s">
        <v>3681</v>
      </c>
      <c r="I1671" s="58" t="s">
        <v>2738</v>
      </c>
      <c r="J1671" s="58" t="s">
        <v>2739</v>
      </c>
      <c r="K1671" s="58" t="s">
        <v>2740</v>
      </c>
      <c r="L1671" s="58" t="s">
        <v>2741</v>
      </c>
      <c r="M1671" s="512" t="s">
        <v>2742</v>
      </c>
      <c r="N1671" s="58">
        <v>112160231</v>
      </c>
      <c r="O1671" s="58" t="s">
        <v>412</v>
      </c>
      <c r="P1671" s="58" t="s">
        <v>76</v>
      </c>
      <c r="Q1671" s="66" t="s">
        <v>398</v>
      </c>
      <c r="R1671" s="74">
        <v>2015</v>
      </c>
      <c r="S1671" s="517"/>
      <c r="T1671" s="513">
        <f t="shared" si="142"/>
        <v>2015</v>
      </c>
      <c r="U1671" s="58">
        <v>4</v>
      </c>
      <c r="V1671" s="58" t="s">
        <v>325</v>
      </c>
      <c r="W1671" s="58" t="s">
        <v>2743</v>
      </c>
      <c r="X1671" s="58">
        <v>20</v>
      </c>
      <c r="Y1671" s="58" t="s">
        <v>325</v>
      </c>
      <c r="Z1671" s="58" t="s">
        <v>2743</v>
      </c>
      <c r="AA1671" s="64" t="s">
        <v>2744</v>
      </c>
      <c r="AB1671" s="507"/>
      <c r="AC1671" s="58" t="s">
        <v>141</v>
      </c>
      <c r="AD1671" s="58">
        <v>12</v>
      </c>
      <c r="AE1671" s="116">
        <v>45769</v>
      </c>
      <c r="AF1671" s="73">
        <f t="shared" si="146"/>
        <v>46133</v>
      </c>
      <c r="AG1671" s="62" t="s">
        <v>82</v>
      </c>
      <c r="AH1671" s="62" t="s">
        <v>83</v>
      </c>
      <c r="AI1671" s="58" t="s">
        <v>6340</v>
      </c>
      <c r="AJ1671" s="58" t="s">
        <v>109</v>
      </c>
      <c r="AK1671" s="73" t="str">
        <f t="shared" ca="1" si="143"/>
        <v>поверен</v>
      </c>
      <c r="AL1671" s="66" t="s">
        <v>86</v>
      </c>
      <c r="AM1671" s="66" t="s">
        <v>86</v>
      </c>
      <c r="AN1671" s="66" t="s">
        <v>87</v>
      </c>
      <c r="AO1671" s="58" t="s">
        <v>88</v>
      </c>
      <c r="AP1671" s="507"/>
      <c r="AQ1671" s="507"/>
      <c r="AR1671" s="507"/>
      <c r="AS1671" s="507"/>
      <c r="AT1671" s="507"/>
      <c r="AU1671" s="507"/>
      <c r="AV1671" s="507"/>
      <c r="AW1671" s="507"/>
      <c r="AX1671" s="507"/>
      <c r="AY1671" s="507"/>
      <c r="AZ1671" s="507"/>
      <c r="BA1671" s="507"/>
      <c r="BB1671" s="62" t="s">
        <v>403</v>
      </c>
      <c r="BC1671" s="62" t="s">
        <v>404</v>
      </c>
      <c r="BD1671" s="66">
        <v>3160</v>
      </c>
      <c r="BE1671" s="507"/>
      <c r="BF1671" s="518" t="s">
        <v>2746</v>
      </c>
      <c r="BG1671" s="58" t="s">
        <v>1170</v>
      </c>
      <c r="BH1671" s="507"/>
      <c r="BI1671" s="58"/>
      <c r="BJ1671" s="58"/>
      <c r="BK1671" s="58"/>
    </row>
    <row r="1672" ht="60" hidden="1" customHeight="1">
      <c r="A1672" s="58"/>
      <c r="B1672" s="58" t="s">
        <v>62</v>
      </c>
      <c r="C1672" s="58" t="s">
        <v>63</v>
      </c>
      <c r="D1672" s="59" t="s">
        <v>64</v>
      </c>
      <c r="E1672" s="58">
        <v>267</v>
      </c>
      <c r="F1672" s="58" t="s">
        <v>2735</v>
      </c>
      <c r="G1672" s="58" t="s">
        <v>2819</v>
      </c>
      <c r="H1672" s="58" t="s">
        <v>3685</v>
      </c>
      <c r="I1672" s="58" t="s">
        <v>2738</v>
      </c>
      <c r="J1672" s="58" t="s">
        <v>2739</v>
      </c>
      <c r="K1672" s="58" t="s">
        <v>2740</v>
      </c>
      <c r="L1672" s="58" t="s">
        <v>2741</v>
      </c>
      <c r="M1672" s="512" t="s">
        <v>2742</v>
      </c>
      <c r="N1672" s="58">
        <v>112160071</v>
      </c>
      <c r="O1672" s="58" t="s">
        <v>412</v>
      </c>
      <c r="P1672" s="58" t="s">
        <v>76</v>
      </c>
      <c r="Q1672" s="66" t="s">
        <v>398</v>
      </c>
      <c r="R1672" s="74">
        <v>2015</v>
      </c>
      <c r="S1672" s="517"/>
      <c r="T1672" s="513">
        <f t="shared" si="142"/>
        <v>2015</v>
      </c>
      <c r="U1672" s="58">
        <v>4</v>
      </c>
      <c r="V1672" s="58" t="s">
        <v>325</v>
      </c>
      <c r="W1672" s="58" t="s">
        <v>2743</v>
      </c>
      <c r="X1672" s="58">
        <v>20</v>
      </c>
      <c r="Y1672" s="58" t="s">
        <v>325</v>
      </c>
      <c r="Z1672" s="58" t="s">
        <v>2743</v>
      </c>
      <c r="AA1672" s="64" t="s">
        <v>2744</v>
      </c>
      <c r="AB1672" s="507"/>
      <c r="AC1672" s="58" t="s">
        <v>141</v>
      </c>
      <c r="AD1672" s="58">
        <v>12</v>
      </c>
      <c r="AE1672" s="116">
        <v>45769</v>
      </c>
      <c r="AF1672" s="73">
        <f t="shared" si="146"/>
        <v>46133</v>
      </c>
      <c r="AG1672" s="62" t="s">
        <v>82</v>
      </c>
      <c r="AH1672" s="62" t="s">
        <v>83</v>
      </c>
      <c r="AI1672" s="58" t="s">
        <v>6341</v>
      </c>
      <c r="AJ1672" s="58" t="s">
        <v>109</v>
      </c>
      <c r="AK1672" s="73" t="str">
        <f t="shared" ca="1" si="143"/>
        <v>поверен</v>
      </c>
      <c r="AL1672" s="66" t="s">
        <v>86</v>
      </c>
      <c r="AM1672" s="66" t="s">
        <v>86</v>
      </c>
      <c r="AN1672" s="66" t="s">
        <v>87</v>
      </c>
      <c r="AO1672" s="58" t="s">
        <v>88</v>
      </c>
      <c r="AP1672" s="507"/>
      <c r="AQ1672" s="507"/>
      <c r="AR1672" s="507"/>
      <c r="AS1672" s="507"/>
      <c r="AT1672" s="507"/>
      <c r="AU1672" s="507"/>
      <c r="AV1672" s="507"/>
      <c r="AW1672" s="507"/>
      <c r="AX1672" s="507"/>
      <c r="AY1672" s="507"/>
      <c r="AZ1672" s="507"/>
      <c r="BA1672" s="507"/>
      <c r="BB1672" s="62" t="s">
        <v>403</v>
      </c>
      <c r="BC1672" s="62" t="s">
        <v>404</v>
      </c>
      <c r="BD1672" s="66">
        <v>3160</v>
      </c>
      <c r="BE1672" s="507"/>
      <c r="BF1672" s="518" t="s">
        <v>2746</v>
      </c>
      <c r="BG1672" s="58" t="s">
        <v>1170</v>
      </c>
      <c r="BH1672" s="507"/>
      <c r="BI1672" s="58"/>
      <c r="BJ1672" s="58"/>
      <c r="BK1672" s="58"/>
    </row>
    <row r="1673" ht="60" hidden="1" customHeight="1">
      <c r="A1673" s="58"/>
      <c r="B1673" s="58" t="s">
        <v>62</v>
      </c>
      <c r="C1673" s="58" t="s">
        <v>63</v>
      </c>
      <c r="D1673" s="59" t="s">
        <v>64</v>
      </c>
      <c r="E1673" s="58">
        <v>267</v>
      </c>
      <c r="F1673" s="58" t="s">
        <v>2735</v>
      </c>
      <c r="G1673" s="58" t="s">
        <v>2819</v>
      </c>
      <c r="H1673" s="58" t="s">
        <v>3698</v>
      </c>
      <c r="I1673" s="58" t="s">
        <v>2738</v>
      </c>
      <c r="J1673" s="58" t="s">
        <v>2739</v>
      </c>
      <c r="K1673" s="58" t="s">
        <v>2740</v>
      </c>
      <c r="L1673" s="58" t="s">
        <v>2741</v>
      </c>
      <c r="M1673" s="512" t="s">
        <v>2742</v>
      </c>
      <c r="N1673" s="58">
        <v>112160078</v>
      </c>
      <c r="O1673" s="58" t="s">
        <v>412</v>
      </c>
      <c r="P1673" s="58" t="s">
        <v>76</v>
      </c>
      <c r="Q1673" s="66" t="s">
        <v>398</v>
      </c>
      <c r="R1673" s="74">
        <v>2015</v>
      </c>
      <c r="S1673" s="517"/>
      <c r="T1673" s="513">
        <f t="shared" si="142"/>
        <v>2015</v>
      </c>
      <c r="U1673" s="58">
        <v>4</v>
      </c>
      <c r="V1673" s="58" t="s">
        <v>325</v>
      </c>
      <c r="W1673" s="58" t="s">
        <v>2743</v>
      </c>
      <c r="X1673" s="58">
        <v>20</v>
      </c>
      <c r="Y1673" s="58" t="s">
        <v>325</v>
      </c>
      <c r="Z1673" s="58" t="s">
        <v>2743</v>
      </c>
      <c r="AA1673" s="64" t="s">
        <v>2744</v>
      </c>
      <c r="AB1673" s="507"/>
      <c r="AC1673" s="58" t="s">
        <v>141</v>
      </c>
      <c r="AD1673" s="58">
        <v>12</v>
      </c>
      <c r="AE1673" s="116">
        <v>45769</v>
      </c>
      <c r="AF1673" s="73">
        <f t="shared" si="146"/>
        <v>46133</v>
      </c>
      <c r="AG1673" s="62" t="s">
        <v>82</v>
      </c>
      <c r="AH1673" s="62" t="s">
        <v>83</v>
      </c>
      <c r="AI1673" s="58" t="s">
        <v>6342</v>
      </c>
      <c r="AJ1673" s="58" t="s">
        <v>109</v>
      </c>
      <c r="AK1673" s="73" t="str">
        <f t="shared" ca="1" si="143"/>
        <v>поверен</v>
      </c>
      <c r="AL1673" s="66" t="s">
        <v>86</v>
      </c>
      <c r="AM1673" s="66" t="s">
        <v>86</v>
      </c>
      <c r="AN1673" s="66" t="s">
        <v>87</v>
      </c>
      <c r="AO1673" s="58" t="s">
        <v>88</v>
      </c>
      <c r="AP1673" s="507"/>
      <c r="AQ1673" s="507"/>
      <c r="AR1673" s="507"/>
      <c r="AS1673" s="507"/>
      <c r="AT1673" s="507"/>
      <c r="AU1673" s="507"/>
      <c r="AV1673" s="507"/>
      <c r="AW1673" s="507"/>
      <c r="AX1673" s="507"/>
      <c r="AY1673" s="507"/>
      <c r="AZ1673" s="507"/>
      <c r="BA1673" s="507"/>
      <c r="BB1673" s="62" t="s">
        <v>403</v>
      </c>
      <c r="BC1673" s="62" t="s">
        <v>404</v>
      </c>
      <c r="BD1673" s="66">
        <v>3160</v>
      </c>
      <c r="BE1673" s="507"/>
      <c r="BF1673" s="518" t="s">
        <v>2746</v>
      </c>
      <c r="BG1673" s="58" t="s">
        <v>1170</v>
      </c>
      <c r="BH1673" s="507"/>
      <c r="BI1673" s="58"/>
      <c r="BJ1673" s="58"/>
      <c r="BK1673" s="58"/>
    </row>
    <row r="1674" ht="60" hidden="1" customHeight="1">
      <c r="A1674" s="58"/>
      <c r="B1674" s="58" t="s">
        <v>62</v>
      </c>
      <c r="C1674" s="58" t="s">
        <v>63</v>
      </c>
      <c r="D1674" s="59" t="s">
        <v>64</v>
      </c>
      <c r="E1674" s="58">
        <v>267</v>
      </c>
      <c r="F1674" s="58" t="s">
        <v>2735</v>
      </c>
      <c r="G1674" s="58" t="s">
        <v>2819</v>
      </c>
      <c r="H1674" s="58" t="s">
        <v>3702</v>
      </c>
      <c r="I1674" s="58" t="s">
        <v>2738</v>
      </c>
      <c r="J1674" s="58" t="s">
        <v>2739</v>
      </c>
      <c r="K1674" s="58" t="s">
        <v>2740</v>
      </c>
      <c r="L1674" s="58" t="s">
        <v>2741</v>
      </c>
      <c r="M1674" s="512" t="s">
        <v>2742</v>
      </c>
      <c r="N1674" s="58">
        <v>112160092</v>
      </c>
      <c r="O1674" s="58" t="s">
        <v>412</v>
      </c>
      <c r="P1674" s="58" t="s">
        <v>76</v>
      </c>
      <c r="Q1674" s="66" t="s">
        <v>398</v>
      </c>
      <c r="R1674" s="74">
        <v>2015</v>
      </c>
      <c r="S1674" s="517"/>
      <c r="T1674" s="513">
        <f t="shared" si="142"/>
        <v>2015</v>
      </c>
      <c r="U1674" s="58">
        <v>4</v>
      </c>
      <c r="V1674" s="58" t="s">
        <v>325</v>
      </c>
      <c r="W1674" s="58" t="s">
        <v>2743</v>
      </c>
      <c r="X1674" s="58">
        <v>20</v>
      </c>
      <c r="Y1674" s="58" t="s">
        <v>325</v>
      </c>
      <c r="Z1674" s="58" t="s">
        <v>2743</v>
      </c>
      <c r="AA1674" s="64" t="s">
        <v>2744</v>
      </c>
      <c r="AB1674" s="507"/>
      <c r="AC1674" s="58" t="s">
        <v>141</v>
      </c>
      <c r="AD1674" s="58">
        <v>12</v>
      </c>
      <c r="AE1674" s="116">
        <v>45769</v>
      </c>
      <c r="AF1674" s="73">
        <f t="shared" si="146"/>
        <v>46133</v>
      </c>
      <c r="AG1674" s="62" t="s">
        <v>82</v>
      </c>
      <c r="AH1674" s="62" t="s">
        <v>83</v>
      </c>
      <c r="AI1674" s="58" t="s">
        <v>6343</v>
      </c>
      <c r="AJ1674" s="58" t="s">
        <v>109</v>
      </c>
      <c r="AK1674" s="73" t="str">
        <f t="shared" ca="1" si="143"/>
        <v>поверен</v>
      </c>
      <c r="AL1674" s="66" t="s">
        <v>86</v>
      </c>
      <c r="AM1674" s="66" t="s">
        <v>86</v>
      </c>
      <c r="AN1674" s="66" t="s">
        <v>87</v>
      </c>
      <c r="AO1674" s="58" t="s">
        <v>88</v>
      </c>
      <c r="AP1674" s="507"/>
      <c r="AQ1674" s="507"/>
      <c r="AR1674" s="507"/>
      <c r="AS1674" s="507"/>
      <c r="AT1674" s="507"/>
      <c r="AU1674" s="507"/>
      <c r="AV1674" s="507"/>
      <c r="AW1674" s="507"/>
      <c r="AX1674" s="507"/>
      <c r="AY1674" s="507"/>
      <c r="AZ1674" s="507"/>
      <c r="BA1674" s="507"/>
      <c r="BB1674" s="62" t="s">
        <v>403</v>
      </c>
      <c r="BC1674" s="62" t="s">
        <v>404</v>
      </c>
      <c r="BD1674" s="66">
        <v>3160</v>
      </c>
      <c r="BE1674" s="507"/>
      <c r="BF1674" s="518" t="s">
        <v>2746</v>
      </c>
      <c r="BG1674" s="58" t="s">
        <v>1170</v>
      </c>
      <c r="BH1674" s="507"/>
      <c r="BI1674" s="58"/>
      <c r="BJ1674" s="58"/>
      <c r="BK1674" s="58"/>
    </row>
    <row r="1675" ht="60" hidden="1" customHeight="1">
      <c r="A1675" s="58"/>
      <c r="B1675" s="58" t="s">
        <v>62</v>
      </c>
      <c r="C1675" s="58" t="s">
        <v>63</v>
      </c>
      <c r="D1675" s="59" t="s">
        <v>64</v>
      </c>
      <c r="E1675" s="58">
        <v>267</v>
      </c>
      <c r="F1675" s="58" t="s">
        <v>2735</v>
      </c>
      <c r="G1675" s="58" t="s">
        <v>2819</v>
      </c>
      <c r="H1675" s="58" t="s">
        <v>3688</v>
      </c>
      <c r="I1675" s="58" t="s">
        <v>2738</v>
      </c>
      <c r="J1675" s="58" t="s">
        <v>2739</v>
      </c>
      <c r="K1675" s="58" t="s">
        <v>2740</v>
      </c>
      <c r="L1675" s="58" t="s">
        <v>2741</v>
      </c>
      <c r="M1675" s="512" t="s">
        <v>2742</v>
      </c>
      <c r="N1675" s="58">
        <v>112160090</v>
      </c>
      <c r="O1675" s="58" t="s">
        <v>412</v>
      </c>
      <c r="P1675" s="58" t="s">
        <v>76</v>
      </c>
      <c r="Q1675" s="66" t="s">
        <v>398</v>
      </c>
      <c r="R1675" s="74">
        <v>2015</v>
      </c>
      <c r="S1675" s="517"/>
      <c r="T1675" s="513">
        <f t="shared" si="142"/>
        <v>2015</v>
      </c>
      <c r="U1675" s="58">
        <v>4</v>
      </c>
      <c r="V1675" s="58" t="s">
        <v>325</v>
      </c>
      <c r="W1675" s="58" t="s">
        <v>2743</v>
      </c>
      <c r="X1675" s="58">
        <v>20</v>
      </c>
      <c r="Y1675" s="58" t="s">
        <v>325</v>
      </c>
      <c r="Z1675" s="58" t="s">
        <v>2743</v>
      </c>
      <c r="AA1675" s="64" t="s">
        <v>2744</v>
      </c>
      <c r="AB1675" s="507"/>
      <c r="AC1675" s="58" t="s">
        <v>141</v>
      </c>
      <c r="AD1675" s="58">
        <v>12</v>
      </c>
      <c r="AE1675" s="116">
        <v>45769</v>
      </c>
      <c r="AF1675" s="73">
        <f t="shared" si="146"/>
        <v>46133</v>
      </c>
      <c r="AG1675" s="62" t="s">
        <v>82</v>
      </c>
      <c r="AH1675" s="62" t="s">
        <v>83</v>
      </c>
      <c r="AI1675" s="58" t="s">
        <v>6344</v>
      </c>
      <c r="AJ1675" s="58" t="s">
        <v>109</v>
      </c>
      <c r="AK1675" s="73" t="str">
        <f t="shared" ca="1" si="143"/>
        <v>поверен</v>
      </c>
      <c r="AL1675" s="66" t="s">
        <v>86</v>
      </c>
      <c r="AM1675" s="66" t="s">
        <v>86</v>
      </c>
      <c r="AN1675" s="66" t="s">
        <v>87</v>
      </c>
      <c r="AO1675" s="58" t="s">
        <v>88</v>
      </c>
      <c r="AP1675" s="507"/>
      <c r="AQ1675" s="507"/>
      <c r="AR1675" s="507"/>
      <c r="AS1675" s="507"/>
      <c r="AT1675" s="507"/>
      <c r="AU1675" s="507"/>
      <c r="AV1675" s="507"/>
      <c r="AW1675" s="507"/>
      <c r="AX1675" s="507"/>
      <c r="AY1675" s="507"/>
      <c r="AZ1675" s="507"/>
      <c r="BA1675" s="507"/>
      <c r="BB1675" s="62" t="s">
        <v>403</v>
      </c>
      <c r="BC1675" s="62" t="s">
        <v>404</v>
      </c>
      <c r="BD1675" s="66">
        <v>3160</v>
      </c>
      <c r="BE1675" s="507"/>
      <c r="BF1675" s="518" t="s">
        <v>2746</v>
      </c>
      <c r="BG1675" s="58" t="s">
        <v>1170</v>
      </c>
      <c r="BH1675" s="507"/>
      <c r="BI1675" s="58"/>
      <c r="BJ1675" s="58"/>
      <c r="BK1675" s="58"/>
    </row>
    <row r="1676" ht="60" hidden="1" customHeight="1">
      <c r="A1676" s="58"/>
      <c r="B1676" s="58" t="s">
        <v>62</v>
      </c>
      <c r="C1676" s="58" t="s">
        <v>63</v>
      </c>
      <c r="D1676" s="59" t="s">
        <v>64</v>
      </c>
      <c r="E1676" s="58">
        <v>267</v>
      </c>
      <c r="F1676" s="58" t="s">
        <v>2735</v>
      </c>
      <c r="G1676" s="58" t="s">
        <v>2819</v>
      </c>
      <c r="H1676" s="58" t="s">
        <v>3692</v>
      </c>
      <c r="I1676" s="58" t="s">
        <v>2738</v>
      </c>
      <c r="J1676" s="58" t="s">
        <v>2739</v>
      </c>
      <c r="K1676" s="58" t="s">
        <v>2740</v>
      </c>
      <c r="L1676" s="58" t="s">
        <v>2741</v>
      </c>
      <c r="M1676" s="512" t="s">
        <v>2742</v>
      </c>
      <c r="N1676" s="58">
        <v>112160062</v>
      </c>
      <c r="O1676" s="58" t="s">
        <v>412</v>
      </c>
      <c r="P1676" s="58" t="s">
        <v>76</v>
      </c>
      <c r="Q1676" s="66" t="s">
        <v>398</v>
      </c>
      <c r="R1676" s="74">
        <v>2015</v>
      </c>
      <c r="S1676" s="517"/>
      <c r="T1676" s="513">
        <f t="shared" si="142"/>
        <v>2015</v>
      </c>
      <c r="U1676" s="58">
        <v>4</v>
      </c>
      <c r="V1676" s="58" t="s">
        <v>325</v>
      </c>
      <c r="W1676" s="58" t="s">
        <v>2743</v>
      </c>
      <c r="X1676" s="58">
        <v>20</v>
      </c>
      <c r="Y1676" s="58" t="s">
        <v>325</v>
      </c>
      <c r="Z1676" s="58" t="s">
        <v>2743</v>
      </c>
      <c r="AA1676" s="64" t="s">
        <v>2744</v>
      </c>
      <c r="AB1676" s="507"/>
      <c r="AC1676" s="58" t="s">
        <v>141</v>
      </c>
      <c r="AD1676" s="58">
        <v>12</v>
      </c>
      <c r="AE1676" s="116">
        <v>45769</v>
      </c>
      <c r="AF1676" s="73">
        <f t="shared" si="146"/>
        <v>46133</v>
      </c>
      <c r="AG1676" s="62" t="s">
        <v>82</v>
      </c>
      <c r="AH1676" s="62" t="s">
        <v>83</v>
      </c>
      <c r="AI1676" s="58" t="s">
        <v>6345</v>
      </c>
      <c r="AJ1676" s="58" t="s">
        <v>109</v>
      </c>
      <c r="AK1676" s="73" t="str">
        <f t="shared" ca="1" si="143"/>
        <v>поверен</v>
      </c>
      <c r="AL1676" s="66" t="s">
        <v>86</v>
      </c>
      <c r="AM1676" s="66" t="s">
        <v>86</v>
      </c>
      <c r="AN1676" s="66" t="s">
        <v>87</v>
      </c>
      <c r="AO1676" s="58" t="s">
        <v>88</v>
      </c>
      <c r="AP1676" s="507"/>
      <c r="AQ1676" s="507"/>
      <c r="AR1676" s="507"/>
      <c r="AS1676" s="507"/>
      <c r="AT1676" s="507"/>
      <c r="AU1676" s="507"/>
      <c r="AV1676" s="507"/>
      <c r="AW1676" s="507"/>
      <c r="AX1676" s="507"/>
      <c r="AY1676" s="507"/>
      <c r="AZ1676" s="507"/>
      <c r="BA1676" s="507"/>
      <c r="BB1676" s="62" t="s">
        <v>403</v>
      </c>
      <c r="BC1676" s="62" t="s">
        <v>404</v>
      </c>
      <c r="BD1676" s="66">
        <v>3160</v>
      </c>
      <c r="BE1676" s="507"/>
      <c r="BF1676" s="518" t="s">
        <v>2746</v>
      </c>
      <c r="BG1676" s="58" t="s">
        <v>1170</v>
      </c>
      <c r="BH1676" s="507"/>
      <c r="BI1676" s="58"/>
      <c r="BJ1676" s="58"/>
      <c r="BK1676" s="58"/>
    </row>
    <row r="1677" ht="60" hidden="1" customHeight="1">
      <c r="A1677" s="58"/>
      <c r="B1677" s="58" t="s">
        <v>62</v>
      </c>
      <c r="C1677" s="58" t="s">
        <v>63</v>
      </c>
      <c r="D1677" s="59" t="s">
        <v>64</v>
      </c>
      <c r="E1677" s="58">
        <v>267</v>
      </c>
      <c r="F1677" s="58" t="s">
        <v>2735</v>
      </c>
      <c r="G1677" s="58" t="s">
        <v>2819</v>
      </c>
      <c r="H1677" s="58" t="s">
        <v>6346</v>
      </c>
      <c r="I1677" s="58" t="s">
        <v>2738</v>
      </c>
      <c r="J1677" s="58" t="s">
        <v>2739</v>
      </c>
      <c r="K1677" s="58" t="s">
        <v>2740</v>
      </c>
      <c r="L1677" s="58" t="s">
        <v>2741</v>
      </c>
      <c r="M1677" s="512" t="s">
        <v>2742</v>
      </c>
      <c r="N1677" s="58">
        <v>112160049</v>
      </c>
      <c r="O1677" s="58" t="s">
        <v>412</v>
      </c>
      <c r="P1677" s="58" t="s">
        <v>76</v>
      </c>
      <c r="Q1677" s="66" t="s">
        <v>398</v>
      </c>
      <c r="R1677" s="74">
        <v>2015</v>
      </c>
      <c r="S1677" s="517"/>
      <c r="T1677" s="513">
        <f t="shared" ref="T1677:T1721" si="147">R1677+S1677*365.2</f>
        <v>2015</v>
      </c>
      <c r="U1677" s="58">
        <v>4</v>
      </c>
      <c r="V1677" s="58" t="s">
        <v>325</v>
      </c>
      <c r="W1677" s="58" t="s">
        <v>2743</v>
      </c>
      <c r="X1677" s="58">
        <v>20</v>
      </c>
      <c r="Y1677" s="58" t="s">
        <v>325</v>
      </c>
      <c r="Z1677" s="58" t="s">
        <v>2743</v>
      </c>
      <c r="AA1677" s="64" t="s">
        <v>2744</v>
      </c>
      <c r="AB1677" s="507"/>
      <c r="AC1677" s="58" t="s">
        <v>141</v>
      </c>
      <c r="AD1677" s="58">
        <v>12</v>
      </c>
      <c r="AE1677" s="116">
        <v>45769</v>
      </c>
      <c r="AF1677" s="73">
        <f t="shared" si="146"/>
        <v>46133</v>
      </c>
      <c r="AG1677" s="62" t="s">
        <v>82</v>
      </c>
      <c r="AH1677" s="62" t="s">
        <v>83</v>
      </c>
      <c r="AI1677" s="58" t="s">
        <v>6347</v>
      </c>
      <c r="AJ1677" s="58" t="s">
        <v>109</v>
      </c>
      <c r="AK1677" s="73" t="str">
        <f t="shared" ca="1" si="143"/>
        <v>поверен</v>
      </c>
      <c r="AL1677" s="66" t="s">
        <v>86</v>
      </c>
      <c r="AM1677" s="66" t="s">
        <v>86</v>
      </c>
      <c r="AN1677" s="66" t="s">
        <v>87</v>
      </c>
      <c r="AO1677" s="58" t="s">
        <v>88</v>
      </c>
      <c r="AP1677" s="507"/>
      <c r="AQ1677" s="507"/>
      <c r="AR1677" s="507"/>
      <c r="AS1677" s="507"/>
      <c r="AT1677" s="507"/>
      <c r="AU1677" s="507"/>
      <c r="AV1677" s="507"/>
      <c r="AW1677" s="507"/>
      <c r="AX1677" s="507"/>
      <c r="AY1677" s="507"/>
      <c r="AZ1677" s="507"/>
      <c r="BA1677" s="507"/>
      <c r="BB1677" s="62" t="s">
        <v>403</v>
      </c>
      <c r="BC1677" s="62" t="s">
        <v>404</v>
      </c>
      <c r="BD1677" s="66">
        <v>3160</v>
      </c>
      <c r="BE1677" s="507"/>
      <c r="BF1677" s="518" t="s">
        <v>2746</v>
      </c>
      <c r="BG1677" s="58" t="s">
        <v>1170</v>
      </c>
      <c r="BH1677" s="507"/>
      <c r="BI1677" s="58"/>
      <c r="BJ1677" s="58"/>
      <c r="BK1677" s="58"/>
    </row>
    <row r="1678" ht="60" hidden="1" customHeight="1">
      <c r="A1678" s="58"/>
      <c r="B1678" s="58" t="s">
        <v>62</v>
      </c>
      <c r="C1678" s="58" t="s">
        <v>63</v>
      </c>
      <c r="D1678" s="59" t="s">
        <v>64</v>
      </c>
      <c r="E1678" s="58">
        <v>267</v>
      </c>
      <c r="F1678" s="58" t="s">
        <v>2735</v>
      </c>
      <c r="G1678" s="58" t="s">
        <v>2819</v>
      </c>
      <c r="H1678" s="58" t="s">
        <v>6348</v>
      </c>
      <c r="I1678" s="58" t="s">
        <v>2738</v>
      </c>
      <c r="J1678" s="58" t="s">
        <v>2739</v>
      </c>
      <c r="K1678" s="58" t="s">
        <v>2740</v>
      </c>
      <c r="L1678" s="58" t="s">
        <v>2741</v>
      </c>
      <c r="M1678" s="512" t="s">
        <v>2742</v>
      </c>
      <c r="N1678" s="58">
        <v>112150665</v>
      </c>
      <c r="O1678" s="58" t="s">
        <v>412</v>
      </c>
      <c r="P1678" s="58" t="s">
        <v>76</v>
      </c>
      <c r="Q1678" s="66" t="s">
        <v>398</v>
      </c>
      <c r="R1678" s="74">
        <v>2015</v>
      </c>
      <c r="S1678" s="517"/>
      <c r="T1678" s="513">
        <f t="shared" si="147"/>
        <v>2015</v>
      </c>
      <c r="U1678" s="58">
        <v>4</v>
      </c>
      <c r="V1678" s="58" t="s">
        <v>325</v>
      </c>
      <c r="W1678" s="58" t="s">
        <v>2743</v>
      </c>
      <c r="X1678" s="58">
        <v>20</v>
      </c>
      <c r="Y1678" s="58" t="s">
        <v>325</v>
      </c>
      <c r="Z1678" s="58" t="s">
        <v>2743</v>
      </c>
      <c r="AA1678" s="64" t="s">
        <v>2744</v>
      </c>
      <c r="AB1678" s="507"/>
      <c r="AC1678" s="58" t="s">
        <v>141</v>
      </c>
      <c r="AD1678" s="58">
        <v>12</v>
      </c>
      <c r="AE1678" s="116">
        <v>45769</v>
      </c>
      <c r="AF1678" s="73">
        <f t="shared" si="146"/>
        <v>46133</v>
      </c>
      <c r="AG1678" s="62" t="s">
        <v>82</v>
      </c>
      <c r="AH1678" s="62" t="s">
        <v>83</v>
      </c>
      <c r="AI1678" s="58" t="s">
        <v>6349</v>
      </c>
      <c r="AJ1678" s="58" t="s">
        <v>109</v>
      </c>
      <c r="AK1678" s="73" t="str">
        <f t="shared" ca="1" si="143"/>
        <v>поверен</v>
      </c>
      <c r="AL1678" s="66" t="s">
        <v>86</v>
      </c>
      <c r="AM1678" s="66" t="s">
        <v>86</v>
      </c>
      <c r="AN1678" s="66" t="s">
        <v>87</v>
      </c>
      <c r="AO1678" s="58" t="s">
        <v>88</v>
      </c>
      <c r="AP1678" s="507"/>
      <c r="AQ1678" s="507"/>
      <c r="AR1678" s="507"/>
      <c r="AS1678" s="507"/>
      <c r="AT1678" s="507"/>
      <c r="AU1678" s="507"/>
      <c r="AV1678" s="507"/>
      <c r="AW1678" s="507"/>
      <c r="AX1678" s="507"/>
      <c r="AY1678" s="507"/>
      <c r="AZ1678" s="507"/>
      <c r="BA1678" s="507"/>
      <c r="BB1678" s="62" t="s">
        <v>403</v>
      </c>
      <c r="BC1678" s="62" t="s">
        <v>404</v>
      </c>
      <c r="BD1678" s="66">
        <v>3160</v>
      </c>
      <c r="BE1678" s="507"/>
      <c r="BF1678" s="518" t="s">
        <v>2746</v>
      </c>
      <c r="BG1678" s="58" t="s">
        <v>1170</v>
      </c>
      <c r="BH1678" s="507"/>
      <c r="BI1678" s="58"/>
      <c r="BJ1678" s="58"/>
      <c r="BK1678" s="58"/>
    </row>
    <row r="1679" ht="60" hidden="1" customHeight="1">
      <c r="A1679" s="58"/>
      <c r="B1679" s="58" t="s">
        <v>62</v>
      </c>
      <c r="C1679" s="58" t="s">
        <v>63</v>
      </c>
      <c r="D1679" s="59" t="s">
        <v>64</v>
      </c>
      <c r="E1679" s="58">
        <v>267</v>
      </c>
      <c r="F1679" s="58" t="s">
        <v>2735</v>
      </c>
      <c r="G1679" s="58" t="s">
        <v>2819</v>
      </c>
      <c r="H1679" s="58" t="s">
        <v>6350</v>
      </c>
      <c r="I1679" s="58" t="s">
        <v>2738</v>
      </c>
      <c r="J1679" s="58" t="s">
        <v>2739</v>
      </c>
      <c r="K1679" s="58" t="s">
        <v>2740</v>
      </c>
      <c r="L1679" s="58" t="s">
        <v>2741</v>
      </c>
      <c r="M1679" s="512" t="s">
        <v>2742</v>
      </c>
      <c r="N1679" s="58">
        <v>112160288</v>
      </c>
      <c r="O1679" s="58" t="s">
        <v>412</v>
      </c>
      <c r="P1679" s="58" t="s">
        <v>76</v>
      </c>
      <c r="Q1679" s="66" t="s">
        <v>398</v>
      </c>
      <c r="R1679" s="74">
        <v>2015</v>
      </c>
      <c r="S1679" s="517"/>
      <c r="T1679" s="513">
        <f t="shared" si="147"/>
        <v>2015</v>
      </c>
      <c r="U1679" s="58">
        <v>4</v>
      </c>
      <c r="V1679" s="58" t="s">
        <v>325</v>
      </c>
      <c r="W1679" s="58" t="s">
        <v>2743</v>
      </c>
      <c r="X1679" s="58">
        <v>20</v>
      </c>
      <c r="Y1679" s="58" t="s">
        <v>325</v>
      </c>
      <c r="Z1679" s="58" t="s">
        <v>2743</v>
      </c>
      <c r="AA1679" s="64" t="s">
        <v>2744</v>
      </c>
      <c r="AB1679" s="507"/>
      <c r="AC1679" s="58" t="s">
        <v>141</v>
      </c>
      <c r="AD1679" s="58">
        <v>12</v>
      </c>
      <c r="AE1679" s="116">
        <v>45769</v>
      </c>
      <c r="AF1679" s="73">
        <f t="shared" si="146"/>
        <v>46133</v>
      </c>
      <c r="AG1679" s="62" t="s">
        <v>82</v>
      </c>
      <c r="AH1679" s="62" t="s">
        <v>83</v>
      </c>
      <c r="AI1679" s="58" t="s">
        <v>6351</v>
      </c>
      <c r="AJ1679" s="58" t="s">
        <v>109</v>
      </c>
      <c r="AK1679" s="73" t="str">
        <f t="shared" ref="AK1679:AK1721" ca="1" si="148">IF(AE1679=0,"нет данных",IF(TODAY()&lt;AF1679-30,"поверен",IF(TODAY()&gt;AF1679,"ЗАМЕНИТЬ","ПРОСРОЧЕН")))</f>
        <v>поверен</v>
      </c>
      <c r="AL1679" s="66" t="s">
        <v>86</v>
      </c>
      <c r="AM1679" s="66" t="s">
        <v>86</v>
      </c>
      <c r="AN1679" s="66" t="s">
        <v>87</v>
      </c>
      <c r="AO1679" s="58" t="s">
        <v>88</v>
      </c>
      <c r="AP1679" s="507"/>
      <c r="AQ1679" s="507"/>
      <c r="AR1679" s="507"/>
      <c r="AS1679" s="507"/>
      <c r="AT1679" s="507"/>
      <c r="AU1679" s="507"/>
      <c r="AV1679" s="507"/>
      <c r="AW1679" s="507"/>
      <c r="AX1679" s="507"/>
      <c r="AY1679" s="507"/>
      <c r="AZ1679" s="507"/>
      <c r="BA1679" s="507"/>
      <c r="BB1679" s="62" t="s">
        <v>403</v>
      </c>
      <c r="BC1679" s="62" t="s">
        <v>404</v>
      </c>
      <c r="BD1679" s="66">
        <v>3160</v>
      </c>
      <c r="BE1679" s="507"/>
      <c r="BF1679" s="518" t="s">
        <v>2746</v>
      </c>
      <c r="BG1679" s="58" t="s">
        <v>1170</v>
      </c>
      <c r="BH1679" s="507"/>
      <c r="BI1679" s="58"/>
      <c r="BJ1679" s="58"/>
      <c r="BK1679" s="58"/>
    </row>
    <row r="1680" ht="60" hidden="1" customHeight="1">
      <c r="A1680" s="58"/>
      <c r="B1680" s="58" t="s">
        <v>62</v>
      </c>
      <c r="C1680" s="58" t="s">
        <v>63</v>
      </c>
      <c r="D1680" s="59" t="s">
        <v>64</v>
      </c>
      <c r="E1680" s="58">
        <v>267</v>
      </c>
      <c r="F1680" s="58" t="s">
        <v>2735</v>
      </c>
      <c r="G1680" s="58" t="s">
        <v>2819</v>
      </c>
      <c r="H1680" s="58" t="s">
        <v>6352</v>
      </c>
      <c r="I1680" s="58" t="s">
        <v>2738</v>
      </c>
      <c r="J1680" s="58" t="s">
        <v>2739</v>
      </c>
      <c r="K1680" s="58" t="s">
        <v>2740</v>
      </c>
      <c r="L1680" s="58" t="s">
        <v>2741</v>
      </c>
      <c r="M1680" s="512" t="s">
        <v>2742</v>
      </c>
      <c r="N1680" s="58">
        <v>112160279</v>
      </c>
      <c r="O1680" s="58" t="s">
        <v>412</v>
      </c>
      <c r="P1680" s="58" t="s">
        <v>76</v>
      </c>
      <c r="Q1680" s="66" t="s">
        <v>398</v>
      </c>
      <c r="R1680" s="74">
        <v>2015</v>
      </c>
      <c r="S1680" s="517"/>
      <c r="T1680" s="513">
        <f t="shared" si="147"/>
        <v>2015</v>
      </c>
      <c r="U1680" s="58">
        <v>4</v>
      </c>
      <c r="V1680" s="58" t="s">
        <v>325</v>
      </c>
      <c r="W1680" s="58" t="s">
        <v>2743</v>
      </c>
      <c r="X1680" s="58">
        <v>20</v>
      </c>
      <c r="Y1680" s="58" t="s">
        <v>325</v>
      </c>
      <c r="Z1680" s="58" t="s">
        <v>2743</v>
      </c>
      <c r="AA1680" s="64" t="s">
        <v>2744</v>
      </c>
      <c r="AB1680" s="507"/>
      <c r="AC1680" s="58" t="s">
        <v>141</v>
      </c>
      <c r="AD1680" s="58">
        <v>12</v>
      </c>
      <c r="AE1680" s="116">
        <v>45769</v>
      </c>
      <c r="AF1680" s="73">
        <f t="shared" si="146"/>
        <v>46133</v>
      </c>
      <c r="AG1680" s="62" t="s">
        <v>82</v>
      </c>
      <c r="AH1680" s="62" t="s">
        <v>83</v>
      </c>
      <c r="AI1680" s="58" t="s">
        <v>6353</v>
      </c>
      <c r="AJ1680" s="58" t="s">
        <v>109</v>
      </c>
      <c r="AK1680" s="73" t="str">
        <f t="shared" ca="1" si="148"/>
        <v>поверен</v>
      </c>
      <c r="AL1680" s="66" t="s">
        <v>86</v>
      </c>
      <c r="AM1680" s="66" t="s">
        <v>86</v>
      </c>
      <c r="AN1680" s="66" t="s">
        <v>87</v>
      </c>
      <c r="AO1680" s="58" t="s">
        <v>88</v>
      </c>
      <c r="AP1680" s="507"/>
      <c r="AQ1680" s="507"/>
      <c r="AR1680" s="507"/>
      <c r="AS1680" s="507"/>
      <c r="AT1680" s="507"/>
      <c r="AU1680" s="507"/>
      <c r="AV1680" s="507"/>
      <c r="AW1680" s="507"/>
      <c r="AX1680" s="507"/>
      <c r="AY1680" s="507"/>
      <c r="AZ1680" s="507"/>
      <c r="BA1680" s="507"/>
      <c r="BB1680" s="62" t="s">
        <v>403</v>
      </c>
      <c r="BC1680" s="62" t="s">
        <v>404</v>
      </c>
      <c r="BD1680" s="66">
        <v>3160</v>
      </c>
      <c r="BE1680" s="507"/>
      <c r="BF1680" s="518" t="s">
        <v>2746</v>
      </c>
      <c r="BG1680" s="58" t="s">
        <v>1170</v>
      </c>
      <c r="BH1680" s="507"/>
      <c r="BI1680" s="58"/>
      <c r="BJ1680" s="58"/>
      <c r="BK1680" s="58"/>
    </row>
    <row r="1681" ht="60" hidden="1" customHeight="1">
      <c r="A1681" s="114"/>
      <c r="B1681" s="58" t="s">
        <v>62</v>
      </c>
      <c r="C1681" s="58" t="s">
        <v>63</v>
      </c>
      <c r="D1681" s="59" t="s">
        <v>64</v>
      </c>
      <c r="E1681" s="58">
        <v>267</v>
      </c>
      <c r="F1681" s="58" t="s">
        <v>2735</v>
      </c>
      <c r="G1681" s="58" t="s">
        <v>2819</v>
      </c>
      <c r="H1681" s="58" t="s">
        <v>6354</v>
      </c>
      <c r="I1681" s="58" t="s">
        <v>2738</v>
      </c>
      <c r="J1681" s="58" t="s">
        <v>2739</v>
      </c>
      <c r="K1681" s="58" t="s">
        <v>2740</v>
      </c>
      <c r="L1681" s="58" t="s">
        <v>2741</v>
      </c>
      <c r="M1681" s="512" t="s">
        <v>2742</v>
      </c>
      <c r="N1681" s="58">
        <v>112160185</v>
      </c>
      <c r="O1681" s="58" t="s">
        <v>412</v>
      </c>
      <c r="P1681" s="58" t="s">
        <v>76</v>
      </c>
      <c r="Q1681" s="66" t="s">
        <v>398</v>
      </c>
      <c r="R1681" s="74">
        <v>2015</v>
      </c>
      <c r="S1681" s="517"/>
      <c r="T1681" s="513">
        <f t="shared" si="147"/>
        <v>2015</v>
      </c>
      <c r="U1681" s="58">
        <v>4</v>
      </c>
      <c r="V1681" s="58" t="s">
        <v>325</v>
      </c>
      <c r="W1681" s="58" t="s">
        <v>2743</v>
      </c>
      <c r="X1681" s="58">
        <v>20</v>
      </c>
      <c r="Y1681" s="58" t="s">
        <v>325</v>
      </c>
      <c r="Z1681" s="58" t="s">
        <v>2743</v>
      </c>
      <c r="AA1681" s="64" t="s">
        <v>2744</v>
      </c>
      <c r="AB1681" s="507"/>
      <c r="AC1681" s="58" t="s">
        <v>141</v>
      </c>
      <c r="AD1681" s="58">
        <v>12</v>
      </c>
      <c r="AE1681" s="116">
        <v>45769</v>
      </c>
      <c r="AF1681" s="73">
        <f t="shared" si="146"/>
        <v>46133</v>
      </c>
      <c r="AG1681" s="62" t="s">
        <v>82</v>
      </c>
      <c r="AH1681" s="62" t="s">
        <v>83</v>
      </c>
      <c r="AI1681" s="58" t="s">
        <v>6355</v>
      </c>
      <c r="AJ1681" s="58" t="s">
        <v>109</v>
      </c>
      <c r="AK1681" s="73" t="str">
        <f t="shared" ca="1" si="148"/>
        <v>поверен</v>
      </c>
      <c r="AL1681" s="66" t="s">
        <v>86</v>
      </c>
      <c r="AM1681" s="66" t="s">
        <v>86</v>
      </c>
      <c r="AN1681" s="66" t="s">
        <v>87</v>
      </c>
      <c r="AO1681" s="58" t="s">
        <v>88</v>
      </c>
      <c r="AP1681" s="507"/>
      <c r="AQ1681" s="507"/>
      <c r="AR1681" s="507"/>
      <c r="AS1681" s="507"/>
      <c r="AT1681" s="507"/>
      <c r="AU1681" s="507"/>
      <c r="AV1681" s="507"/>
      <c r="AW1681" s="507"/>
      <c r="AX1681" s="507"/>
      <c r="AY1681" s="507"/>
      <c r="AZ1681" s="507"/>
      <c r="BA1681" s="507"/>
      <c r="BB1681" s="62" t="s">
        <v>403</v>
      </c>
      <c r="BC1681" s="62" t="s">
        <v>404</v>
      </c>
      <c r="BD1681" s="66">
        <v>3160</v>
      </c>
      <c r="BE1681" s="507"/>
      <c r="BF1681" s="518" t="s">
        <v>2746</v>
      </c>
      <c r="BG1681" s="58" t="s">
        <v>1170</v>
      </c>
      <c r="BH1681" s="507"/>
      <c r="BI1681" s="58"/>
      <c r="BJ1681" s="58"/>
      <c r="BK1681" s="58"/>
    </row>
    <row r="1682" ht="60" hidden="1" customHeight="1">
      <c r="A1682" s="114"/>
      <c r="B1682" s="58" t="s">
        <v>62</v>
      </c>
      <c r="C1682" s="58" t="s">
        <v>63</v>
      </c>
      <c r="D1682" s="59" t="s">
        <v>64</v>
      </c>
      <c r="E1682" s="58">
        <v>267</v>
      </c>
      <c r="F1682" s="58" t="s">
        <v>2735</v>
      </c>
      <c r="G1682" s="58" t="s">
        <v>2819</v>
      </c>
      <c r="H1682" s="58" t="s">
        <v>3973</v>
      </c>
      <c r="I1682" s="58" t="s">
        <v>2738</v>
      </c>
      <c r="J1682" s="58" t="s">
        <v>2739</v>
      </c>
      <c r="K1682" s="58" t="s">
        <v>2740</v>
      </c>
      <c r="L1682" s="58" t="s">
        <v>2741</v>
      </c>
      <c r="M1682" s="512" t="s">
        <v>2742</v>
      </c>
      <c r="N1682" s="58">
        <v>112160129</v>
      </c>
      <c r="O1682" s="58" t="s">
        <v>412</v>
      </c>
      <c r="P1682" s="58" t="s">
        <v>76</v>
      </c>
      <c r="Q1682" s="66" t="s">
        <v>398</v>
      </c>
      <c r="R1682" s="74">
        <v>2015</v>
      </c>
      <c r="S1682" s="517"/>
      <c r="T1682" s="513">
        <f t="shared" si="147"/>
        <v>2015</v>
      </c>
      <c r="U1682" s="58">
        <v>4</v>
      </c>
      <c r="V1682" s="58" t="s">
        <v>325</v>
      </c>
      <c r="W1682" s="58" t="s">
        <v>2743</v>
      </c>
      <c r="X1682" s="58">
        <v>20</v>
      </c>
      <c r="Y1682" s="58" t="s">
        <v>325</v>
      </c>
      <c r="Z1682" s="58" t="s">
        <v>2743</v>
      </c>
      <c r="AA1682" s="64" t="s">
        <v>2744</v>
      </c>
      <c r="AB1682" s="507"/>
      <c r="AC1682" s="58" t="s">
        <v>141</v>
      </c>
      <c r="AD1682" s="58">
        <v>12</v>
      </c>
      <c r="AE1682" s="116">
        <v>45769</v>
      </c>
      <c r="AF1682" s="73">
        <f t="shared" si="146"/>
        <v>46133</v>
      </c>
      <c r="AG1682" s="62" t="s">
        <v>82</v>
      </c>
      <c r="AH1682" s="62" t="s">
        <v>83</v>
      </c>
      <c r="AI1682" s="58" t="s">
        <v>6356</v>
      </c>
      <c r="AJ1682" s="58" t="s">
        <v>109</v>
      </c>
      <c r="AK1682" s="73" t="str">
        <f t="shared" ca="1" si="148"/>
        <v>поверен</v>
      </c>
      <c r="AL1682" s="66" t="s">
        <v>86</v>
      </c>
      <c r="AM1682" s="66" t="s">
        <v>86</v>
      </c>
      <c r="AN1682" s="66" t="s">
        <v>87</v>
      </c>
      <c r="AO1682" s="58" t="s">
        <v>88</v>
      </c>
      <c r="AP1682" s="507"/>
      <c r="AQ1682" s="507"/>
      <c r="AR1682" s="507"/>
      <c r="AS1682" s="507"/>
      <c r="AT1682" s="507"/>
      <c r="AU1682" s="507"/>
      <c r="AV1682" s="507"/>
      <c r="AW1682" s="507"/>
      <c r="AX1682" s="507"/>
      <c r="AY1682" s="507"/>
      <c r="AZ1682" s="507"/>
      <c r="BA1682" s="507"/>
      <c r="BB1682" s="62" t="s">
        <v>403</v>
      </c>
      <c r="BC1682" s="62" t="s">
        <v>404</v>
      </c>
      <c r="BD1682" s="66">
        <v>3160</v>
      </c>
      <c r="BE1682" s="507"/>
      <c r="BF1682" s="518" t="s">
        <v>2746</v>
      </c>
      <c r="BG1682" s="58" t="s">
        <v>1170</v>
      </c>
      <c r="BH1682" s="507"/>
      <c r="BI1682" s="58"/>
      <c r="BJ1682" s="58"/>
      <c r="BK1682" s="58"/>
    </row>
    <row r="1683" ht="60" hidden="1" customHeight="1">
      <c r="A1683" s="114"/>
      <c r="B1683" s="58" t="s">
        <v>62</v>
      </c>
      <c r="C1683" s="58" t="s">
        <v>63</v>
      </c>
      <c r="D1683" s="59" t="s">
        <v>64</v>
      </c>
      <c r="E1683" s="58">
        <v>267</v>
      </c>
      <c r="F1683" s="58" t="s">
        <v>2735</v>
      </c>
      <c r="G1683" s="58" t="s">
        <v>2819</v>
      </c>
      <c r="H1683" s="58" t="s">
        <v>3977</v>
      </c>
      <c r="I1683" s="58" t="s">
        <v>2738</v>
      </c>
      <c r="J1683" s="58" t="s">
        <v>2739</v>
      </c>
      <c r="K1683" s="58" t="s">
        <v>2740</v>
      </c>
      <c r="L1683" s="58" t="s">
        <v>2741</v>
      </c>
      <c r="M1683" s="512" t="s">
        <v>2742</v>
      </c>
      <c r="N1683" s="58">
        <v>112160134</v>
      </c>
      <c r="O1683" s="58" t="s">
        <v>412</v>
      </c>
      <c r="P1683" s="58" t="s">
        <v>76</v>
      </c>
      <c r="Q1683" s="66" t="s">
        <v>398</v>
      </c>
      <c r="R1683" s="74">
        <v>2015</v>
      </c>
      <c r="S1683" s="517"/>
      <c r="T1683" s="513">
        <f t="shared" si="147"/>
        <v>2015</v>
      </c>
      <c r="U1683" s="58">
        <v>4</v>
      </c>
      <c r="V1683" s="58" t="s">
        <v>325</v>
      </c>
      <c r="W1683" s="58" t="s">
        <v>2743</v>
      </c>
      <c r="X1683" s="58">
        <v>20</v>
      </c>
      <c r="Y1683" s="58" t="s">
        <v>325</v>
      </c>
      <c r="Z1683" s="58" t="s">
        <v>2743</v>
      </c>
      <c r="AA1683" s="64" t="s">
        <v>2744</v>
      </c>
      <c r="AB1683" s="507"/>
      <c r="AC1683" s="58" t="s">
        <v>141</v>
      </c>
      <c r="AD1683" s="58">
        <v>12</v>
      </c>
      <c r="AE1683" s="116">
        <v>45769</v>
      </c>
      <c r="AF1683" s="73">
        <f t="shared" si="146"/>
        <v>46133</v>
      </c>
      <c r="AG1683" s="62" t="s">
        <v>82</v>
      </c>
      <c r="AH1683" s="62" t="s">
        <v>83</v>
      </c>
      <c r="AI1683" s="58" t="s">
        <v>6357</v>
      </c>
      <c r="AJ1683" s="58" t="s">
        <v>109</v>
      </c>
      <c r="AK1683" s="73" t="str">
        <f t="shared" ca="1" si="148"/>
        <v>поверен</v>
      </c>
      <c r="AL1683" s="66" t="s">
        <v>86</v>
      </c>
      <c r="AM1683" s="66" t="s">
        <v>86</v>
      </c>
      <c r="AN1683" s="66" t="s">
        <v>87</v>
      </c>
      <c r="AO1683" s="58" t="s">
        <v>88</v>
      </c>
      <c r="AP1683" s="507"/>
      <c r="AQ1683" s="507"/>
      <c r="AR1683" s="507"/>
      <c r="AS1683" s="507"/>
      <c r="AT1683" s="507"/>
      <c r="AU1683" s="507"/>
      <c r="AV1683" s="507"/>
      <c r="AW1683" s="507"/>
      <c r="AX1683" s="507"/>
      <c r="AY1683" s="507"/>
      <c r="AZ1683" s="507"/>
      <c r="BA1683" s="507"/>
      <c r="BB1683" s="62" t="s">
        <v>403</v>
      </c>
      <c r="BC1683" s="62" t="s">
        <v>404</v>
      </c>
      <c r="BD1683" s="66">
        <v>3160</v>
      </c>
      <c r="BE1683" s="507"/>
      <c r="BF1683" s="518" t="s">
        <v>2746</v>
      </c>
      <c r="BG1683" s="58" t="s">
        <v>1170</v>
      </c>
      <c r="BH1683" s="507"/>
      <c r="BI1683" s="58"/>
      <c r="BJ1683" s="58"/>
      <c r="BK1683" s="58"/>
    </row>
    <row r="1684" ht="60" hidden="1" customHeight="1">
      <c r="A1684" s="37"/>
      <c r="B1684" s="37" t="s">
        <v>62</v>
      </c>
      <c r="C1684" s="37" t="s">
        <v>63</v>
      </c>
      <c r="D1684" s="56" t="s">
        <v>64</v>
      </c>
      <c r="E1684" s="37">
        <v>267</v>
      </c>
      <c r="F1684" s="37" t="s">
        <v>2735</v>
      </c>
      <c r="G1684" s="37" t="s">
        <v>2819</v>
      </c>
      <c r="H1684" s="37" t="s">
        <v>3980</v>
      </c>
      <c r="I1684" s="37" t="s">
        <v>2738</v>
      </c>
      <c r="J1684" s="37" t="s">
        <v>2739</v>
      </c>
      <c r="K1684" s="37" t="s">
        <v>2740</v>
      </c>
      <c r="L1684" s="37" t="s">
        <v>2741</v>
      </c>
      <c r="M1684" s="515" t="s">
        <v>2742</v>
      </c>
      <c r="N1684" s="37">
        <v>112150642</v>
      </c>
      <c r="O1684" s="37" t="s">
        <v>412</v>
      </c>
      <c r="P1684" s="37" t="s">
        <v>76</v>
      </c>
      <c r="Q1684" s="42" t="s">
        <v>398</v>
      </c>
      <c r="R1684" s="41">
        <v>2015</v>
      </c>
      <c r="S1684" s="713"/>
      <c r="T1684" s="714">
        <f t="shared" si="147"/>
        <v>2015</v>
      </c>
      <c r="U1684" s="37">
        <v>4</v>
      </c>
      <c r="V1684" s="37" t="s">
        <v>325</v>
      </c>
      <c r="W1684" s="37" t="s">
        <v>2743</v>
      </c>
      <c r="X1684" s="37">
        <v>20</v>
      </c>
      <c r="Y1684" s="37" t="s">
        <v>325</v>
      </c>
      <c r="Z1684" s="37" t="s">
        <v>2743</v>
      </c>
      <c r="AA1684" s="49" t="s">
        <v>2744</v>
      </c>
      <c r="AB1684" s="99"/>
      <c r="AC1684" s="37" t="s">
        <v>141</v>
      </c>
      <c r="AD1684" s="37">
        <v>12</v>
      </c>
      <c r="AE1684" s="91"/>
      <c r="AF1684" s="51" t="str">
        <f t="shared" si="146"/>
        <v/>
      </c>
      <c r="AG1684" s="40" t="s">
        <v>82</v>
      </c>
      <c r="AH1684" s="40" t="s">
        <v>83</v>
      </c>
      <c r="AI1684" s="37"/>
      <c r="AJ1684" s="37" t="s">
        <v>143</v>
      </c>
      <c r="AK1684" s="51" t="str">
        <f t="shared" ca="1" si="148"/>
        <v xml:space="preserve">нет данных</v>
      </c>
      <c r="AL1684" s="42" t="s">
        <v>86</v>
      </c>
      <c r="AM1684" s="42" t="s">
        <v>86</v>
      </c>
      <c r="AN1684" s="42" t="s">
        <v>87</v>
      </c>
      <c r="AO1684" s="37" t="s">
        <v>88</v>
      </c>
      <c r="AP1684" s="99"/>
      <c r="AQ1684" s="91">
        <v>45490</v>
      </c>
      <c r="AR1684" s="99"/>
      <c r="AS1684" s="99"/>
      <c r="AT1684" s="37" t="s">
        <v>2726</v>
      </c>
      <c r="AU1684" s="99"/>
      <c r="AV1684" s="99"/>
      <c r="AW1684" s="99"/>
      <c r="AX1684" s="99"/>
      <c r="AY1684" s="99"/>
      <c r="AZ1684" s="99"/>
      <c r="BA1684" s="99"/>
      <c r="BB1684" s="40" t="s">
        <v>403</v>
      </c>
      <c r="BC1684" s="40" t="s">
        <v>404</v>
      </c>
      <c r="BD1684" s="42">
        <v>3160</v>
      </c>
      <c r="BE1684" s="99"/>
      <c r="BF1684" s="198"/>
      <c r="BG1684" s="37"/>
      <c r="BH1684" s="99"/>
      <c r="BI1684" s="37"/>
      <c r="BJ1684" s="37"/>
      <c r="BK1684" s="37"/>
    </row>
    <row r="1685" ht="60" hidden="1" customHeight="1">
      <c r="A1685" s="58"/>
      <c r="B1685" s="58" t="s">
        <v>62</v>
      </c>
      <c r="C1685" s="58" t="s">
        <v>63</v>
      </c>
      <c r="D1685" s="59" t="s">
        <v>64</v>
      </c>
      <c r="E1685" s="58">
        <v>267</v>
      </c>
      <c r="F1685" s="58" t="s">
        <v>2735</v>
      </c>
      <c r="G1685" s="58" t="s">
        <v>2819</v>
      </c>
      <c r="H1685" s="58" t="s">
        <v>4646</v>
      </c>
      <c r="I1685" s="58" t="s">
        <v>2738</v>
      </c>
      <c r="J1685" s="58" t="s">
        <v>2739</v>
      </c>
      <c r="K1685" s="58" t="s">
        <v>2740</v>
      </c>
      <c r="L1685" s="58" t="s">
        <v>2741</v>
      </c>
      <c r="M1685" s="512" t="s">
        <v>2742</v>
      </c>
      <c r="N1685" s="58">
        <v>112160075</v>
      </c>
      <c r="O1685" s="58" t="s">
        <v>412</v>
      </c>
      <c r="P1685" s="58" t="s">
        <v>76</v>
      </c>
      <c r="Q1685" s="66" t="s">
        <v>398</v>
      </c>
      <c r="R1685" s="74">
        <v>2015</v>
      </c>
      <c r="S1685" s="517"/>
      <c r="T1685" s="513">
        <f t="shared" si="147"/>
        <v>2015</v>
      </c>
      <c r="U1685" s="58">
        <v>4</v>
      </c>
      <c r="V1685" s="58" t="s">
        <v>325</v>
      </c>
      <c r="W1685" s="58" t="s">
        <v>2743</v>
      </c>
      <c r="X1685" s="58">
        <v>20</v>
      </c>
      <c r="Y1685" s="58" t="s">
        <v>325</v>
      </c>
      <c r="Z1685" s="58" t="s">
        <v>2743</v>
      </c>
      <c r="AA1685" s="64" t="s">
        <v>2744</v>
      </c>
      <c r="AB1685" s="507"/>
      <c r="AC1685" s="58" t="s">
        <v>141</v>
      </c>
      <c r="AD1685" s="58">
        <v>12</v>
      </c>
      <c r="AE1685" s="116">
        <v>45769</v>
      </c>
      <c r="AF1685" s="73">
        <f t="shared" si="146"/>
        <v>46133</v>
      </c>
      <c r="AG1685" s="62" t="s">
        <v>82</v>
      </c>
      <c r="AH1685" s="62" t="s">
        <v>83</v>
      </c>
      <c r="AI1685" s="58" t="s">
        <v>6358</v>
      </c>
      <c r="AJ1685" s="58" t="s">
        <v>109</v>
      </c>
      <c r="AK1685" s="73" t="str">
        <f t="shared" ca="1" si="148"/>
        <v>поверен</v>
      </c>
      <c r="AL1685" s="66" t="s">
        <v>86</v>
      </c>
      <c r="AM1685" s="66" t="s">
        <v>86</v>
      </c>
      <c r="AN1685" s="66" t="s">
        <v>87</v>
      </c>
      <c r="AO1685" s="58" t="s">
        <v>88</v>
      </c>
      <c r="AP1685" s="507"/>
      <c r="AQ1685" s="507"/>
      <c r="AR1685" s="507"/>
      <c r="AS1685" s="507"/>
      <c r="AT1685" s="507"/>
      <c r="AU1685" s="507"/>
      <c r="AV1685" s="507"/>
      <c r="AW1685" s="507"/>
      <c r="AX1685" s="507"/>
      <c r="AY1685" s="507"/>
      <c r="AZ1685" s="507"/>
      <c r="BA1685" s="507"/>
      <c r="BB1685" s="62" t="s">
        <v>403</v>
      </c>
      <c r="BC1685" s="62" t="s">
        <v>404</v>
      </c>
      <c r="BD1685" s="66">
        <v>3160</v>
      </c>
      <c r="BE1685" s="507"/>
      <c r="BF1685" s="518" t="s">
        <v>2746</v>
      </c>
      <c r="BG1685" s="58" t="s">
        <v>1170</v>
      </c>
      <c r="BH1685" s="507"/>
      <c r="BI1685" s="58"/>
      <c r="BJ1685" s="58"/>
      <c r="BK1685" s="58"/>
    </row>
    <row r="1686" ht="60" hidden="1" customHeight="1">
      <c r="A1686" s="114"/>
      <c r="B1686" s="58" t="s">
        <v>62</v>
      </c>
      <c r="C1686" s="58" t="s">
        <v>63</v>
      </c>
      <c r="D1686" s="59" t="s">
        <v>64</v>
      </c>
      <c r="E1686" s="58">
        <v>267</v>
      </c>
      <c r="F1686" s="58" t="s">
        <v>2735</v>
      </c>
      <c r="G1686" s="58" t="s">
        <v>2819</v>
      </c>
      <c r="H1686" s="58" t="s">
        <v>4653</v>
      </c>
      <c r="I1686" s="58" t="s">
        <v>2738</v>
      </c>
      <c r="J1686" s="58" t="s">
        <v>2739</v>
      </c>
      <c r="K1686" s="58" t="s">
        <v>2740</v>
      </c>
      <c r="L1686" s="58" t="s">
        <v>2741</v>
      </c>
      <c r="M1686" s="512" t="s">
        <v>2742</v>
      </c>
      <c r="N1686" s="58">
        <v>112160095</v>
      </c>
      <c r="O1686" s="58" t="s">
        <v>412</v>
      </c>
      <c r="P1686" s="58" t="s">
        <v>76</v>
      </c>
      <c r="Q1686" s="66" t="s">
        <v>398</v>
      </c>
      <c r="R1686" s="74">
        <v>2015</v>
      </c>
      <c r="S1686" s="517"/>
      <c r="T1686" s="513">
        <f t="shared" si="147"/>
        <v>2015</v>
      </c>
      <c r="U1686" s="58">
        <v>4</v>
      </c>
      <c r="V1686" s="58" t="s">
        <v>325</v>
      </c>
      <c r="W1686" s="58" t="s">
        <v>2743</v>
      </c>
      <c r="X1686" s="58">
        <v>20</v>
      </c>
      <c r="Y1686" s="58" t="s">
        <v>325</v>
      </c>
      <c r="Z1686" s="58" t="s">
        <v>2743</v>
      </c>
      <c r="AA1686" s="64" t="s">
        <v>2744</v>
      </c>
      <c r="AB1686" s="507"/>
      <c r="AC1686" s="58" t="s">
        <v>141</v>
      </c>
      <c r="AD1686" s="58">
        <v>12</v>
      </c>
      <c r="AE1686" s="116">
        <v>45769</v>
      </c>
      <c r="AF1686" s="73">
        <f t="shared" si="146"/>
        <v>46133</v>
      </c>
      <c r="AG1686" s="62" t="s">
        <v>82</v>
      </c>
      <c r="AH1686" s="62" t="s">
        <v>83</v>
      </c>
      <c r="AI1686" s="58" t="s">
        <v>6359</v>
      </c>
      <c r="AJ1686" s="58" t="s">
        <v>109</v>
      </c>
      <c r="AK1686" s="73" t="str">
        <f t="shared" ca="1" si="148"/>
        <v>поверен</v>
      </c>
      <c r="AL1686" s="66" t="s">
        <v>86</v>
      </c>
      <c r="AM1686" s="66" t="s">
        <v>86</v>
      </c>
      <c r="AN1686" s="66" t="s">
        <v>87</v>
      </c>
      <c r="AO1686" s="58" t="s">
        <v>88</v>
      </c>
      <c r="AP1686" s="507"/>
      <c r="AQ1686" s="507"/>
      <c r="AR1686" s="507"/>
      <c r="AS1686" s="507"/>
      <c r="AT1686" s="507"/>
      <c r="AU1686" s="507"/>
      <c r="AV1686" s="507"/>
      <c r="AW1686" s="507"/>
      <c r="AX1686" s="507"/>
      <c r="AY1686" s="507"/>
      <c r="AZ1686" s="507"/>
      <c r="BA1686" s="507"/>
      <c r="BB1686" s="62" t="s">
        <v>403</v>
      </c>
      <c r="BC1686" s="62" t="s">
        <v>404</v>
      </c>
      <c r="BD1686" s="66">
        <v>3160</v>
      </c>
      <c r="BE1686" s="507"/>
      <c r="BF1686" s="518" t="s">
        <v>2746</v>
      </c>
      <c r="BG1686" s="58" t="s">
        <v>1170</v>
      </c>
      <c r="BH1686" s="507"/>
      <c r="BI1686" s="58"/>
      <c r="BJ1686" s="58"/>
      <c r="BK1686" s="58"/>
    </row>
    <row r="1687" ht="60" hidden="1" customHeight="1">
      <c r="A1687" s="58"/>
      <c r="B1687" s="58" t="s">
        <v>62</v>
      </c>
      <c r="C1687" s="58" t="s">
        <v>63</v>
      </c>
      <c r="D1687" s="59" t="s">
        <v>64</v>
      </c>
      <c r="E1687" s="58">
        <v>267</v>
      </c>
      <c r="F1687" s="58" t="s">
        <v>2735</v>
      </c>
      <c r="G1687" s="58" t="s">
        <v>2819</v>
      </c>
      <c r="H1687" s="58" t="s">
        <v>4687</v>
      </c>
      <c r="I1687" s="58" t="s">
        <v>2738</v>
      </c>
      <c r="J1687" s="58" t="s">
        <v>2739</v>
      </c>
      <c r="K1687" s="58" t="s">
        <v>2740</v>
      </c>
      <c r="L1687" s="58" t="s">
        <v>2741</v>
      </c>
      <c r="M1687" s="512" t="s">
        <v>2742</v>
      </c>
      <c r="N1687" s="58">
        <v>112160226</v>
      </c>
      <c r="O1687" s="58" t="s">
        <v>412</v>
      </c>
      <c r="P1687" s="58" t="s">
        <v>76</v>
      </c>
      <c r="Q1687" s="66" t="s">
        <v>398</v>
      </c>
      <c r="R1687" s="74">
        <v>2015</v>
      </c>
      <c r="S1687" s="517"/>
      <c r="T1687" s="513">
        <f t="shared" si="147"/>
        <v>2015</v>
      </c>
      <c r="U1687" s="58">
        <v>4</v>
      </c>
      <c r="V1687" s="58" t="s">
        <v>325</v>
      </c>
      <c r="W1687" s="58" t="s">
        <v>2743</v>
      </c>
      <c r="X1687" s="58">
        <v>20</v>
      </c>
      <c r="Y1687" s="58" t="s">
        <v>325</v>
      </c>
      <c r="Z1687" s="58" t="s">
        <v>2743</v>
      </c>
      <c r="AA1687" s="64" t="s">
        <v>2744</v>
      </c>
      <c r="AB1687" s="507"/>
      <c r="AC1687" s="58" t="s">
        <v>141</v>
      </c>
      <c r="AD1687" s="58">
        <v>12</v>
      </c>
      <c r="AE1687" s="116">
        <v>45769</v>
      </c>
      <c r="AF1687" s="73">
        <f t="shared" si="146"/>
        <v>46133</v>
      </c>
      <c r="AG1687" s="62" t="s">
        <v>82</v>
      </c>
      <c r="AH1687" s="62" t="s">
        <v>83</v>
      </c>
      <c r="AI1687" s="58" t="s">
        <v>6360</v>
      </c>
      <c r="AJ1687" s="58" t="s">
        <v>109</v>
      </c>
      <c r="AK1687" s="73" t="str">
        <f t="shared" ca="1" si="148"/>
        <v>поверен</v>
      </c>
      <c r="AL1687" s="66" t="s">
        <v>86</v>
      </c>
      <c r="AM1687" s="66" t="s">
        <v>86</v>
      </c>
      <c r="AN1687" s="66" t="s">
        <v>87</v>
      </c>
      <c r="AO1687" s="58" t="s">
        <v>88</v>
      </c>
      <c r="AP1687" s="507"/>
      <c r="AQ1687" s="507"/>
      <c r="AR1687" s="507"/>
      <c r="AS1687" s="507"/>
      <c r="AT1687" s="507"/>
      <c r="AU1687" s="507"/>
      <c r="AV1687" s="507"/>
      <c r="AW1687" s="507"/>
      <c r="AX1687" s="507"/>
      <c r="AY1687" s="507"/>
      <c r="AZ1687" s="507"/>
      <c r="BA1687" s="507"/>
      <c r="BB1687" s="62" t="s">
        <v>403</v>
      </c>
      <c r="BC1687" s="62" t="s">
        <v>404</v>
      </c>
      <c r="BD1687" s="66">
        <v>3160</v>
      </c>
      <c r="BE1687" s="507"/>
      <c r="BF1687" s="518" t="s">
        <v>2746</v>
      </c>
      <c r="BG1687" s="58" t="s">
        <v>1170</v>
      </c>
      <c r="BH1687" s="507"/>
      <c r="BI1687" s="58"/>
      <c r="BJ1687" s="58"/>
      <c r="BK1687" s="58"/>
    </row>
    <row r="1688" ht="60" hidden="1" customHeight="1">
      <c r="A1688" s="114"/>
      <c r="B1688" s="58" t="s">
        <v>62</v>
      </c>
      <c r="C1688" s="58" t="s">
        <v>63</v>
      </c>
      <c r="D1688" s="59" t="s">
        <v>64</v>
      </c>
      <c r="E1688" s="58">
        <v>267</v>
      </c>
      <c r="F1688" s="58" t="s">
        <v>2735</v>
      </c>
      <c r="G1688" s="58" t="s">
        <v>2819</v>
      </c>
      <c r="H1688" s="58" t="s">
        <v>4690</v>
      </c>
      <c r="I1688" s="58" t="s">
        <v>2738</v>
      </c>
      <c r="J1688" s="58" t="s">
        <v>2739</v>
      </c>
      <c r="K1688" s="58" t="s">
        <v>2740</v>
      </c>
      <c r="L1688" s="58" t="s">
        <v>2741</v>
      </c>
      <c r="M1688" s="512" t="s">
        <v>2742</v>
      </c>
      <c r="N1688" s="58">
        <v>112160127</v>
      </c>
      <c r="O1688" s="58" t="s">
        <v>412</v>
      </c>
      <c r="P1688" s="58" t="s">
        <v>76</v>
      </c>
      <c r="Q1688" s="66" t="s">
        <v>398</v>
      </c>
      <c r="R1688" s="74">
        <v>2015</v>
      </c>
      <c r="S1688" s="517"/>
      <c r="T1688" s="513">
        <f t="shared" si="147"/>
        <v>2015</v>
      </c>
      <c r="U1688" s="58">
        <v>4</v>
      </c>
      <c r="V1688" s="58" t="s">
        <v>325</v>
      </c>
      <c r="W1688" s="58" t="s">
        <v>2743</v>
      </c>
      <c r="X1688" s="58">
        <v>20</v>
      </c>
      <c r="Y1688" s="58" t="s">
        <v>325</v>
      </c>
      <c r="Z1688" s="58" t="s">
        <v>2743</v>
      </c>
      <c r="AA1688" s="64" t="s">
        <v>2744</v>
      </c>
      <c r="AB1688" s="507"/>
      <c r="AC1688" s="58" t="s">
        <v>141</v>
      </c>
      <c r="AD1688" s="58">
        <v>12</v>
      </c>
      <c r="AE1688" s="116">
        <v>45769</v>
      </c>
      <c r="AF1688" s="73">
        <f t="shared" si="146"/>
        <v>46133</v>
      </c>
      <c r="AG1688" s="62" t="s">
        <v>82</v>
      </c>
      <c r="AH1688" s="62" t="s">
        <v>83</v>
      </c>
      <c r="AI1688" s="58" t="s">
        <v>6361</v>
      </c>
      <c r="AJ1688" s="58" t="s">
        <v>109</v>
      </c>
      <c r="AK1688" s="73" t="str">
        <f t="shared" ca="1" si="148"/>
        <v>поверен</v>
      </c>
      <c r="AL1688" s="66" t="s">
        <v>86</v>
      </c>
      <c r="AM1688" s="66" t="s">
        <v>86</v>
      </c>
      <c r="AN1688" s="66" t="s">
        <v>87</v>
      </c>
      <c r="AO1688" s="58" t="s">
        <v>88</v>
      </c>
      <c r="AP1688" s="507"/>
      <c r="AQ1688" s="507"/>
      <c r="AR1688" s="507"/>
      <c r="AS1688" s="507"/>
      <c r="AT1688" s="507"/>
      <c r="AU1688" s="507"/>
      <c r="AV1688" s="507"/>
      <c r="AW1688" s="507"/>
      <c r="AX1688" s="507"/>
      <c r="AY1688" s="507"/>
      <c r="AZ1688" s="507"/>
      <c r="BA1688" s="507"/>
      <c r="BB1688" s="62" t="s">
        <v>403</v>
      </c>
      <c r="BC1688" s="62" t="s">
        <v>404</v>
      </c>
      <c r="BD1688" s="66">
        <v>3160</v>
      </c>
      <c r="BE1688" s="507"/>
      <c r="BF1688" s="518" t="s">
        <v>2746</v>
      </c>
      <c r="BG1688" s="58" t="s">
        <v>1170</v>
      </c>
      <c r="BH1688" s="507"/>
      <c r="BI1688" s="58"/>
      <c r="BJ1688" s="58"/>
      <c r="BK1688" s="58"/>
    </row>
    <row r="1689" ht="60" hidden="1" customHeight="1">
      <c r="A1689" s="58"/>
      <c r="B1689" s="58" t="s">
        <v>62</v>
      </c>
      <c r="C1689" s="58" t="s">
        <v>63</v>
      </c>
      <c r="D1689" s="59" t="s">
        <v>64</v>
      </c>
      <c r="E1689" s="58">
        <v>267</v>
      </c>
      <c r="F1689" s="58" t="s">
        <v>2735</v>
      </c>
      <c r="G1689" s="58" t="s">
        <v>2819</v>
      </c>
      <c r="H1689" s="58" t="s">
        <v>4684</v>
      </c>
      <c r="I1689" s="58" t="s">
        <v>2738</v>
      </c>
      <c r="J1689" s="58" t="s">
        <v>2739</v>
      </c>
      <c r="K1689" s="58" t="s">
        <v>2740</v>
      </c>
      <c r="L1689" s="58" t="s">
        <v>2741</v>
      </c>
      <c r="M1689" s="512" t="s">
        <v>6362</v>
      </c>
      <c r="N1689" s="521">
        <v>112160017</v>
      </c>
      <c r="O1689" s="58" t="s">
        <v>412</v>
      </c>
      <c r="P1689" s="58" t="s">
        <v>76</v>
      </c>
      <c r="Q1689" s="66" t="s">
        <v>398</v>
      </c>
      <c r="R1689" s="74" t="s">
        <v>665</v>
      </c>
      <c r="S1689" s="517"/>
      <c r="T1689" s="513"/>
      <c r="U1689" s="521">
        <v>4</v>
      </c>
      <c r="V1689" s="521" t="s">
        <v>325</v>
      </c>
      <c r="W1689" s="521" t="s">
        <v>2743</v>
      </c>
      <c r="X1689" s="521">
        <v>20</v>
      </c>
      <c r="Y1689" s="521" t="s">
        <v>325</v>
      </c>
      <c r="Z1689" s="521" t="s">
        <v>2743</v>
      </c>
      <c r="AA1689" s="64" t="s">
        <v>2744</v>
      </c>
      <c r="AB1689" s="522"/>
      <c r="AC1689" s="58" t="s">
        <v>141</v>
      </c>
      <c r="AD1689" s="58">
        <v>12</v>
      </c>
      <c r="AE1689" s="116">
        <v>45769</v>
      </c>
      <c r="AF1689" s="73">
        <f t="shared" si="146"/>
        <v>46133</v>
      </c>
      <c r="AG1689" s="62" t="s">
        <v>82</v>
      </c>
      <c r="AH1689" s="62" t="s">
        <v>83</v>
      </c>
      <c r="AI1689" s="58" t="s">
        <v>6363</v>
      </c>
      <c r="AJ1689" s="521" t="s">
        <v>109</v>
      </c>
      <c r="AK1689" s="73" t="str">
        <f t="shared" ca="1" si="148"/>
        <v>поверен</v>
      </c>
      <c r="AL1689" s="66"/>
      <c r="AM1689" s="66" t="s">
        <v>86</v>
      </c>
      <c r="AN1689" s="66" t="s">
        <v>87</v>
      </c>
      <c r="AO1689" s="58" t="s">
        <v>88</v>
      </c>
      <c r="AP1689" s="522"/>
      <c r="AQ1689" s="522"/>
      <c r="AR1689" s="522"/>
      <c r="AS1689" s="522"/>
      <c r="AT1689" s="522"/>
      <c r="AU1689" s="522"/>
      <c r="AV1689" s="522"/>
      <c r="AW1689" s="522"/>
      <c r="AX1689" s="522"/>
      <c r="AY1689" s="522"/>
      <c r="AZ1689" s="522"/>
      <c r="BA1689" s="522"/>
      <c r="BB1689" s="62" t="s">
        <v>403</v>
      </c>
      <c r="BC1689" s="62" t="s">
        <v>404</v>
      </c>
      <c r="BD1689" s="66">
        <v>3160</v>
      </c>
      <c r="BE1689" s="522"/>
      <c r="BF1689" s="518" t="s">
        <v>2910</v>
      </c>
      <c r="BG1689" s="58" t="s">
        <v>1170</v>
      </c>
      <c r="BH1689" s="507"/>
      <c r="BI1689" s="58"/>
      <c r="BJ1689" s="58"/>
      <c r="BK1689" s="58"/>
    </row>
    <row r="1690" ht="60" hidden="1" customHeight="1">
      <c r="A1690" s="114"/>
      <c r="B1690" s="58" t="s">
        <v>62</v>
      </c>
      <c r="C1690" s="58" t="s">
        <v>63</v>
      </c>
      <c r="D1690" s="59" t="s">
        <v>64</v>
      </c>
      <c r="E1690" s="58">
        <v>267</v>
      </c>
      <c r="F1690" s="58" t="s">
        <v>2735</v>
      </c>
      <c r="G1690" s="58" t="s">
        <v>2819</v>
      </c>
      <c r="H1690" s="58" t="s">
        <v>4649</v>
      </c>
      <c r="I1690" s="58" t="s">
        <v>2738</v>
      </c>
      <c r="J1690" s="58" t="s">
        <v>2739</v>
      </c>
      <c r="K1690" s="58" t="s">
        <v>2740</v>
      </c>
      <c r="L1690" s="58" t="s">
        <v>2741</v>
      </c>
      <c r="M1690" s="512" t="s">
        <v>2908</v>
      </c>
      <c r="N1690" s="58">
        <v>112160156</v>
      </c>
      <c r="O1690" s="58" t="s">
        <v>412</v>
      </c>
      <c r="P1690" s="58" t="s">
        <v>76</v>
      </c>
      <c r="Q1690" s="66" t="s">
        <v>398</v>
      </c>
      <c r="R1690" s="74" t="s">
        <v>665</v>
      </c>
      <c r="S1690" s="517"/>
      <c r="T1690" s="66"/>
      <c r="U1690" s="58">
        <v>4</v>
      </c>
      <c r="V1690" s="58" t="s">
        <v>325</v>
      </c>
      <c r="W1690" s="58" t="s">
        <v>2743</v>
      </c>
      <c r="X1690" s="58">
        <v>20</v>
      </c>
      <c r="Y1690" s="58" t="s">
        <v>325</v>
      </c>
      <c r="Z1690" s="58" t="s">
        <v>2743</v>
      </c>
      <c r="AA1690" s="64" t="s">
        <v>2744</v>
      </c>
      <c r="AB1690" s="507"/>
      <c r="AC1690" s="58" t="s">
        <v>141</v>
      </c>
      <c r="AD1690" s="58">
        <v>12</v>
      </c>
      <c r="AE1690" s="116">
        <v>45769</v>
      </c>
      <c r="AF1690" s="73">
        <f t="shared" si="146"/>
        <v>46133</v>
      </c>
      <c r="AG1690" s="62" t="s">
        <v>82</v>
      </c>
      <c r="AH1690" s="62" t="s">
        <v>83</v>
      </c>
      <c r="AI1690" s="58" t="s">
        <v>6364</v>
      </c>
      <c r="AJ1690" s="58" t="s">
        <v>109</v>
      </c>
      <c r="AK1690" s="73" t="str">
        <f t="shared" ca="1" si="148"/>
        <v>поверен</v>
      </c>
      <c r="AL1690" s="66"/>
      <c r="AM1690" s="66" t="s">
        <v>86</v>
      </c>
      <c r="AN1690" s="66" t="s">
        <v>87</v>
      </c>
      <c r="AO1690" s="58" t="s">
        <v>88</v>
      </c>
      <c r="AP1690" s="507"/>
      <c r="AQ1690" s="507"/>
      <c r="AR1690" s="507"/>
      <c r="AS1690" s="507"/>
      <c r="AT1690" s="507"/>
      <c r="AU1690" s="507"/>
      <c r="AV1690" s="507"/>
      <c r="AW1690" s="507"/>
      <c r="AX1690" s="507"/>
      <c r="AY1690" s="507"/>
      <c r="AZ1690" s="507"/>
      <c r="BA1690" s="507"/>
      <c r="BB1690" s="62" t="s">
        <v>403</v>
      </c>
      <c r="BC1690" s="62" t="s">
        <v>404</v>
      </c>
      <c r="BD1690" s="66">
        <v>3160</v>
      </c>
      <c r="BE1690" s="507"/>
      <c r="BF1690" s="507" t="s">
        <v>2910</v>
      </c>
      <c r="BG1690" s="58" t="s">
        <v>1170</v>
      </c>
      <c r="BH1690" s="507"/>
      <c r="BI1690" s="58"/>
      <c r="BJ1690" s="58"/>
      <c r="BK1690" s="58"/>
    </row>
    <row r="1691" s="2" customFormat="1" ht="60" hidden="1" customHeight="1">
      <c r="A1691" s="58"/>
      <c r="B1691" s="58" t="s">
        <v>62</v>
      </c>
      <c r="C1691" s="58" t="s">
        <v>63</v>
      </c>
      <c r="D1691" s="59" t="s">
        <v>64</v>
      </c>
      <c r="E1691" s="59" t="s">
        <v>6365</v>
      </c>
      <c r="F1691" s="62" t="s">
        <v>4546</v>
      </c>
      <c r="G1691" s="62" t="s">
        <v>6366</v>
      </c>
      <c r="H1691" s="59" t="s">
        <v>6367</v>
      </c>
      <c r="I1691" s="63" t="s">
        <v>391</v>
      </c>
      <c r="J1691" s="62" t="s">
        <v>6075</v>
      </c>
      <c r="K1691" s="64" t="s">
        <v>393</v>
      </c>
      <c r="L1691" s="64" t="s">
        <v>394</v>
      </c>
      <c r="M1691" s="64" t="s">
        <v>395</v>
      </c>
      <c r="N1691" s="64" t="s">
        <v>6368</v>
      </c>
      <c r="O1691" s="58" t="s">
        <v>397</v>
      </c>
      <c r="P1691" s="58" t="s">
        <v>76</v>
      </c>
      <c r="Q1691" s="66" t="s">
        <v>398</v>
      </c>
      <c r="R1691" s="115">
        <v>43891</v>
      </c>
      <c r="S1691" s="63">
        <v>12</v>
      </c>
      <c r="T1691" s="69">
        <f t="shared" si="147"/>
        <v>48273.400000000001</v>
      </c>
      <c r="U1691" s="59" t="s">
        <v>100</v>
      </c>
      <c r="V1691" s="71"/>
      <c r="W1691" s="71" t="s">
        <v>399</v>
      </c>
      <c r="X1691" s="63">
        <v>100</v>
      </c>
      <c r="Y1691" s="63"/>
      <c r="Z1691" s="66" t="s">
        <v>399</v>
      </c>
      <c r="AA1691" s="59" t="s">
        <v>400</v>
      </c>
      <c r="AB1691" s="63"/>
      <c r="AC1691" s="66" t="s">
        <v>399</v>
      </c>
      <c r="AD1691" s="64">
        <v>36</v>
      </c>
      <c r="AE1691" s="72">
        <v>45241</v>
      </c>
      <c r="AF1691" s="73">
        <f t="shared" si="146"/>
        <v>46336</v>
      </c>
      <c r="AG1691" s="62" t="s">
        <v>82</v>
      </c>
      <c r="AH1691" s="62" t="s">
        <v>83</v>
      </c>
      <c r="AI1691" s="66" t="s">
        <v>6369</v>
      </c>
      <c r="AJ1691" s="62" t="s">
        <v>143</v>
      </c>
      <c r="AK1691" s="73" t="str">
        <f t="shared" ca="1" si="148"/>
        <v>поверен</v>
      </c>
      <c r="AM1691" s="66" t="s">
        <v>86</v>
      </c>
      <c r="AN1691" s="66" t="s">
        <v>87</v>
      </c>
      <c r="AO1691" s="66" t="s">
        <v>88</v>
      </c>
      <c r="AP1691" s="63" t="s">
        <v>402</v>
      </c>
      <c r="AQ1691" s="62">
        <v>44197</v>
      </c>
      <c r="AR1691" s="73"/>
      <c r="AS1691" s="66" t="s">
        <v>91</v>
      </c>
      <c r="AT1691" s="58" t="s">
        <v>385</v>
      </c>
      <c r="AU1691" s="58"/>
      <c r="AV1691" s="62">
        <v>44652</v>
      </c>
      <c r="AW1691" s="62" t="s">
        <v>1872</v>
      </c>
      <c r="AX1691" s="58"/>
      <c r="AY1691" s="58"/>
      <c r="AZ1691" s="58"/>
      <c r="BA1691" s="62" t="s">
        <v>221</v>
      </c>
      <c r="BB1691" s="62" t="s">
        <v>403</v>
      </c>
      <c r="BC1691" s="62" t="s">
        <v>404</v>
      </c>
      <c r="BD1691" s="62"/>
      <c r="BE1691" s="62"/>
      <c r="BF1691" s="75"/>
      <c r="BG1691" s="71"/>
      <c r="BH1691" s="123"/>
      <c r="BI1691" s="71" t="s">
        <v>406</v>
      </c>
      <c r="BJ1691" s="60" t="s">
        <v>407</v>
      </c>
      <c r="BK1691" s="71" t="s">
        <v>408</v>
      </c>
      <c r="BL1691" s="2"/>
    </row>
    <row r="1692" s="2" customFormat="1" ht="60" hidden="1" customHeight="1">
      <c r="A1692" s="58"/>
      <c r="B1692" s="58" t="s">
        <v>62</v>
      </c>
      <c r="C1692" s="58" t="s">
        <v>63</v>
      </c>
      <c r="D1692" s="59" t="s">
        <v>64</v>
      </c>
      <c r="E1692" s="59" t="s">
        <v>6365</v>
      </c>
      <c r="F1692" s="62" t="s">
        <v>4546</v>
      </c>
      <c r="G1692" s="62" t="s">
        <v>6370</v>
      </c>
      <c r="H1692" s="59" t="s">
        <v>6371</v>
      </c>
      <c r="I1692" s="63" t="s">
        <v>1782</v>
      </c>
      <c r="J1692" s="62" t="s">
        <v>6372</v>
      </c>
      <c r="K1692" s="64" t="s">
        <v>1784</v>
      </c>
      <c r="L1692" s="64" t="s">
        <v>1785</v>
      </c>
      <c r="M1692" s="64" t="s">
        <v>6373</v>
      </c>
      <c r="N1692" s="64">
        <v>1497</v>
      </c>
      <c r="O1692" s="58" t="s">
        <v>1788</v>
      </c>
      <c r="P1692" s="58" t="s">
        <v>76</v>
      </c>
      <c r="Q1692" s="66" t="s">
        <v>289</v>
      </c>
      <c r="R1692" s="116">
        <v>43831</v>
      </c>
      <c r="S1692" s="63">
        <v>14</v>
      </c>
      <c r="T1692" s="69">
        <f t="shared" si="147"/>
        <v>48943.800000000003</v>
      </c>
      <c r="U1692" s="59" t="s">
        <v>5761</v>
      </c>
      <c r="V1692" s="58"/>
      <c r="W1692" s="58" t="s">
        <v>2947</v>
      </c>
      <c r="X1692" s="63" t="s">
        <v>6374</v>
      </c>
      <c r="Y1692" s="63"/>
      <c r="Z1692" s="58" t="s">
        <v>2947</v>
      </c>
      <c r="AA1692" s="59" t="s">
        <v>326</v>
      </c>
      <c r="AB1692" s="63" t="s">
        <v>325</v>
      </c>
      <c r="AC1692" s="66" t="s">
        <v>325</v>
      </c>
      <c r="AD1692" s="64">
        <v>24</v>
      </c>
      <c r="AE1692" s="72">
        <v>45495</v>
      </c>
      <c r="AF1692" s="73">
        <f t="shared" si="146"/>
        <v>46224</v>
      </c>
      <c r="AG1692" s="62" t="s">
        <v>82</v>
      </c>
      <c r="AH1692" s="62" t="s">
        <v>83</v>
      </c>
      <c r="AI1692" s="66" t="s">
        <v>6375</v>
      </c>
      <c r="AJ1692" s="62" t="s">
        <v>143</v>
      </c>
      <c r="AK1692" s="73" t="str">
        <f t="shared" ca="1" si="148"/>
        <v>поверен</v>
      </c>
      <c r="AM1692" s="66" t="s">
        <v>86</v>
      </c>
      <c r="AN1692" s="66" t="s">
        <v>87</v>
      </c>
      <c r="AO1692" s="66" t="s">
        <v>88</v>
      </c>
      <c r="AP1692" s="63" t="s">
        <v>4554</v>
      </c>
      <c r="AQ1692" s="62">
        <v>44197</v>
      </c>
      <c r="AR1692" s="73"/>
      <c r="AS1692" s="66" t="s">
        <v>91</v>
      </c>
      <c r="AT1692" s="58" t="s">
        <v>385</v>
      </c>
      <c r="AU1692" s="58"/>
      <c r="AV1692" s="62">
        <v>44652</v>
      </c>
      <c r="AW1692" s="62" t="s">
        <v>1872</v>
      </c>
      <c r="AX1692" s="58"/>
      <c r="AY1692" s="58"/>
      <c r="AZ1692" s="58"/>
      <c r="BA1692" s="62" t="s">
        <v>221</v>
      </c>
      <c r="BB1692" s="62" t="s">
        <v>329</v>
      </c>
      <c r="BC1692" s="62" t="s">
        <v>298</v>
      </c>
      <c r="BD1692" s="62"/>
      <c r="BE1692" s="62"/>
      <c r="BF1692" s="75"/>
      <c r="BG1692" s="71" t="s">
        <v>3458</v>
      </c>
      <c r="BH1692" s="123"/>
      <c r="BI1692" s="74" t="s">
        <v>1792</v>
      </c>
      <c r="BJ1692" s="74" t="s">
        <v>1344</v>
      </c>
      <c r="BK1692" s="74" t="s">
        <v>302</v>
      </c>
    </row>
    <row r="1693" s="101" customFormat="1" ht="60" hidden="1" customHeight="1">
      <c r="A1693" s="37"/>
      <c r="B1693" s="37" t="s">
        <v>62</v>
      </c>
      <c r="C1693" s="37" t="s">
        <v>63</v>
      </c>
      <c r="D1693" s="56" t="s">
        <v>64</v>
      </c>
      <c r="E1693" s="56" t="s">
        <v>6365</v>
      </c>
      <c r="F1693" s="40" t="s">
        <v>4546</v>
      </c>
      <c r="G1693" s="40" t="s">
        <v>6376</v>
      </c>
      <c r="H1693" s="56" t="s">
        <v>6377</v>
      </c>
      <c r="I1693" s="48" t="s">
        <v>6103</v>
      </c>
      <c r="J1693" s="40" t="s">
        <v>6104</v>
      </c>
      <c r="K1693" s="49" t="s">
        <v>463</v>
      </c>
      <c r="L1693" s="49" t="s">
        <v>6106</v>
      </c>
      <c r="M1693" s="49" t="s">
        <v>6107</v>
      </c>
      <c r="N1693" s="49">
        <v>12218030520</v>
      </c>
      <c r="O1693" s="37" t="s">
        <v>6378</v>
      </c>
      <c r="P1693" s="37" t="s">
        <v>76</v>
      </c>
      <c r="Q1693" s="42" t="s">
        <v>137</v>
      </c>
      <c r="R1693" s="96">
        <v>43578</v>
      </c>
      <c r="S1693" s="48">
        <v>12</v>
      </c>
      <c r="T1693" s="45">
        <f t="shared" si="147"/>
        <v>47960.400000000001</v>
      </c>
      <c r="U1693" s="56" t="s">
        <v>100</v>
      </c>
      <c r="V1693" s="47" t="str">
        <f t="shared" ref="V1661:V1712" si="149">IF(Y1693="","",Y1693)</f>
        <v>к</v>
      </c>
      <c r="W1693" s="47" t="str">
        <f t="shared" ref="W1661:W1717" si="150">IF(Z1693="","",Z1693)</f>
        <v>Па</v>
      </c>
      <c r="X1693" s="48">
        <v>2068</v>
      </c>
      <c r="Y1693" s="48" t="s">
        <v>215</v>
      </c>
      <c r="Z1693" s="42" t="s">
        <v>139</v>
      </c>
      <c r="AA1693" s="56" t="s">
        <v>6379</v>
      </c>
      <c r="AB1693" s="48"/>
      <c r="AC1693" s="42" t="s">
        <v>141</v>
      </c>
      <c r="AD1693" s="49">
        <v>60</v>
      </c>
      <c r="AE1693" s="96">
        <v>45576</v>
      </c>
      <c r="AF1693" s="51">
        <f t="shared" si="146"/>
        <v>47401</v>
      </c>
      <c r="AG1693" s="40" t="s">
        <v>82</v>
      </c>
      <c r="AH1693" s="40" t="s">
        <v>83</v>
      </c>
      <c r="AI1693" s="42" t="s">
        <v>6380</v>
      </c>
      <c r="AJ1693" s="37" t="s">
        <v>143</v>
      </c>
      <c r="AK1693" s="51" t="str">
        <f t="shared" ca="1" si="148"/>
        <v>поверен</v>
      </c>
      <c r="AL1693" s="103"/>
      <c r="AM1693" s="42" t="s">
        <v>86</v>
      </c>
      <c r="AN1693" s="42" t="s">
        <v>87</v>
      </c>
      <c r="AO1693" s="42" t="s">
        <v>88</v>
      </c>
      <c r="AP1693" s="48" t="s">
        <v>6381</v>
      </c>
      <c r="AQ1693" s="40">
        <v>45546</v>
      </c>
      <c r="AR1693" s="51"/>
      <c r="AS1693" s="42" t="s">
        <v>91</v>
      </c>
      <c r="AT1693" s="37" t="s">
        <v>385</v>
      </c>
      <c r="AU1693" s="37"/>
      <c r="AV1693" s="40">
        <v>45546</v>
      </c>
      <c r="AW1693" s="40"/>
      <c r="AX1693" s="37"/>
      <c r="AY1693" s="37"/>
      <c r="AZ1693" s="37"/>
      <c r="BA1693" s="40" t="s">
        <v>221</v>
      </c>
      <c r="BB1693" s="40" t="s">
        <v>145</v>
      </c>
      <c r="BC1693" s="40" t="s">
        <v>146</v>
      </c>
      <c r="BD1693" s="42">
        <v>3001</v>
      </c>
      <c r="BE1693" s="40"/>
      <c r="BF1693" s="52"/>
      <c r="BG1693" s="47"/>
      <c r="BH1693" s="103"/>
      <c r="BI1693" s="47" t="s">
        <v>6114</v>
      </c>
      <c r="BJ1693" s="38" t="s">
        <v>1472</v>
      </c>
      <c r="BK1693" s="47" t="s">
        <v>408</v>
      </c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  <c r="HK1693" s="2"/>
      <c r="HL1693" s="2"/>
      <c r="HM1693" s="2"/>
      <c r="HN1693" s="2"/>
      <c r="HO1693" s="2"/>
      <c r="HP1693" s="2"/>
      <c r="HQ1693" s="2"/>
      <c r="HR1693" s="2"/>
      <c r="HS1693" s="2"/>
      <c r="HT1693" s="2"/>
      <c r="HU1693" s="2"/>
      <c r="HV1693" s="2"/>
      <c r="HW1693" s="2"/>
      <c r="HX1693" s="2"/>
      <c r="HY1693" s="2"/>
      <c r="HZ1693" s="2"/>
      <c r="IA1693" s="2"/>
      <c r="IB1693" s="2"/>
      <c r="IC1693" s="2"/>
      <c r="ID1693" s="2"/>
      <c r="IE1693" s="2"/>
    </row>
    <row r="1694" s="101" customFormat="1" ht="60" hidden="1" customHeight="1">
      <c r="A1694" s="37"/>
      <c r="B1694" s="37" t="s">
        <v>62</v>
      </c>
      <c r="C1694" s="37" t="s">
        <v>63</v>
      </c>
      <c r="D1694" s="56" t="s">
        <v>64</v>
      </c>
      <c r="E1694" s="56" t="s">
        <v>6382</v>
      </c>
      <c r="F1694" s="40" t="s">
        <v>4546</v>
      </c>
      <c r="G1694" s="40" t="s">
        <v>6366</v>
      </c>
      <c r="H1694" s="56" t="s">
        <v>6383</v>
      </c>
      <c r="I1694" s="48" t="s">
        <v>391</v>
      </c>
      <c r="J1694" s="40" t="s">
        <v>6075</v>
      </c>
      <c r="K1694" s="49" t="s">
        <v>393</v>
      </c>
      <c r="L1694" s="49" t="s">
        <v>394</v>
      </c>
      <c r="M1694" s="49" t="s">
        <v>395</v>
      </c>
      <c r="N1694" s="49" t="s">
        <v>6384</v>
      </c>
      <c r="O1694" s="37" t="s">
        <v>397</v>
      </c>
      <c r="P1694" s="37" t="s">
        <v>76</v>
      </c>
      <c r="Q1694" s="42" t="s">
        <v>398</v>
      </c>
      <c r="R1694" s="50">
        <v>44168</v>
      </c>
      <c r="S1694" s="48">
        <v>12</v>
      </c>
      <c r="T1694" s="45">
        <f t="shared" si="147"/>
        <v>48550.400000000001</v>
      </c>
      <c r="U1694" s="56" t="s">
        <v>100</v>
      </c>
      <c r="V1694" s="47"/>
      <c r="W1694" s="47" t="s">
        <v>399</v>
      </c>
      <c r="X1694" s="48">
        <v>100</v>
      </c>
      <c r="Y1694" s="48"/>
      <c r="Z1694" s="42" t="s">
        <v>399</v>
      </c>
      <c r="AA1694" s="56" t="s">
        <v>400</v>
      </c>
      <c r="AB1694" s="48"/>
      <c r="AC1694" s="42" t="s">
        <v>399</v>
      </c>
      <c r="AD1694" s="49">
        <v>36</v>
      </c>
      <c r="AE1694" s="50">
        <v>45241</v>
      </c>
      <c r="AF1694" s="51">
        <f t="shared" si="146"/>
        <v>46336</v>
      </c>
      <c r="AG1694" s="40" t="s">
        <v>82</v>
      </c>
      <c r="AH1694" s="40" t="s">
        <v>83</v>
      </c>
      <c r="AI1694" s="42" t="s">
        <v>6385</v>
      </c>
      <c r="AJ1694" s="62" t="s">
        <v>143</v>
      </c>
      <c r="AK1694" s="51" t="str">
        <f t="shared" ca="1" si="148"/>
        <v>поверен</v>
      </c>
      <c r="AM1694" s="42" t="s">
        <v>86</v>
      </c>
      <c r="AN1694" s="42" t="s">
        <v>87</v>
      </c>
      <c r="AO1694" s="42" t="s">
        <v>88</v>
      </c>
      <c r="AP1694" s="48" t="s">
        <v>402</v>
      </c>
      <c r="AQ1694" s="40">
        <v>44197</v>
      </c>
      <c r="AR1694" s="51"/>
      <c r="AS1694" s="42" t="s">
        <v>91</v>
      </c>
      <c r="AT1694" s="37" t="s">
        <v>385</v>
      </c>
      <c r="AU1694" s="37"/>
      <c r="AV1694" s="40">
        <v>44652</v>
      </c>
      <c r="AW1694" s="40" t="s">
        <v>1872</v>
      </c>
      <c r="AX1694" s="37"/>
      <c r="AY1694" s="37"/>
      <c r="AZ1694" s="37"/>
      <c r="BA1694" s="40" t="s">
        <v>221</v>
      </c>
      <c r="BB1694" s="40" t="s">
        <v>403</v>
      </c>
      <c r="BC1694" s="40" t="s">
        <v>404</v>
      </c>
      <c r="BD1694" s="40"/>
      <c r="BE1694" s="40"/>
      <c r="BF1694" s="52"/>
      <c r="BG1694" s="47"/>
      <c r="BH1694" s="103"/>
      <c r="BI1694" s="47" t="s">
        <v>406</v>
      </c>
      <c r="BJ1694" s="38" t="s">
        <v>407</v>
      </c>
      <c r="BK1694" s="47" t="s">
        <v>408</v>
      </c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  <c r="HK1694" s="2"/>
      <c r="HL1694" s="2"/>
      <c r="HM1694" s="2"/>
      <c r="HN1694" s="2"/>
      <c r="HO1694" s="2"/>
      <c r="HP1694" s="2"/>
      <c r="HQ1694" s="2"/>
      <c r="HR1694" s="2"/>
      <c r="HS1694" s="2"/>
      <c r="HT1694" s="2"/>
      <c r="HU1694" s="2"/>
      <c r="HV1694" s="2"/>
      <c r="HW1694" s="2"/>
      <c r="HX1694" s="2"/>
      <c r="HY1694" s="2"/>
      <c r="HZ1694" s="2"/>
      <c r="IA1694" s="2"/>
      <c r="IB1694" s="2"/>
      <c r="IC1694" s="2"/>
      <c r="ID1694" s="2"/>
      <c r="IE1694" s="2"/>
    </row>
    <row r="1695" s="2" customFormat="1" ht="60" hidden="1" customHeight="1">
      <c r="A1695" s="58"/>
      <c r="B1695" s="58" t="s">
        <v>62</v>
      </c>
      <c r="C1695" s="58" t="s">
        <v>63</v>
      </c>
      <c r="D1695" s="525" t="s">
        <v>64</v>
      </c>
      <c r="E1695" s="525" t="s">
        <v>6382</v>
      </c>
      <c r="F1695" s="288" t="s">
        <v>4546</v>
      </c>
      <c r="G1695" s="288" t="s">
        <v>6370</v>
      </c>
      <c r="H1695" s="525" t="s">
        <v>6386</v>
      </c>
      <c r="I1695" s="63" t="s">
        <v>1782</v>
      </c>
      <c r="J1695" s="62" t="s">
        <v>6372</v>
      </c>
      <c r="K1695" s="64" t="s">
        <v>1784</v>
      </c>
      <c r="L1695" s="64" t="s">
        <v>1785</v>
      </c>
      <c r="M1695" s="530" t="s">
        <v>6373</v>
      </c>
      <c r="N1695" s="530">
        <v>1549</v>
      </c>
      <c r="O1695" s="521" t="s">
        <v>1788</v>
      </c>
      <c r="P1695" s="521" t="s">
        <v>76</v>
      </c>
      <c r="Q1695" s="527" t="s">
        <v>289</v>
      </c>
      <c r="R1695" s="72">
        <v>44145</v>
      </c>
      <c r="S1695" s="287">
        <v>14</v>
      </c>
      <c r="T1695" s="649">
        <f t="shared" si="147"/>
        <v>49257.800000000003</v>
      </c>
      <c r="U1695" s="525" t="s">
        <v>5761</v>
      </c>
      <c r="V1695" s="650"/>
      <c r="W1695" s="650" t="s">
        <v>325</v>
      </c>
      <c r="X1695" s="287" t="s">
        <v>6374</v>
      </c>
      <c r="Y1695" s="287"/>
      <c r="Z1695" s="527" t="s">
        <v>325</v>
      </c>
      <c r="AA1695" s="525" t="s">
        <v>326</v>
      </c>
      <c r="AB1695" s="287" t="s">
        <v>325</v>
      </c>
      <c r="AC1695" s="527" t="s">
        <v>325</v>
      </c>
      <c r="AD1695" s="530">
        <v>24</v>
      </c>
      <c r="AE1695" s="72">
        <v>45576</v>
      </c>
      <c r="AF1695" s="73">
        <f t="shared" si="146"/>
        <v>46305</v>
      </c>
      <c r="AG1695" s="62" t="s">
        <v>82</v>
      </c>
      <c r="AH1695" s="62" t="s">
        <v>83</v>
      </c>
      <c r="AI1695" s="66" t="s">
        <v>6387</v>
      </c>
      <c r="AJ1695" s="62" t="s">
        <v>143</v>
      </c>
      <c r="AK1695" s="73" t="str">
        <f t="shared" ca="1" si="148"/>
        <v>поверен</v>
      </c>
      <c r="AM1695" s="527" t="s">
        <v>86</v>
      </c>
      <c r="AN1695" s="527" t="s">
        <v>87</v>
      </c>
      <c r="AO1695" s="527" t="s">
        <v>88</v>
      </c>
      <c r="AP1695" s="287" t="s">
        <v>4554</v>
      </c>
      <c r="AQ1695" s="288">
        <v>44197</v>
      </c>
      <c r="AR1695" s="531"/>
      <c r="AS1695" s="527" t="s">
        <v>91</v>
      </c>
      <c r="AT1695" s="521" t="s">
        <v>385</v>
      </c>
      <c r="AU1695" s="521"/>
      <c r="AV1695" s="288">
        <v>44652</v>
      </c>
      <c r="AW1695" s="62" t="s">
        <v>1872</v>
      </c>
      <c r="AX1695" s="521"/>
      <c r="AY1695" s="521"/>
      <c r="AZ1695" s="521"/>
      <c r="BA1695" s="288" t="s">
        <v>221</v>
      </c>
      <c r="BB1695" s="288" t="s">
        <v>329</v>
      </c>
      <c r="BC1695" s="288" t="s">
        <v>298</v>
      </c>
      <c r="BD1695" s="288"/>
      <c r="BE1695" s="288"/>
      <c r="BF1695" s="652"/>
      <c r="BG1695" s="76" t="s">
        <v>587</v>
      </c>
      <c r="BH1695" s="123"/>
      <c r="BI1695" s="74" t="s">
        <v>1792</v>
      </c>
      <c r="BJ1695" s="74" t="s">
        <v>1344</v>
      </c>
      <c r="BK1695" s="74" t="s">
        <v>302</v>
      </c>
    </row>
    <row r="1696" s="2" customFormat="1" ht="60" hidden="1" customHeight="1">
      <c r="A1696" s="58"/>
      <c r="B1696" s="58" t="s">
        <v>62</v>
      </c>
      <c r="C1696" s="58" t="s">
        <v>63</v>
      </c>
      <c r="D1696" s="525" t="s">
        <v>64</v>
      </c>
      <c r="E1696" s="71">
        <v>702</v>
      </c>
      <c r="F1696" s="71" t="s">
        <v>6388</v>
      </c>
      <c r="G1696" s="71" t="s">
        <v>857</v>
      </c>
      <c r="H1696" s="71" t="s">
        <v>6389</v>
      </c>
      <c r="I1696" s="71" t="s">
        <v>391</v>
      </c>
      <c r="J1696" s="71" t="s">
        <v>6390</v>
      </c>
      <c r="K1696" s="71" t="s">
        <v>393</v>
      </c>
      <c r="L1696" s="71" t="s">
        <v>394</v>
      </c>
      <c r="M1696" s="71" t="s">
        <v>6391</v>
      </c>
      <c r="N1696" s="71" t="s">
        <v>6392</v>
      </c>
      <c r="O1696" s="58" t="s">
        <v>397</v>
      </c>
      <c r="P1696" s="58" t="s">
        <v>76</v>
      </c>
      <c r="Q1696" s="66" t="s">
        <v>398</v>
      </c>
      <c r="R1696" s="115">
        <v>43831</v>
      </c>
      <c r="S1696" s="63">
        <v>12</v>
      </c>
      <c r="T1696" s="69">
        <f t="shared" si="147"/>
        <v>48213.400000000001</v>
      </c>
      <c r="U1696" s="513">
        <v>0</v>
      </c>
      <c r="V1696" s="71"/>
      <c r="W1696" s="71" t="s">
        <v>399</v>
      </c>
      <c r="X1696" s="63">
        <v>100</v>
      </c>
      <c r="Y1696" s="63"/>
      <c r="Z1696" s="66" t="s">
        <v>399</v>
      </c>
      <c r="AA1696" s="58" t="s">
        <v>6393</v>
      </c>
      <c r="AB1696" s="63"/>
      <c r="AC1696" s="66" t="s">
        <v>399</v>
      </c>
      <c r="AD1696" s="64">
        <v>36</v>
      </c>
      <c r="AE1696" s="72">
        <v>45241</v>
      </c>
      <c r="AF1696" s="73">
        <f t="shared" si="146"/>
        <v>46336</v>
      </c>
      <c r="AG1696" s="62" t="s">
        <v>82</v>
      </c>
      <c r="AH1696" s="62" t="s">
        <v>83</v>
      </c>
      <c r="AI1696" s="66" t="s">
        <v>6394</v>
      </c>
      <c r="AJ1696" s="62" t="s">
        <v>143</v>
      </c>
      <c r="AK1696" s="73" t="str">
        <f t="shared" ca="1" si="148"/>
        <v>поверен</v>
      </c>
      <c r="AL1696" s="123"/>
      <c r="AM1696" s="66" t="s">
        <v>86</v>
      </c>
      <c r="AN1696" s="66" t="s">
        <v>87</v>
      </c>
      <c r="AO1696" s="58" t="s">
        <v>88</v>
      </c>
      <c r="AP1696" s="71" t="s">
        <v>402</v>
      </c>
      <c r="AQ1696" s="838">
        <v>44593</v>
      </c>
      <c r="AR1696" s="123"/>
      <c r="AS1696" s="71" t="s">
        <v>91</v>
      </c>
      <c r="AT1696" s="71" t="s">
        <v>385</v>
      </c>
      <c r="AU1696" s="71"/>
      <c r="AV1696" s="115">
        <v>44682</v>
      </c>
      <c r="AW1696" s="71" t="s">
        <v>6395</v>
      </c>
      <c r="AX1696" s="123"/>
      <c r="AY1696" s="123"/>
      <c r="AZ1696" s="123"/>
      <c r="BA1696" s="123"/>
      <c r="BB1696" s="71" t="s">
        <v>403</v>
      </c>
      <c r="BC1696" s="71" t="s">
        <v>404</v>
      </c>
      <c r="BD1696" s="507"/>
      <c r="BE1696" s="123"/>
      <c r="BF1696" s="124"/>
      <c r="BG1696" s="71"/>
      <c r="BH1696" s="123"/>
      <c r="BI1696" s="71" t="s">
        <v>406</v>
      </c>
      <c r="BJ1696" s="60" t="s">
        <v>407</v>
      </c>
      <c r="BK1696" s="71" t="s">
        <v>408</v>
      </c>
      <c r="BL1696" s="2"/>
    </row>
    <row r="1697" s="2" customFormat="1" ht="60" hidden="1" customHeight="1">
      <c r="A1697" s="58"/>
      <c r="B1697" s="58" t="s">
        <v>62</v>
      </c>
      <c r="C1697" s="58" t="s">
        <v>63</v>
      </c>
      <c r="D1697" s="525" t="s">
        <v>64</v>
      </c>
      <c r="E1697" s="71">
        <v>702</v>
      </c>
      <c r="F1697" s="71" t="s">
        <v>6388</v>
      </c>
      <c r="G1697" s="71" t="s">
        <v>857</v>
      </c>
      <c r="H1697" s="71" t="s">
        <v>6396</v>
      </c>
      <c r="I1697" s="71" t="s">
        <v>391</v>
      </c>
      <c r="J1697" s="71" t="s">
        <v>6390</v>
      </c>
      <c r="K1697" s="71" t="s">
        <v>393</v>
      </c>
      <c r="L1697" s="71" t="s">
        <v>394</v>
      </c>
      <c r="M1697" s="71" t="s">
        <v>6391</v>
      </c>
      <c r="N1697" s="71" t="s">
        <v>6397</v>
      </c>
      <c r="O1697" s="58" t="s">
        <v>397</v>
      </c>
      <c r="P1697" s="58" t="s">
        <v>76</v>
      </c>
      <c r="Q1697" s="66" t="s">
        <v>398</v>
      </c>
      <c r="R1697" s="115">
        <v>43831</v>
      </c>
      <c r="S1697" s="63">
        <v>12</v>
      </c>
      <c r="T1697" s="69">
        <f t="shared" si="147"/>
        <v>48213.400000000001</v>
      </c>
      <c r="U1697" s="513">
        <v>0</v>
      </c>
      <c r="V1697" s="71"/>
      <c r="W1697" s="71" t="s">
        <v>399</v>
      </c>
      <c r="X1697" s="63">
        <v>100</v>
      </c>
      <c r="Y1697" s="63"/>
      <c r="Z1697" s="66" t="s">
        <v>399</v>
      </c>
      <c r="AA1697" s="58" t="s">
        <v>6393</v>
      </c>
      <c r="AB1697" s="63"/>
      <c r="AC1697" s="66" t="s">
        <v>399</v>
      </c>
      <c r="AD1697" s="64">
        <v>36</v>
      </c>
      <c r="AE1697" s="72">
        <v>45241</v>
      </c>
      <c r="AF1697" s="73">
        <f t="shared" si="146"/>
        <v>46336</v>
      </c>
      <c r="AG1697" s="62" t="s">
        <v>82</v>
      </c>
      <c r="AH1697" s="62" t="s">
        <v>83</v>
      </c>
      <c r="AI1697" s="66" t="s">
        <v>6398</v>
      </c>
      <c r="AJ1697" s="62" t="s">
        <v>143</v>
      </c>
      <c r="AK1697" s="73" t="str">
        <f t="shared" ca="1" si="148"/>
        <v>поверен</v>
      </c>
      <c r="AL1697" s="123"/>
      <c r="AM1697" s="66" t="s">
        <v>86</v>
      </c>
      <c r="AN1697" s="66" t="s">
        <v>87</v>
      </c>
      <c r="AO1697" s="58" t="s">
        <v>88</v>
      </c>
      <c r="AP1697" s="71" t="s">
        <v>402</v>
      </c>
      <c r="AQ1697" s="838">
        <v>44593</v>
      </c>
      <c r="AR1697" s="123"/>
      <c r="AS1697" s="71" t="s">
        <v>91</v>
      </c>
      <c r="AT1697" s="71" t="s">
        <v>385</v>
      </c>
      <c r="AU1697" s="71"/>
      <c r="AV1697" s="115">
        <v>44682</v>
      </c>
      <c r="AW1697" s="71" t="s">
        <v>6395</v>
      </c>
      <c r="AX1697" s="123"/>
      <c r="AY1697" s="123"/>
      <c r="AZ1697" s="123"/>
      <c r="BA1697" s="123"/>
      <c r="BB1697" s="71" t="s">
        <v>403</v>
      </c>
      <c r="BC1697" s="71" t="s">
        <v>404</v>
      </c>
      <c r="BD1697" s="507"/>
      <c r="BE1697" s="123"/>
      <c r="BF1697" s="124"/>
      <c r="BG1697" s="71"/>
      <c r="BH1697" s="123"/>
      <c r="BI1697" s="71" t="s">
        <v>406</v>
      </c>
      <c r="BJ1697" s="60" t="s">
        <v>407</v>
      </c>
      <c r="BK1697" s="71" t="s">
        <v>408</v>
      </c>
      <c r="BL1697" s="2"/>
    </row>
    <row r="1698" s="2" customFormat="1" ht="60" hidden="1" customHeight="1">
      <c r="A1698" s="58"/>
      <c r="B1698" s="58" t="s">
        <v>62</v>
      </c>
      <c r="C1698" s="58" t="s">
        <v>63</v>
      </c>
      <c r="D1698" s="525" t="s">
        <v>64</v>
      </c>
      <c r="E1698" s="71">
        <v>702</v>
      </c>
      <c r="F1698" s="71" t="s">
        <v>6388</v>
      </c>
      <c r="G1698" s="71" t="s">
        <v>857</v>
      </c>
      <c r="H1698" s="71" t="s">
        <v>6399</v>
      </c>
      <c r="I1698" s="71" t="s">
        <v>391</v>
      </c>
      <c r="J1698" s="71" t="s">
        <v>6390</v>
      </c>
      <c r="K1698" s="71" t="s">
        <v>393</v>
      </c>
      <c r="L1698" s="71" t="s">
        <v>394</v>
      </c>
      <c r="M1698" s="71" t="s">
        <v>6391</v>
      </c>
      <c r="N1698" s="71" t="s">
        <v>6400</v>
      </c>
      <c r="O1698" s="58" t="s">
        <v>397</v>
      </c>
      <c r="P1698" s="58" t="s">
        <v>76</v>
      </c>
      <c r="Q1698" s="66" t="s">
        <v>398</v>
      </c>
      <c r="R1698" s="115">
        <v>43831</v>
      </c>
      <c r="S1698" s="63">
        <v>12</v>
      </c>
      <c r="T1698" s="69">
        <f t="shared" si="147"/>
        <v>48213.400000000001</v>
      </c>
      <c r="U1698" s="513">
        <v>0</v>
      </c>
      <c r="V1698" s="71"/>
      <c r="W1698" s="71" t="s">
        <v>399</v>
      </c>
      <c r="X1698" s="63">
        <v>100</v>
      </c>
      <c r="Y1698" s="63"/>
      <c r="Z1698" s="66" t="s">
        <v>399</v>
      </c>
      <c r="AA1698" s="58" t="s">
        <v>6393</v>
      </c>
      <c r="AB1698" s="63"/>
      <c r="AC1698" s="66" t="s">
        <v>399</v>
      </c>
      <c r="AD1698" s="64">
        <v>36</v>
      </c>
      <c r="AE1698" s="72">
        <v>45241</v>
      </c>
      <c r="AF1698" s="73">
        <f t="shared" si="146"/>
        <v>46336</v>
      </c>
      <c r="AG1698" s="62" t="s">
        <v>82</v>
      </c>
      <c r="AH1698" s="62" t="s">
        <v>83</v>
      </c>
      <c r="AI1698" s="66" t="s">
        <v>6401</v>
      </c>
      <c r="AJ1698" s="62" t="s">
        <v>143</v>
      </c>
      <c r="AK1698" s="73" t="str">
        <f t="shared" ca="1" si="148"/>
        <v>поверен</v>
      </c>
      <c r="AL1698" s="123"/>
      <c r="AM1698" s="66" t="s">
        <v>86</v>
      </c>
      <c r="AN1698" s="66" t="s">
        <v>87</v>
      </c>
      <c r="AO1698" s="58" t="s">
        <v>88</v>
      </c>
      <c r="AP1698" s="71" t="s">
        <v>402</v>
      </c>
      <c r="AQ1698" s="838">
        <v>44593</v>
      </c>
      <c r="AR1698" s="123"/>
      <c r="AS1698" s="71" t="s">
        <v>91</v>
      </c>
      <c r="AT1698" s="71" t="s">
        <v>385</v>
      </c>
      <c r="AU1698" s="71"/>
      <c r="AV1698" s="115">
        <v>44682</v>
      </c>
      <c r="AW1698" s="71" t="s">
        <v>6395</v>
      </c>
      <c r="AX1698" s="123"/>
      <c r="AY1698" s="123"/>
      <c r="AZ1698" s="123"/>
      <c r="BA1698" s="123"/>
      <c r="BB1698" s="71" t="s">
        <v>403</v>
      </c>
      <c r="BC1698" s="71" t="s">
        <v>404</v>
      </c>
      <c r="BD1698" s="507"/>
      <c r="BE1698" s="123"/>
      <c r="BF1698" s="124"/>
      <c r="BG1698" s="71"/>
      <c r="BH1698" s="123"/>
      <c r="BI1698" s="71" t="s">
        <v>406</v>
      </c>
      <c r="BJ1698" s="60" t="s">
        <v>407</v>
      </c>
      <c r="BK1698" s="71" t="s">
        <v>408</v>
      </c>
      <c r="BL1698" s="2"/>
    </row>
    <row r="1699" s="2" customFormat="1" ht="60" hidden="1" customHeight="1">
      <c r="A1699" s="58"/>
      <c r="B1699" s="58" t="s">
        <v>62</v>
      </c>
      <c r="C1699" s="58" t="s">
        <v>63</v>
      </c>
      <c r="D1699" s="59" t="s">
        <v>64</v>
      </c>
      <c r="E1699" s="71">
        <v>702</v>
      </c>
      <c r="F1699" s="71" t="s">
        <v>6388</v>
      </c>
      <c r="G1699" s="71" t="s">
        <v>6402</v>
      </c>
      <c r="H1699" s="71" t="s">
        <v>6403</v>
      </c>
      <c r="I1699" s="71" t="s">
        <v>6404</v>
      </c>
      <c r="J1699" s="71" t="s">
        <v>6405</v>
      </c>
      <c r="K1699" s="71" t="s">
        <v>131</v>
      </c>
      <c r="L1699" s="71" t="s">
        <v>6406</v>
      </c>
      <c r="M1699" s="71" t="s">
        <v>6407</v>
      </c>
      <c r="N1699" s="60" t="s">
        <v>6408</v>
      </c>
      <c r="O1699" s="58" t="s">
        <v>6409</v>
      </c>
      <c r="P1699" s="58" t="s">
        <v>76</v>
      </c>
      <c r="Q1699" s="66" t="s">
        <v>137</v>
      </c>
      <c r="R1699" s="115">
        <v>43831</v>
      </c>
      <c r="S1699" s="68"/>
      <c r="T1699" s="62"/>
      <c r="U1699" s="59" t="s">
        <v>100</v>
      </c>
      <c r="V1699" s="71" t="s">
        <v>138</v>
      </c>
      <c r="W1699" s="71" t="s">
        <v>139</v>
      </c>
      <c r="X1699" s="63">
        <v>2.5</v>
      </c>
      <c r="Y1699" s="63" t="s">
        <v>138</v>
      </c>
      <c r="Z1699" s="66" t="s">
        <v>139</v>
      </c>
      <c r="AA1699" s="58" t="s">
        <v>6109</v>
      </c>
      <c r="AB1699" s="63"/>
      <c r="AC1699" s="66" t="s">
        <v>141</v>
      </c>
      <c r="AD1699" s="64">
        <v>60</v>
      </c>
      <c r="AE1699" s="72">
        <v>44053</v>
      </c>
      <c r="AF1699" s="73">
        <f t="shared" si="146"/>
        <v>45878</v>
      </c>
      <c r="AG1699" s="62" t="s">
        <v>82</v>
      </c>
      <c r="AH1699" s="62" t="s">
        <v>6410</v>
      </c>
      <c r="AI1699" s="66" t="s">
        <v>6411</v>
      </c>
      <c r="AJ1699" s="62" t="s">
        <v>6409</v>
      </c>
      <c r="AK1699" s="73" t="str">
        <f t="shared" ca="1" si="148"/>
        <v>ЗАМЕНИТЬ</v>
      </c>
      <c r="AL1699" s="123"/>
      <c r="AM1699" s="66" t="s">
        <v>86</v>
      </c>
      <c r="AN1699" s="66" t="s">
        <v>87</v>
      </c>
      <c r="AO1699" s="58" t="s">
        <v>88</v>
      </c>
      <c r="AP1699" s="123"/>
      <c r="AQ1699" s="123"/>
      <c r="AR1699" s="123"/>
      <c r="AS1699" s="123"/>
      <c r="AT1699" s="123"/>
      <c r="AU1699" s="123"/>
      <c r="AV1699" s="123"/>
      <c r="AW1699" s="123"/>
      <c r="AX1699" s="123"/>
      <c r="AY1699" s="123"/>
      <c r="AZ1699" s="123"/>
      <c r="BA1699" s="123"/>
      <c r="BB1699" s="123"/>
      <c r="BC1699" s="123"/>
      <c r="BD1699" s="507"/>
      <c r="BE1699" s="123"/>
      <c r="BF1699" s="124"/>
      <c r="BG1699" s="71"/>
      <c r="BH1699" s="123"/>
      <c r="BI1699" s="71"/>
      <c r="BJ1699" s="71"/>
      <c r="BK1699" s="71"/>
    </row>
    <row r="1700" s="2" customFormat="1" ht="60" hidden="1" customHeight="1">
      <c r="A1700" s="58"/>
      <c r="B1700" s="58" t="s">
        <v>62</v>
      </c>
      <c r="C1700" s="58" t="s">
        <v>63</v>
      </c>
      <c r="D1700" s="59" t="s">
        <v>64</v>
      </c>
      <c r="E1700" s="71">
        <v>702</v>
      </c>
      <c r="F1700" s="71" t="s">
        <v>6388</v>
      </c>
      <c r="G1700" s="71" t="s">
        <v>6412</v>
      </c>
      <c r="H1700" s="71" t="s">
        <v>6413</v>
      </c>
      <c r="I1700" s="71" t="s">
        <v>6191</v>
      </c>
      <c r="J1700" s="71" t="s">
        <v>6414</v>
      </c>
      <c r="K1700" s="71" t="s">
        <v>6193</v>
      </c>
      <c r="L1700" s="71" t="s">
        <v>6415</v>
      </c>
      <c r="M1700" s="71" t="s">
        <v>6416</v>
      </c>
      <c r="N1700" s="71">
        <v>47</v>
      </c>
      <c r="O1700" s="58" t="s">
        <v>6196</v>
      </c>
      <c r="P1700" s="58" t="s">
        <v>76</v>
      </c>
      <c r="Q1700" s="66" t="s">
        <v>77</v>
      </c>
      <c r="R1700" s="60">
        <v>2020</v>
      </c>
      <c r="S1700" s="68"/>
      <c r="T1700" s="62"/>
      <c r="U1700" s="59" t="s">
        <v>78</v>
      </c>
      <c r="V1700" s="71"/>
      <c r="W1700" s="71" t="s">
        <v>81</v>
      </c>
      <c r="X1700" s="63">
        <v>200</v>
      </c>
      <c r="Y1700" s="63"/>
      <c r="Z1700" s="66" t="s">
        <v>81</v>
      </c>
      <c r="AA1700" s="58" t="s">
        <v>2744</v>
      </c>
      <c r="AB1700" s="63"/>
      <c r="AC1700" s="66" t="s">
        <v>6417</v>
      </c>
      <c r="AD1700" s="64">
        <v>60</v>
      </c>
      <c r="AE1700" s="72">
        <v>45827</v>
      </c>
      <c r="AF1700" s="73">
        <f t="shared" si="146"/>
        <v>47652</v>
      </c>
      <c r="AG1700" s="62" t="s">
        <v>82</v>
      </c>
      <c r="AH1700" s="73" t="s">
        <v>83</v>
      </c>
      <c r="AI1700" s="66" t="s">
        <v>6418</v>
      </c>
      <c r="AJ1700" s="62" t="s">
        <v>109</v>
      </c>
      <c r="AK1700" s="73" t="str">
        <f t="shared" ca="1" si="148"/>
        <v>поверен</v>
      </c>
      <c r="AL1700" s="123"/>
      <c r="AM1700" s="66" t="s">
        <v>86</v>
      </c>
      <c r="AN1700" s="66" t="s">
        <v>87</v>
      </c>
      <c r="AO1700" s="58" t="s">
        <v>88</v>
      </c>
      <c r="AP1700" s="123"/>
      <c r="AQ1700" s="123"/>
      <c r="AR1700" s="123"/>
      <c r="AS1700" s="123"/>
      <c r="AT1700" s="123"/>
      <c r="AU1700" s="123"/>
      <c r="AV1700" s="123"/>
      <c r="AW1700" s="123"/>
      <c r="AX1700" s="123"/>
      <c r="AY1700" s="123"/>
      <c r="AZ1700" s="123"/>
      <c r="BA1700" s="123"/>
      <c r="BB1700" s="123"/>
      <c r="BC1700" s="123"/>
      <c r="BD1700" s="507"/>
      <c r="BE1700" s="123"/>
      <c r="BF1700" s="123"/>
      <c r="BG1700" s="71"/>
      <c r="BH1700" s="123"/>
      <c r="BI1700" s="71"/>
      <c r="BJ1700" s="71"/>
      <c r="BK1700" s="71"/>
    </row>
    <row r="1701" s="2" customFormat="1" ht="60" hidden="1" customHeight="1">
      <c r="A1701" s="58"/>
      <c r="B1701" s="58" t="s">
        <v>62</v>
      </c>
      <c r="C1701" s="58" t="s">
        <v>63</v>
      </c>
      <c r="D1701" s="525" t="s">
        <v>64</v>
      </c>
      <c r="E1701" s="71" t="s">
        <v>6419</v>
      </c>
      <c r="F1701" s="71" t="s">
        <v>6420</v>
      </c>
      <c r="G1701" s="71" t="s">
        <v>566</v>
      </c>
      <c r="H1701" s="71" t="s">
        <v>6421</v>
      </c>
      <c r="I1701" s="63" t="s">
        <v>469</v>
      </c>
      <c r="J1701" s="62" t="s">
        <v>470</v>
      </c>
      <c r="K1701" s="64" t="s">
        <v>471</v>
      </c>
      <c r="L1701" s="64" t="s">
        <v>472</v>
      </c>
      <c r="M1701" s="62" t="s">
        <v>6422</v>
      </c>
      <c r="N1701" s="64">
        <v>2525393</v>
      </c>
      <c r="O1701" s="58" t="s">
        <v>75</v>
      </c>
      <c r="P1701" s="58" t="s">
        <v>76</v>
      </c>
      <c r="Q1701" s="66"/>
      <c r="R1701" s="115">
        <v>43862</v>
      </c>
      <c r="S1701" s="63">
        <v>8</v>
      </c>
      <c r="T1701" s="62">
        <v>46054</v>
      </c>
      <c r="U1701" s="59" t="s">
        <v>78</v>
      </c>
      <c r="V1701" s="71" t="str">
        <f t="shared" si="149"/>
        <v/>
      </c>
      <c r="W1701" s="71" t="str">
        <f t="shared" si="150"/>
        <v>°С</v>
      </c>
      <c r="X1701" s="63">
        <v>100</v>
      </c>
      <c r="Y1701" s="63"/>
      <c r="Z1701" s="66" t="s">
        <v>79</v>
      </c>
      <c r="AA1701" s="59" t="s">
        <v>475</v>
      </c>
      <c r="AB1701" s="63"/>
      <c r="AC1701" s="66" t="s">
        <v>141</v>
      </c>
      <c r="AD1701" s="64">
        <v>60</v>
      </c>
      <c r="AE1701" s="72">
        <v>45724</v>
      </c>
      <c r="AF1701" s="73">
        <f t="shared" si="146"/>
        <v>47549</v>
      </c>
      <c r="AG1701" s="62" t="s">
        <v>82</v>
      </c>
      <c r="AH1701" s="62" t="s">
        <v>83</v>
      </c>
      <c r="AI1701" s="66" t="s">
        <v>6423</v>
      </c>
      <c r="AJ1701" s="58" t="s">
        <v>6424</v>
      </c>
      <c r="AK1701" s="73" t="str">
        <f t="shared" ca="1" si="148"/>
        <v>поверен</v>
      </c>
      <c r="AL1701" s="123"/>
      <c r="AM1701" s="66" t="s">
        <v>86</v>
      </c>
      <c r="AN1701" s="66" t="s">
        <v>87</v>
      </c>
      <c r="AO1701" s="66" t="s">
        <v>88</v>
      </c>
      <c r="AP1701" s="63" t="s">
        <v>6425</v>
      </c>
      <c r="AQ1701" s="74" t="s">
        <v>4923</v>
      </c>
      <c r="AR1701" s="123"/>
      <c r="AS1701" s="66" t="s">
        <v>91</v>
      </c>
      <c r="AT1701" s="58" t="s">
        <v>385</v>
      </c>
      <c r="AU1701" s="58"/>
      <c r="AV1701" s="115">
        <v>44864</v>
      </c>
      <c r="AW1701" s="62" t="s">
        <v>1454</v>
      </c>
      <c r="AX1701" s="123"/>
      <c r="AY1701" s="123"/>
      <c r="AZ1701" s="123"/>
      <c r="BA1701" s="123"/>
      <c r="BB1701" s="123"/>
      <c r="BC1701" s="123"/>
      <c r="BD1701" s="507"/>
      <c r="BE1701" s="123"/>
      <c r="BF1701" s="124"/>
      <c r="BG1701" s="71"/>
      <c r="BH1701" s="123"/>
      <c r="BI1701" s="71"/>
      <c r="BJ1701" s="71"/>
      <c r="BK1701" s="71"/>
    </row>
    <row r="1702" s="2" customFormat="1" ht="60" hidden="1" customHeight="1">
      <c r="A1702" s="58"/>
      <c r="B1702" s="58" t="s">
        <v>62</v>
      </c>
      <c r="C1702" s="58" t="s">
        <v>63</v>
      </c>
      <c r="D1702" s="525" t="s">
        <v>64</v>
      </c>
      <c r="E1702" s="71" t="s">
        <v>6419</v>
      </c>
      <c r="F1702" s="71" t="s">
        <v>6420</v>
      </c>
      <c r="G1702" s="71" t="s">
        <v>1332</v>
      </c>
      <c r="H1702" s="71" t="s">
        <v>6426</v>
      </c>
      <c r="I1702" s="71" t="s">
        <v>461</v>
      </c>
      <c r="J1702" s="71" t="s">
        <v>726</v>
      </c>
      <c r="K1702" s="71" t="s">
        <v>463</v>
      </c>
      <c r="L1702" s="71" t="s">
        <v>1868</v>
      </c>
      <c r="M1702" s="62" t="s">
        <v>3520</v>
      </c>
      <c r="N1702" s="64">
        <v>6144601</v>
      </c>
      <c r="O1702" s="58" t="s">
        <v>75</v>
      </c>
      <c r="P1702" s="58" t="s">
        <v>76</v>
      </c>
      <c r="Q1702" s="66" t="s">
        <v>137</v>
      </c>
      <c r="R1702" s="115">
        <v>43876</v>
      </c>
      <c r="S1702" s="63">
        <v>20</v>
      </c>
      <c r="T1702" s="62">
        <v>51180</v>
      </c>
      <c r="U1702" s="59" t="s">
        <v>100</v>
      </c>
      <c r="V1702" s="71" t="s">
        <v>138</v>
      </c>
      <c r="W1702" s="71" t="s">
        <v>139</v>
      </c>
      <c r="X1702" s="63">
        <v>1</v>
      </c>
      <c r="Y1702" s="63" t="s">
        <v>138</v>
      </c>
      <c r="Z1702" s="66" t="s">
        <v>139</v>
      </c>
      <c r="AA1702" s="59" t="s">
        <v>176</v>
      </c>
      <c r="AB1702" s="63"/>
      <c r="AC1702" s="66" t="s">
        <v>141</v>
      </c>
      <c r="AD1702" s="64">
        <v>60</v>
      </c>
      <c r="AE1702" s="72">
        <v>45723</v>
      </c>
      <c r="AF1702" s="73">
        <f t="shared" si="146"/>
        <v>47548</v>
      </c>
      <c r="AG1702" s="62" t="s">
        <v>82</v>
      </c>
      <c r="AH1702" s="62" t="s">
        <v>83</v>
      </c>
      <c r="AI1702" s="66" t="s">
        <v>6427</v>
      </c>
      <c r="AJ1702" s="58" t="s">
        <v>6424</v>
      </c>
      <c r="AK1702" s="73" t="str">
        <f t="shared" ca="1" si="148"/>
        <v>поверен</v>
      </c>
      <c r="AL1702" s="123"/>
      <c r="AM1702" s="66" t="s">
        <v>86</v>
      </c>
      <c r="AN1702" s="66" t="s">
        <v>87</v>
      </c>
      <c r="AO1702" s="66" t="s">
        <v>88</v>
      </c>
      <c r="AP1702" s="63" t="s">
        <v>502</v>
      </c>
      <c r="AQ1702" s="74" t="s">
        <v>4923</v>
      </c>
      <c r="AR1702" s="123"/>
      <c r="AS1702" s="66" t="s">
        <v>91</v>
      </c>
      <c r="AT1702" s="58" t="s">
        <v>385</v>
      </c>
      <c r="AU1702" s="58"/>
      <c r="AV1702" s="115">
        <v>44864</v>
      </c>
      <c r="AW1702" s="62" t="s">
        <v>1454</v>
      </c>
      <c r="AX1702" s="123"/>
      <c r="AY1702" s="123"/>
      <c r="AZ1702" s="123"/>
      <c r="BA1702" s="123"/>
      <c r="BB1702" s="123"/>
      <c r="BC1702" s="123"/>
      <c r="BD1702" s="507"/>
      <c r="BE1702" s="123"/>
      <c r="BF1702" s="124"/>
      <c r="BG1702" s="71"/>
      <c r="BH1702" s="123"/>
      <c r="BI1702" s="71"/>
      <c r="BJ1702" s="71"/>
      <c r="BK1702" s="71"/>
    </row>
    <row r="1703" s="2" customFormat="1" ht="60" hidden="1" customHeight="1">
      <c r="A1703" s="58"/>
      <c r="B1703" s="58" t="s">
        <v>62</v>
      </c>
      <c r="C1703" s="58" t="s">
        <v>63</v>
      </c>
      <c r="D1703" s="525" t="s">
        <v>64</v>
      </c>
      <c r="E1703" s="71" t="s">
        <v>6419</v>
      </c>
      <c r="F1703" s="71" t="s">
        <v>6420</v>
      </c>
      <c r="G1703" s="71" t="s">
        <v>1332</v>
      </c>
      <c r="H1703" s="71" t="s">
        <v>6428</v>
      </c>
      <c r="I1703" s="71" t="s">
        <v>461</v>
      </c>
      <c r="J1703" s="71" t="s">
        <v>726</v>
      </c>
      <c r="K1703" s="71" t="s">
        <v>463</v>
      </c>
      <c r="L1703" s="71" t="s">
        <v>1868</v>
      </c>
      <c r="M1703" s="62" t="s">
        <v>3520</v>
      </c>
      <c r="N1703" s="64">
        <v>6144603</v>
      </c>
      <c r="O1703" s="58" t="s">
        <v>75</v>
      </c>
      <c r="P1703" s="58" t="s">
        <v>76</v>
      </c>
      <c r="Q1703" s="66" t="s">
        <v>137</v>
      </c>
      <c r="R1703" s="115">
        <v>43876</v>
      </c>
      <c r="S1703" s="63">
        <v>20</v>
      </c>
      <c r="T1703" s="62">
        <v>51180</v>
      </c>
      <c r="U1703" s="59" t="s">
        <v>100</v>
      </c>
      <c r="V1703" s="71" t="s">
        <v>138</v>
      </c>
      <c r="W1703" s="71" t="s">
        <v>139</v>
      </c>
      <c r="X1703" s="63">
        <v>1</v>
      </c>
      <c r="Y1703" s="63" t="s">
        <v>138</v>
      </c>
      <c r="Z1703" s="66" t="s">
        <v>139</v>
      </c>
      <c r="AA1703" s="59" t="s">
        <v>176</v>
      </c>
      <c r="AB1703" s="63"/>
      <c r="AC1703" s="66" t="s">
        <v>141</v>
      </c>
      <c r="AD1703" s="64">
        <v>60</v>
      </c>
      <c r="AE1703" s="72">
        <v>45723</v>
      </c>
      <c r="AF1703" s="73">
        <f t="shared" si="146"/>
        <v>47548</v>
      </c>
      <c r="AG1703" s="62" t="s">
        <v>82</v>
      </c>
      <c r="AH1703" s="62" t="s">
        <v>83</v>
      </c>
      <c r="AI1703" s="66" t="s">
        <v>6429</v>
      </c>
      <c r="AJ1703" s="58" t="s">
        <v>6424</v>
      </c>
      <c r="AK1703" s="73" t="str">
        <f t="shared" ca="1" si="148"/>
        <v>поверен</v>
      </c>
      <c r="AL1703" s="123"/>
      <c r="AM1703" s="66" t="s">
        <v>86</v>
      </c>
      <c r="AN1703" s="66" t="s">
        <v>87</v>
      </c>
      <c r="AO1703" s="66" t="s">
        <v>88</v>
      </c>
      <c r="AP1703" s="63" t="s">
        <v>502</v>
      </c>
      <c r="AQ1703" s="74" t="s">
        <v>4923</v>
      </c>
      <c r="AR1703" s="123"/>
      <c r="AS1703" s="66" t="s">
        <v>91</v>
      </c>
      <c r="AT1703" s="58" t="s">
        <v>385</v>
      </c>
      <c r="AU1703" s="58"/>
      <c r="AV1703" s="115">
        <v>44864</v>
      </c>
      <c r="AW1703" s="62" t="s">
        <v>1454</v>
      </c>
      <c r="AX1703" s="123"/>
      <c r="AY1703" s="123"/>
      <c r="AZ1703" s="123"/>
      <c r="BA1703" s="123"/>
      <c r="BB1703" s="123"/>
      <c r="BC1703" s="123"/>
      <c r="BD1703" s="507"/>
      <c r="BE1703" s="123"/>
      <c r="BF1703" s="124"/>
      <c r="BG1703" s="71"/>
      <c r="BH1703" s="123"/>
      <c r="BI1703" s="71"/>
      <c r="BJ1703" s="71"/>
      <c r="BK1703" s="71"/>
    </row>
    <row r="1704" s="2" customFormat="1" ht="60" hidden="1" customHeight="1">
      <c r="A1704" s="58"/>
      <c r="B1704" s="58" t="s">
        <v>62</v>
      </c>
      <c r="C1704" s="58" t="s">
        <v>63</v>
      </c>
      <c r="D1704" s="525" t="s">
        <v>64</v>
      </c>
      <c r="E1704" s="71" t="s">
        <v>6419</v>
      </c>
      <c r="F1704" s="71" t="s">
        <v>6420</v>
      </c>
      <c r="G1704" s="71" t="s">
        <v>1332</v>
      </c>
      <c r="H1704" s="71" t="s">
        <v>6430</v>
      </c>
      <c r="I1704" s="71" t="s">
        <v>461</v>
      </c>
      <c r="J1704" s="71" t="s">
        <v>726</v>
      </c>
      <c r="K1704" s="71" t="s">
        <v>463</v>
      </c>
      <c r="L1704" s="71" t="s">
        <v>1868</v>
      </c>
      <c r="M1704" s="62" t="s">
        <v>6431</v>
      </c>
      <c r="N1704" s="64">
        <v>6144604</v>
      </c>
      <c r="O1704" s="58" t="s">
        <v>75</v>
      </c>
      <c r="P1704" s="58" t="s">
        <v>76</v>
      </c>
      <c r="Q1704" s="66" t="s">
        <v>137</v>
      </c>
      <c r="R1704" s="115">
        <v>43876</v>
      </c>
      <c r="S1704" s="63">
        <v>20</v>
      </c>
      <c r="T1704" s="62">
        <v>51180</v>
      </c>
      <c r="U1704" s="59" t="s">
        <v>100</v>
      </c>
      <c r="V1704" s="71" t="s">
        <v>138</v>
      </c>
      <c r="W1704" s="71" t="s">
        <v>139</v>
      </c>
      <c r="X1704" s="63">
        <v>1</v>
      </c>
      <c r="Y1704" s="63" t="s">
        <v>138</v>
      </c>
      <c r="Z1704" s="66" t="s">
        <v>139</v>
      </c>
      <c r="AA1704" s="59" t="s">
        <v>176</v>
      </c>
      <c r="AB1704" s="63"/>
      <c r="AC1704" s="66" t="s">
        <v>141</v>
      </c>
      <c r="AD1704" s="64">
        <v>60</v>
      </c>
      <c r="AE1704" s="72">
        <v>45723</v>
      </c>
      <c r="AF1704" s="73">
        <f t="shared" si="146"/>
        <v>47548</v>
      </c>
      <c r="AG1704" s="62" t="s">
        <v>82</v>
      </c>
      <c r="AH1704" s="62" t="s">
        <v>83</v>
      </c>
      <c r="AI1704" s="66" t="s">
        <v>6432</v>
      </c>
      <c r="AJ1704" s="58" t="s">
        <v>6433</v>
      </c>
      <c r="AK1704" s="73" t="str">
        <f t="shared" ca="1" si="148"/>
        <v>поверен</v>
      </c>
      <c r="AL1704" s="123"/>
      <c r="AM1704" s="66" t="s">
        <v>86</v>
      </c>
      <c r="AN1704" s="66" t="s">
        <v>87</v>
      </c>
      <c r="AO1704" s="66" t="s">
        <v>88</v>
      </c>
      <c r="AP1704" s="63" t="s">
        <v>502</v>
      </c>
      <c r="AQ1704" s="74" t="s">
        <v>4923</v>
      </c>
      <c r="AR1704" s="123"/>
      <c r="AS1704" s="66" t="s">
        <v>91</v>
      </c>
      <c r="AT1704" s="58" t="s">
        <v>385</v>
      </c>
      <c r="AU1704" s="58"/>
      <c r="AV1704" s="115">
        <v>44864</v>
      </c>
      <c r="AW1704" s="62" t="s">
        <v>1454</v>
      </c>
      <c r="AX1704" s="123"/>
      <c r="AY1704" s="123"/>
      <c r="AZ1704" s="123"/>
      <c r="BA1704" s="123"/>
      <c r="BB1704" s="123"/>
      <c r="BC1704" s="123"/>
      <c r="BD1704" s="507"/>
      <c r="BE1704" s="123"/>
      <c r="BF1704" s="124"/>
      <c r="BG1704" s="71"/>
      <c r="BH1704" s="123"/>
      <c r="BI1704" s="71"/>
      <c r="BJ1704" s="71"/>
      <c r="BK1704" s="71"/>
    </row>
    <row r="1705" s="2" customFormat="1" ht="60" hidden="1" customHeight="1">
      <c r="A1705" s="58"/>
      <c r="B1705" s="58" t="s">
        <v>62</v>
      </c>
      <c r="C1705" s="58" t="s">
        <v>63</v>
      </c>
      <c r="D1705" s="525" t="s">
        <v>64</v>
      </c>
      <c r="E1705" s="71" t="s">
        <v>6419</v>
      </c>
      <c r="F1705" s="71" t="s">
        <v>6420</v>
      </c>
      <c r="G1705" s="71" t="s">
        <v>3406</v>
      </c>
      <c r="H1705" s="71" t="s">
        <v>6434</v>
      </c>
      <c r="I1705" s="71" t="s">
        <v>282</v>
      </c>
      <c r="J1705" s="71" t="s">
        <v>6435</v>
      </c>
      <c r="K1705" s="64" t="s">
        <v>284</v>
      </c>
      <c r="L1705" s="79" t="s">
        <v>3150</v>
      </c>
      <c r="M1705" s="64" t="s">
        <v>3151</v>
      </c>
      <c r="N1705" s="64" t="s">
        <v>6436</v>
      </c>
      <c r="O1705" s="58" t="s">
        <v>288</v>
      </c>
      <c r="P1705" s="58" t="s">
        <v>136</v>
      </c>
      <c r="Q1705" s="66" t="s">
        <v>289</v>
      </c>
      <c r="R1705" s="74" t="s">
        <v>3454</v>
      </c>
      <c r="S1705" s="63">
        <v>10</v>
      </c>
      <c r="T1705" s="69">
        <f t="shared" si="147"/>
        <v>47483</v>
      </c>
      <c r="U1705" s="59" t="s">
        <v>100</v>
      </c>
      <c r="V1705" s="71" t="str">
        <f t="shared" si="149"/>
        <v/>
      </c>
      <c r="W1705" s="71" t="str">
        <f t="shared" si="150"/>
        <v>л/ч</v>
      </c>
      <c r="X1705" s="63">
        <v>8000</v>
      </c>
      <c r="Y1705" s="63"/>
      <c r="Z1705" s="71" t="s">
        <v>292</v>
      </c>
      <c r="AA1705" s="59" t="s">
        <v>293</v>
      </c>
      <c r="AB1705" s="63"/>
      <c r="AC1705" s="66" t="s">
        <v>141</v>
      </c>
      <c r="AD1705" s="64">
        <v>48</v>
      </c>
      <c r="AE1705" s="72">
        <v>45379</v>
      </c>
      <c r="AF1705" s="73"/>
      <c r="AG1705" s="62" t="s">
        <v>82</v>
      </c>
      <c r="AH1705" s="62" t="s">
        <v>6437</v>
      </c>
      <c r="AI1705" s="66" t="s">
        <v>6438</v>
      </c>
      <c r="AJ1705" s="40" t="s">
        <v>85</v>
      </c>
      <c r="AK1705" s="73" t="str">
        <f t="shared" ca="1" si="148"/>
        <v>ЗАМЕНИТЬ</v>
      </c>
      <c r="AL1705" s="123"/>
      <c r="AM1705" s="66" t="s">
        <v>86</v>
      </c>
      <c r="AN1705" s="66" t="s">
        <v>87</v>
      </c>
      <c r="AO1705" s="66" t="s">
        <v>88</v>
      </c>
      <c r="AP1705" s="63" t="s">
        <v>3410</v>
      </c>
      <c r="AQ1705" s="74" t="s">
        <v>4923</v>
      </c>
      <c r="AR1705" s="123"/>
      <c r="AS1705" s="66" t="s">
        <v>91</v>
      </c>
      <c r="AT1705" s="58" t="s">
        <v>385</v>
      </c>
      <c r="AU1705" s="58"/>
      <c r="AV1705" s="115">
        <v>44864</v>
      </c>
      <c r="AW1705" s="62" t="s">
        <v>1454</v>
      </c>
      <c r="AX1705" s="123"/>
      <c r="AY1705" s="123"/>
      <c r="AZ1705" s="123"/>
      <c r="BA1705" s="123"/>
      <c r="BB1705" s="123"/>
      <c r="BC1705" s="123"/>
      <c r="BD1705" s="507"/>
      <c r="BE1705" s="123"/>
      <c r="BF1705" s="124"/>
      <c r="BG1705" s="71" t="s">
        <v>6439</v>
      </c>
      <c r="BH1705" s="123"/>
      <c r="BI1705" s="74" t="s">
        <v>1792</v>
      </c>
      <c r="BJ1705" s="60" t="s">
        <v>301</v>
      </c>
      <c r="BK1705" s="74" t="s">
        <v>302</v>
      </c>
    </row>
    <row r="1706" ht="60" hidden="1" customHeight="1">
      <c r="A1706" s="58"/>
      <c r="B1706" s="58" t="s">
        <v>62</v>
      </c>
      <c r="C1706" s="58" t="s">
        <v>63</v>
      </c>
      <c r="D1706" s="525" t="s">
        <v>64</v>
      </c>
      <c r="E1706" s="58" t="s">
        <v>6419</v>
      </c>
      <c r="F1706" s="58" t="s">
        <v>6420</v>
      </c>
      <c r="G1706" s="58" t="s">
        <v>6440</v>
      </c>
      <c r="H1706" s="58" t="s">
        <v>6441</v>
      </c>
      <c r="I1706" s="58" t="s">
        <v>6442</v>
      </c>
      <c r="J1706" s="58" t="s">
        <v>6443</v>
      </c>
      <c r="K1706" s="64" t="s">
        <v>393</v>
      </c>
      <c r="L1706" s="64" t="s">
        <v>4987</v>
      </c>
      <c r="M1706" s="64" t="s">
        <v>6444</v>
      </c>
      <c r="N1706" s="64" t="s">
        <v>6445</v>
      </c>
      <c r="O1706" s="58" t="s">
        <v>397</v>
      </c>
      <c r="P1706" s="58" t="s">
        <v>76</v>
      </c>
      <c r="Q1706" s="66" t="s">
        <v>398</v>
      </c>
      <c r="R1706" s="74" t="s">
        <v>6446</v>
      </c>
      <c r="S1706" s="63">
        <v>12</v>
      </c>
      <c r="T1706" s="62">
        <v>48427</v>
      </c>
      <c r="U1706" s="70" t="s">
        <v>100</v>
      </c>
      <c r="V1706" s="58"/>
      <c r="W1706" s="66" t="s">
        <v>399</v>
      </c>
      <c r="X1706" s="63">
        <v>100</v>
      </c>
      <c r="Y1706" s="63"/>
      <c r="Z1706" s="66" t="s">
        <v>399</v>
      </c>
      <c r="AA1706" s="59" t="s">
        <v>400</v>
      </c>
      <c r="AB1706" s="63"/>
      <c r="AC1706" s="66" t="s">
        <v>399</v>
      </c>
      <c r="AD1706" s="64">
        <v>36</v>
      </c>
      <c r="AE1706" s="72">
        <v>45034</v>
      </c>
      <c r="AF1706" s="73">
        <f t="shared" si="146"/>
        <v>46129</v>
      </c>
      <c r="AG1706" s="62" t="s">
        <v>82</v>
      </c>
      <c r="AH1706" s="62" t="s">
        <v>83</v>
      </c>
      <c r="AI1706" s="66" t="s">
        <v>6447</v>
      </c>
      <c r="AJ1706" s="62" t="s">
        <v>143</v>
      </c>
      <c r="AK1706" s="73" t="str">
        <f t="shared" ca="1" si="148"/>
        <v>поверен</v>
      </c>
      <c r="AL1706" s="507"/>
      <c r="AM1706" s="66" t="s">
        <v>86</v>
      </c>
      <c r="AN1706" s="66" t="s">
        <v>87</v>
      </c>
      <c r="AO1706" s="66" t="s">
        <v>88</v>
      </c>
      <c r="AP1706" s="63" t="s">
        <v>402</v>
      </c>
      <c r="AQ1706" s="74" t="s">
        <v>4923</v>
      </c>
      <c r="AR1706" s="507"/>
      <c r="AS1706" s="66" t="s">
        <v>91</v>
      </c>
      <c r="AT1706" s="58" t="s">
        <v>92</v>
      </c>
      <c r="AU1706" s="58"/>
      <c r="AV1706" s="116">
        <v>44864</v>
      </c>
      <c r="AW1706" s="62" t="s">
        <v>1454</v>
      </c>
      <c r="AX1706" s="507"/>
      <c r="AY1706" s="507"/>
      <c r="AZ1706" s="507"/>
      <c r="BA1706" s="507"/>
      <c r="BB1706" s="58" t="s">
        <v>403</v>
      </c>
      <c r="BC1706" s="58" t="s">
        <v>404</v>
      </c>
      <c r="BD1706" s="507"/>
      <c r="BE1706" s="507"/>
      <c r="BF1706" s="518"/>
      <c r="BG1706" s="58" t="s">
        <v>1170</v>
      </c>
      <c r="BH1706" s="507"/>
      <c r="BI1706" s="58"/>
      <c r="BJ1706" s="58"/>
      <c r="BK1706" s="58"/>
    </row>
    <row r="1707" ht="60" hidden="1" customHeight="1">
      <c r="A1707" s="58"/>
      <c r="B1707" s="58" t="s">
        <v>62</v>
      </c>
      <c r="C1707" s="58" t="s">
        <v>63</v>
      </c>
      <c r="D1707" s="525" t="s">
        <v>64</v>
      </c>
      <c r="E1707" s="58" t="s">
        <v>6419</v>
      </c>
      <c r="F1707" s="58" t="s">
        <v>6420</v>
      </c>
      <c r="G1707" s="58" t="s">
        <v>6440</v>
      </c>
      <c r="H1707" s="58" t="s">
        <v>6448</v>
      </c>
      <c r="I1707" s="58" t="s">
        <v>6442</v>
      </c>
      <c r="J1707" s="58" t="s">
        <v>6443</v>
      </c>
      <c r="K1707" s="64" t="s">
        <v>393</v>
      </c>
      <c r="L1707" s="64" t="s">
        <v>4987</v>
      </c>
      <c r="M1707" s="64" t="s">
        <v>6444</v>
      </c>
      <c r="N1707" s="64" t="s">
        <v>6449</v>
      </c>
      <c r="O1707" s="58" t="s">
        <v>397</v>
      </c>
      <c r="P1707" s="58" t="s">
        <v>76</v>
      </c>
      <c r="Q1707" s="66" t="s">
        <v>398</v>
      </c>
      <c r="R1707" s="74" t="s">
        <v>6446</v>
      </c>
      <c r="S1707" s="63">
        <v>12</v>
      </c>
      <c r="T1707" s="62">
        <v>48427</v>
      </c>
      <c r="U1707" s="70" t="s">
        <v>100</v>
      </c>
      <c r="V1707" s="58"/>
      <c r="W1707" s="66" t="s">
        <v>399</v>
      </c>
      <c r="X1707" s="63">
        <v>100</v>
      </c>
      <c r="Y1707" s="63"/>
      <c r="Z1707" s="66" t="s">
        <v>399</v>
      </c>
      <c r="AA1707" s="59" t="s">
        <v>400</v>
      </c>
      <c r="AB1707" s="63"/>
      <c r="AC1707" s="66" t="s">
        <v>399</v>
      </c>
      <c r="AD1707" s="64">
        <v>36</v>
      </c>
      <c r="AE1707" s="72">
        <v>45034</v>
      </c>
      <c r="AF1707" s="73">
        <f t="shared" si="146"/>
        <v>46129</v>
      </c>
      <c r="AG1707" s="62" t="s">
        <v>82</v>
      </c>
      <c r="AH1707" s="62" t="s">
        <v>83</v>
      </c>
      <c r="AI1707" s="66" t="s">
        <v>6450</v>
      </c>
      <c r="AJ1707" s="62" t="s">
        <v>143</v>
      </c>
      <c r="AK1707" s="73" t="str">
        <f t="shared" ca="1" si="148"/>
        <v>поверен</v>
      </c>
      <c r="AL1707" s="507"/>
      <c r="AM1707" s="66" t="s">
        <v>86</v>
      </c>
      <c r="AN1707" s="66" t="s">
        <v>87</v>
      </c>
      <c r="AO1707" s="66" t="s">
        <v>88</v>
      </c>
      <c r="AP1707" s="63" t="s">
        <v>402</v>
      </c>
      <c r="AQ1707" s="74" t="s">
        <v>4923</v>
      </c>
      <c r="AR1707" s="507"/>
      <c r="AS1707" s="66" t="s">
        <v>91</v>
      </c>
      <c r="AT1707" s="58" t="s">
        <v>92</v>
      </c>
      <c r="AU1707" s="58"/>
      <c r="AV1707" s="116">
        <v>44864</v>
      </c>
      <c r="AW1707" s="62" t="s">
        <v>1454</v>
      </c>
      <c r="AX1707" s="507"/>
      <c r="AY1707" s="507"/>
      <c r="AZ1707" s="507"/>
      <c r="BA1707" s="507"/>
      <c r="BB1707" s="71" t="s">
        <v>403</v>
      </c>
      <c r="BC1707" s="71" t="s">
        <v>404</v>
      </c>
      <c r="BD1707" s="507"/>
      <c r="BE1707" s="507"/>
      <c r="BF1707" s="518"/>
      <c r="BG1707" s="58" t="s">
        <v>1170</v>
      </c>
      <c r="BH1707" s="507"/>
      <c r="BI1707" s="58"/>
      <c r="BJ1707" s="58"/>
      <c r="BK1707" s="58"/>
    </row>
    <row r="1708" s="2" customFormat="1" ht="60" hidden="1" customHeight="1">
      <c r="A1708" s="58"/>
      <c r="B1708" s="58" t="s">
        <v>62</v>
      </c>
      <c r="C1708" s="58" t="s">
        <v>63</v>
      </c>
      <c r="D1708" s="525" t="s">
        <v>64</v>
      </c>
      <c r="E1708" s="71" t="s">
        <v>6451</v>
      </c>
      <c r="F1708" s="71" t="s">
        <v>6452</v>
      </c>
      <c r="G1708" s="71" t="s">
        <v>566</v>
      </c>
      <c r="H1708" s="71" t="s">
        <v>6453</v>
      </c>
      <c r="I1708" s="63" t="s">
        <v>469</v>
      </c>
      <c r="J1708" s="62" t="s">
        <v>470</v>
      </c>
      <c r="K1708" s="64" t="s">
        <v>471</v>
      </c>
      <c r="L1708" s="64" t="s">
        <v>472</v>
      </c>
      <c r="M1708" s="62" t="s">
        <v>6422</v>
      </c>
      <c r="N1708" s="64">
        <v>2525392</v>
      </c>
      <c r="O1708" s="58" t="s">
        <v>75</v>
      </c>
      <c r="P1708" s="58" t="s">
        <v>76</v>
      </c>
      <c r="Q1708" s="66"/>
      <c r="R1708" s="115">
        <v>43862</v>
      </c>
      <c r="S1708" s="63">
        <v>8</v>
      </c>
      <c r="T1708" s="62">
        <v>46054</v>
      </c>
      <c r="U1708" s="59" t="s">
        <v>78</v>
      </c>
      <c r="V1708" s="71" t="str">
        <f t="shared" si="149"/>
        <v/>
      </c>
      <c r="W1708" s="71" t="str">
        <f t="shared" si="150"/>
        <v>°С</v>
      </c>
      <c r="X1708" s="63">
        <v>100</v>
      </c>
      <c r="Y1708" s="63"/>
      <c r="Z1708" s="66" t="s">
        <v>79</v>
      </c>
      <c r="AA1708" s="59" t="s">
        <v>475</v>
      </c>
      <c r="AB1708" s="63"/>
      <c r="AC1708" s="66" t="s">
        <v>141</v>
      </c>
      <c r="AD1708" s="64">
        <v>60</v>
      </c>
      <c r="AE1708" s="72">
        <v>45723</v>
      </c>
      <c r="AF1708" s="73">
        <f t="shared" si="146"/>
        <v>47548</v>
      </c>
      <c r="AG1708" s="62" t="s">
        <v>82</v>
      </c>
      <c r="AH1708" s="62" t="s">
        <v>83</v>
      </c>
      <c r="AI1708" s="66" t="s">
        <v>6454</v>
      </c>
      <c r="AJ1708" s="62" t="s">
        <v>6424</v>
      </c>
      <c r="AK1708" s="73" t="str">
        <f t="shared" ca="1" si="148"/>
        <v>поверен</v>
      </c>
      <c r="AL1708" s="123"/>
      <c r="AM1708" s="66" t="s">
        <v>86</v>
      </c>
      <c r="AN1708" s="66" t="s">
        <v>87</v>
      </c>
      <c r="AO1708" s="66" t="s">
        <v>88</v>
      </c>
      <c r="AP1708" s="63" t="s">
        <v>6425</v>
      </c>
      <c r="AQ1708" s="74" t="s">
        <v>4923</v>
      </c>
      <c r="AR1708" s="123"/>
      <c r="AS1708" s="66" t="s">
        <v>91</v>
      </c>
      <c r="AT1708" s="58" t="s">
        <v>385</v>
      </c>
      <c r="AU1708" s="58"/>
      <c r="AV1708" s="115">
        <v>44864</v>
      </c>
      <c r="AW1708" s="62" t="s">
        <v>1454</v>
      </c>
      <c r="AX1708" s="123"/>
      <c r="AY1708" s="123"/>
      <c r="AZ1708" s="123"/>
      <c r="BA1708" s="123"/>
      <c r="BB1708" s="123"/>
      <c r="BC1708" s="123"/>
      <c r="BD1708" s="507"/>
      <c r="BE1708" s="123"/>
      <c r="BF1708" s="124"/>
      <c r="BG1708" s="71"/>
      <c r="BH1708" s="123"/>
      <c r="BI1708" s="71"/>
      <c r="BJ1708" s="71"/>
      <c r="BK1708" s="71"/>
    </row>
    <row r="1709" s="2" customFormat="1" ht="60" hidden="1" customHeight="1">
      <c r="A1709" s="58"/>
      <c r="B1709" s="58" t="s">
        <v>62</v>
      </c>
      <c r="C1709" s="58" t="s">
        <v>63</v>
      </c>
      <c r="D1709" s="525" t="s">
        <v>64</v>
      </c>
      <c r="E1709" s="71" t="s">
        <v>6451</v>
      </c>
      <c r="F1709" s="71" t="s">
        <v>6452</v>
      </c>
      <c r="G1709" s="71" t="s">
        <v>1332</v>
      </c>
      <c r="H1709" s="71" t="s">
        <v>6426</v>
      </c>
      <c r="I1709" s="71" t="s">
        <v>461</v>
      </c>
      <c r="J1709" s="71" t="s">
        <v>726</v>
      </c>
      <c r="K1709" s="71" t="s">
        <v>463</v>
      </c>
      <c r="L1709" s="71" t="s">
        <v>1868</v>
      </c>
      <c r="M1709" s="62" t="s">
        <v>3520</v>
      </c>
      <c r="N1709" s="64">
        <v>6144602</v>
      </c>
      <c r="O1709" s="58" t="s">
        <v>75</v>
      </c>
      <c r="P1709" s="58" t="s">
        <v>76</v>
      </c>
      <c r="Q1709" s="66" t="s">
        <v>137</v>
      </c>
      <c r="R1709" s="115">
        <v>43876</v>
      </c>
      <c r="S1709" s="63">
        <v>20</v>
      </c>
      <c r="T1709" s="62">
        <v>51180</v>
      </c>
      <c r="U1709" s="59" t="s">
        <v>100</v>
      </c>
      <c r="V1709" s="71" t="s">
        <v>138</v>
      </c>
      <c r="W1709" s="71" t="s">
        <v>139</v>
      </c>
      <c r="X1709" s="63">
        <v>1</v>
      </c>
      <c r="Y1709" s="63" t="s">
        <v>138</v>
      </c>
      <c r="Z1709" s="66" t="s">
        <v>139</v>
      </c>
      <c r="AA1709" s="59" t="s">
        <v>176</v>
      </c>
      <c r="AB1709" s="63"/>
      <c r="AC1709" s="66" t="s">
        <v>141</v>
      </c>
      <c r="AD1709" s="64">
        <v>60</v>
      </c>
      <c r="AE1709" s="72">
        <v>45723</v>
      </c>
      <c r="AF1709" s="73">
        <f t="shared" si="146"/>
        <v>47548</v>
      </c>
      <c r="AG1709" s="62" t="s">
        <v>82</v>
      </c>
      <c r="AH1709" s="62" t="s">
        <v>83</v>
      </c>
      <c r="AI1709" s="66" t="s">
        <v>6455</v>
      </c>
      <c r="AJ1709" s="58" t="s">
        <v>6424</v>
      </c>
      <c r="AK1709" s="73" t="str">
        <f t="shared" ca="1" si="148"/>
        <v>поверен</v>
      </c>
      <c r="AL1709" s="123"/>
      <c r="AM1709" s="66" t="s">
        <v>86</v>
      </c>
      <c r="AN1709" s="66" t="s">
        <v>87</v>
      </c>
      <c r="AO1709" s="66" t="s">
        <v>88</v>
      </c>
      <c r="AP1709" s="63" t="s">
        <v>502</v>
      </c>
      <c r="AQ1709" s="74" t="s">
        <v>4923</v>
      </c>
      <c r="AR1709" s="123"/>
      <c r="AS1709" s="66" t="s">
        <v>91</v>
      </c>
      <c r="AT1709" s="58" t="s">
        <v>385</v>
      </c>
      <c r="AU1709" s="58"/>
      <c r="AV1709" s="115">
        <v>44864</v>
      </c>
      <c r="AW1709" s="62" t="s">
        <v>1454</v>
      </c>
      <c r="AX1709" s="123"/>
      <c r="AY1709" s="123"/>
      <c r="AZ1709" s="123"/>
      <c r="BA1709" s="123"/>
      <c r="BB1709" s="123"/>
      <c r="BC1709" s="123"/>
      <c r="BD1709" s="507"/>
      <c r="BE1709" s="123"/>
      <c r="BF1709" s="124"/>
      <c r="BG1709" s="71"/>
      <c r="BH1709" s="123"/>
      <c r="BI1709" s="71"/>
      <c r="BJ1709" s="71"/>
      <c r="BK1709" s="71"/>
    </row>
    <row r="1710" s="2" customFormat="1" ht="60" hidden="1" customHeight="1">
      <c r="A1710" s="58"/>
      <c r="B1710" s="58" t="s">
        <v>62</v>
      </c>
      <c r="C1710" s="58" t="s">
        <v>63</v>
      </c>
      <c r="D1710" s="525" t="s">
        <v>64</v>
      </c>
      <c r="E1710" s="71" t="s">
        <v>6451</v>
      </c>
      <c r="F1710" s="71" t="s">
        <v>6452</v>
      </c>
      <c r="G1710" s="71" t="s">
        <v>1332</v>
      </c>
      <c r="H1710" s="71" t="s">
        <v>6428</v>
      </c>
      <c r="I1710" s="71" t="s">
        <v>461</v>
      </c>
      <c r="J1710" s="71" t="s">
        <v>726</v>
      </c>
      <c r="K1710" s="71" t="s">
        <v>463</v>
      </c>
      <c r="L1710" s="71" t="s">
        <v>1868</v>
      </c>
      <c r="M1710" s="62" t="s">
        <v>3520</v>
      </c>
      <c r="N1710" s="64">
        <v>6144605</v>
      </c>
      <c r="O1710" s="58" t="s">
        <v>75</v>
      </c>
      <c r="P1710" s="58" t="s">
        <v>76</v>
      </c>
      <c r="Q1710" s="66" t="s">
        <v>137</v>
      </c>
      <c r="R1710" s="115">
        <v>43876</v>
      </c>
      <c r="S1710" s="63">
        <v>20</v>
      </c>
      <c r="T1710" s="62">
        <v>51180</v>
      </c>
      <c r="U1710" s="59" t="s">
        <v>100</v>
      </c>
      <c r="V1710" s="71" t="s">
        <v>138</v>
      </c>
      <c r="W1710" s="71" t="s">
        <v>139</v>
      </c>
      <c r="X1710" s="63">
        <v>1</v>
      </c>
      <c r="Y1710" s="63" t="s">
        <v>138</v>
      </c>
      <c r="Z1710" s="66" t="s">
        <v>139</v>
      </c>
      <c r="AA1710" s="59" t="s">
        <v>176</v>
      </c>
      <c r="AB1710" s="63"/>
      <c r="AC1710" s="66" t="s">
        <v>141</v>
      </c>
      <c r="AD1710" s="64">
        <v>60</v>
      </c>
      <c r="AE1710" s="72">
        <v>45723</v>
      </c>
      <c r="AF1710" s="73">
        <f t="shared" si="146"/>
        <v>47548</v>
      </c>
      <c r="AG1710" s="62" t="s">
        <v>82</v>
      </c>
      <c r="AH1710" s="62" t="s">
        <v>83</v>
      </c>
      <c r="AI1710" s="66" t="s">
        <v>6456</v>
      </c>
      <c r="AJ1710" s="58" t="s">
        <v>6424</v>
      </c>
      <c r="AK1710" s="73" t="str">
        <f t="shared" ca="1" si="148"/>
        <v>поверен</v>
      </c>
      <c r="AL1710" s="123"/>
      <c r="AM1710" s="66" t="s">
        <v>86</v>
      </c>
      <c r="AN1710" s="66" t="s">
        <v>87</v>
      </c>
      <c r="AO1710" s="66" t="s">
        <v>88</v>
      </c>
      <c r="AP1710" s="63" t="s">
        <v>502</v>
      </c>
      <c r="AQ1710" s="74" t="s">
        <v>4923</v>
      </c>
      <c r="AR1710" s="123"/>
      <c r="AS1710" s="66" t="s">
        <v>91</v>
      </c>
      <c r="AT1710" s="58" t="s">
        <v>385</v>
      </c>
      <c r="AU1710" s="58"/>
      <c r="AV1710" s="115">
        <v>44864</v>
      </c>
      <c r="AW1710" s="62" t="s">
        <v>1454</v>
      </c>
      <c r="AX1710" s="123"/>
      <c r="AY1710" s="123"/>
      <c r="AZ1710" s="123"/>
      <c r="BA1710" s="123"/>
      <c r="BB1710" s="123"/>
      <c r="BC1710" s="123"/>
      <c r="BD1710" s="507"/>
      <c r="BE1710" s="123"/>
      <c r="BF1710" s="124"/>
      <c r="BG1710" s="71"/>
      <c r="BH1710" s="123"/>
      <c r="BI1710" s="71"/>
      <c r="BJ1710" s="71"/>
      <c r="BK1710" s="71"/>
    </row>
    <row r="1711" s="2" customFormat="1" ht="60" hidden="1" customHeight="1">
      <c r="A1711" s="58"/>
      <c r="B1711" s="58" t="s">
        <v>62</v>
      </c>
      <c r="C1711" s="58" t="s">
        <v>63</v>
      </c>
      <c r="D1711" s="525" t="s">
        <v>64</v>
      </c>
      <c r="E1711" s="71" t="s">
        <v>6451</v>
      </c>
      <c r="F1711" s="71" t="s">
        <v>6452</v>
      </c>
      <c r="G1711" s="71" t="s">
        <v>1332</v>
      </c>
      <c r="H1711" s="71" t="s">
        <v>6430</v>
      </c>
      <c r="I1711" s="71" t="s">
        <v>461</v>
      </c>
      <c r="J1711" s="71" t="s">
        <v>726</v>
      </c>
      <c r="K1711" s="71" t="s">
        <v>463</v>
      </c>
      <c r="L1711" s="71" t="s">
        <v>1868</v>
      </c>
      <c r="M1711" s="62" t="s">
        <v>3520</v>
      </c>
      <c r="N1711" s="64">
        <v>6144606</v>
      </c>
      <c r="O1711" s="58" t="s">
        <v>75</v>
      </c>
      <c r="P1711" s="58" t="s">
        <v>76</v>
      </c>
      <c r="Q1711" s="66" t="s">
        <v>137</v>
      </c>
      <c r="R1711" s="115">
        <v>43876</v>
      </c>
      <c r="S1711" s="63">
        <v>20</v>
      </c>
      <c r="T1711" s="62">
        <v>51180</v>
      </c>
      <c r="U1711" s="59" t="s">
        <v>100</v>
      </c>
      <c r="V1711" s="71" t="s">
        <v>138</v>
      </c>
      <c r="W1711" s="71" t="s">
        <v>139</v>
      </c>
      <c r="X1711" s="63">
        <v>1</v>
      </c>
      <c r="Y1711" s="63" t="s">
        <v>138</v>
      </c>
      <c r="Z1711" s="66" t="s">
        <v>139</v>
      </c>
      <c r="AA1711" s="59" t="s">
        <v>176</v>
      </c>
      <c r="AB1711" s="63"/>
      <c r="AC1711" s="66" t="s">
        <v>141</v>
      </c>
      <c r="AD1711" s="64">
        <v>60</v>
      </c>
      <c r="AE1711" s="72">
        <v>45723</v>
      </c>
      <c r="AF1711" s="73">
        <f t="shared" si="146"/>
        <v>47548</v>
      </c>
      <c r="AG1711" s="62" t="s">
        <v>82</v>
      </c>
      <c r="AH1711" s="62" t="s">
        <v>83</v>
      </c>
      <c r="AI1711" s="66" t="s">
        <v>6457</v>
      </c>
      <c r="AJ1711" s="58" t="s">
        <v>6424</v>
      </c>
      <c r="AK1711" s="73" t="str">
        <f t="shared" ca="1" si="148"/>
        <v>поверен</v>
      </c>
      <c r="AL1711" s="123"/>
      <c r="AM1711" s="66" t="s">
        <v>86</v>
      </c>
      <c r="AN1711" s="66" t="s">
        <v>87</v>
      </c>
      <c r="AO1711" s="66" t="s">
        <v>88</v>
      </c>
      <c r="AP1711" s="63" t="s">
        <v>502</v>
      </c>
      <c r="AQ1711" s="74" t="s">
        <v>4923</v>
      </c>
      <c r="AR1711" s="123"/>
      <c r="AS1711" s="66" t="s">
        <v>91</v>
      </c>
      <c r="AT1711" s="58" t="s">
        <v>385</v>
      </c>
      <c r="AU1711" s="58"/>
      <c r="AV1711" s="115">
        <v>44864</v>
      </c>
      <c r="AW1711" s="62" t="s">
        <v>1454</v>
      </c>
      <c r="AX1711" s="123"/>
      <c r="AY1711" s="123"/>
      <c r="AZ1711" s="123"/>
      <c r="BA1711" s="123"/>
      <c r="BB1711" s="123"/>
      <c r="BC1711" s="123"/>
      <c r="BD1711" s="507"/>
      <c r="BE1711" s="123"/>
      <c r="BF1711" s="124"/>
      <c r="BG1711" s="71"/>
      <c r="BH1711" s="123"/>
      <c r="BI1711" s="71"/>
      <c r="BJ1711" s="71"/>
      <c r="BK1711" s="71"/>
    </row>
    <row r="1712" s="101" customFormat="1" ht="60" hidden="1" customHeight="1">
      <c r="A1712" s="37"/>
      <c r="B1712" s="37" t="s">
        <v>62</v>
      </c>
      <c r="C1712" s="37" t="s">
        <v>63</v>
      </c>
      <c r="D1712" s="368" t="s">
        <v>64</v>
      </c>
      <c r="E1712" s="47" t="s">
        <v>6451</v>
      </c>
      <c r="F1712" s="47" t="s">
        <v>6452</v>
      </c>
      <c r="G1712" s="47" t="s">
        <v>6458</v>
      </c>
      <c r="H1712" s="47" t="s">
        <v>6434</v>
      </c>
      <c r="I1712" s="47" t="s">
        <v>282</v>
      </c>
      <c r="J1712" s="47" t="s">
        <v>6435</v>
      </c>
      <c r="K1712" s="49" t="s">
        <v>284</v>
      </c>
      <c r="L1712" s="57" t="s">
        <v>3150</v>
      </c>
      <c r="M1712" s="49" t="s">
        <v>3151</v>
      </c>
      <c r="N1712" s="49" t="s">
        <v>6459</v>
      </c>
      <c r="O1712" s="37" t="s">
        <v>288</v>
      </c>
      <c r="P1712" s="37" t="s">
        <v>136</v>
      </c>
      <c r="Q1712" s="42" t="s">
        <v>289</v>
      </c>
      <c r="R1712" s="41" t="s">
        <v>3454</v>
      </c>
      <c r="S1712" s="48">
        <v>10</v>
      </c>
      <c r="T1712" s="45">
        <f t="shared" si="147"/>
        <v>47483</v>
      </c>
      <c r="U1712" s="56" t="s">
        <v>100</v>
      </c>
      <c r="V1712" s="47" t="str">
        <f t="shared" si="149"/>
        <v/>
      </c>
      <c r="W1712" s="47" t="str">
        <f t="shared" si="150"/>
        <v>л/ч</v>
      </c>
      <c r="X1712" s="48">
        <v>8000</v>
      </c>
      <c r="Y1712" s="48"/>
      <c r="Z1712" s="47" t="s">
        <v>292</v>
      </c>
      <c r="AA1712" s="56" t="s">
        <v>293</v>
      </c>
      <c r="AB1712" s="48"/>
      <c r="AC1712" s="42" t="s">
        <v>141</v>
      </c>
      <c r="AD1712" s="49">
        <v>48</v>
      </c>
      <c r="AE1712" s="50">
        <v>45379</v>
      </c>
      <c r="AF1712" s="51">
        <f t="shared" si="146"/>
        <v>46839</v>
      </c>
      <c r="AG1712" s="40" t="s">
        <v>82</v>
      </c>
      <c r="AH1712" s="40" t="s">
        <v>83</v>
      </c>
      <c r="AI1712" s="42" t="s">
        <v>6460</v>
      </c>
      <c r="AJ1712" s="40" t="s">
        <v>85</v>
      </c>
      <c r="AK1712" s="51" t="str">
        <f t="shared" ca="1" si="148"/>
        <v>поверен</v>
      </c>
      <c r="AL1712" s="103"/>
      <c r="AM1712" s="42" t="s">
        <v>86</v>
      </c>
      <c r="AN1712" s="42" t="s">
        <v>87</v>
      </c>
      <c r="AO1712" s="42" t="s">
        <v>88</v>
      </c>
      <c r="AP1712" s="48" t="s">
        <v>3410</v>
      </c>
      <c r="AQ1712" s="41" t="s">
        <v>4923</v>
      </c>
      <c r="AR1712" s="103"/>
      <c r="AS1712" s="42" t="s">
        <v>91</v>
      </c>
      <c r="AT1712" s="37" t="s">
        <v>385</v>
      </c>
      <c r="AU1712" s="37"/>
      <c r="AV1712" s="96">
        <v>44864</v>
      </c>
      <c r="AW1712" s="40" t="s">
        <v>1454</v>
      </c>
      <c r="AX1712" s="103"/>
      <c r="AY1712" s="103"/>
      <c r="AZ1712" s="103"/>
      <c r="BA1712" s="103"/>
      <c r="BB1712" s="103"/>
      <c r="BC1712" s="103"/>
      <c r="BD1712" s="99"/>
      <c r="BE1712" s="103"/>
      <c r="BF1712" s="197"/>
      <c r="BG1712" s="47" t="s">
        <v>6439</v>
      </c>
      <c r="BH1712" s="103"/>
      <c r="BI1712" s="41" t="s">
        <v>1792</v>
      </c>
      <c r="BJ1712" s="38" t="s">
        <v>301</v>
      </c>
      <c r="BK1712" s="41" t="s">
        <v>302</v>
      </c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  <c r="HK1712" s="2"/>
      <c r="HL1712" s="2"/>
      <c r="HM1712" s="2"/>
      <c r="HN1712" s="2"/>
      <c r="HO1712" s="2"/>
      <c r="HP1712" s="2"/>
      <c r="HQ1712" s="2"/>
      <c r="HR1712" s="2"/>
      <c r="HS1712" s="2"/>
      <c r="HT1712" s="2"/>
      <c r="HU1712" s="2"/>
      <c r="HV1712" s="2"/>
      <c r="HW1712" s="2"/>
      <c r="HX1712" s="2"/>
      <c r="HY1712" s="2"/>
      <c r="HZ1712" s="2"/>
      <c r="IA1712" s="2"/>
      <c r="IB1712" s="2"/>
      <c r="IC1712" s="2"/>
      <c r="ID1712" s="2"/>
      <c r="IE1712" s="2"/>
    </row>
    <row r="1713" ht="60" hidden="1" customHeight="1">
      <c r="A1713" s="58"/>
      <c r="B1713" s="58" t="s">
        <v>62</v>
      </c>
      <c r="C1713" s="58" t="s">
        <v>63</v>
      </c>
      <c r="D1713" s="525" t="s">
        <v>64</v>
      </c>
      <c r="E1713" s="58" t="s">
        <v>6451</v>
      </c>
      <c r="F1713" s="58" t="s">
        <v>6452</v>
      </c>
      <c r="G1713" s="58" t="s">
        <v>6440</v>
      </c>
      <c r="H1713" s="58" t="s">
        <v>6441</v>
      </c>
      <c r="I1713" s="58" t="s">
        <v>6442</v>
      </c>
      <c r="J1713" s="58" t="s">
        <v>6443</v>
      </c>
      <c r="K1713" s="64" t="s">
        <v>393</v>
      </c>
      <c r="L1713" s="64" t="s">
        <v>4987</v>
      </c>
      <c r="M1713" s="64" t="s">
        <v>6444</v>
      </c>
      <c r="N1713" s="64" t="s">
        <v>6461</v>
      </c>
      <c r="O1713" s="58" t="s">
        <v>397</v>
      </c>
      <c r="P1713" s="58" t="s">
        <v>76</v>
      </c>
      <c r="Q1713" s="66" t="s">
        <v>398</v>
      </c>
      <c r="R1713" s="74" t="s">
        <v>6446</v>
      </c>
      <c r="S1713" s="63">
        <v>12</v>
      </c>
      <c r="T1713" s="62">
        <v>48427</v>
      </c>
      <c r="U1713" s="70" t="s">
        <v>100</v>
      </c>
      <c r="V1713" s="58"/>
      <c r="W1713" s="66" t="s">
        <v>399</v>
      </c>
      <c r="X1713" s="63">
        <v>100</v>
      </c>
      <c r="Y1713" s="63"/>
      <c r="Z1713" s="66" t="s">
        <v>399</v>
      </c>
      <c r="AA1713" s="59" t="s">
        <v>400</v>
      </c>
      <c r="AB1713" s="63"/>
      <c r="AC1713" s="66" t="s">
        <v>399</v>
      </c>
      <c r="AD1713" s="64">
        <v>36</v>
      </c>
      <c r="AE1713" s="72">
        <v>45034</v>
      </c>
      <c r="AF1713" s="73">
        <f t="shared" si="146"/>
        <v>46129</v>
      </c>
      <c r="AG1713" s="62" t="s">
        <v>82</v>
      </c>
      <c r="AH1713" s="62" t="s">
        <v>83</v>
      </c>
      <c r="AI1713" s="66" t="s">
        <v>6462</v>
      </c>
      <c r="AJ1713" s="62" t="s">
        <v>143</v>
      </c>
      <c r="AK1713" s="73" t="str">
        <f t="shared" ca="1" si="148"/>
        <v>поверен</v>
      </c>
      <c r="AL1713" s="507"/>
      <c r="AM1713" s="66" t="s">
        <v>86</v>
      </c>
      <c r="AN1713" s="66" t="s">
        <v>87</v>
      </c>
      <c r="AO1713" s="66" t="s">
        <v>88</v>
      </c>
      <c r="AP1713" s="63" t="s">
        <v>402</v>
      </c>
      <c r="AQ1713" s="74" t="s">
        <v>4923</v>
      </c>
      <c r="AR1713" s="507"/>
      <c r="AS1713" s="66" t="s">
        <v>91</v>
      </c>
      <c r="AT1713" s="58" t="s">
        <v>92</v>
      </c>
      <c r="AU1713" s="58"/>
      <c r="AV1713" s="116">
        <v>44864</v>
      </c>
      <c r="AW1713" s="62" t="s">
        <v>1454</v>
      </c>
      <c r="AX1713" s="507"/>
      <c r="AY1713" s="507"/>
      <c r="AZ1713" s="507"/>
      <c r="BA1713" s="507"/>
      <c r="BB1713" s="58" t="s">
        <v>403</v>
      </c>
      <c r="BC1713" s="58" t="s">
        <v>404</v>
      </c>
      <c r="BD1713" s="507"/>
      <c r="BE1713" s="507"/>
      <c r="BF1713" s="518"/>
      <c r="BG1713" s="58" t="s">
        <v>1170</v>
      </c>
      <c r="BH1713" s="507"/>
      <c r="BI1713" s="58"/>
      <c r="BJ1713" s="60" t="s">
        <v>407</v>
      </c>
      <c r="BK1713" s="71" t="s">
        <v>408</v>
      </c>
    </row>
    <row r="1714" ht="60" hidden="1" customHeight="1">
      <c r="A1714" s="114"/>
      <c r="B1714" s="58" t="s">
        <v>62</v>
      </c>
      <c r="C1714" s="58" t="s">
        <v>63</v>
      </c>
      <c r="D1714" s="59" t="s">
        <v>64</v>
      </c>
      <c r="E1714" s="58" t="s">
        <v>6451</v>
      </c>
      <c r="F1714" s="58" t="s">
        <v>6452</v>
      </c>
      <c r="G1714" s="58" t="s">
        <v>6440</v>
      </c>
      <c r="H1714" s="58" t="s">
        <v>6448</v>
      </c>
      <c r="I1714" s="58" t="s">
        <v>6442</v>
      </c>
      <c r="J1714" s="58" t="s">
        <v>6443</v>
      </c>
      <c r="K1714" s="64" t="s">
        <v>393</v>
      </c>
      <c r="L1714" s="64" t="s">
        <v>4987</v>
      </c>
      <c r="M1714" s="64" t="s">
        <v>6444</v>
      </c>
      <c r="N1714" s="64" t="s">
        <v>6463</v>
      </c>
      <c r="O1714" s="58" t="s">
        <v>397</v>
      </c>
      <c r="P1714" s="58" t="s">
        <v>76</v>
      </c>
      <c r="Q1714" s="66" t="s">
        <v>398</v>
      </c>
      <c r="R1714" s="74" t="s">
        <v>6446</v>
      </c>
      <c r="S1714" s="63">
        <v>12</v>
      </c>
      <c r="T1714" s="62">
        <v>48427</v>
      </c>
      <c r="U1714" s="70" t="s">
        <v>100</v>
      </c>
      <c r="V1714" s="58"/>
      <c r="W1714" s="66" t="s">
        <v>399</v>
      </c>
      <c r="X1714" s="63">
        <v>100</v>
      </c>
      <c r="Y1714" s="63"/>
      <c r="Z1714" s="66" t="s">
        <v>399</v>
      </c>
      <c r="AA1714" s="59" t="s">
        <v>400</v>
      </c>
      <c r="AB1714" s="63"/>
      <c r="AC1714" s="66" t="s">
        <v>399</v>
      </c>
      <c r="AD1714" s="64">
        <v>36</v>
      </c>
      <c r="AE1714" s="72">
        <v>45034</v>
      </c>
      <c r="AF1714" s="73">
        <f t="shared" si="146"/>
        <v>46129</v>
      </c>
      <c r="AG1714" s="62" t="s">
        <v>82</v>
      </c>
      <c r="AH1714" s="62" t="s">
        <v>83</v>
      </c>
      <c r="AI1714" s="66" t="s">
        <v>6464</v>
      </c>
      <c r="AJ1714" s="62" t="s">
        <v>143</v>
      </c>
      <c r="AK1714" s="73" t="str">
        <f t="shared" ca="1" si="148"/>
        <v>поверен</v>
      </c>
      <c r="AL1714" s="507"/>
      <c r="AM1714" s="66" t="s">
        <v>86</v>
      </c>
      <c r="AN1714" s="66" t="s">
        <v>87</v>
      </c>
      <c r="AO1714" s="66" t="s">
        <v>88</v>
      </c>
      <c r="AP1714" s="63" t="s">
        <v>402</v>
      </c>
      <c r="AQ1714" s="74" t="s">
        <v>4923</v>
      </c>
      <c r="AR1714" s="507"/>
      <c r="AS1714" s="66" t="s">
        <v>91</v>
      </c>
      <c r="AT1714" s="58" t="s">
        <v>92</v>
      </c>
      <c r="AU1714" s="58"/>
      <c r="AV1714" s="116">
        <v>44864</v>
      </c>
      <c r="AW1714" s="62" t="s">
        <v>1454</v>
      </c>
      <c r="AX1714" s="507"/>
      <c r="AY1714" s="507"/>
      <c r="AZ1714" s="507"/>
      <c r="BA1714" s="507"/>
      <c r="BB1714" s="71" t="s">
        <v>403</v>
      </c>
      <c r="BC1714" s="71" t="s">
        <v>404</v>
      </c>
      <c r="BD1714" s="507"/>
      <c r="BE1714" s="507"/>
      <c r="BF1714" s="518"/>
      <c r="BG1714" s="58" t="s">
        <v>1170</v>
      </c>
      <c r="BH1714" s="507"/>
      <c r="BI1714" s="58"/>
      <c r="BJ1714" s="60" t="s">
        <v>407</v>
      </c>
      <c r="BK1714" s="71" t="s">
        <v>408</v>
      </c>
    </row>
    <row r="1715" s="92" customFormat="1" ht="60" hidden="1" customHeight="1">
      <c r="A1715" s="37"/>
      <c r="B1715" s="37" t="s">
        <v>62</v>
      </c>
      <c r="C1715" s="37" t="s">
        <v>63</v>
      </c>
      <c r="D1715" s="56" t="s">
        <v>64</v>
      </c>
      <c r="E1715" s="56" t="s">
        <v>6465</v>
      </c>
      <c r="F1715" s="37" t="s">
        <v>6466</v>
      </c>
      <c r="G1715" s="40" t="s">
        <v>6467</v>
      </c>
      <c r="H1715" s="56" t="s">
        <v>6468</v>
      </c>
      <c r="I1715" s="48" t="s">
        <v>371</v>
      </c>
      <c r="J1715" s="40" t="s">
        <v>372</v>
      </c>
      <c r="K1715" s="49" t="s">
        <v>318</v>
      </c>
      <c r="L1715" s="49" t="s">
        <v>319</v>
      </c>
      <c r="M1715" s="40" t="s">
        <v>6469</v>
      </c>
      <c r="N1715" s="49">
        <v>4810199</v>
      </c>
      <c r="O1715" s="37" t="s">
        <v>6470</v>
      </c>
      <c r="P1715" s="37" t="s">
        <v>76</v>
      </c>
      <c r="Q1715" s="42" t="s">
        <v>289</v>
      </c>
      <c r="R1715" s="91">
        <v>44044</v>
      </c>
      <c r="S1715" s="44">
        <v>12</v>
      </c>
      <c r="T1715" s="45">
        <f t="shared" si="147"/>
        <v>48426.400000000001</v>
      </c>
      <c r="U1715" s="56" t="s">
        <v>100</v>
      </c>
      <c r="V1715" s="37"/>
      <c r="W1715" s="37" t="str">
        <f t="shared" si="150"/>
        <v>м</v>
      </c>
      <c r="X1715" s="48">
        <v>3.2200000000000002</v>
      </c>
      <c r="Y1715" s="48"/>
      <c r="Z1715" s="42" t="s">
        <v>325</v>
      </c>
      <c r="AA1715" s="56" t="s">
        <v>326</v>
      </c>
      <c r="AB1715" s="48" t="s">
        <v>325</v>
      </c>
      <c r="AC1715" s="42" t="s">
        <v>325</v>
      </c>
      <c r="AD1715" s="49">
        <v>48</v>
      </c>
      <c r="AE1715" s="91">
        <v>45524</v>
      </c>
      <c r="AF1715" s="51">
        <f t="shared" si="146"/>
        <v>46984</v>
      </c>
      <c r="AG1715" s="40" t="s">
        <v>82</v>
      </c>
      <c r="AH1715" s="40" t="s">
        <v>83</v>
      </c>
      <c r="AI1715" s="37" t="s">
        <v>6471</v>
      </c>
      <c r="AJ1715" s="40" t="s">
        <v>143</v>
      </c>
      <c r="AK1715" s="51" t="str">
        <f t="shared" ca="1" si="148"/>
        <v>поверен</v>
      </c>
      <c r="AL1715" s="42"/>
      <c r="AM1715" s="42" t="s">
        <v>86</v>
      </c>
      <c r="AN1715" s="42" t="s">
        <v>87</v>
      </c>
      <c r="AO1715" s="42" t="s">
        <v>88</v>
      </c>
      <c r="AP1715" s="48" t="s">
        <v>6472</v>
      </c>
      <c r="AQ1715" s="41" t="s">
        <v>6473</v>
      </c>
      <c r="AR1715" s="51"/>
      <c r="AS1715" s="42" t="s">
        <v>91</v>
      </c>
      <c r="AT1715" s="37" t="s">
        <v>385</v>
      </c>
      <c r="AU1715" s="37"/>
      <c r="AV1715" s="41" t="s">
        <v>3495</v>
      </c>
      <c r="AW1715" s="40"/>
      <c r="AX1715" s="37"/>
      <c r="AY1715" s="37"/>
      <c r="AZ1715" s="37"/>
      <c r="BA1715" s="40"/>
      <c r="BB1715" s="40" t="s">
        <v>6474</v>
      </c>
      <c r="BC1715" s="40"/>
      <c r="BD1715" s="42"/>
      <c r="BE1715" s="40"/>
      <c r="BF1715" s="52"/>
      <c r="BG1715" s="37"/>
      <c r="BH1715" s="94"/>
      <c r="BI1715" s="37" t="s">
        <v>3162</v>
      </c>
      <c r="BJ1715" s="41" t="s">
        <v>6222</v>
      </c>
      <c r="BK1715" s="37" t="s">
        <v>6223</v>
      </c>
      <c r="BL1715" s="95"/>
      <c r="BM1715" s="95"/>
      <c r="BN1715" s="95"/>
      <c r="BO1715" s="95"/>
      <c r="BP1715" s="95"/>
      <c r="BQ1715" s="95"/>
      <c r="BR1715" s="95"/>
      <c r="BS1715" s="95"/>
      <c r="BT1715" s="95"/>
      <c r="BU1715" s="95"/>
      <c r="BV1715" s="95"/>
      <c r="BW1715" s="95"/>
      <c r="BX1715" s="95"/>
      <c r="BY1715" s="95"/>
      <c r="BZ1715" s="95"/>
      <c r="CA1715" s="95"/>
      <c r="CB1715" s="95"/>
      <c r="CC1715" s="95"/>
      <c r="CD1715" s="95"/>
      <c r="CE1715" s="95"/>
      <c r="CF1715" s="95"/>
      <c r="CG1715" s="95"/>
      <c r="CH1715" s="95"/>
      <c r="CI1715" s="95"/>
      <c r="CJ1715" s="95"/>
      <c r="CK1715" s="95"/>
      <c r="CL1715" s="95"/>
      <c r="CM1715" s="95"/>
      <c r="CN1715" s="95"/>
      <c r="CO1715" s="95"/>
      <c r="CP1715" s="95"/>
      <c r="CQ1715" s="95"/>
      <c r="CR1715" s="95"/>
      <c r="CS1715" s="95"/>
      <c r="CT1715" s="95"/>
      <c r="CU1715" s="95"/>
      <c r="CV1715" s="95"/>
      <c r="CW1715" s="95"/>
      <c r="CX1715" s="95"/>
      <c r="CY1715" s="95"/>
      <c r="CZ1715" s="95"/>
      <c r="DA1715" s="95"/>
      <c r="DB1715" s="95"/>
      <c r="DC1715" s="95"/>
      <c r="DD1715" s="95"/>
      <c r="DE1715" s="95"/>
      <c r="DF1715" s="95"/>
      <c r="DG1715" s="95"/>
      <c r="DH1715" s="95"/>
      <c r="DI1715" s="95"/>
      <c r="DJ1715" s="95"/>
      <c r="DK1715" s="95"/>
      <c r="DL1715" s="95"/>
      <c r="DM1715" s="95"/>
      <c r="DN1715" s="95"/>
      <c r="DO1715" s="95"/>
      <c r="DP1715" s="95"/>
      <c r="DQ1715" s="95"/>
      <c r="DR1715" s="95"/>
      <c r="DS1715" s="95"/>
      <c r="DT1715" s="95"/>
      <c r="DU1715" s="95"/>
      <c r="DV1715" s="95"/>
      <c r="DW1715" s="95"/>
      <c r="DX1715" s="95"/>
      <c r="DY1715" s="95"/>
      <c r="DZ1715" s="95"/>
      <c r="EA1715" s="95"/>
      <c r="EB1715" s="95"/>
      <c r="EC1715" s="95"/>
      <c r="ED1715" s="95"/>
      <c r="EE1715" s="95"/>
      <c r="EF1715" s="95"/>
      <c r="EG1715" s="95"/>
      <c r="EH1715" s="95"/>
      <c r="EI1715" s="95"/>
      <c r="EJ1715" s="95"/>
      <c r="EK1715" s="95"/>
      <c r="EL1715" s="95"/>
      <c r="EM1715" s="95"/>
      <c r="EN1715" s="95"/>
      <c r="EO1715" s="95"/>
      <c r="EP1715" s="95"/>
      <c r="EQ1715" s="95"/>
      <c r="ER1715" s="95"/>
      <c r="ES1715" s="95"/>
      <c r="ET1715" s="95"/>
      <c r="EU1715" s="95"/>
      <c r="EV1715" s="95"/>
      <c r="EW1715" s="95"/>
      <c r="EX1715" s="95"/>
      <c r="EY1715" s="95"/>
      <c r="EZ1715" s="95"/>
      <c r="FA1715" s="95"/>
      <c r="FB1715" s="95"/>
      <c r="FC1715" s="95"/>
      <c r="FD1715" s="95"/>
      <c r="FE1715" s="95"/>
      <c r="FF1715" s="95"/>
      <c r="FG1715" s="95"/>
      <c r="FH1715" s="95"/>
      <c r="FI1715" s="95"/>
      <c r="FJ1715" s="95"/>
      <c r="FK1715" s="95"/>
      <c r="FL1715" s="95"/>
      <c r="FM1715" s="95"/>
      <c r="FN1715" s="95"/>
      <c r="FO1715" s="95"/>
      <c r="FP1715" s="95"/>
      <c r="FQ1715" s="95"/>
      <c r="FR1715" s="95"/>
      <c r="FS1715" s="95"/>
      <c r="FT1715" s="95"/>
      <c r="FU1715" s="95"/>
      <c r="FV1715" s="95"/>
      <c r="FW1715" s="95"/>
      <c r="FX1715" s="95"/>
      <c r="FY1715" s="95"/>
      <c r="FZ1715" s="95"/>
      <c r="GA1715" s="95"/>
      <c r="GB1715" s="95"/>
      <c r="GC1715" s="95"/>
      <c r="GD1715" s="95"/>
      <c r="GE1715" s="95"/>
      <c r="GF1715" s="95"/>
      <c r="GG1715" s="95"/>
      <c r="GH1715" s="95"/>
      <c r="GI1715" s="95"/>
      <c r="GJ1715" s="95"/>
      <c r="GK1715" s="95"/>
      <c r="GL1715" s="95"/>
      <c r="GM1715" s="95"/>
      <c r="GN1715" s="95"/>
      <c r="GO1715" s="95"/>
      <c r="GP1715" s="95"/>
      <c r="GQ1715" s="95"/>
      <c r="GR1715" s="95"/>
      <c r="GS1715" s="95"/>
      <c r="GT1715" s="95"/>
      <c r="GU1715" s="95"/>
      <c r="GV1715" s="95"/>
      <c r="GW1715" s="95"/>
      <c r="GX1715" s="95"/>
      <c r="GY1715" s="95"/>
      <c r="GZ1715" s="95"/>
      <c r="HA1715" s="95"/>
      <c r="HB1715" s="95"/>
      <c r="HC1715" s="95"/>
      <c r="HD1715" s="95"/>
      <c r="HE1715" s="95"/>
      <c r="HF1715" s="95"/>
      <c r="HG1715" s="95"/>
      <c r="HH1715" s="95"/>
      <c r="HI1715" s="95"/>
      <c r="HJ1715" s="95"/>
      <c r="HK1715" s="95"/>
      <c r="HL1715" s="95"/>
      <c r="HM1715" s="95"/>
      <c r="HN1715" s="95"/>
      <c r="HO1715" s="95"/>
      <c r="HP1715" s="95"/>
      <c r="HQ1715" s="95"/>
      <c r="HR1715" s="95"/>
      <c r="HS1715" s="95"/>
      <c r="HT1715" s="95"/>
      <c r="HU1715" s="95"/>
      <c r="HV1715" s="95"/>
      <c r="HW1715" s="95"/>
      <c r="HX1715" s="95"/>
      <c r="HY1715" s="95"/>
      <c r="HZ1715" s="95"/>
      <c r="IA1715" s="95"/>
      <c r="IB1715" s="95"/>
      <c r="IC1715" s="95"/>
      <c r="ID1715" s="95"/>
      <c r="IE1715" s="95"/>
    </row>
    <row r="1716" s="36" customFormat="1" ht="60" hidden="1" customHeight="1">
      <c r="A1716" s="151"/>
      <c r="B1716" s="37" t="s">
        <v>62</v>
      </c>
      <c r="C1716" s="37" t="s">
        <v>63</v>
      </c>
      <c r="D1716" s="56" t="s">
        <v>64</v>
      </c>
      <c r="E1716" s="56" t="s">
        <v>6465</v>
      </c>
      <c r="F1716" s="37" t="s">
        <v>6466</v>
      </c>
      <c r="G1716" s="40" t="s">
        <v>6467</v>
      </c>
      <c r="H1716" s="56" t="s">
        <v>6475</v>
      </c>
      <c r="I1716" s="48" t="s">
        <v>461</v>
      </c>
      <c r="J1716" s="40" t="s">
        <v>730</v>
      </c>
      <c r="K1716" s="49" t="s">
        <v>463</v>
      </c>
      <c r="L1716" s="49" t="s">
        <v>464</v>
      </c>
      <c r="M1716" s="40" t="s">
        <v>6476</v>
      </c>
      <c r="N1716" s="49">
        <v>1697503</v>
      </c>
      <c r="O1716" s="37" t="s">
        <v>6470</v>
      </c>
      <c r="P1716" s="37" t="s">
        <v>76</v>
      </c>
      <c r="Q1716" s="42" t="s">
        <v>137</v>
      </c>
      <c r="R1716" s="91">
        <v>44228</v>
      </c>
      <c r="S1716" s="48">
        <v>12</v>
      </c>
      <c r="T1716" s="45">
        <f t="shared" si="147"/>
        <v>48610.400000000001</v>
      </c>
      <c r="U1716" s="46" t="s">
        <v>100</v>
      </c>
      <c r="V1716" s="47" t="s">
        <v>138</v>
      </c>
      <c r="W1716" s="47" t="str">
        <f t="shared" si="150"/>
        <v>Па</v>
      </c>
      <c r="X1716" s="48">
        <v>0.050000000000000003</v>
      </c>
      <c r="Y1716" s="48" t="s">
        <v>138</v>
      </c>
      <c r="Z1716" s="42" t="s">
        <v>139</v>
      </c>
      <c r="AA1716" s="56" t="s">
        <v>176</v>
      </c>
      <c r="AB1716" s="48"/>
      <c r="AC1716" s="42" t="s">
        <v>141</v>
      </c>
      <c r="AD1716" s="49">
        <v>60</v>
      </c>
      <c r="AE1716" s="50">
        <v>44242</v>
      </c>
      <c r="AF1716" s="51">
        <f t="shared" si="146"/>
        <v>46067</v>
      </c>
      <c r="AG1716" s="51" t="s">
        <v>82</v>
      </c>
      <c r="AH1716" s="51" t="s">
        <v>83</v>
      </c>
      <c r="AI1716" s="42" t="s">
        <v>6477</v>
      </c>
      <c r="AJ1716" s="40" t="s">
        <v>6478</v>
      </c>
      <c r="AK1716" s="51" t="str">
        <f t="shared" ca="1" si="148"/>
        <v>поверен</v>
      </c>
      <c r="AL1716" s="42"/>
      <c r="AM1716" s="42" t="s">
        <v>86</v>
      </c>
      <c r="AN1716" s="42" t="s">
        <v>87</v>
      </c>
      <c r="AO1716" s="42" t="s">
        <v>88</v>
      </c>
      <c r="AP1716" s="48" t="s">
        <v>6479</v>
      </c>
      <c r="AQ1716" s="41" t="s">
        <v>6473</v>
      </c>
      <c r="AR1716" s="51"/>
      <c r="AS1716" s="42" t="s">
        <v>91</v>
      </c>
      <c r="AT1716" s="37" t="s">
        <v>92</v>
      </c>
      <c r="AU1716" s="37"/>
      <c r="AV1716" s="41" t="s">
        <v>3495</v>
      </c>
      <c r="AW1716" s="40"/>
      <c r="AX1716" s="37"/>
      <c r="AY1716" s="37"/>
      <c r="AZ1716" s="37"/>
      <c r="BA1716" s="40"/>
      <c r="BB1716" s="40" t="s">
        <v>6480</v>
      </c>
      <c r="BC1716" s="40" t="s">
        <v>146</v>
      </c>
      <c r="BD1716" s="42">
        <v>3001</v>
      </c>
      <c r="BE1716" s="40"/>
      <c r="BF1716" s="52"/>
      <c r="BG1716" s="53"/>
      <c r="BH1716" s="54"/>
      <c r="BI1716" s="47" t="s">
        <v>6481</v>
      </c>
      <c r="BJ1716" s="38" t="s">
        <v>1410</v>
      </c>
      <c r="BK1716" s="47" t="s">
        <v>3577</v>
      </c>
      <c r="BL1716" s="55"/>
      <c r="BM1716" s="55"/>
      <c r="BN1716" s="55"/>
      <c r="BO1716" s="55"/>
      <c r="BP1716" s="55"/>
      <c r="BQ1716" s="55"/>
      <c r="BR1716" s="55"/>
      <c r="BS1716" s="55"/>
      <c r="BT1716" s="55"/>
      <c r="BU1716" s="55"/>
      <c r="BV1716" s="55"/>
      <c r="BW1716" s="55"/>
      <c r="BX1716" s="55"/>
      <c r="BY1716" s="55"/>
      <c r="BZ1716" s="55"/>
      <c r="CA1716" s="55"/>
      <c r="CB1716" s="55"/>
      <c r="CC1716" s="55"/>
      <c r="CD1716" s="55"/>
      <c r="CE1716" s="55"/>
      <c r="CF1716" s="55"/>
      <c r="CG1716" s="55"/>
      <c r="CH1716" s="55"/>
      <c r="CI1716" s="55"/>
      <c r="CJ1716" s="55"/>
      <c r="CK1716" s="55"/>
      <c r="CL1716" s="55"/>
      <c r="CM1716" s="55"/>
      <c r="CN1716" s="55"/>
      <c r="CO1716" s="55"/>
      <c r="CP1716" s="55"/>
      <c r="CQ1716" s="55"/>
      <c r="CR1716" s="55"/>
      <c r="CS1716" s="55"/>
      <c r="CT1716" s="55"/>
      <c r="CU1716" s="55"/>
      <c r="CV1716" s="55"/>
      <c r="CW1716" s="55"/>
      <c r="CX1716" s="55"/>
      <c r="CY1716" s="55"/>
      <c r="CZ1716" s="55"/>
      <c r="DA1716" s="55"/>
      <c r="DB1716" s="55"/>
      <c r="DC1716" s="55"/>
      <c r="DD1716" s="55"/>
      <c r="DE1716" s="55"/>
      <c r="DF1716" s="55"/>
      <c r="DG1716" s="55"/>
      <c r="DH1716" s="55"/>
      <c r="DI1716" s="55"/>
      <c r="DJ1716" s="55"/>
      <c r="DK1716" s="55"/>
      <c r="DL1716" s="55"/>
      <c r="DM1716" s="55"/>
      <c r="DN1716" s="55"/>
      <c r="DO1716" s="55"/>
      <c r="DP1716" s="55"/>
      <c r="DQ1716" s="55"/>
      <c r="DR1716" s="55"/>
      <c r="DS1716" s="55"/>
      <c r="DT1716" s="55"/>
      <c r="DU1716" s="55"/>
      <c r="DV1716" s="55"/>
      <c r="DW1716" s="55"/>
      <c r="DX1716" s="55"/>
      <c r="DY1716" s="55"/>
      <c r="DZ1716" s="55"/>
      <c r="EA1716" s="55"/>
      <c r="EB1716" s="55"/>
      <c r="EC1716" s="55"/>
      <c r="ED1716" s="55"/>
      <c r="EE1716" s="55"/>
      <c r="EF1716" s="55"/>
      <c r="EG1716" s="55"/>
      <c r="EH1716" s="55"/>
      <c r="EI1716" s="55"/>
      <c r="EJ1716" s="55"/>
      <c r="EK1716" s="55"/>
      <c r="EL1716" s="55"/>
      <c r="EM1716" s="55"/>
      <c r="EN1716" s="55"/>
      <c r="EO1716" s="55"/>
      <c r="EP1716" s="55"/>
      <c r="EQ1716" s="55"/>
      <c r="ER1716" s="55"/>
      <c r="ES1716" s="55"/>
      <c r="ET1716" s="55"/>
      <c r="EU1716" s="55"/>
      <c r="EV1716" s="55"/>
      <c r="EW1716" s="55"/>
      <c r="EX1716" s="55"/>
      <c r="EY1716" s="55"/>
      <c r="EZ1716" s="55"/>
      <c r="FA1716" s="55"/>
      <c r="FB1716" s="55"/>
      <c r="FC1716" s="55"/>
      <c r="FD1716" s="55"/>
      <c r="FE1716" s="55"/>
      <c r="FF1716" s="55"/>
      <c r="FG1716" s="55"/>
      <c r="FH1716" s="55"/>
      <c r="FI1716" s="55"/>
      <c r="FJ1716" s="55"/>
      <c r="FK1716" s="55"/>
      <c r="FL1716" s="55"/>
      <c r="FM1716" s="55"/>
      <c r="FN1716" s="55"/>
      <c r="FO1716" s="55"/>
      <c r="FP1716" s="55"/>
      <c r="FQ1716" s="55"/>
      <c r="FR1716" s="55"/>
      <c r="FS1716" s="55"/>
      <c r="FT1716" s="55"/>
      <c r="FU1716" s="55"/>
      <c r="FV1716" s="55"/>
      <c r="FW1716" s="55"/>
      <c r="FX1716" s="55"/>
      <c r="FY1716" s="55"/>
      <c r="FZ1716" s="55"/>
      <c r="GA1716" s="55"/>
      <c r="GB1716" s="55"/>
      <c r="GC1716" s="55"/>
      <c r="GD1716" s="55"/>
      <c r="GE1716" s="55"/>
      <c r="GF1716" s="55"/>
      <c r="GG1716" s="55"/>
      <c r="GH1716" s="55"/>
      <c r="GI1716" s="55"/>
      <c r="GJ1716" s="55"/>
      <c r="GK1716" s="55"/>
      <c r="GL1716" s="55"/>
      <c r="GM1716" s="55"/>
      <c r="GN1716" s="55"/>
      <c r="GO1716" s="55"/>
      <c r="GP1716" s="55"/>
      <c r="GQ1716" s="55"/>
      <c r="GR1716" s="55"/>
      <c r="GS1716" s="55"/>
      <c r="GT1716" s="55"/>
      <c r="GU1716" s="55"/>
      <c r="GV1716" s="55"/>
      <c r="GW1716" s="55"/>
      <c r="GX1716" s="55"/>
      <c r="GY1716" s="55"/>
      <c r="GZ1716" s="55"/>
      <c r="HA1716" s="55"/>
      <c r="HB1716" s="55"/>
      <c r="HC1716" s="55"/>
      <c r="HD1716" s="55"/>
      <c r="HE1716" s="55"/>
      <c r="HF1716" s="55"/>
      <c r="HG1716" s="55"/>
      <c r="HH1716" s="55"/>
      <c r="HI1716" s="55"/>
      <c r="HJ1716" s="55"/>
      <c r="HK1716" s="55"/>
      <c r="HL1716" s="55"/>
      <c r="HM1716" s="55"/>
      <c r="HN1716" s="55"/>
      <c r="HO1716" s="55"/>
      <c r="HP1716" s="55"/>
      <c r="HQ1716" s="55"/>
      <c r="HR1716" s="55"/>
      <c r="HS1716" s="55"/>
      <c r="HT1716" s="55"/>
      <c r="HU1716" s="55"/>
      <c r="HV1716" s="55"/>
      <c r="HW1716" s="55"/>
      <c r="HX1716" s="55"/>
      <c r="HY1716" s="55"/>
      <c r="HZ1716" s="55"/>
      <c r="IA1716" s="55"/>
      <c r="IB1716" s="55"/>
      <c r="IC1716" s="55"/>
      <c r="ID1716" s="55"/>
      <c r="IE1716" s="55"/>
    </row>
    <row r="1717" s="98" customFormat="1" ht="60" hidden="1" customHeight="1">
      <c r="A1717" s="151"/>
      <c r="B1717" s="37" t="s">
        <v>62</v>
      </c>
      <c r="C1717" s="37" t="s">
        <v>63</v>
      </c>
      <c r="D1717" s="56" t="s">
        <v>64</v>
      </c>
      <c r="E1717" s="56" t="s">
        <v>6465</v>
      </c>
      <c r="F1717" s="37" t="s">
        <v>6466</v>
      </c>
      <c r="G1717" s="40" t="s">
        <v>6467</v>
      </c>
      <c r="H1717" s="56" t="s">
        <v>6482</v>
      </c>
      <c r="I1717" s="48" t="s">
        <v>6483</v>
      </c>
      <c r="J1717" s="40" t="s">
        <v>6484</v>
      </c>
      <c r="K1717" s="49" t="s">
        <v>1663</v>
      </c>
      <c r="L1717" s="37" t="s">
        <v>3293</v>
      </c>
      <c r="M1717" s="40" t="s">
        <v>6485</v>
      </c>
      <c r="N1717" s="56" t="s">
        <v>6486</v>
      </c>
      <c r="O1717" s="37" t="s">
        <v>3296</v>
      </c>
      <c r="P1717" s="37" t="s">
        <v>76</v>
      </c>
      <c r="Q1717" s="42" t="s">
        <v>77</v>
      </c>
      <c r="R1717" s="96">
        <v>44166</v>
      </c>
      <c r="S1717" s="44">
        <v>5</v>
      </c>
      <c r="T1717" s="45">
        <f t="shared" si="147"/>
        <v>45992</v>
      </c>
      <c r="U1717" s="46" t="s">
        <v>100</v>
      </c>
      <c r="V1717" s="47"/>
      <c r="W1717" s="47" t="str">
        <f t="shared" si="150"/>
        <v>°С</v>
      </c>
      <c r="X1717" s="48">
        <v>100</v>
      </c>
      <c r="Y1717" s="48"/>
      <c r="Z1717" s="42" t="s">
        <v>79</v>
      </c>
      <c r="AA1717" s="37" t="s">
        <v>101</v>
      </c>
      <c r="AB1717" s="48"/>
      <c r="AC1717" s="42" t="s">
        <v>141</v>
      </c>
      <c r="AD1717" s="49">
        <v>60</v>
      </c>
      <c r="AE1717" s="91">
        <v>44194</v>
      </c>
      <c r="AF1717" s="51">
        <f t="shared" si="146"/>
        <v>46019</v>
      </c>
      <c r="AG1717" s="40" t="s">
        <v>82</v>
      </c>
      <c r="AH1717" s="40" t="s">
        <v>83</v>
      </c>
      <c r="AI1717" s="37" t="s">
        <v>6487</v>
      </c>
      <c r="AJ1717" s="40" t="s">
        <v>6488</v>
      </c>
      <c r="AK1717" s="51" t="str">
        <f t="shared" ca="1" si="148"/>
        <v>поверен</v>
      </c>
      <c r="AL1717" s="42"/>
      <c r="AM1717" s="42" t="s">
        <v>86</v>
      </c>
      <c r="AN1717" s="42" t="s">
        <v>87</v>
      </c>
      <c r="AO1717" s="42" t="s">
        <v>88</v>
      </c>
      <c r="AP1717" s="48" t="s">
        <v>6489</v>
      </c>
      <c r="AQ1717" s="41" t="s">
        <v>6473</v>
      </c>
      <c r="AR1717" s="37"/>
      <c r="AS1717" s="42" t="s">
        <v>91</v>
      </c>
      <c r="AT1717" s="37" t="s">
        <v>92</v>
      </c>
      <c r="AU1717" s="40"/>
      <c r="AV1717" s="41" t="s">
        <v>3495</v>
      </c>
      <c r="AW1717" s="37"/>
      <c r="AX1717" s="37"/>
      <c r="AY1717" s="40"/>
      <c r="AZ1717" s="40"/>
      <c r="BA1717" s="40"/>
      <c r="BB1717" s="40" t="s">
        <v>6480</v>
      </c>
      <c r="BC1717" s="40" t="s">
        <v>94</v>
      </c>
      <c r="BD1717" s="42">
        <v>3201</v>
      </c>
      <c r="BE1717" s="40"/>
      <c r="BF1717" s="52"/>
      <c r="BG1717" s="40"/>
      <c r="BH1717" s="47"/>
      <c r="BI1717" s="47"/>
      <c r="BJ1717" s="38" t="s">
        <v>3484</v>
      </c>
      <c r="BK1717" s="47" t="s">
        <v>302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</row>
    <row r="1718" s="98" customFormat="1" ht="60" hidden="1" customHeight="1">
      <c r="A1718" s="151"/>
      <c r="B1718" s="37" t="s">
        <v>62</v>
      </c>
      <c r="C1718" s="37" t="s">
        <v>63</v>
      </c>
      <c r="D1718" s="56" t="s">
        <v>64</v>
      </c>
      <c r="E1718" s="56" t="s">
        <v>6465</v>
      </c>
      <c r="F1718" s="37" t="s">
        <v>6466</v>
      </c>
      <c r="G1718" s="40" t="s">
        <v>6490</v>
      </c>
      <c r="H1718" s="56" t="s">
        <v>6491</v>
      </c>
      <c r="I1718" s="37" t="s">
        <v>391</v>
      </c>
      <c r="J1718" s="40" t="s">
        <v>3825</v>
      </c>
      <c r="K1718" s="49" t="s">
        <v>393</v>
      </c>
      <c r="L1718" s="49" t="s">
        <v>394</v>
      </c>
      <c r="M1718" s="49" t="s">
        <v>395</v>
      </c>
      <c r="N1718" s="49" t="s">
        <v>6492</v>
      </c>
      <c r="O1718" s="37" t="s">
        <v>397</v>
      </c>
      <c r="P1718" s="37" t="s">
        <v>76</v>
      </c>
      <c r="Q1718" s="42" t="s">
        <v>398</v>
      </c>
      <c r="R1718" s="91">
        <v>44075</v>
      </c>
      <c r="S1718" s="48">
        <v>12</v>
      </c>
      <c r="T1718" s="45">
        <f t="shared" si="147"/>
        <v>48457.400000000001</v>
      </c>
      <c r="U1718" s="46" t="s">
        <v>100</v>
      </c>
      <c r="V1718" s="37"/>
      <c r="W1718" s="42" t="s">
        <v>399</v>
      </c>
      <c r="X1718" s="48">
        <v>100</v>
      </c>
      <c r="Y1718" s="48"/>
      <c r="Z1718" s="42" t="s">
        <v>399</v>
      </c>
      <c r="AA1718" s="56" t="s">
        <v>400</v>
      </c>
      <c r="AB1718" s="48"/>
      <c r="AC1718" s="42" t="s">
        <v>399</v>
      </c>
      <c r="AD1718" s="49">
        <v>36</v>
      </c>
      <c r="AE1718" s="91">
        <v>45154</v>
      </c>
      <c r="AF1718" s="51">
        <f t="shared" si="146"/>
        <v>46249</v>
      </c>
      <c r="AG1718" s="40" t="s">
        <v>82</v>
      </c>
      <c r="AH1718" s="40" t="s">
        <v>83</v>
      </c>
      <c r="AI1718" s="42" t="s">
        <v>6493</v>
      </c>
      <c r="AJ1718" s="40" t="s">
        <v>143</v>
      </c>
      <c r="AK1718" s="51" t="str">
        <f t="shared" ca="1" si="148"/>
        <v>поверен</v>
      </c>
      <c r="AL1718" s="99"/>
      <c r="AM1718" s="42" t="s">
        <v>86</v>
      </c>
      <c r="AN1718" s="42" t="s">
        <v>87</v>
      </c>
      <c r="AO1718" s="42" t="s">
        <v>88</v>
      </c>
      <c r="AP1718" s="48" t="s">
        <v>402</v>
      </c>
      <c r="AQ1718" s="51">
        <v>44264</v>
      </c>
      <c r="AR1718" s="42"/>
      <c r="AS1718" s="42" t="s">
        <v>91</v>
      </c>
      <c r="AT1718" s="37" t="s">
        <v>385</v>
      </c>
      <c r="AU1718" s="48"/>
      <c r="AV1718" s="51">
        <v>44958</v>
      </c>
      <c r="AW1718" s="37"/>
      <c r="AX1718" s="37"/>
      <c r="AY1718" s="37"/>
      <c r="AZ1718" s="40"/>
      <c r="BA1718" s="40"/>
      <c r="BB1718" s="40" t="s">
        <v>403</v>
      </c>
      <c r="BC1718" s="40" t="s">
        <v>404</v>
      </c>
      <c r="BD1718" s="42">
        <v>3160</v>
      </c>
      <c r="BE1718" s="40"/>
      <c r="BF1718" s="100"/>
      <c r="BG1718" s="37" t="s">
        <v>455</v>
      </c>
      <c r="BH1718" s="99"/>
      <c r="BI1718" s="47" t="s">
        <v>406</v>
      </c>
      <c r="BJ1718" s="38" t="s">
        <v>407</v>
      </c>
      <c r="BK1718" s="47" t="s">
        <v>408</v>
      </c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</row>
    <row r="1719" s="98" customFormat="1" ht="60" hidden="1" customHeight="1">
      <c r="A1719" s="151"/>
      <c r="B1719" s="37" t="s">
        <v>62</v>
      </c>
      <c r="C1719" s="37" t="s">
        <v>63</v>
      </c>
      <c r="D1719" s="56" t="s">
        <v>64</v>
      </c>
      <c r="E1719" s="56" t="s">
        <v>6465</v>
      </c>
      <c r="F1719" s="37" t="s">
        <v>6466</v>
      </c>
      <c r="G1719" s="40" t="s">
        <v>6494</v>
      </c>
      <c r="H1719" s="56" t="s">
        <v>6495</v>
      </c>
      <c r="I1719" s="37" t="s">
        <v>391</v>
      </c>
      <c r="J1719" s="40" t="s">
        <v>3825</v>
      </c>
      <c r="K1719" s="49" t="s">
        <v>393</v>
      </c>
      <c r="L1719" s="49" t="s">
        <v>394</v>
      </c>
      <c r="M1719" s="49" t="s">
        <v>395</v>
      </c>
      <c r="N1719" s="49" t="s">
        <v>6496</v>
      </c>
      <c r="O1719" s="37" t="s">
        <v>397</v>
      </c>
      <c r="P1719" s="37" t="s">
        <v>76</v>
      </c>
      <c r="Q1719" s="42" t="s">
        <v>398</v>
      </c>
      <c r="R1719" s="91">
        <v>44075</v>
      </c>
      <c r="S1719" s="48">
        <v>12</v>
      </c>
      <c r="T1719" s="45">
        <f t="shared" si="147"/>
        <v>48457.400000000001</v>
      </c>
      <c r="U1719" s="46" t="s">
        <v>100</v>
      </c>
      <c r="V1719" s="37"/>
      <c r="W1719" s="42" t="s">
        <v>399</v>
      </c>
      <c r="X1719" s="48">
        <v>100</v>
      </c>
      <c r="Y1719" s="48"/>
      <c r="Z1719" s="42" t="s">
        <v>399</v>
      </c>
      <c r="AA1719" s="56" t="s">
        <v>400</v>
      </c>
      <c r="AB1719" s="48"/>
      <c r="AC1719" s="42" t="s">
        <v>399</v>
      </c>
      <c r="AD1719" s="49">
        <v>36</v>
      </c>
      <c r="AE1719" s="91">
        <v>45154</v>
      </c>
      <c r="AF1719" s="51">
        <f t="shared" si="146"/>
        <v>46249</v>
      </c>
      <c r="AG1719" s="40" t="s">
        <v>82</v>
      </c>
      <c r="AH1719" s="40" t="s">
        <v>83</v>
      </c>
      <c r="AI1719" s="42" t="s">
        <v>6497</v>
      </c>
      <c r="AJ1719" s="40" t="s">
        <v>143</v>
      </c>
      <c r="AK1719" s="51" t="str">
        <f t="shared" ca="1" si="148"/>
        <v>поверен</v>
      </c>
      <c r="AL1719" s="99"/>
      <c r="AM1719" s="42" t="s">
        <v>86</v>
      </c>
      <c r="AN1719" s="42" t="s">
        <v>87</v>
      </c>
      <c r="AO1719" s="42" t="s">
        <v>88</v>
      </c>
      <c r="AP1719" s="48" t="s">
        <v>402</v>
      </c>
      <c r="AQ1719" s="51">
        <v>44264</v>
      </c>
      <c r="AR1719" s="42"/>
      <c r="AS1719" s="42" t="s">
        <v>91</v>
      </c>
      <c r="AT1719" s="37" t="s">
        <v>385</v>
      </c>
      <c r="AU1719" s="48"/>
      <c r="AV1719" s="51">
        <v>44958</v>
      </c>
      <c r="AW1719" s="37"/>
      <c r="AX1719" s="37"/>
      <c r="AY1719" s="37"/>
      <c r="AZ1719" s="40"/>
      <c r="BA1719" s="40"/>
      <c r="BB1719" s="40" t="s">
        <v>403</v>
      </c>
      <c r="BC1719" s="40" t="s">
        <v>404</v>
      </c>
      <c r="BD1719" s="42">
        <v>3160</v>
      </c>
      <c r="BE1719" s="40"/>
      <c r="BF1719" s="100"/>
      <c r="BG1719" s="37" t="s">
        <v>455</v>
      </c>
      <c r="BH1719" s="99"/>
      <c r="BI1719" s="47" t="s">
        <v>406</v>
      </c>
      <c r="BJ1719" s="38" t="s">
        <v>407</v>
      </c>
      <c r="BK1719" s="47" t="s">
        <v>408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</row>
    <row r="1720" s="98" customFormat="1" ht="60" hidden="1" customHeight="1">
      <c r="A1720" s="151"/>
      <c r="B1720" s="37" t="s">
        <v>62</v>
      </c>
      <c r="C1720" s="37" t="s">
        <v>63</v>
      </c>
      <c r="D1720" s="56" t="s">
        <v>64</v>
      </c>
      <c r="E1720" s="56" t="s">
        <v>6465</v>
      </c>
      <c r="F1720" s="37" t="s">
        <v>6466</v>
      </c>
      <c r="G1720" s="40" t="s">
        <v>6498</v>
      </c>
      <c r="H1720" s="56" t="s">
        <v>6499</v>
      </c>
      <c r="I1720" s="37" t="s">
        <v>391</v>
      </c>
      <c r="J1720" s="40" t="s">
        <v>3825</v>
      </c>
      <c r="K1720" s="49" t="s">
        <v>393</v>
      </c>
      <c r="L1720" s="49" t="s">
        <v>394</v>
      </c>
      <c r="M1720" s="49" t="s">
        <v>395</v>
      </c>
      <c r="N1720" s="49" t="s">
        <v>6500</v>
      </c>
      <c r="O1720" s="37" t="s">
        <v>397</v>
      </c>
      <c r="P1720" s="37" t="s">
        <v>76</v>
      </c>
      <c r="Q1720" s="42" t="s">
        <v>398</v>
      </c>
      <c r="R1720" s="91">
        <v>44075</v>
      </c>
      <c r="S1720" s="48">
        <v>12</v>
      </c>
      <c r="T1720" s="45">
        <f t="shared" si="147"/>
        <v>48457.400000000001</v>
      </c>
      <c r="U1720" s="46" t="s">
        <v>100</v>
      </c>
      <c r="V1720" s="37"/>
      <c r="W1720" s="42" t="s">
        <v>399</v>
      </c>
      <c r="X1720" s="48">
        <v>100</v>
      </c>
      <c r="Y1720" s="48"/>
      <c r="Z1720" s="42" t="s">
        <v>399</v>
      </c>
      <c r="AA1720" s="56" t="s">
        <v>400</v>
      </c>
      <c r="AB1720" s="48"/>
      <c r="AC1720" s="42" t="s">
        <v>399</v>
      </c>
      <c r="AD1720" s="49">
        <v>36</v>
      </c>
      <c r="AE1720" s="91">
        <v>45154</v>
      </c>
      <c r="AF1720" s="51">
        <f t="shared" si="146"/>
        <v>46249</v>
      </c>
      <c r="AG1720" s="40" t="s">
        <v>82</v>
      </c>
      <c r="AH1720" s="40" t="s">
        <v>83</v>
      </c>
      <c r="AI1720" s="42" t="s">
        <v>6501</v>
      </c>
      <c r="AJ1720" s="40" t="s">
        <v>143</v>
      </c>
      <c r="AK1720" s="51" t="str">
        <f t="shared" ca="1" si="148"/>
        <v>поверен</v>
      </c>
      <c r="AL1720" s="99"/>
      <c r="AM1720" s="42" t="s">
        <v>86</v>
      </c>
      <c r="AN1720" s="42" t="s">
        <v>87</v>
      </c>
      <c r="AO1720" s="42" t="s">
        <v>88</v>
      </c>
      <c r="AP1720" s="48" t="s">
        <v>402</v>
      </c>
      <c r="AQ1720" s="51">
        <v>44264</v>
      </c>
      <c r="AR1720" s="42"/>
      <c r="AS1720" s="42" t="s">
        <v>91</v>
      </c>
      <c r="AT1720" s="37" t="s">
        <v>385</v>
      </c>
      <c r="AU1720" s="48"/>
      <c r="AV1720" s="51">
        <v>44958</v>
      </c>
      <c r="AW1720" s="37"/>
      <c r="AX1720" s="37"/>
      <c r="AY1720" s="37"/>
      <c r="AZ1720" s="40"/>
      <c r="BA1720" s="40"/>
      <c r="BB1720" s="40" t="s">
        <v>403</v>
      </c>
      <c r="BC1720" s="40" t="s">
        <v>404</v>
      </c>
      <c r="BD1720" s="42">
        <v>3160</v>
      </c>
      <c r="BE1720" s="40"/>
      <c r="BF1720" s="100"/>
      <c r="BG1720" s="37" t="s">
        <v>455</v>
      </c>
      <c r="BH1720" s="99"/>
      <c r="BI1720" s="47" t="s">
        <v>406</v>
      </c>
      <c r="BJ1720" s="38" t="s">
        <v>407</v>
      </c>
      <c r="BK1720" s="47" t="s">
        <v>408</v>
      </c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</row>
    <row r="1721" s="98" customFormat="1" ht="60" hidden="1" customHeight="1">
      <c r="A1721" s="365"/>
      <c r="B1721" s="365" t="s">
        <v>62</v>
      </c>
      <c r="C1721" s="365" t="s">
        <v>63</v>
      </c>
      <c r="D1721" s="368" t="s">
        <v>64</v>
      </c>
      <c r="E1721" s="368" t="s">
        <v>6502</v>
      </c>
      <c r="F1721" s="363" t="s">
        <v>6503</v>
      </c>
      <c r="G1721" s="363" t="s">
        <v>6504</v>
      </c>
      <c r="H1721" s="368" t="s">
        <v>6505</v>
      </c>
      <c r="I1721" s="362" t="s">
        <v>391</v>
      </c>
      <c r="J1721" s="365" t="s">
        <v>3825</v>
      </c>
      <c r="K1721" s="290" t="s">
        <v>393</v>
      </c>
      <c r="L1721" s="290" t="s">
        <v>394</v>
      </c>
      <c r="M1721" s="290" t="s">
        <v>395</v>
      </c>
      <c r="N1721" s="290" t="s">
        <v>6506</v>
      </c>
      <c r="O1721" s="365" t="s">
        <v>397</v>
      </c>
      <c r="P1721" s="365" t="s">
        <v>76</v>
      </c>
      <c r="Q1721" s="366" t="s">
        <v>398</v>
      </c>
      <c r="R1721" s="795">
        <v>43866</v>
      </c>
      <c r="S1721" s="362">
        <v>12</v>
      </c>
      <c r="T1721" s="363">
        <f t="shared" si="147"/>
        <v>48248.400000000001</v>
      </c>
      <c r="U1721" s="368" t="s">
        <v>100</v>
      </c>
      <c r="V1721" s="365"/>
      <c r="W1721" s="365" t="s">
        <v>399</v>
      </c>
      <c r="X1721" s="362">
        <v>100</v>
      </c>
      <c r="Y1721" s="362"/>
      <c r="Z1721" s="366" t="s">
        <v>399</v>
      </c>
      <c r="AA1721" s="368" t="s">
        <v>400</v>
      </c>
      <c r="AB1721" s="362"/>
      <c r="AC1721" s="366" t="s">
        <v>399</v>
      </c>
      <c r="AD1721" s="290">
        <v>36</v>
      </c>
      <c r="AE1721" s="795">
        <v>45034</v>
      </c>
      <c r="AF1721" s="407">
        <f t="shared" si="146"/>
        <v>46129</v>
      </c>
      <c r="AG1721" s="363" t="s">
        <v>82</v>
      </c>
      <c r="AH1721" s="363" t="s">
        <v>83</v>
      </c>
      <c r="AI1721" s="366" t="s">
        <v>6507</v>
      </c>
      <c r="AJ1721" s="363" t="s">
        <v>143</v>
      </c>
      <c r="AK1721" s="407" t="str">
        <f t="shared" ca="1" si="148"/>
        <v>поверен</v>
      </c>
      <c r="AL1721" s="839"/>
      <c r="AM1721" s="366" t="s">
        <v>86</v>
      </c>
      <c r="AN1721" s="366" t="s">
        <v>87</v>
      </c>
      <c r="AO1721" s="366" t="s">
        <v>88</v>
      </c>
      <c r="AP1721" s="362" t="s">
        <v>402</v>
      </c>
      <c r="AQ1721" s="371" t="s">
        <v>6508</v>
      </c>
      <c r="AR1721" s="407"/>
      <c r="AS1721" s="366" t="s">
        <v>91</v>
      </c>
      <c r="AT1721" s="365" t="s">
        <v>385</v>
      </c>
      <c r="AU1721" s="365"/>
      <c r="AV1721" s="371" t="s">
        <v>6508</v>
      </c>
      <c r="AW1721" s="363"/>
      <c r="AX1721" s="365"/>
      <c r="AY1721" s="365"/>
      <c r="AZ1721" s="365"/>
      <c r="BA1721" s="363" t="s">
        <v>221</v>
      </c>
      <c r="BB1721" s="363" t="s">
        <v>329</v>
      </c>
      <c r="BC1721" s="363"/>
      <c r="BD1721" s="363"/>
      <c r="BE1721" s="363"/>
      <c r="BF1721" s="363"/>
      <c r="BG1721" s="365"/>
      <c r="BH1721" s="839"/>
      <c r="BI1721" s="369" t="s">
        <v>406</v>
      </c>
      <c r="BJ1721" s="38" t="s">
        <v>407</v>
      </c>
      <c r="BK1721" s="47" t="s">
        <v>408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</row>
    <row r="1723" ht="60" customHeight="1">
      <c r="AI1723" s="840"/>
      <c r="AJ1723" s="7"/>
    </row>
  </sheetData>
  <autoFilter ref="A1:BK1721">
    <filterColumn colId="7">
      <filters>
        <filter val="AZISA-253101"/>
      </filters>
    </filterColumn>
  </autoFilter>
  <mergeCells count="9">
    <mergeCell ref="BG780:BG781"/>
    <mergeCell ref="BG782:BG783"/>
    <mergeCell ref="BG784:BG785"/>
    <mergeCell ref="BG908:BG909"/>
    <mergeCell ref="BG910:BG911"/>
    <mergeCell ref="BG912:BG913"/>
    <mergeCell ref="BG914:BG915"/>
    <mergeCell ref="BH1190:BH1197"/>
    <mergeCell ref="AW1200:AW1201"/>
  </mergeCells>
  <printOptions headings="0" gridLines="0"/>
  <pageMargins left="0.69999999999999996" right="0.69999999999999996" top="0.75" bottom="0.75" header="0.29999999999999999" footer="0.29999999999999999"/>
  <pageSetup paperSize="8" scale="23" fitToWidth="1" fitToHeight="0" pageOrder="downThenOver" orientation="landscape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uplicateValues" priority="12088" id="{00EF0069-0013-4976-B42C-00990080002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N773</xm:sqref>
        </x14:conditionalFormatting>
        <x14:conditionalFormatting xmlns:xm="http://schemas.microsoft.com/office/excel/2006/main">
          <x14:cfRule type="duplicateValues" priority="12087" id="{000F00F6-0020-4BBD-AE3F-00F500E400F1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N773</xm:sqref>
        </x14:conditionalFormatting>
        <x14:conditionalFormatting xmlns:xm="http://schemas.microsoft.com/office/excel/2006/main">
          <x14:cfRule type="duplicateValues" priority="12086" id="{009E00EB-0025-493F-94F9-0016001E0068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N398</xm:sqref>
        </x14:conditionalFormatting>
        <x14:conditionalFormatting xmlns:xm="http://schemas.microsoft.com/office/excel/2006/main">
          <x14:cfRule type="duplicateValues" priority="12085" id="{00E20051-0020-42B5-905B-000D005100B7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N398</xm:sqref>
        </x14:conditionalFormatting>
        <x14:conditionalFormatting xmlns:xm="http://schemas.microsoft.com/office/excel/2006/main">
          <x14:cfRule type="duplicateValues" priority="12084" id="{00EF0005-00B0-49FE-80AB-004700EA00A0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N773</xm:sqref>
        </x14:conditionalFormatting>
        <x14:conditionalFormatting xmlns:xm="http://schemas.microsoft.com/office/excel/2006/main">
          <x14:cfRule type="duplicateValues" priority="12083" id="{00830061-0080-431B-84EB-008900FA0094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N773</xm:sqref>
        </x14:conditionalFormatting>
        <x14:conditionalFormatting xmlns:xm="http://schemas.microsoft.com/office/excel/2006/main">
          <x14:cfRule type="duplicateValues" priority="12082" id="{0054007B-0096-499C-A678-00AB0077009E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N398</xm:sqref>
        </x14:conditionalFormatting>
        <x14:conditionalFormatting xmlns:xm="http://schemas.microsoft.com/office/excel/2006/main">
          <x14:cfRule type="duplicateValues" priority="12081" id="{0048007F-00AD-48A8-A4A2-005C008800E7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N398</xm:sqref>
        </x14:conditionalFormatting>
        <x14:conditionalFormatting xmlns:xm="http://schemas.microsoft.com/office/excel/2006/main">
          <x14:cfRule type="duplicateValues" priority="12080" id="{000B0084-0064-4377-A7A4-005E00C60097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N773</xm:sqref>
        </x14:conditionalFormatting>
        <x14:conditionalFormatting xmlns:xm="http://schemas.microsoft.com/office/excel/2006/main">
          <x14:cfRule type="duplicateValues" priority="12079" id="{002C00FC-00BE-4C8E-96E1-005D000E005E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N773</xm:sqref>
        </x14:conditionalFormatting>
        <x14:conditionalFormatting xmlns:xm="http://schemas.microsoft.com/office/excel/2006/main">
          <x14:cfRule type="duplicateValues" priority="12078" id="{00260026-0084-4A3E-8903-000900A80036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N398</xm:sqref>
        </x14:conditionalFormatting>
        <x14:conditionalFormatting xmlns:xm="http://schemas.microsoft.com/office/excel/2006/main">
          <x14:cfRule type="duplicateValues" priority="12077" id="{00C700FC-0041-422F-A9C0-00C20082000C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N398</xm:sqref>
        </x14:conditionalFormatting>
        <x14:conditionalFormatting xmlns:xm="http://schemas.microsoft.com/office/excel/2006/main">
          <x14:cfRule type="duplicateValues" priority="12076" id="{001D008A-00E1-41BE-B513-005C005A0008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N446</xm:sqref>
        </x14:conditionalFormatting>
        <x14:conditionalFormatting xmlns:xm="http://schemas.microsoft.com/office/excel/2006/main">
          <x14:cfRule type="duplicateValues" priority="12075" id="{00DC00A9-0093-4DA6-8847-009600E800EF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N446</xm:sqref>
        </x14:conditionalFormatting>
        <x14:conditionalFormatting xmlns:xm="http://schemas.microsoft.com/office/excel/2006/main">
          <x14:cfRule type="duplicateValues" priority="12074" id="{0042009F-00D5-4636-9208-00AF00B2003B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N446</xm:sqref>
        </x14:conditionalFormatting>
        <x14:conditionalFormatting xmlns:xm="http://schemas.microsoft.com/office/excel/2006/main">
          <x14:cfRule type="duplicateValues" priority="12073" id="{00AB004E-00F2-42A3-AA04-00F600620058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N1317</xm:sqref>
        </x14:conditionalFormatting>
        <x14:conditionalFormatting xmlns:xm="http://schemas.microsoft.com/office/excel/2006/main">
          <x14:cfRule type="duplicateValues" priority="12073" id="{007B0028-00B5-448C-94B4-002A00AB004C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N993</xm:sqref>
        </x14:conditionalFormatting>
        <x14:conditionalFormatting xmlns:xm="http://schemas.microsoft.com/office/excel/2006/main">
          <x14:cfRule type="duplicateValues" priority="12072" id="{008C0020-00A1-4D51-8F14-00F800BE009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N1317</xm:sqref>
        </x14:conditionalFormatting>
        <x14:conditionalFormatting xmlns:xm="http://schemas.microsoft.com/office/excel/2006/main">
          <x14:cfRule type="duplicateValues" priority="12072" id="{00FC00CB-00A5-49A4-BDB3-000600CF0053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N993</xm:sqref>
        </x14:conditionalFormatting>
        <x14:conditionalFormatting xmlns:xm="http://schemas.microsoft.com/office/excel/2006/main">
          <x14:cfRule type="duplicateValues" priority="12071" id="{00FF0056-00D2-4BB3-892E-008400C10007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N420</xm:sqref>
        </x14:conditionalFormatting>
        <x14:conditionalFormatting xmlns:xm="http://schemas.microsoft.com/office/excel/2006/main">
          <x14:cfRule type="duplicateValues" priority="12070" id="{00D30084-0032-4A36-853A-000A0081007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N420</xm:sqref>
        </x14:conditionalFormatting>
        <x14:conditionalFormatting xmlns:xm="http://schemas.microsoft.com/office/excel/2006/main">
          <x14:cfRule type="duplicateValues" priority="12069" id="{007000CF-0036-4E1D-AEE3-0016007C00F1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N446</xm:sqref>
        </x14:conditionalFormatting>
        <x14:conditionalFormatting xmlns:xm="http://schemas.microsoft.com/office/excel/2006/main">
          <x14:cfRule type="duplicateValues" priority="12068" id="{008200A6-00C4-4D7A-BE05-00F900D50005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N446</xm:sqref>
        </x14:conditionalFormatting>
        <x14:conditionalFormatting xmlns:xm="http://schemas.microsoft.com/office/excel/2006/main">
          <x14:cfRule type="duplicateValues" priority="12067" id="{007A0038-0083-41FD-987D-002D002A0085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N446</xm:sqref>
        </x14:conditionalFormatting>
        <x14:conditionalFormatting xmlns:xm="http://schemas.microsoft.com/office/excel/2006/main">
          <x14:cfRule type="duplicateValues" priority="12066" id="{0066000D-0008-4A75-A2AC-008400420004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N1317</xm:sqref>
        </x14:conditionalFormatting>
        <x14:conditionalFormatting xmlns:xm="http://schemas.microsoft.com/office/excel/2006/main">
          <x14:cfRule type="duplicateValues" priority="12066" id="{00600013-0077-445A-9E61-00A800240085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N993</xm:sqref>
        </x14:conditionalFormatting>
        <x14:conditionalFormatting xmlns:xm="http://schemas.microsoft.com/office/excel/2006/main">
          <x14:cfRule type="duplicateValues" priority="12065" id="{00560049-00B0-47D1-99B6-000A000C004C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N1317</xm:sqref>
        </x14:conditionalFormatting>
        <x14:conditionalFormatting xmlns:xm="http://schemas.microsoft.com/office/excel/2006/main">
          <x14:cfRule type="duplicateValues" priority="12065" id="{00FE0052-00C7-4FF9-BF76-008F007600DB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N993</xm:sqref>
        </x14:conditionalFormatting>
        <x14:conditionalFormatting xmlns:xm="http://schemas.microsoft.com/office/excel/2006/main">
          <x14:cfRule type="duplicateValues" priority="12064" id="{006400E4-0046-4CDF-82E9-003800D60009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N420</xm:sqref>
        </x14:conditionalFormatting>
        <x14:conditionalFormatting xmlns:xm="http://schemas.microsoft.com/office/excel/2006/main">
          <x14:cfRule type="duplicateValues" priority="12063" id="{00510024-0019-4604-8A39-0006008D006A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N420</xm:sqref>
        </x14:conditionalFormatting>
        <x14:conditionalFormatting xmlns:xm="http://schemas.microsoft.com/office/excel/2006/main">
          <x14:cfRule type="duplicateValues" priority="12062" id="{00BA004D-0061-41DF-B19A-0018002E0026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N446</xm:sqref>
        </x14:conditionalFormatting>
        <x14:conditionalFormatting xmlns:xm="http://schemas.microsoft.com/office/excel/2006/main">
          <x14:cfRule type="duplicateValues" priority="12061" id="{00AD00CE-00E4-4CA3-AC11-009200DC00D7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N446</xm:sqref>
        </x14:conditionalFormatting>
        <x14:conditionalFormatting xmlns:xm="http://schemas.microsoft.com/office/excel/2006/main">
          <x14:cfRule type="duplicateValues" priority="12060" id="{00B700FE-0010-4F4D-8339-002B000700BB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N1317</xm:sqref>
        </x14:conditionalFormatting>
        <x14:conditionalFormatting xmlns:xm="http://schemas.microsoft.com/office/excel/2006/main">
          <x14:cfRule type="duplicateValues" priority="12060" id="{004400F2-00A0-441E-93A5-007B0004009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N993</xm:sqref>
        </x14:conditionalFormatting>
        <x14:conditionalFormatting xmlns:xm="http://schemas.microsoft.com/office/excel/2006/main">
          <x14:cfRule type="duplicateValues" priority="12059" id="{00420067-0088-486B-A9EB-003B000A00CE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N1317</xm:sqref>
        </x14:conditionalFormatting>
        <x14:conditionalFormatting xmlns:xm="http://schemas.microsoft.com/office/excel/2006/main">
          <x14:cfRule type="duplicateValues" priority="12059" id="{009900B5-00E1-47DE-A626-001300F90065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N993</xm:sqref>
        </x14:conditionalFormatting>
        <x14:conditionalFormatting xmlns:xm="http://schemas.microsoft.com/office/excel/2006/main">
          <x14:cfRule type="duplicateValues" priority="12058" id="{008E00EC-0031-4FF1-8A4E-003300E100E8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N420</xm:sqref>
        </x14:conditionalFormatting>
        <x14:conditionalFormatting xmlns:xm="http://schemas.microsoft.com/office/excel/2006/main">
          <x14:cfRule type="duplicateValues" priority="12057" id="{00D60097-0022-4608-9D7B-002F00680035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N420</xm:sqref>
        </x14:conditionalFormatting>
        <x14:conditionalFormatting xmlns:xm="http://schemas.microsoft.com/office/excel/2006/main">
          <x14:cfRule type="duplicateValues" priority="370" id="{00C000DA-00EB-485B-BABB-008400D2002C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N1488</xm:sqref>
        </x14:conditionalFormatting>
        <x14:conditionalFormatting xmlns:xm="http://schemas.microsoft.com/office/excel/2006/main">
          <x14:cfRule type="duplicateValues" priority="327" id="{00B7005C-007E-44CF-A005-00C800ED00E5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N1488</xm:sqref>
        </x14:conditionalFormatting>
        <x14:conditionalFormatting xmlns:xm="http://schemas.microsoft.com/office/excel/2006/main">
          <x14:cfRule type="duplicateValues" priority="316" id="{00F500DE-00D9-4AC0-B671-00ED008F005F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N1488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8" disablePrompts="0">
        <x14:dataValidation xr:uid="{005C0020-00E0-492F-8B4C-0049000D0041}" type="list" allowBlank="1" errorStyle="stop" imeMode="noControl" operator="between" showDropDown="0" showErrorMessage="1" showInputMessage="1">
          <x14:formula1>
            <xm:f>Область_измерений</xm:f>
          </x14:formula1>
          <xm:sqref>Q398 Q420 Q446 Q457 Q773 Q1317 Q1488</xm:sqref>
        </x14:dataValidation>
        <x14:dataValidation xr:uid="{007400CE-00CE-4C8F-B4D3-00F400A400B3}" type="list" allowBlank="1" errorStyle="stop" imeMode="noControl" operator="between" showDropDown="0" showErrorMessage="1" showInputMessage="1">
          <x14:formula1>
            <xm:f>Приставки</xm:f>
          </x14:formula1>
          <xm:sqref>Y398 AB398 Y420 AB420 Y446 AB446 Y457 AB457 Y773 AB773 Y1317 AB1317 Y1488 AB1488</xm:sqref>
        </x14:dataValidation>
        <x14:dataValidation xr:uid="{00730042-0093-4414-88AD-0037009600BC}" type="list" allowBlank="1" errorStyle="stop" imeMode="noControl" operator="between" showDropDown="0" showErrorMessage="1" showInputMessage="1">
          <x14:formula1>
            <xm:f>Единицы_величин</xm:f>
          </x14:formula1>
          <xm:sqref>Z398 AC398 Z420 AC420 Z446 AC446 Z457 AC457 Z773 AC773 Z1317 AC1317 Z1488 AC1488</xm:sqref>
        </x14:dataValidation>
        <x14:dataValidation xr:uid="{004A00D8-00A1-4D09-AD8E-00C3002F0022}" type="list" allowBlank="1" errorStyle="stop" imeMode="noControl" operator="between" showDropDown="0" showErrorMessage="1" showInputMessage="1">
          <x14:formula1>
            <xm:f>Система_автоматизации</xm:f>
          </x14:formula1>
          <xm:sqref>AL398 AL420 AL446 AL457 AL773 AL1317 AL1488</xm:sqref>
        </x14:dataValidation>
        <x14:dataValidation xr:uid="{00B4003A-00B4-4F01-949D-0094002100AF}" type="list" allowBlank="1" errorStyle="stop" imeMode="noControl" operator="between" showDropDown="0" showErrorMessage="1" showInputMessage="1">
          <x14:formula1>
            <xm:f>Категория_использования</xm:f>
          </x14:formula1>
          <xm:sqref>AM398 AM420 AM446 AM457 AM773 AM1317 AM1488</xm:sqref>
        </x14:dataValidation>
        <x14:dataValidation xr:uid="{00B9005C-0090-41FD-B857-00C2002E0058}" type="list" allowBlank="1" errorStyle="stop" imeMode="noControl" operator="between" showDropDown="0" showErrorMessage="1" showInputMessage="1">
          <x14:formula1>
            <xm:f>Состояние_эксплуатации</xm:f>
          </x14:formula1>
          <xm:sqref>AN398 AN420 AN446 AN457 AN773 AN1317 AN1488</xm:sqref>
        </x14:dataValidation>
        <x14:dataValidation xr:uid="{004900AF-0086-4027-ABAB-004400930027}" type="list" allowBlank="1" errorStyle="stop" imeMode="noControl" operator="between" showDropDown="0" showErrorMessage="1" showInputMessage="1">
          <x14:formula1>
            <xm:f>Техническое_состояние</xm:f>
          </x14:formula1>
          <xm:sqref>AO398 AO420 AO446 AO457 AO773 AO1317 AO1488</xm:sqref>
        </x14:dataValidation>
        <x14:dataValidation xr:uid="{00C30009-0004-4D14-8E1A-002C007200B6}" type="list" allowBlank="1" errorStyle="stop" imeMode="noControl" operator="between" showDropDown="0" showErrorMessage="1" showInputMessage="1">
          <x14:formula1>
            <xm:f>Подразделение</xm:f>
          </x14:formula1>
          <xm:sqref>AS398 AS420 AS446 AS457 AS773 AS1317 AS1488</xm:sqref>
        </x14:dataValidation>
        <x14:dataValidation xr:uid="{00A900DB-00DC-4B51-A7DD-00A1009D0025}" type="list" allowBlank="1" errorStyle="stop" imeMode="noControl" operator="between" showDropDown="0" showErrorMessage="1" showInputMessage="1">
          <x14:formula1>
            <xm:f>Наличие_формуляра</xm:f>
          </x14:formula1>
          <xm:sqref>AT398 AT420 AT446 AT457 AT773 AT1317 AT1488</xm:sqref>
        </x14:dataValidation>
        <x14:dataValidation xr:uid="{005500C0-00ED-452E-A4D1-0091009D000A}" type="list" allowBlank="1" errorStyle="stop" imeMode="noControl" operator="between" showDropDown="0" showErrorMessage="1" showInputMessage="1">
          <x14:formula1>
            <xm:f>Область_измерений</xm:f>
          </x14:formula1>
          <xm:sqref>Q993</xm:sqref>
        </x14:dataValidation>
        <x14:dataValidation xr:uid="{004100F1-003F-4B8B-A6BD-009000040080}" type="list" allowBlank="1" errorStyle="stop" imeMode="noControl" operator="between" showDropDown="0" showErrorMessage="1" showInputMessage="1">
          <x14:formula1>
            <xm:f>Приставки</xm:f>
          </x14:formula1>
          <xm:sqref>Y993 AB993</xm:sqref>
        </x14:dataValidation>
        <x14:dataValidation xr:uid="{00460089-0009-4A21-AD27-0000001D00B2}" type="list" allowBlank="1" errorStyle="stop" imeMode="noControl" operator="between" showDropDown="0" showErrorMessage="1" showInputMessage="1">
          <x14:formula1>
            <xm:f>Единицы_величин</xm:f>
          </x14:formula1>
          <xm:sqref>Z993 AC993</xm:sqref>
        </x14:dataValidation>
        <x14:dataValidation xr:uid="{001100A2-0047-4C06-A023-006C002A00A7}" type="list" allowBlank="1" errorStyle="stop" imeMode="noControl" operator="between" showDropDown="0" showErrorMessage="1" showInputMessage="1">
          <x14:formula1>
            <xm:f>Система_автоматизации</xm:f>
          </x14:formula1>
          <xm:sqref>AL993</xm:sqref>
        </x14:dataValidation>
        <x14:dataValidation xr:uid="{00A00068-00D9-4520-98EB-0018003300E5}" type="list" allowBlank="1" errorStyle="stop" imeMode="noControl" operator="between" showDropDown="0" showErrorMessage="1" showInputMessage="1">
          <x14:formula1>
            <xm:f>Категория_использования</xm:f>
          </x14:formula1>
          <xm:sqref>AM993</xm:sqref>
        </x14:dataValidation>
        <x14:dataValidation xr:uid="{00EA00A9-0039-4238-996D-004800F800DD}" type="list" allowBlank="1" errorStyle="stop" imeMode="noControl" operator="between" showDropDown="0" showErrorMessage="1" showInputMessage="1">
          <x14:formula1>
            <xm:f>Состояние_эксплуатации</xm:f>
          </x14:formula1>
          <xm:sqref>AN993</xm:sqref>
        </x14:dataValidation>
        <x14:dataValidation xr:uid="{005A00BD-0039-4CB3-B293-00B000A90056}" type="list" allowBlank="1" errorStyle="stop" imeMode="noControl" operator="between" showDropDown="0" showErrorMessage="1" showInputMessage="1">
          <x14:formula1>
            <xm:f>Техническое_состояние</xm:f>
          </x14:formula1>
          <xm:sqref>AO993</xm:sqref>
        </x14:dataValidation>
        <x14:dataValidation xr:uid="{0056007B-00F4-4571-8A29-005200290063}" type="list" allowBlank="1" errorStyle="stop" imeMode="noControl" operator="between" showDropDown="0" showErrorMessage="1" showInputMessage="1">
          <x14:formula1>
            <xm:f>Подразделение</xm:f>
          </x14:formula1>
          <xm:sqref>AS993</xm:sqref>
        </x14:dataValidation>
        <x14:dataValidation xr:uid="{004A00E8-00D1-436C-8042-006900930027}" type="list" allowBlank="1" errorStyle="stop" imeMode="noControl" operator="between" showDropDown="0" showErrorMessage="1" showInputMessage="1">
          <x14:formula1>
            <xm:f>Наличие_формуляра</xm:f>
          </x14:formula1>
          <xm:sqref>AT993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indexed="2"/>
    <outlinePr applyStyles="0" summaryBelow="1" summaryRight="1" showOutlineSymbols="1"/>
    <pageSetUpPr autoPageBreaks="1" fitToPage="0"/>
  </sheetPr>
  <sheetViews>
    <sheetView showRuler="1" zoomScale="100" workbookViewId="0">
      <selection activeCell="BL1" activeCellId="0" sqref="A:BL"/>
    </sheetView>
  </sheetViews>
  <sheetFormatPr defaultColWidth="9" defaultRowHeight="14.25"/>
  <cols>
    <col customWidth="1" min="1" max="8" width="9.140625"/>
    <col customWidth="1" min="16" max="52" width="9.140625"/>
  </cols>
  <sheetData>
    <row r="1" s="11" customFormat="1" ht="73.5" customHeight="1">
      <c r="A1" s="13" t="s">
        <v>0</v>
      </c>
      <c r="B1" s="13" t="s">
        <v>1</v>
      </c>
      <c r="C1" s="13" t="s">
        <v>2</v>
      </c>
      <c r="D1" s="14" t="s">
        <v>3</v>
      </c>
      <c r="E1" s="14" t="s">
        <v>4</v>
      </c>
      <c r="F1" s="15" t="s">
        <v>5</v>
      </c>
      <c r="G1" s="16" t="s">
        <v>6</v>
      </c>
      <c r="H1" s="17" t="s">
        <v>7</v>
      </c>
      <c r="I1" s="18" t="s">
        <v>8</v>
      </c>
      <c r="J1" s="19" t="s">
        <v>9</v>
      </c>
      <c r="K1" s="14" t="s">
        <v>10</v>
      </c>
      <c r="L1" s="14" t="s">
        <v>11</v>
      </c>
      <c r="M1" s="20" t="s">
        <v>12</v>
      </c>
      <c r="N1" s="21" t="s">
        <v>13</v>
      </c>
      <c r="O1" s="17" t="s">
        <v>14</v>
      </c>
      <c r="P1" s="15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14" t="s">
        <v>20</v>
      </c>
      <c r="V1" s="22" t="s">
        <v>21</v>
      </c>
      <c r="W1" s="26" t="s">
        <v>22</v>
      </c>
      <c r="X1" s="27" t="s">
        <v>23</v>
      </c>
      <c r="Y1" s="22" t="s">
        <v>24</v>
      </c>
      <c r="Z1" s="19" t="s">
        <v>25</v>
      </c>
      <c r="AA1" s="14" t="s">
        <v>26</v>
      </c>
      <c r="AB1" s="22" t="s">
        <v>27</v>
      </c>
      <c r="AC1" s="19" t="s">
        <v>28</v>
      </c>
      <c r="AD1" s="14" t="s">
        <v>29</v>
      </c>
      <c r="AE1" s="28" t="s">
        <v>30</v>
      </c>
      <c r="AF1" s="29" t="s">
        <v>31</v>
      </c>
      <c r="AG1" s="29" t="s">
        <v>32</v>
      </c>
      <c r="AH1" s="29" t="s">
        <v>33</v>
      </c>
      <c r="AI1" s="15" t="s">
        <v>34</v>
      </c>
      <c r="AJ1" s="29" t="s">
        <v>35</v>
      </c>
      <c r="AK1" s="29" t="s">
        <v>36</v>
      </c>
      <c r="AL1" s="19" t="s">
        <v>37</v>
      </c>
      <c r="AM1" s="19" t="s">
        <v>38</v>
      </c>
      <c r="AN1" s="19" t="s">
        <v>39</v>
      </c>
      <c r="AO1" s="19" t="s">
        <v>40</v>
      </c>
      <c r="AP1" s="17" t="s">
        <v>41</v>
      </c>
      <c r="AQ1" s="17" t="s">
        <v>42</v>
      </c>
      <c r="AR1" s="15" t="s">
        <v>43</v>
      </c>
      <c r="AS1" s="19" t="s">
        <v>44</v>
      </c>
      <c r="AT1" s="15" t="s">
        <v>45</v>
      </c>
      <c r="AU1" s="17" t="s">
        <v>46</v>
      </c>
      <c r="AV1" s="30" t="s">
        <v>47</v>
      </c>
      <c r="AW1" s="30" t="s">
        <v>48</v>
      </c>
      <c r="AX1" s="31" t="s">
        <v>49</v>
      </c>
      <c r="AY1" s="31" t="s">
        <v>50</v>
      </c>
      <c r="AZ1" s="31" t="s">
        <v>51</v>
      </c>
      <c r="BA1" s="30" t="s">
        <v>52</v>
      </c>
      <c r="BB1" s="30" t="s">
        <v>53</v>
      </c>
      <c r="BC1" s="30" t="s">
        <v>54</v>
      </c>
      <c r="BD1" s="30" t="s">
        <v>55</v>
      </c>
      <c r="BE1" s="30" t="s">
        <v>56</v>
      </c>
      <c r="BF1" s="32" t="s">
        <v>57</v>
      </c>
      <c r="BG1" s="30" t="s">
        <v>58</v>
      </c>
      <c r="BH1" s="33"/>
      <c r="BI1" s="34" t="s">
        <v>59</v>
      </c>
      <c r="BJ1" s="35" t="s">
        <v>60</v>
      </c>
      <c r="BK1" s="34" t="s">
        <v>61</v>
      </c>
      <c r="BL1" s="1"/>
      <c r="BM1" s="71"/>
      <c r="BN1" s="1"/>
    </row>
    <row r="2" s="36" customFormat="1" ht="60" customHeight="1">
      <c r="A2" s="37"/>
      <c r="B2" s="37" t="s">
        <v>62</v>
      </c>
      <c r="C2" s="37" t="s">
        <v>63</v>
      </c>
      <c r="D2" s="56" t="s">
        <v>64</v>
      </c>
      <c r="E2" s="56" t="s">
        <v>96</v>
      </c>
      <c r="F2" s="40" t="s">
        <v>66</v>
      </c>
      <c r="G2" s="40" t="s">
        <v>344</v>
      </c>
      <c r="H2" s="56" t="s">
        <v>345</v>
      </c>
      <c r="I2" s="48" t="s">
        <v>316</v>
      </c>
      <c r="J2" s="40" t="s">
        <v>346</v>
      </c>
      <c r="K2" s="49" t="s">
        <v>318</v>
      </c>
      <c r="L2" s="49" t="s">
        <v>319</v>
      </c>
      <c r="M2" s="42" t="s">
        <v>347</v>
      </c>
      <c r="N2" s="57" t="s">
        <v>348</v>
      </c>
      <c r="O2" s="37" t="s">
        <v>322</v>
      </c>
      <c r="P2" s="37" t="s">
        <v>323</v>
      </c>
      <c r="Q2" s="42" t="s">
        <v>289</v>
      </c>
      <c r="R2" s="91">
        <v>42443</v>
      </c>
      <c r="S2" s="48">
        <v>12</v>
      </c>
      <c r="T2" s="45">
        <v>46825.400000000001</v>
      </c>
      <c r="U2" s="46" t="s">
        <v>349</v>
      </c>
      <c r="V2" s="47"/>
      <c r="W2" s="47" t="s">
        <v>325</v>
      </c>
      <c r="X2" s="48">
        <v>3</v>
      </c>
      <c r="Y2" s="48"/>
      <c r="Z2" s="42" t="s">
        <v>325</v>
      </c>
      <c r="AA2" s="56" t="s">
        <v>326</v>
      </c>
      <c r="AB2" s="48" t="s">
        <v>325</v>
      </c>
      <c r="AC2" s="42" t="s">
        <v>325</v>
      </c>
      <c r="AD2" s="49">
        <v>60</v>
      </c>
      <c r="AE2" s="50">
        <v>43913</v>
      </c>
      <c r="AF2" s="51">
        <v>45738</v>
      </c>
      <c r="AG2" s="40" t="s">
        <v>82</v>
      </c>
      <c r="AH2" s="40" t="s">
        <v>83</v>
      </c>
      <c r="AI2" s="42" t="s">
        <v>6509</v>
      </c>
      <c r="AJ2" s="40" t="s">
        <v>62</v>
      </c>
      <c r="AK2" s="51" t="s">
        <v>6510</v>
      </c>
      <c r="AL2" s="42"/>
      <c r="AM2" s="42" t="s">
        <v>86</v>
      </c>
      <c r="AN2" s="42" t="s">
        <v>87</v>
      </c>
      <c r="AO2" s="42" t="s">
        <v>88</v>
      </c>
      <c r="AP2" s="48" t="s">
        <v>328</v>
      </c>
      <c r="AQ2" s="41" t="s">
        <v>121</v>
      </c>
      <c r="AR2" s="51"/>
      <c r="AS2" s="42" t="s">
        <v>91</v>
      </c>
      <c r="AT2" s="37" t="s">
        <v>92</v>
      </c>
      <c r="AU2" s="37"/>
      <c r="AV2" s="40">
        <v>45200</v>
      </c>
      <c r="AW2" s="40"/>
      <c r="AX2" s="37"/>
      <c r="AY2" s="37"/>
      <c r="AZ2" s="37"/>
      <c r="BA2" s="40" t="s">
        <v>221</v>
      </c>
      <c r="BB2" s="40" t="s">
        <v>329</v>
      </c>
      <c r="BC2" s="40" t="s">
        <v>298</v>
      </c>
      <c r="BD2" s="42">
        <v>2971</v>
      </c>
      <c r="BE2" s="40"/>
      <c r="BF2" s="52"/>
      <c r="BG2" s="53"/>
      <c r="BH2" s="54"/>
      <c r="BI2" s="47" t="s">
        <v>330</v>
      </c>
      <c r="BJ2" s="38" t="s">
        <v>331</v>
      </c>
      <c r="BK2" s="47" t="s">
        <v>332</v>
      </c>
      <c r="BL2" s="55"/>
      <c r="BM2" s="55"/>
      <c r="BN2" s="55"/>
    </row>
    <row r="3" s="36" customFormat="1" ht="60" customHeight="1">
      <c r="A3" s="37"/>
      <c r="B3" s="37" t="s">
        <v>62</v>
      </c>
      <c r="C3" s="37" t="s">
        <v>63</v>
      </c>
      <c r="D3" s="56" t="s">
        <v>64</v>
      </c>
      <c r="E3" s="56" t="s">
        <v>96</v>
      </c>
      <c r="F3" s="40" t="s">
        <v>66</v>
      </c>
      <c r="G3" s="40" t="s">
        <v>344</v>
      </c>
      <c r="H3" s="56" t="s">
        <v>351</v>
      </c>
      <c r="I3" s="48" t="s">
        <v>316</v>
      </c>
      <c r="J3" s="40" t="s">
        <v>346</v>
      </c>
      <c r="K3" s="49" t="s">
        <v>318</v>
      </c>
      <c r="L3" s="49" t="s">
        <v>319</v>
      </c>
      <c r="M3" s="40" t="s">
        <v>347</v>
      </c>
      <c r="N3" s="49">
        <v>504512</v>
      </c>
      <c r="O3" s="37" t="s">
        <v>322</v>
      </c>
      <c r="P3" s="37" t="s">
        <v>323</v>
      </c>
      <c r="Q3" s="42" t="s">
        <v>289</v>
      </c>
      <c r="R3" s="91" t="s">
        <v>352</v>
      </c>
      <c r="S3" s="48">
        <v>12</v>
      </c>
      <c r="T3" s="45">
        <v>46860.400000000001</v>
      </c>
      <c r="U3" s="46" t="s">
        <v>349</v>
      </c>
      <c r="V3" s="47"/>
      <c r="W3" s="47" t="s">
        <v>325</v>
      </c>
      <c r="X3" s="48">
        <v>3</v>
      </c>
      <c r="Y3" s="48"/>
      <c r="Z3" s="42" t="s">
        <v>325</v>
      </c>
      <c r="AA3" s="56" t="s">
        <v>326</v>
      </c>
      <c r="AB3" s="48" t="s">
        <v>325</v>
      </c>
      <c r="AC3" s="42" t="s">
        <v>325</v>
      </c>
      <c r="AD3" s="49">
        <v>60</v>
      </c>
      <c r="AE3" s="50">
        <v>43913</v>
      </c>
      <c r="AF3" s="51">
        <v>45738</v>
      </c>
      <c r="AG3" s="40" t="s">
        <v>82</v>
      </c>
      <c r="AH3" s="40" t="s">
        <v>83</v>
      </c>
      <c r="AI3" s="42" t="s">
        <v>6511</v>
      </c>
      <c r="AJ3" s="40" t="s">
        <v>62</v>
      </c>
      <c r="AK3" s="51" t="s">
        <v>6510</v>
      </c>
      <c r="AL3" s="42"/>
      <c r="AM3" s="42" t="s">
        <v>86</v>
      </c>
      <c r="AN3" s="42" t="s">
        <v>87</v>
      </c>
      <c r="AO3" s="42" t="s">
        <v>88</v>
      </c>
      <c r="AP3" s="48" t="s">
        <v>328</v>
      </c>
      <c r="AQ3" s="41" t="s">
        <v>121</v>
      </c>
      <c r="AR3" s="51"/>
      <c r="AS3" s="42" t="s">
        <v>91</v>
      </c>
      <c r="AT3" s="37" t="s">
        <v>92</v>
      </c>
      <c r="AU3" s="37"/>
      <c r="AV3" s="40">
        <v>45200</v>
      </c>
      <c r="AW3" s="40"/>
      <c r="AX3" s="37"/>
      <c r="AY3" s="37"/>
      <c r="AZ3" s="37"/>
      <c r="BA3" s="40" t="s">
        <v>221</v>
      </c>
      <c r="BB3" s="40" t="s">
        <v>329</v>
      </c>
      <c r="BC3" s="40" t="s">
        <v>298</v>
      </c>
      <c r="BD3" s="42">
        <v>2971</v>
      </c>
      <c r="BE3" s="40"/>
      <c r="BF3" s="52"/>
      <c r="BG3" s="53"/>
      <c r="BH3" s="54"/>
      <c r="BI3" s="47" t="s">
        <v>330</v>
      </c>
      <c r="BJ3" s="38" t="s">
        <v>331</v>
      </c>
      <c r="BK3" s="47" t="s">
        <v>332</v>
      </c>
      <c r="BL3" s="55"/>
      <c r="BM3" s="55"/>
      <c r="BN3" s="55"/>
    </row>
    <row r="4" s="36" customFormat="1" ht="60" customHeight="1">
      <c r="A4" s="37"/>
      <c r="B4" s="37" t="s">
        <v>62</v>
      </c>
      <c r="C4" s="37" t="s">
        <v>63</v>
      </c>
      <c r="D4" s="56" t="s">
        <v>64</v>
      </c>
      <c r="E4" s="56" t="s">
        <v>96</v>
      </c>
      <c r="F4" s="40" t="s">
        <v>66</v>
      </c>
      <c r="G4" s="40" t="s">
        <v>354</v>
      </c>
      <c r="H4" s="56" t="s">
        <v>355</v>
      </c>
      <c r="I4" s="48" t="s">
        <v>316</v>
      </c>
      <c r="J4" s="40" t="s">
        <v>346</v>
      </c>
      <c r="K4" s="49" t="s">
        <v>318</v>
      </c>
      <c r="L4" s="49" t="s">
        <v>319</v>
      </c>
      <c r="M4" s="42" t="s">
        <v>347</v>
      </c>
      <c r="N4" s="57" t="s">
        <v>356</v>
      </c>
      <c r="O4" s="37" t="s">
        <v>322</v>
      </c>
      <c r="P4" s="37" t="s">
        <v>323</v>
      </c>
      <c r="Q4" s="42" t="s">
        <v>289</v>
      </c>
      <c r="R4" s="96">
        <v>42443</v>
      </c>
      <c r="S4" s="48">
        <v>12</v>
      </c>
      <c r="T4" s="45">
        <v>46825.400000000001</v>
      </c>
      <c r="U4" s="46" t="s">
        <v>349</v>
      </c>
      <c r="V4" s="47"/>
      <c r="W4" s="47" t="s">
        <v>325</v>
      </c>
      <c r="X4" s="48">
        <v>2.98</v>
      </c>
      <c r="Y4" s="48"/>
      <c r="Z4" s="42" t="s">
        <v>325</v>
      </c>
      <c r="AA4" s="56" t="s">
        <v>326</v>
      </c>
      <c r="AB4" s="48" t="s">
        <v>325</v>
      </c>
      <c r="AC4" s="42" t="s">
        <v>325</v>
      </c>
      <c r="AD4" s="49">
        <v>60</v>
      </c>
      <c r="AE4" s="50">
        <v>43918</v>
      </c>
      <c r="AF4" s="51">
        <v>45743</v>
      </c>
      <c r="AG4" s="40" t="s">
        <v>82</v>
      </c>
      <c r="AH4" s="40" t="s">
        <v>83</v>
      </c>
      <c r="AI4" s="42" t="s">
        <v>6512</v>
      </c>
      <c r="AJ4" s="40" t="s">
        <v>62</v>
      </c>
      <c r="AK4" s="51" t="s">
        <v>6510</v>
      </c>
      <c r="AL4" s="42"/>
      <c r="AM4" s="42" t="s">
        <v>86</v>
      </c>
      <c r="AN4" s="42" t="s">
        <v>87</v>
      </c>
      <c r="AO4" s="42" t="s">
        <v>88</v>
      </c>
      <c r="AP4" s="48" t="s">
        <v>328</v>
      </c>
      <c r="AQ4" s="41" t="s">
        <v>121</v>
      </c>
      <c r="AR4" s="51"/>
      <c r="AS4" s="42" t="s">
        <v>91</v>
      </c>
      <c r="AT4" s="37" t="s">
        <v>92</v>
      </c>
      <c r="AU4" s="37"/>
      <c r="AV4" s="40">
        <v>45200</v>
      </c>
      <c r="AW4" s="40"/>
      <c r="AX4" s="37"/>
      <c r="AY4" s="37"/>
      <c r="AZ4" s="37"/>
      <c r="BA4" s="40" t="s">
        <v>221</v>
      </c>
      <c r="BB4" s="40" t="s">
        <v>329</v>
      </c>
      <c r="BC4" s="40" t="s">
        <v>298</v>
      </c>
      <c r="BD4" s="42">
        <v>2971</v>
      </c>
      <c r="BE4" s="40"/>
      <c r="BF4" s="52"/>
      <c r="BG4" s="53"/>
      <c r="BH4" s="54"/>
      <c r="BI4" s="47" t="s">
        <v>330</v>
      </c>
      <c r="BJ4" s="38" t="s">
        <v>331</v>
      </c>
      <c r="BK4" s="47" t="s">
        <v>332</v>
      </c>
      <c r="BL4" s="55"/>
      <c r="BM4" s="55"/>
      <c r="BN4" s="55"/>
    </row>
    <row r="5" s="101" customFormat="1" ht="60" customHeight="1">
      <c r="A5" s="37"/>
      <c r="B5" s="37" t="s">
        <v>62</v>
      </c>
      <c r="C5" s="37" t="s">
        <v>63</v>
      </c>
      <c r="D5" s="56" t="s">
        <v>64</v>
      </c>
      <c r="E5" s="56">
        <v>200</v>
      </c>
      <c r="F5" s="40" t="s">
        <v>66</v>
      </c>
      <c r="G5" s="40" t="s">
        <v>414</v>
      </c>
      <c r="H5" s="56" t="s">
        <v>415</v>
      </c>
      <c r="I5" s="47" t="s">
        <v>391</v>
      </c>
      <c r="J5" s="40" t="s">
        <v>392</v>
      </c>
      <c r="K5" s="49" t="s">
        <v>393</v>
      </c>
      <c r="L5" s="49" t="s">
        <v>394</v>
      </c>
      <c r="M5" s="49" t="s">
        <v>395</v>
      </c>
      <c r="N5" s="49" t="s">
        <v>416</v>
      </c>
      <c r="O5" s="37" t="s">
        <v>397</v>
      </c>
      <c r="P5" s="37" t="s">
        <v>76</v>
      </c>
      <c r="Q5" s="42" t="s">
        <v>398</v>
      </c>
      <c r="R5" s="41" t="s">
        <v>417</v>
      </c>
      <c r="S5" s="48">
        <v>12</v>
      </c>
      <c r="T5" s="45">
        <v>47848.400000000001</v>
      </c>
      <c r="U5" s="46" t="s">
        <v>100</v>
      </c>
      <c r="V5" s="47"/>
      <c r="W5" s="42" t="s">
        <v>399</v>
      </c>
      <c r="X5" s="48">
        <v>100</v>
      </c>
      <c r="Y5" s="48"/>
      <c r="Z5" s="42" t="s">
        <v>399</v>
      </c>
      <c r="AA5" s="56" t="s">
        <v>400</v>
      </c>
      <c r="AB5" s="48"/>
      <c r="AC5" s="42" t="s">
        <v>399</v>
      </c>
      <c r="AD5" s="49">
        <v>36</v>
      </c>
      <c r="AE5" s="50">
        <v>44641</v>
      </c>
      <c r="AF5" s="51">
        <v>45736</v>
      </c>
      <c r="AG5" s="40" t="s">
        <v>82</v>
      </c>
      <c r="AH5" s="40" t="s">
        <v>83</v>
      </c>
      <c r="AI5" s="42" t="s">
        <v>6513</v>
      </c>
      <c r="AJ5" s="40" t="s">
        <v>143</v>
      </c>
      <c r="AK5" s="51" t="s">
        <v>6510</v>
      </c>
      <c r="AL5" s="103"/>
      <c r="AM5" s="42" t="s">
        <v>86</v>
      </c>
      <c r="AN5" s="42" t="s">
        <v>87</v>
      </c>
      <c r="AO5" s="42" t="s">
        <v>88</v>
      </c>
      <c r="AP5" s="48" t="s">
        <v>402</v>
      </c>
      <c r="AQ5" s="51">
        <v>44264</v>
      </c>
      <c r="AR5" s="42"/>
      <c r="AS5" s="42" t="s">
        <v>91</v>
      </c>
      <c r="AT5" s="37" t="s">
        <v>385</v>
      </c>
      <c r="AU5" s="48"/>
      <c r="AV5" s="51">
        <v>44264</v>
      </c>
      <c r="AW5" s="37"/>
      <c r="AX5" s="37"/>
      <c r="AY5" s="37"/>
      <c r="AZ5" s="40"/>
      <c r="BA5" s="40" t="s">
        <v>343</v>
      </c>
      <c r="BB5" s="40" t="s">
        <v>403</v>
      </c>
      <c r="BC5" s="40" t="s">
        <v>404</v>
      </c>
      <c r="BD5" s="42">
        <v>3160</v>
      </c>
      <c r="BE5" s="40"/>
      <c r="BF5" s="100"/>
      <c r="BG5" s="47" t="s">
        <v>159</v>
      </c>
      <c r="BH5" s="103"/>
      <c r="BI5" s="47" t="s">
        <v>406</v>
      </c>
      <c r="BJ5" s="38" t="s">
        <v>407</v>
      </c>
      <c r="BK5" s="47" t="s">
        <v>408</v>
      </c>
      <c r="BL5" s="2"/>
      <c r="BM5" s="2" t="s">
        <v>6514</v>
      </c>
      <c r="BN5" s="2"/>
    </row>
    <row r="6" s="36" customFormat="1" ht="60" customHeight="1">
      <c r="A6" s="37"/>
      <c r="B6" s="37" t="s">
        <v>62</v>
      </c>
      <c r="C6" s="37" t="s">
        <v>63</v>
      </c>
      <c r="D6" s="56" t="s">
        <v>64</v>
      </c>
      <c r="E6" s="56">
        <v>200</v>
      </c>
      <c r="F6" s="40" t="s">
        <v>66</v>
      </c>
      <c r="G6" s="40" t="s">
        <v>435</v>
      </c>
      <c r="H6" s="56" t="s">
        <v>436</v>
      </c>
      <c r="I6" s="48" t="s">
        <v>391</v>
      </c>
      <c r="J6" s="40" t="s">
        <v>437</v>
      </c>
      <c r="K6" s="49" t="s">
        <v>393</v>
      </c>
      <c r="L6" s="49" t="s">
        <v>394</v>
      </c>
      <c r="M6" s="49" t="s">
        <v>395</v>
      </c>
      <c r="N6" s="49" t="s">
        <v>438</v>
      </c>
      <c r="O6" s="37" t="s">
        <v>397</v>
      </c>
      <c r="P6" s="37" t="s">
        <v>76</v>
      </c>
      <c r="Q6" s="42" t="s">
        <v>398</v>
      </c>
      <c r="R6" s="50">
        <v>43549</v>
      </c>
      <c r="S6" s="48">
        <v>12</v>
      </c>
      <c r="T6" s="45">
        <v>47931.400000000001</v>
      </c>
      <c r="U6" s="46" t="s">
        <v>100</v>
      </c>
      <c r="V6" s="47"/>
      <c r="W6" s="47" t="s">
        <v>399</v>
      </c>
      <c r="X6" s="48">
        <v>100</v>
      </c>
      <c r="Y6" s="48"/>
      <c r="Z6" s="42" t="s">
        <v>399</v>
      </c>
      <c r="AA6" s="56" t="s">
        <v>400</v>
      </c>
      <c r="AB6" s="48"/>
      <c r="AC6" s="42" t="s">
        <v>399</v>
      </c>
      <c r="AD6" s="49">
        <v>36</v>
      </c>
      <c r="AE6" s="50">
        <v>44641</v>
      </c>
      <c r="AF6" s="51">
        <v>45736</v>
      </c>
      <c r="AG6" s="40" t="s">
        <v>82</v>
      </c>
      <c r="AH6" s="40" t="s">
        <v>83</v>
      </c>
      <c r="AI6" s="42" t="s">
        <v>6515</v>
      </c>
      <c r="AJ6" s="40" t="s">
        <v>143</v>
      </c>
      <c r="AK6" s="51" t="s">
        <v>6510</v>
      </c>
      <c r="AL6" s="42"/>
      <c r="AM6" s="42" t="s">
        <v>86</v>
      </c>
      <c r="AN6" s="42" t="s">
        <v>87</v>
      </c>
      <c r="AO6" s="42" t="s">
        <v>88</v>
      </c>
      <c r="AP6" s="48" t="s">
        <v>402</v>
      </c>
      <c r="AQ6" s="41" t="s">
        <v>440</v>
      </c>
      <c r="AR6" s="51"/>
      <c r="AS6" s="42" t="s">
        <v>91</v>
      </c>
      <c r="AT6" s="37" t="s">
        <v>92</v>
      </c>
      <c r="AU6" s="37"/>
      <c r="AV6" s="40">
        <v>44145</v>
      </c>
      <c r="AW6" s="40"/>
      <c r="AX6" s="37"/>
      <c r="AY6" s="37"/>
      <c r="AZ6" s="37"/>
      <c r="BA6" s="40" t="s">
        <v>343</v>
      </c>
      <c r="BB6" s="40" t="s">
        <v>403</v>
      </c>
      <c r="BC6" s="40" t="s">
        <v>404</v>
      </c>
      <c r="BD6" s="42">
        <v>3160</v>
      </c>
      <c r="BE6" s="40"/>
      <c r="BF6" s="52"/>
      <c r="BG6" s="53" t="s">
        <v>159</v>
      </c>
      <c r="BH6" s="54"/>
      <c r="BI6" s="47" t="s">
        <v>406</v>
      </c>
      <c r="BJ6" s="38" t="s">
        <v>407</v>
      </c>
      <c r="BK6" s="47" t="s">
        <v>408</v>
      </c>
      <c r="BL6" s="55"/>
      <c r="BM6" s="2" t="s">
        <v>6514</v>
      </c>
      <c r="BN6" s="55"/>
    </row>
    <row r="7" s="125" customFormat="1" ht="60" customHeight="1">
      <c r="A7" s="58"/>
      <c r="B7" s="58" t="s">
        <v>62</v>
      </c>
      <c r="C7" s="58" t="s">
        <v>63</v>
      </c>
      <c r="D7" s="59" t="s">
        <v>64</v>
      </c>
      <c r="E7" s="59">
        <v>201</v>
      </c>
      <c r="F7" s="62" t="s">
        <v>574</v>
      </c>
      <c r="G7" s="62" t="s">
        <v>615</v>
      </c>
      <c r="H7" s="59" t="s">
        <v>616</v>
      </c>
      <c r="I7" s="63" t="s">
        <v>617</v>
      </c>
      <c r="J7" s="62" t="s">
        <v>618</v>
      </c>
      <c r="K7" s="64" t="s">
        <v>619</v>
      </c>
      <c r="L7" s="64" t="s">
        <v>620</v>
      </c>
      <c r="M7" s="64" t="s">
        <v>621</v>
      </c>
      <c r="N7" s="79" t="s">
        <v>622</v>
      </c>
      <c r="O7" s="58" t="s">
        <v>623</v>
      </c>
      <c r="P7" s="58" t="s">
        <v>76</v>
      </c>
      <c r="Q7" s="66" t="s">
        <v>398</v>
      </c>
      <c r="R7" s="116">
        <v>42194</v>
      </c>
      <c r="S7" s="63">
        <v>10</v>
      </c>
      <c r="T7" s="69">
        <v>45846</v>
      </c>
      <c r="U7" s="70" t="s">
        <v>100</v>
      </c>
      <c r="V7" s="71"/>
      <c r="W7" s="71" t="s">
        <v>399</v>
      </c>
      <c r="X7" s="63">
        <v>100</v>
      </c>
      <c r="Y7" s="63"/>
      <c r="Z7" s="66" t="s">
        <v>399</v>
      </c>
      <c r="AA7" s="59" t="s">
        <v>400</v>
      </c>
      <c r="AB7" s="63"/>
      <c r="AC7" s="66" t="s">
        <v>399</v>
      </c>
      <c r="AD7" s="64">
        <v>12</v>
      </c>
      <c r="AE7" s="116">
        <v>45332</v>
      </c>
      <c r="AF7" s="73">
        <v>45697</v>
      </c>
      <c r="AG7" s="62" t="s">
        <v>82</v>
      </c>
      <c r="AH7" s="62" t="s">
        <v>83</v>
      </c>
      <c r="AI7" s="71" t="s">
        <v>6516</v>
      </c>
      <c r="AJ7" s="62" t="s">
        <v>143</v>
      </c>
      <c r="AK7" s="73" t="s">
        <v>6517</v>
      </c>
      <c r="AL7" s="66"/>
      <c r="AM7" s="66" t="s">
        <v>86</v>
      </c>
      <c r="AN7" s="66" t="s">
        <v>87</v>
      </c>
      <c r="AO7" s="66" t="s">
        <v>88</v>
      </c>
      <c r="AP7" s="63" t="s">
        <v>454</v>
      </c>
      <c r="AQ7" s="62">
        <v>42887</v>
      </c>
      <c r="AR7" s="73"/>
      <c r="AS7" s="66" t="s">
        <v>91</v>
      </c>
      <c r="AT7" s="58" t="s">
        <v>92</v>
      </c>
      <c r="AU7" s="58"/>
      <c r="AV7" s="62">
        <v>45200</v>
      </c>
      <c r="AW7" s="62"/>
      <c r="AX7" s="58"/>
      <c r="AY7" s="58"/>
      <c r="AZ7" s="58"/>
      <c r="BA7" s="62" t="s">
        <v>586</v>
      </c>
      <c r="BB7" s="62" t="s">
        <v>403</v>
      </c>
      <c r="BC7" s="62" t="s">
        <v>404</v>
      </c>
      <c r="BD7" s="66">
        <v>3160</v>
      </c>
      <c r="BE7" s="62"/>
      <c r="BF7" s="75"/>
      <c r="BG7" s="76" t="s">
        <v>362</v>
      </c>
      <c r="BH7" s="71"/>
      <c r="BI7" s="71"/>
      <c r="BJ7" s="71"/>
      <c r="BK7" s="71"/>
      <c r="BL7" s="646"/>
      <c r="BM7" s="2" t="s">
        <v>6514</v>
      </c>
    </row>
    <row r="8" s="36" customFormat="1" ht="60" customHeight="1">
      <c r="A8" s="37"/>
      <c r="B8" s="37" t="s">
        <v>62</v>
      </c>
      <c r="C8" s="37" t="s">
        <v>63</v>
      </c>
      <c r="D8" s="56" t="s">
        <v>64</v>
      </c>
      <c r="E8" s="56">
        <v>202</v>
      </c>
      <c r="F8" s="40" t="s">
        <v>441</v>
      </c>
      <c r="G8" s="40" t="s">
        <v>515</v>
      </c>
      <c r="H8" s="56" t="s">
        <v>662</v>
      </c>
      <c r="I8" s="48" t="s">
        <v>469</v>
      </c>
      <c r="J8" s="40" t="s">
        <v>470</v>
      </c>
      <c r="K8" s="49" t="s">
        <v>471</v>
      </c>
      <c r="L8" s="49" t="s">
        <v>656</v>
      </c>
      <c r="M8" s="40" t="s">
        <v>663</v>
      </c>
      <c r="N8" s="49" t="s">
        <v>6518</v>
      </c>
      <c r="O8" s="37" t="s">
        <v>474</v>
      </c>
      <c r="P8" s="37" t="s">
        <v>76</v>
      </c>
      <c r="Q8" s="42" t="s">
        <v>77</v>
      </c>
      <c r="R8" s="50">
        <v>42095</v>
      </c>
      <c r="S8" s="48">
        <v>6</v>
      </c>
      <c r="T8" s="45">
        <v>44286.199999999997</v>
      </c>
      <c r="U8" s="46" t="s">
        <v>100</v>
      </c>
      <c r="V8" s="47"/>
      <c r="W8" s="47" t="s">
        <v>79</v>
      </c>
      <c r="X8" s="48">
        <v>900</v>
      </c>
      <c r="Y8" s="48"/>
      <c r="Z8" s="42" t="s">
        <v>79</v>
      </c>
      <c r="AA8" s="56" t="s">
        <v>485</v>
      </c>
      <c r="AB8" s="48"/>
      <c r="AC8" s="42" t="s">
        <v>81</v>
      </c>
      <c r="AD8" s="49">
        <v>60</v>
      </c>
      <c r="AE8" s="50">
        <v>43921</v>
      </c>
      <c r="AF8" s="51">
        <v>45746</v>
      </c>
      <c r="AG8" s="51" t="s">
        <v>82</v>
      </c>
      <c r="AH8" s="51" t="s">
        <v>83</v>
      </c>
      <c r="AI8" s="42" t="s">
        <v>6519</v>
      </c>
      <c r="AJ8" s="40" t="s">
        <v>62</v>
      </c>
      <c r="AK8" s="51" t="s">
        <v>6520</v>
      </c>
      <c r="AL8" s="42"/>
      <c r="AM8" s="42" t="s">
        <v>86</v>
      </c>
      <c r="AN8" s="42" t="s">
        <v>87</v>
      </c>
      <c r="AO8" s="42" t="s">
        <v>88</v>
      </c>
      <c r="AP8" s="48" t="s">
        <v>660</v>
      </c>
      <c r="AQ8" s="41" t="s">
        <v>665</v>
      </c>
      <c r="AR8" s="51"/>
      <c r="AS8" s="42" t="s">
        <v>91</v>
      </c>
      <c r="AT8" s="37" t="s">
        <v>92</v>
      </c>
      <c r="AU8" s="37"/>
      <c r="AV8" s="40"/>
      <c r="AW8" s="40"/>
      <c r="AX8" s="37"/>
      <c r="AY8" s="37"/>
      <c r="AZ8" s="37"/>
      <c r="BA8" s="40"/>
      <c r="BB8" s="40" t="s">
        <v>93</v>
      </c>
      <c r="BC8" s="40" t="s">
        <v>94</v>
      </c>
      <c r="BD8" s="42">
        <v>3201</v>
      </c>
      <c r="BE8" s="40"/>
      <c r="BF8" s="52"/>
      <c r="BG8" s="53"/>
      <c r="BH8" s="54"/>
      <c r="BI8" s="47"/>
      <c r="BJ8" s="47"/>
      <c r="BK8" s="47"/>
      <c r="BL8" s="55"/>
      <c r="BM8" s="55"/>
      <c r="BN8" s="55"/>
    </row>
    <row r="9" s="88" customFormat="1" ht="60" customHeight="1">
      <c r="A9" s="37"/>
      <c r="B9" s="37" t="s">
        <v>62</v>
      </c>
      <c r="C9" s="37" t="s">
        <v>63</v>
      </c>
      <c r="D9" s="56" t="s">
        <v>64</v>
      </c>
      <c r="E9" s="56">
        <v>202</v>
      </c>
      <c r="F9" s="40" t="s">
        <v>574</v>
      </c>
      <c r="G9" s="40" t="s">
        <v>615</v>
      </c>
      <c r="H9" s="56" t="s">
        <v>712</v>
      </c>
      <c r="I9" s="48" t="s">
        <v>617</v>
      </c>
      <c r="J9" s="40" t="s">
        <v>618</v>
      </c>
      <c r="K9" s="49" t="s">
        <v>619</v>
      </c>
      <c r="L9" s="49" t="s">
        <v>620</v>
      </c>
      <c r="M9" s="49" t="s">
        <v>621</v>
      </c>
      <c r="N9" s="49" t="s">
        <v>713</v>
      </c>
      <c r="O9" s="37" t="s">
        <v>623</v>
      </c>
      <c r="P9" s="37" t="s">
        <v>76</v>
      </c>
      <c r="Q9" s="42" t="s">
        <v>398</v>
      </c>
      <c r="R9" s="91">
        <v>42186</v>
      </c>
      <c r="S9" s="48">
        <v>10</v>
      </c>
      <c r="T9" s="45">
        <v>45838</v>
      </c>
      <c r="U9" s="46" t="s">
        <v>100</v>
      </c>
      <c r="V9" s="47"/>
      <c r="W9" s="47" t="s">
        <v>399</v>
      </c>
      <c r="X9" s="48">
        <v>100</v>
      </c>
      <c r="Y9" s="48"/>
      <c r="Z9" s="42" t="s">
        <v>399</v>
      </c>
      <c r="AA9" s="56" t="s">
        <v>400</v>
      </c>
      <c r="AB9" s="48"/>
      <c r="AC9" s="42" t="s">
        <v>399</v>
      </c>
      <c r="AD9" s="49">
        <v>12</v>
      </c>
      <c r="AE9" s="91">
        <v>45332</v>
      </c>
      <c r="AF9" s="51">
        <v>45697</v>
      </c>
      <c r="AG9" s="40" t="s">
        <v>82</v>
      </c>
      <c r="AH9" s="40" t="s">
        <v>83</v>
      </c>
      <c r="AI9" s="42" t="s">
        <v>6521</v>
      </c>
      <c r="AJ9" s="40" t="s">
        <v>143</v>
      </c>
      <c r="AK9" s="51" t="s">
        <v>6517</v>
      </c>
      <c r="AL9" s="42"/>
      <c r="AM9" s="42" t="s">
        <v>86</v>
      </c>
      <c r="AN9" s="42" t="s">
        <v>87</v>
      </c>
      <c r="AO9" s="42" t="s">
        <v>88</v>
      </c>
      <c r="AP9" s="48" t="s">
        <v>711</v>
      </c>
      <c r="AQ9" s="41" t="s">
        <v>703</v>
      </c>
      <c r="AR9" s="51"/>
      <c r="AS9" s="42" t="s">
        <v>91</v>
      </c>
      <c r="AT9" s="37" t="s">
        <v>92</v>
      </c>
      <c r="AU9" s="37"/>
      <c r="AV9" s="40">
        <v>44805</v>
      </c>
      <c r="AW9" s="40"/>
      <c r="AX9" s="37"/>
      <c r="AY9" s="37"/>
      <c r="AZ9" s="37"/>
      <c r="BA9" s="40" t="s">
        <v>122</v>
      </c>
      <c r="BB9" s="40" t="s">
        <v>403</v>
      </c>
      <c r="BC9" s="40" t="s">
        <v>404</v>
      </c>
      <c r="BD9" s="42">
        <v>3160</v>
      </c>
      <c r="BE9" s="40"/>
      <c r="BF9" s="52"/>
      <c r="BG9" s="53" t="s">
        <v>362</v>
      </c>
      <c r="BH9" s="47"/>
      <c r="BI9" s="47"/>
      <c r="BJ9" s="47"/>
      <c r="BK9" s="47"/>
      <c r="BL9" s="646"/>
      <c r="BM9" s="125" t="s">
        <v>6514</v>
      </c>
      <c r="BN9" s="125"/>
    </row>
    <row r="10" s="36" customFormat="1" ht="60" customHeight="1">
      <c r="A10" s="37"/>
      <c r="B10" s="37" t="s">
        <v>62</v>
      </c>
      <c r="C10" s="37" t="s">
        <v>63</v>
      </c>
      <c r="D10" s="56" t="s">
        <v>64</v>
      </c>
      <c r="E10" s="56">
        <v>202</v>
      </c>
      <c r="F10" s="40" t="s">
        <v>441</v>
      </c>
      <c r="G10" s="40" t="s">
        <v>552</v>
      </c>
      <c r="H10" s="56" t="s">
        <v>553</v>
      </c>
      <c r="I10" s="48" t="s">
        <v>461</v>
      </c>
      <c r="J10" s="40" t="s">
        <v>726</v>
      </c>
      <c r="K10" s="49" t="s">
        <v>463</v>
      </c>
      <c r="L10" s="49" t="s">
        <v>464</v>
      </c>
      <c r="M10" s="40" t="s">
        <v>727</v>
      </c>
      <c r="N10" s="49">
        <v>1390993</v>
      </c>
      <c r="O10" s="37" t="s">
        <v>75</v>
      </c>
      <c r="P10" s="37" t="s">
        <v>76</v>
      </c>
      <c r="Q10" s="42" t="s">
        <v>137</v>
      </c>
      <c r="R10" s="91">
        <v>42095</v>
      </c>
      <c r="S10" s="48">
        <v>12</v>
      </c>
      <c r="T10" s="45">
        <v>46477.400000000001</v>
      </c>
      <c r="U10" s="46" t="s">
        <v>100</v>
      </c>
      <c r="V10" s="47" t="s">
        <v>215</v>
      </c>
      <c r="W10" s="47" t="s">
        <v>139</v>
      </c>
      <c r="X10" s="48">
        <v>20</v>
      </c>
      <c r="Y10" s="48" t="s">
        <v>215</v>
      </c>
      <c r="Z10" s="42" t="s">
        <v>139</v>
      </c>
      <c r="AA10" s="56" t="s">
        <v>176</v>
      </c>
      <c r="AB10" s="48"/>
      <c r="AC10" s="42" t="s">
        <v>141</v>
      </c>
      <c r="AD10" s="49">
        <v>60</v>
      </c>
      <c r="AE10" s="50">
        <v>43921</v>
      </c>
      <c r="AF10" s="51">
        <v>45746</v>
      </c>
      <c r="AG10" s="51" t="s">
        <v>82</v>
      </c>
      <c r="AH10" s="51" t="s">
        <v>83</v>
      </c>
      <c r="AI10" s="42" t="s">
        <v>6522</v>
      </c>
      <c r="AJ10" s="40" t="s">
        <v>62</v>
      </c>
      <c r="AK10" s="51" t="s">
        <v>6520</v>
      </c>
      <c r="AL10" s="42"/>
      <c r="AM10" s="42" t="s">
        <v>86</v>
      </c>
      <c r="AN10" s="42" t="s">
        <v>87</v>
      </c>
      <c r="AO10" s="42" t="s">
        <v>88</v>
      </c>
      <c r="AP10" s="48" t="s">
        <v>454</v>
      </c>
      <c r="AQ10" s="41">
        <v>2015</v>
      </c>
      <c r="AR10" s="51"/>
      <c r="AS10" s="42" t="s">
        <v>91</v>
      </c>
      <c r="AT10" s="37" t="s">
        <v>92</v>
      </c>
      <c r="AU10" s="37"/>
      <c r="AV10" s="40"/>
      <c r="AW10" s="40"/>
      <c r="AX10" s="37"/>
      <c r="AY10" s="37"/>
      <c r="AZ10" s="37"/>
      <c r="BA10" s="40"/>
      <c r="BB10" s="40" t="s">
        <v>145</v>
      </c>
      <c r="BC10" s="40" t="s">
        <v>146</v>
      </c>
      <c r="BD10" s="42">
        <v>3001</v>
      </c>
      <c r="BE10" s="40"/>
      <c r="BF10" s="52"/>
      <c r="BG10" s="53"/>
      <c r="BH10" s="54"/>
      <c r="BI10" s="47"/>
      <c r="BJ10" s="47"/>
      <c r="BK10" s="47"/>
      <c r="BL10" s="55"/>
      <c r="BM10" s="55"/>
      <c r="BN10" s="55"/>
    </row>
    <row r="11" s="36" customFormat="1" ht="60" customHeight="1">
      <c r="A11" s="37"/>
      <c r="B11" s="37" t="s">
        <v>62</v>
      </c>
      <c r="C11" s="37" t="s">
        <v>63</v>
      </c>
      <c r="D11" s="56" t="s">
        <v>64</v>
      </c>
      <c r="E11" s="56">
        <v>202</v>
      </c>
      <c r="F11" s="40" t="s">
        <v>441</v>
      </c>
      <c r="G11" s="40" t="s">
        <v>548</v>
      </c>
      <c r="H11" s="56" t="s">
        <v>729</v>
      </c>
      <c r="I11" s="48" t="s">
        <v>461</v>
      </c>
      <c r="J11" s="40" t="s">
        <v>730</v>
      </c>
      <c r="K11" s="49" t="s">
        <v>463</v>
      </c>
      <c r="L11" s="49" t="s">
        <v>464</v>
      </c>
      <c r="M11" s="40" t="s">
        <v>727</v>
      </c>
      <c r="N11" s="49">
        <v>1390997</v>
      </c>
      <c r="O11" s="37" t="s">
        <v>75</v>
      </c>
      <c r="P11" s="37" t="s">
        <v>76</v>
      </c>
      <c r="Q11" s="42" t="s">
        <v>137</v>
      </c>
      <c r="R11" s="91">
        <v>42095</v>
      </c>
      <c r="S11" s="48">
        <v>12</v>
      </c>
      <c r="T11" s="45">
        <v>46477.400000000001</v>
      </c>
      <c r="U11" s="46" t="s">
        <v>100</v>
      </c>
      <c r="V11" s="47" t="s">
        <v>215</v>
      </c>
      <c r="W11" s="47" t="s">
        <v>139</v>
      </c>
      <c r="X11" s="48">
        <v>20</v>
      </c>
      <c r="Y11" s="48" t="s">
        <v>215</v>
      </c>
      <c r="Z11" s="42" t="s">
        <v>139</v>
      </c>
      <c r="AA11" s="56" t="s">
        <v>176</v>
      </c>
      <c r="AB11" s="48"/>
      <c r="AC11" s="42" t="s">
        <v>141</v>
      </c>
      <c r="AD11" s="49">
        <v>60</v>
      </c>
      <c r="AE11" s="50">
        <v>43921</v>
      </c>
      <c r="AF11" s="51">
        <v>45746</v>
      </c>
      <c r="AG11" s="51" t="s">
        <v>82</v>
      </c>
      <c r="AH11" s="51" t="s">
        <v>83</v>
      </c>
      <c r="AI11" s="42" t="s">
        <v>6523</v>
      </c>
      <c r="AJ11" s="40" t="s">
        <v>62</v>
      </c>
      <c r="AK11" s="51" t="s">
        <v>6520</v>
      </c>
      <c r="AL11" s="42"/>
      <c r="AM11" s="42" t="s">
        <v>86</v>
      </c>
      <c r="AN11" s="42" t="s">
        <v>87</v>
      </c>
      <c r="AO11" s="42" t="s">
        <v>88</v>
      </c>
      <c r="AP11" s="48" t="s">
        <v>454</v>
      </c>
      <c r="AQ11" s="41">
        <v>2015</v>
      </c>
      <c r="AR11" s="51"/>
      <c r="AS11" s="42" t="s">
        <v>91</v>
      </c>
      <c r="AT11" s="37" t="s">
        <v>92</v>
      </c>
      <c r="AU11" s="37"/>
      <c r="AV11" s="40"/>
      <c r="AW11" s="40"/>
      <c r="AX11" s="37"/>
      <c r="AY11" s="37"/>
      <c r="AZ11" s="37"/>
      <c r="BA11" s="40"/>
      <c r="BB11" s="40" t="s">
        <v>145</v>
      </c>
      <c r="BC11" s="40" t="s">
        <v>146</v>
      </c>
      <c r="BD11" s="42">
        <v>3001</v>
      </c>
      <c r="BE11" s="40"/>
      <c r="BF11" s="52"/>
      <c r="BG11" s="53"/>
      <c r="BH11" s="54"/>
      <c r="BI11" s="47"/>
      <c r="BJ11" s="47"/>
      <c r="BK11" s="47"/>
      <c r="BL11" s="55"/>
      <c r="BM11" s="55"/>
      <c r="BN11" s="55"/>
    </row>
    <row r="12" s="36" customFormat="1" ht="60" customHeight="1">
      <c r="A12" s="37"/>
      <c r="B12" s="37" t="s">
        <v>62</v>
      </c>
      <c r="C12" s="37" t="s">
        <v>63</v>
      </c>
      <c r="D12" s="56" t="s">
        <v>64</v>
      </c>
      <c r="E12" s="56">
        <v>202</v>
      </c>
      <c r="F12" s="40" t="s">
        <v>441</v>
      </c>
      <c r="G12" s="40" t="s">
        <v>556</v>
      </c>
      <c r="H12" s="56" t="s">
        <v>557</v>
      </c>
      <c r="I12" s="48" t="s">
        <v>736</v>
      </c>
      <c r="J12" s="40" t="s">
        <v>730</v>
      </c>
      <c r="K12" s="49" t="s">
        <v>463</v>
      </c>
      <c r="L12" s="49" t="s">
        <v>464</v>
      </c>
      <c r="M12" s="49" t="s">
        <v>737</v>
      </c>
      <c r="N12" s="49">
        <v>1391001</v>
      </c>
      <c r="O12" s="37" t="s">
        <v>738</v>
      </c>
      <c r="P12" s="37" t="s">
        <v>76</v>
      </c>
      <c r="Q12" s="42" t="s">
        <v>137</v>
      </c>
      <c r="R12" s="91">
        <v>42095</v>
      </c>
      <c r="S12" s="48">
        <v>12</v>
      </c>
      <c r="T12" s="45">
        <v>46477.400000000001</v>
      </c>
      <c r="U12" s="46" t="s">
        <v>100</v>
      </c>
      <c r="V12" s="47" t="s">
        <v>138</v>
      </c>
      <c r="W12" s="47" t="s">
        <v>139</v>
      </c>
      <c r="X12" s="48">
        <v>1</v>
      </c>
      <c r="Y12" s="48" t="s">
        <v>138</v>
      </c>
      <c r="Z12" s="42" t="s">
        <v>139</v>
      </c>
      <c r="AA12" s="56" t="s">
        <v>176</v>
      </c>
      <c r="AB12" s="48"/>
      <c r="AC12" s="42" t="s">
        <v>141</v>
      </c>
      <c r="AD12" s="49">
        <v>60</v>
      </c>
      <c r="AE12" s="50">
        <v>43921</v>
      </c>
      <c r="AF12" s="51">
        <v>45746</v>
      </c>
      <c r="AG12" s="51" t="s">
        <v>82</v>
      </c>
      <c r="AH12" s="51" t="s">
        <v>83</v>
      </c>
      <c r="AI12" s="42" t="s">
        <v>6524</v>
      </c>
      <c r="AJ12" s="40" t="s">
        <v>62</v>
      </c>
      <c r="AK12" s="51" t="s">
        <v>6520</v>
      </c>
      <c r="AL12" s="42"/>
      <c r="AM12" s="42" t="s">
        <v>86</v>
      </c>
      <c r="AN12" s="42" t="s">
        <v>87</v>
      </c>
      <c r="AO12" s="42" t="s">
        <v>88</v>
      </c>
      <c r="AP12" s="48" t="s">
        <v>740</v>
      </c>
      <c r="AQ12" s="37">
        <v>2016</v>
      </c>
      <c r="AR12" s="51"/>
      <c r="AS12" s="42" t="s">
        <v>91</v>
      </c>
      <c r="AT12" s="37" t="s">
        <v>92</v>
      </c>
      <c r="AU12" s="37"/>
      <c r="AV12" s="40"/>
      <c r="AW12" s="40"/>
      <c r="AX12" s="37"/>
      <c r="AY12" s="37"/>
      <c r="AZ12" s="37"/>
      <c r="BA12" s="40"/>
      <c r="BB12" s="40" t="s">
        <v>145</v>
      </c>
      <c r="BC12" s="40" t="s">
        <v>146</v>
      </c>
      <c r="BD12" s="42">
        <v>3001</v>
      </c>
      <c r="BE12" s="40"/>
      <c r="BF12" s="52"/>
      <c r="BG12" s="53"/>
      <c r="BH12" s="54"/>
      <c r="BI12" s="47"/>
      <c r="BJ12" s="47"/>
      <c r="BK12" s="47"/>
      <c r="BL12" s="55"/>
      <c r="BM12" s="55"/>
      <c r="BN12" s="55"/>
    </row>
    <row r="13" s="36" customFormat="1" ht="60" customHeight="1">
      <c r="A13" s="37"/>
      <c r="B13" s="37" t="s">
        <v>62</v>
      </c>
      <c r="C13" s="37" t="s">
        <v>63</v>
      </c>
      <c r="D13" s="56" t="s">
        <v>64</v>
      </c>
      <c r="E13" s="56">
        <v>202</v>
      </c>
      <c r="F13" s="40" t="s">
        <v>441</v>
      </c>
      <c r="G13" s="40" t="s">
        <v>561</v>
      </c>
      <c r="H13" s="56" t="s">
        <v>562</v>
      </c>
      <c r="I13" s="48" t="s">
        <v>461</v>
      </c>
      <c r="J13" s="40" t="s">
        <v>730</v>
      </c>
      <c r="K13" s="49" t="s">
        <v>463</v>
      </c>
      <c r="L13" s="49" t="s">
        <v>464</v>
      </c>
      <c r="M13" s="49" t="s">
        <v>737</v>
      </c>
      <c r="N13" s="49">
        <v>1391003</v>
      </c>
      <c r="O13" s="37" t="s">
        <v>75</v>
      </c>
      <c r="P13" s="37" t="s">
        <v>76</v>
      </c>
      <c r="Q13" s="48">
        <v>30</v>
      </c>
      <c r="R13" s="91">
        <v>42095</v>
      </c>
      <c r="S13" s="48">
        <v>12</v>
      </c>
      <c r="T13" s="45">
        <v>46477.400000000001</v>
      </c>
      <c r="U13" s="46" t="s">
        <v>100</v>
      </c>
      <c r="V13" s="47" t="s">
        <v>138</v>
      </c>
      <c r="W13" s="47" t="s">
        <v>139</v>
      </c>
      <c r="X13" s="48">
        <v>1</v>
      </c>
      <c r="Y13" s="48" t="s">
        <v>138</v>
      </c>
      <c r="Z13" s="42" t="s">
        <v>139</v>
      </c>
      <c r="AA13" s="56" t="s">
        <v>176</v>
      </c>
      <c r="AB13" s="48"/>
      <c r="AC13" s="42" t="s">
        <v>141</v>
      </c>
      <c r="AD13" s="49">
        <v>60</v>
      </c>
      <c r="AE13" s="50">
        <v>43921</v>
      </c>
      <c r="AF13" s="51">
        <v>45746</v>
      </c>
      <c r="AG13" s="51" t="s">
        <v>82</v>
      </c>
      <c r="AH13" s="51" t="s">
        <v>83</v>
      </c>
      <c r="AI13" s="42" t="s">
        <v>6525</v>
      </c>
      <c r="AJ13" s="40" t="s">
        <v>62</v>
      </c>
      <c r="AK13" s="51" t="s">
        <v>6520</v>
      </c>
      <c r="AL13" s="42"/>
      <c r="AM13" s="42" t="s">
        <v>86</v>
      </c>
      <c r="AN13" s="42" t="s">
        <v>87</v>
      </c>
      <c r="AO13" s="42" t="s">
        <v>88</v>
      </c>
      <c r="AP13" s="48" t="s">
        <v>740</v>
      </c>
      <c r="AQ13" s="41" t="s">
        <v>665</v>
      </c>
      <c r="AR13" s="51"/>
      <c r="AS13" s="42" t="s">
        <v>91</v>
      </c>
      <c r="AT13" s="37" t="s">
        <v>92</v>
      </c>
      <c r="AU13" s="37"/>
      <c r="AV13" s="40"/>
      <c r="AW13" s="40"/>
      <c r="AX13" s="37"/>
      <c r="AY13" s="37"/>
      <c r="AZ13" s="37"/>
      <c r="BA13" s="40"/>
      <c r="BB13" s="40" t="s">
        <v>145</v>
      </c>
      <c r="BC13" s="40" t="s">
        <v>146</v>
      </c>
      <c r="BD13" s="42">
        <v>3001</v>
      </c>
      <c r="BE13" s="40"/>
      <c r="BF13" s="52"/>
      <c r="BG13" s="53"/>
      <c r="BH13" s="54"/>
      <c r="BI13" s="47"/>
      <c r="BJ13" s="47"/>
      <c r="BK13" s="47"/>
      <c r="BL13" s="55"/>
      <c r="BM13" s="55"/>
      <c r="BN13" s="55"/>
    </row>
    <row r="14" s="36" customFormat="1" ht="60" customHeight="1">
      <c r="A14" s="37"/>
      <c r="B14" s="37" t="s">
        <v>62</v>
      </c>
      <c r="C14" s="37" t="s">
        <v>63</v>
      </c>
      <c r="D14" s="56" t="s">
        <v>64</v>
      </c>
      <c r="E14" s="56">
        <v>202</v>
      </c>
      <c r="F14" s="40" t="s">
        <v>441</v>
      </c>
      <c r="G14" s="40" t="s">
        <v>467</v>
      </c>
      <c r="H14" s="56" t="s">
        <v>742</v>
      </c>
      <c r="I14" s="48" t="s">
        <v>469</v>
      </c>
      <c r="J14" s="40" t="s">
        <v>470</v>
      </c>
      <c r="K14" s="49" t="s">
        <v>471</v>
      </c>
      <c r="L14" s="49" t="s">
        <v>472</v>
      </c>
      <c r="M14" s="40" t="s">
        <v>743</v>
      </c>
      <c r="N14" s="49">
        <v>2250782</v>
      </c>
      <c r="O14" s="37" t="s">
        <v>474</v>
      </c>
      <c r="P14" s="37" t="s">
        <v>76</v>
      </c>
      <c r="Q14" s="42" t="s">
        <v>77</v>
      </c>
      <c r="R14" s="91">
        <v>42095</v>
      </c>
      <c r="S14" s="48">
        <v>8</v>
      </c>
      <c r="T14" s="45">
        <v>45016.599999999999</v>
      </c>
      <c r="U14" s="46" t="s">
        <v>78</v>
      </c>
      <c r="V14" s="47"/>
      <c r="W14" s="47" t="s">
        <v>79</v>
      </c>
      <c r="X14" s="48">
        <v>100</v>
      </c>
      <c r="Y14" s="48"/>
      <c r="Z14" s="42" t="s">
        <v>79</v>
      </c>
      <c r="AA14" s="56" t="s">
        <v>485</v>
      </c>
      <c r="AB14" s="48"/>
      <c r="AC14" s="42" t="s">
        <v>81</v>
      </c>
      <c r="AD14" s="49">
        <v>60</v>
      </c>
      <c r="AE14" s="50">
        <v>43921</v>
      </c>
      <c r="AF14" s="51">
        <v>45746</v>
      </c>
      <c r="AG14" s="51" t="s">
        <v>82</v>
      </c>
      <c r="AH14" s="51" t="s">
        <v>83</v>
      </c>
      <c r="AI14" s="42" t="s">
        <v>6526</v>
      </c>
      <c r="AJ14" s="40" t="s">
        <v>62</v>
      </c>
      <c r="AK14" s="51" t="s">
        <v>6520</v>
      </c>
      <c r="AL14" s="42"/>
      <c r="AM14" s="42" t="s">
        <v>86</v>
      </c>
      <c r="AN14" s="42" t="s">
        <v>87</v>
      </c>
      <c r="AO14" s="42" t="s">
        <v>88</v>
      </c>
      <c r="AP14" s="48" t="s">
        <v>573</v>
      </c>
      <c r="AQ14" s="41">
        <v>2016</v>
      </c>
      <c r="AR14" s="51"/>
      <c r="AS14" s="42" t="s">
        <v>91</v>
      </c>
      <c r="AT14" s="37" t="s">
        <v>92</v>
      </c>
      <c r="AU14" s="37"/>
      <c r="AV14" s="40"/>
      <c r="AW14" s="40"/>
      <c r="AX14" s="37"/>
      <c r="AY14" s="37"/>
      <c r="AZ14" s="37"/>
      <c r="BA14" s="40"/>
      <c r="BB14" s="40" t="s">
        <v>93</v>
      </c>
      <c r="BC14" s="40" t="s">
        <v>94</v>
      </c>
      <c r="BD14" s="42">
        <v>3201</v>
      </c>
      <c r="BE14" s="40"/>
      <c r="BF14" s="52"/>
      <c r="BG14" s="53"/>
      <c r="BH14" s="54"/>
      <c r="BI14" s="47"/>
      <c r="BJ14" s="47"/>
      <c r="BK14" s="47"/>
      <c r="BL14" s="55"/>
      <c r="BM14" s="55"/>
      <c r="BN14" s="55"/>
    </row>
    <row r="15" s="36" customFormat="1" ht="60" customHeight="1">
      <c r="A15" s="37"/>
      <c r="B15" s="37" t="s">
        <v>62</v>
      </c>
      <c r="C15" s="37" t="s">
        <v>63</v>
      </c>
      <c r="D15" s="56" t="s">
        <v>64</v>
      </c>
      <c r="E15" s="56">
        <v>202</v>
      </c>
      <c r="F15" s="40" t="s">
        <v>441</v>
      </c>
      <c r="G15" s="40" t="s">
        <v>503</v>
      </c>
      <c r="H15" s="56" t="s">
        <v>504</v>
      </c>
      <c r="I15" s="48" t="s">
        <v>469</v>
      </c>
      <c r="J15" s="40" t="s">
        <v>470</v>
      </c>
      <c r="K15" s="49" t="s">
        <v>471</v>
      </c>
      <c r="L15" s="49" t="s">
        <v>472</v>
      </c>
      <c r="M15" s="40" t="s">
        <v>743</v>
      </c>
      <c r="N15" s="49">
        <v>2250801</v>
      </c>
      <c r="O15" s="37" t="s">
        <v>474</v>
      </c>
      <c r="P15" s="37" t="s">
        <v>76</v>
      </c>
      <c r="Q15" s="42" t="s">
        <v>77</v>
      </c>
      <c r="R15" s="91">
        <v>42095</v>
      </c>
      <c r="S15" s="48">
        <v>8</v>
      </c>
      <c r="T15" s="45">
        <v>45016.599999999999</v>
      </c>
      <c r="U15" s="46" t="s">
        <v>78</v>
      </c>
      <c r="V15" s="47"/>
      <c r="W15" s="47" t="s">
        <v>79</v>
      </c>
      <c r="X15" s="48">
        <v>100</v>
      </c>
      <c r="Y15" s="48"/>
      <c r="Z15" s="42" t="s">
        <v>79</v>
      </c>
      <c r="AA15" s="56" t="s">
        <v>485</v>
      </c>
      <c r="AB15" s="48"/>
      <c r="AC15" s="42" t="s">
        <v>81</v>
      </c>
      <c r="AD15" s="49">
        <v>60</v>
      </c>
      <c r="AE15" s="50">
        <v>43921</v>
      </c>
      <c r="AF15" s="51">
        <v>45746</v>
      </c>
      <c r="AG15" s="51" t="s">
        <v>82</v>
      </c>
      <c r="AH15" s="51" t="s">
        <v>83</v>
      </c>
      <c r="AI15" s="42" t="s">
        <v>6527</v>
      </c>
      <c r="AJ15" s="40" t="s">
        <v>62</v>
      </c>
      <c r="AK15" s="51" t="s">
        <v>6520</v>
      </c>
      <c r="AL15" s="42"/>
      <c r="AM15" s="42" t="s">
        <v>86</v>
      </c>
      <c r="AN15" s="42" t="s">
        <v>87</v>
      </c>
      <c r="AO15" s="42" t="s">
        <v>88</v>
      </c>
      <c r="AP15" s="48" t="s">
        <v>573</v>
      </c>
      <c r="AQ15" s="37">
        <v>2016</v>
      </c>
      <c r="AR15" s="51"/>
      <c r="AS15" s="42" t="s">
        <v>91</v>
      </c>
      <c r="AT15" s="37" t="s">
        <v>92</v>
      </c>
      <c r="AU15" s="37"/>
      <c r="AV15" s="40"/>
      <c r="AW15" s="40"/>
      <c r="AX15" s="37"/>
      <c r="AY15" s="37"/>
      <c r="AZ15" s="37"/>
      <c r="BA15" s="40"/>
      <c r="BB15" s="40" t="s">
        <v>93</v>
      </c>
      <c r="BC15" s="40" t="s">
        <v>94</v>
      </c>
      <c r="BD15" s="42">
        <v>3201</v>
      </c>
      <c r="BE15" s="40"/>
      <c r="BF15" s="52"/>
      <c r="BG15" s="53"/>
      <c r="BH15" s="54"/>
      <c r="BI15" s="47"/>
      <c r="BJ15" s="47"/>
      <c r="BK15" s="47"/>
      <c r="BL15" s="55"/>
      <c r="BM15" s="55"/>
      <c r="BN15" s="55"/>
    </row>
    <row r="16" s="36" customFormat="1" ht="60" customHeight="1">
      <c r="A16" s="37"/>
      <c r="B16" s="37" t="s">
        <v>62</v>
      </c>
      <c r="C16" s="37" t="s">
        <v>63</v>
      </c>
      <c r="D16" s="56" t="s">
        <v>64</v>
      </c>
      <c r="E16" s="56">
        <v>202</v>
      </c>
      <c r="F16" s="40" t="s">
        <v>441</v>
      </c>
      <c r="G16" s="40" t="s">
        <v>761</v>
      </c>
      <c r="H16" s="56" t="s">
        <v>491</v>
      </c>
      <c r="I16" s="48" t="s">
        <v>469</v>
      </c>
      <c r="J16" s="40" t="s">
        <v>470</v>
      </c>
      <c r="K16" s="49" t="s">
        <v>471</v>
      </c>
      <c r="L16" s="49" t="s">
        <v>656</v>
      </c>
      <c r="M16" s="40" t="s">
        <v>762</v>
      </c>
      <c r="N16" s="49" t="s">
        <v>763</v>
      </c>
      <c r="O16" s="37" t="s">
        <v>474</v>
      </c>
      <c r="P16" s="37" t="s">
        <v>76</v>
      </c>
      <c r="Q16" s="42" t="s">
        <v>77</v>
      </c>
      <c r="R16" s="91">
        <v>42101</v>
      </c>
      <c r="S16" s="48">
        <v>8</v>
      </c>
      <c r="T16" s="45">
        <v>45022.599999999999</v>
      </c>
      <c r="U16" s="46" t="s">
        <v>78</v>
      </c>
      <c r="V16" s="47"/>
      <c r="W16" s="47" t="s">
        <v>79</v>
      </c>
      <c r="X16" s="48">
        <v>100</v>
      </c>
      <c r="Y16" s="48"/>
      <c r="Z16" s="42" t="s">
        <v>79</v>
      </c>
      <c r="AA16" s="56" t="s">
        <v>475</v>
      </c>
      <c r="AB16" s="48"/>
      <c r="AC16" s="42" t="s">
        <v>81</v>
      </c>
      <c r="AD16" s="49">
        <v>60</v>
      </c>
      <c r="AE16" s="50">
        <v>43921</v>
      </c>
      <c r="AF16" s="51">
        <v>45746</v>
      </c>
      <c r="AG16" s="51" t="s">
        <v>82</v>
      </c>
      <c r="AH16" s="51" t="s">
        <v>83</v>
      </c>
      <c r="AI16" s="42" t="s">
        <v>6528</v>
      </c>
      <c r="AJ16" s="40" t="s">
        <v>62</v>
      </c>
      <c r="AK16" s="51" t="s">
        <v>6520</v>
      </c>
      <c r="AL16" s="42"/>
      <c r="AM16" s="42" t="s">
        <v>86</v>
      </c>
      <c r="AN16" s="42" t="s">
        <v>87</v>
      </c>
      <c r="AO16" s="42" t="s">
        <v>88</v>
      </c>
      <c r="AP16" s="48" t="s">
        <v>654</v>
      </c>
      <c r="AQ16" s="41"/>
      <c r="AR16" s="51"/>
      <c r="AS16" s="42" t="s">
        <v>91</v>
      </c>
      <c r="AT16" s="37" t="s">
        <v>92</v>
      </c>
      <c r="AU16" s="37"/>
      <c r="AV16" s="40"/>
      <c r="AW16" s="40"/>
      <c r="AX16" s="37"/>
      <c r="AY16" s="37"/>
      <c r="AZ16" s="37"/>
      <c r="BA16" s="40"/>
      <c r="BB16" s="40" t="s">
        <v>93</v>
      </c>
      <c r="BC16" s="40" t="s">
        <v>94</v>
      </c>
      <c r="BD16" s="42">
        <v>3201</v>
      </c>
      <c r="BE16" s="40"/>
      <c r="BF16" s="52"/>
      <c r="BG16" s="53"/>
      <c r="BH16" s="54"/>
      <c r="BI16" s="47"/>
      <c r="BJ16" s="47"/>
      <c r="BK16" s="47"/>
      <c r="BL16" s="55"/>
      <c r="BM16" s="55"/>
      <c r="BN16" s="55"/>
    </row>
    <row r="17" s="36" customFormat="1" ht="60" customHeight="1">
      <c r="A17" s="37"/>
      <c r="B17" s="37" t="s">
        <v>62</v>
      </c>
      <c r="C17" s="37" t="s">
        <v>63</v>
      </c>
      <c r="D17" s="56" t="s">
        <v>64</v>
      </c>
      <c r="E17" s="56">
        <v>202</v>
      </c>
      <c r="F17" s="40" t="s">
        <v>565</v>
      </c>
      <c r="G17" s="40" t="s">
        <v>774</v>
      </c>
      <c r="H17" s="56" t="s">
        <v>775</v>
      </c>
      <c r="I17" s="48" t="s">
        <v>469</v>
      </c>
      <c r="J17" s="40" t="s">
        <v>470</v>
      </c>
      <c r="K17" s="49" t="s">
        <v>471</v>
      </c>
      <c r="L17" s="49" t="s">
        <v>656</v>
      </c>
      <c r="M17" s="40" t="s">
        <v>762</v>
      </c>
      <c r="N17" s="49" t="s">
        <v>776</v>
      </c>
      <c r="O17" s="37" t="s">
        <v>474</v>
      </c>
      <c r="P17" s="37" t="s">
        <v>76</v>
      </c>
      <c r="Q17" s="42" t="s">
        <v>77</v>
      </c>
      <c r="R17" s="91">
        <v>42101</v>
      </c>
      <c r="S17" s="48">
        <v>8</v>
      </c>
      <c r="T17" s="45">
        <v>45022.599999999999</v>
      </c>
      <c r="U17" s="46" t="s">
        <v>78</v>
      </c>
      <c r="V17" s="47"/>
      <c r="W17" s="47" t="s">
        <v>79</v>
      </c>
      <c r="X17" s="48">
        <v>100</v>
      </c>
      <c r="Y17" s="48"/>
      <c r="Z17" s="42" t="s">
        <v>79</v>
      </c>
      <c r="AA17" s="56" t="s">
        <v>475</v>
      </c>
      <c r="AB17" s="48"/>
      <c r="AC17" s="42" t="s">
        <v>81</v>
      </c>
      <c r="AD17" s="49">
        <v>60</v>
      </c>
      <c r="AE17" s="50">
        <v>43921</v>
      </c>
      <c r="AF17" s="51">
        <v>45746</v>
      </c>
      <c r="AG17" s="51" t="s">
        <v>82</v>
      </c>
      <c r="AH17" s="51" t="s">
        <v>83</v>
      </c>
      <c r="AI17" s="42" t="s">
        <v>6529</v>
      </c>
      <c r="AJ17" s="40" t="s">
        <v>62</v>
      </c>
      <c r="AK17" s="51" t="s">
        <v>6520</v>
      </c>
      <c r="AL17" s="42"/>
      <c r="AM17" s="42" t="s">
        <v>86</v>
      </c>
      <c r="AN17" s="42" t="s">
        <v>87</v>
      </c>
      <c r="AO17" s="42" t="s">
        <v>88</v>
      </c>
      <c r="AP17" s="48" t="s">
        <v>778</v>
      </c>
      <c r="AQ17" s="41" t="s">
        <v>665</v>
      </c>
      <c r="AR17" s="51"/>
      <c r="AS17" s="42" t="s">
        <v>91</v>
      </c>
      <c r="AT17" s="37" t="s">
        <v>92</v>
      </c>
      <c r="AU17" s="37"/>
      <c r="AV17" s="40"/>
      <c r="AW17" s="40"/>
      <c r="AX17" s="37"/>
      <c r="AY17" s="37"/>
      <c r="AZ17" s="37"/>
      <c r="BA17" s="40"/>
      <c r="BB17" s="40" t="s">
        <v>93</v>
      </c>
      <c r="BC17" s="40" t="s">
        <v>94</v>
      </c>
      <c r="BD17" s="42">
        <v>3201</v>
      </c>
      <c r="BE17" s="40"/>
      <c r="BF17" s="52"/>
      <c r="BG17" s="53"/>
      <c r="BH17" s="54"/>
      <c r="BI17" s="47"/>
      <c r="BJ17" s="47"/>
      <c r="BK17" s="47"/>
      <c r="BL17" s="55"/>
      <c r="BM17" s="55"/>
      <c r="BN17" s="55"/>
    </row>
    <row r="18" s="55" customFormat="1" ht="60" customHeight="1">
      <c r="A18" s="58"/>
      <c r="B18" s="58" t="s">
        <v>62</v>
      </c>
      <c r="C18" s="58" t="s">
        <v>63</v>
      </c>
      <c r="D18" s="59" t="s">
        <v>64</v>
      </c>
      <c r="E18" s="59">
        <v>203</v>
      </c>
      <c r="F18" s="62" t="s">
        <v>441</v>
      </c>
      <c r="G18" s="62" t="s">
        <v>506</v>
      </c>
      <c r="H18" s="59" t="s">
        <v>507</v>
      </c>
      <c r="I18" s="63" t="s">
        <v>469</v>
      </c>
      <c r="J18" s="62" t="s">
        <v>470</v>
      </c>
      <c r="K18" s="64" t="s">
        <v>471</v>
      </c>
      <c r="L18" s="64" t="s">
        <v>472</v>
      </c>
      <c r="M18" s="62" t="s">
        <v>473</v>
      </c>
      <c r="N18" s="64">
        <v>2250790</v>
      </c>
      <c r="O18" s="58" t="s">
        <v>474</v>
      </c>
      <c r="P18" s="58" t="s">
        <v>76</v>
      </c>
      <c r="Q18" s="66" t="s">
        <v>77</v>
      </c>
      <c r="R18" s="72">
        <v>42095</v>
      </c>
      <c r="S18" s="63">
        <v>8</v>
      </c>
      <c r="T18" s="69">
        <v>45016.599999999999</v>
      </c>
      <c r="U18" s="70" t="s">
        <v>78</v>
      </c>
      <c r="V18" s="71"/>
      <c r="W18" s="71" t="s">
        <v>79</v>
      </c>
      <c r="X18" s="63">
        <v>100</v>
      </c>
      <c r="Y18" s="63"/>
      <c r="Z18" s="66" t="s">
        <v>79</v>
      </c>
      <c r="AA18" s="59" t="s">
        <v>475</v>
      </c>
      <c r="AB18" s="63"/>
      <c r="AC18" s="66" t="s">
        <v>81</v>
      </c>
      <c r="AD18" s="64">
        <v>60</v>
      </c>
      <c r="AE18" s="72">
        <v>43907</v>
      </c>
      <c r="AF18" s="73">
        <v>45732</v>
      </c>
      <c r="AG18" s="73" t="s">
        <v>82</v>
      </c>
      <c r="AH18" s="73" t="s">
        <v>83</v>
      </c>
      <c r="AI18" s="66" t="s">
        <v>6530</v>
      </c>
      <c r="AJ18" s="62" t="s">
        <v>62</v>
      </c>
      <c r="AK18" s="73" t="s">
        <v>6510</v>
      </c>
      <c r="AL18" s="66"/>
      <c r="AM18" s="66" t="s">
        <v>86</v>
      </c>
      <c r="AN18" s="66" t="s">
        <v>87</v>
      </c>
      <c r="AO18" s="66" t="s">
        <v>88</v>
      </c>
      <c r="AP18" s="63" t="s">
        <v>573</v>
      </c>
      <c r="AQ18" s="74" t="s">
        <v>805</v>
      </c>
      <c r="AR18" s="73"/>
      <c r="AS18" s="66" t="s">
        <v>91</v>
      </c>
      <c r="AT18" s="58" t="s">
        <v>92</v>
      </c>
      <c r="AU18" s="58"/>
      <c r="AV18" s="62">
        <v>42644</v>
      </c>
      <c r="AW18" s="62"/>
      <c r="AX18" s="58"/>
      <c r="AY18" s="58"/>
      <c r="AZ18" s="58"/>
      <c r="BA18" s="62"/>
      <c r="BB18" s="62" t="s">
        <v>93</v>
      </c>
      <c r="BC18" s="62" t="s">
        <v>94</v>
      </c>
      <c r="BD18" s="66">
        <v>3201</v>
      </c>
      <c r="BE18" s="62"/>
      <c r="BF18" s="75"/>
      <c r="BG18" s="76"/>
      <c r="BH18" s="77"/>
      <c r="BI18" s="71"/>
      <c r="BJ18" s="71"/>
      <c r="BK18" s="71"/>
    </row>
    <row r="19" s="55" customFormat="1" ht="60" customHeight="1">
      <c r="A19" s="58"/>
      <c r="B19" s="58" t="s">
        <v>62</v>
      </c>
      <c r="C19" s="58" t="s">
        <v>63</v>
      </c>
      <c r="D19" s="59" t="s">
        <v>64</v>
      </c>
      <c r="E19" s="59">
        <v>203</v>
      </c>
      <c r="F19" s="62" t="s">
        <v>441</v>
      </c>
      <c r="G19" s="62" t="s">
        <v>482</v>
      </c>
      <c r="H19" s="59" t="s">
        <v>494</v>
      </c>
      <c r="I19" s="63" t="s">
        <v>469</v>
      </c>
      <c r="J19" s="62" t="s">
        <v>470</v>
      </c>
      <c r="K19" s="64" t="s">
        <v>471</v>
      </c>
      <c r="L19" s="64" t="s">
        <v>472</v>
      </c>
      <c r="M19" s="62" t="s">
        <v>473</v>
      </c>
      <c r="N19" s="64" t="s">
        <v>806</v>
      </c>
      <c r="O19" s="58" t="s">
        <v>474</v>
      </c>
      <c r="P19" s="58" t="s">
        <v>76</v>
      </c>
      <c r="Q19" s="66" t="s">
        <v>77</v>
      </c>
      <c r="R19" s="116">
        <v>42192</v>
      </c>
      <c r="S19" s="63">
        <v>8</v>
      </c>
      <c r="T19" s="69">
        <v>45113.599999999999</v>
      </c>
      <c r="U19" s="70" t="s">
        <v>78</v>
      </c>
      <c r="V19" s="71"/>
      <c r="W19" s="71" t="s">
        <v>79</v>
      </c>
      <c r="X19" s="63">
        <v>100</v>
      </c>
      <c r="Y19" s="63"/>
      <c r="Z19" s="66" t="s">
        <v>79</v>
      </c>
      <c r="AA19" s="59" t="s">
        <v>475</v>
      </c>
      <c r="AB19" s="63"/>
      <c r="AC19" s="66" t="s">
        <v>81</v>
      </c>
      <c r="AD19" s="64">
        <v>60</v>
      </c>
      <c r="AE19" s="72">
        <v>43907</v>
      </c>
      <c r="AF19" s="73">
        <v>45732</v>
      </c>
      <c r="AG19" s="73" t="s">
        <v>82</v>
      </c>
      <c r="AH19" s="73" t="s">
        <v>83</v>
      </c>
      <c r="AI19" s="66" t="s">
        <v>6531</v>
      </c>
      <c r="AJ19" s="62" t="s">
        <v>62</v>
      </c>
      <c r="AK19" s="73" t="s">
        <v>6510</v>
      </c>
      <c r="AL19" s="66"/>
      <c r="AM19" s="66" t="s">
        <v>86</v>
      </c>
      <c r="AN19" s="66" t="s">
        <v>87</v>
      </c>
      <c r="AO19" s="66" t="s">
        <v>88</v>
      </c>
      <c r="AP19" s="63" t="s">
        <v>573</v>
      </c>
      <c r="AQ19" s="74" t="s">
        <v>661</v>
      </c>
      <c r="AR19" s="73"/>
      <c r="AS19" s="66" t="s">
        <v>91</v>
      </c>
      <c r="AT19" s="58" t="s">
        <v>92</v>
      </c>
      <c r="AU19" s="58"/>
      <c r="AV19" s="62">
        <v>42860</v>
      </c>
      <c r="AW19" s="62"/>
      <c r="AX19" s="58"/>
      <c r="AY19" s="58"/>
      <c r="AZ19" s="58"/>
      <c r="BA19" s="62"/>
      <c r="BB19" s="62" t="s">
        <v>93</v>
      </c>
      <c r="BC19" s="62" t="s">
        <v>94</v>
      </c>
      <c r="BD19" s="66">
        <v>3201</v>
      </c>
      <c r="BE19" s="62"/>
      <c r="BF19" s="75"/>
      <c r="BG19" s="76"/>
      <c r="BH19" s="77"/>
      <c r="BI19" s="71"/>
      <c r="BJ19" s="71"/>
      <c r="BK19" s="71"/>
    </row>
    <row r="20" s="55" customFormat="1" ht="60" customHeight="1">
      <c r="A20" s="58"/>
      <c r="B20" s="58" t="s">
        <v>62</v>
      </c>
      <c r="C20" s="58" t="s">
        <v>63</v>
      </c>
      <c r="D20" s="59" t="s">
        <v>64</v>
      </c>
      <c r="E20" s="59">
        <v>203</v>
      </c>
      <c r="F20" s="62" t="s">
        <v>441</v>
      </c>
      <c r="G20" s="62" t="s">
        <v>482</v>
      </c>
      <c r="H20" s="59" t="s">
        <v>488</v>
      </c>
      <c r="I20" s="63" t="s">
        <v>469</v>
      </c>
      <c r="J20" s="62" t="s">
        <v>470</v>
      </c>
      <c r="K20" s="64" t="s">
        <v>471</v>
      </c>
      <c r="L20" s="64" t="s">
        <v>472</v>
      </c>
      <c r="M20" s="62" t="s">
        <v>473</v>
      </c>
      <c r="N20" s="64" t="s">
        <v>816</v>
      </c>
      <c r="O20" s="58" t="s">
        <v>474</v>
      </c>
      <c r="P20" s="58" t="s">
        <v>76</v>
      </c>
      <c r="Q20" s="66" t="s">
        <v>77</v>
      </c>
      <c r="R20" s="116">
        <v>42095</v>
      </c>
      <c r="S20" s="63">
        <v>8</v>
      </c>
      <c r="T20" s="69">
        <v>45016.599999999999</v>
      </c>
      <c r="U20" s="70" t="s">
        <v>78</v>
      </c>
      <c r="V20" s="71"/>
      <c r="W20" s="71" t="s">
        <v>79</v>
      </c>
      <c r="X20" s="63">
        <v>100</v>
      </c>
      <c r="Y20" s="63"/>
      <c r="Z20" s="66" t="s">
        <v>79</v>
      </c>
      <c r="AA20" s="59" t="s">
        <v>475</v>
      </c>
      <c r="AB20" s="63"/>
      <c r="AC20" s="66" t="s">
        <v>81</v>
      </c>
      <c r="AD20" s="64">
        <v>60</v>
      </c>
      <c r="AE20" s="72">
        <v>43907</v>
      </c>
      <c r="AF20" s="73">
        <v>45732</v>
      </c>
      <c r="AG20" s="73" t="s">
        <v>82</v>
      </c>
      <c r="AH20" s="73" t="s">
        <v>83</v>
      </c>
      <c r="AI20" s="66" t="s">
        <v>6532</v>
      </c>
      <c r="AJ20" s="62" t="s">
        <v>62</v>
      </c>
      <c r="AK20" s="73" t="s">
        <v>6510</v>
      </c>
      <c r="AL20" s="66"/>
      <c r="AM20" s="66" t="s">
        <v>86</v>
      </c>
      <c r="AN20" s="66" t="s">
        <v>87</v>
      </c>
      <c r="AO20" s="66" t="s">
        <v>88</v>
      </c>
      <c r="AP20" s="63" t="s">
        <v>573</v>
      </c>
      <c r="AQ20" s="74" t="s">
        <v>661</v>
      </c>
      <c r="AR20" s="73"/>
      <c r="AS20" s="66" t="s">
        <v>91</v>
      </c>
      <c r="AT20" s="58" t="s">
        <v>92</v>
      </c>
      <c r="AU20" s="58"/>
      <c r="AV20" s="62">
        <v>42860</v>
      </c>
      <c r="AW20" s="62"/>
      <c r="AX20" s="58"/>
      <c r="AY20" s="58"/>
      <c r="AZ20" s="58"/>
      <c r="BA20" s="62"/>
      <c r="BB20" s="62" t="s">
        <v>93</v>
      </c>
      <c r="BC20" s="62" t="s">
        <v>94</v>
      </c>
      <c r="BD20" s="66">
        <v>3201</v>
      </c>
      <c r="BE20" s="62"/>
      <c r="BF20" s="75"/>
      <c r="BG20" s="76"/>
      <c r="BH20" s="77"/>
      <c r="BI20" s="71"/>
      <c r="BJ20" s="71"/>
      <c r="BK20" s="71"/>
    </row>
    <row r="21" s="55" customFormat="1" ht="60" customHeight="1">
      <c r="A21" s="58"/>
      <c r="B21" s="58" t="s">
        <v>62</v>
      </c>
      <c r="C21" s="58" t="s">
        <v>63</v>
      </c>
      <c r="D21" s="59" t="s">
        <v>64</v>
      </c>
      <c r="E21" s="59">
        <v>203</v>
      </c>
      <c r="F21" s="62" t="s">
        <v>441</v>
      </c>
      <c r="G21" s="62" t="s">
        <v>519</v>
      </c>
      <c r="H21" s="59" t="s">
        <v>679</v>
      </c>
      <c r="I21" s="63" t="s">
        <v>521</v>
      </c>
      <c r="J21" s="62" t="s">
        <v>522</v>
      </c>
      <c r="K21" s="64" t="s">
        <v>835</v>
      </c>
      <c r="L21" s="64" t="s">
        <v>524</v>
      </c>
      <c r="M21" s="79" t="s">
        <v>525</v>
      </c>
      <c r="N21" s="64" t="s">
        <v>836</v>
      </c>
      <c r="O21" s="58" t="s">
        <v>527</v>
      </c>
      <c r="P21" s="58" t="s">
        <v>76</v>
      </c>
      <c r="Q21" s="66" t="s">
        <v>77</v>
      </c>
      <c r="R21" s="116">
        <v>42095</v>
      </c>
      <c r="S21" s="63">
        <v>20</v>
      </c>
      <c r="T21" s="69">
        <v>49400</v>
      </c>
      <c r="U21" s="70" t="s">
        <v>78</v>
      </c>
      <c r="V21" s="71"/>
      <c r="W21" s="71" t="s">
        <v>79</v>
      </c>
      <c r="X21" s="63">
        <v>150</v>
      </c>
      <c r="Y21" s="63"/>
      <c r="Z21" s="66" t="s">
        <v>79</v>
      </c>
      <c r="AA21" s="59" t="s">
        <v>216</v>
      </c>
      <c r="AB21" s="63"/>
      <c r="AC21" s="66" t="s">
        <v>452</v>
      </c>
      <c r="AD21" s="64">
        <v>60</v>
      </c>
      <c r="AE21" s="72">
        <v>43907</v>
      </c>
      <c r="AF21" s="73">
        <v>45732</v>
      </c>
      <c r="AG21" s="73" t="s">
        <v>82</v>
      </c>
      <c r="AH21" s="73" t="s">
        <v>83</v>
      </c>
      <c r="AI21" s="66" t="s">
        <v>6533</v>
      </c>
      <c r="AJ21" s="62" t="s">
        <v>62</v>
      </c>
      <c r="AK21" s="73" t="s">
        <v>6510</v>
      </c>
      <c r="AL21" s="66"/>
      <c r="AM21" s="66" t="s">
        <v>86</v>
      </c>
      <c r="AN21" s="66" t="s">
        <v>87</v>
      </c>
      <c r="AO21" s="66" t="s">
        <v>88</v>
      </c>
      <c r="AP21" s="63" t="s">
        <v>838</v>
      </c>
      <c r="AQ21" s="74" t="s">
        <v>661</v>
      </c>
      <c r="AR21" s="73"/>
      <c r="AS21" s="66" t="s">
        <v>91</v>
      </c>
      <c r="AT21" s="58" t="s">
        <v>92</v>
      </c>
      <c r="AU21" s="58"/>
      <c r="AV21" s="62">
        <v>42736</v>
      </c>
      <c r="AW21" s="62"/>
      <c r="AX21" s="58"/>
      <c r="AY21" s="58"/>
      <c r="AZ21" s="58"/>
      <c r="BA21" s="62"/>
      <c r="BB21" s="62" t="s">
        <v>93</v>
      </c>
      <c r="BC21" s="62" t="s">
        <v>94</v>
      </c>
      <c r="BD21" s="66">
        <v>3201</v>
      </c>
      <c r="BE21" s="62"/>
      <c r="BF21" s="75"/>
      <c r="BG21" s="76"/>
      <c r="BH21" s="77"/>
      <c r="BI21" s="71"/>
      <c r="BJ21" s="71"/>
      <c r="BK21" s="71"/>
    </row>
    <row r="22" s="55" customFormat="1" ht="60" customHeight="1">
      <c r="A22" s="58"/>
      <c r="B22" s="58" t="s">
        <v>62</v>
      </c>
      <c r="C22" s="58" t="s">
        <v>63</v>
      </c>
      <c r="D22" s="59" t="s">
        <v>64</v>
      </c>
      <c r="E22" s="59">
        <v>203</v>
      </c>
      <c r="F22" s="62" t="s">
        <v>441</v>
      </c>
      <c r="G22" s="62" t="s">
        <v>539</v>
      </c>
      <c r="H22" s="59" t="s">
        <v>681</v>
      </c>
      <c r="I22" s="63" t="s">
        <v>521</v>
      </c>
      <c r="J22" s="62" t="s">
        <v>522</v>
      </c>
      <c r="K22" s="64" t="s">
        <v>523</v>
      </c>
      <c r="L22" s="64" t="s">
        <v>524</v>
      </c>
      <c r="M22" s="62" t="s">
        <v>525</v>
      </c>
      <c r="N22" s="64" t="s">
        <v>839</v>
      </c>
      <c r="O22" s="58" t="s">
        <v>527</v>
      </c>
      <c r="P22" s="58" t="s">
        <v>76</v>
      </c>
      <c r="Q22" s="66" t="s">
        <v>77</v>
      </c>
      <c r="R22" s="116">
        <v>42095</v>
      </c>
      <c r="S22" s="63">
        <v>20</v>
      </c>
      <c r="T22" s="69">
        <v>49400</v>
      </c>
      <c r="U22" s="70" t="s">
        <v>78</v>
      </c>
      <c r="V22" s="71"/>
      <c r="W22" s="71" t="s">
        <v>79</v>
      </c>
      <c r="X22" s="63">
        <v>150</v>
      </c>
      <c r="Y22" s="63"/>
      <c r="Z22" s="66" t="s">
        <v>79</v>
      </c>
      <c r="AA22" s="59" t="s">
        <v>216</v>
      </c>
      <c r="AB22" s="63"/>
      <c r="AC22" s="66" t="s">
        <v>452</v>
      </c>
      <c r="AD22" s="64">
        <v>60</v>
      </c>
      <c r="AE22" s="72">
        <v>43907</v>
      </c>
      <c r="AF22" s="73">
        <v>45732</v>
      </c>
      <c r="AG22" s="73" t="s">
        <v>82</v>
      </c>
      <c r="AH22" s="73" t="s">
        <v>83</v>
      </c>
      <c r="AI22" s="66" t="s">
        <v>6534</v>
      </c>
      <c r="AJ22" s="62" t="s">
        <v>62</v>
      </c>
      <c r="AK22" s="73" t="s">
        <v>6510</v>
      </c>
      <c r="AL22" s="66"/>
      <c r="AM22" s="66" t="s">
        <v>86</v>
      </c>
      <c r="AN22" s="66" t="s">
        <v>87</v>
      </c>
      <c r="AO22" s="66" t="s">
        <v>88</v>
      </c>
      <c r="AP22" s="63" t="s">
        <v>838</v>
      </c>
      <c r="AQ22" s="74" t="s">
        <v>661</v>
      </c>
      <c r="AR22" s="73"/>
      <c r="AS22" s="66" t="s">
        <v>91</v>
      </c>
      <c r="AT22" s="58" t="s">
        <v>92</v>
      </c>
      <c r="AU22" s="58"/>
      <c r="AV22" s="62">
        <v>42736</v>
      </c>
      <c r="AW22" s="62"/>
      <c r="AX22" s="58"/>
      <c r="AY22" s="58"/>
      <c r="AZ22" s="58"/>
      <c r="BA22" s="62"/>
      <c r="BB22" s="62" t="s">
        <v>93</v>
      </c>
      <c r="BC22" s="62" t="s">
        <v>94</v>
      </c>
      <c r="BD22" s="66">
        <v>3201</v>
      </c>
      <c r="BE22" s="62"/>
      <c r="BF22" s="75"/>
      <c r="BG22" s="76"/>
      <c r="BH22" s="77"/>
      <c r="BI22" s="71"/>
      <c r="BJ22" s="71"/>
      <c r="BK22" s="71"/>
    </row>
    <row r="23" s="55" customFormat="1" ht="60" customHeight="1">
      <c r="A23" s="58"/>
      <c r="B23" s="58" t="s">
        <v>62</v>
      </c>
      <c r="C23" s="58" t="s">
        <v>63</v>
      </c>
      <c r="D23" s="59" t="s">
        <v>64</v>
      </c>
      <c r="E23" s="59">
        <v>203</v>
      </c>
      <c r="F23" s="62" t="s">
        <v>441</v>
      </c>
      <c r="G23" s="62" t="s">
        <v>519</v>
      </c>
      <c r="H23" s="59" t="s">
        <v>674</v>
      </c>
      <c r="I23" s="63" t="s">
        <v>521</v>
      </c>
      <c r="J23" s="62" t="s">
        <v>522</v>
      </c>
      <c r="K23" s="64" t="s">
        <v>523</v>
      </c>
      <c r="L23" s="64" t="s">
        <v>524</v>
      </c>
      <c r="M23" s="62" t="s">
        <v>525</v>
      </c>
      <c r="N23" s="64" t="s">
        <v>841</v>
      </c>
      <c r="O23" s="58" t="s">
        <v>527</v>
      </c>
      <c r="P23" s="58" t="s">
        <v>76</v>
      </c>
      <c r="Q23" s="66" t="s">
        <v>77</v>
      </c>
      <c r="R23" s="116">
        <v>42095</v>
      </c>
      <c r="S23" s="63">
        <v>20</v>
      </c>
      <c r="T23" s="69">
        <v>49400</v>
      </c>
      <c r="U23" s="70" t="s">
        <v>78</v>
      </c>
      <c r="V23" s="71"/>
      <c r="W23" s="71" t="s">
        <v>79</v>
      </c>
      <c r="X23" s="63">
        <v>150</v>
      </c>
      <c r="Y23" s="63"/>
      <c r="Z23" s="66" t="s">
        <v>79</v>
      </c>
      <c r="AA23" s="59" t="s">
        <v>216</v>
      </c>
      <c r="AB23" s="63"/>
      <c r="AC23" s="66" t="s">
        <v>452</v>
      </c>
      <c r="AD23" s="64">
        <v>60</v>
      </c>
      <c r="AE23" s="72">
        <v>43907</v>
      </c>
      <c r="AF23" s="73">
        <v>45732</v>
      </c>
      <c r="AG23" s="73" t="s">
        <v>82</v>
      </c>
      <c r="AH23" s="73" t="s">
        <v>83</v>
      </c>
      <c r="AI23" s="66" t="s">
        <v>6535</v>
      </c>
      <c r="AJ23" s="62" t="s">
        <v>62</v>
      </c>
      <c r="AK23" s="73" t="s">
        <v>6510</v>
      </c>
      <c r="AL23" s="66"/>
      <c r="AM23" s="66" t="s">
        <v>86</v>
      </c>
      <c r="AN23" s="66" t="s">
        <v>87</v>
      </c>
      <c r="AO23" s="66" t="s">
        <v>88</v>
      </c>
      <c r="AP23" s="63" t="s">
        <v>838</v>
      </c>
      <c r="AQ23" s="74" t="s">
        <v>843</v>
      </c>
      <c r="AR23" s="73"/>
      <c r="AS23" s="66" t="s">
        <v>91</v>
      </c>
      <c r="AT23" s="58" t="s">
        <v>92</v>
      </c>
      <c r="AU23" s="58"/>
      <c r="AV23" s="62">
        <v>42736</v>
      </c>
      <c r="AW23" s="62"/>
      <c r="AX23" s="58"/>
      <c r="AY23" s="58"/>
      <c r="AZ23" s="58"/>
      <c r="BA23" s="62"/>
      <c r="BB23" s="62" t="s">
        <v>93</v>
      </c>
      <c r="BC23" s="62" t="s">
        <v>94</v>
      </c>
      <c r="BD23" s="66">
        <v>3201</v>
      </c>
      <c r="BE23" s="62"/>
      <c r="BF23" s="75"/>
      <c r="BG23" s="76"/>
      <c r="BH23" s="77"/>
      <c r="BI23" s="71"/>
      <c r="BJ23" s="71"/>
      <c r="BK23" s="71"/>
    </row>
    <row r="24" s="55" customFormat="1" ht="60" customHeight="1">
      <c r="A24" s="58"/>
      <c r="B24" s="58" t="s">
        <v>62</v>
      </c>
      <c r="C24" s="58" t="s">
        <v>63</v>
      </c>
      <c r="D24" s="59" t="s">
        <v>64</v>
      </c>
      <c r="E24" s="59">
        <v>203</v>
      </c>
      <c r="F24" s="62" t="s">
        <v>441</v>
      </c>
      <c r="G24" s="62" t="s">
        <v>519</v>
      </c>
      <c r="H24" s="59" t="s">
        <v>676</v>
      </c>
      <c r="I24" s="63" t="s">
        <v>521</v>
      </c>
      <c r="J24" s="62" t="s">
        <v>522</v>
      </c>
      <c r="K24" s="64" t="s">
        <v>523</v>
      </c>
      <c r="L24" s="64" t="s">
        <v>524</v>
      </c>
      <c r="M24" s="62" t="s">
        <v>525</v>
      </c>
      <c r="N24" s="64">
        <v>44</v>
      </c>
      <c r="O24" s="58" t="s">
        <v>527</v>
      </c>
      <c r="P24" s="58" t="s">
        <v>76</v>
      </c>
      <c r="Q24" s="66" t="s">
        <v>77</v>
      </c>
      <c r="R24" s="72">
        <v>42095</v>
      </c>
      <c r="S24" s="63">
        <v>20</v>
      </c>
      <c r="T24" s="69">
        <v>49400</v>
      </c>
      <c r="U24" s="70" t="s">
        <v>78</v>
      </c>
      <c r="V24" s="71"/>
      <c r="W24" s="71" t="s">
        <v>79</v>
      </c>
      <c r="X24" s="63">
        <v>150</v>
      </c>
      <c r="Y24" s="63"/>
      <c r="Z24" s="66" t="s">
        <v>79</v>
      </c>
      <c r="AA24" s="59" t="s">
        <v>216</v>
      </c>
      <c r="AB24" s="63"/>
      <c r="AC24" s="66" t="s">
        <v>452</v>
      </c>
      <c r="AD24" s="64">
        <v>60</v>
      </c>
      <c r="AE24" s="72">
        <v>43907</v>
      </c>
      <c r="AF24" s="73">
        <v>45732</v>
      </c>
      <c r="AG24" s="73" t="s">
        <v>82</v>
      </c>
      <c r="AH24" s="73" t="s">
        <v>83</v>
      </c>
      <c r="AI24" s="66" t="s">
        <v>6536</v>
      </c>
      <c r="AJ24" s="62" t="s">
        <v>62</v>
      </c>
      <c r="AK24" s="73" t="s">
        <v>6510</v>
      </c>
      <c r="AL24" s="66"/>
      <c r="AM24" s="66" t="s">
        <v>86</v>
      </c>
      <c r="AN24" s="66" t="s">
        <v>87</v>
      </c>
      <c r="AO24" s="66" t="s">
        <v>88</v>
      </c>
      <c r="AP24" s="63" t="s">
        <v>838</v>
      </c>
      <c r="AQ24" s="74" t="s">
        <v>661</v>
      </c>
      <c r="AR24" s="73"/>
      <c r="AS24" s="66" t="s">
        <v>91</v>
      </c>
      <c r="AT24" s="58" t="s">
        <v>92</v>
      </c>
      <c r="AU24" s="58"/>
      <c r="AV24" s="62">
        <v>42736</v>
      </c>
      <c r="AW24" s="62"/>
      <c r="AX24" s="58"/>
      <c r="AY24" s="58"/>
      <c r="AZ24" s="58"/>
      <c r="BA24" s="62"/>
      <c r="BB24" s="62" t="s">
        <v>93</v>
      </c>
      <c r="BC24" s="62" t="s">
        <v>94</v>
      </c>
      <c r="BD24" s="66">
        <v>3201</v>
      </c>
      <c r="BE24" s="62"/>
      <c r="BF24" s="75"/>
      <c r="BG24" s="76"/>
      <c r="BH24" s="77"/>
      <c r="BI24" s="71"/>
      <c r="BJ24" s="71"/>
      <c r="BK24" s="71"/>
    </row>
    <row r="25" s="55" customFormat="1" ht="60" customHeight="1">
      <c r="A25" s="58"/>
      <c r="B25" s="58" t="s">
        <v>62</v>
      </c>
      <c r="C25" s="58" t="s">
        <v>63</v>
      </c>
      <c r="D25" s="59" t="s">
        <v>64</v>
      </c>
      <c r="E25" s="59">
        <v>203</v>
      </c>
      <c r="F25" s="62" t="s">
        <v>441</v>
      </c>
      <c r="G25" s="62" t="s">
        <v>519</v>
      </c>
      <c r="H25" s="59" t="s">
        <v>520</v>
      </c>
      <c r="I25" s="63" t="s">
        <v>521</v>
      </c>
      <c r="J25" s="62" t="s">
        <v>522</v>
      </c>
      <c r="K25" s="64" t="s">
        <v>523</v>
      </c>
      <c r="L25" s="64" t="s">
        <v>524</v>
      </c>
      <c r="M25" s="62" t="s">
        <v>525</v>
      </c>
      <c r="N25" s="64" t="s">
        <v>845</v>
      </c>
      <c r="O25" s="58" t="s">
        <v>527</v>
      </c>
      <c r="P25" s="58" t="s">
        <v>76</v>
      </c>
      <c r="Q25" s="66" t="s">
        <v>77</v>
      </c>
      <c r="R25" s="116" t="s">
        <v>846</v>
      </c>
      <c r="S25" s="63">
        <v>20</v>
      </c>
      <c r="T25" s="69">
        <v>49400</v>
      </c>
      <c r="U25" s="70" t="s">
        <v>78</v>
      </c>
      <c r="V25" s="71"/>
      <c r="W25" s="71" t="s">
        <v>79</v>
      </c>
      <c r="X25" s="63">
        <v>150</v>
      </c>
      <c r="Y25" s="63"/>
      <c r="Z25" s="66" t="s">
        <v>79</v>
      </c>
      <c r="AA25" s="59" t="s">
        <v>216</v>
      </c>
      <c r="AB25" s="63"/>
      <c r="AC25" s="66" t="s">
        <v>452</v>
      </c>
      <c r="AD25" s="64">
        <v>60</v>
      </c>
      <c r="AE25" s="72">
        <v>43907</v>
      </c>
      <c r="AF25" s="73">
        <v>45732</v>
      </c>
      <c r="AG25" s="73" t="s">
        <v>82</v>
      </c>
      <c r="AH25" s="73" t="s">
        <v>83</v>
      </c>
      <c r="AI25" s="66" t="s">
        <v>847</v>
      </c>
      <c r="AJ25" s="62" t="s">
        <v>62</v>
      </c>
      <c r="AK25" s="73" t="s">
        <v>6510</v>
      </c>
      <c r="AL25" s="66"/>
      <c r="AM25" s="66" t="s">
        <v>86</v>
      </c>
      <c r="AN25" s="66" t="s">
        <v>87</v>
      </c>
      <c r="AO25" s="66" t="s">
        <v>88</v>
      </c>
      <c r="AP25" s="63" t="s">
        <v>838</v>
      </c>
      <c r="AQ25" s="74" t="s">
        <v>661</v>
      </c>
      <c r="AR25" s="73"/>
      <c r="AS25" s="66" t="s">
        <v>91</v>
      </c>
      <c r="AT25" s="58" t="s">
        <v>92</v>
      </c>
      <c r="AU25" s="58"/>
      <c r="AV25" s="62">
        <v>42736</v>
      </c>
      <c r="AW25" s="62"/>
      <c r="AX25" s="58"/>
      <c r="AY25" s="58"/>
      <c r="AZ25" s="58"/>
      <c r="BA25" s="62"/>
      <c r="BB25" s="62" t="s">
        <v>93</v>
      </c>
      <c r="BC25" s="62" t="s">
        <v>94</v>
      </c>
      <c r="BD25" s="66">
        <v>3201</v>
      </c>
      <c r="BE25" s="62"/>
      <c r="BF25" s="75"/>
      <c r="BG25" s="76"/>
      <c r="BH25" s="77"/>
      <c r="BI25" s="71"/>
      <c r="BJ25" s="71"/>
      <c r="BK25" s="71"/>
    </row>
    <row r="26" s="55" customFormat="1" ht="60" customHeight="1">
      <c r="A26" s="58"/>
      <c r="B26" s="58" t="s">
        <v>62</v>
      </c>
      <c r="C26" s="58" t="s">
        <v>63</v>
      </c>
      <c r="D26" s="59" t="s">
        <v>64</v>
      </c>
      <c r="E26" s="59">
        <v>203</v>
      </c>
      <c r="F26" s="62" t="s">
        <v>441</v>
      </c>
      <c r="G26" s="62" t="s">
        <v>544</v>
      </c>
      <c r="H26" s="59" t="s">
        <v>545</v>
      </c>
      <c r="I26" s="63" t="s">
        <v>521</v>
      </c>
      <c r="J26" s="62" t="s">
        <v>522</v>
      </c>
      <c r="K26" s="64" t="s">
        <v>523</v>
      </c>
      <c r="L26" s="64" t="s">
        <v>524</v>
      </c>
      <c r="M26" s="62" t="s">
        <v>525</v>
      </c>
      <c r="N26" s="64" t="s">
        <v>849</v>
      </c>
      <c r="O26" s="58" t="s">
        <v>527</v>
      </c>
      <c r="P26" s="58" t="s">
        <v>76</v>
      </c>
      <c r="Q26" s="66" t="s">
        <v>77</v>
      </c>
      <c r="R26" s="116">
        <v>42095</v>
      </c>
      <c r="S26" s="63">
        <v>20</v>
      </c>
      <c r="T26" s="69">
        <v>49399</v>
      </c>
      <c r="U26" s="70" t="s">
        <v>78</v>
      </c>
      <c r="V26" s="71"/>
      <c r="W26" s="71" t="s">
        <v>79</v>
      </c>
      <c r="X26" s="63">
        <v>150</v>
      </c>
      <c r="Y26" s="63"/>
      <c r="Z26" s="66" t="s">
        <v>79</v>
      </c>
      <c r="AA26" s="59" t="s">
        <v>542</v>
      </c>
      <c r="AB26" s="63"/>
      <c r="AC26" s="66" t="s">
        <v>141</v>
      </c>
      <c r="AD26" s="64">
        <v>60</v>
      </c>
      <c r="AE26" s="72">
        <v>43907</v>
      </c>
      <c r="AF26" s="73">
        <v>45732</v>
      </c>
      <c r="AG26" s="73" t="s">
        <v>82</v>
      </c>
      <c r="AH26" s="73" t="s">
        <v>83</v>
      </c>
      <c r="AI26" s="66" t="s">
        <v>850</v>
      </c>
      <c r="AJ26" s="62" t="s">
        <v>62</v>
      </c>
      <c r="AK26" s="73" t="s">
        <v>6510</v>
      </c>
      <c r="AL26" s="66"/>
      <c r="AM26" s="66" t="s">
        <v>86</v>
      </c>
      <c r="AN26" s="66" t="s">
        <v>87</v>
      </c>
      <c r="AO26" s="66" t="s">
        <v>88</v>
      </c>
      <c r="AP26" s="63" t="s">
        <v>838</v>
      </c>
      <c r="AQ26" s="74" t="s">
        <v>661</v>
      </c>
      <c r="AR26" s="73"/>
      <c r="AS26" s="66" t="s">
        <v>91</v>
      </c>
      <c r="AT26" s="58" t="s">
        <v>92</v>
      </c>
      <c r="AU26" s="58"/>
      <c r="AV26" s="62">
        <v>42736</v>
      </c>
      <c r="AW26" s="62"/>
      <c r="AX26" s="58"/>
      <c r="AY26" s="58"/>
      <c r="AZ26" s="58"/>
      <c r="BA26" s="62"/>
      <c r="BB26" s="62" t="s">
        <v>93</v>
      </c>
      <c r="BC26" s="62" t="s">
        <v>94</v>
      </c>
      <c r="BD26" s="66">
        <v>3201</v>
      </c>
      <c r="BE26" s="62"/>
      <c r="BF26" s="75"/>
      <c r="BG26" s="76"/>
      <c r="BH26" s="77"/>
      <c r="BI26" s="71"/>
      <c r="BJ26" s="71"/>
      <c r="BK26" s="71"/>
    </row>
    <row r="27" s="2" customFormat="1" ht="60" customHeight="1">
      <c r="A27" s="58"/>
      <c r="B27" s="58" t="s">
        <v>62</v>
      </c>
      <c r="C27" s="58" t="s">
        <v>63</v>
      </c>
      <c r="D27" s="178" t="s">
        <v>64</v>
      </c>
      <c r="E27" s="178" t="s">
        <v>861</v>
      </c>
      <c r="F27" s="179" t="s">
        <v>574</v>
      </c>
      <c r="G27" s="62" t="s">
        <v>851</v>
      </c>
      <c r="H27" s="59" t="s">
        <v>719</v>
      </c>
      <c r="I27" s="71" t="s">
        <v>391</v>
      </c>
      <c r="J27" s="62" t="s">
        <v>866</v>
      </c>
      <c r="K27" s="64" t="s">
        <v>393</v>
      </c>
      <c r="L27" s="64" t="s">
        <v>394</v>
      </c>
      <c r="M27" s="64" t="s">
        <v>867</v>
      </c>
      <c r="N27" s="64" t="s">
        <v>868</v>
      </c>
      <c r="O27" s="58" t="s">
        <v>397</v>
      </c>
      <c r="P27" s="180" t="s">
        <v>76</v>
      </c>
      <c r="Q27" s="66" t="s">
        <v>398</v>
      </c>
      <c r="R27" s="116">
        <v>43544</v>
      </c>
      <c r="S27" s="181">
        <v>12</v>
      </c>
      <c r="T27" s="69">
        <v>47926.400000000001</v>
      </c>
      <c r="U27" s="178" t="s">
        <v>100</v>
      </c>
      <c r="V27" s="181"/>
      <c r="W27" s="66" t="s">
        <v>399</v>
      </c>
      <c r="X27" s="182">
        <v>100</v>
      </c>
      <c r="Y27" s="183"/>
      <c r="Z27" s="66" t="s">
        <v>399</v>
      </c>
      <c r="AA27" s="59" t="s">
        <v>400</v>
      </c>
      <c r="AB27" s="183"/>
      <c r="AC27" s="66" t="s">
        <v>399</v>
      </c>
      <c r="AD27" s="181">
        <v>36</v>
      </c>
      <c r="AE27" s="115">
        <v>44641</v>
      </c>
      <c r="AF27" s="73">
        <v>45736</v>
      </c>
      <c r="AG27" s="179" t="s">
        <v>82</v>
      </c>
      <c r="AH27" s="179" t="s">
        <v>83</v>
      </c>
      <c r="AI27" s="66" t="s">
        <v>6537</v>
      </c>
      <c r="AJ27" s="62" t="s">
        <v>143</v>
      </c>
      <c r="AK27" s="73" t="s">
        <v>6510</v>
      </c>
      <c r="AM27" s="184" t="s">
        <v>86</v>
      </c>
      <c r="AN27" s="184" t="s">
        <v>87</v>
      </c>
      <c r="AO27" s="184" t="s">
        <v>88</v>
      </c>
      <c r="AP27" s="182" t="s">
        <v>613</v>
      </c>
      <c r="AQ27" s="185">
        <v>45188</v>
      </c>
      <c r="AR27" s="183"/>
      <c r="AS27" s="184" t="s">
        <v>91</v>
      </c>
      <c r="AT27" s="180" t="s">
        <v>92</v>
      </c>
      <c r="AU27" s="181"/>
      <c r="AV27" s="185">
        <v>45188</v>
      </c>
      <c r="AW27" s="183"/>
      <c r="AX27" s="183"/>
      <c r="AY27" s="183"/>
      <c r="AZ27" s="183"/>
      <c r="BA27" s="183"/>
      <c r="BB27" s="62" t="s">
        <v>403</v>
      </c>
      <c r="BC27" s="62" t="s">
        <v>404</v>
      </c>
      <c r="BD27" s="66">
        <v>3160</v>
      </c>
      <c r="BE27" s="183"/>
      <c r="BF27" s="186"/>
      <c r="BG27" s="71" t="s">
        <v>159</v>
      </c>
      <c r="BH27" s="123"/>
      <c r="BI27" s="71" t="s">
        <v>406</v>
      </c>
      <c r="BJ27" s="60" t="s">
        <v>407</v>
      </c>
      <c r="BK27" s="71" t="s">
        <v>408</v>
      </c>
      <c r="BM27" s="2" t="s">
        <v>6514</v>
      </c>
    </row>
    <row r="28" s="101" customFormat="1" ht="60" customHeight="1">
      <c r="A28" s="37"/>
      <c r="B28" s="37" t="s">
        <v>62</v>
      </c>
      <c r="C28" s="37" t="s">
        <v>63</v>
      </c>
      <c r="D28" s="56" t="s">
        <v>64</v>
      </c>
      <c r="E28" s="56" t="s">
        <v>1011</v>
      </c>
      <c r="F28" s="40" t="s">
        <v>66</v>
      </c>
      <c r="G28" s="40" t="s">
        <v>686</v>
      </c>
      <c r="H28" s="56" t="s">
        <v>1012</v>
      </c>
      <c r="I28" s="47" t="s">
        <v>391</v>
      </c>
      <c r="J28" s="40" t="s">
        <v>866</v>
      </c>
      <c r="K28" s="49" t="s">
        <v>393</v>
      </c>
      <c r="L28" s="56" t="s">
        <v>394</v>
      </c>
      <c r="M28" s="49" t="s">
        <v>1013</v>
      </c>
      <c r="N28" s="49" t="s">
        <v>1014</v>
      </c>
      <c r="O28" s="37" t="s">
        <v>397</v>
      </c>
      <c r="P28" s="37" t="s">
        <v>76</v>
      </c>
      <c r="Q28" s="42" t="s">
        <v>398</v>
      </c>
      <c r="R28" s="91">
        <v>43544</v>
      </c>
      <c r="S28" s="48">
        <v>12</v>
      </c>
      <c r="T28" s="45">
        <v>47926.400000000001</v>
      </c>
      <c r="U28" s="46" t="s">
        <v>100</v>
      </c>
      <c r="V28" s="47"/>
      <c r="W28" s="42" t="s">
        <v>399</v>
      </c>
      <c r="X28" s="48">
        <v>100</v>
      </c>
      <c r="Y28" s="48"/>
      <c r="Z28" s="42" t="s">
        <v>399</v>
      </c>
      <c r="AA28" s="56" t="s">
        <v>400</v>
      </c>
      <c r="AB28" s="48"/>
      <c r="AC28" s="42" t="s">
        <v>399</v>
      </c>
      <c r="AD28" s="49">
        <v>36</v>
      </c>
      <c r="AE28" s="50">
        <v>44641</v>
      </c>
      <c r="AF28" s="73">
        <v>45736</v>
      </c>
      <c r="AG28" s="40" t="s">
        <v>82</v>
      </c>
      <c r="AH28" s="40" t="s">
        <v>83</v>
      </c>
      <c r="AI28" s="42" t="s">
        <v>6538</v>
      </c>
      <c r="AJ28" s="40" t="s">
        <v>143</v>
      </c>
      <c r="AK28" s="51" t="s">
        <v>6510</v>
      </c>
      <c r="AL28" s="42"/>
      <c r="AM28" s="42" t="s">
        <v>86</v>
      </c>
      <c r="AN28" s="42" t="s">
        <v>87</v>
      </c>
      <c r="AO28" s="42" t="s">
        <v>88</v>
      </c>
      <c r="AP28" s="48" t="s">
        <v>402</v>
      </c>
      <c r="AQ28" s="50">
        <v>44362</v>
      </c>
      <c r="AR28" s="42"/>
      <c r="AS28" s="42" t="s">
        <v>91</v>
      </c>
      <c r="AT28" s="37" t="s">
        <v>92</v>
      </c>
      <c r="AU28" s="37"/>
      <c r="AV28" s="50">
        <v>44798</v>
      </c>
      <c r="AW28" s="37"/>
      <c r="AX28" s="37"/>
      <c r="AY28" s="40"/>
      <c r="AZ28" s="40"/>
      <c r="BA28" s="40" t="s">
        <v>343</v>
      </c>
      <c r="BB28" s="40" t="s">
        <v>403</v>
      </c>
      <c r="BC28" s="40" t="s">
        <v>404</v>
      </c>
      <c r="BD28" s="42">
        <v>3160</v>
      </c>
      <c r="BE28" s="48"/>
      <c r="BF28" s="197"/>
      <c r="BG28" s="47" t="s">
        <v>159</v>
      </c>
      <c r="BH28" s="103"/>
      <c r="BI28" s="47" t="s">
        <v>406</v>
      </c>
      <c r="BJ28" s="38" t="s">
        <v>407</v>
      </c>
      <c r="BK28" s="47" t="s">
        <v>408</v>
      </c>
      <c r="BL28" s="2"/>
      <c r="BM28" s="2" t="s">
        <v>6514</v>
      </c>
      <c r="BN28" s="2"/>
    </row>
    <row r="29" s="88" customFormat="1" ht="60" customHeight="1">
      <c r="A29" s="37"/>
      <c r="B29" s="37" t="s">
        <v>62</v>
      </c>
      <c r="C29" s="37" t="s">
        <v>63</v>
      </c>
      <c r="D29" s="56" t="s">
        <v>64</v>
      </c>
      <c r="E29" s="56" t="s">
        <v>1011</v>
      </c>
      <c r="F29" s="40" t="s">
        <v>1019</v>
      </c>
      <c r="G29" s="40" t="s">
        <v>704</v>
      </c>
      <c r="H29" s="56" t="s">
        <v>1020</v>
      </c>
      <c r="I29" s="48" t="s">
        <v>577</v>
      </c>
      <c r="J29" s="40" t="s">
        <v>1021</v>
      </c>
      <c r="K29" s="49" t="s">
        <v>579</v>
      </c>
      <c r="L29" s="56" t="s">
        <v>1022</v>
      </c>
      <c r="M29" s="49" t="s">
        <v>1023</v>
      </c>
      <c r="N29" s="49" t="s">
        <v>1024</v>
      </c>
      <c r="O29" s="37" t="s">
        <v>397</v>
      </c>
      <c r="P29" s="37" t="s">
        <v>76</v>
      </c>
      <c r="Q29" s="42" t="s">
        <v>398</v>
      </c>
      <c r="R29" s="91">
        <v>42592</v>
      </c>
      <c r="S29" s="48">
        <v>15</v>
      </c>
      <c r="T29" s="45">
        <v>48070</v>
      </c>
      <c r="U29" s="56" t="s">
        <v>100</v>
      </c>
      <c r="V29" s="47"/>
      <c r="W29" s="47" t="s">
        <v>399</v>
      </c>
      <c r="X29" s="48">
        <v>100</v>
      </c>
      <c r="Y29" s="48"/>
      <c r="Z29" s="42" t="s">
        <v>399</v>
      </c>
      <c r="AA29" s="56" t="s">
        <v>400</v>
      </c>
      <c r="AB29" s="48"/>
      <c r="AC29" s="42" t="s">
        <v>399</v>
      </c>
      <c r="AD29" s="49">
        <v>24</v>
      </c>
      <c r="AE29" s="91">
        <v>45001</v>
      </c>
      <c r="AF29" s="73">
        <v>45731</v>
      </c>
      <c r="AG29" s="40" t="s">
        <v>82</v>
      </c>
      <c r="AH29" s="40" t="s">
        <v>83</v>
      </c>
      <c r="AI29" s="37" t="s">
        <v>6539</v>
      </c>
      <c r="AJ29" s="40" t="s">
        <v>1338</v>
      </c>
      <c r="AK29" s="51" t="s">
        <v>6510</v>
      </c>
      <c r="AL29" s="42"/>
      <c r="AM29" s="42" t="s">
        <v>86</v>
      </c>
      <c r="AN29" s="42" t="s">
        <v>87</v>
      </c>
      <c r="AO29" s="42" t="s">
        <v>88</v>
      </c>
      <c r="AP29" s="48" t="s">
        <v>584</v>
      </c>
      <c r="AQ29" s="41" t="s">
        <v>1026</v>
      </c>
      <c r="AR29" s="51"/>
      <c r="AS29" s="42" t="s">
        <v>91</v>
      </c>
      <c r="AT29" s="37" t="s">
        <v>92</v>
      </c>
      <c r="AU29" s="37"/>
      <c r="AV29" s="50">
        <v>44798</v>
      </c>
      <c r="AW29" s="40"/>
      <c r="AX29" s="37"/>
      <c r="AY29" s="37"/>
      <c r="AZ29" s="37"/>
      <c r="BA29" s="40" t="s">
        <v>343</v>
      </c>
      <c r="BB29" s="40" t="s">
        <v>403</v>
      </c>
      <c r="BC29" s="40" t="s">
        <v>404</v>
      </c>
      <c r="BD29" s="42">
        <v>3160</v>
      </c>
      <c r="BE29" s="40"/>
      <c r="BF29" s="52"/>
      <c r="BG29" s="40" t="s">
        <v>1027</v>
      </c>
      <c r="BH29" s="47"/>
      <c r="BI29" s="47" t="s">
        <v>406</v>
      </c>
      <c r="BJ29" s="38" t="s">
        <v>407</v>
      </c>
      <c r="BK29" s="47" t="s">
        <v>588</v>
      </c>
      <c r="BL29" s="125"/>
      <c r="BM29" s="2" t="s">
        <v>6514</v>
      </c>
      <c r="BN29" s="125"/>
    </row>
    <row r="30" s="88" customFormat="1" ht="60" customHeight="1">
      <c r="A30" s="37"/>
      <c r="B30" s="37" t="s">
        <v>62</v>
      </c>
      <c r="C30" s="37" t="s">
        <v>63</v>
      </c>
      <c r="D30" s="56" t="s">
        <v>64</v>
      </c>
      <c r="E30" s="56">
        <v>205</v>
      </c>
      <c r="F30" s="40" t="s">
        <v>1019</v>
      </c>
      <c r="G30" s="40" t="s">
        <v>1028</v>
      </c>
      <c r="H30" s="56" t="s">
        <v>6540</v>
      </c>
      <c r="I30" s="48" t="s">
        <v>577</v>
      </c>
      <c r="J30" s="40" t="s">
        <v>1021</v>
      </c>
      <c r="K30" s="49" t="s">
        <v>579</v>
      </c>
      <c r="L30" s="56" t="s">
        <v>1022</v>
      </c>
      <c r="M30" s="49" t="s">
        <v>1023</v>
      </c>
      <c r="N30" s="49" t="s">
        <v>6541</v>
      </c>
      <c r="O30" s="37" t="s">
        <v>397</v>
      </c>
      <c r="P30" s="37" t="s">
        <v>76</v>
      </c>
      <c r="Q30" s="42" t="s">
        <v>398</v>
      </c>
      <c r="R30" s="91">
        <v>42592</v>
      </c>
      <c r="S30" s="48">
        <v>15</v>
      </c>
      <c r="T30" s="45">
        <v>48070</v>
      </c>
      <c r="U30" s="56" t="s">
        <v>100</v>
      </c>
      <c r="V30" s="47"/>
      <c r="W30" s="47" t="s">
        <v>399</v>
      </c>
      <c r="X30" s="48">
        <v>100</v>
      </c>
      <c r="Y30" s="48"/>
      <c r="Z30" s="42" t="s">
        <v>399</v>
      </c>
      <c r="AA30" s="56" t="s">
        <v>400</v>
      </c>
      <c r="AB30" s="48"/>
      <c r="AC30" s="42" t="s">
        <v>399</v>
      </c>
      <c r="AD30" s="49">
        <v>24</v>
      </c>
      <c r="AE30" s="91">
        <v>45001</v>
      </c>
      <c r="AF30" s="73">
        <v>45731</v>
      </c>
      <c r="AG30" s="40" t="s">
        <v>82</v>
      </c>
      <c r="AH30" s="40" t="s">
        <v>83</v>
      </c>
      <c r="AI30" s="37" t="s">
        <v>6542</v>
      </c>
      <c r="AJ30" s="40" t="s">
        <v>1338</v>
      </c>
      <c r="AK30" s="51" t="s">
        <v>6510</v>
      </c>
      <c r="AL30" s="42"/>
      <c r="AM30" s="42" t="s">
        <v>86</v>
      </c>
      <c r="AN30" s="42" t="s">
        <v>87</v>
      </c>
      <c r="AO30" s="42" t="s">
        <v>88</v>
      </c>
      <c r="AP30" s="48" t="s">
        <v>584</v>
      </c>
      <c r="AQ30" s="41" t="s">
        <v>1026</v>
      </c>
      <c r="AR30" s="51"/>
      <c r="AS30" s="42" t="s">
        <v>91</v>
      </c>
      <c r="AT30" s="37" t="s">
        <v>92</v>
      </c>
      <c r="AU30" s="37"/>
      <c r="AV30" s="50">
        <v>44798</v>
      </c>
      <c r="AW30" s="40"/>
      <c r="AX30" s="37"/>
      <c r="AY30" s="37"/>
      <c r="AZ30" s="37"/>
      <c r="BA30" s="40" t="s">
        <v>343</v>
      </c>
      <c r="BB30" s="40" t="s">
        <v>403</v>
      </c>
      <c r="BC30" s="40" t="s">
        <v>404</v>
      </c>
      <c r="BD30" s="42">
        <v>3160</v>
      </c>
      <c r="BE30" s="40"/>
      <c r="BF30" s="52"/>
      <c r="BG30" s="40" t="s">
        <v>1027</v>
      </c>
      <c r="BH30" s="47"/>
      <c r="BI30" s="47" t="s">
        <v>406</v>
      </c>
      <c r="BJ30" s="38" t="s">
        <v>407</v>
      </c>
      <c r="BK30" s="47" t="s">
        <v>588</v>
      </c>
      <c r="BL30" s="125"/>
      <c r="BM30" s="2" t="s">
        <v>6514</v>
      </c>
      <c r="BN30" s="125"/>
    </row>
    <row r="31" s="841" customFormat="1" ht="60" customHeight="1">
      <c r="A31" s="842"/>
      <c r="B31" s="842" t="s">
        <v>62</v>
      </c>
      <c r="C31" s="842" t="s">
        <v>63</v>
      </c>
      <c r="D31" s="843" t="s">
        <v>64</v>
      </c>
      <c r="E31" s="843" t="s">
        <v>1047</v>
      </c>
      <c r="F31" s="844" t="s">
        <v>1048</v>
      </c>
      <c r="G31" s="845" t="s">
        <v>1049</v>
      </c>
      <c r="H31" s="843" t="s">
        <v>1050</v>
      </c>
      <c r="I31" s="846" t="s">
        <v>1051</v>
      </c>
      <c r="J31" s="845" t="s">
        <v>1052</v>
      </c>
      <c r="K31" s="847" t="s">
        <v>579</v>
      </c>
      <c r="L31" s="847" t="s">
        <v>1053</v>
      </c>
      <c r="M31" s="847" t="s">
        <v>1054</v>
      </c>
      <c r="N31" s="847">
        <v>22755</v>
      </c>
      <c r="O31" s="848" t="s">
        <v>1055</v>
      </c>
      <c r="P31" s="849" t="s">
        <v>76</v>
      </c>
      <c r="Q31" s="850" t="s">
        <v>398</v>
      </c>
      <c r="R31" s="851">
        <v>44881</v>
      </c>
      <c r="S31" s="852">
        <v>15</v>
      </c>
      <c r="T31" s="845">
        <v>50359</v>
      </c>
      <c r="U31" s="843" t="s">
        <v>100</v>
      </c>
      <c r="V31" s="853"/>
      <c r="W31" s="854" t="s">
        <v>399</v>
      </c>
      <c r="X31" s="855">
        <v>100</v>
      </c>
      <c r="Y31" s="852"/>
      <c r="Z31" s="856" t="s">
        <v>399</v>
      </c>
      <c r="AA31" s="843" t="s">
        <v>400</v>
      </c>
      <c r="AB31" s="855"/>
      <c r="AC31" s="850" t="s">
        <v>399</v>
      </c>
      <c r="AD31" s="847">
        <v>24</v>
      </c>
      <c r="AE31" s="851">
        <v>44883</v>
      </c>
      <c r="AF31" s="857">
        <v>45613</v>
      </c>
      <c r="AG31" s="845" t="s">
        <v>82</v>
      </c>
      <c r="AH31" s="844" t="s">
        <v>83</v>
      </c>
      <c r="AI31" s="856" t="s">
        <v>6543</v>
      </c>
      <c r="AJ31" s="858" t="s">
        <v>3175</v>
      </c>
      <c r="AK31" s="857" t="s">
        <v>6517</v>
      </c>
      <c r="AL31" s="856"/>
      <c r="AM31" s="850" t="s">
        <v>86</v>
      </c>
      <c r="AN31" s="856" t="s">
        <v>87</v>
      </c>
      <c r="AO31" s="850" t="s">
        <v>88</v>
      </c>
      <c r="AP31" s="846" t="s">
        <v>695</v>
      </c>
      <c r="AQ31" s="859" t="s">
        <v>1057</v>
      </c>
      <c r="AR31" s="857"/>
      <c r="AS31" s="856" t="s">
        <v>91</v>
      </c>
      <c r="AT31" s="842" t="s">
        <v>385</v>
      </c>
      <c r="AU31" s="849"/>
      <c r="AV31" s="850" t="s">
        <v>1057</v>
      </c>
      <c r="AW31" s="845"/>
      <c r="AX31" s="842"/>
      <c r="AY31" s="849"/>
      <c r="AZ31" s="842"/>
      <c r="BA31" s="845"/>
      <c r="BB31" s="844" t="s">
        <v>403</v>
      </c>
      <c r="BC31" s="845" t="s">
        <v>404</v>
      </c>
      <c r="BD31" s="850">
        <v>3160</v>
      </c>
      <c r="BE31" s="845"/>
      <c r="BF31" s="844"/>
      <c r="BG31" s="853" t="s">
        <v>1058</v>
      </c>
      <c r="BH31" s="860"/>
      <c r="BI31" s="853"/>
      <c r="BJ31" s="861" t="s">
        <v>407</v>
      </c>
      <c r="BK31" s="854" t="s">
        <v>588</v>
      </c>
      <c r="BM31" s="2" t="s">
        <v>6514</v>
      </c>
    </row>
    <row r="32" s="36" customFormat="1" ht="60" customHeight="1">
      <c r="A32" s="37"/>
      <c r="B32" s="37" t="s">
        <v>62</v>
      </c>
      <c r="C32" s="37" t="s">
        <v>63</v>
      </c>
      <c r="D32" s="56" t="s">
        <v>64</v>
      </c>
      <c r="E32" s="56">
        <v>210</v>
      </c>
      <c r="F32" s="40" t="s">
        <v>1067</v>
      </c>
      <c r="G32" s="40" t="s">
        <v>1119</v>
      </c>
      <c r="H32" s="56" t="s">
        <v>1120</v>
      </c>
      <c r="I32" s="48" t="s">
        <v>1121</v>
      </c>
      <c r="J32" s="40" t="s">
        <v>1122</v>
      </c>
      <c r="K32" s="49" t="s">
        <v>463</v>
      </c>
      <c r="L32" s="49" t="s">
        <v>1123</v>
      </c>
      <c r="M32" s="49" t="s">
        <v>1124</v>
      </c>
      <c r="N32" s="56" t="s">
        <v>1125</v>
      </c>
      <c r="O32" s="37" t="s">
        <v>1126</v>
      </c>
      <c r="P32" s="37" t="s">
        <v>76</v>
      </c>
      <c r="Q32" s="42" t="s">
        <v>137</v>
      </c>
      <c r="R32" s="96">
        <v>41354</v>
      </c>
      <c r="S32" s="48">
        <v>12</v>
      </c>
      <c r="T32" s="45">
        <v>45736.400000000001</v>
      </c>
      <c r="U32" s="56" t="s">
        <v>100</v>
      </c>
      <c r="V32" s="47" t="s">
        <v>215</v>
      </c>
      <c r="W32" s="47" t="s">
        <v>139</v>
      </c>
      <c r="X32" s="48">
        <v>7000</v>
      </c>
      <c r="Y32" s="48" t="s">
        <v>215</v>
      </c>
      <c r="Z32" s="42" t="s">
        <v>139</v>
      </c>
      <c r="AA32" s="56" t="s">
        <v>1127</v>
      </c>
      <c r="AB32" s="48"/>
      <c r="AC32" s="42" t="s">
        <v>452</v>
      </c>
      <c r="AD32" s="49">
        <v>60</v>
      </c>
      <c r="AE32" s="50">
        <v>43840</v>
      </c>
      <c r="AF32" s="73">
        <v>45666</v>
      </c>
      <c r="AG32" s="40" t="s">
        <v>82</v>
      </c>
      <c r="AH32" s="40" t="s">
        <v>83</v>
      </c>
      <c r="AI32" s="42" t="s">
        <v>6544</v>
      </c>
      <c r="AJ32" s="40" t="s">
        <v>773</v>
      </c>
      <c r="AK32" s="51" t="s">
        <v>6517</v>
      </c>
      <c r="AL32" s="42"/>
      <c r="AM32" s="42" t="s">
        <v>86</v>
      </c>
      <c r="AN32" s="42" t="s">
        <v>87</v>
      </c>
      <c r="AO32" s="42" t="s">
        <v>88</v>
      </c>
      <c r="AP32" s="48" t="s">
        <v>1129</v>
      </c>
      <c r="AQ32" s="41">
        <v>2015</v>
      </c>
      <c r="AR32" s="51"/>
      <c r="AS32" s="42" t="s">
        <v>91</v>
      </c>
      <c r="AT32" s="37" t="s">
        <v>92</v>
      </c>
      <c r="AU32" s="37"/>
      <c r="AV32" s="40">
        <v>44941</v>
      </c>
      <c r="AW32" s="40"/>
      <c r="AX32" s="37"/>
      <c r="AY32" s="37"/>
      <c r="AZ32" s="37"/>
      <c r="BA32" s="40"/>
      <c r="BB32" s="40" t="s">
        <v>145</v>
      </c>
      <c r="BC32" s="40" t="s">
        <v>146</v>
      </c>
      <c r="BD32" s="42"/>
      <c r="BE32" s="40"/>
      <c r="BF32" s="52"/>
      <c r="BG32" s="53"/>
      <c r="BH32" s="54"/>
      <c r="BI32" s="47"/>
      <c r="BJ32" s="47"/>
      <c r="BK32" s="47"/>
      <c r="BL32" s="55"/>
      <c r="BM32" s="55"/>
      <c r="BN32" s="55"/>
    </row>
    <row r="33" s="36" customFormat="1" ht="60" customHeight="1">
      <c r="A33" s="37"/>
      <c r="B33" s="37" t="s">
        <v>62</v>
      </c>
      <c r="C33" s="37" t="s">
        <v>63</v>
      </c>
      <c r="D33" s="56" t="s">
        <v>64</v>
      </c>
      <c r="E33" s="56">
        <v>210</v>
      </c>
      <c r="F33" s="40" t="s">
        <v>1067</v>
      </c>
      <c r="G33" s="40" t="s">
        <v>1171</v>
      </c>
      <c r="H33" s="56" t="s">
        <v>1172</v>
      </c>
      <c r="I33" s="48" t="s">
        <v>1121</v>
      </c>
      <c r="J33" s="40" t="s">
        <v>1122</v>
      </c>
      <c r="K33" s="49" t="s">
        <v>463</v>
      </c>
      <c r="L33" s="49" t="s">
        <v>1123</v>
      </c>
      <c r="M33" s="49" t="s">
        <v>1124</v>
      </c>
      <c r="N33" s="56" t="s">
        <v>1173</v>
      </c>
      <c r="O33" s="37" t="s">
        <v>1126</v>
      </c>
      <c r="P33" s="37" t="s">
        <v>76</v>
      </c>
      <c r="Q33" s="42" t="s">
        <v>137</v>
      </c>
      <c r="R33" s="96">
        <v>41354</v>
      </c>
      <c r="S33" s="48">
        <v>12</v>
      </c>
      <c r="T33" s="45">
        <v>45736.400000000001</v>
      </c>
      <c r="U33" s="56" t="s">
        <v>100</v>
      </c>
      <c r="V33" s="47" t="s">
        <v>215</v>
      </c>
      <c r="W33" s="47" t="s">
        <v>139</v>
      </c>
      <c r="X33" s="48">
        <v>7000</v>
      </c>
      <c r="Y33" s="48" t="s">
        <v>215</v>
      </c>
      <c r="Z33" s="42" t="s">
        <v>139</v>
      </c>
      <c r="AA33" s="56" t="s">
        <v>1127</v>
      </c>
      <c r="AB33" s="48"/>
      <c r="AC33" s="42" t="s">
        <v>452</v>
      </c>
      <c r="AD33" s="49">
        <v>60</v>
      </c>
      <c r="AE33" s="50">
        <v>43840</v>
      </c>
      <c r="AF33" s="73">
        <v>45666</v>
      </c>
      <c r="AG33" s="40" t="s">
        <v>82</v>
      </c>
      <c r="AH33" s="40" t="s">
        <v>83</v>
      </c>
      <c r="AI33" s="42" t="s">
        <v>6545</v>
      </c>
      <c r="AJ33" s="40" t="s">
        <v>773</v>
      </c>
      <c r="AK33" s="51" t="s">
        <v>6517</v>
      </c>
      <c r="AL33" s="42"/>
      <c r="AM33" s="42" t="s">
        <v>86</v>
      </c>
      <c r="AN33" s="42" t="s">
        <v>87</v>
      </c>
      <c r="AO33" s="42" t="s">
        <v>88</v>
      </c>
      <c r="AP33" s="48" t="s">
        <v>1129</v>
      </c>
      <c r="AQ33" s="41">
        <v>2015</v>
      </c>
      <c r="AR33" s="51"/>
      <c r="AS33" s="42" t="s">
        <v>91</v>
      </c>
      <c r="AT33" s="37" t="s">
        <v>385</v>
      </c>
      <c r="AU33" s="37"/>
      <c r="AV33" s="40">
        <v>44941</v>
      </c>
      <c r="AW33" s="40"/>
      <c r="AX33" s="37"/>
      <c r="AY33" s="37"/>
      <c r="AZ33" s="37"/>
      <c r="BA33" s="40" t="s">
        <v>208</v>
      </c>
      <c r="BB33" s="40" t="s">
        <v>145</v>
      </c>
      <c r="BC33" s="40" t="s">
        <v>146</v>
      </c>
      <c r="BD33" s="42"/>
      <c r="BE33" s="40"/>
      <c r="BF33" s="52"/>
      <c r="BG33" s="53"/>
      <c r="BH33" s="54"/>
      <c r="BI33" s="47"/>
      <c r="BJ33" s="47"/>
      <c r="BK33" s="47"/>
      <c r="BL33" s="55"/>
      <c r="BM33" s="55"/>
      <c r="BN33" s="55"/>
    </row>
    <row r="34" s="125" customFormat="1" ht="60" customHeight="1">
      <c r="A34" s="58"/>
      <c r="B34" s="58" t="s">
        <v>62</v>
      </c>
      <c r="C34" s="58" t="s">
        <v>63</v>
      </c>
      <c r="D34" s="59" t="s">
        <v>64</v>
      </c>
      <c r="E34" s="59">
        <v>210</v>
      </c>
      <c r="F34" s="62" t="s">
        <v>1067</v>
      </c>
      <c r="G34" s="62" t="s">
        <v>1292</v>
      </c>
      <c r="H34" s="59" t="s">
        <v>1293</v>
      </c>
      <c r="I34" s="63" t="s">
        <v>577</v>
      </c>
      <c r="J34" s="62" t="s">
        <v>578</v>
      </c>
      <c r="K34" s="64" t="s">
        <v>579</v>
      </c>
      <c r="L34" s="79" t="s">
        <v>580</v>
      </c>
      <c r="M34" s="64" t="s">
        <v>581</v>
      </c>
      <c r="N34" s="64" t="s">
        <v>1294</v>
      </c>
      <c r="O34" s="58" t="s">
        <v>397</v>
      </c>
      <c r="P34" s="58" t="s">
        <v>76</v>
      </c>
      <c r="Q34" s="66" t="s">
        <v>398</v>
      </c>
      <c r="R34" s="116">
        <v>42592</v>
      </c>
      <c r="S34" s="63">
        <v>15</v>
      </c>
      <c r="T34" s="69">
        <v>48070</v>
      </c>
      <c r="U34" s="59" t="s">
        <v>100</v>
      </c>
      <c r="V34" s="71"/>
      <c r="W34" s="71" t="s">
        <v>399</v>
      </c>
      <c r="X34" s="63">
        <v>100</v>
      </c>
      <c r="Y34" s="63"/>
      <c r="Z34" s="66" t="s">
        <v>399</v>
      </c>
      <c r="AA34" s="59" t="s">
        <v>400</v>
      </c>
      <c r="AB34" s="63"/>
      <c r="AC34" s="66" t="s">
        <v>399</v>
      </c>
      <c r="AD34" s="64">
        <v>24</v>
      </c>
      <c r="AE34" s="116">
        <v>45001</v>
      </c>
      <c r="AF34" s="73">
        <v>45731</v>
      </c>
      <c r="AG34" s="62" t="s">
        <v>82</v>
      </c>
      <c r="AH34" s="62" t="s">
        <v>83</v>
      </c>
      <c r="AI34" s="58" t="s">
        <v>6546</v>
      </c>
      <c r="AJ34" s="62" t="s">
        <v>1338</v>
      </c>
      <c r="AK34" s="73" t="s">
        <v>6510</v>
      </c>
      <c r="AL34" s="66"/>
      <c r="AM34" s="66" t="s">
        <v>86</v>
      </c>
      <c r="AN34" s="66" t="s">
        <v>87</v>
      </c>
      <c r="AO34" s="66" t="s">
        <v>88</v>
      </c>
      <c r="AP34" s="63" t="s">
        <v>584</v>
      </c>
      <c r="AQ34" s="74" t="s">
        <v>799</v>
      </c>
      <c r="AR34" s="73"/>
      <c r="AS34" s="66" t="s">
        <v>91</v>
      </c>
      <c r="AT34" s="58" t="s">
        <v>385</v>
      </c>
      <c r="AU34" s="58"/>
      <c r="AV34" s="62"/>
      <c r="AW34" s="62"/>
      <c r="AX34" s="58"/>
      <c r="AY34" s="58"/>
      <c r="AZ34" s="58"/>
      <c r="BA34" s="62" t="s">
        <v>343</v>
      </c>
      <c r="BB34" s="62" t="s">
        <v>403</v>
      </c>
      <c r="BC34" s="62" t="s">
        <v>404</v>
      </c>
      <c r="BD34" s="66">
        <v>3160</v>
      </c>
      <c r="BE34" s="62"/>
      <c r="BF34" s="75"/>
      <c r="BG34" s="62" t="s">
        <v>1027</v>
      </c>
      <c r="BH34" s="71"/>
      <c r="BI34" s="71"/>
      <c r="BJ34" s="60" t="s">
        <v>407</v>
      </c>
      <c r="BK34" s="71" t="s">
        <v>588</v>
      </c>
      <c r="BM34" s="125" t="s">
        <v>6514</v>
      </c>
    </row>
    <row r="35" s="125" customFormat="1" ht="60" customHeight="1">
      <c r="A35" s="58"/>
      <c r="B35" s="58" t="s">
        <v>62</v>
      </c>
      <c r="C35" s="58" t="s">
        <v>63</v>
      </c>
      <c r="D35" s="59" t="s">
        <v>64</v>
      </c>
      <c r="E35" s="59">
        <v>210</v>
      </c>
      <c r="F35" s="62" t="s">
        <v>1067</v>
      </c>
      <c r="G35" s="62" t="s">
        <v>1296</v>
      </c>
      <c r="H35" s="59" t="s">
        <v>1297</v>
      </c>
      <c r="I35" s="63" t="s">
        <v>577</v>
      </c>
      <c r="J35" s="62" t="s">
        <v>578</v>
      </c>
      <c r="K35" s="64" t="s">
        <v>579</v>
      </c>
      <c r="L35" s="79" t="s">
        <v>580</v>
      </c>
      <c r="M35" s="64" t="s">
        <v>581</v>
      </c>
      <c r="N35" s="64" t="s">
        <v>1298</v>
      </c>
      <c r="O35" s="58" t="s">
        <v>397</v>
      </c>
      <c r="P35" s="58" t="s">
        <v>76</v>
      </c>
      <c r="Q35" s="66" t="s">
        <v>398</v>
      </c>
      <c r="R35" s="116">
        <v>42592</v>
      </c>
      <c r="S35" s="63">
        <v>15</v>
      </c>
      <c r="T35" s="69">
        <v>48070</v>
      </c>
      <c r="U35" s="59" t="s">
        <v>100</v>
      </c>
      <c r="V35" s="71"/>
      <c r="W35" s="71" t="s">
        <v>399</v>
      </c>
      <c r="X35" s="63">
        <v>100</v>
      </c>
      <c r="Y35" s="63"/>
      <c r="Z35" s="66" t="s">
        <v>399</v>
      </c>
      <c r="AA35" s="59" t="s">
        <v>400</v>
      </c>
      <c r="AB35" s="63"/>
      <c r="AC35" s="66" t="s">
        <v>399</v>
      </c>
      <c r="AD35" s="64">
        <v>24</v>
      </c>
      <c r="AE35" s="116">
        <v>45001</v>
      </c>
      <c r="AF35" s="73">
        <v>45731</v>
      </c>
      <c r="AG35" s="62" t="s">
        <v>82</v>
      </c>
      <c r="AH35" s="62" t="s">
        <v>83</v>
      </c>
      <c r="AI35" s="58" t="s">
        <v>6547</v>
      </c>
      <c r="AJ35" s="62" t="s">
        <v>1623</v>
      </c>
      <c r="AK35" s="73" t="s">
        <v>6510</v>
      </c>
      <c r="AL35" s="66"/>
      <c r="AM35" s="66" t="s">
        <v>86</v>
      </c>
      <c r="AN35" s="66" t="s">
        <v>87</v>
      </c>
      <c r="AO35" s="66" t="s">
        <v>88</v>
      </c>
      <c r="AP35" s="63" t="s">
        <v>584</v>
      </c>
      <c r="AQ35" s="74" t="s">
        <v>799</v>
      </c>
      <c r="AR35" s="73"/>
      <c r="AS35" s="66" t="s">
        <v>91</v>
      </c>
      <c r="AT35" s="58" t="s">
        <v>385</v>
      </c>
      <c r="AU35" s="58"/>
      <c r="AV35" s="62"/>
      <c r="AW35" s="62"/>
      <c r="AX35" s="58"/>
      <c r="AY35" s="58"/>
      <c r="AZ35" s="58"/>
      <c r="BA35" s="62" t="s">
        <v>343</v>
      </c>
      <c r="BB35" s="62" t="s">
        <v>403</v>
      </c>
      <c r="BC35" s="62" t="s">
        <v>404</v>
      </c>
      <c r="BD35" s="66">
        <v>3160</v>
      </c>
      <c r="BE35" s="62"/>
      <c r="BF35" s="75"/>
      <c r="BG35" s="62" t="s">
        <v>1027</v>
      </c>
      <c r="BH35" s="71"/>
      <c r="BI35" s="71"/>
      <c r="BJ35" s="60" t="s">
        <v>407</v>
      </c>
      <c r="BK35" s="71" t="s">
        <v>588</v>
      </c>
      <c r="BM35" s="125" t="s">
        <v>6514</v>
      </c>
    </row>
    <row r="36" s="125" customFormat="1" ht="60" customHeight="1">
      <c r="A36" s="71"/>
      <c r="B36" s="58" t="s">
        <v>62</v>
      </c>
      <c r="C36" s="58" t="s">
        <v>63</v>
      </c>
      <c r="D36" s="104" t="s">
        <v>64</v>
      </c>
      <c r="E36" s="104">
        <v>210</v>
      </c>
      <c r="F36" s="105" t="s">
        <v>1067</v>
      </c>
      <c r="G36" s="62" t="s">
        <v>1320</v>
      </c>
      <c r="H36" s="104" t="s">
        <v>1321</v>
      </c>
      <c r="I36" s="106" t="s">
        <v>577</v>
      </c>
      <c r="J36" s="105" t="s">
        <v>578</v>
      </c>
      <c r="K36" s="107" t="s">
        <v>579</v>
      </c>
      <c r="L36" s="177" t="s">
        <v>580</v>
      </c>
      <c r="M36" s="107" t="s">
        <v>581</v>
      </c>
      <c r="N36" s="107" t="s">
        <v>1322</v>
      </c>
      <c r="O36" s="71" t="s">
        <v>397</v>
      </c>
      <c r="P36" s="71" t="s">
        <v>76</v>
      </c>
      <c r="Q36" s="108" t="s">
        <v>398</v>
      </c>
      <c r="R36" s="115">
        <v>42592</v>
      </c>
      <c r="S36" s="106">
        <v>15</v>
      </c>
      <c r="T36" s="109">
        <v>48070</v>
      </c>
      <c r="U36" s="104" t="s">
        <v>100</v>
      </c>
      <c r="V36" s="71"/>
      <c r="W36" s="71" t="s">
        <v>399</v>
      </c>
      <c r="X36" s="106">
        <v>100</v>
      </c>
      <c r="Y36" s="106"/>
      <c r="Z36" s="108" t="s">
        <v>399</v>
      </c>
      <c r="AA36" s="104" t="s">
        <v>400</v>
      </c>
      <c r="AB36" s="106"/>
      <c r="AC36" s="108" t="s">
        <v>399</v>
      </c>
      <c r="AD36" s="107">
        <v>24</v>
      </c>
      <c r="AE36" s="115">
        <v>45001</v>
      </c>
      <c r="AF36" s="73">
        <v>45731</v>
      </c>
      <c r="AG36" s="105" t="s">
        <v>82</v>
      </c>
      <c r="AH36" s="105" t="s">
        <v>83</v>
      </c>
      <c r="AI36" s="71" t="s">
        <v>6548</v>
      </c>
      <c r="AJ36" s="105" t="s">
        <v>1623</v>
      </c>
      <c r="AK36" s="111" t="s">
        <v>6510</v>
      </c>
      <c r="AL36" s="108"/>
      <c r="AM36" s="108" t="s">
        <v>86</v>
      </c>
      <c r="AN36" s="108" t="s">
        <v>87</v>
      </c>
      <c r="AO36" s="108" t="s">
        <v>88</v>
      </c>
      <c r="AP36" s="106" t="s">
        <v>584</v>
      </c>
      <c r="AQ36" s="60" t="s">
        <v>799</v>
      </c>
      <c r="AR36" s="111"/>
      <c r="AS36" s="108" t="s">
        <v>91</v>
      </c>
      <c r="AT36" s="71" t="s">
        <v>385</v>
      </c>
      <c r="AU36" s="71"/>
      <c r="AV36" s="105"/>
      <c r="AW36" s="105"/>
      <c r="AX36" s="71"/>
      <c r="AY36" s="71"/>
      <c r="AZ36" s="71"/>
      <c r="BA36" s="105" t="s">
        <v>343</v>
      </c>
      <c r="BB36" s="105" t="s">
        <v>403</v>
      </c>
      <c r="BC36" s="105" t="s">
        <v>404</v>
      </c>
      <c r="BD36" s="108">
        <v>3160</v>
      </c>
      <c r="BE36" s="105"/>
      <c r="BF36" s="112"/>
      <c r="BG36" s="105" t="s">
        <v>1027</v>
      </c>
      <c r="BH36" s="71"/>
      <c r="BI36" s="71"/>
      <c r="BJ36" s="60" t="s">
        <v>407</v>
      </c>
      <c r="BK36" s="71" t="s">
        <v>588</v>
      </c>
      <c r="BM36" s="125" t="s">
        <v>6514</v>
      </c>
    </row>
    <row r="37" s="125" customFormat="1" ht="60" customHeight="1">
      <c r="A37" s="71"/>
      <c r="B37" s="58" t="s">
        <v>62</v>
      </c>
      <c r="C37" s="58" t="s">
        <v>63</v>
      </c>
      <c r="D37" s="104" t="s">
        <v>64</v>
      </c>
      <c r="E37" s="104">
        <v>210</v>
      </c>
      <c r="F37" s="105" t="s">
        <v>1067</v>
      </c>
      <c r="G37" s="62" t="s">
        <v>1324</v>
      </c>
      <c r="H37" s="104" t="s">
        <v>1325</v>
      </c>
      <c r="I37" s="106" t="s">
        <v>577</v>
      </c>
      <c r="J37" s="105" t="s">
        <v>578</v>
      </c>
      <c r="K37" s="107" t="s">
        <v>579</v>
      </c>
      <c r="L37" s="177" t="s">
        <v>580</v>
      </c>
      <c r="M37" s="107" t="s">
        <v>581</v>
      </c>
      <c r="N37" s="107" t="s">
        <v>1326</v>
      </c>
      <c r="O37" s="71" t="s">
        <v>397</v>
      </c>
      <c r="P37" s="71" t="s">
        <v>76</v>
      </c>
      <c r="Q37" s="108" t="s">
        <v>398</v>
      </c>
      <c r="R37" s="115">
        <v>42592</v>
      </c>
      <c r="S37" s="106">
        <v>15</v>
      </c>
      <c r="T37" s="109">
        <v>48070</v>
      </c>
      <c r="U37" s="104" t="s">
        <v>100</v>
      </c>
      <c r="V37" s="71"/>
      <c r="W37" s="71" t="s">
        <v>399</v>
      </c>
      <c r="X37" s="106">
        <v>100</v>
      </c>
      <c r="Y37" s="106"/>
      <c r="Z37" s="108" t="s">
        <v>399</v>
      </c>
      <c r="AA37" s="104" t="s">
        <v>400</v>
      </c>
      <c r="AB37" s="106"/>
      <c r="AC37" s="108" t="s">
        <v>399</v>
      </c>
      <c r="AD37" s="107">
        <v>24</v>
      </c>
      <c r="AE37" s="115">
        <v>45001</v>
      </c>
      <c r="AF37" s="73">
        <v>45731</v>
      </c>
      <c r="AG37" s="105" t="s">
        <v>82</v>
      </c>
      <c r="AH37" s="105" t="s">
        <v>83</v>
      </c>
      <c r="AI37" s="71" t="s">
        <v>6549</v>
      </c>
      <c r="AJ37" s="105" t="s">
        <v>1623</v>
      </c>
      <c r="AK37" s="111" t="s">
        <v>6510</v>
      </c>
      <c r="AL37" s="108"/>
      <c r="AM37" s="108" t="s">
        <v>86</v>
      </c>
      <c r="AN37" s="108" t="s">
        <v>87</v>
      </c>
      <c r="AO37" s="108" t="s">
        <v>88</v>
      </c>
      <c r="AP37" s="106" t="s">
        <v>584</v>
      </c>
      <c r="AQ37" s="60" t="s">
        <v>799</v>
      </c>
      <c r="AR37" s="111"/>
      <c r="AS37" s="108" t="s">
        <v>91</v>
      </c>
      <c r="AT37" s="71" t="s">
        <v>385</v>
      </c>
      <c r="AU37" s="71"/>
      <c r="AV37" s="105"/>
      <c r="AW37" s="105"/>
      <c r="AX37" s="71"/>
      <c r="AY37" s="71"/>
      <c r="AZ37" s="71"/>
      <c r="BA37" s="105" t="s">
        <v>343</v>
      </c>
      <c r="BB37" s="105" t="s">
        <v>403</v>
      </c>
      <c r="BC37" s="105" t="s">
        <v>404</v>
      </c>
      <c r="BD37" s="108">
        <v>3160</v>
      </c>
      <c r="BE37" s="105"/>
      <c r="BF37" s="112"/>
      <c r="BG37" s="105" t="s">
        <v>1027</v>
      </c>
      <c r="BH37" s="71"/>
      <c r="BI37" s="71"/>
      <c r="BJ37" s="60" t="s">
        <v>407</v>
      </c>
      <c r="BK37" s="71" t="s">
        <v>588</v>
      </c>
      <c r="BM37" s="125" t="s">
        <v>6514</v>
      </c>
    </row>
    <row r="38" s="125" customFormat="1" ht="60" customHeight="1">
      <c r="A38" s="58"/>
      <c r="B38" s="58" t="s">
        <v>62</v>
      </c>
      <c r="C38" s="58" t="s">
        <v>63</v>
      </c>
      <c r="D38" s="59" t="s">
        <v>64</v>
      </c>
      <c r="E38" s="59">
        <v>213</v>
      </c>
      <c r="F38" s="62" t="s">
        <v>574</v>
      </c>
      <c r="G38" s="62" t="s">
        <v>857</v>
      </c>
      <c r="H38" s="59" t="s">
        <v>1571</v>
      </c>
      <c r="I38" s="63" t="s">
        <v>577</v>
      </c>
      <c r="J38" s="62" t="s">
        <v>578</v>
      </c>
      <c r="K38" s="64" t="s">
        <v>579</v>
      </c>
      <c r="L38" s="79" t="s">
        <v>580</v>
      </c>
      <c r="M38" s="64" t="s">
        <v>581</v>
      </c>
      <c r="N38" s="64" t="s">
        <v>1572</v>
      </c>
      <c r="O38" s="58" t="s">
        <v>397</v>
      </c>
      <c r="P38" s="58" t="s">
        <v>76</v>
      </c>
      <c r="Q38" s="66" t="s">
        <v>398</v>
      </c>
      <c r="R38" s="116">
        <v>44418</v>
      </c>
      <c r="S38" s="63">
        <v>15</v>
      </c>
      <c r="T38" s="69">
        <v>49896</v>
      </c>
      <c r="U38" s="59" t="s">
        <v>100</v>
      </c>
      <c r="V38" s="71"/>
      <c r="W38" s="71" t="s">
        <v>399</v>
      </c>
      <c r="X38" s="63">
        <v>100</v>
      </c>
      <c r="Y38" s="63"/>
      <c r="Z38" s="66" t="s">
        <v>399</v>
      </c>
      <c r="AA38" s="59" t="s">
        <v>400</v>
      </c>
      <c r="AB38" s="63"/>
      <c r="AC38" s="66" t="s">
        <v>399</v>
      </c>
      <c r="AD38" s="64">
        <v>24</v>
      </c>
      <c r="AE38" s="116">
        <v>45001</v>
      </c>
      <c r="AF38" s="73">
        <v>45731</v>
      </c>
      <c r="AG38" s="62" t="s">
        <v>82</v>
      </c>
      <c r="AH38" s="62" t="s">
        <v>83</v>
      </c>
      <c r="AI38" s="58" t="s">
        <v>6550</v>
      </c>
      <c r="AJ38" s="62" t="s">
        <v>1623</v>
      </c>
      <c r="AK38" s="73" t="s">
        <v>6510</v>
      </c>
      <c r="AL38" s="66"/>
      <c r="AM38" s="66" t="s">
        <v>86</v>
      </c>
      <c r="AN38" s="66" t="s">
        <v>87</v>
      </c>
      <c r="AO38" s="66" t="s">
        <v>88</v>
      </c>
      <c r="AP38" s="63" t="s">
        <v>584</v>
      </c>
      <c r="AQ38" s="74">
        <v>2018</v>
      </c>
      <c r="AR38" s="73"/>
      <c r="AS38" s="66" t="s">
        <v>91</v>
      </c>
      <c r="AT38" s="58" t="s">
        <v>385</v>
      </c>
      <c r="AU38" s="58"/>
      <c r="AV38" s="62"/>
      <c r="AW38" s="62"/>
      <c r="AX38" s="58"/>
      <c r="AY38" s="58"/>
      <c r="AZ38" s="58"/>
      <c r="BA38" s="62"/>
      <c r="BB38" s="62" t="s">
        <v>403</v>
      </c>
      <c r="BC38" s="62" t="s">
        <v>404</v>
      </c>
      <c r="BD38" s="66">
        <v>3160</v>
      </c>
      <c r="BE38" s="62"/>
      <c r="BF38" s="75"/>
      <c r="BG38" s="62" t="s">
        <v>1027</v>
      </c>
      <c r="BH38" s="71"/>
      <c r="BI38" s="71"/>
      <c r="BJ38" s="60" t="s">
        <v>407</v>
      </c>
      <c r="BK38" s="71" t="s">
        <v>588</v>
      </c>
      <c r="BM38" s="125" t="s">
        <v>6514</v>
      </c>
    </row>
    <row r="39" s="125" customFormat="1" ht="60" customHeight="1">
      <c r="A39" s="58"/>
      <c r="B39" s="58" t="s">
        <v>62</v>
      </c>
      <c r="C39" s="58" t="s">
        <v>63</v>
      </c>
      <c r="D39" s="59" t="s">
        <v>64</v>
      </c>
      <c r="E39" s="59">
        <v>215</v>
      </c>
      <c r="F39" s="62" t="s">
        <v>1655</v>
      </c>
      <c r="G39" s="62" t="s">
        <v>857</v>
      </c>
      <c r="H39" s="59" t="s">
        <v>1751</v>
      </c>
      <c r="I39" s="63" t="s">
        <v>577</v>
      </c>
      <c r="J39" s="62" t="s">
        <v>578</v>
      </c>
      <c r="K39" s="64" t="s">
        <v>579</v>
      </c>
      <c r="L39" s="79" t="s">
        <v>580</v>
      </c>
      <c r="M39" s="64" t="s">
        <v>581</v>
      </c>
      <c r="N39" s="64" t="s">
        <v>6551</v>
      </c>
      <c r="O39" s="58" t="s">
        <v>397</v>
      </c>
      <c r="P39" s="58" t="s">
        <v>76</v>
      </c>
      <c r="Q39" s="66" t="s">
        <v>398</v>
      </c>
      <c r="R39" s="116">
        <v>44418</v>
      </c>
      <c r="S39" s="63">
        <v>15</v>
      </c>
      <c r="T39" s="69">
        <v>49896</v>
      </c>
      <c r="U39" s="59" t="s">
        <v>100</v>
      </c>
      <c r="V39" s="71"/>
      <c r="W39" s="71" t="s">
        <v>399</v>
      </c>
      <c r="X39" s="63">
        <v>100</v>
      </c>
      <c r="Y39" s="63"/>
      <c r="Z39" s="66" t="s">
        <v>399</v>
      </c>
      <c r="AA39" s="59" t="s">
        <v>400</v>
      </c>
      <c r="AB39" s="63"/>
      <c r="AC39" s="66" t="s">
        <v>399</v>
      </c>
      <c r="AD39" s="64">
        <v>24</v>
      </c>
      <c r="AE39" s="116">
        <v>45001</v>
      </c>
      <c r="AF39" s="73">
        <v>45731</v>
      </c>
      <c r="AG39" s="62" t="s">
        <v>82</v>
      </c>
      <c r="AH39" s="62" t="s">
        <v>83</v>
      </c>
      <c r="AI39" s="58" t="s">
        <v>6552</v>
      </c>
      <c r="AJ39" s="62" t="s">
        <v>1623</v>
      </c>
      <c r="AK39" s="73" t="s">
        <v>6510</v>
      </c>
      <c r="AL39" s="66"/>
      <c r="AM39" s="66" t="s">
        <v>86</v>
      </c>
      <c r="AN39" s="66" t="s">
        <v>87</v>
      </c>
      <c r="AO39" s="66" t="s">
        <v>88</v>
      </c>
      <c r="AP39" s="63" t="s">
        <v>584</v>
      </c>
      <c r="AQ39" s="74"/>
      <c r="AR39" s="73"/>
      <c r="AS39" s="66" t="s">
        <v>91</v>
      </c>
      <c r="AT39" s="58" t="s">
        <v>385</v>
      </c>
      <c r="AU39" s="58"/>
      <c r="AV39" s="62"/>
      <c r="AW39" s="62"/>
      <c r="AX39" s="58"/>
      <c r="AY39" s="58"/>
      <c r="AZ39" s="58"/>
      <c r="BA39" s="62" t="s">
        <v>343</v>
      </c>
      <c r="BB39" s="62" t="s">
        <v>403</v>
      </c>
      <c r="BC39" s="62" t="s">
        <v>404</v>
      </c>
      <c r="BD39" s="66">
        <v>3160</v>
      </c>
      <c r="BE39" s="62"/>
      <c r="BF39" s="75"/>
      <c r="BG39" s="62" t="s">
        <v>1027</v>
      </c>
      <c r="BH39" s="71"/>
      <c r="BI39" s="71"/>
      <c r="BJ39" s="60" t="s">
        <v>407</v>
      </c>
      <c r="BK39" s="71" t="s">
        <v>588</v>
      </c>
      <c r="BM39" s="125" t="s">
        <v>6514</v>
      </c>
    </row>
    <row r="40" s="125" customFormat="1" ht="60" customHeight="1">
      <c r="A40" s="58"/>
      <c r="B40" s="58" t="s">
        <v>62</v>
      </c>
      <c r="C40" s="58" t="s">
        <v>63</v>
      </c>
      <c r="D40" s="59" t="s">
        <v>64</v>
      </c>
      <c r="E40" s="59">
        <v>215</v>
      </c>
      <c r="F40" s="62" t="s">
        <v>1655</v>
      </c>
      <c r="G40" s="62" t="s">
        <v>857</v>
      </c>
      <c r="H40" s="59" t="s">
        <v>1761</v>
      </c>
      <c r="I40" s="63" t="s">
        <v>577</v>
      </c>
      <c r="J40" s="62" t="s">
        <v>578</v>
      </c>
      <c r="K40" s="64" t="s">
        <v>579</v>
      </c>
      <c r="L40" s="79" t="s">
        <v>580</v>
      </c>
      <c r="M40" s="64" t="s">
        <v>581</v>
      </c>
      <c r="N40" s="64" t="s">
        <v>1762</v>
      </c>
      <c r="O40" s="58" t="s">
        <v>397</v>
      </c>
      <c r="P40" s="58" t="s">
        <v>76</v>
      </c>
      <c r="Q40" s="66" t="s">
        <v>398</v>
      </c>
      <c r="R40" s="116">
        <v>44418</v>
      </c>
      <c r="S40" s="63">
        <v>15</v>
      </c>
      <c r="T40" s="69">
        <v>49896</v>
      </c>
      <c r="U40" s="59" t="s">
        <v>100</v>
      </c>
      <c r="V40" s="71"/>
      <c r="W40" s="71" t="s">
        <v>399</v>
      </c>
      <c r="X40" s="63">
        <v>100</v>
      </c>
      <c r="Y40" s="63"/>
      <c r="Z40" s="66" t="s">
        <v>399</v>
      </c>
      <c r="AA40" s="59" t="s">
        <v>400</v>
      </c>
      <c r="AB40" s="63"/>
      <c r="AC40" s="66" t="s">
        <v>399</v>
      </c>
      <c r="AD40" s="64">
        <v>24</v>
      </c>
      <c r="AE40" s="116">
        <v>45001</v>
      </c>
      <c r="AF40" s="73">
        <v>45731</v>
      </c>
      <c r="AG40" s="62" t="s">
        <v>82</v>
      </c>
      <c r="AH40" s="62" t="s">
        <v>83</v>
      </c>
      <c r="AI40" s="58" t="s">
        <v>6553</v>
      </c>
      <c r="AJ40" s="62" t="s">
        <v>1623</v>
      </c>
      <c r="AK40" s="73" t="s">
        <v>6510</v>
      </c>
      <c r="AL40" s="66"/>
      <c r="AM40" s="66" t="s">
        <v>86</v>
      </c>
      <c r="AN40" s="66" t="s">
        <v>87</v>
      </c>
      <c r="AO40" s="66" t="s">
        <v>88</v>
      </c>
      <c r="AP40" s="63" t="s">
        <v>584</v>
      </c>
      <c r="AQ40" s="74"/>
      <c r="AR40" s="73"/>
      <c r="AS40" s="66" t="s">
        <v>91</v>
      </c>
      <c r="AT40" s="58" t="s">
        <v>385</v>
      </c>
      <c r="AU40" s="58"/>
      <c r="AV40" s="62"/>
      <c r="AW40" s="62"/>
      <c r="AX40" s="58"/>
      <c r="AY40" s="58"/>
      <c r="AZ40" s="58"/>
      <c r="BA40" s="62" t="s">
        <v>343</v>
      </c>
      <c r="BB40" s="62" t="s">
        <v>403</v>
      </c>
      <c r="BC40" s="62" t="s">
        <v>404</v>
      </c>
      <c r="BD40" s="66">
        <v>3160</v>
      </c>
      <c r="BE40" s="62"/>
      <c r="BF40" s="75"/>
      <c r="BG40" s="62" t="s">
        <v>1027</v>
      </c>
      <c r="BH40" s="71"/>
      <c r="BI40" s="71"/>
      <c r="BJ40" s="60" t="s">
        <v>407</v>
      </c>
      <c r="BK40" s="71" t="s">
        <v>588</v>
      </c>
      <c r="BM40" s="125" t="s">
        <v>6514</v>
      </c>
    </row>
    <row r="41" s="125" customFormat="1" ht="60" customHeight="1">
      <c r="A41" s="58"/>
      <c r="B41" s="58" t="s">
        <v>62</v>
      </c>
      <c r="C41" s="58" t="s">
        <v>63</v>
      </c>
      <c r="D41" s="59" t="s">
        <v>64</v>
      </c>
      <c r="E41" s="59">
        <v>215</v>
      </c>
      <c r="F41" s="62" t="s">
        <v>1655</v>
      </c>
      <c r="G41" s="62" t="s">
        <v>857</v>
      </c>
      <c r="H41" s="59" t="s">
        <v>1764</v>
      </c>
      <c r="I41" s="63" t="s">
        <v>577</v>
      </c>
      <c r="J41" s="62" t="s">
        <v>578</v>
      </c>
      <c r="K41" s="64" t="s">
        <v>579</v>
      </c>
      <c r="L41" s="79" t="s">
        <v>580</v>
      </c>
      <c r="M41" s="64" t="s">
        <v>581</v>
      </c>
      <c r="N41" s="64" t="s">
        <v>1765</v>
      </c>
      <c r="O41" s="58" t="s">
        <v>397</v>
      </c>
      <c r="P41" s="58" t="s">
        <v>76</v>
      </c>
      <c r="Q41" s="66" t="s">
        <v>398</v>
      </c>
      <c r="R41" s="116">
        <v>44418</v>
      </c>
      <c r="S41" s="63">
        <v>15</v>
      </c>
      <c r="T41" s="69">
        <v>49896</v>
      </c>
      <c r="U41" s="59" t="s">
        <v>100</v>
      </c>
      <c r="V41" s="71"/>
      <c r="W41" s="71" t="s">
        <v>399</v>
      </c>
      <c r="X41" s="63">
        <v>100</v>
      </c>
      <c r="Y41" s="63"/>
      <c r="Z41" s="66" t="s">
        <v>399</v>
      </c>
      <c r="AA41" s="59" t="s">
        <v>400</v>
      </c>
      <c r="AB41" s="63"/>
      <c r="AC41" s="66" t="s">
        <v>399</v>
      </c>
      <c r="AD41" s="64">
        <v>24</v>
      </c>
      <c r="AE41" s="116">
        <v>45001</v>
      </c>
      <c r="AF41" s="73">
        <v>45731</v>
      </c>
      <c r="AG41" s="62" t="s">
        <v>82</v>
      </c>
      <c r="AH41" s="62" t="s">
        <v>83</v>
      </c>
      <c r="AI41" s="58" t="s">
        <v>6554</v>
      </c>
      <c r="AJ41" s="62" t="s">
        <v>1623</v>
      </c>
      <c r="AK41" s="73" t="s">
        <v>6510</v>
      </c>
      <c r="AL41" s="66"/>
      <c r="AM41" s="66" t="s">
        <v>86</v>
      </c>
      <c r="AN41" s="66" t="s">
        <v>87</v>
      </c>
      <c r="AO41" s="66" t="s">
        <v>88</v>
      </c>
      <c r="AP41" s="63" t="s">
        <v>584</v>
      </c>
      <c r="AQ41" s="74"/>
      <c r="AR41" s="73"/>
      <c r="AS41" s="66" t="s">
        <v>91</v>
      </c>
      <c r="AT41" s="58" t="s">
        <v>385</v>
      </c>
      <c r="AU41" s="58"/>
      <c r="AV41" s="62"/>
      <c r="AW41" s="62"/>
      <c r="AX41" s="58"/>
      <c r="AY41" s="58"/>
      <c r="AZ41" s="58"/>
      <c r="BA41" s="62" t="s">
        <v>343</v>
      </c>
      <c r="BB41" s="62" t="s">
        <v>403</v>
      </c>
      <c r="BC41" s="62" t="s">
        <v>404</v>
      </c>
      <c r="BD41" s="66">
        <v>3160</v>
      </c>
      <c r="BE41" s="62"/>
      <c r="BF41" s="75"/>
      <c r="BG41" s="62" t="s">
        <v>1027</v>
      </c>
      <c r="BH41" s="71"/>
      <c r="BI41" s="71"/>
      <c r="BJ41" s="60" t="s">
        <v>407</v>
      </c>
      <c r="BK41" s="71" t="s">
        <v>588</v>
      </c>
      <c r="BM41" s="125" t="s">
        <v>6514</v>
      </c>
    </row>
    <row r="42" s="125" customFormat="1" ht="60" customHeight="1">
      <c r="A42" s="58"/>
      <c r="B42" s="58" t="s">
        <v>62</v>
      </c>
      <c r="C42" s="58" t="s">
        <v>63</v>
      </c>
      <c r="D42" s="59" t="s">
        <v>64</v>
      </c>
      <c r="E42" s="59">
        <v>215</v>
      </c>
      <c r="F42" s="62" t="s">
        <v>1655</v>
      </c>
      <c r="G42" s="62" t="s">
        <v>857</v>
      </c>
      <c r="H42" s="59" t="s">
        <v>1767</v>
      </c>
      <c r="I42" s="63" t="s">
        <v>577</v>
      </c>
      <c r="J42" s="62" t="s">
        <v>578</v>
      </c>
      <c r="K42" s="64" t="s">
        <v>579</v>
      </c>
      <c r="L42" s="79" t="s">
        <v>580</v>
      </c>
      <c r="M42" s="64" t="s">
        <v>581</v>
      </c>
      <c r="N42" s="64" t="s">
        <v>1768</v>
      </c>
      <c r="O42" s="58" t="s">
        <v>397</v>
      </c>
      <c r="P42" s="58" t="s">
        <v>76</v>
      </c>
      <c r="Q42" s="66" t="s">
        <v>398</v>
      </c>
      <c r="R42" s="116">
        <v>44418</v>
      </c>
      <c r="S42" s="63">
        <v>15</v>
      </c>
      <c r="T42" s="69">
        <v>49896</v>
      </c>
      <c r="U42" s="59" t="s">
        <v>100</v>
      </c>
      <c r="V42" s="71"/>
      <c r="W42" s="71" t="s">
        <v>399</v>
      </c>
      <c r="X42" s="63">
        <v>100</v>
      </c>
      <c r="Y42" s="63"/>
      <c r="Z42" s="66" t="s">
        <v>399</v>
      </c>
      <c r="AA42" s="59" t="s">
        <v>400</v>
      </c>
      <c r="AB42" s="63"/>
      <c r="AC42" s="66" t="s">
        <v>399</v>
      </c>
      <c r="AD42" s="64">
        <v>24</v>
      </c>
      <c r="AE42" s="116">
        <v>45001</v>
      </c>
      <c r="AF42" s="73">
        <v>45731</v>
      </c>
      <c r="AG42" s="62" t="s">
        <v>82</v>
      </c>
      <c r="AH42" s="62" t="s">
        <v>83</v>
      </c>
      <c r="AI42" s="58" t="s">
        <v>6555</v>
      </c>
      <c r="AJ42" s="62" t="s">
        <v>1623</v>
      </c>
      <c r="AK42" s="73" t="s">
        <v>6510</v>
      </c>
      <c r="AL42" s="66"/>
      <c r="AM42" s="66" t="s">
        <v>86</v>
      </c>
      <c r="AN42" s="66" t="s">
        <v>87</v>
      </c>
      <c r="AO42" s="66" t="s">
        <v>88</v>
      </c>
      <c r="AP42" s="63" t="s">
        <v>584</v>
      </c>
      <c r="AQ42" s="74"/>
      <c r="AR42" s="73"/>
      <c r="AS42" s="66" t="s">
        <v>91</v>
      </c>
      <c r="AT42" s="58" t="s">
        <v>385</v>
      </c>
      <c r="AU42" s="58"/>
      <c r="AV42" s="62"/>
      <c r="AW42" s="62"/>
      <c r="AX42" s="58"/>
      <c r="AY42" s="58"/>
      <c r="AZ42" s="58"/>
      <c r="BA42" s="62" t="s">
        <v>343</v>
      </c>
      <c r="BB42" s="62" t="s">
        <v>403</v>
      </c>
      <c r="BC42" s="62" t="s">
        <v>404</v>
      </c>
      <c r="BD42" s="66">
        <v>3160</v>
      </c>
      <c r="BE42" s="62"/>
      <c r="BF42" s="75"/>
      <c r="BG42" s="62" t="s">
        <v>1027</v>
      </c>
      <c r="BH42" s="71"/>
      <c r="BI42" s="71"/>
      <c r="BJ42" s="60" t="s">
        <v>407</v>
      </c>
      <c r="BK42" s="71" t="s">
        <v>588</v>
      </c>
      <c r="BM42" s="125" t="s">
        <v>6514</v>
      </c>
    </row>
    <row r="43" s="125" customFormat="1" ht="60" customHeight="1">
      <c r="A43" s="58"/>
      <c r="B43" s="58" t="s">
        <v>62</v>
      </c>
      <c r="C43" s="58" t="s">
        <v>63</v>
      </c>
      <c r="D43" s="59" t="s">
        <v>64</v>
      </c>
      <c r="E43" s="59">
        <v>215</v>
      </c>
      <c r="F43" s="62" t="s">
        <v>1655</v>
      </c>
      <c r="G43" s="62" t="s">
        <v>857</v>
      </c>
      <c r="H43" s="59" t="s">
        <v>1770</v>
      </c>
      <c r="I43" s="63" t="s">
        <v>577</v>
      </c>
      <c r="J43" s="62" t="s">
        <v>578</v>
      </c>
      <c r="K43" s="64" t="s">
        <v>579</v>
      </c>
      <c r="L43" s="79" t="s">
        <v>580</v>
      </c>
      <c r="M43" s="64" t="s">
        <v>581</v>
      </c>
      <c r="N43" s="64" t="s">
        <v>1771</v>
      </c>
      <c r="O43" s="58" t="s">
        <v>397</v>
      </c>
      <c r="P43" s="58" t="s">
        <v>76</v>
      </c>
      <c r="Q43" s="66" t="s">
        <v>398</v>
      </c>
      <c r="R43" s="116">
        <v>44418</v>
      </c>
      <c r="S43" s="63">
        <v>15</v>
      </c>
      <c r="T43" s="69">
        <v>49896</v>
      </c>
      <c r="U43" s="59" t="s">
        <v>100</v>
      </c>
      <c r="V43" s="71"/>
      <c r="W43" s="71" t="s">
        <v>399</v>
      </c>
      <c r="X43" s="63">
        <v>100</v>
      </c>
      <c r="Y43" s="63"/>
      <c r="Z43" s="66" t="s">
        <v>399</v>
      </c>
      <c r="AA43" s="59" t="s">
        <v>400</v>
      </c>
      <c r="AB43" s="63"/>
      <c r="AC43" s="66" t="s">
        <v>399</v>
      </c>
      <c r="AD43" s="64">
        <v>24</v>
      </c>
      <c r="AE43" s="116">
        <v>45001</v>
      </c>
      <c r="AF43" s="73">
        <v>45731</v>
      </c>
      <c r="AG43" s="62" t="s">
        <v>82</v>
      </c>
      <c r="AH43" s="62" t="s">
        <v>83</v>
      </c>
      <c r="AI43" s="58" t="s">
        <v>6556</v>
      </c>
      <c r="AJ43" s="62" t="s">
        <v>1623</v>
      </c>
      <c r="AK43" s="73" t="s">
        <v>6510</v>
      </c>
      <c r="AL43" s="66"/>
      <c r="AM43" s="66" t="s">
        <v>86</v>
      </c>
      <c r="AN43" s="66" t="s">
        <v>87</v>
      </c>
      <c r="AO43" s="66" t="s">
        <v>88</v>
      </c>
      <c r="AP43" s="63" t="s">
        <v>584</v>
      </c>
      <c r="AQ43" s="74"/>
      <c r="AR43" s="73"/>
      <c r="AS43" s="66" t="s">
        <v>91</v>
      </c>
      <c r="AT43" s="58" t="s">
        <v>385</v>
      </c>
      <c r="AU43" s="58"/>
      <c r="AV43" s="62"/>
      <c r="AW43" s="62"/>
      <c r="AX43" s="58"/>
      <c r="AY43" s="58"/>
      <c r="AZ43" s="58"/>
      <c r="BA43" s="62" t="s">
        <v>343</v>
      </c>
      <c r="BB43" s="62" t="s">
        <v>403</v>
      </c>
      <c r="BC43" s="62" t="s">
        <v>404</v>
      </c>
      <c r="BD43" s="66">
        <v>3160</v>
      </c>
      <c r="BE43" s="62"/>
      <c r="BF43" s="75"/>
      <c r="BG43" s="62" t="s">
        <v>1027</v>
      </c>
      <c r="BH43" s="71"/>
      <c r="BI43" s="71"/>
      <c r="BJ43" s="60" t="s">
        <v>407</v>
      </c>
      <c r="BK43" s="71" t="s">
        <v>588</v>
      </c>
      <c r="BM43" s="125" t="s">
        <v>6514</v>
      </c>
    </row>
    <row r="44" s="88" customFormat="1" ht="60" customHeight="1">
      <c r="A44" s="37"/>
      <c r="B44" s="37" t="s">
        <v>62</v>
      </c>
      <c r="C44" s="37" t="s">
        <v>63</v>
      </c>
      <c r="D44" s="56" t="s">
        <v>64</v>
      </c>
      <c r="E44" s="56">
        <v>220</v>
      </c>
      <c r="F44" s="40" t="s">
        <v>1834</v>
      </c>
      <c r="G44" s="40" t="s">
        <v>857</v>
      </c>
      <c r="H44" s="56" t="s">
        <v>1835</v>
      </c>
      <c r="I44" s="48" t="s">
        <v>577</v>
      </c>
      <c r="J44" s="40" t="s">
        <v>578</v>
      </c>
      <c r="K44" s="49" t="s">
        <v>579</v>
      </c>
      <c r="L44" s="57" t="s">
        <v>580</v>
      </c>
      <c r="M44" s="49" t="s">
        <v>581</v>
      </c>
      <c r="N44" s="49" t="s">
        <v>1840</v>
      </c>
      <c r="O44" s="37" t="s">
        <v>397</v>
      </c>
      <c r="P44" s="37" t="s">
        <v>76</v>
      </c>
      <c r="Q44" s="42" t="s">
        <v>398</v>
      </c>
      <c r="R44" s="91">
        <v>42559</v>
      </c>
      <c r="S44" s="48">
        <v>15</v>
      </c>
      <c r="T44" s="45">
        <v>48037</v>
      </c>
      <c r="U44" s="56" t="s">
        <v>100</v>
      </c>
      <c r="V44" s="47"/>
      <c r="W44" s="47" t="s">
        <v>399</v>
      </c>
      <c r="X44" s="48">
        <v>100</v>
      </c>
      <c r="Y44" s="48"/>
      <c r="Z44" s="42" t="s">
        <v>399</v>
      </c>
      <c r="AA44" s="56" t="s">
        <v>400</v>
      </c>
      <c r="AB44" s="48"/>
      <c r="AC44" s="42" t="s">
        <v>399</v>
      </c>
      <c r="AD44" s="49">
        <v>24</v>
      </c>
      <c r="AE44" s="91">
        <v>45002</v>
      </c>
      <c r="AF44" s="51">
        <v>45732</v>
      </c>
      <c r="AG44" s="40" t="s">
        <v>82</v>
      </c>
      <c r="AH44" s="40" t="s">
        <v>83</v>
      </c>
      <c r="AI44" s="37" t="s">
        <v>6557</v>
      </c>
      <c r="AJ44" s="40" t="s">
        <v>1623</v>
      </c>
      <c r="AK44" s="51" t="s">
        <v>6510</v>
      </c>
      <c r="AL44" s="42"/>
      <c r="AM44" s="42" t="s">
        <v>86</v>
      </c>
      <c r="AN44" s="42" t="s">
        <v>87</v>
      </c>
      <c r="AO44" s="42" t="s">
        <v>88</v>
      </c>
      <c r="AP44" s="48" t="s">
        <v>584</v>
      </c>
      <c r="AQ44" s="41"/>
      <c r="AR44" s="51"/>
      <c r="AS44" s="42" t="s">
        <v>91</v>
      </c>
      <c r="AT44" s="37" t="s">
        <v>385</v>
      </c>
      <c r="AU44" s="37"/>
      <c r="AV44" s="40"/>
      <c r="AW44" s="40"/>
      <c r="AX44" s="37"/>
      <c r="AY44" s="37"/>
      <c r="AZ44" s="37"/>
      <c r="BA44" s="40" t="s">
        <v>343</v>
      </c>
      <c r="BB44" s="40" t="s">
        <v>403</v>
      </c>
      <c r="BC44" s="40" t="s">
        <v>404</v>
      </c>
      <c r="BD44" s="42">
        <v>3160</v>
      </c>
      <c r="BE44" s="40"/>
      <c r="BF44" s="52"/>
      <c r="BG44" s="40" t="s">
        <v>1027</v>
      </c>
      <c r="BH44" s="47"/>
      <c r="BI44" s="47"/>
      <c r="BJ44" s="38" t="s">
        <v>407</v>
      </c>
      <c r="BK44" s="47" t="s">
        <v>588</v>
      </c>
      <c r="BL44" s="125"/>
      <c r="BM44" s="125" t="s">
        <v>6514</v>
      </c>
      <c r="BN44" s="125"/>
    </row>
    <row r="45" s="88" customFormat="1" ht="60" customHeight="1">
      <c r="A45" s="37"/>
      <c r="B45" s="37" t="s">
        <v>62</v>
      </c>
      <c r="C45" s="37" t="s">
        <v>63</v>
      </c>
      <c r="D45" s="56" t="s">
        <v>64</v>
      </c>
      <c r="E45" s="56">
        <v>220</v>
      </c>
      <c r="F45" s="40" t="s">
        <v>1842</v>
      </c>
      <c r="G45" s="40" t="s">
        <v>857</v>
      </c>
      <c r="H45" s="56" t="s">
        <v>1843</v>
      </c>
      <c r="I45" s="48" t="s">
        <v>577</v>
      </c>
      <c r="J45" s="40" t="s">
        <v>578</v>
      </c>
      <c r="K45" s="49" t="s">
        <v>579</v>
      </c>
      <c r="L45" s="57" t="s">
        <v>580</v>
      </c>
      <c r="M45" s="49" t="s">
        <v>581</v>
      </c>
      <c r="N45" s="49" t="s">
        <v>1844</v>
      </c>
      <c r="O45" s="37" t="s">
        <v>397</v>
      </c>
      <c r="P45" s="37" t="s">
        <v>76</v>
      </c>
      <c r="Q45" s="42" t="s">
        <v>398</v>
      </c>
      <c r="R45" s="96">
        <v>42591</v>
      </c>
      <c r="S45" s="48">
        <v>15</v>
      </c>
      <c r="T45" s="45">
        <v>48069</v>
      </c>
      <c r="U45" s="56" t="s">
        <v>100</v>
      </c>
      <c r="V45" s="47"/>
      <c r="W45" s="47" t="s">
        <v>399</v>
      </c>
      <c r="X45" s="48">
        <v>100</v>
      </c>
      <c r="Y45" s="48"/>
      <c r="Z45" s="42" t="s">
        <v>399</v>
      </c>
      <c r="AA45" s="56" t="s">
        <v>400</v>
      </c>
      <c r="AB45" s="48"/>
      <c r="AC45" s="42" t="s">
        <v>399</v>
      </c>
      <c r="AD45" s="49">
        <v>24</v>
      </c>
      <c r="AE45" s="91">
        <v>45002</v>
      </c>
      <c r="AF45" s="51">
        <v>45732</v>
      </c>
      <c r="AG45" s="40" t="s">
        <v>82</v>
      </c>
      <c r="AH45" s="40" t="s">
        <v>83</v>
      </c>
      <c r="AI45" s="37" t="s">
        <v>6558</v>
      </c>
      <c r="AJ45" s="40" t="s">
        <v>1623</v>
      </c>
      <c r="AK45" s="51" t="s">
        <v>6510</v>
      </c>
      <c r="AL45" s="42"/>
      <c r="AM45" s="42" t="s">
        <v>86</v>
      </c>
      <c r="AN45" s="42" t="s">
        <v>87</v>
      </c>
      <c r="AO45" s="42" t="s">
        <v>88</v>
      </c>
      <c r="AP45" s="48" t="s">
        <v>584</v>
      </c>
      <c r="AQ45" s="41" t="s">
        <v>1846</v>
      </c>
      <c r="AR45" s="51"/>
      <c r="AS45" s="42" t="s">
        <v>91</v>
      </c>
      <c r="AT45" s="37" t="s">
        <v>385</v>
      </c>
      <c r="AU45" s="37"/>
      <c r="AV45" s="41" t="s">
        <v>1846</v>
      </c>
      <c r="AW45" s="40"/>
      <c r="AX45" s="37"/>
      <c r="AY45" s="37"/>
      <c r="AZ45" s="37"/>
      <c r="BA45" s="40" t="s">
        <v>343</v>
      </c>
      <c r="BB45" s="40" t="s">
        <v>403</v>
      </c>
      <c r="BC45" s="40" t="s">
        <v>404</v>
      </c>
      <c r="BD45" s="42">
        <v>3160</v>
      </c>
      <c r="BE45" s="40"/>
      <c r="BF45" s="52"/>
      <c r="BG45" s="40" t="s">
        <v>1027</v>
      </c>
      <c r="BH45" s="47"/>
      <c r="BI45" s="47"/>
      <c r="BJ45" s="38" t="s">
        <v>407</v>
      </c>
      <c r="BK45" s="47" t="s">
        <v>588</v>
      </c>
      <c r="BL45" s="125"/>
      <c r="BM45" s="125" t="s">
        <v>6514</v>
      </c>
      <c r="BN45" s="125"/>
    </row>
    <row r="46" s="88" customFormat="1" ht="60" customHeight="1">
      <c r="A46" s="37"/>
      <c r="B46" s="37" t="s">
        <v>62</v>
      </c>
      <c r="C46" s="37" t="s">
        <v>63</v>
      </c>
      <c r="D46" s="56" t="s">
        <v>64</v>
      </c>
      <c r="E46" s="56">
        <v>220</v>
      </c>
      <c r="F46" s="40" t="s">
        <v>1842</v>
      </c>
      <c r="G46" s="40" t="s">
        <v>857</v>
      </c>
      <c r="H46" s="56" t="s">
        <v>1850</v>
      </c>
      <c r="I46" s="48" t="s">
        <v>577</v>
      </c>
      <c r="J46" s="40" t="s">
        <v>578</v>
      </c>
      <c r="K46" s="49" t="s">
        <v>579</v>
      </c>
      <c r="L46" s="57" t="s">
        <v>580</v>
      </c>
      <c r="M46" s="49" t="s">
        <v>581</v>
      </c>
      <c r="N46" s="49" t="s">
        <v>1851</v>
      </c>
      <c r="O46" s="37" t="s">
        <v>397</v>
      </c>
      <c r="P46" s="37" t="s">
        <v>76</v>
      </c>
      <c r="Q46" s="42" t="s">
        <v>398</v>
      </c>
      <c r="R46" s="96">
        <v>42591</v>
      </c>
      <c r="S46" s="48">
        <v>15</v>
      </c>
      <c r="T46" s="45">
        <v>48069</v>
      </c>
      <c r="U46" s="56" t="s">
        <v>100</v>
      </c>
      <c r="V46" s="47"/>
      <c r="W46" s="47" t="s">
        <v>399</v>
      </c>
      <c r="X46" s="48">
        <v>100</v>
      </c>
      <c r="Y46" s="48"/>
      <c r="Z46" s="42" t="s">
        <v>399</v>
      </c>
      <c r="AA46" s="56" t="s">
        <v>400</v>
      </c>
      <c r="AB46" s="48"/>
      <c r="AC46" s="42" t="s">
        <v>399</v>
      </c>
      <c r="AD46" s="49">
        <v>24</v>
      </c>
      <c r="AE46" s="91">
        <v>45002</v>
      </c>
      <c r="AF46" s="51">
        <v>45732</v>
      </c>
      <c r="AG46" s="40" t="s">
        <v>82</v>
      </c>
      <c r="AH46" s="40" t="s">
        <v>83</v>
      </c>
      <c r="AI46" s="37" t="s">
        <v>6559</v>
      </c>
      <c r="AJ46" s="40" t="s">
        <v>1623</v>
      </c>
      <c r="AK46" s="51" t="s">
        <v>6510</v>
      </c>
      <c r="AL46" s="42"/>
      <c r="AM46" s="42" t="s">
        <v>86</v>
      </c>
      <c r="AN46" s="42" t="s">
        <v>87</v>
      </c>
      <c r="AO46" s="42" t="s">
        <v>88</v>
      </c>
      <c r="AP46" s="48" t="s">
        <v>584</v>
      </c>
      <c r="AQ46" s="41" t="s">
        <v>1846</v>
      </c>
      <c r="AR46" s="51"/>
      <c r="AS46" s="42" t="s">
        <v>91</v>
      </c>
      <c r="AT46" s="37" t="s">
        <v>385</v>
      </c>
      <c r="AU46" s="37"/>
      <c r="AV46" s="41" t="s">
        <v>1846</v>
      </c>
      <c r="AW46" s="40"/>
      <c r="AX46" s="37"/>
      <c r="AY46" s="37"/>
      <c r="AZ46" s="37"/>
      <c r="BA46" s="40" t="s">
        <v>343</v>
      </c>
      <c r="BB46" s="40" t="s">
        <v>403</v>
      </c>
      <c r="BC46" s="40" t="s">
        <v>404</v>
      </c>
      <c r="BD46" s="42">
        <v>3160</v>
      </c>
      <c r="BE46" s="40"/>
      <c r="BF46" s="52"/>
      <c r="BG46" s="40" t="s">
        <v>1027</v>
      </c>
      <c r="BH46" s="47"/>
      <c r="BI46" s="47"/>
      <c r="BJ46" s="38" t="s">
        <v>407</v>
      </c>
      <c r="BK46" s="47" t="s">
        <v>588</v>
      </c>
      <c r="BL46" s="125"/>
      <c r="BM46" s="125" t="s">
        <v>6514</v>
      </c>
      <c r="BN46" s="125"/>
    </row>
    <row r="47" s="88" customFormat="1" ht="60" customHeight="1">
      <c r="A47" s="37"/>
      <c r="B47" s="37" t="s">
        <v>62</v>
      </c>
      <c r="C47" s="37" t="s">
        <v>63</v>
      </c>
      <c r="D47" s="56" t="s">
        <v>64</v>
      </c>
      <c r="E47" s="56">
        <v>220</v>
      </c>
      <c r="F47" s="40" t="s">
        <v>1842</v>
      </c>
      <c r="G47" s="40" t="s">
        <v>857</v>
      </c>
      <c r="H47" s="56" t="s">
        <v>1853</v>
      </c>
      <c r="I47" s="48" t="s">
        <v>577</v>
      </c>
      <c r="J47" s="40" t="s">
        <v>578</v>
      </c>
      <c r="K47" s="49" t="s">
        <v>579</v>
      </c>
      <c r="L47" s="57" t="s">
        <v>580</v>
      </c>
      <c r="M47" s="49" t="s">
        <v>581</v>
      </c>
      <c r="N47" s="49" t="s">
        <v>1854</v>
      </c>
      <c r="O47" s="37" t="s">
        <v>397</v>
      </c>
      <c r="P47" s="37" t="s">
        <v>76</v>
      </c>
      <c r="Q47" s="42" t="s">
        <v>398</v>
      </c>
      <c r="R47" s="96">
        <v>42591</v>
      </c>
      <c r="S47" s="48">
        <v>15</v>
      </c>
      <c r="T47" s="45">
        <v>48069</v>
      </c>
      <c r="U47" s="56" t="s">
        <v>100</v>
      </c>
      <c r="V47" s="47"/>
      <c r="W47" s="47" t="s">
        <v>399</v>
      </c>
      <c r="X47" s="48">
        <v>100</v>
      </c>
      <c r="Y47" s="48"/>
      <c r="Z47" s="42" t="s">
        <v>399</v>
      </c>
      <c r="AA47" s="56" t="s">
        <v>400</v>
      </c>
      <c r="AB47" s="48"/>
      <c r="AC47" s="42" t="s">
        <v>399</v>
      </c>
      <c r="AD47" s="49">
        <v>24</v>
      </c>
      <c r="AE47" s="91">
        <v>45002</v>
      </c>
      <c r="AF47" s="51">
        <v>45732</v>
      </c>
      <c r="AG47" s="40" t="s">
        <v>82</v>
      </c>
      <c r="AH47" s="40" t="s">
        <v>83</v>
      </c>
      <c r="AI47" s="37" t="s">
        <v>6560</v>
      </c>
      <c r="AJ47" s="40" t="s">
        <v>1623</v>
      </c>
      <c r="AK47" s="51" t="s">
        <v>6510</v>
      </c>
      <c r="AL47" s="42"/>
      <c r="AM47" s="42" t="s">
        <v>86</v>
      </c>
      <c r="AN47" s="42" t="s">
        <v>87</v>
      </c>
      <c r="AO47" s="42" t="s">
        <v>88</v>
      </c>
      <c r="AP47" s="48" t="s">
        <v>584</v>
      </c>
      <c r="AQ47" s="41" t="s">
        <v>1846</v>
      </c>
      <c r="AR47" s="51"/>
      <c r="AS47" s="42" t="s">
        <v>91</v>
      </c>
      <c r="AT47" s="37" t="s">
        <v>385</v>
      </c>
      <c r="AU47" s="37"/>
      <c r="AV47" s="41" t="s">
        <v>1846</v>
      </c>
      <c r="AW47" s="40"/>
      <c r="AX47" s="37"/>
      <c r="AY47" s="37"/>
      <c r="AZ47" s="37"/>
      <c r="BA47" s="40" t="s">
        <v>343</v>
      </c>
      <c r="BB47" s="40" t="s">
        <v>403</v>
      </c>
      <c r="BC47" s="40" t="s">
        <v>404</v>
      </c>
      <c r="BD47" s="42">
        <v>3160</v>
      </c>
      <c r="BE47" s="40"/>
      <c r="BF47" s="52"/>
      <c r="BG47" s="40" t="s">
        <v>1027</v>
      </c>
      <c r="BH47" s="47"/>
      <c r="BI47" s="47"/>
      <c r="BJ47" s="38" t="s">
        <v>407</v>
      </c>
      <c r="BK47" s="47" t="s">
        <v>588</v>
      </c>
      <c r="BL47" s="125"/>
      <c r="BM47" s="125" t="s">
        <v>6514</v>
      </c>
      <c r="BN47" s="125"/>
    </row>
    <row r="48" s="88" customFormat="1" ht="60" customHeight="1">
      <c r="A48" s="37"/>
      <c r="B48" s="37" t="s">
        <v>62</v>
      </c>
      <c r="C48" s="37" t="s">
        <v>63</v>
      </c>
      <c r="D48" s="56" t="s">
        <v>64</v>
      </c>
      <c r="E48" s="56">
        <v>220</v>
      </c>
      <c r="F48" s="40" t="s">
        <v>1842</v>
      </c>
      <c r="G48" s="40" t="s">
        <v>857</v>
      </c>
      <c r="H48" s="56" t="s">
        <v>1856</v>
      </c>
      <c r="I48" s="48" t="s">
        <v>577</v>
      </c>
      <c r="J48" s="40" t="s">
        <v>578</v>
      </c>
      <c r="K48" s="49" t="s">
        <v>579</v>
      </c>
      <c r="L48" s="57" t="s">
        <v>580</v>
      </c>
      <c r="M48" s="49" t="s">
        <v>581</v>
      </c>
      <c r="N48" s="49" t="s">
        <v>6561</v>
      </c>
      <c r="O48" s="37" t="s">
        <v>397</v>
      </c>
      <c r="P48" s="37" t="s">
        <v>76</v>
      </c>
      <c r="Q48" s="42" t="s">
        <v>398</v>
      </c>
      <c r="R48" s="96">
        <v>42591</v>
      </c>
      <c r="S48" s="48">
        <v>15</v>
      </c>
      <c r="T48" s="45">
        <v>48069</v>
      </c>
      <c r="U48" s="56" t="s">
        <v>100</v>
      </c>
      <c r="V48" s="47"/>
      <c r="W48" s="47" t="s">
        <v>399</v>
      </c>
      <c r="X48" s="48">
        <v>100</v>
      </c>
      <c r="Y48" s="48"/>
      <c r="Z48" s="42" t="s">
        <v>399</v>
      </c>
      <c r="AA48" s="56" t="s">
        <v>400</v>
      </c>
      <c r="AB48" s="48"/>
      <c r="AC48" s="42" t="s">
        <v>399</v>
      </c>
      <c r="AD48" s="49">
        <v>24</v>
      </c>
      <c r="AE48" s="91">
        <v>45002</v>
      </c>
      <c r="AF48" s="51">
        <v>45732</v>
      </c>
      <c r="AG48" s="40" t="s">
        <v>82</v>
      </c>
      <c r="AH48" s="40" t="s">
        <v>83</v>
      </c>
      <c r="AI48" s="37" t="s">
        <v>6562</v>
      </c>
      <c r="AJ48" s="40" t="s">
        <v>1623</v>
      </c>
      <c r="AK48" s="51" t="s">
        <v>6510</v>
      </c>
      <c r="AL48" s="42"/>
      <c r="AM48" s="42" t="s">
        <v>86</v>
      </c>
      <c r="AN48" s="42" t="s">
        <v>87</v>
      </c>
      <c r="AO48" s="42" t="s">
        <v>88</v>
      </c>
      <c r="AP48" s="48" t="s">
        <v>584</v>
      </c>
      <c r="AQ48" s="41" t="s">
        <v>1846</v>
      </c>
      <c r="AR48" s="51"/>
      <c r="AS48" s="42" t="s">
        <v>91</v>
      </c>
      <c r="AT48" s="37" t="s">
        <v>385</v>
      </c>
      <c r="AU48" s="37"/>
      <c r="AV48" s="41" t="s">
        <v>1846</v>
      </c>
      <c r="AW48" s="40"/>
      <c r="AX48" s="37"/>
      <c r="AY48" s="37"/>
      <c r="AZ48" s="37"/>
      <c r="BA48" s="40" t="s">
        <v>343</v>
      </c>
      <c r="BB48" s="40" t="s">
        <v>403</v>
      </c>
      <c r="BC48" s="40" t="s">
        <v>404</v>
      </c>
      <c r="BD48" s="42">
        <v>3160</v>
      </c>
      <c r="BE48" s="40"/>
      <c r="BF48" s="52"/>
      <c r="BG48" s="40" t="s">
        <v>1027</v>
      </c>
      <c r="BH48" s="47"/>
      <c r="BI48" s="47"/>
      <c r="BJ48" s="38" t="s">
        <v>407</v>
      </c>
      <c r="BK48" s="47" t="s">
        <v>588</v>
      </c>
      <c r="BL48" s="125"/>
      <c r="BM48" s="125" t="s">
        <v>6514</v>
      </c>
      <c r="BN48" s="125"/>
    </row>
    <row r="49" s="88" customFormat="1" ht="60" customHeight="1">
      <c r="A49" s="37"/>
      <c r="B49" s="37" t="s">
        <v>62</v>
      </c>
      <c r="C49" s="37" t="s">
        <v>63</v>
      </c>
      <c r="D49" s="56" t="s">
        <v>64</v>
      </c>
      <c r="E49" s="56">
        <v>220</v>
      </c>
      <c r="F49" s="40" t="s">
        <v>1842</v>
      </c>
      <c r="G49" s="40" t="s">
        <v>857</v>
      </c>
      <c r="H49" s="56" t="s">
        <v>1864</v>
      </c>
      <c r="I49" s="48" t="s">
        <v>577</v>
      </c>
      <c r="J49" s="40" t="s">
        <v>578</v>
      </c>
      <c r="K49" s="49" t="s">
        <v>579</v>
      </c>
      <c r="L49" s="57" t="s">
        <v>580</v>
      </c>
      <c r="M49" s="49" t="s">
        <v>581</v>
      </c>
      <c r="N49" s="49" t="s">
        <v>1865</v>
      </c>
      <c r="O49" s="37" t="s">
        <v>397</v>
      </c>
      <c r="P49" s="37" t="s">
        <v>76</v>
      </c>
      <c r="Q49" s="42" t="s">
        <v>398</v>
      </c>
      <c r="R49" s="96">
        <v>42591</v>
      </c>
      <c r="S49" s="48">
        <v>15</v>
      </c>
      <c r="T49" s="45">
        <v>48069</v>
      </c>
      <c r="U49" s="56" t="s">
        <v>100</v>
      </c>
      <c r="V49" s="47"/>
      <c r="W49" s="47" t="s">
        <v>399</v>
      </c>
      <c r="X49" s="48">
        <v>100</v>
      </c>
      <c r="Y49" s="48"/>
      <c r="Z49" s="42" t="s">
        <v>399</v>
      </c>
      <c r="AA49" s="56" t="s">
        <v>400</v>
      </c>
      <c r="AB49" s="48"/>
      <c r="AC49" s="42" t="s">
        <v>399</v>
      </c>
      <c r="AD49" s="49">
        <v>24</v>
      </c>
      <c r="AE49" s="91">
        <v>45002</v>
      </c>
      <c r="AF49" s="51">
        <v>45732</v>
      </c>
      <c r="AG49" s="40" t="s">
        <v>82</v>
      </c>
      <c r="AH49" s="40" t="s">
        <v>83</v>
      </c>
      <c r="AI49" s="37" t="s">
        <v>6563</v>
      </c>
      <c r="AJ49" s="40" t="s">
        <v>1623</v>
      </c>
      <c r="AK49" s="51" t="s">
        <v>6510</v>
      </c>
      <c r="AL49" s="42"/>
      <c r="AM49" s="42" t="s">
        <v>86</v>
      </c>
      <c r="AN49" s="42" t="s">
        <v>87</v>
      </c>
      <c r="AO49" s="42" t="s">
        <v>88</v>
      </c>
      <c r="AP49" s="48" t="s">
        <v>584</v>
      </c>
      <c r="AQ49" s="41" t="s">
        <v>1846</v>
      </c>
      <c r="AR49" s="51"/>
      <c r="AS49" s="42" t="s">
        <v>91</v>
      </c>
      <c r="AT49" s="37" t="s">
        <v>385</v>
      </c>
      <c r="AU49" s="37"/>
      <c r="AV49" s="41" t="s">
        <v>1846</v>
      </c>
      <c r="AW49" s="40"/>
      <c r="AX49" s="37"/>
      <c r="AY49" s="37"/>
      <c r="AZ49" s="37"/>
      <c r="BA49" s="40" t="s">
        <v>343</v>
      </c>
      <c r="BB49" s="40" t="s">
        <v>403</v>
      </c>
      <c r="BC49" s="40" t="s">
        <v>404</v>
      </c>
      <c r="BD49" s="42">
        <v>3160</v>
      </c>
      <c r="BE49" s="40"/>
      <c r="BF49" s="52"/>
      <c r="BG49" s="40" t="s">
        <v>1027</v>
      </c>
      <c r="BH49" s="47"/>
      <c r="BI49" s="47"/>
      <c r="BJ49" s="38" t="s">
        <v>407</v>
      </c>
      <c r="BK49" s="47" t="s">
        <v>588</v>
      </c>
      <c r="BL49" s="125"/>
      <c r="BM49" s="125" t="s">
        <v>6514</v>
      </c>
      <c r="BN49" s="125"/>
    </row>
    <row r="50" s="125" customFormat="1" ht="60" customHeight="1">
      <c r="A50" s="58"/>
      <c r="B50" s="58" t="s">
        <v>62</v>
      </c>
      <c r="C50" s="58" t="s">
        <v>63</v>
      </c>
      <c r="D50" s="59" t="s">
        <v>64</v>
      </c>
      <c r="E50" s="59">
        <v>221</v>
      </c>
      <c r="F50" s="62" t="s">
        <v>1807</v>
      </c>
      <c r="G50" s="62" t="s">
        <v>857</v>
      </c>
      <c r="H50" s="59" t="s">
        <v>1892</v>
      </c>
      <c r="I50" s="63" t="s">
        <v>577</v>
      </c>
      <c r="J50" s="62" t="s">
        <v>578</v>
      </c>
      <c r="K50" s="64" t="s">
        <v>579</v>
      </c>
      <c r="L50" s="79" t="s">
        <v>580</v>
      </c>
      <c r="M50" s="64" t="s">
        <v>581</v>
      </c>
      <c r="N50" s="64" t="s">
        <v>1893</v>
      </c>
      <c r="O50" s="58" t="s">
        <v>397</v>
      </c>
      <c r="P50" s="58" t="s">
        <v>76</v>
      </c>
      <c r="Q50" s="66" t="s">
        <v>398</v>
      </c>
      <c r="R50" s="115">
        <v>42591</v>
      </c>
      <c r="S50" s="63">
        <v>15</v>
      </c>
      <c r="T50" s="69">
        <v>48069</v>
      </c>
      <c r="U50" s="59" t="s">
        <v>100</v>
      </c>
      <c r="V50" s="71"/>
      <c r="W50" s="71" t="s">
        <v>399</v>
      </c>
      <c r="X50" s="63">
        <v>100</v>
      </c>
      <c r="Y50" s="63"/>
      <c r="Z50" s="66" t="s">
        <v>399</v>
      </c>
      <c r="AA50" s="59" t="s">
        <v>400</v>
      </c>
      <c r="AB50" s="63"/>
      <c r="AC50" s="66" t="s">
        <v>399</v>
      </c>
      <c r="AD50" s="64">
        <v>24</v>
      </c>
      <c r="AE50" s="116">
        <v>45002</v>
      </c>
      <c r="AF50" s="73">
        <v>45732</v>
      </c>
      <c r="AG50" s="62" t="s">
        <v>82</v>
      </c>
      <c r="AH50" s="62" t="s">
        <v>83</v>
      </c>
      <c r="AI50" s="58" t="s">
        <v>6564</v>
      </c>
      <c r="AJ50" s="62" t="s">
        <v>1623</v>
      </c>
      <c r="AK50" s="73" t="s">
        <v>6510</v>
      </c>
      <c r="AL50" s="66"/>
      <c r="AM50" s="66" t="s">
        <v>86</v>
      </c>
      <c r="AN50" s="66" t="s">
        <v>87</v>
      </c>
      <c r="AO50" s="66" t="s">
        <v>88</v>
      </c>
      <c r="AP50" s="63" t="s">
        <v>584</v>
      </c>
      <c r="AQ50" s="74"/>
      <c r="AR50" s="73"/>
      <c r="AS50" s="66" t="s">
        <v>91</v>
      </c>
      <c r="AT50" s="58" t="s">
        <v>385</v>
      </c>
      <c r="AU50" s="58"/>
      <c r="AV50" s="62"/>
      <c r="AW50" s="62"/>
      <c r="AX50" s="58"/>
      <c r="AY50" s="58"/>
      <c r="AZ50" s="58"/>
      <c r="BA50" s="62" t="s">
        <v>343</v>
      </c>
      <c r="BB50" s="62" t="s">
        <v>403</v>
      </c>
      <c r="BC50" s="62" t="s">
        <v>404</v>
      </c>
      <c r="BD50" s="66">
        <v>3160</v>
      </c>
      <c r="BE50" s="62"/>
      <c r="BF50" s="75"/>
      <c r="BG50" s="62" t="s">
        <v>1027</v>
      </c>
      <c r="BH50" s="71"/>
      <c r="BI50" s="71"/>
      <c r="BJ50" s="60" t="s">
        <v>407</v>
      </c>
      <c r="BK50" s="71" t="s">
        <v>588</v>
      </c>
      <c r="BM50" s="125" t="s">
        <v>6514</v>
      </c>
    </row>
    <row r="51" s="125" customFormat="1" ht="60" customHeight="1">
      <c r="A51" s="58"/>
      <c r="B51" s="58" t="s">
        <v>62</v>
      </c>
      <c r="C51" s="58" t="s">
        <v>63</v>
      </c>
      <c r="D51" s="59" t="s">
        <v>64</v>
      </c>
      <c r="E51" s="59">
        <v>221</v>
      </c>
      <c r="F51" s="62" t="s">
        <v>1807</v>
      </c>
      <c r="G51" s="62" t="s">
        <v>857</v>
      </c>
      <c r="H51" s="59" t="s">
        <v>1895</v>
      </c>
      <c r="I51" s="63" t="s">
        <v>577</v>
      </c>
      <c r="J51" s="62" t="s">
        <v>578</v>
      </c>
      <c r="K51" s="64" t="s">
        <v>579</v>
      </c>
      <c r="L51" s="79" t="s">
        <v>580</v>
      </c>
      <c r="M51" s="64" t="s">
        <v>581</v>
      </c>
      <c r="N51" s="64" t="s">
        <v>1896</v>
      </c>
      <c r="O51" s="58" t="s">
        <v>397</v>
      </c>
      <c r="P51" s="58" t="s">
        <v>76</v>
      </c>
      <c r="Q51" s="66" t="s">
        <v>398</v>
      </c>
      <c r="R51" s="115">
        <v>42591</v>
      </c>
      <c r="S51" s="63">
        <v>15</v>
      </c>
      <c r="T51" s="69">
        <v>48069</v>
      </c>
      <c r="U51" s="59" t="s">
        <v>100</v>
      </c>
      <c r="V51" s="71"/>
      <c r="W51" s="71" t="s">
        <v>399</v>
      </c>
      <c r="X51" s="63">
        <v>100</v>
      </c>
      <c r="Y51" s="63"/>
      <c r="Z51" s="66" t="s">
        <v>399</v>
      </c>
      <c r="AA51" s="59" t="s">
        <v>400</v>
      </c>
      <c r="AB51" s="63"/>
      <c r="AC51" s="66" t="s">
        <v>399</v>
      </c>
      <c r="AD51" s="64">
        <v>24</v>
      </c>
      <c r="AE51" s="116">
        <v>45002</v>
      </c>
      <c r="AF51" s="73">
        <v>45732</v>
      </c>
      <c r="AG51" s="62" t="s">
        <v>82</v>
      </c>
      <c r="AH51" s="62" t="s">
        <v>83</v>
      </c>
      <c r="AI51" s="58" t="s">
        <v>6565</v>
      </c>
      <c r="AJ51" s="62" t="s">
        <v>1623</v>
      </c>
      <c r="AK51" s="73" t="s">
        <v>6510</v>
      </c>
      <c r="AL51" s="66"/>
      <c r="AM51" s="66" t="s">
        <v>86</v>
      </c>
      <c r="AN51" s="66" t="s">
        <v>87</v>
      </c>
      <c r="AO51" s="66" t="s">
        <v>88</v>
      </c>
      <c r="AP51" s="63" t="s">
        <v>584</v>
      </c>
      <c r="AQ51" s="74"/>
      <c r="AR51" s="73"/>
      <c r="AS51" s="66" t="s">
        <v>91</v>
      </c>
      <c r="AT51" s="58" t="s">
        <v>385</v>
      </c>
      <c r="AU51" s="58"/>
      <c r="AV51" s="62"/>
      <c r="AW51" s="62"/>
      <c r="AX51" s="58"/>
      <c r="AY51" s="58"/>
      <c r="AZ51" s="58"/>
      <c r="BA51" s="62" t="s">
        <v>343</v>
      </c>
      <c r="BB51" s="62" t="s">
        <v>403</v>
      </c>
      <c r="BC51" s="62" t="s">
        <v>404</v>
      </c>
      <c r="BD51" s="66">
        <v>3160</v>
      </c>
      <c r="BE51" s="62"/>
      <c r="BF51" s="75"/>
      <c r="BG51" s="62" t="s">
        <v>1027</v>
      </c>
      <c r="BH51" s="71"/>
      <c r="BI51" s="71"/>
      <c r="BJ51" s="60" t="s">
        <v>407</v>
      </c>
      <c r="BK51" s="71" t="s">
        <v>588</v>
      </c>
      <c r="BM51" s="125" t="s">
        <v>6514</v>
      </c>
    </row>
    <row r="52" s="125" customFormat="1" ht="60" customHeight="1">
      <c r="A52" s="58"/>
      <c r="B52" s="58" t="s">
        <v>62</v>
      </c>
      <c r="C52" s="58" t="s">
        <v>63</v>
      </c>
      <c r="D52" s="59" t="s">
        <v>64</v>
      </c>
      <c r="E52" s="59">
        <v>221</v>
      </c>
      <c r="F52" s="62" t="s">
        <v>1807</v>
      </c>
      <c r="G52" s="62" t="s">
        <v>857</v>
      </c>
      <c r="H52" s="59" t="s">
        <v>1903</v>
      </c>
      <c r="I52" s="63" t="s">
        <v>577</v>
      </c>
      <c r="J52" s="62" t="s">
        <v>578</v>
      </c>
      <c r="K52" s="64" t="s">
        <v>579</v>
      </c>
      <c r="L52" s="79" t="s">
        <v>580</v>
      </c>
      <c r="M52" s="64" t="s">
        <v>581</v>
      </c>
      <c r="N52" s="64" t="s">
        <v>1904</v>
      </c>
      <c r="O52" s="58" t="s">
        <v>397</v>
      </c>
      <c r="P52" s="58" t="s">
        <v>76</v>
      </c>
      <c r="Q52" s="66" t="s">
        <v>398</v>
      </c>
      <c r="R52" s="115">
        <v>42591</v>
      </c>
      <c r="S52" s="63">
        <v>15</v>
      </c>
      <c r="T52" s="69">
        <v>48069</v>
      </c>
      <c r="U52" s="59" t="s">
        <v>100</v>
      </c>
      <c r="V52" s="71"/>
      <c r="W52" s="71" t="s">
        <v>399</v>
      </c>
      <c r="X52" s="63">
        <v>100</v>
      </c>
      <c r="Y52" s="63"/>
      <c r="Z52" s="66" t="s">
        <v>399</v>
      </c>
      <c r="AA52" s="59" t="s">
        <v>400</v>
      </c>
      <c r="AB52" s="63"/>
      <c r="AC52" s="66" t="s">
        <v>399</v>
      </c>
      <c r="AD52" s="64">
        <v>24</v>
      </c>
      <c r="AE52" s="116">
        <v>45002</v>
      </c>
      <c r="AF52" s="73">
        <v>45732</v>
      </c>
      <c r="AG52" s="62" t="s">
        <v>82</v>
      </c>
      <c r="AH52" s="62" t="s">
        <v>83</v>
      </c>
      <c r="AI52" s="58" t="s">
        <v>6566</v>
      </c>
      <c r="AJ52" s="62" t="s">
        <v>1623</v>
      </c>
      <c r="AK52" s="73" t="s">
        <v>6510</v>
      </c>
      <c r="AL52" s="66"/>
      <c r="AM52" s="66" t="s">
        <v>86</v>
      </c>
      <c r="AN52" s="66" t="s">
        <v>87</v>
      </c>
      <c r="AO52" s="66" t="s">
        <v>88</v>
      </c>
      <c r="AP52" s="63" t="s">
        <v>584</v>
      </c>
      <c r="AQ52" s="74"/>
      <c r="AR52" s="73"/>
      <c r="AS52" s="66" t="s">
        <v>91</v>
      </c>
      <c r="AT52" s="58" t="s">
        <v>385</v>
      </c>
      <c r="AU52" s="58"/>
      <c r="AV52" s="62"/>
      <c r="AW52" s="62"/>
      <c r="AX52" s="58"/>
      <c r="AY52" s="58"/>
      <c r="AZ52" s="58"/>
      <c r="BA52" s="62" t="s">
        <v>343</v>
      </c>
      <c r="BB52" s="62" t="s">
        <v>403</v>
      </c>
      <c r="BC52" s="62" t="s">
        <v>404</v>
      </c>
      <c r="BD52" s="66">
        <v>3160</v>
      </c>
      <c r="BE52" s="62"/>
      <c r="BF52" s="75"/>
      <c r="BG52" s="62" t="s">
        <v>1027</v>
      </c>
      <c r="BH52" s="71"/>
      <c r="BI52" s="71"/>
      <c r="BJ52" s="60" t="s">
        <v>407</v>
      </c>
      <c r="BK52" s="71" t="s">
        <v>588</v>
      </c>
      <c r="BM52" s="125" t="s">
        <v>6514</v>
      </c>
    </row>
    <row r="53" s="862" customFormat="1" ht="60" customHeight="1">
      <c r="A53" s="863"/>
      <c r="B53" s="863" t="s">
        <v>62</v>
      </c>
      <c r="C53" s="863" t="s">
        <v>63</v>
      </c>
      <c r="D53" s="864" t="s">
        <v>64</v>
      </c>
      <c r="E53" s="864">
        <v>221</v>
      </c>
      <c r="F53" s="865" t="s">
        <v>1807</v>
      </c>
      <c r="G53" s="865" t="s">
        <v>857</v>
      </c>
      <c r="H53" s="864" t="s">
        <v>1912</v>
      </c>
      <c r="I53" s="866" t="s">
        <v>577</v>
      </c>
      <c r="J53" s="865" t="s">
        <v>578</v>
      </c>
      <c r="K53" s="867" t="s">
        <v>579</v>
      </c>
      <c r="L53" s="868" t="s">
        <v>580</v>
      </c>
      <c r="M53" s="867" t="s">
        <v>581</v>
      </c>
      <c r="N53" s="867" t="s">
        <v>1913</v>
      </c>
      <c r="O53" s="863" t="s">
        <v>397</v>
      </c>
      <c r="P53" s="863" t="s">
        <v>76</v>
      </c>
      <c r="Q53" s="869" t="s">
        <v>398</v>
      </c>
      <c r="R53" s="870">
        <v>42591</v>
      </c>
      <c r="S53" s="866">
        <v>15</v>
      </c>
      <c r="T53" s="871">
        <v>48069</v>
      </c>
      <c r="U53" s="864" t="s">
        <v>100</v>
      </c>
      <c r="V53" s="872"/>
      <c r="W53" s="872" t="s">
        <v>399</v>
      </c>
      <c r="X53" s="866">
        <v>100</v>
      </c>
      <c r="Y53" s="866"/>
      <c r="Z53" s="869" t="s">
        <v>399</v>
      </c>
      <c r="AA53" s="864" t="s">
        <v>400</v>
      </c>
      <c r="AB53" s="866"/>
      <c r="AC53" s="869" t="s">
        <v>399</v>
      </c>
      <c r="AD53" s="867">
        <v>24</v>
      </c>
      <c r="AE53" s="873">
        <v>45002</v>
      </c>
      <c r="AF53" s="874">
        <v>45732</v>
      </c>
      <c r="AG53" s="865" t="s">
        <v>82</v>
      </c>
      <c r="AH53" s="865" t="s">
        <v>83</v>
      </c>
      <c r="AI53" s="863" t="s">
        <v>6567</v>
      </c>
      <c r="AJ53" s="865" t="s">
        <v>1623</v>
      </c>
      <c r="AK53" s="874" t="s">
        <v>6510</v>
      </c>
      <c r="AL53" s="869"/>
      <c r="AM53" s="869" t="s">
        <v>86</v>
      </c>
      <c r="AN53" s="869" t="s">
        <v>87</v>
      </c>
      <c r="AO53" s="869" t="s">
        <v>88</v>
      </c>
      <c r="AP53" s="866" t="s">
        <v>584</v>
      </c>
      <c r="AQ53" s="875"/>
      <c r="AR53" s="874"/>
      <c r="AS53" s="869" t="s">
        <v>91</v>
      </c>
      <c r="AT53" s="863" t="s">
        <v>385</v>
      </c>
      <c r="AU53" s="863"/>
      <c r="AV53" s="865"/>
      <c r="AW53" s="865"/>
      <c r="AX53" s="863"/>
      <c r="AY53" s="863"/>
      <c r="AZ53" s="863"/>
      <c r="BA53" s="865" t="s">
        <v>343</v>
      </c>
      <c r="BB53" s="865" t="s">
        <v>403</v>
      </c>
      <c r="BC53" s="865" t="s">
        <v>404</v>
      </c>
      <c r="BD53" s="869">
        <v>3160</v>
      </c>
      <c r="BE53" s="865"/>
      <c r="BF53" s="876"/>
      <c r="BG53" s="865" t="s">
        <v>1027</v>
      </c>
      <c r="BH53" s="872"/>
      <c r="BI53" s="872"/>
      <c r="BJ53" s="877" t="s">
        <v>407</v>
      </c>
      <c r="BK53" s="872" t="s">
        <v>588</v>
      </c>
      <c r="BM53" s="125" t="s">
        <v>6514</v>
      </c>
    </row>
    <row r="54" s="125" customFormat="1" ht="60" customHeight="1">
      <c r="A54" s="58"/>
      <c r="B54" s="58" t="s">
        <v>62</v>
      </c>
      <c r="C54" s="58" t="s">
        <v>63</v>
      </c>
      <c r="D54" s="59" t="s">
        <v>64</v>
      </c>
      <c r="E54" s="59">
        <v>222</v>
      </c>
      <c r="F54" s="62" t="s">
        <v>1807</v>
      </c>
      <c r="G54" s="62" t="s">
        <v>857</v>
      </c>
      <c r="H54" s="59" t="s">
        <v>6568</v>
      </c>
      <c r="I54" s="63" t="s">
        <v>577</v>
      </c>
      <c r="J54" s="62" t="s">
        <v>578</v>
      </c>
      <c r="K54" s="64" t="s">
        <v>579</v>
      </c>
      <c r="L54" s="79" t="s">
        <v>580</v>
      </c>
      <c r="M54" s="64" t="s">
        <v>581</v>
      </c>
      <c r="N54" s="64" t="s">
        <v>6569</v>
      </c>
      <c r="O54" s="58" t="s">
        <v>397</v>
      </c>
      <c r="P54" s="58" t="s">
        <v>76</v>
      </c>
      <c r="Q54" s="66" t="s">
        <v>398</v>
      </c>
      <c r="R54" s="115">
        <v>42591</v>
      </c>
      <c r="S54" s="63">
        <v>15</v>
      </c>
      <c r="T54" s="69">
        <v>48069</v>
      </c>
      <c r="U54" s="59" t="s">
        <v>100</v>
      </c>
      <c r="V54" s="71"/>
      <c r="W54" s="71" t="s">
        <v>399</v>
      </c>
      <c r="X54" s="63">
        <v>100</v>
      </c>
      <c r="Y54" s="63"/>
      <c r="Z54" s="66" t="s">
        <v>399</v>
      </c>
      <c r="AA54" s="59" t="s">
        <v>400</v>
      </c>
      <c r="AB54" s="63"/>
      <c r="AC54" s="66" t="s">
        <v>399</v>
      </c>
      <c r="AD54" s="64">
        <v>24</v>
      </c>
      <c r="AE54" s="116">
        <v>45002</v>
      </c>
      <c r="AF54" s="73">
        <v>45732</v>
      </c>
      <c r="AG54" s="62" t="s">
        <v>82</v>
      </c>
      <c r="AH54" s="62" t="s">
        <v>83</v>
      </c>
      <c r="AI54" s="58" t="s">
        <v>6570</v>
      </c>
      <c r="AJ54" s="62" t="s">
        <v>1623</v>
      </c>
      <c r="AK54" s="73" t="s">
        <v>6510</v>
      </c>
      <c r="AL54" s="66"/>
      <c r="AM54" s="66" t="s">
        <v>86</v>
      </c>
      <c r="AN54" s="66" t="s">
        <v>87</v>
      </c>
      <c r="AO54" s="66" t="s">
        <v>88</v>
      </c>
      <c r="AP54" s="63" t="s">
        <v>584</v>
      </c>
      <c r="AQ54" s="74"/>
      <c r="AR54" s="73"/>
      <c r="AS54" s="66" t="s">
        <v>91</v>
      </c>
      <c r="AT54" s="58" t="s">
        <v>385</v>
      </c>
      <c r="AU54" s="58"/>
      <c r="AV54" s="62"/>
      <c r="AW54" s="62"/>
      <c r="AX54" s="58"/>
      <c r="AY54" s="58"/>
      <c r="AZ54" s="58"/>
      <c r="BA54" s="62" t="s">
        <v>343</v>
      </c>
      <c r="BB54" s="62" t="s">
        <v>403</v>
      </c>
      <c r="BC54" s="62" t="s">
        <v>404</v>
      </c>
      <c r="BD54" s="66">
        <v>3160</v>
      </c>
      <c r="BE54" s="62"/>
      <c r="BF54" s="75"/>
      <c r="BG54" s="62" t="s">
        <v>1027</v>
      </c>
      <c r="BH54" s="71"/>
      <c r="BI54" s="71"/>
      <c r="BJ54" s="60" t="s">
        <v>407</v>
      </c>
      <c r="BK54" s="71" t="s">
        <v>588</v>
      </c>
      <c r="BM54" s="125" t="s">
        <v>6514</v>
      </c>
    </row>
    <row r="55" s="125" customFormat="1" ht="60" customHeight="1">
      <c r="A55" s="58"/>
      <c r="B55" s="58" t="s">
        <v>62</v>
      </c>
      <c r="C55" s="58" t="s">
        <v>63</v>
      </c>
      <c r="D55" s="59" t="s">
        <v>64</v>
      </c>
      <c r="E55" s="59">
        <v>222</v>
      </c>
      <c r="F55" s="62" t="s">
        <v>1807</v>
      </c>
      <c r="G55" s="62" t="s">
        <v>857</v>
      </c>
      <c r="H55" s="59" t="s">
        <v>1927</v>
      </c>
      <c r="I55" s="63" t="s">
        <v>577</v>
      </c>
      <c r="J55" s="62" t="s">
        <v>578</v>
      </c>
      <c r="K55" s="64" t="s">
        <v>579</v>
      </c>
      <c r="L55" s="79" t="s">
        <v>580</v>
      </c>
      <c r="M55" s="64" t="s">
        <v>581</v>
      </c>
      <c r="N55" s="64" t="s">
        <v>1928</v>
      </c>
      <c r="O55" s="58" t="s">
        <v>397</v>
      </c>
      <c r="P55" s="58" t="s">
        <v>76</v>
      </c>
      <c r="Q55" s="66" t="s">
        <v>398</v>
      </c>
      <c r="R55" s="115">
        <v>42591</v>
      </c>
      <c r="S55" s="63">
        <v>15</v>
      </c>
      <c r="T55" s="69">
        <v>48069</v>
      </c>
      <c r="U55" s="59" t="s">
        <v>100</v>
      </c>
      <c r="V55" s="71"/>
      <c r="W55" s="71" t="s">
        <v>399</v>
      </c>
      <c r="X55" s="63">
        <v>100</v>
      </c>
      <c r="Y55" s="63"/>
      <c r="Z55" s="66" t="s">
        <v>399</v>
      </c>
      <c r="AA55" s="59" t="s">
        <v>400</v>
      </c>
      <c r="AB55" s="63"/>
      <c r="AC55" s="66" t="s">
        <v>399</v>
      </c>
      <c r="AD55" s="64">
        <v>24</v>
      </c>
      <c r="AE55" s="116">
        <v>45002</v>
      </c>
      <c r="AF55" s="73">
        <v>45732</v>
      </c>
      <c r="AG55" s="62" t="s">
        <v>82</v>
      </c>
      <c r="AH55" s="62" t="s">
        <v>83</v>
      </c>
      <c r="AI55" s="58" t="s">
        <v>6571</v>
      </c>
      <c r="AJ55" s="62" t="s">
        <v>1623</v>
      </c>
      <c r="AK55" s="73" t="s">
        <v>6510</v>
      </c>
      <c r="AL55" s="66"/>
      <c r="AM55" s="66" t="s">
        <v>86</v>
      </c>
      <c r="AN55" s="66" t="s">
        <v>87</v>
      </c>
      <c r="AO55" s="66" t="s">
        <v>88</v>
      </c>
      <c r="AP55" s="63" t="s">
        <v>584</v>
      </c>
      <c r="AQ55" s="74"/>
      <c r="AR55" s="73"/>
      <c r="AS55" s="66" t="s">
        <v>91</v>
      </c>
      <c r="AT55" s="58" t="s">
        <v>385</v>
      </c>
      <c r="AU55" s="58"/>
      <c r="AV55" s="62"/>
      <c r="AW55" s="62"/>
      <c r="AX55" s="58"/>
      <c r="AY55" s="58"/>
      <c r="AZ55" s="58"/>
      <c r="BA55" s="62" t="s">
        <v>343</v>
      </c>
      <c r="BB55" s="62" t="s">
        <v>403</v>
      </c>
      <c r="BC55" s="62" t="s">
        <v>404</v>
      </c>
      <c r="BD55" s="66">
        <v>3160</v>
      </c>
      <c r="BE55" s="62"/>
      <c r="BF55" s="75"/>
      <c r="BG55" s="62" t="s">
        <v>1027</v>
      </c>
      <c r="BH55" s="71"/>
      <c r="BI55" s="71"/>
      <c r="BJ55" s="60" t="s">
        <v>407</v>
      </c>
      <c r="BK55" s="71" t="s">
        <v>588</v>
      </c>
      <c r="BM55" s="125" t="s">
        <v>6514</v>
      </c>
    </row>
    <row r="56" s="125" customFormat="1" ht="60" customHeight="1">
      <c r="A56" s="58"/>
      <c r="B56" s="58" t="s">
        <v>62</v>
      </c>
      <c r="C56" s="58" t="s">
        <v>63</v>
      </c>
      <c r="D56" s="59" t="s">
        <v>64</v>
      </c>
      <c r="E56" s="59">
        <v>222</v>
      </c>
      <c r="F56" s="62" t="s">
        <v>1807</v>
      </c>
      <c r="G56" s="62" t="s">
        <v>857</v>
      </c>
      <c r="H56" s="59" t="s">
        <v>1935</v>
      </c>
      <c r="I56" s="63" t="s">
        <v>577</v>
      </c>
      <c r="J56" s="62" t="s">
        <v>578</v>
      </c>
      <c r="K56" s="64" t="s">
        <v>579</v>
      </c>
      <c r="L56" s="79" t="s">
        <v>580</v>
      </c>
      <c r="M56" s="64" t="s">
        <v>581</v>
      </c>
      <c r="N56" s="64" t="s">
        <v>1936</v>
      </c>
      <c r="O56" s="58" t="s">
        <v>397</v>
      </c>
      <c r="P56" s="58" t="s">
        <v>76</v>
      </c>
      <c r="Q56" s="66" t="s">
        <v>398</v>
      </c>
      <c r="R56" s="115">
        <v>42591</v>
      </c>
      <c r="S56" s="63">
        <v>15</v>
      </c>
      <c r="T56" s="69">
        <v>48069</v>
      </c>
      <c r="U56" s="59" t="s">
        <v>100</v>
      </c>
      <c r="V56" s="71"/>
      <c r="W56" s="71" t="s">
        <v>399</v>
      </c>
      <c r="X56" s="63">
        <v>100</v>
      </c>
      <c r="Y56" s="63"/>
      <c r="Z56" s="66" t="s">
        <v>399</v>
      </c>
      <c r="AA56" s="59" t="s">
        <v>400</v>
      </c>
      <c r="AB56" s="63"/>
      <c r="AC56" s="66" t="s">
        <v>399</v>
      </c>
      <c r="AD56" s="64">
        <v>24</v>
      </c>
      <c r="AE56" s="116">
        <v>45002</v>
      </c>
      <c r="AF56" s="73">
        <v>45732</v>
      </c>
      <c r="AG56" s="62" t="s">
        <v>82</v>
      </c>
      <c r="AH56" s="62" t="s">
        <v>83</v>
      </c>
      <c r="AI56" s="58" t="s">
        <v>6572</v>
      </c>
      <c r="AJ56" s="62" t="s">
        <v>1623</v>
      </c>
      <c r="AK56" s="73" t="s">
        <v>6510</v>
      </c>
      <c r="AL56" s="66"/>
      <c r="AM56" s="66" t="s">
        <v>86</v>
      </c>
      <c r="AN56" s="66" t="s">
        <v>87</v>
      </c>
      <c r="AO56" s="66" t="s">
        <v>88</v>
      </c>
      <c r="AP56" s="63" t="s">
        <v>584</v>
      </c>
      <c r="AQ56" s="74"/>
      <c r="AR56" s="73"/>
      <c r="AS56" s="66" t="s">
        <v>91</v>
      </c>
      <c r="AT56" s="58" t="s">
        <v>385</v>
      </c>
      <c r="AU56" s="58"/>
      <c r="AV56" s="62"/>
      <c r="AW56" s="62"/>
      <c r="AX56" s="58"/>
      <c r="AY56" s="58"/>
      <c r="AZ56" s="58"/>
      <c r="BA56" s="62" t="s">
        <v>343</v>
      </c>
      <c r="BB56" s="62" t="s">
        <v>403</v>
      </c>
      <c r="BC56" s="62" t="s">
        <v>404</v>
      </c>
      <c r="BD56" s="66">
        <v>3160</v>
      </c>
      <c r="BE56" s="62"/>
      <c r="BF56" s="75"/>
      <c r="BG56" s="62" t="s">
        <v>1027</v>
      </c>
      <c r="BH56" s="71"/>
      <c r="BI56" s="71"/>
      <c r="BJ56" s="60" t="s">
        <v>407</v>
      </c>
      <c r="BK56" s="71" t="s">
        <v>588</v>
      </c>
      <c r="BM56" s="125" t="s">
        <v>6514</v>
      </c>
    </row>
    <row r="57" s="125" customFormat="1" ht="60" customHeight="1">
      <c r="A57" s="58"/>
      <c r="B57" s="58" t="s">
        <v>62</v>
      </c>
      <c r="C57" s="58" t="s">
        <v>63</v>
      </c>
      <c r="D57" s="59" t="s">
        <v>64</v>
      </c>
      <c r="E57" s="59">
        <v>222</v>
      </c>
      <c r="F57" s="62" t="s">
        <v>1938</v>
      </c>
      <c r="G57" s="62" t="s">
        <v>857</v>
      </c>
      <c r="H57" s="59" t="s">
        <v>1939</v>
      </c>
      <c r="I57" s="63" t="s">
        <v>577</v>
      </c>
      <c r="J57" s="62" t="s">
        <v>578</v>
      </c>
      <c r="K57" s="64" t="s">
        <v>579</v>
      </c>
      <c r="L57" s="79" t="s">
        <v>580</v>
      </c>
      <c r="M57" s="64" t="s">
        <v>581</v>
      </c>
      <c r="N57" s="64" t="s">
        <v>1940</v>
      </c>
      <c r="O57" s="58" t="s">
        <v>397</v>
      </c>
      <c r="P57" s="58" t="s">
        <v>76</v>
      </c>
      <c r="Q57" s="66" t="s">
        <v>398</v>
      </c>
      <c r="R57" s="115">
        <v>42591</v>
      </c>
      <c r="S57" s="63">
        <v>15</v>
      </c>
      <c r="T57" s="69">
        <v>48069</v>
      </c>
      <c r="U57" s="59" t="s">
        <v>100</v>
      </c>
      <c r="V57" s="71"/>
      <c r="W57" s="71" t="s">
        <v>399</v>
      </c>
      <c r="X57" s="63">
        <v>100</v>
      </c>
      <c r="Y57" s="63"/>
      <c r="Z57" s="66" t="s">
        <v>399</v>
      </c>
      <c r="AA57" s="59" t="s">
        <v>400</v>
      </c>
      <c r="AB57" s="63"/>
      <c r="AC57" s="66" t="s">
        <v>399</v>
      </c>
      <c r="AD57" s="64">
        <v>24</v>
      </c>
      <c r="AE57" s="116">
        <v>45002</v>
      </c>
      <c r="AF57" s="73">
        <v>45732</v>
      </c>
      <c r="AG57" s="62" t="s">
        <v>82</v>
      </c>
      <c r="AH57" s="62" t="s">
        <v>83</v>
      </c>
      <c r="AI57" s="58" t="s">
        <v>6573</v>
      </c>
      <c r="AJ57" s="62" t="s">
        <v>1623</v>
      </c>
      <c r="AK57" s="73" t="s">
        <v>6510</v>
      </c>
      <c r="AL57" s="66"/>
      <c r="AM57" s="66" t="s">
        <v>86</v>
      </c>
      <c r="AN57" s="66" t="s">
        <v>87</v>
      </c>
      <c r="AO57" s="66" t="s">
        <v>88</v>
      </c>
      <c r="AP57" s="63" t="s">
        <v>584</v>
      </c>
      <c r="AQ57" s="74"/>
      <c r="AR57" s="73"/>
      <c r="AS57" s="66" t="s">
        <v>91</v>
      </c>
      <c r="AT57" s="58" t="s">
        <v>385</v>
      </c>
      <c r="AU57" s="58"/>
      <c r="AV57" s="62"/>
      <c r="AW57" s="62"/>
      <c r="AX57" s="58"/>
      <c r="AY57" s="58"/>
      <c r="AZ57" s="58"/>
      <c r="BA57" s="62" t="s">
        <v>343</v>
      </c>
      <c r="BB57" s="62" t="s">
        <v>403</v>
      </c>
      <c r="BC57" s="62" t="s">
        <v>404</v>
      </c>
      <c r="BD57" s="66">
        <v>3160</v>
      </c>
      <c r="BE57" s="62"/>
      <c r="BF57" s="75"/>
      <c r="BG57" s="62" t="s">
        <v>1027</v>
      </c>
      <c r="BH57" s="71"/>
      <c r="BI57" s="71"/>
      <c r="BJ57" s="60" t="s">
        <v>407</v>
      </c>
      <c r="BK57" s="71" t="s">
        <v>588</v>
      </c>
      <c r="BM57" s="125" t="s">
        <v>6514</v>
      </c>
    </row>
    <row r="58" s="125" customFormat="1" ht="60" customHeight="1">
      <c r="A58" s="58"/>
      <c r="B58" s="58" t="s">
        <v>62</v>
      </c>
      <c r="C58" s="58" t="s">
        <v>63</v>
      </c>
      <c r="D58" s="59" t="s">
        <v>64</v>
      </c>
      <c r="E58" s="59">
        <v>222</v>
      </c>
      <c r="F58" s="62" t="s">
        <v>1938</v>
      </c>
      <c r="G58" s="62" t="s">
        <v>857</v>
      </c>
      <c r="H58" s="59" t="s">
        <v>6574</v>
      </c>
      <c r="I58" s="63" t="s">
        <v>577</v>
      </c>
      <c r="J58" s="62" t="s">
        <v>578</v>
      </c>
      <c r="K58" s="64" t="s">
        <v>579</v>
      </c>
      <c r="L58" s="79" t="s">
        <v>580</v>
      </c>
      <c r="M58" s="64" t="s">
        <v>581</v>
      </c>
      <c r="N58" s="64" t="s">
        <v>6575</v>
      </c>
      <c r="O58" s="58" t="s">
        <v>397</v>
      </c>
      <c r="P58" s="58" t="s">
        <v>76</v>
      </c>
      <c r="Q58" s="66" t="s">
        <v>398</v>
      </c>
      <c r="R58" s="115">
        <v>42591</v>
      </c>
      <c r="S58" s="63">
        <v>15</v>
      </c>
      <c r="T58" s="69">
        <v>48069</v>
      </c>
      <c r="U58" s="59" t="s">
        <v>100</v>
      </c>
      <c r="V58" s="71"/>
      <c r="W58" s="71" t="s">
        <v>399</v>
      </c>
      <c r="X58" s="63">
        <v>100</v>
      </c>
      <c r="Y58" s="63"/>
      <c r="Z58" s="66" t="s">
        <v>399</v>
      </c>
      <c r="AA58" s="59" t="s">
        <v>400</v>
      </c>
      <c r="AB58" s="63"/>
      <c r="AC58" s="66" t="s">
        <v>399</v>
      </c>
      <c r="AD58" s="64">
        <v>24</v>
      </c>
      <c r="AE58" s="116">
        <v>45002</v>
      </c>
      <c r="AF58" s="73">
        <v>45732</v>
      </c>
      <c r="AG58" s="62" t="s">
        <v>82</v>
      </c>
      <c r="AH58" s="62" t="s">
        <v>83</v>
      </c>
      <c r="AI58" s="58" t="s">
        <v>6576</v>
      </c>
      <c r="AJ58" s="62" t="s">
        <v>1623</v>
      </c>
      <c r="AK58" s="73" t="s">
        <v>6510</v>
      </c>
      <c r="AL58" s="66"/>
      <c r="AM58" s="66" t="s">
        <v>86</v>
      </c>
      <c r="AN58" s="66" t="s">
        <v>87</v>
      </c>
      <c r="AO58" s="66" t="s">
        <v>88</v>
      </c>
      <c r="AP58" s="63" t="s">
        <v>584</v>
      </c>
      <c r="AQ58" s="74"/>
      <c r="AR58" s="73"/>
      <c r="AS58" s="66" t="s">
        <v>91</v>
      </c>
      <c r="AT58" s="58" t="s">
        <v>385</v>
      </c>
      <c r="AU58" s="58"/>
      <c r="AV58" s="62"/>
      <c r="AW58" s="62"/>
      <c r="AX58" s="58"/>
      <c r="AY58" s="58"/>
      <c r="AZ58" s="58"/>
      <c r="BA58" s="62" t="s">
        <v>343</v>
      </c>
      <c r="BB58" s="62" t="s">
        <v>403</v>
      </c>
      <c r="BC58" s="62" t="s">
        <v>404</v>
      </c>
      <c r="BD58" s="66">
        <v>3160</v>
      </c>
      <c r="BE58" s="62"/>
      <c r="BF58" s="75"/>
      <c r="BG58" s="62" t="s">
        <v>1027</v>
      </c>
      <c r="BH58" s="71"/>
      <c r="BI58" s="71"/>
      <c r="BJ58" s="60" t="s">
        <v>407</v>
      </c>
      <c r="BK58" s="71" t="s">
        <v>588</v>
      </c>
      <c r="BM58" s="125" t="s">
        <v>6514</v>
      </c>
    </row>
    <row r="59" s="125" customFormat="1" ht="60" customHeight="1">
      <c r="A59" s="58"/>
      <c r="B59" s="58" t="s">
        <v>62</v>
      </c>
      <c r="C59" s="58" t="s">
        <v>63</v>
      </c>
      <c r="D59" s="59" t="s">
        <v>64</v>
      </c>
      <c r="E59" s="59">
        <v>222</v>
      </c>
      <c r="F59" s="62" t="s">
        <v>1807</v>
      </c>
      <c r="G59" s="62" t="s">
        <v>857</v>
      </c>
      <c r="H59" s="59" t="s">
        <v>1946</v>
      </c>
      <c r="I59" s="63" t="s">
        <v>577</v>
      </c>
      <c r="J59" s="62" t="s">
        <v>578</v>
      </c>
      <c r="K59" s="64" t="s">
        <v>579</v>
      </c>
      <c r="L59" s="79" t="s">
        <v>580</v>
      </c>
      <c r="M59" s="64" t="s">
        <v>581</v>
      </c>
      <c r="N59" s="64" t="s">
        <v>1947</v>
      </c>
      <c r="O59" s="58" t="s">
        <v>397</v>
      </c>
      <c r="P59" s="58" t="s">
        <v>76</v>
      </c>
      <c r="Q59" s="66" t="s">
        <v>398</v>
      </c>
      <c r="R59" s="115">
        <v>42591</v>
      </c>
      <c r="S59" s="63">
        <v>15</v>
      </c>
      <c r="T59" s="69">
        <v>48069</v>
      </c>
      <c r="U59" s="59" t="s">
        <v>100</v>
      </c>
      <c r="V59" s="71"/>
      <c r="W59" s="71" t="s">
        <v>399</v>
      </c>
      <c r="X59" s="63">
        <v>100</v>
      </c>
      <c r="Y59" s="63"/>
      <c r="Z59" s="66" t="s">
        <v>399</v>
      </c>
      <c r="AA59" s="59" t="s">
        <v>400</v>
      </c>
      <c r="AB59" s="63"/>
      <c r="AC59" s="66" t="s">
        <v>399</v>
      </c>
      <c r="AD59" s="64">
        <v>24</v>
      </c>
      <c r="AE59" s="116">
        <v>45002</v>
      </c>
      <c r="AF59" s="73">
        <v>45732</v>
      </c>
      <c r="AG59" s="62" t="s">
        <v>82</v>
      </c>
      <c r="AH59" s="62" t="s">
        <v>83</v>
      </c>
      <c r="AI59" s="58" t="s">
        <v>6577</v>
      </c>
      <c r="AJ59" s="62" t="s">
        <v>1623</v>
      </c>
      <c r="AK59" s="73" t="s">
        <v>6510</v>
      </c>
      <c r="AL59" s="66"/>
      <c r="AM59" s="66" t="s">
        <v>86</v>
      </c>
      <c r="AN59" s="66" t="s">
        <v>87</v>
      </c>
      <c r="AO59" s="66" t="s">
        <v>88</v>
      </c>
      <c r="AP59" s="63" t="s">
        <v>584</v>
      </c>
      <c r="AQ59" s="74"/>
      <c r="AR59" s="73"/>
      <c r="AS59" s="66" t="s">
        <v>91</v>
      </c>
      <c r="AT59" s="58" t="s">
        <v>385</v>
      </c>
      <c r="AU59" s="58"/>
      <c r="AV59" s="62"/>
      <c r="AW59" s="62"/>
      <c r="AX59" s="58"/>
      <c r="AY59" s="58"/>
      <c r="AZ59" s="58"/>
      <c r="BA59" s="62" t="s">
        <v>343</v>
      </c>
      <c r="BB59" s="62" t="s">
        <v>403</v>
      </c>
      <c r="BC59" s="62" t="s">
        <v>404</v>
      </c>
      <c r="BD59" s="66">
        <v>3160</v>
      </c>
      <c r="BE59" s="62"/>
      <c r="BF59" s="75"/>
      <c r="BG59" s="62" t="s">
        <v>1027</v>
      </c>
      <c r="BH59" s="71"/>
      <c r="BI59" s="71"/>
      <c r="BJ59" s="60" t="s">
        <v>407</v>
      </c>
      <c r="BK59" s="71" t="s">
        <v>588</v>
      </c>
      <c r="BM59" s="125" t="s">
        <v>6514</v>
      </c>
    </row>
    <row r="60" s="88" customFormat="1" ht="60" customHeight="1">
      <c r="A60" s="37"/>
      <c r="B60" s="37" t="s">
        <v>62</v>
      </c>
      <c r="C60" s="37" t="s">
        <v>63</v>
      </c>
      <c r="D60" s="56" t="s">
        <v>64</v>
      </c>
      <c r="E60" s="56">
        <v>223</v>
      </c>
      <c r="F60" s="40" t="s">
        <v>1807</v>
      </c>
      <c r="G60" s="40" t="s">
        <v>1971</v>
      </c>
      <c r="H60" s="56" t="s">
        <v>1972</v>
      </c>
      <c r="I60" s="48" t="s">
        <v>577</v>
      </c>
      <c r="J60" s="40" t="s">
        <v>578</v>
      </c>
      <c r="K60" s="49" t="s">
        <v>579</v>
      </c>
      <c r="L60" s="49" t="s">
        <v>580</v>
      </c>
      <c r="M60" s="49" t="s">
        <v>581</v>
      </c>
      <c r="N60" s="49" t="s">
        <v>1973</v>
      </c>
      <c r="O60" s="37" t="s">
        <v>397</v>
      </c>
      <c r="P60" s="37" t="s">
        <v>76</v>
      </c>
      <c r="Q60" s="42" t="s">
        <v>398</v>
      </c>
      <c r="R60" s="96">
        <v>42591</v>
      </c>
      <c r="S60" s="48">
        <v>15</v>
      </c>
      <c r="T60" s="45">
        <v>48069</v>
      </c>
      <c r="U60" s="56" t="s">
        <v>100</v>
      </c>
      <c r="V60" s="47"/>
      <c r="W60" s="47" t="s">
        <v>399</v>
      </c>
      <c r="X60" s="48">
        <v>100</v>
      </c>
      <c r="Y60" s="48"/>
      <c r="Z60" s="42" t="s">
        <v>399</v>
      </c>
      <c r="AA60" s="56" t="s">
        <v>400</v>
      </c>
      <c r="AB60" s="48"/>
      <c r="AC60" s="42" t="s">
        <v>399</v>
      </c>
      <c r="AD60" s="49">
        <v>24</v>
      </c>
      <c r="AE60" s="91">
        <v>45002</v>
      </c>
      <c r="AF60" s="51">
        <v>45732</v>
      </c>
      <c r="AG60" s="40" t="s">
        <v>82</v>
      </c>
      <c r="AH60" s="40" t="s">
        <v>83</v>
      </c>
      <c r="AI60" s="37" t="s">
        <v>6578</v>
      </c>
      <c r="AJ60" s="40" t="s">
        <v>1623</v>
      </c>
      <c r="AK60" s="51" t="s">
        <v>6510</v>
      </c>
      <c r="AL60" s="42"/>
      <c r="AM60" s="42" t="s">
        <v>86</v>
      </c>
      <c r="AN60" s="42" t="s">
        <v>87</v>
      </c>
      <c r="AO60" s="42" t="s">
        <v>88</v>
      </c>
      <c r="AP60" s="48" t="s">
        <v>584</v>
      </c>
      <c r="AQ60" s="41"/>
      <c r="AR60" s="51"/>
      <c r="AS60" s="42" t="s">
        <v>91</v>
      </c>
      <c r="AT60" s="37" t="s">
        <v>385</v>
      </c>
      <c r="AU60" s="37"/>
      <c r="AV60" s="40"/>
      <c r="AW60" s="40"/>
      <c r="AX60" s="37"/>
      <c r="AY60" s="37"/>
      <c r="AZ60" s="37"/>
      <c r="BA60" s="40" t="s">
        <v>343</v>
      </c>
      <c r="BB60" s="40" t="s">
        <v>403</v>
      </c>
      <c r="BC60" s="40" t="s">
        <v>404</v>
      </c>
      <c r="BD60" s="42">
        <v>3160</v>
      </c>
      <c r="BE60" s="40"/>
      <c r="BF60" s="52"/>
      <c r="BG60" s="40" t="s">
        <v>1027</v>
      </c>
      <c r="BH60" s="47"/>
      <c r="BI60" s="47"/>
      <c r="BJ60" s="38" t="s">
        <v>407</v>
      </c>
      <c r="BK60" s="47" t="s">
        <v>588</v>
      </c>
      <c r="BL60" s="125"/>
      <c r="BM60" s="125" t="s">
        <v>6514</v>
      </c>
      <c r="BN60" s="125"/>
    </row>
    <row r="61" s="88" customFormat="1" ht="60" customHeight="1">
      <c r="A61" s="37"/>
      <c r="B61" s="37" t="s">
        <v>62</v>
      </c>
      <c r="C61" s="37" t="s">
        <v>63</v>
      </c>
      <c r="D61" s="56" t="s">
        <v>64</v>
      </c>
      <c r="E61" s="56">
        <v>223</v>
      </c>
      <c r="F61" s="40" t="s">
        <v>1807</v>
      </c>
      <c r="G61" s="40" t="s">
        <v>1971</v>
      </c>
      <c r="H61" s="56" t="s">
        <v>1980</v>
      </c>
      <c r="I61" s="48" t="s">
        <v>577</v>
      </c>
      <c r="J61" s="40" t="s">
        <v>578</v>
      </c>
      <c r="K61" s="49" t="s">
        <v>579</v>
      </c>
      <c r="L61" s="49" t="s">
        <v>580</v>
      </c>
      <c r="M61" s="49" t="s">
        <v>581</v>
      </c>
      <c r="N61" s="49" t="s">
        <v>1981</v>
      </c>
      <c r="O61" s="37" t="s">
        <v>397</v>
      </c>
      <c r="P61" s="37" t="s">
        <v>76</v>
      </c>
      <c r="Q61" s="42" t="s">
        <v>398</v>
      </c>
      <c r="R61" s="96">
        <v>42591</v>
      </c>
      <c r="S61" s="48">
        <v>15</v>
      </c>
      <c r="T61" s="45">
        <v>48069</v>
      </c>
      <c r="U61" s="56" t="s">
        <v>100</v>
      </c>
      <c r="V61" s="47"/>
      <c r="W61" s="47" t="s">
        <v>399</v>
      </c>
      <c r="X61" s="48">
        <v>100</v>
      </c>
      <c r="Y61" s="48"/>
      <c r="Z61" s="42" t="s">
        <v>399</v>
      </c>
      <c r="AA61" s="56" t="s">
        <v>400</v>
      </c>
      <c r="AB61" s="48"/>
      <c r="AC61" s="42" t="s">
        <v>399</v>
      </c>
      <c r="AD61" s="49">
        <v>24</v>
      </c>
      <c r="AE61" s="91">
        <v>45002</v>
      </c>
      <c r="AF61" s="51">
        <v>45732</v>
      </c>
      <c r="AG61" s="40" t="s">
        <v>82</v>
      </c>
      <c r="AH61" s="40" t="s">
        <v>83</v>
      </c>
      <c r="AI61" s="37" t="s">
        <v>6579</v>
      </c>
      <c r="AJ61" s="40" t="s">
        <v>1623</v>
      </c>
      <c r="AK61" s="51" t="s">
        <v>6510</v>
      </c>
      <c r="AL61" s="42"/>
      <c r="AM61" s="42" t="s">
        <v>86</v>
      </c>
      <c r="AN61" s="42" t="s">
        <v>87</v>
      </c>
      <c r="AO61" s="42" t="s">
        <v>88</v>
      </c>
      <c r="AP61" s="48" t="s">
        <v>584</v>
      </c>
      <c r="AQ61" s="41"/>
      <c r="AR61" s="51"/>
      <c r="AS61" s="42" t="s">
        <v>91</v>
      </c>
      <c r="AT61" s="37" t="s">
        <v>385</v>
      </c>
      <c r="AU61" s="37"/>
      <c r="AV61" s="40"/>
      <c r="AW61" s="40"/>
      <c r="AX61" s="37"/>
      <c r="AY61" s="37"/>
      <c r="AZ61" s="37"/>
      <c r="BA61" s="40" t="s">
        <v>343</v>
      </c>
      <c r="BB61" s="40" t="s">
        <v>403</v>
      </c>
      <c r="BC61" s="40" t="s">
        <v>404</v>
      </c>
      <c r="BD61" s="42">
        <v>3160</v>
      </c>
      <c r="BE61" s="40"/>
      <c r="BF61" s="52"/>
      <c r="BG61" s="40" t="s">
        <v>1027</v>
      </c>
      <c r="BH61" s="47"/>
      <c r="BI61" s="47"/>
      <c r="BJ61" s="38" t="s">
        <v>407</v>
      </c>
      <c r="BK61" s="47" t="s">
        <v>588</v>
      </c>
      <c r="BL61" s="125"/>
      <c r="BM61" s="125" t="s">
        <v>6514</v>
      </c>
      <c r="BN61" s="125"/>
    </row>
    <row r="62" s="88" customFormat="1" ht="60" customHeight="1">
      <c r="A62" s="37"/>
      <c r="B62" s="37" t="s">
        <v>62</v>
      </c>
      <c r="C62" s="37" t="s">
        <v>63</v>
      </c>
      <c r="D62" s="56" t="s">
        <v>64</v>
      </c>
      <c r="E62" s="56">
        <v>223</v>
      </c>
      <c r="F62" s="40" t="s">
        <v>1807</v>
      </c>
      <c r="G62" s="40" t="s">
        <v>1971</v>
      </c>
      <c r="H62" s="56" t="s">
        <v>1983</v>
      </c>
      <c r="I62" s="48" t="s">
        <v>577</v>
      </c>
      <c r="J62" s="40" t="s">
        <v>578</v>
      </c>
      <c r="K62" s="49" t="s">
        <v>579</v>
      </c>
      <c r="L62" s="49" t="s">
        <v>580</v>
      </c>
      <c r="M62" s="49" t="s">
        <v>581</v>
      </c>
      <c r="N62" s="49" t="s">
        <v>6580</v>
      </c>
      <c r="O62" s="37" t="s">
        <v>397</v>
      </c>
      <c r="P62" s="37" t="s">
        <v>76</v>
      </c>
      <c r="Q62" s="42" t="s">
        <v>398</v>
      </c>
      <c r="R62" s="96">
        <v>42591</v>
      </c>
      <c r="S62" s="48">
        <v>15</v>
      </c>
      <c r="T62" s="45">
        <v>48069</v>
      </c>
      <c r="U62" s="56" t="s">
        <v>100</v>
      </c>
      <c r="V62" s="47"/>
      <c r="W62" s="47" t="s">
        <v>399</v>
      </c>
      <c r="X62" s="48">
        <v>100</v>
      </c>
      <c r="Y62" s="48"/>
      <c r="Z62" s="42" t="s">
        <v>399</v>
      </c>
      <c r="AA62" s="56" t="s">
        <v>400</v>
      </c>
      <c r="AB62" s="48"/>
      <c r="AC62" s="42" t="s">
        <v>399</v>
      </c>
      <c r="AD62" s="49">
        <v>24</v>
      </c>
      <c r="AE62" s="91">
        <v>45002</v>
      </c>
      <c r="AF62" s="51">
        <v>45732</v>
      </c>
      <c r="AG62" s="40" t="s">
        <v>82</v>
      </c>
      <c r="AH62" s="40" t="s">
        <v>83</v>
      </c>
      <c r="AI62" s="37" t="s">
        <v>6581</v>
      </c>
      <c r="AJ62" s="40" t="s">
        <v>1623</v>
      </c>
      <c r="AK62" s="51" t="s">
        <v>6510</v>
      </c>
      <c r="AL62" s="42"/>
      <c r="AM62" s="42" t="s">
        <v>86</v>
      </c>
      <c r="AN62" s="42" t="s">
        <v>87</v>
      </c>
      <c r="AO62" s="42" t="s">
        <v>88</v>
      </c>
      <c r="AP62" s="48" t="s">
        <v>584</v>
      </c>
      <c r="AQ62" s="41"/>
      <c r="AR62" s="51"/>
      <c r="AS62" s="42" t="s">
        <v>91</v>
      </c>
      <c r="AT62" s="37" t="s">
        <v>385</v>
      </c>
      <c r="AU62" s="37"/>
      <c r="AV62" s="40"/>
      <c r="AW62" s="40"/>
      <c r="AX62" s="37"/>
      <c r="AY62" s="37"/>
      <c r="AZ62" s="37"/>
      <c r="BA62" s="40" t="s">
        <v>343</v>
      </c>
      <c r="BB62" s="40" t="s">
        <v>403</v>
      </c>
      <c r="BC62" s="40" t="s">
        <v>404</v>
      </c>
      <c r="BD62" s="42">
        <v>3160</v>
      </c>
      <c r="BE62" s="40"/>
      <c r="BF62" s="52"/>
      <c r="BG62" s="40" t="s">
        <v>1027</v>
      </c>
      <c r="BH62" s="47"/>
      <c r="BI62" s="47"/>
      <c r="BJ62" s="38" t="s">
        <v>407</v>
      </c>
      <c r="BK62" s="47" t="s">
        <v>588</v>
      </c>
      <c r="BL62" s="125"/>
      <c r="BM62" s="125" t="s">
        <v>6514</v>
      </c>
      <c r="BN62" s="125"/>
    </row>
    <row r="63" s="88" customFormat="1" ht="60" customHeight="1">
      <c r="A63" s="37"/>
      <c r="B63" s="37" t="s">
        <v>62</v>
      </c>
      <c r="C63" s="37" t="s">
        <v>63</v>
      </c>
      <c r="D63" s="56" t="s">
        <v>64</v>
      </c>
      <c r="E63" s="56">
        <v>223</v>
      </c>
      <c r="F63" s="40" t="s">
        <v>1807</v>
      </c>
      <c r="G63" s="40" t="s">
        <v>1971</v>
      </c>
      <c r="H63" s="56" t="s">
        <v>1987</v>
      </c>
      <c r="I63" s="48" t="s">
        <v>577</v>
      </c>
      <c r="J63" s="40" t="s">
        <v>578</v>
      </c>
      <c r="K63" s="49" t="s">
        <v>579</v>
      </c>
      <c r="L63" s="49" t="s">
        <v>580</v>
      </c>
      <c r="M63" s="49" t="s">
        <v>581</v>
      </c>
      <c r="N63" s="49" t="s">
        <v>6582</v>
      </c>
      <c r="O63" s="37" t="s">
        <v>397</v>
      </c>
      <c r="P63" s="37" t="s">
        <v>76</v>
      </c>
      <c r="Q63" s="42" t="s">
        <v>398</v>
      </c>
      <c r="R63" s="96">
        <v>42591</v>
      </c>
      <c r="S63" s="48">
        <v>15</v>
      </c>
      <c r="T63" s="45">
        <v>48069</v>
      </c>
      <c r="U63" s="56" t="s">
        <v>100</v>
      </c>
      <c r="V63" s="47"/>
      <c r="W63" s="47" t="s">
        <v>399</v>
      </c>
      <c r="X63" s="48">
        <v>100</v>
      </c>
      <c r="Y63" s="48"/>
      <c r="Z63" s="42" t="s">
        <v>399</v>
      </c>
      <c r="AA63" s="56" t="s">
        <v>400</v>
      </c>
      <c r="AB63" s="48"/>
      <c r="AC63" s="42" t="s">
        <v>399</v>
      </c>
      <c r="AD63" s="49">
        <v>24</v>
      </c>
      <c r="AE63" s="91">
        <v>45002</v>
      </c>
      <c r="AF63" s="51">
        <v>45732</v>
      </c>
      <c r="AG63" s="40" t="s">
        <v>82</v>
      </c>
      <c r="AH63" s="40" t="s">
        <v>83</v>
      </c>
      <c r="AI63" s="37" t="s">
        <v>6583</v>
      </c>
      <c r="AJ63" s="40" t="s">
        <v>1623</v>
      </c>
      <c r="AK63" s="51" t="s">
        <v>6510</v>
      </c>
      <c r="AL63" s="42"/>
      <c r="AM63" s="42" t="s">
        <v>86</v>
      </c>
      <c r="AN63" s="42" t="s">
        <v>87</v>
      </c>
      <c r="AO63" s="42" t="s">
        <v>88</v>
      </c>
      <c r="AP63" s="48" t="s">
        <v>584</v>
      </c>
      <c r="AQ63" s="41"/>
      <c r="AR63" s="51"/>
      <c r="AS63" s="42" t="s">
        <v>91</v>
      </c>
      <c r="AT63" s="37" t="s">
        <v>385</v>
      </c>
      <c r="AU63" s="37"/>
      <c r="AV63" s="40"/>
      <c r="AW63" s="40"/>
      <c r="AX63" s="37"/>
      <c r="AY63" s="37"/>
      <c r="AZ63" s="37"/>
      <c r="BA63" s="40" t="s">
        <v>343</v>
      </c>
      <c r="BB63" s="40" t="s">
        <v>403</v>
      </c>
      <c r="BC63" s="40" t="s">
        <v>404</v>
      </c>
      <c r="BD63" s="42">
        <v>3160</v>
      </c>
      <c r="BE63" s="40"/>
      <c r="BF63" s="52"/>
      <c r="BG63" s="40" t="s">
        <v>1027</v>
      </c>
      <c r="BH63" s="47"/>
      <c r="BI63" s="47"/>
      <c r="BJ63" s="38" t="s">
        <v>407</v>
      </c>
      <c r="BK63" s="47" t="s">
        <v>588</v>
      </c>
      <c r="BL63" s="125"/>
      <c r="BM63" s="125" t="s">
        <v>6514</v>
      </c>
      <c r="BN63" s="125"/>
    </row>
    <row r="64" s="125" customFormat="1" ht="60" customHeight="1">
      <c r="A64" s="58"/>
      <c r="B64" s="58" t="s">
        <v>62</v>
      </c>
      <c r="C64" s="58" t="s">
        <v>63</v>
      </c>
      <c r="D64" s="59" t="s">
        <v>64</v>
      </c>
      <c r="E64" s="59">
        <v>223</v>
      </c>
      <c r="F64" s="62" t="s">
        <v>1807</v>
      </c>
      <c r="G64" s="62" t="s">
        <v>1992</v>
      </c>
      <c r="H64" s="59" t="s">
        <v>1996</v>
      </c>
      <c r="I64" s="63" t="s">
        <v>577</v>
      </c>
      <c r="J64" s="62" t="s">
        <v>578</v>
      </c>
      <c r="K64" s="64" t="s">
        <v>579</v>
      </c>
      <c r="L64" s="64" t="s">
        <v>580</v>
      </c>
      <c r="M64" s="64" t="s">
        <v>581</v>
      </c>
      <c r="N64" s="64" t="s">
        <v>1997</v>
      </c>
      <c r="O64" s="58" t="s">
        <v>397</v>
      </c>
      <c r="P64" s="58" t="s">
        <v>76</v>
      </c>
      <c r="Q64" s="66" t="s">
        <v>398</v>
      </c>
      <c r="R64" s="115">
        <v>42591</v>
      </c>
      <c r="S64" s="63">
        <v>15</v>
      </c>
      <c r="T64" s="69">
        <v>48069</v>
      </c>
      <c r="U64" s="59" t="s">
        <v>100</v>
      </c>
      <c r="V64" s="71"/>
      <c r="W64" s="71" t="s">
        <v>399</v>
      </c>
      <c r="X64" s="63">
        <v>100</v>
      </c>
      <c r="Y64" s="63"/>
      <c r="Z64" s="66" t="s">
        <v>399</v>
      </c>
      <c r="AA64" s="59" t="s">
        <v>400</v>
      </c>
      <c r="AB64" s="63"/>
      <c r="AC64" s="66" t="s">
        <v>399</v>
      </c>
      <c r="AD64" s="64">
        <v>24</v>
      </c>
      <c r="AE64" s="116">
        <v>45002</v>
      </c>
      <c r="AF64" s="73">
        <v>45732</v>
      </c>
      <c r="AG64" s="62" t="s">
        <v>82</v>
      </c>
      <c r="AH64" s="62" t="s">
        <v>83</v>
      </c>
      <c r="AI64" s="58" t="s">
        <v>6584</v>
      </c>
      <c r="AJ64" s="62" t="s">
        <v>1623</v>
      </c>
      <c r="AK64" s="73" t="s">
        <v>6510</v>
      </c>
      <c r="AL64" s="66"/>
      <c r="AM64" s="66" t="s">
        <v>86</v>
      </c>
      <c r="AN64" s="66" t="s">
        <v>87</v>
      </c>
      <c r="AO64" s="66" t="s">
        <v>88</v>
      </c>
      <c r="AP64" s="63" t="s">
        <v>584</v>
      </c>
      <c r="AQ64" s="74"/>
      <c r="AR64" s="73"/>
      <c r="AS64" s="66" t="s">
        <v>91</v>
      </c>
      <c r="AT64" s="58" t="s">
        <v>385</v>
      </c>
      <c r="AU64" s="58"/>
      <c r="AV64" s="62"/>
      <c r="AW64" s="62" t="s">
        <v>1454</v>
      </c>
      <c r="AX64" s="58"/>
      <c r="AY64" s="58"/>
      <c r="AZ64" s="58"/>
      <c r="BA64" s="62"/>
      <c r="BB64" s="62"/>
      <c r="BC64" s="62"/>
      <c r="BD64" s="66"/>
      <c r="BE64" s="62"/>
      <c r="BF64" s="75"/>
      <c r="BG64" s="62" t="s">
        <v>1027</v>
      </c>
      <c r="BH64" s="71"/>
      <c r="BI64" s="71"/>
      <c r="BJ64" s="60" t="s">
        <v>407</v>
      </c>
      <c r="BK64" s="71" t="s">
        <v>588</v>
      </c>
      <c r="BM64" s="125" t="s">
        <v>6514</v>
      </c>
    </row>
    <row r="65" s="125" customFormat="1" ht="60" customHeight="1">
      <c r="A65" s="58"/>
      <c r="B65" s="58" t="s">
        <v>62</v>
      </c>
      <c r="C65" s="58" t="s">
        <v>63</v>
      </c>
      <c r="D65" s="59" t="s">
        <v>64</v>
      </c>
      <c r="E65" s="59">
        <v>224</v>
      </c>
      <c r="F65" s="62" t="s">
        <v>1807</v>
      </c>
      <c r="G65" s="62" t="s">
        <v>857</v>
      </c>
      <c r="H65" s="59" t="s">
        <v>2017</v>
      </c>
      <c r="I65" s="63" t="s">
        <v>577</v>
      </c>
      <c r="J65" s="62" t="s">
        <v>578</v>
      </c>
      <c r="K65" s="64" t="s">
        <v>579</v>
      </c>
      <c r="L65" s="79" t="s">
        <v>580</v>
      </c>
      <c r="M65" s="64" t="s">
        <v>581</v>
      </c>
      <c r="N65" s="64" t="s">
        <v>6585</v>
      </c>
      <c r="O65" s="58" t="s">
        <v>397</v>
      </c>
      <c r="P65" s="58" t="s">
        <v>76</v>
      </c>
      <c r="Q65" s="66" t="s">
        <v>398</v>
      </c>
      <c r="R65" s="115">
        <v>42591</v>
      </c>
      <c r="S65" s="63">
        <v>15</v>
      </c>
      <c r="T65" s="69">
        <v>48069</v>
      </c>
      <c r="U65" s="59" t="s">
        <v>100</v>
      </c>
      <c r="V65" s="71"/>
      <c r="W65" s="71" t="s">
        <v>399</v>
      </c>
      <c r="X65" s="63">
        <v>100</v>
      </c>
      <c r="Y65" s="63"/>
      <c r="Z65" s="66" t="s">
        <v>399</v>
      </c>
      <c r="AA65" s="59" t="s">
        <v>400</v>
      </c>
      <c r="AB65" s="63"/>
      <c r="AC65" s="66" t="s">
        <v>399</v>
      </c>
      <c r="AD65" s="64">
        <v>24</v>
      </c>
      <c r="AE65" s="116">
        <v>45002</v>
      </c>
      <c r="AF65" s="73">
        <v>45732</v>
      </c>
      <c r="AG65" s="62" t="s">
        <v>82</v>
      </c>
      <c r="AH65" s="62" t="s">
        <v>83</v>
      </c>
      <c r="AI65" s="58" t="s">
        <v>6586</v>
      </c>
      <c r="AJ65" s="62" t="s">
        <v>1623</v>
      </c>
      <c r="AK65" s="73" t="s">
        <v>6510</v>
      </c>
      <c r="AL65" s="66"/>
      <c r="AM65" s="66" t="s">
        <v>86</v>
      </c>
      <c r="AN65" s="66" t="s">
        <v>87</v>
      </c>
      <c r="AO65" s="66" t="s">
        <v>88</v>
      </c>
      <c r="AP65" s="63" t="s">
        <v>584</v>
      </c>
      <c r="AQ65" s="74"/>
      <c r="AR65" s="73"/>
      <c r="AS65" s="66" t="s">
        <v>91</v>
      </c>
      <c r="AT65" s="58" t="s">
        <v>385</v>
      </c>
      <c r="AU65" s="58"/>
      <c r="AV65" s="62"/>
      <c r="AW65" s="62"/>
      <c r="AX65" s="58"/>
      <c r="AY65" s="58"/>
      <c r="AZ65" s="58"/>
      <c r="BA65" s="62" t="s">
        <v>343</v>
      </c>
      <c r="BB65" s="62" t="s">
        <v>403</v>
      </c>
      <c r="BC65" s="62" t="s">
        <v>404</v>
      </c>
      <c r="BD65" s="66">
        <v>3160</v>
      </c>
      <c r="BE65" s="62"/>
      <c r="BF65" s="75"/>
      <c r="BG65" s="62" t="s">
        <v>1027</v>
      </c>
      <c r="BH65" s="71"/>
      <c r="BI65" s="71"/>
      <c r="BJ65" s="60" t="s">
        <v>407</v>
      </c>
      <c r="BK65" s="71" t="s">
        <v>588</v>
      </c>
      <c r="BM65" s="125" t="s">
        <v>6514</v>
      </c>
    </row>
    <row r="66" s="125" customFormat="1" ht="60" customHeight="1">
      <c r="A66" s="58"/>
      <c r="B66" s="58" t="s">
        <v>62</v>
      </c>
      <c r="C66" s="58" t="s">
        <v>63</v>
      </c>
      <c r="D66" s="59" t="s">
        <v>64</v>
      </c>
      <c r="E66" s="59">
        <v>224</v>
      </c>
      <c r="F66" s="62" t="s">
        <v>1807</v>
      </c>
      <c r="G66" s="62" t="s">
        <v>857</v>
      </c>
      <c r="H66" s="59" t="s">
        <v>2020</v>
      </c>
      <c r="I66" s="63" t="s">
        <v>577</v>
      </c>
      <c r="J66" s="62" t="s">
        <v>578</v>
      </c>
      <c r="K66" s="64" t="s">
        <v>579</v>
      </c>
      <c r="L66" s="79" t="s">
        <v>580</v>
      </c>
      <c r="M66" s="64" t="s">
        <v>581</v>
      </c>
      <c r="N66" s="64" t="s">
        <v>2021</v>
      </c>
      <c r="O66" s="58" t="s">
        <v>397</v>
      </c>
      <c r="P66" s="58" t="s">
        <v>76</v>
      </c>
      <c r="Q66" s="66" t="s">
        <v>398</v>
      </c>
      <c r="R66" s="115">
        <v>42591</v>
      </c>
      <c r="S66" s="63">
        <v>15</v>
      </c>
      <c r="T66" s="69">
        <v>48069</v>
      </c>
      <c r="U66" s="59" t="s">
        <v>100</v>
      </c>
      <c r="V66" s="71"/>
      <c r="W66" s="71" t="s">
        <v>399</v>
      </c>
      <c r="X66" s="63">
        <v>100</v>
      </c>
      <c r="Y66" s="63"/>
      <c r="Z66" s="66" t="s">
        <v>399</v>
      </c>
      <c r="AA66" s="59" t="s">
        <v>400</v>
      </c>
      <c r="AB66" s="63"/>
      <c r="AC66" s="66" t="s">
        <v>399</v>
      </c>
      <c r="AD66" s="64">
        <v>24</v>
      </c>
      <c r="AE66" s="116">
        <v>45002</v>
      </c>
      <c r="AF66" s="73">
        <v>45732</v>
      </c>
      <c r="AG66" s="62" t="s">
        <v>82</v>
      </c>
      <c r="AH66" s="62" t="s">
        <v>83</v>
      </c>
      <c r="AI66" s="58" t="s">
        <v>6587</v>
      </c>
      <c r="AJ66" s="62" t="s">
        <v>1623</v>
      </c>
      <c r="AK66" s="73" t="s">
        <v>6510</v>
      </c>
      <c r="AL66" s="66"/>
      <c r="AM66" s="66" t="s">
        <v>86</v>
      </c>
      <c r="AN66" s="66" t="s">
        <v>87</v>
      </c>
      <c r="AO66" s="66" t="s">
        <v>88</v>
      </c>
      <c r="AP66" s="63" t="s">
        <v>584</v>
      </c>
      <c r="AQ66" s="74"/>
      <c r="AR66" s="73"/>
      <c r="AS66" s="66" t="s">
        <v>91</v>
      </c>
      <c r="AT66" s="58" t="s">
        <v>385</v>
      </c>
      <c r="AU66" s="58"/>
      <c r="AV66" s="62"/>
      <c r="AW66" s="62"/>
      <c r="AX66" s="58"/>
      <c r="AY66" s="58"/>
      <c r="AZ66" s="58"/>
      <c r="BA66" s="62" t="s">
        <v>343</v>
      </c>
      <c r="BB66" s="62" t="s">
        <v>403</v>
      </c>
      <c r="BC66" s="62" t="s">
        <v>404</v>
      </c>
      <c r="BD66" s="66">
        <v>3160</v>
      </c>
      <c r="BE66" s="62"/>
      <c r="BF66" s="75"/>
      <c r="BG66" s="62" t="s">
        <v>1027</v>
      </c>
      <c r="BH66" s="71"/>
      <c r="BI66" s="71"/>
      <c r="BJ66" s="60" t="s">
        <v>407</v>
      </c>
      <c r="BK66" s="71" t="s">
        <v>588</v>
      </c>
      <c r="BM66" s="125" t="s">
        <v>6514</v>
      </c>
    </row>
    <row r="67" s="125" customFormat="1" ht="60" customHeight="1">
      <c r="A67" s="58"/>
      <c r="B67" s="58" t="s">
        <v>62</v>
      </c>
      <c r="C67" s="58" t="s">
        <v>63</v>
      </c>
      <c r="D67" s="59" t="s">
        <v>64</v>
      </c>
      <c r="E67" s="59">
        <v>224</v>
      </c>
      <c r="F67" s="62" t="s">
        <v>1807</v>
      </c>
      <c r="G67" s="62" t="s">
        <v>857</v>
      </c>
      <c r="H67" s="59" t="s">
        <v>6588</v>
      </c>
      <c r="I67" s="63" t="s">
        <v>577</v>
      </c>
      <c r="J67" s="62" t="s">
        <v>578</v>
      </c>
      <c r="K67" s="64" t="s">
        <v>579</v>
      </c>
      <c r="L67" s="79" t="s">
        <v>580</v>
      </c>
      <c r="M67" s="64" t="s">
        <v>581</v>
      </c>
      <c r="N67" s="64" t="s">
        <v>6589</v>
      </c>
      <c r="O67" s="58" t="s">
        <v>397</v>
      </c>
      <c r="P67" s="58" t="s">
        <v>76</v>
      </c>
      <c r="Q67" s="66" t="s">
        <v>398</v>
      </c>
      <c r="R67" s="115">
        <v>42591</v>
      </c>
      <c r="S67" s="63">
        <v>15</v>
      </c>
      <c r="T67" s="69">
        <v>48069</v>
      </c>
      <c r="U67" s="59" t="s">
        <v>100</v>
      </c>
      <c r="V67" s="71"/>
      <c r="W67" s="71" t="s">
        <v>399</v>
      </c>
      <c r="X67" s="63">
        <v>100</v>
      </c>
      <c r="Y67" s="63"/>
      <c r="Z67" s="66" t="s">
        <v>399</v>
      </c>
      <c r="AA67" s="59" t="s">
        <v>400</v>
      </c>
      <c r="AB67" s="63"/>
      <c r="AC67" s="66" t="s">
        <v>399</v>
      </c>
      <c r="AD67" s="64">
        <v>24</v>
      </c>
      <c r="AE67" s="116">
        <v>45002</v>
      </c>
      <c r="AF67" s="73">
        <v>45732</v>
      </c>
      <c r="AG67" s="62" t="s">
        <v>82</v>
      </c>
      <c r="AH67" s="62" t="s">
        <v>83</v>
      </c>
      <c r="AI67" s="58" t="s">
        <v>6590</v>
      </c>
      <c r="AJ67" s="62" t="s">
        <v>1623</v>
      </c>
      <c r="AK67" s="73" t="s">
        <v>6510</v>
      </c>
      <c r="AL67" s="66"/>
      <c r="AM67" s="66" t="s">
        <v>86</v>
      </c>
      <c r="AN67" s="66" t="s">
        <v>87</v>
      </c>
      <c r="AO67" s="66" t="s">
        <v>88</v>
      </c>
      <c r="AP67" s="63" t="s">
        <v>584</v>
      </c>
      <c r="AQ67" s="74"/>
      <c r="AR67" s="73"/>
      <c r="AS67" s="66" t="s">
        <v>91</v>
      </c>
      <c r="AT67" s="58" t="s">
        <v>385</v>
      </c>
      <c r="AU67" s="58"/>
      <c r="AV67" s="62"/>
      <c r="AW67" s="62"/>
      <c r="AX67" s="58"/>
      <c r="AY67" s="58"/>
      <c r="AZ67" s="58"/>
      <c r="BA67" s="62" t="s">
        <v>343</v>
      </c>
      <c r="BB67" s="62" t="s">
        <v>403</v>
      </c>
      <c r="BC67" s="62" t="s">
        <v>404</v>
      </c>
      <c r="BD67" s="66">
        <v>3160</v>
      </c>
      <c r="BE67" s="62"/>
      <c r="BF67" s="75"/>
      <c r="BG67" s="62" t="s">
        <v>1027</v>
      </c>
      <c r="BH67" s="71"/>
      <c r="BI67" s="71"/>
      <c r="BJ67" s="60" t="s">
        <v>407</v>
      </c>
      <c r="BK67" s="71" t="s">
        <v>588</v>
      </c>
      <c r="BM67" s="125" t="s">
        <v>6514</v>
      </c>
    </row>
    <row r="68" s="125" customFormat="1" ht="57" customHeight="1">
      <c r="A68" s="58"/>
      <c r="B68" s="58" t="s">
        <v>62</v>
      </c>
      <c r="C68" s="58" t="s">
        <v>63</v>
      </c>
      <c r="D68" s="59" t="s">
        <v>64</v>
      </c>
      <c r="E68" s="59">
        <v>224</v>
      </c>
      <c r="F68" s="62" t="s">
        <v>1807</v>
      </c>
      <c r="G68" s="62" t="s">
        <v>857</v>
      </c>
      <c r="H68" s="59" t="s">
        <v>2031</v>
      </c>
      <c r="I68" s="63" t="s">
        <v>577</v>
      </c>
      <c r="J68" s="62" t="s">
        <v>578</v>
      </c>
      <c r="K68" s="64" t="s">
        <v>579</v>
      </c>
      <c r="L68" s="79" t="s">
        <v>580</v>
      </c>
      <c r="M68" s="64" t="s">
        <v>581</v>
      </c>
      <c r="N68" s="64" t="s">
        <v>2032</v>
      </c>
      <c r="O68" s="58" t="s">
        <v>397</v>
      </c>
      <c r="P68" s="58" t="s">
        <v>76</v>
      </c>
      <c r="Q68" s="66" t="s">
        <v>398</v>
      </c>
      <c r="R68" s="115">
        <v>42591</v>
      </c>
      <c r="S68" s="63">
        <v>15</v>
      </c>
      <c r="T68" s="69">
        <v>48069</v>
      </c>
      <c r="U68" s="59" t="s">
        <v>100</v>
      </c>
      <c r="V68" s="71"/>
      <c r="W68" s="71" t="s">
        <v>399</v>
      </c>
      <c r="X68" s="63">
        <v>100</v>
      </c>
      <c r="Y68" s="63"/>
      <c r="Z68" s="66" t="s">
        <v>399</v>
      </c>
      <c r="AA68" s="59" t="s">
        <v>400</v>
      </c>
      <c r="AB68" s="63"/>
      <c r="AC68" s="66" t="s">
        <v>399</v>
      </c>
      <c r="AD68" s="64">
        <v>24</v>
      </c>
      <c r="AE68" s="116">
        <v>45002</v>
      </c>
      <c r="AF68" s="73">
        <v>45732</v>
      </c>
      <c r="AG68" s="62" t="s">
        <v>82</v>
      </c>
      <c r="AH68" s="62" t="s">
        <v>83</v>
      </c>
      <c r="AI68" s="58" t="s">
        <v>6591</v>
      </c>
      <c r="AJ68" s="62" t="s">
        <v>1623</v>
      </c>
      <c r="AK68" s="73" t="s">
        <v>6510</v>
      </c>
      <c r="AL68" s="66"/>
      <c r="AM68" s="66" t="s">
        <v>86</v>
      </c>
      <c r="AN68" s="66" t="s">
        <v>87</v>
      </c>
      <c r="AO68" s="66" t="s">
        <v>88</v>
      </c>
      <c r="AP68" s="63" t="s">
        <v>584</v>
      </c>
      <c r="AQ68" s="74"/>
      <c r="AR68" s="73"/>
      <c r="AS68" s="66" t="s">
        <v>91</v>
      </c>
      <c r="AT68" s="58" t="s">
        <v>385</v>
      </c>
      <c r="AU68" s="58"/>
      <c r="AV68" s="62"/>
      <c r="AW68" s="62"/>
      <c r="AX68" s="58"/>
      <c r="AY68" s="58"/>
      <c r="AZ68" s="58"/>
      <c r="BA68" s="62" t="s">
        <v>343</v>
      </c>
      <c r="BB68" s="62" t="s">
        <v>403</v>
      </c>
      <c r="BC68" s="62" t="s">
        <v>404</v>
      </c>
      <c r="BD68" s="66">
        <v>3160</v>
      </c>
      <c r="BE68" s="62"/>
      <c r="BF68" s="75"/>
      <c r="BG68" s="62" t="s">
        <v>1027</v>
      </c>
      <c r="BH68" s="71"/>
      <c r="BI68" s="71"/>
      <c r="BJ68" s="60" t="s">
        <v>407</v>
      </c>
      <c r="BK68" s="71" t="s">
        <v>588</v>
      </c>
      <c r="BM68" s="125" t="s">
        <v>6514</v>
      </c>
    </row>
    <row r="69" s="125" customFormat="1" ht="49.5" customHeight="1">
      <c r="A69" s="58"/>
      <c r="B69" s="58" t="s">
        <v>62</v>
      </c>
      <c r="C69" s="58" t="s">
        <v>63</v>
      </c>
      <c r="D69" s="59" t="s">
        <v>64</v>
      </c>
      <c r="E69" s="59">
        <v>224</v>
      </c>
      <c r="F69" s="62" t="s">
        <v>1807</v>
      </c>
      <c r="G69" s="62" t="s">
        <v>857</v>
      </c>
      <c r="H69" s="59" t="s">
        <v>2034</v>
      </c>
      <c r="I69" s="63" t="s">
        <v>577</v>
      </c>
      <c r="J69" s="62" t="s">
        <v>578</v>
      </c>
      <c r="K69" s="64" t="s">
        <v>579</v>
      </c>
      <c r="L69" s="79" t="s">
        <v>580</v>
      </c>
      <c r="M69" s="64" t="s">
        <v>581</v>
      </c>
      <c r="N69" s="64" t="s">
        <v>2035</v>
      </c>
      <c r="O69" s="58" t="s">
        <v>397</v>
      </c>
      <c r="P69" s="58" t="s">
        <v>76</v>
      </c>
      <c r="Q69" s="66" t="s">
        <v>398</v>
      </c>
      <c r="R69" s="115">
        <v>42591</v>
      </c>
      <c r="S69" s="63">
        <v>15</v>
      </c>
      <c r="T69" s="69">
        <v>48069</v>
      </c>
      <c r="U69" s="59" t="s">
        <v>100</v>
      </c>
      <c r="V69" s="71"/>
      <c r="W69" s="71" t="s">
        <v>399</v>
      </c>
      <c r="X69" s="63">
        <v>100</v>
      </c>
      <c r="Y69" s="63"/>
      <c r="Z69" s="66" t="s">
        <v>399</v>
      </c>
      <c r="AA69" s="59" t="s">
        <v>400</v>
      </c>
      <c r="AB69" s="63"/>
      <c r="AC69" s="66" t="s">
        <v>399</v>
      </c>
      <c r="AD69" s="64">
        <v>24</v>
      </c>
      <c r="AE69" s="116">
        <v>45002</v>
      </c>
      <c r="AF69" s="73">
        <v>45732</v>
      </c>
      <c r="AG69" s="62" t="s">
        <v>82</v>
      </c>
      <c r="AH69" s="62" t="s">
        <v>83</v>
      </c>
      <c r="AI69" s="58" t="s">
        <v>6592</v>
      </c>
      <c r="AJ69" s="62" t="s">
        <v>1623</v>
      </c>
      <c r="AK69" s="73" t="s">
        <v>6510</v>
      </c>
      <c r="AL69" s="66"/>
      <c r="AM69" s="66" t="s">
        <v>86</v>
      </c>
      <c r="AN69" s="66" t="s">
        <v>87</v>
      </c>
      <c r="AO69" s="66" t="s">
        <v>88</v>
      </c>
      <c r="AP69" s="63" t="s">
        <v>584</v>
      </c>
      <c r="AQ69" s="74"/>
      <c r="AR69" s="73"/>
      <c r="AS69" s="66" t="s">
        <v>91</v>
      </c>
      <c r="AT69" s="58" t="s">
        <v>385</v>
      </c>
      <c r="AU69" s="58"/>
      <c r="AV69" s="62"/>
      <c r="AW69" s="62"/>
      <c r="AX69" s="58"/>
      <c r="AY69" s="58"/>
      <c r="AZ69" s="58"/>
      <c r="BA69" s="62" t="s">
        <v>343</v>
      </c>
      <c r="BB69" s="62" t="s">
        <v>403</v>
      </c>
      <c r="BC69" s="62" t="s">
        <v>404</v>
      </c>
      <c r="BD69" s="66">
        <v>3160</v>
      </c>
      <c r="BE69" s="62"/>
      <c r="BF69" s="75"/>
      <c r="BG69" s="62" t="s">
        <v>1027</v>
      </c>
      <c r="BH69" s="71"/>
      <c r="BI69" s="71"/>
      <c r="BJ69" s="60" t="s">
        <v>407</v>
      </c>
      <c r="BK69" s="71" t="s">
        <v>588</v>
      </c>
      <c r="BM69" s="125" t="s">
        <v>6514</v>
      </c>
    </row>
    <row r="70" s="125" customFormat="1" ht="60" customHeight="1">
      <c r="A70" s="58"/>
      <c r="B70" s="58" t="s">
        <v>62</v>
      </c>
      <c r="C70" s="58" t="s">
        <v>63</v>
      </c>
      <c r="D70" s="59" t="s">
        <v>64</v>
      </c>
      <c r="E70" s="59">
        <v>225</v>
      </c>
      <c r="F70" s="62" t="s">
        <v>1807</v>
      </c>
      <c r="G70" s="62" t="s">
        <v>857</v>
      </c>
      <c r="H70" s="59" t="s">
        <v>2060</v>
      </c>
      <c r="I70" s="63" t="s">
        <v>577</v>
      </c>
      <c r="J70" s="62" t="s">
        <v>578</v>
      </c>
      <c r="K70" s="64" t="s">
        <v>579</v>
      </c>
      <c r="L70" s="79" t="s">
        <v>580</v>
      </c>
      <c r="M70" s="64" t="s">
        <v>581</v>
      </c>
      <c r="N70" s="64" t="s">
        <v>2061</v>
      </c>
      <c r="O70" s="58" t="s">
        <v>397</v>
      </c>
      <c r="P70" s="58" t="s">
        <v>76</v>
      </c>
      <c r="Q70" s="66" t="s">
        <v>398</v>
      </c>
      <c r="R70" s="115">
        <v>42591</v>
      </c>
      <c r="S70" s="63">
        <v>15</v>
      </c>
      <c r="T70" s="69">
        <v>48069</v>
      </c>
      <c r="U70" s="59" t="s">
        <v>100</v>
      </c>
      <c r="V70" s="71"/>
      <c r="W70" s="71" t="s">
        <v>399</v>
      </c>
      <c r="X70" s="63">
        <v>100</v>
      </c>
      <c r="Y70" s="63"/>
      <c r="Z70" s="66" t="s">
        <v>399</v>
      </c>
      <c r="AA70" s="59" t="s">
        <v>400</v>
      </c>
      <c r="AB70" s="63"/>
      <c r="AC70" s="66" t="s">
        <v>399</v>
      </c>
      <c r="AD70" s="64">
        <v>24</v>
      </c>
      <c r="AE70" s="116">
        <v>45002</v>
      </c>
      <c r="AF70" s="73">
        <v>45732</v>
      </c>
      <c r="AG70" s="62" t="s">
        <v>82</v>
      </c>
      <c r="AH70" s="62" t="s">
        <v>83</v>
      </c>
      <c r="AI70" s="58" t="s">
        <v>6593</v>
      </c>
      <c r="AJ70" s="62" t="s">
        <v>1623</v>
      </c>
      <c r="AK70" s="73" t="s">
        <v>6510</v>
      </c>
      <c r="AL70" s="66"/>
      <c r="AM70" s="66" t="s">
        <v>86</v>
      </c>
      <c r="AN70" s="66" t="s">
        <v>87</v>
      </c>
      <c r="AO70" s="66" t="s">
        <v>88</v>
      </c>
      <c r="AP70" s="63" t="s">
        <v>584</v>
      </c>
      <c r="AQ70" s="74"/>
      <c r="AR70" s="73"/>
      <c r="AS70" s="66" t="s">
        <v>91</v>
      </c>
      <c r="AT70" s="58" t="s">
        <v>385</v>
      </c>
      <c r="AU70" s="58"/>
      <c r="AV70" s="62"/>
      <c r="AW70" s="62"/>
      <c r="AX70" s="58"/>
      <c r="AY70" s="58"/>
      <c r="AZ70" s="58"/>
      <c r="BA70" s="62" t="s">
        <v>343</v>
      </c>
      <c r="BB70" s="62" t="s">
        <v>403</v>
      </c>
      <c r="BC70" s="62" t="s">
        <v>404</v>
      </c>
      <c r="BD70" s="66">
        <v>3160</v>
      </c>
      <c r="BE70" s="62"/>
      <c r="BF70" s="75"/>
      <c r="BG70" s="62" t="s">
        <v>1027</v>
      </c>
      <c r="BH70" s="71"/>
      <c r="BI70" s="71"/>
      <c r="BJ70" s="60" t="s">
        <v>407</v>
      </c>
      <c r="BK70" s="71" t="s">
        <v>588</v>
      </c>
      <c r="BM70" s="125" t="s">
        <v>6514</v>
      </c>
    </row>
    <row r="71" s="125" customFormat="1" ht="60" customHeight="1">
      <c r="A71" s="58"/>
      <c r="B71" s="58" t="s">
        <v>62</v>
      </c>
      <c r="C71" s="58" t="s">
        <v>63</v>
      </c>
      <c r="D71" s="59" t="s">
        <v>64</v>
      </c>
      <c r="E71" s="59">
        <v>225</v>
      </c>
      <c r="F71" s="62" t="s">
        <v>1807</v>
      </c>
      <c r="G71" s="62" t="s">
        <v>857</v>
      </c>
      <c r="H71" s="59" t="s">
        <v>2063</v>
      </c>
      <c r="I71" s="63" t="s">
        <v>577</v>
      </c>
      <c r="J71" s="62" t="s">
        <v>578</v>
      </c>
      <c r="K71" s="64" t="s">
        <v>579</v>
      </c>
      <c r="L71" s="79" t="s">
        <v>580</v>
      </c>
      <c r="M71" s="64" t="s">
        <v>581</v>
      </c>
      <c r="N71" s="64" t="s">
        <v>6594</v>
      </c>
      <c r="O71" s="58" t="s">
        <v>397</v>
      </c>
      <c r="P71" s="58" t="s">
        <v>76</v>
      </c>
      <c r="Q71" s="66" t="s">
        <v>398</v>
      </c>
      <c r="R71" s="115">
        <v>42591</v>
      </c>
      <c r="S71" s="63">
        <v>15</v>
      </c>
      <c r="T71" s="69">
        <v>48069</v>
      </c>
      <c r="U71" s="59" t="s">
        <v>100</v>
      </c>
      <c r="V71" s="71"/>
      <c r="W71" s="71" t="s">
        <v>399</v>
      </c>
      <c r="X71" s="63">
        <v>100</v>
      </c>
      <c r="Y71" s="63"/>
      <c r="Z71" s="66" t="s">
        <v>399</v>
      </c>
      <c r="AA71" s="59" t="s">
        <v>400</v>
      </c>
      <c r="AB71" s="63"/>
      <c r="AC71" s="66" t="s">
        <v>399</v>
      </c>
      <c r="AD71" s="64">
        <v>24</v>
      </c>
      <c r="AE71" s="116">
        <v>45002</v>
      </c>
      <c r="AF71" s="73">
        <v>45732</v>
      </c>
      <c r="AG71" s="62" t="s">
        <v>82</v>
      </c>
      <c r="AH71" s="62" t="s">
        <v>83</v>
      </c>
      <c r="AI71" s="58" t="s">
        <v>6595</v>
      </c>
      <c r="AJ71" s="62" t="s">
        <v>1623</v>
      </c>
      <c r="AK71" s="73" t="s">
        <v>6510</v>
      </c>
      <c r="AL71" s="66"/>
      <c r="AM71" s="66" t="s">
        <v>86</v>
      </c>
      <c r="AN71" s="66" t="s">
        <v>87</v>
      </c>
      <c r="AO71" s="66" t="s">
        <v>88</v>
      </c>
      <c r="AP71" s="63" t="s">
        <v>584</v>
      </c>
      <c r="AQ71" s="74"/>
      <c r="AR71" s="73"/>
      <c r="AS71" s="66" t="s">
        <v>91</v>
      </c>
      <c r="AT71" s="58" t="s">
        <v>385</v>
      </c>
      <c r="AU71" s="58"/>
      <c r="AV71" s="62"/>
      <c r="AW71" s="62"/>
      <c r="AX71" s="58"/>
      <c r="AY71" s="58"/>
      <c r="AZ71" s="58"/>
      <c r="BA71" s="62" t="s">
        <v>343</v>
      </c>
      <c r="BB71" s="62" t="s">
        <v>403</v>
      </c>
      <c r="BC71" s="62" t="s">
        <v>404</v>
      </c>
      <c r="BD71" s="66">
        <v>3160</v>
      </c>
      <c r="BE71" s="62"/>
      <c r="BF71" s="75"/>
      <c r="BG71" s="62" t="s">
        <v>1027</v>
      </c>
      <c r="BH71" s="71"/>
      <c r="BI71" s="71"/>
      <c r="BJ71" s="60" t="s">
        <v>407</v>
      </c>
      <c r="BK71" s="71" t="s">
        <v>588</v>
      </c>
      <c r="BM71" s="125" t="s">
        <v>6514</v>
      </c>
    </row>
    <row r="72" s="125" customFormat="1" ht="60" customHeight="1">
      <c r="A72" s="58"/>
      <c r="B72" s="58" t="s">
        <v>62</v>
      </c>
      <c r="C72" s="58" t="s">
        <v>63</v>
      </c>
      <c r="D72" s="59" t="s">
        <v>64</v>
      </c>
      <c r="E72" s="59">
        <v>225</v>
      </c>
      <c r="F72" s="62" t="s">
        <v>1807</v>
      </c>
      <c r="G72" s="62" t="s">
        <v>857</v>
      </c>
      <c r="H72" s="59" t="s">
        <v>2071</v>
      </c>
      <c r="I72" s="63" t="s">
        <v>577</v>
      </c>
      <c r="J72" s="62" t="s">
        <v>578</v>
      </c>
      <c r="K72" s="64" t="s">
        <v>579</v>
      </c>
      <c r="L72" s="79" t="s">
        <v>580</v>
      </c>
      <c r="M72" s="64" t="s">
        <v>581</v>
      </c>
      <c r="N72" s="64" t="s">
        <v>2072</v>
      </c>
      <c r="O72" s="58" t="s">
        <v>397</v>
      </c>
      <c r="P72" s="58" t="s">
        <v>76</v>
      </c>
      <c r="Q72" s="66" t="s">
        <v>398</v>
      </c>
      <c r="R72" s="115">
        <v>42591</v>
      </c>
      <c r="S72" s="63">
        <v>15</v>
      </c>
      <c r="T72" s="69">
        <v>48069</v>
      </c>
      <c r="U72" s="59" t="s">
        <v>100</v>
      </c>
      <c r="V72" s="71"/>
      <c r="W72" s="71" t="s">
        <v>399</v>
      </c>
      <c r="X72" s="63">
        <v>100</v>
      </c>
      <c r="Y72" s="63"/>
      <c r="Z72" s="66" t="s">
        <v>399</v>
      </c>
      <c r="AA72" s="59" t="s">
        <v>400</v>
      </c>
      <c r="AB72" s="63"/>
      <c r="AC72" s="66" t="s">
        <v>399</v>
      </c>
      <c r="AD72" s="64">
        <v>24</v>
      </c>
      <c r="AE72" s="116">
        <v>45002</v>
      </c>
      <c r="AF72" s="73">
        <v>45732</v>
      </c>
      <c r="AG72" s="62" t="s">
        <v>82</v>
      </c>
      <c r="AH72" s="62" t="s">
        <v>83</v>
      </c>
      <c r="AI72" s="58" t="s">
        <v>6596</v>
      </c>
      <c r="AJ72" s="62" t="s">
        <v>1623</v>
      </c>
      <c r="AK72" s="73" t="s">
        <v>6510</v>
      </c>
      <c r="AL72" s="66"/>
      <c r="AM72" s="66" t="s">
        <v>86</v>
      </c>
      <c r="AN72" s="66" t="s">
        <v>87</v>
      </c>
      <c r="AO72" s="66" t="s">
        <v>88</v>
      </c>
      <c r="AP72" s="63" t="s">
        <v>584</v>
      </c>
      <c r="AQ72" s="74"/>
      <c r="AR72" s="73"/>
      <c r="AS72" s="66" t="s">
        <v>91</v>
      </c>
      <c r="AT72" s="58" t="s">
        <v>385</v>
      </c>
      <c r="AU72" s="58"/>
      <c r="AV72" s="62"/>
      <c r="AW72" s="62"/>
      <c r="AX72" s="58"/>
      <c r="AY72" s="58"/>
      <c r="AZ72" s="58"/>
      <c r="BA72" s="62" t="s">
        <v>343</v>
      </c>
      <c r="BB72" s="62" t="s">
        <v>403</v>
      </c>
      <c r="BC72" s="62" t="s">
        <v>404</v>
      </c>
      <c r="BD72" s="66">
        <v>3160</v>
      </c>
      <c r="BE72" s="62"/>
      <c r="BF72" s="75"/>
      <c r="BG72" s="62" t="s">
        <v>1027</v>
      </c>
      <c r="BH72" s="71"/>
      <c r="BI72" s="71"/>
      <c r="BJ72" s="60" t="s">
        <v>407</v>
      </c>
      <c r="BK72" s="71" t="s">
        <v>588</v>
      </c>
      <c r="BM72" s="125" t="s">
        <v>6514</v>
      </c>
    </row>
    <row r="73" s="125" customFormat="1" ht="60" customHeight="1">
      <c r="A73" s="58"/>
      <c r="B73" s="58" t="s">
        <v>62</v>
      </c>
      <c r="C73" s="58" t="s">
        <v>63</v>
      </c>
      <c r="D73" s="59" t="s">
        <v>64</v>
      </c>
      <c r="E73" s="59">
        <v>225</v>
      </c>
      <c r="F73" s="62" t="s">
        <v>1807</v>
      </c>
      <c r="G73" s="62" t="s">
        <v>857</v>
      </c>
      <c r="H73" s="59" t="s">
        <v>2079</v>
      </c>
      <c r="I73" s="63" t="s">
        <v>577</v>
      </c>
      <c r="J73" s="62" t="s">
        <v>578</v>
      </c>
      <c r="K73" s="64" t="s">
        <v>579</v>
      </c>
      <c r="L73" s="79" t="s">
        <v>580</v>
      </c>
      <c r="M73" s="64" t="s">
        <v>581</v>
      </c>
      <c r="N73" s="64" t="s">
        <v>2080</v>
      </c>
      <c r="O73" s="58" t="s">
        <v>397</v>
      </c>
      <c r="P73" s="58" t="s">
        <v>76</v>
      </c>
      <c r="Q73" s="66" t="s">
        <v>398</v>
      </c>
      <c r="R73" s="115">
        <v>42591</v>
      </c>
      <c r="S73" s="63">
        <v>15</v>
      </c>
      <c r="T73" s="69">
        <v>48069</v>
      </c>
      <c r="U73" s="59" t="s">
        <v>100</v>
      </c>
      <c r="V73" s="71"/>
      <c r="W73" s="71" t="s">
        <v>399</v>
      </c>
      <c r="X73" s="63">
        <v>100</v>
      </c>
      <c r="Y73" s="63"/>
      <c r="Z73" s="66" t="s">
        <v>399</v>
      </c>
      <c r="AA73" s="59" t="s">
        <v>400</v>
      </c>
      <c r="AB73" s="63"/>
      <c r="AC73" s="66" t="s">
        <v>399</v>
      </c>
      <c r="AD73" s="64">
        <v>24</v>
      </c>
      <c r="AE73" s="116">
        <v>45002</v>
      </c>
      <c r="AF73" s="73">
        <v>45732</v>
      </c>
      <c r="AG73" s="62" t="s">
        <v>82</v>
      </c>
      <c r="AH73" s="62" t="s">
        <v>83</v>
      </c>
      <c r="AI73" s="58" t="s">
        <v>6597</v>
      </c>
      <c r="AJ73" s="62" t="s">
        <v>1623</v>
      </c>
      <c r="AK73" s="73" t="s">
        <v>6510</v>
      </c>
      <c r="AL73" s="66"/>
      <c r="AM73" s="66" t="s">
        <v>86</v>
      </c>
      <c r="AN73" s="66" t="s">
        <v>87</v>
      </c>
      <c r="AO73" s="66" t="s">
        <v>88</v>
      </c>
      <c r="AP73" s="63" t="s">
        <v>584</v>
      </c>
      <c r="AQ73" s="74"/>
      <c r="AR73" s="73"/>
      <c r="AS73" s="66" t="s">
        <v>91</v>
      </c>
      <c r="AT73" s="58" t="s">
        <v>385</v>
      </c>
      <c r="AU73" s="58"/>
      <c r="AV73" s="62"/>
      <c r="AW73" s="62"/>
      <c r="AX73" s="58"/>
      <c r="AY73" s="58"/>
      <c r="AZ73" s="58"/>
      <c r="BA73" s="62" t="s">
        <v>343</v>
      </c>
      <c r="BB73" s="62" t="s">
        <v>403</v>
      </c>
      <c r="BC73" s="62" t="s">
        <v>404</v>
      </c>
      <c r="BD73" s="66">
        <v>3160</v>
      </c>
      <c r="BE73" s="62"/>
      <c r="BF73" s="75"/>
      <c r="BG73" s="62" t="s">
        <v>1027</v>
      </c>
      <c r="BH73" s="71"/>
      <c r="BI73" s="71"/>
      <c r="BJ73" s="60" t="s">
        <v>407</v>
      </c>
      <c r="BK73" s="71" t="s">
        <v>588</v>
      </c>
      <c r="BM73" s="125" t="s">
        <v>6514</v>
      </c>
    </row>
    <row r="74" s="36" customFormat="1" ht="60" customHeight="1">
      <c r="A74" s="37"/>
      <c r="B74" s="37" t="s">
        <v>62</v>
      </c>
      <c r="C74" s="37" t="s">
        <v>63</v>
      </c>
      <c r="D74" s="56" t="s">
        <v>64</v>
      </c>
      <c r="E74" s="56" t="s">
        <v>2089</v>
      </c>
      <c r="F74" s="40" t="s">
        <v>2090</v>
      </c>
      <c r="G74" s="40" t="s">
        <v>2119</v>
      </c>
      <c r="H74" s="56" t="s">
        <v>2120</v>
      </c>
      <c r="I74" s="48" t="s">
        <v>1782</v>
      </c>
      <c r="J74" s="40" t="s">
        <v>1783</v>
      </c>
      <c r="K74" s="49" t="s">
        <v>1784</v>
      </c>
      <c r="L74" s="49" t="s">
        <v>1785</v>
      </c>
      <c r="M74" s="40" t="s">
        <v>2121</v>
      </c>
      <c r="N74" s="49">
        <v>1536</v>
      </c>
      <c r="O74" s="37" t="s">
        <v>1788</v>
      </c>
      <c r="P74" s="37" t="s">
        <v>76</v>
      </c>
      <c r="Q74" s="42" t="s">
        <v>289</v>
      </c>
      <c r="R74" s="96">
        <v>44136</v>
      </c>
      <c r="S74" s="48">
        <v>14</v>
      </c>
      <c r="T74" s="45">
        <v>49248.800000000003</v>
      </c>
      <c r="U74" s="56" t="s">
        <v>1789</v>
      </c>
      <c r="V74" s="47"/>
      <c r="W74" s="47" t="s">
        <v>325</v>
      </c>
      <c r="X74" s="48" t="s">
        <v>2122</v>
      </c>
      <c r="Y74" s="48"/>
      <c r="Z74" s="42" t="s">
        <v>325</v>
      </c>
      <c r="AA74" s="56" t="s">
        <v>326</v>
      </c>
      <c r="AB74" s="48" t="s">
        <v>325</v>
      </c>
      <c r="AC74" s="42" t="s">
        <v>325</v>
      </c>
      <c r="AD74" s="49">
        <v>24</v>
      </c>
      <c r="AE74" s="50">
        <v>44845</v>
      </c>
      <c r="AF74" s="51">
        <v>45575</v>
      </c>
      <c r="AG74" s="51" t="s">
        <v>1480</v>
      </c>
      <c r="AH74" s="51" t="s">
        <v>83</v>
      </c>
      <c r="AI74" s="42" t="s">
        <v>6598</v>
      </c>
      <c r="AJ74" s="40" t="s">
        <v>143</v>
      </c>
      <c r="AK74" s="51" t="s">
        <v>6517</v>
      </c>
      <c r="AL74" s="42"/>
      <c r="AM74" s="42" t="s">
        <v>86</v>
      </c>
      <c r="AN74" s="42" t="s">
        <v>87</v>
      </c>
      <c r="AO74" s="42" t="s">
        <v>88</v>
      </c>
      <c r="AP74" s="500" t="s">
        <v>2124</v>
      </c>
      <c r="AQ74" s="41" t="s">
        <v>2125</v>
      </c>
      <c r="AR74" s="51"/>
      <c r="AS74" s="42" t="s">
        <v>91</v>
      </c>
      <c r="AT74" s="37" t="s">
        <v>385</v>
      </c>
      <c r="AU74" s="37"/>
      <c r="AV74" s="41" t="s">
        <v>2125</v>
      </c>
      <c r="AW74" s="40"/>
      <c r="AX74" s="37"/>
      <c r="AY74" s="37"/>
      <c r="AZ74" s="37"/>
      <c r="BA74" s="40" t="s">
        <v>221</v>
      </c>
      <c r="BB74" s="40" t="s">
        <v>329</v>
      </c>
      <c r="BC74" s="40" t="s">
        <v>298</v>
      </c>
      <c r="BD74" s="42">
        <v>2971</v>
      </c>
      <c r="BE74" s="40"/>
      <c r="BF74" s="52"/>
      <c r="BG74" s="53"/>
      <c r="BH74" s="54"/>
      <c r="BI74" s="41" t="s">
        <v>1792</v>
      </c>
      <c r="BJ74" s="41" t="s">
        <v>1344</v>
      </c>
      <c r="BK74" s="41" t="s">
        <v>302</v>
      </c>
      <c r="BL74" s="55"/>
      <c r="BM74" s="125" t="s">
        <v>6514</v>
      </c>
      <c r="BN74" s="55"/>
    </row>
    <row r="75" s="88" customFormat="1" ht="60" customHeight="1">
      <c r="A75" s="37"/>
      <c r="B75" s="37" t="s">
        <v>62</v>
      </c>
      <c r="C75" s="37" t="s">
        <v>63</v>
      </c>
      <c r="D75" s="56" t="s">
        <v>64</v>
      </c>
      <c r="E75" s="56" t="s">
        <v>2089</v>
      </c>
      <c r="F75" s="40" t="s">
        <v>2090</v>
      </c>
      <c r="G75" s="40" t="s">
        <v>2143</v>
      </c>
      <c r="H75" s="56" t="s">
        <v>2144</v>
      </c>
      <c r="I75" s="48" t="s">
        <v>577</v>
      </c>
      <c r="J75" s="40" t="s">
        <v>578</v>
      </c>
      <c r="K75" s="49" t="s">
        <v>579</v>
      </c>
      <c r="L75" s="57" t="s">
        <v>580</v>
      </c>
      <c r="M75" s="49" t="s">
        <v>581</v>
      </c>
      <c r="N75" s="49" t="s">
        <v>2145</v>
      </c>
      <c r="O75" s="37" t="s">
        <v>397</v>
      </c>
      <c r="P75" s="37" t="s">
        <v>76</v>
      </c>
      <c r="Q75" s="42" t="s">
        <v>398</v>
      </c>
      <c r="R75" s="91">
        <v>42593</v>
      </c>
      <c r="S75" s="48">
        <v>15</v>
      </c>
      <c r="T75" s="45">
        <v>48071</v>
      </c>
      <c r="U75" s="56" t="s">
        <v>100</v>
      </c>
      <c r="V75" s="47"/>
      <c r="W75" s="47" t="s">
        <v>399</v>
      </c>
      <c r="X75" s="48">
        <v>100</v>
      </c>
      <c r="Y75" s="48"/>
      <c r="Z75" s="42" t="s">
        <v>399</v>
      </c>
      <c r="AA75" s="56" t="s">
        <v>400</v>
      </c>
      <c r="AB75" s="48"/>
      <c r="AC75" s="42" t="s">
        <v>399</v>
      </c>
      <c r="AD75" s="49">
        <v>24</v>
      </c>
      <c r="AE75" s="91">
        <v>45002</v>
      </c>
      <c r="AF75" s="51">
        <v>45732</v>
      </c>
      <c r="AG75" s="40" t="s">
        <v>82</v>
      </c>
      <c r="AH75" s="40" t="s">
        <v>83</v>
      </c>
      <c r="AI75" s="37" t="s">
        <v>6599</v>
      </c>
      <c r="AJ75" s="40" t="s">
        <v>1623</v>
      </c>
      <c r="AK75" s="51" t="s">
        <v>6510</v>
      </c>
      <c r="AL75" s="42"/>
      <c r="AM75" s="42" t="s">
        <v>86</v>
      </c>
      <c r="AN75" s="42" t="s">
        <v>87</v>
      </c>
      <c r="AO75" s="42" t="s">
        <v>88</v>
      </c>
      <c r="AP75" s="48" t="s">
        <v>584</v>
      </c>
      <c r="AQ75" s="41"/>
      <c r="AR75" s="51"/>
      <c r="AS75" s="42" t="s">
        <v>91</v>
      </c>
      <c r="AT75" s="37" t="s">
        <v>385</v>
      </c>
      <c r="AU75" s="37"/>
      <c r="AV75" s="40"/>
      <c r="AW75" s="40"/>
      <c r="AX75" s="503"/>
      <c r="AY75" s="503"/>
      <c r="AZ75" s="503"/>
      <c r="BA75" s="435" t="s">
        <v>343</v>
      </c>
      <c r="BB75" s="435" t="s">
        <v>403</v>
      </c>
      <c r="BC75" s="435" t="s">
        <v>404</v>
      </c>
      <c r="BD75" s="42">
        <v>3160</v>
      </c>
      <c r="BE75" s="435"/>
      <c r="BF75" s="504"/>
      <c r="BG75" s="40" t="s">
        <v>1027</v>
      </c>
      <c r="BH75" s="47"/>
      <c r="BI75" s="47"/>
      <c r="BJ75" s="38" t="s">
        <v>407</v>
      </c>
      <c r="BK75" s="47" t="s">
        <v>588</v>
      </c>
      <c r="BL75" s="125"/>
      <c r="BM75" s="125" t="s">
        <v>6514</v>
      </c>
      <c r="BN75" s="125"/>
    </row>
    <row r="76" s="88" customFormat="1" ht="60" customHeight="1">
      <c r="A76" s="37"/>
      <c r="B76" s="37" t="s">
        <v>62</v>
      </c>
      <c r="C76" s="37" t="s">
        <v>63</v>
      </c>
      <c r="D76" s="56" t="s">
        <v>64</v>
      </c>
      <c r="E76" s="56" t="s">
        <v>2096</v>
      </c>
      <c r="F76" s="40" t="s">
        <v>2090</v>
      </c>
      <c r="G76" s="40" t="s">
        <v>2147</v>
      </c>
      <c r="H76" s="56" t="s">
        <v>2148</v>
      </c>
      <c r="I76" s="48" t="s">
        <v>577</v>
      </c>
      <c r="J76" s="40" t="s">
        <v>578</v>
      </c>
      <c r="K76" s="49" t="s">
        <v>579</v>
      </c>
      <c r="L76" s="57" t="s">
        <v>580</v>
      </c>
      <c r="M76" s="49" t="s">
        <v>581</v>
      </c>
      <c r="N76" s="49" t="s">
        <v>2149</v>
      </c>
      <c r="O76" s="37" t="s">
        <v>397</v>
      </c>
      <c r="P76" s="37" t="s">
        <v>76</v>
      </c>
      <c r="Q76" s="42" t="s">
        <v>398</v>
      </c>
      <c r="R76" s="91">
        <v>42593</v>
      </c>
      <c r="S76" s="48">
        <v>15</v>
      </c>
      <c r="T76" s="45">
        <v>48071</v>
      </c>
      <c r="U76" s="56" t="s">
        <v>100</v>
      </c>
      <c r="V76" s="47"/>
      <c r="W76" s="47" t="s">
        <v>399</v>
      </c>
      <c r="X76" s="48">
        <v>100</v>
      </c>
      <c r="Y76" s="48"/>
      <c r="Z76" s="42" t="s">
        <v>399</v>
      </c>
      <c r="AA76" s="56" t="s">
        <v>400</v>
      </c>
      <c r="AB76" s="48"/>
      <c r="AC76" s="42" t="s">
        <v>399</v>
      </c>
      <c r="AD76" s="49">
        <v>24</v>
      </c>
      <c r="AE76" s="91">
        <v>45002</v>
      </c>
      <c r="AF76" s="51">
        <v>45732</v>
      </c>
      <c r="AG76" s="40" t="s">
        <v>82</v>
      </c>
      <c r="AH76" s="40" t="s">
        <v>83</v>
      </c>
      <c r="AI76" s="37" t="s">
        <v>6600</v>
      </c>
      <c r="AJ76" s="40" t="s">
        <v>1623</v>
      </c>
      <c r="AK76" s="51" t="s">
        <v>6510</v>
      </c>
      <c r="AL76" s="42"/>
      <c r="AM76" s="42" t="s">
        <v>86</v>
      </c>
      <c r="AN76" s="42" t="s">
        <v>87</v>
      </c>
      <c r="AO76" s="42" t="s">
        <v>88</v>
      </c>
      <c r="AP76" s="48" t="s">
        <v>584</v>
      </c>
      <c r="AQ76" s="41"/>
      <c r="AR76" s="51"/>
      <c r="AS76" s="42" t="s">
        <v>91</v>
      </c>
      <c r="AT76" s="37" t="s">
        <v>385</v>
      </c>
      <c r="AU76" s="37"/>
      <c r="AV76" s="40"/>
      <c r="AW76" s="40"/>
      <c r="AX76" s="37"/>
      <c r="AY76" s="37"/>
      <c r="AZ76" s="37"/>
      <c r="BA76" s="40" t="s">
        <v>343</v>
      </c>
      <c r="BB76" s="40" t="s">
        <v>403</v>
      </c>
      <c r="BC76" s="40" t="s">
        <v>404</v>
      </c>
      <c r="BD76" s="42">
        <v>3160</v>
      </c>
      <c r="BE76" s="40"/>
      <c r="BF76" s="52"/>
      <c r="BG76" s="40" t="s">
        <v>1027</v>
      </c>
      <c r="BH76" s="47"/>
      <c r="BI76" s="47"/>
      <c r="BJ76" s="38" t="s">
        <v>407</v>
      </c>
      <c r="BK76" s="47" t="s">
        <v>588</v>
      </c>
      <c r="BL76" s="125"/>
      <c r="BM76" s="125" t="s">
        <v>6514</v>
      </c>
      <c r="BN76" s="125"/>
    </row>
    <row r="77" s="88" customFormat="1" ht="60" customHeight="1">
      <c r="A77" s="37"/>
      <c r="B77" s="37" t="s">
        <v>62</v>
      </c>
      <c r="C77" s="37" t="s">
        <v>63</v>
      </c>
      <c r="D77" s="56" t="s">
        <v>64</v>
      </c>
      <c r="E77" s="56" t="s">
        <v>2109</v>
      </c>
      <c r="F77" s="40" t="s">
        <v>2090</v>
      </c>
      <c r="G77" s="40" t="s">
        <v>2156</v>
      </c>
      <c r="H77" s="56" t="s">
        <v>2157</v>
      </c>
      <c r="I77" s="48" t="s">
        <v>577</v>
      </c>
      <c r="J77" s="40" t="s">
        <v>578</v>
      </c>
      <c r="K77" s="49" t="s">
        <v>579</v>
      </c>
      <c r="L77" s="57" t="s">
        <v>580</v>
      </c>
      <c r="M77" s="49" t="s">
        <v>581</v>
      </c>
      <c r="N77" s="49" t="s">
        <v>2158</v>
      </c>
      <c r="O77" s="37" t="s">
        <v>397</v>
      </c>
      <c r="P77" s="37" t="s">
        <v>76</v>
      </c>
      <c r="Q77" s="42" t="s">
        <v>398</v>
      </c>
      <c r="R77" s="91">
        <v>42593</v>
      </c>
      <c r="S77" s="48">
        <v>15</v>
      </c>
      <c r="T77" s="45">
        <v>48071</v>
      </c>
      <c r="U77" s="56" t="s">
        <v>100</v>
      </c>
      <c r="V77" s="47"/>
      <c r="W77" s="47" t="s">
        <v>399</v>
      </c>
      <c r="X77" s="48">
        <v>100</v>
      </c>
      <c r="Y77" s="48"/>
      <c r="Z77" s="42" t="s">
        <v>399</v>
      </c>
      <c r="AA77" s="56" t="s">
        <v>400</v>
      </c>
      <c r="AB77" s="48"/>
      <c r="AC77" s="42" t="s">
        <v>399</v>
      </c>
      <c r="AD77" s="49">
        <v>24</v>
      </c>
      <c r="AE77" s="91">
        <v>45002</v>
      </c>
      <c r="AF77" s="51">
        <v>45732</v>
      </c>
      <c r="AG77" s="40" t="s">
        <v>82</v>
      </c>
      <c r="AH77" s="40" t="s">
        <v>83</v>
      </c>
      <c r="AI77" s="37" t="s">
        <v>6601</v>
      </c>
      <c r="AJ77" s="40" t="s">
        <v>1623</v>
      </c>
      <c r="AK77" s="51" t="s">
        <v>6510</v>
      </c>
      <c r="AL77" s="42"/>
      <c r="AM77" s="42" t="s">
        <v>86</v>
      </c>
      <c r="AN77" s="42" t="s">
        <v>87</v>
      </c>
      <c r="AO77" s="42" t="s">
        <v>88</v>
      </c>
      <c r="AP77" s="48" t="s">
        <v>584</v>
      </c>
      <c r="AQ77" s="41"/>
      <c r="AR77" s="51"/>
      <c r="AS77" s="42" t="s">
        <v>91</v>
      </c>
      <c r="AT77" s="37" t="s">
        <v>385</v>
      </c>
      <c r="AU77" s="37"/>
      <c r="AV77" s="40"/>
      <c r="AW77" s="40"/>
      <c r="AX77" s="37"/>
      <c r="AY77" s="37"/>
      <c r="AZ77" s="37"/>
      <c r="BA77" s="40" t="s">
        <v>343</v>
      </c>
      <c r="BB77" s="40" t="s">
        <v>403</v>
      </c>
      <c r="BC77" s="40" t="s">
        <v>404</v>
      </c>
      <c r="BD77" s="42">
        <v>3160</v>
      </c>
      <c r="BE77" s="40"/>
      <c r="BF77" s="52"/>
      <c r="BG77" s="40" t="s">
        <v>1027</v>
      </c>
      <c r="BH77" s="47"/>
      <c r="BI77" s="47"/>
      <c r="BJ77" s="38" t="s">
        <v>407</v>
      </c>
      <c r="BK77" s="47" t="s">
        <v>588</v>
      </c>
      <c r="BL77" s="125"/>
      <c r="BM77" s="125" t="s">
        <v>6514</v>
      </c>
      <c r="BN77" s="125"/>
    </row>
    <row r="78" s="88" customFormat="1" ht="60" customHeight="1">
      <c r="A78" s="37"/>
      <c r="B78" s="37" t="s">
        <v>62</v>
      </c>
      <c r="C78" s="37" t="s">
        <v>63</v>
      </c>
      <c r="D78" s="56" t="s">
        <v>64</v>
      </c>
      <c r="E78" s="56" t="s">
        <v>2104</v>
      </c>
      <c r="F78" s="40" t="s">
        <v>2090</v>
      </c>
      <c r="G78" s="40" t="s">
        <v>2151</v>
      </c>
      <c r="H78" s="56" t="s">
        <v>2167</v>
      </c>
      <c r="I78" s="48" t="s">
        <v>577</v>
      </c>
      <c r="J78" s="40" t="s">
        <v>578</v>
      </c>
      <c r="K78" s="49" t="s">
        <v>579</v>
      </c>
      <c r="L78" s="57" t="s">
        <v>580</v>
      </c>
      <c r="M78" s="49" t="s">
        <v>581</v>
      </c>
      <c r="N78" s="49" t="s">
        <v>2168</v>
      </c>
      <c r="O78" s="37" t="s">
        <v>397</v>
      </c>
      <c r="P78" s="37" t="s">
        <v>76</v>
      </c>
      <c r="Q78" s="42" t="s">
        <v>398</v>
      </c>
      <c r="R78" s="91">
        <v>42593</v>
      </c>
      <c r="S78" s="48">
        <v>15</v>
      </c>
      <c r="T78" s="45">
        <v>48071</v>
      </c>
      <c r="U78" s="56" t="s">
        <v>100</v>
      </c>
      <c r="V78" s="47"/>
      <c r="W78" s="47" t="s">
        <v>399</v>
      </c>
      <c r="X78" s="48">
        <v>100</v>
      </c>
      <c r="Y78" s="48"/>
      <c r="Z78" s="42" t="s">
        <v>399</v>
      </c>
      <c r="AA78" s="56" t="s">
        <v>400</v>
      </c>
      <c r="AB78" s="48"/>
      <c r="AC78" s="42" t="s">
        <v>399</v>
      </c>
      <c r="AD78" s="49">
        <v>24</v>
      </c>
      <c r="AE78" s="91">
        <v>45002</v>
      </c>
      <c r="AF78" s="51">
        <v>45732</v>
      </c>
      <c r="AG78" s="40" t="s">
        <v>82</v>
      </c>
      <c r="AH78" s="40" t="s">
        <v>83</v>
      </c>
      <c r="AI78" s="37" t="s">
        <v>6602</v>
      </c>
      <c r="AJ78" s="40" t="s">
        <v>1623</v>
      </c>
      <c r="AK78" s="51" t="s">
        <v>6510</v>
      </c>
      <c r="AL78" s="42"/>
      <c r="AM78" s="42" t="s">
        <v>86</v>
      </c>
      <c r="AN78" s="42" t="s">
        <v>87</v>
      </c>
      <c r="AO78" s="42" t="s">
        <v>88</v>
      </c>
      <c r="AP78" s="48" t="s">
        <v>584</v>
      </c>
      <c r="AQ78" s="41"/>
      <c r="AR78" s="51"/>
      <c r="AS78" s="42" t="s">
        <v>91</v>
      </c>
      <c r="AT78" s="37" t="s">
        <v>385</v>
      </c>
      <c r="AU78" s="37"/>
      <c r="AV78" s="40"/>
      <c r="AW78" s="40"/>
      <c r="AX78" s="37"/>
      <c r="AY78" s="37"/>
      <c r="AZ78" s="37"/>
      <c r="BA78" s="40" t="s">
        <v>343</v>
      </c>
      <c r="BB78" s="40" t="s">
        <v>403</v>
      </c>
      <c r="BC78" s="40" t="s">
        <v>404</v>
      </c>
      <c r="BD78" s="42">
        <v>3160</v>
      </c>
      <c r="BE78" s="40"/>
      <c r="BF78" s="52"/>
      <c r="BG78" s="40" t="s">
        <v>1027</v>
      </c>
      <c r="BH78" s="47"/>
      <c r="BI78" s="47"/>
      <c r="BJ78" s="38" t="s">
        <v>407</v>
      </c>
      <c r="BK78" s="47" t="s">
        <v>588</v>
      </c>
      <c r="BL78" s="125"/>
      <c r="BM78" s="125" t="s">
        <v>6514</v>
      </c>
      <c r="BN78" s="125"/>
    </row>
    <row r="79" s="88" customFormat="1" ht="60" customHeight="1">
      <c r="A79" s="37"/>
      <c r="B79" s="37" t="s">
        <v>62</v>
      </c>
      <c r="C79" s="37" t="s">
        <v>63</v>
      </c>
      <c r="D79" s="56" t="s">
        <v>64</v>
      </c>
      <c r="E79" s="56" t="s">
        <v>2114</v>
      </c>
      <c r="F79" s="40" t="s">
        <v>2090</v>
      </c>
      <c r="G79" s="40" t="s">
        <v>2161</v>
      </c>
      <c r="H79" s="56" t="s">
        <v>2170</v>
      </c>
      <c r="I79" s="48" t="s">
        <v>577</v>
      </c>
      <c r="J79" s="40" t="s">
        <v>578</v>
      </c>
      <c r="K79" s="49" t="s">
        <v>579</v>
      </c>
      <c r="L79" s="57" t="s">
        <v>580</v>
      </c>
      <c r="M79" s="49" t="s">
        <v>581</v>
      </c>
      <c r="N79" s="49" t="s">
        <v>2171</v>
      </c>
      <c r="O79" s="37" t="s">
        <v>397</v>
      </c>
      <c r="P79" s="37" t="s">
        <v>76</v>
      </c>
      <c r="Q79" s="42" t="s">
        <v>398</v>
      </c>
      <c r="R79" s="91">
        <v>42593</v>
      </c>
      <c r="S79" s="48">
        <v>15</v>
      </c>
      <c r="T79" s="45">
        <v>48071</v>
      </c>
      <c r="U79" s="56" t="s">
        <v>100</v>
      </c>
      <c r="V79" s="47"/>
      <c r="W79" s="47" t="s">
        <v>399</v>
      </c>
      <c r="X79" s="48">
        <v>100</v>
      </c>
      <c r="Y79" s="48"/>
      <c r="Z79" s="42" t="s">
        <v>399</v>
      </c>
      <c r="AA79" s="56" t="s">
        <v>400</v>
      </c>
      <c r="AB79" s="48"/>
      <c r="AC79" s="42" t="s">
        <v>399</v>
      </c>
      <c r="AD79" s="49">
        <v>24</v>
      </c>
      <c r="AE79" s="91">
        <v>45002</v>
      </c>
      <c r="AF79" s="51">
        <v>45732</v>
      </c>
      <c r="AG79" s="40" t="s">
        <v>82</v>
      </c>
      <c r="AH79" s="40" t="s">
        <v>83</v>
      </c>
      <c r="AI79" s="37" t="s">
        <v>6603</v>
      </c>
      <c r="AJ79" s="40" t="s">
        <v>1623</v>
      </c>
      <c r="AK79" s="51" t="s">
        <v>6510</v>
      </c>
      <c r="AL79" s="42"/>
      <c r="AM79" s="42" t="s">
        <v>86</v>
      </c>
      <c r="AN79" s="42" t="s">
        <v>87</v>
      </c>
      <c r="AO79" s="42" t="s">
        <v>88</v>
      </c>
      <c r="AP79" s="48" t="s">
        <v>584</v>
      </c>
      <c r="AQ79" s="41"/>
      <c r="AR79" s="51"/>
      <c r="AS79" s="42" t="s">
        <v>91</v>
      </c>
      <c r="AT79" s="37" t="s">
        <v>385</v>
      </c>
      <c r="AU79" s="37"/>
      <c r="AV79" s="40"/>
      <c r="AW79" s="40"/>
      <c r="AX79" s="37"/>
      <c r="AY79" s="37"/>
      <c r="AZ79" s="37"/>
      <c r="BA79" s="40" t="s">
        <v>343</v>
      </c>
      <c r="BB79" s="40" t="s">
        <v>403</v>
      </c>
      <c r="BC79" s="40" t="s">
        <v>404</v>
      </c>
      <c r="BD79" s="42">
        <v>3160</v>
      </c>
      <c r="BE79" s="40"/>
      <c r="BF79" s="52"/>
      <c r="BG79" s="40" t="s">
        <v>1027</v>
      </c>
      <c r="BH79" s="47"/>
      <c r="BI79" s="47"/>
      <c r="BJ79" s="38" t="s">
        <v>407</v>
      </c>
      <c r="BK79" s="47" t="s">
        <v>588</v>
      </c>
      <c r="BL79" s="125"/>
      <c r="BM79" s="125" t="s">
        <v>6514</v>
      </c>
      <c r="BN79" s="125"/>
    </row>
    <row r="80" s="2" customFormat="1" ht="60" customHeight="1">
      <c r="A80" s="58"/>
      <c r="B80" s="58" t="s">
        <v>62</v>
      </c>
      <c r="C80" s="58" t="s">
        <v>63</v>
      </c>
      <c r="D80" s="59" t="s">
        <v>64</v>
      </c>
      <c r="E80" s="59">
        <v>227</v>
      </c>
      <c r="F80" s="62" t="s">
        <v>2177</v>
      </c>
      <c r="G80" s="62" t="s">
        <v>2560</v>
      </c>
      <c r="H80" s="59" t="s">
        <v>2565</v>
      </c>
      <c r="I80" s="63" t="s">
        <v>577</v>
      </c>
      <c r="J80" s="62" t="s">
        <v>578</v>
      </c>
      <c r="K80" s="64" t="s">
        <v>579</v>
      </c>
      <c r="L80" s="79" t="s">
        <v>580</v>
      </c>
      <c r="M80" s="64" t="s">
        <v>581</v>
      </c>
      <c r="N80" s="64" t="s">
        <v>2566</v>
      </c>
      <c r="O80" s="58" t="s">
        <v>397</v>
      </c>
      <c r="P80" s="58" t="s">
        <v>76</v>
      </c>
      <c r="Q80" s="66" t="s">
        <v>398</v>
      </c>
      <c r="R80" s="115">
        <v>41640</v>
      </c>
      <c r="S80" s="63">
        <v>15</v>
      </c>
      <c r="T80" s="69">
        <v>47118</v>
      </c>
      <c r="U80" s="59" t="s">
        <v>100</v>
      </c>
      <c r="V80" s="71"/>
      <c r="W80" s="66" t="s">
        <v>399</v>
      </c>
      <c r="X80" s="63">
        <v>100</v>
      </c>
      <c r="Y80" s="63"/>
      <c r="Z80" s="66" t="s">
        <v>399</v>
      </c>
      <c r="AA80" s="59" t="s">
        <v>400</v>
      </c>
      <c r="AB80" s="63"/>
      <c r="AC80" s="66" t="s">
        <v>399</v>
      </c>
      <c r="AD80" s="64">
        <v>24</v>
      </c>
      <c r="AE80" s="72">
        <v>44845</v>
      </c>
      <c r="AF80" s="73">
        <v>45575</v>
      </c>
      <c r="AG80" s="62" t="s">
        <v>82</v>
      </c>
      <c r="AH80" s="62" t="s">
        <v>83</v>
      </c>
      <c r="AI80" s="71" t="s">
        <v>6604</v>
      </c>
      <c r="AJ80" s="62" t="s">
        <v>143</v>
      </c>
      <c r="AK80" s="73" t="s">
        <v>6517</v>
      </c>
      <c r="AM80" s="66" t="s">
        <v>86</v>
      </c>
      <c r="AN80" s="66" t="s">
        <v>87</v>
      </c>
      <c r="AO80" s="66" t="s">
        <v>88</v>
      </c>
      <c r="AP80" s="63" t="s">
        <v>584</v>
      </c>
      <c r="AQ80" s="74"/>
      <c r="AR80" s="73"/>
      <c r="AS80" s="66" t="s">
        <v>91</v>
      </c>
      <c r="AT80" s="58" t="s">
        <v>385</v>
      </c>
      <c r="AU80" s="58"/>
      <c r="AV80" s="62"/>
      <c r="AW80" s="62"/>
      <c r="AX80" s="58"/>
      <c r="AY80" s="58"/>
      <c r="AZ80" s="58"/>
      <c r="BA80" s="62" t="s">
        <v>221</v>
      </c>
      <c r="BB80" s="62" t="s">
        <v>403</v>
      </c>
      <c r="BC80" s="62" t="s">
        <v>404</v>
      </c>
      <c r="BD80" s="66">
        <v>3160</v>
      </c>
      <c r="BE80" s="62"/>
      <c r="BF80" s="75"/>
      <c r="BG80" s="71" t="s">
        <v>587</v>
      </c>
      <c r="BH80" s="123"/>
      <c r="BI80" s="71"/>
      <c r="BJ80" s="60" t="s">
        <v>407</v>
      </c>
      <c r="BK80" s="71" t="s">
        <v>588</v>
      </c>
      <c r="BM80" s="125" t="s">
        <v>6514</v>
      </c>
    </row>
    <row r="81" s="125" customFormat="1" ht="60" customHeight="1">
      <c r="A81" s="58"/>
      <c r="B81" s="58" t="s">
        <v>62</v>
      </c>
      <c r="C81" s="58" t="s">
        <v>63</v>
      </c>
      <c r="D81" s="59" t="s">
        <v>64</v>
      </c>
      <c r="E81" s="59">
        <v>230</v>
      </c>
      <c r="F81" s="62" t="s">
        <v>2971</v>
      </c>
      <c r="G81" s="62" t="s">
        <v>2982</v>
      </c>
      <c r="H81" s="59" t="s">
        <v>2983</v>
      </c>
      <c r="I81" s="63" t="s">
        <v>2984</v>
      </c>
      <c r="J81" s="62" t="s">
        <v>902</v>
      </c>
      <c r="K81" s="64" t="s">
        <v>579</v>
      </c>
      <c r="L81" s="79" t="s">
        <v>580</v>
      </c>
      <c r="M81" s="64" t="s">
        <v>581</v>
      </c>
      <c r="N81" s="64" t="s">
        <v>2985</v>
      </c>
      <c r="O81" s="58" t="s">
        <v>2963</v>
      </c>
      <c r="P81" s="58" t="s">
        <v>76</v>
      </c>
      <c r="Q81" s="66" t="s">
        <v>398</v>
      </c>
      <c r="R81" s="116">
        <v>42370</v>
      </c>
      <c r="S81" s="63">
        <v>15</v>
      </c>
      <c r="T81" s="69">
        <v>47848</v>
      </c>
      <c r="U81" s="59" t="s">
        <v>100</v>
      </c>
      <c r="V81" s="71"/>
      <c r="W81" s="71" t="s">
        <v>399</v>
      </c>
      <c r="X81" s="63">
        <v>100</v>
      </c>
      <c r="Y81" s="63"/>
      <c r="Z81" s="66" t="s">
        <v>399</v>
      </c>
      <c r="AA81" s="59" t="s">
        <v>400</v>
      </c>
      <c r="AB81" s="63"/>
      <c r="AC81" s="66" t="s">
        <v>399</v>
      </c>
      <c r="AD81" s="64">
        <v>24</v>
      </c>
      <c r="AE81" s="116">
        <v>45001</v>
      </c>
      <c r="AF81" s="73">
        <v>45731</v>
      </c>
      <c r="AG81" s="62" t="s">
        <v>82</v>
      </c>
      <c r="AH81" s="62" t="s">
        <v>83</v>
      </c>
      <c r="AI81" s="58" t="s">
        <v>6605</v>
      </c>
      <c r="AJ81" s="62" t="s">
        <v>6606</v>
      </c>
      <c r="AK81" s="73" t="s">
        <v>6510</v>
      </c>
      <c r="AL81" s="66"/>
      <c r="AM81" s="66" t="s">
        <v>86</v>
      </c>
      <c r="AN81" s="66" t="s">
        <v>87</v>
      </c>
      <c r="AO81" s="66" t="s">
        <v>88</v>
      </c>
      <c r="AP81" s="63" t="s">
        <v>584</v>
      </c>
      <c r="AQ81" s="74"/>
      <c r="AR81" s="73"/>
      <c r="AS81" s="66" t="s">
        <v>91</v>
      </c>
      <c r="AT81" s="58" t="s">
        <v>385</v>
      </c>
      <c r="AU81" s="58"/>
      <c r="AV81" s="62"/>
      <c r="AW81" s="62"/>
      <c r="AX81" s="58"/>
      <c r="AY81" s="58"/>
      <c r="AZ81" s="58"/>
      <c r="BA81" s="62" t="s">
        <v>221</v>
      </c>
      <c r="BB81" s="62" t="s">
        <v>403</v>
      </c>
      <c r="BC81" s="62" t="s">
        <v>404</v>
      </c>
      <c r="BD81" s="66">
        <v>3160</v>
      </c>
      <c r="BE81" s="62"/>
      <c r="BF81" s="75"/>
      <c r="BG81" s="62" t="s">
        <v>1027</v>
      </c>
      <c r="BH81" s="71"/>
      <c r="BI81" s="71"/>
      <c r="BJ81" s="60" t="s">
        <v>407</v>
      </c>
      <c r="BK81" s="71" t="s">
        <v>588</v>
      </c>
      <c r="BM81" s="125" t="s">
        <v>6514</v>
      </c>
    </row>
    <row r="82" s="125" customFormat="1" ht="60" customHeight="1">
      <c r="A82" s="58"/>
      <c r="B82" s="58" t="s">
        <v>62</v>
      </c>
      <c r="C82" s="58" t="s">
        <v>63</v>
      </c>
      <c r="D82" s="59" t="s">
        <v>64</v>
      </c>
      <c r="E82" s="59">
        <v>231</v>
      </c>
      <c r="F82" s="62" t="s">
        <v>2991</v>
      </c>
      <c r="G82" s="62" t="s">
        <v>857</v>
      </c>
      <c r="H82" s="59" t="s">
        <v>3001</v>
      </c>
      <c r="I82" s="63" t="s">
        <v>577</v>
      </c>
      <c r="J82" s="62" t="s">
        <v>578</v>
      </c>
      <c r="K82" s="64" t="s">
        <v>579</v>
      </c>
      <c r="L82" s="79" t="s">
        <v>580</v>
      </c>
      <c r="M82" s="64" t="s">
        <v>581</v>
      </c>
      <c r="N82" s="64" t="s">
        <v>3002</v>
      </c>
      <c r="O82" s="58" t="s">
        <v>2963</v>
      </c>
      <c r="P82" s="58" t="s">
        <v>76</v>
      </c>
      <c r="Q82" s="66" t="s">
        <v>398</v>
      </c>
      <c r="R82" s="116">
        <v>42390</v>
      </c>
      <c r="S82" s="63">
        <v>15</v>
      </c>
      <c r="T82" s="69">
        <v>47868</v>
      </c>
      <c r="U82" s="59" t="s">
        <v>100</v>
      </c>
      <c r="V82" s="71"/>
      <c r="W82" s="71" t="s">
        <v>399</v>
      </c>
      <c r="X82" s="63">
        <v>100</v>
      </c>
      <c r="Y82" s="63"/>
      <c r="Z82" s="66" t="s">
        <v>399</v>
      </c>
      <c r="AA82" s="59" t="s">
        <v>400</v>
      </c>
      <c r="AB82" s="63"/>
      <c r="AC82" s="66" t="s">
        <v>399</v>
      </c>
      <c r="AD82" s="64">
        <v>24</v>
      </c>
      <c r="AE82" s="116">
        <v>45002</v>
      </c>
      <c r="AF82" s="73">
        <v>45732</v>
      </c>
      <c r="AG82" s="62" t="s">
        <v>82</v>
      </c>
      <c r="AH82" s="62" t="s">
        <v>83</v>
      </c>
      <c r="AI82" s="58" t="s">
        <v>6607</v>
      </c>
      <c r="AJ82" s="62" t="s">
        <v>1623</v>
      </c>
      <c r="AK82" s="73" t="s">
        <v>6510</v>
      </c>
      <c r="AL82" s="66"/>
      <c r="AM82" s="66" t="s">
        <v>86</v>
      </c>
      <c r="AN82" s="66" t="s">
        <v>87</v>
      </c>
      <c r="AO82" s="66" t="s">
        <v>88</v>
      </c>
      <c r="AP82" s="63" t="s">
        <v>584</v>
      </c>
      <c r="AQ82" s="74"/>
      <c r="AR82" s="73"/>
      <c r="AS82" s="66" t="s">
        <v>91</v>
      </c>
      <c r="AT82" s="58" t="s">
        <v>385</v>
      </c>
      <c r="AU82" s="58"/>
      <c r="AV82" s="62"/>
      <c r="AW82" s="62"/>
      <c r="AX82" s="58"/>
      <c r="AY82" s="58"/>
      <c r="AZ82" s="58"/>
      <c r="BA82" s="62" t="s">
        <v>221</v>
      </c>
      <c r="BB82" s="62" t="s">
        <v>403</v>
      </c>
      <c r="BC82" s="62" t="s">
        <v>404</v>
      </c>
      <c r="BD82" s="66">
        <v>3160</v>
      </c>
      <c r="BE82" s="62"/>
      <c r="BF82" s="75"/>
      <c r="BG82" s="62" t="s">
        <v>1027</v>
      </c>
      <c r="BH82" s="71"/>
      <c r="BI82" s="71"/>
      <c r="BJ82" s="60" t="s">
        <v>407</v>
      </c>
      <c r="BK82" s="71" t="s">
        <v>588</v>
      </c>
      <c r="BM82" s="125" t="s">
        <v>6514</v>
      </c>
    </row>
    <row r="83" s="125" customFormat="1" ht="60" customHeight="1">
      <c r="A83" s="58"/>
      <c r="B83" s="58" t="s">
        <v>62</v>
      </c>
      <c r="C83" s="58" t="s">
        <v>63</v>
      </c>
      <c r="D83" s="59" t="s">
        <v>64</v>
      </c>
      <c r="E83" s="59">
        <v>232</v>
      </c>
      <c r="F83" s="62" t="s">
        <v>3008</v>
      </c>
      <c r="G83" s="62" t="s">
        <v>857</v>
      </c>
      <c r="H83" s="59" t="s">
        <v>2907</v>
      </c>
      <c r="I83" s="63" t="s">
        <v>577</v>
      </c>
      <c r="J83" s="62" t="s">
        <v>578</v>
      </c>
      <c r="K83" s="64" t="s">
        <v>579</v>
      </c>
      <c r="L83" s="79" t="s">
        <v>580</v>
      </c>
      <c r="M83" s="64" t="s">
        <v>581</v>
      </c>
      <c r="N83" s="64" t="s">
        <v>3016</v>
      </c>
      <c r="O83" s="58" t="s">
        <v>2963</v>
      </c>
      <c r="P83" s="58" t="s">
        <v>76</v>
      </c>
      <c r="Q83" s="66" t="s">
        <v>398</v>
      </c>
      <c r="R83" s="115">
        <v>42593</v>
      </c>
      <c r="S83" s="63">
        <v>15</v>
      </c>
      <c r="T83" s="69">
        <v>48071</v>
      </c>
      <c r="U83" s="59" t="s">
        <v>100</v>
      </c>
      <c r="V83" s="71"/>
      <c r="W83" s="71" t="s">
        <v>399</v>
      </c>
      <c r="X83" s="63">
        <v>100</v>
      </c>
      <c r="Y83" s="63"/>
      <c r="Z83" s="66" t="s">
        <v>399</v>
      </c>
      <c r="AA83" s="59" t="s">
        <v>400</v>
      </c>
      <c r="AB83" s="63"/>
      <c r="AC83" s="66" t="s">
        <v>399</v>
      </c>
      <c r="AD83" s="64">
        <v>24</v>
      </c>
      <c r="AE83" s="116">
        <v>45002</v>
      </c>
      <c r="AF83" s="73">
        <v>45732</v>
      </c>
      <c r="AG83" s="62" t="s">
        <v>82</v>
      </c>
      <c r="AH83" s="62" t="s">
        <v>83</v>
      </c>
      <c r="AI83" s="58" t="s">
        <v>6608</v>
      </c>
      <c r="AJ83" s="62" t="s">
        <v>1623</v>
      </c>
      <c r="AK83" s="73" t="s">
        <v>6510</v>
      </c>
      <c r="AL83" s="66"/>
      <c r="AM83" s="66" t="s">
        <v>86</v>
      </c>
      <c r="AN83" s="66" t="s">
        <v>87</v>
      </c>
      <c r="AO83" s="66" t="s">
        <v>88</v>
      </c>
      <c r="AP83" s="63" t="s">
        <v>584</v>
      </c>
      <c r="AQ83" s="74" t="s">
        <v>1846</v>
      </c>
      <c r="AR83" s="73"/>
      <c r="AS83" s="66" t="s">
        <v>91</v>
      </c>
      <c r="AT83" s="58" t="s">
        <v>385</v>
      </c>
      <c r="AU83" s="58"/>
      <c r="AV83" s="74" t="s">
        <v>1846</v>
      </c>
      <c r="AW83" s="62"/>
      <c r="AX83" s="58"/>
      <c r="AY83" s="58"/>
      <c r="AZ83" s="58"/>
      <c r="BA83" s="62" t="s">
        <v>221</v>
      </c>
      <c r="BB83" s="62" t="s">
        <v>403</v>
      </c>
      <c r="BC83" s="62" t="s">
        <v>404</v>
      </c>
      <c r="BD83" s="66">
        <v>3160</v>
      </c>
      <c r="BE83" s="62"/>
      <c r="BF83" s="75"/>
      <c r="BG83" s="62" t="s">
        <v>1027</v>
      </c>
      <c r="BH83" s="71"/>
      <c r="BI83" s="71"/>
      <c r="BJ83" s="60" t="s">
        <v>407</v>
      </c>
      <c r="BK83" s="71" t="s">
        <v>588</v>
      </c>
      <c r="BM83" s="125" t="s">
        <v>6514</v>
      </c>
    </row>
    <row r="84" s="125" customFormat="1" ht="60" customHeight="1">
      <c r="A84" s="58"/>
      <c r="B84" s="58" t="s">
        <v>62</v>
      </c>
      <c r="C84" s="58" t="s">
        <v>63</v>
      </c>
      <c r="D84" s="59" t="s">
        <v>64</v>
      </c>
      <c r="E84" s="59">
        <v>232</v>
      </c>
      <c r="F84" s="62" t="s">
        <v>3008</v>
      </c>
      <c r="G84" s="62" t="s">
        <v>857</v>
      </c>
      <c r="H84" s="59" t="s">
        <v>2918</v>
      </c>
      <c r="I84" s="63" t="s">
        <v>577</v>
      </c>
      <c r="J84" s="62" t="s">
        <v>578</v>
      </c>
      <c r="K84" s="64" t="s">
        <v>579</v>
      </c>
      <c r="L84" s="79" t="s">
        <v>580</v>
      </c>
      <c r="M84" s="64" t="s">
        <v>581</v>
      </c>
      <c r="N84" s="64" t="s">
        <v>3018</v>
      </c>
      <c r="O84" s="58" t="s">
        <v>2963</v>
      </c>
      <c r="P84" s="58" t="s">
        <v>76</v>
      </c>
      <c r="Q84" s="66" t="s">
        <v>398</v>
      </c>
      <c r="R84" s="115">
        <v>42593</v>
      </c>
      <c r="S84" s="63">
        <v>15</v>
      </c>
      <c r="T84" s="69">
        <v>48071</v>
      </c>
      <c r="U84" s="59" t="s">
        <v>100</v>
      </c>
      <c r="V84" s="71"/>
      <c r="W84" s="71" t="s">
        <v>399</v>
      </c>
      <c r="X84" s="63">
        <v>100</v>
      </c>
      <c r="Y84" s="63"/>
      <c r="Z84" s="66" t="s">
        <v>399</v>
      </c>
      <c r="AA84" s="59" t="s">
        <v>400</v>
      </c>
      <c r="AB84" s="63"/>
      <c r="AC84" s="66" t="s">
        <v>399</v>
      </c>
      <c r="AD84" s="64">
        <v>24</v>
      </c>
      <c r="AE84" s="116">
        <v>45002</v>
      </c>
      <c r="AF84" s="73">
        <v>45732</v>
      </c>
      <c r="AG84" s="62" t="s">
        <v>82</v>
      </c>
      <c r="AH84" s="62" t="s">
        <v>83</v>
      </c>
      <c r="AI84" s="58" t="s">
        <v>6609</v>
      </c>
      <c r="AJ84" s="62" t="s">
        <v>1623</v>
      </c>
      <c r="AK84" s="73" t="s">
        <v>6510</v>
      </c>
      <c r="AL84" s="66"/>
      <c r="AM84" s="66" t="s">
        <v>86</v>
      </c>
      <c r="AN84" s="66" t="s">
        <v>87</v>
      </c>
      <c r="AO84" s="66" t="s">
        <v>88</v>
      </c>
      <c r="AP84" s="63" t="s">
        <v>584</v>
      </c>
      <c r="AQ84" s="74" t="s">
        <v>1846</v>
      </c>
      <c r="AR84" s="73"/>
      <c r="AS84" s="66" t="s">
        <v>91</v>
      </c>
      <c r="AT84" s="58" t="s">
        <v>385</v>
      </c>
      <c r="AU84" s="58"/>
      <c r="AV84" s="74" t="s">
        <v>1846</v>
      </c>
      <c r="AW84" s="62"/>
      <c r="AX84" s="58"/>
      <c r="AY84" s="58"/>
      <c r="AZ84" s="58"/>
      <c r="BA84" s="62" t="s">
        <v>221</v>
      </c>
      <c r="BB84" s="62" t="s">
        <v>403</v>
      </c>
      <c r="BC84" s="62" t="s">
        <v>404</v>
      </c>
      <c r="BD84" s="66">
        <v>3160</v>
      </c>
      <c r="BE84" s="62"/>
      <c r="BF84" s="75"/>
      <c r="BG84" s="62" t="s">
        <v>1027</v>
      </c>
      <c r="BH84" s="71"/>
      <c r="BI84" s="71"/>
      <c r="BJ84" s="60" t="s">
        <v>407</v>
      </c>
      <c r="BK84" s="71" t="s">
        <v>588</v>
      </c>
      <c r="BM84" s="125" t="s">
        <v>6514</v>
      </c>
    </row>
    <row r="85" s="125" customFormat="1" ht="60" customHeight="1">
      <c r="A85" s="58"/>
      <c r="B85" s="58" t="s">
        <v>62</v>
      </c>
      <c r="C85" s="58" t="s">
        <v>63</v>
      </c>
      <c r="D85" s="59" t="s">
        <v>64</v>
      </c>
      <c r="E85" s="59">
        <v>233</v>
      </c>
      <c r="F85" s="62" t="s">
        <v>2933</v>
      </c>
      <c r="G85" s="62" t="s">
        <v>857</v>
      </c>
      <c r="H85" s="59" t="s">
        <v>3028</v>
      </c>
      <c r="I85" s="63" t="s">
        <v>577</v>
      </c>
      <c r="J85" s="62" t="s">
        <v>3029</v>
      </c>
      <c r="K85" s="64" t="s">
        <v>579</v>
      </c>
      <c r="L85" s="79" t="s">
        <v>580</v>
      </c>
      <c r="M85" s="64" t="s">
        <v>581</v>
      </c>
      <c r="N85" s="64" t="s">
        <v>3030</v>
      </c>
      <c r="O85" s="58" t="s">
        <v>2963</v>
      </c>
      <c r="P85" s="58" t="s">
        <v>76</v>
      </c>
      <c r="Q85" s="66" t="s">
        <v>398</v>
      </c>
      <c r="R85" s="116">
        <v>42370</v>
      </c>
      <c r="S85" s="63">
        <v>15</v>
      </c>
      <c r="T85" s="69">
        <v>47848</v>
      </c>
      <c r="U85" s="59" t="s">
        <v>100</v>
      </c>
      <c r="V85" s="71"/>
      <c r="W85" s="71" t="s">
        <v>399</v>
      </c>
      <c r="X85" s="63">
        <v>100</v>
      </c>
      <c r="Y85" s="63"/>
      <c r="Z85" s="66" t="s">
        <v>399</v>
      </c>
      <c r="AA85" s="59" t="s">
        <v>400</v>
      </c>
      <c r="AB85" s="63"/>
      <c r="AC85" s="66" t="s">
        <v>399</v>
      </c>
      <c r="AD85" s="64">
        <v>24</v>
      </c>
      <c r="AE85" s="116">
        <v>45002</v>
      </c>
      <c r="AF85" s="73">
        <v>45732</v>
      </c>
      <c r="AG85" s="62" t="s">
        <v>82</v>
      </c>
      <c r="AH85" s="62" t="s">
        <v>83</v>
      </c>
      <c r="AI85" s="58" t="s">
        <v>6610</v>
      </c>
      <c r="AJ85" s="62" t="s">
        <v>1623</v>
      </c>
      <c r="AK85" s="73" t="s">
        <v>6510</v>
      </c>
      <c r="AL85" s="66"/>
      <c r="AM85" s="66" t="s">
        <v>86</v>
      </c>
      <c r="AN85" s="66" t="s">
        <v>87</v>
      </c>
      <c r="AO85" s="66" t="s">
        <v>88</v>
      </c>
      <c r="AP85" s="63" t="s">
        <v>584</v>
      </c>
      <c r="AQ85" s="74"/>
      <c r="AR85" s="73"/>
      <c r="AS85" s="66" t="s">
        <v>91</v>
      </c>
      <c r="AT85" s="58" t="s">
        <v>385</v>
      </c>
      <c r="AU85" s="58"/>
      <c r="AV85" s="62"/>
      <c r="AW85" s="62"/>
      <c r="AX85" s="58"/>
      <c r="AY85" s="58"/>
      <c r="AZ85" s="58"/>
      <c r="BA85" s="62" t="s">
        <v>221</v>
      </c>
      <c r="BB85" s="62" t="s">
        <v>403</v>
      </c>
      <c r="BC85" s="62" t="s">
        <v>404</v>
      </c>
      <c r="BD85" s="66">
        <v>3160</v>
      </c>
      <c r="BE85" s="62"/>
      <c r="BF85" s="75"/>
      <c r="BG85" s="62" t="s">
        <v>1027</v>
      </c>
      <c r="BH85" s="71"/>
      <c r="BI85" s="71"/>
      <c r="BJ85" s="60" t="s">
        <v>407</v>
      </c>
      <c r="BK85" s="71" t="s">
        <v>588</v>
      </c>
      <c r="BM85" s="125" t="s">
        <v>6514</v>
      </c>
    </row>
    <row r="86" s="88" customFormat="1" ht="60" customHeight="1">
      <c r="A86" s="37"/>
      <c r="B86" s="37" t="s">
        <v>62</v>
      </c>
      <c r="C86" s="37" t="s">
        <v>63</v>
      </c>
      <c r="D86" s="56" t="s">
        <v>64</v>
      </c>
      <c r="E86" s="56">
        <v>234</v>
      </c>
      <c r="F86" s="40" t="s">
        <v>3032</v>
      </c>
      <c r="G86" s="40" t="s">
        <v>3126</v>
      </c>
      <c r="H86" s="56" t="s">
        <v>3127</v>
      </c>
      <c r="I86" s="48" t="s">
        <v>577</v>
      </c>
      <c r="J86" s="40" t="s">
        <v>578</v>
      </c>
      <c r="K86" s="49" t="s">
        <v>579</v>
      </c>
      <c r="L86" s="49" t="s">
        <v>580</v>
      </c>
      <c r="M86" s="49" t="s">
        <v>581</v>
      </c>
      <c r="N86" s="49" t="s">
        <v>3128</v>
      </c>
      <c r="O86" s="37" t="s">
        <v>2963</v>
      </c>
      <c r="P86" s="37" t="s">
        <v>76</v>
      </c>
      <c r="Q86" s="42" t="s">
        <v>398</v>
      </c>
      <c r="R86" s="96">
        <v>42591</v>
      </c>
      <c r="S86" s="48">
        <v>15</v>
      </c>
      <c r="T86" s="45">
        <v>48069</v>
      </c>
      <c r="U86" s="56" t="s">
        <v>100</v>
      </c>
      <c r="V86" s="47"/>
      <c r="W86" s="47" t="s">
        <v>399</v>
      </c>
      <c r="X86" s="48">
        <v>100</v>
      </c>
      <c r="Y86" s="48"/>
      <c r="Z86" s="42" t="s">
        <v>399</v>
      </c>
      <c r="AA86" s="56" t="s">
        <v>400</v>
      </c>
      <c r="AB86" s="48"/>
      <c r="AC86" s="42" t="s">
        <v>399</v>
      </c>
      <c r="AD86" s="49">
        <v>24</v>
      </c>
      <c r="AE86" s="91">
        <v>45001</v>
      </c>
      <c r="AF86" s="51">
        <v>45731</v>
      </c>
      <c r="AG86" s="40" t="s">
        <v>82</v>
      </c>
      <c r="AH86" s="40" t="s">
        <v>83</v>
      </c>
      <c r="AI86" s="37" t="s">
        <v>6611</v>
      </c>
      <c r="AJ86" s="40" t="s">
        <v>1623</v>
      </c>
      <c r="AK86" s="51" t="s">
        <v>6510</v>
      </c>
      <c r="AL86" s="42"/>
      <c r="AM86" s="42" t="s">
        <v>86</v>
      </c>
      <c r="AN86" s="42" t="s">
        <v>87</v>
      </c>
      <c r="AO86" s="42" t="s">
        <v>88</v>
      </c>
      <c r="AP86" s="48" t="s">
        <v>3130</v>
      </c>
      <c r="AQ86" s="41" t="s">
        <v>1846</v>
      </c>
      <c r="AR86" s="51"/>
      <c r="AS86" s="42" t="s">
        <v>91</v>
      </c>
      <c r="AT86" s="37" t="s">
        <v>385</v>
      </c>
      <c r="AU86" s="37"/>
      <c r="AV86" s="40">
        <v>44949</v>
      </c>
      <c r="AW86" s="40"/>
      <c r="AX86" s="37"/>
      <c r="AY86" s="37"/>
      <c r="AZ86" s="37"/>
      <c r="BA86" s="40" t="s">
        <v>221</v>
      </c>
      <c r="BB86" s="40" t="s">
        <v>403</v>
      </c>
      <c r="BC86" s="40" t="s">
        <v>404</v>
      </c>
      <c r="BD86" s="42">
        <v>3160</v>
      </c>
      <c r="BE86" s="40"/>
      <c r="BF86" s="52"/>
      <c r="BG86" s="40" t="s">
        <v>1027</v>
      </c>
      <c r="BH86" s="47"/>
      <c r="BI86" s="47"/>
      <c r="BJ86" s="38" t="s">
        <v>407</v>
      </c>
      <c r="BK86" s="47" t="s">
        <v>588</v>
      </c>
      <c r="BL86" s="125"/>
      <c r="BM86" s="125" t="s">
        <v>6514</v>
      </c>
      <c r="BN86" s="125"/>
    </row>
    <row r="87" s="88" customFormat="1" ht="60" customHeight="1">
      <c r="A87" s="37"/>
      <c r="B87" s="37" t="s">
        <v>62</v>
      </c>
      <c r="C87" s="37" t="s">
        <v>63</v>
      </c>
      <c r="D87" s="56" t="s">
        <v>64</v>
      </c>
      <c r="E87" s="56">
        <v>234</v>
      </c>
      <c r="F87" s="40" t="s">
        <v>3032</v>
      </c>
      <c r="G87" s="40" t="s">
        <v>3131</v>
      </c>
      <c r="H87" s="56" t="s">
        <v>3132</v>
      </c>
      <c r="I87" s="48" t="s">
        <v>577</v>
      </c>
      <c r="J87" s="40" t="s">
        <v>3133</v>
      </c>
      <c r="K87" s="49" t="s">
        <v>3134</v>
      </c>
      <c r="L87" s="49" t="s">
        <v>580</v>
      </c>
      <c r="M87" s="49" t="s">
        <v>581</v>
      </c>
      <c r="N87" s="49" t="s">
        <v>3135</v>
      </c>
      <c r="O87" s="37" t="s">
        <v>2963</v>
      </c>
      <c r="P87" s="37" t="s">
        <v>76</v>
      </c>
      <c r="Q87" s="42" t="s">
        <v>398</v>
      </c>
      <c r="R87" s="96">
        <v>41275</v>
      </c>
      <c r="S87" s="48">
        <v>15</v>
      </c>
      <c r="T87" s="45">
        <v>46753</v>
      </c>
      <c r="U87" s="56" t="s">
        <v>100</v>
      </c>
      <c r="V87" s="47"/>
      <c r="W87" s="47" t="s">
        <v>399</v>
      </c>
      <c r="X87" s="48">
        <v>100</v>
      </c>
      <c r="Y87" s="48"/>
      <c r="Z87" s="42" t="s">
        <v>399</v>
      </c>
      <c r="AA87" s="56" t="s">
        <v>400</v>
      </c>
      <c r="AB87" s="48"/>
      <c r="AC87" s="42" t="s">
        <v>399</v>
      </c>
      <c r="AD87" s="49">
        <v>24</v>
      </c>
      <c r="AE87" s="91">
        <v>45001</v>
      </c>
      <c r="AF87" s="51">
        <v>45731</v>
      </c>
      <c r="AG87" s="40" t="s">
        <v>82</v>
      </c>
      <c r="AH87" s="40" t="s">
        <v>83</v>
      </c>
      <c r="AI87" s="37" t="s">
        <v>6612</v>
      </c>
      <c r="AJ87" s="40" t="s">
        <v>1623</v>
      </c>
      <c r="AK87" s="51" t="s">
        <v>6510</v>
      </c>
      <c r="AL87" s="42"/>
      <c r="AM87" s="42" t="s">
        <v>86</v>
      </c>
      <c r="AN87" s="42" t="s">
        <v>87</v>
      </c>
      <c r="AO87" s="42" t="s">
        <v>88</v>
      </c>
      <c r="AP87" s="48" t="s">
        <v>3130</v>
      </c>
      <c r="AQ87" s="41" t="s">
        <v>155</v>
      </c>
      <c r="AR87" s="51"/>
      <c r="AS87" s="42" t="s">
        <v>91</v>
      </c>
      <c r="AT87" s="37" t="s">
        <v>385</v>
      </c>
      <c r="AU87" s="37"/>
      <c r="AV87" s="40">
        <v>44949</v>
      </c>
      <c r="AW87" s="40"/>
      <c r="AX87" s="37"/>
      <c r="AY87" s="37"/>
      <c r="AZ87" s="37"/>
      <c r="BA87" s="40" t="s">
        <v>221</v>
      </c>
      <c r="BB87" s="40" t="s">
        <v>403</v>
      </c>
      <c r="BC87" s="40" t="s">
        <v>404</v>
      </c>
      <c r="BD87" s="42">
        <v>3160</v>
      </c>
      <c r="BE87" s="40"/>
      <c r="BF87" s="52"/>
      <c r="BG87" s="40" t="s">
        <v>1027</v>
      </c>
      <c r="BH87" s="47"/>
      <c r="BI87" s="47"/>
      <c r="BJ87" s="38" t="s">
        <v>407</v>
      </c>
      <c r="BK87" s="47" t="s">
        <v>588</v>
      </c>
      <c r="BL87" s="125"/>
      <c r="BM87" s="125" t="s">
        <v>6514</v>
      </c>
      <c r="BN87" s="125"/>
    </row>
    <row r="88" s="88" customFormat="1" ht="60" customHeight="1">
      <c r="A88" s="37"/>
      <c r="B88" s="37" t="s">
        <v>62</v>
      </c>
      <c r="C88" s="37" t="s">
        <v>63</v>
      </c>
      <c r="D88" s="56" t="s">
        <v>64</v>
      </c>
      <c r="E88" s="56">
        <v>234</v>
      </c>
      <c r="F88" s="40" t="s">
        <v>3032</v>
      </c>
      <c r="G88" s="40" t="s">
        <v>3142</v>
      </c>
      <c r="H88" s="56" t="s">
        <v>3143</v>
      </c>
      <c r="I88" s="48" t="s">
        <v>577</v>
      </c>
      <c r="J88" s="40" t="s">
        <v>578</v>
      </c>
      <c r="K88" s="49" t="s">
        <v>579</v>
      </c>
      <c r="L88" s="49" t="s">
        <v>580</v>
      </c>
      <c r="M88" s="49" t="s">
        <v>581</v>
      </c>
      <c r="N88" s="49" t="s">
        <v>3144</v>
      </c>
      <c r="O88" s="37" t="s">
        <v>2963</v>
      </c>
      <c r="P88" s="37" t="s">
        <v>76</v>
      </c>
      <c r="Q88" s="42" t="s">
        <v>398</v>
      </c>
      <c r="R88" s="96">
        <v>42591</v>
      </c>
      <c r="S88" s="48">
        <v>15</v>
      </c>
      <c r="T88" s="45">
        <v>48069</v>
      </c>
      <c r="U88" s="56" t="s">
        <v>100</v>
      </c>
      <c r="V88" s="47"/>
      <c r="W88" s="47" t="s">
        <v>399</v>
      </c>
      <c r="X88" s="48">
        <v>100</v>
      </c>
      <c r="Y88" s="48"/>
      <c r="Z88" s="42" t="s">
        <v>399</v>
      </c>
      <c r="AA88" s="56" t="s">
        <v>400</v>
      </c>
      <c r="AB88" s="48"/>
      <c r="AC88" s="42" t="s">
        <v>399</v>
      </c>
      <c r="AD88" s="49">
        <v>24</v>
      </c>
      <c r="AE88" s="91">
        <v>45001</v>
      </c>
      <c r="AF88" s="51">
        <v>45731</v>
      </c>
      <c r="AG88" s="40" t="s">
        <v>82</v>
      </c>
      <c r="AH88" s="40" t="s">
        <v>83</v>
      </c>
      <c r="AI88" s="37" t="s">
        <v>6613</v>
      </c>
      <c r="AJ88" s="40" t="s">
        <v>1623</v>
      </c>
      <c r="AK88" s="51" t="s">
        <v>6510</v>
      </c>
      <c r="AL88" s="42"/>
      <c r="AM88" s="42" t="s">
        <v>86</v>
      </c>
      <c r="AN88" s="42" t="s">
        <v>87</v>
      </c>
      <c r="AO88" s="42" t="s">
        <v>88</v>
      </c>
      <c r="AP88" s="48" t="s">
        <v>3130</v>
      </c>
      <c r="AQ88" s="41" t="s">
        <v>1846</v>
      </c>
      <c r="AR88" s="51"/>
      <c r="AS88" s="42" t="s">
        <v>91</v>
      </c>
      <c r="AT88" s="37" t="s">
        <v>385</v>
      </c>
      <c r="AU88" s="37"/>
      <c r="AV88" s="40">
        <v>44949</v>
      </c>
      <c r="AW88" s="40"/>
      <c r="AX88" s="37"/>
      <c r="AY88" s="37"/>
      <c r="AZ88" s="37"/>
      <c r="BA88" s="40" t="s">
        <v>221</v>
      </c>
      <c r="BB88" s="40" t="s">
        <v>403</v>
      </c>
      <c r="BC88" s="40" t="s">
        <v>404</v>
      </c>
      <c r="BD88" s="42">
        <v>3160</v>
      </c>
      <c r="BE88" s="40"/>
      <c r="BF88" s="52"/>
      <c r="BG88" s="40" t="s">
        <v>1027</v>
      </c>
      <c r="BH88" s="47"/>
      <c r="BI88" s="47"/>
      <c r="BJ88" s="38" t="s">
        <v>407</v>
      </c>
      <c r="BK88" s="47" t="s">
        <v>588</v>
      </c>
      <c r="BL88" s="125"/>
      <c r="BM88" s="125" t="s">
        <v>6514</v>
      </c>
      <c r="BN88" s="125"/>
    </row>
    <row r="89" s="841" customFormat="1" ht="60" customHeight="1">
      <c r="A89" s="842">
        <v>1</v>
      </c>
      <c r="B89" s="842" t="s">
        <v>62</v>
      </c>
      <c r="C89" s="842" t="s">
        <v>63</v>
      </c>
      <c r="D89" s="843" t="s">
        <v>64</v>
      </c>
      <c r="E89" s="843" t="s">
        <v>3170</v>
      </c>
      <c r="F89" s="844" t="s">
        <v>3171</v>
      </c>
      <c r="G89" s="844" t="s">
        <v>857</v>
      </c>
      <c r="H89" s="843" t="s">
        <v>3172</v>
      </c>
      <c r="I89" s="852" t="s">
        <v>1051</v>
      </c>
      <c r="J89" s="844" t="s">
        <v>1052</v>
      </c>
      <c r="K89" s="847" t="s">
        <v>579</v>
      </c>
      <c r="L89" s="847" t="s">
        <v>1053</v>
      </c>
      <c r="M89" s="847" t="s">
        <v>1054</v>
      </c>
      <c r="N89" s="878">
        <v>22747</v>
      </c>
      <c r="O89" s="842" t="s">
        <v>1055</v>
      </c>
      <c r="P89" s="842" t="s">
        <v>76</v>
      </c>
      <c r="Q89" s="850" t="s">
        <v>398</v>
      </c>
      <c r="R89" s="851">
        <v>44881</v>
      </c>
      <c r="S89" s="852">
        <v>15</v>
      </c>
      <c r="T89" s="879">
        <v>50359</v>
      </c>
      <c r="U89" s="843" t="s">
        <v>100</v>
      </c>
      <c r="V89" s="842"/>
      <c r="W89" s="842" t="s">
        <v>399</v>
      </c>
      <c r="X89" s="852">
        <v>50</v>
      </c>
      <c r="Y89" s="852"/>
      <c r="Z89" s="850" t="s">
        <v>399</v>
      </c>
      <c r="AA89" s="843" t="s">
        <v>400</v>
      </c>
      <c r="AB89" s="880"/>
      <c r="AC89" s="850" t="s">
        <v>399</v>
      </c>
      <c r="AD89" s="847">
        <v>24</v>
      </c>
      <c r="AE89" s="851">
        <v>44883</v>
      </c>
      <c r="AF89" s="881">
        <v>45613</v>
      </c>
      <c r="AG89" s="882" t="s">
        <v>82</v>
      </c>
      <c r="AH89" s="844" t="s">
        <v>83</v>
      </c>
      <c r="AI89" s="856" t="s">
        <v>6614</v>
      </c>
      <c r="AJ89" s="844" t="s">
        <v>3175</v>
      </c>
      <c r="AK89" s="857" t="s">
        <v>6517</v>
      </c>
      <c r="AL89" s="883"/>
      <c r="AM89" s="850" t="s">
        <v>86</v>
      </c>
      <c r="AN89" s="850" t="s">
        <v>87</v>
      </c>
      <c r="AO89" s="850" t="s">
        <v>88</v>
      </c>
      <c r="AP89" s="846" t="s">
        <v>695</v>
      </c>
      <c r="AQ89" s="884" t="s">
        <v>1057</v>
      </c>
      <c r="AR89" s="881"/>
      <c r="AS89" s="850" t="s">
        <v>91</v>
      </c>
      <c r="AT89" s="842" t="s">
        <v>92</v>
      </c>
      <c r="AU89" s="842"/>
      <c r="AV89" s="856" t="s">
        <v>1057</v>
      </c>
      <c r="AW89" s="882"/>
      <c r="AX89" s="854"/>
      <c r="AY89" s="854"/>
      <c r="AZ89" s="854"/>
      <c r="BA89" s="882"/>
      <c r="BB89" s="882"/>
      <c r="BC89" s="882"/>
      <c r="BD89" s="883"/>
      <c r="BE89" s="882"/>
      <c r="BF89" s="885"/>
      <c r="BG89" s="853" t="s">
        <v>1058</v>
      </c>
      <c r="BH89" s="860"/>
      <c r="BI89" s="854"/>
      <c r="BJ89" s="861" t="s">
        <v>1802</v>
      </c>
      <c r="BK89" s="861" t="s">
        <v>302</v>
      </c>
      <c r="BM89" s="125" t="s">
        <v>6514</v>
      </c>
    </row>
    <row r="90" s="841" customFormat="1" ht="60" customHeight="1">
      <c r="A90" s="842">
        <v>3</v>
      </c>
      <c r="B90" s="842" t="s">
        <v>62</v>
      </c>
      <c r="C90" s="842" t="s">
        <v>63</v>
      </c>
      <c r="D90" s="843" t="s">
        <v>64</v>
      </c>
      <c r="E90" s="843" t="s">
        <v>3170</v>
      </c>
      <c r="F90" s="844" t="s">
        <v>3171</v>
      </c>
      <c r="G90" s="844" t="s">
        <v>857</v>
      </c>
      <c r="H90" s="843" t="s">
        <v>3181</v>
      </c>
      <c r="I90" s="852" t="s">
        <v>1051</v>
      </c>
      <c r="J90" s="844" t="s">
        <v>1052</v>
      </c>
      <c r="K90" s="847" t="s">
        <v>579</v>
      </c>
      <c r="L90" s="847" t="s">
        <v>1053</v>
      </c>
      <c r="M90" s="847" t="s">
        <v>1054</v>
      </c>
      <c r="N90" s="847">
        <v>22752</v>
      </c>
      <c r="O90" s="842" t="s">
        <v>1055</v>
      </c>
      <c r="P90" s="842" t="s">
        <v>76</v>
      </c>
      <c r="Q90" s="850" t="s">
        <v>398</v>
      </c>
      <c r="R90" s="851">
        <v>44881</v>
      </c>
      <c r="S90" s="852">
        <v>15</v>
      </c>
      <c r="T90" s="879">
        <v>50359</v>
      </c>
      <c r="U90" s="843" t="s">
        <v>100</v>
      </c>
      <c r="V90" s="842"/>
      <c r="W90" s="842" t="s">
        <v>399</v>
      </c>
      <c r="X90" s="852">
        <v>50</v>
      </c>
      <c r="Y90" s="852"/>
      <c r="Z90" s="850" t="s">
        <v>399</v>
      </c>
      <c r="AA90" s="843" t="s">
        <v>400</v>
      </c>
      <c r="AB90" s="852"/>
      <c r="AC90" s="850" t="s">
        <v>399</v>
      </c>
      <c r="AD90" s="847">
        <v>24</v>
      </c>
      <c r="AE90" s="851">
        <v>44881</v>
      </c>
      <c r="AF90" s="857">
        <v>45611</v>
      </c>
      <c r="AG90" s="844" t="s">
        <v>82</v>
      </c>
      <c r="AH90" s="844" t="s">
        <v>83</v>
      </c>
      <c r="AI90" s="850" t="s">
        <v>6615</v>
      </c>
      <c r="AJ90" s="844" t="s">
        <v>3175</v>
      </c>
      <c r="AK90" s="857" t="s">
        <v>6517</v>
      </c>
      <c r="AL90" s="850"/>
      <c r="AM90" s="850" t="s">
        <v>86</v>
      </c>
      <c r="AN90" s="850" t="s">
        <v>87</v>
      </c>
      <c r="AO90" s="850" t="s">
        <v>88</v>
      </c>
      <c r="AP90" s="846" t="s">
        <v>695</v>
      </c>
      <c r="AQ90" s="884" t="s">
        <v>1057</v>
      </c>
      <c r="AR90" s="857"/>
      <c r="AS90" s="850" t="s">
        <v>91</v>
      </c>
      <c r="AT90" s="842" t="s">
        <v>92</v>
      </c>
      <c r="AU90" s="842"/>
      <c r="AV90" s="856" t="s">
        <v>1057</v>
      </c>
      <c r="AW90" s="844"/>
      <c r="AX90" s="842"/>
      <c r="AY90" s="842"/>
      <c r="AZ90" s="842"/>
      <c r="BA90" s="844"/>
      <c r="BB90" s="844"/>
      <c r="BC90" s="844"/>
      <c r="BD90" s="850"/>
      <c r="BE90" s="844"/>
      <c r="BF90" s="886"/>
      <c r="BG90" s="853" t="s">
        <v>1058</v>
      </c>
      <c r="BH90" s="887"/>
      <c r="BI90" s="842"/>
      <c r="BJ90" s="861" t="s">
        <v>1802</v>
      </c>
      <c r="BK90" s="854" t="s">
        <v>588</v>
      </c>
      <c r="BM90" s="125" t="s">
        <v>6514</v>
      </c>
    </row>
    <row r="91" s="888" customFormat="1" ht="60" customHeight="1">
      <c r="A91" s="842">
        <v>4</v>
      </c>
      <c r="B91" s="842" t="s">
        <v>62</v>
      </c>
      <c r="C91" s="842" t="s">
        <v>63</v>
      </c>
      <c r="D91" s="843" t="s">
        <v>64</v>
      </c>
      <c r="E91" s="843" t="s">
        <v>3170</v>
      </c>
      <c r="F91" s="844" t="s">
        <v>3171</v>
      </c>
      <c r="G91" s="844" t="s">
        <v>857</v>
      </c>
      <c r="H91" s="843" t="s">
        <v>3184</v>
      </c>
      <c r="I91" s="852" t="s">
        <v>1051</v>
      </c>
      <c r="J91" s="844" t="s">
        <v>1052</v>
      </c>
      <c r="K91" s="847" t="s">
        <v>579</v>
      </c>
      <c r="L91" s="847" t="s">
        <v>1053</v>
      </c>
      <c r="M91" s="847" t="s">
        <v>1054</v>
      </c>
      <c r="N91" s="847">
        <v>22754</v>
      </c>
      <c r="O91" s="842" t="s">
        <v>1055</v>
      </c>
      <c r="P91" s="842" t="s">
        <v>76</v>
      </c>
      <c r="Q91" s="850" t="s">
        <v>398</v>
      </c>
      <c r="R91" s="851">
        <v>44883</v>
      </c>
      <c r="S91" s="852">
        <v>15</v>
      </c>
      <c r="T91" s="879">
        <v>50361</v>
      </c>
      <c r="U91" s="843" t="s">
        <v>100</v>
      </c>
      <c r="V91" s="842"/>
      <c r="W91" s="842" t="s">
        <v>399</v>
      </c>
      <c r="X91" s="852">
        <v>50</v>
      </c>
      <c r="Y91" s="852"/>
      <c r="Z91" s="850" t="s">
        <v>399</v>
      </c>
      <c r="AA91" s="843" t="s">
        <v>400</v>
      </c>
      <c r="AB91" s="852"/>
      <c r="AC91" s="850" t="s">
        <v>399</v>
      </c>
      <c r="AD91" s="847">
        <v>24</v>
      </c>
      <c r="AE91" s="851">
        <v>44883</v>
      </c>
      <c r="AF91" s="857">
        <v>45613</v>
      </c>
      <c r="AG91" s="844" t="s">
        <v>82</v>
      </c>
      <c r="AH91" s="844" t="s">
        <v>83</v>
      </c>
      <c r="AI91" s="856" t="s">
        <v>6616</v>
      </c>
      <c r="AJ91" s="844" t="s">
        <v>3175</v>
      </c>
      <c r="AK91" s="857" t="s">
        <v>6517</v>
      </c>
      <c r="AL91" s="850"/>
      <c r="AM91" s="850" t="s">
        <v>86</v>
      </c>
      <c r="AN91" s="850" t="s">
        <v>87</v>
      </c>
      <c r="AO91" s="850" t="s">
        <v>88</v>
      </c>
      <c r="AP91" s="855" t="s">
        <v>695</v>
      </c>
      <c r="AQ91" s="884" t="s">
        <v>1057</v>
      </c>
      <c r="AR91" s="857"/>
      <c r="AS91" s="850" t="s">
        <v>91</v>
      </c>
      <c r="AT91" s="842" t="s">
        <v>92</v>
      </c>
      <c r="AU91" s="842"/>
      <c r="AV91" s="850" t="s">
        <v>1057</v>
      </c>
      <c r="AW91" s="844"/>
      <c r="AX91" s="842"/>
      <c r="AY91" s="842"/>
      <c r="AZ91" s="842"/>
      <c r="BA91" s="844"/>
      <c r="BB91" s="844"/>
      <c r="BC91" s="844"/>
      <c r="BD91" s="850"/>
      <c r="BE91" s="844"/>
      <c r="BF91" s="886"/>
      <c r="BG91" s="853" t="s">
        <v>1058</v>
      </c>
      <c r="BH91" s="887"/>
      <c r="BI91" s="842"/>
      <c r="BJ91" s="861" t="s">
        <v>1802</v>
      </c>
      <c r="BK91" s="854" t="s">
        <v>588</v>
      </c>
      <c r="BM91" s="125" t="s">
        <v>6514</v>
      </c>
    </row>
    <row r="92" s="841" customFormat="1" ht="60" customHeight="1">
      <c r="A92" s="842">
        <v>5</v>
      </c>
      <c r="B92" s="842" t="s">
        <v>62</v>
      </c>
      <c r="C92" s="842" t="s">
        <v>63</v>
      </c>
      <c r="D92" s="843" t="s">
        <v>64</v>
      </c>
      <c r="E92" s="843" t="s">
        <v>3170</v>
      </c>
      <c r="F92" s="844" t="s">
        <v>3171</v>
      </c>
      <c r="G92" s="844" t="s">
        <v>857</v>
      </c>
      <c r="H92" s="843" t="s">
        <v>3186</v>
      </c>
      <c r="I92" s="852" t="s">
        <v>1051</v>
      </c>
      <c r="J92" s="845" t="s">
        <v>1052</v>
      </c>
      <c r="K92" s="847" t="s">
        <v>579</v>
      </c>
      <c r="L92" s="847" t="s">
        <v>1053</v>
      </c>
      <c r="M92" s="847" t="s">
        <v>1054</v>
      </c>
      <c r="N92" s="847">
        <v>22751</v>
      </c>
      <c r="O92" s="842" t="s">
        <v>1055</v>
      </c>
      <c r="P92" s="842" t="s">
        <v>76</v>
      </c>
      <c r="Q92" s="850" t="s">
        <v>398</v>
      </c>
      <c r="R92" s="851">
        <v>44879</v>
      </c>
      <c r="S92" s="852">
        <v>15</v>
      </c>
      <c r="T92" s="879">
        <v>50357</v>
      </c>
      <c r="U92" s="843" t="s">
        <v>100</v>
      </c>
      <c r="V92" s="842"/>
      <c r="W92" s="842" t="s">
        <v>399</v>
      </c>
      <c r="X92" s="852">
        <v>50</v>
      </c>
      <c r="Y92" s="852"/>
      <c r="Z92" s="850" t="s">
        <v>399</v>
      </c>
      <c r="AA92" s="843" t="s">
        <v>400</v>
      </c>
      <c r="AB92" s="852"/>
      <c r="AC92" s="850" t="s">
        <v>399</v>
      </c>
      <c r="AD92" s="847">
        <v>24</v>
      </c>
      <c r="AE92" s="851">
        <v>44881</v>
      </c>
      <c r="AF92" s="857">
        <v>45611</v>
      </c>
      <c r="AG92" s="844" t="s">
        <v>82</v>
      </c>
      <c r="AH92" s="844" t="s">
        <v>83</v>
      </c>
      <c r="AI92" s="850" t="s">
        <v>6617</v>
      </c>
      <c r="AJ92" s="844" t="s">
        <v>3175</v>
      </c>
      <c r="AK92" s="857" t="s">
        <v>6517</v>
      </c>
      <c r="AL92" s="850"/>
      <c r="AM92" s="850" t="s">
        <v>86</v>
      </c>
      <c r="AN92" s="850" t="s">
        <v>87</v>
      </c>
      <c r="AO92" s="850" t="s">
        <v>88</v>
      </c>
      <c r="AP92" s="846" t="s">
        <v>695</v>
      </c>
      <c r="AQ92" s="884" t="s">
        <v>1057</v>
      </c>
      <c r="AR92" s="857"/>
      <c r="AS92" s="850" t="s">
        <v>91</v>
      </c>
      <c r="AT92" s="842" t="s">
        <v>92</v>
      </c>
      <c r="AU92" s="842"/>
      <c r="AV92" s="856" t="s">
        <v>1057</v>
      </c>
      <c r="AW92" s="844"/>
      <c r="AX92" s="842"/>
      <c r="AY92" s="842"/>
      <c r="AZ92" s="842"/>
      <c r="BA92" s="844"/>
      <c r="BB92" s="844"/>
      <c r="BC92" s="844"/>
      <c r="BD92" s="850"/>
      <c r="BE92" s="844"/>
      <c r="BF92" s="886"/>
      <c r="BG92" s="853" t="s">
        <v>1058</v>
      </c>
      <c r="BH92" s="887"/>
      <c r="BI92" s="842"/>
      <c r="BJ92" s="861" t="s">
        <v>1802</v>
      </c>
      <c r="BK92" s="854" t="s">
        <v>588</v>
      </c>
      <c r="BM92" s="125" t="s">
        <v>6514</v>
      </c>
    </row>
    <row r="93" s="55" customFormat="1" ht="60" customHeight="1">
      <c r="A93" s="842"/>
      <c r="B93" s="842" t="s">
        <v>62</v>
      </c>
      <c r="C93" s="842" t="s">
        <v>63</v>
      </c>
      <c r="D93" s="843" t="s">
        <v>64</v>
      </c>
      <c r="E93" s="843" t="s">
        <v>3202</v>
      </c>
      <c r="F93" s="844" t="s">
        <v>3147</v>
      </c>
      <c r="G93" s="844" t="s">
        <v>1049</v>
      </c>
      <c r="H93" s="843" t="s">
        <v>3203</v>
      </c>
      <c r="I93" s="855" t="s">
        <v>1051</v>
      </c>
      <c r="J93" s="844" t="s">
        <v>1052</v>
      </c>
      <c r="K93" s="847" t="s">
        <v>579</v>
      </c>
      <c r="L93" s="847" t="s">
        <v>1053</v>
      </c>
      <c r="M93" s="847" t="s">
        <v>1054</v>
      </c>
      <c r="N93" s="847">
        <v>22753</v>
      </c>
      <c r="O93" s="849" t="s">
        <v>1055</v>
      </c>
      <c r="P93" s="842" t="s">
        <v>76</v>
      </c>
      <c r="Q93" s="850" t="s">
        <v>398</v>
      </c>
      <c r="R93" s="851">
        <v>44881</v>
      </c>
      <c r="S93" s="852">
        <v>15</v>
      </c>
      <c r="T93" s="889">
        <v>50359</v>
      </c>
      <c r="U93" s="843" t="s">
        <v>100</v>
      </c>
      <c r="V93" s="854"/>
      <c r="W93" s="854" t="s">
        <v>399</v>
      </c>
      <c r="X93" s="852">
        <v>100</v>
      </c>
      <c r="Y93" s="852"/>
      <c r="Z93" s="850" t="s">
        <v>399</v>
      </c>
      <c r="AA93" s="843" t="s">
        <v>400</v>
      </c>
      <c r="AB93" s="852"/>
      <c r="AC93" s="850" t="s">
        <v>399</v>
      </c>
      <c r="AD93" s="847">
        <v>24</v>
      </c>
      <c r="AE93" s="851">
        <v>44883</v>
      </c>
      <c r="AF93" s="857">
        <v>45613</v>
      </c>
      <c r="AG93" s="844" t="s">
        <v>82</v>
      </c>
      <c r="AH93" s="886" t="s">
        <v>83</v>
      </c>
      <c r="AI93" s="890" t="s">
        <v>6618</v>
      </c>
      <c r="AJ93" s="891" t="s">
        <v>3175</v>
      </c>
      <c r="AK93" s="892" t="s">
        <v>6517</v>
      </c>
      <c r="AL93" s="893"/>
      <c r="AM93" s="850" t="s">
        <v>86</v>
      </c>
      <c r="AN93" s="850" t="s">
        <v>87</v>
      </c>
      <c r="AO93" s="850" t="s">
        <v>88</v>
      </c>
      <c r="AP93" s="855" t="s">
        <v>695</v>
      </c>
      <c r="AQ93" s="894" t="s">
        <v>1057</v>
      </c>
      <c r="AR93" s="857"/>
      <c r="AS93" s="850" t="s">
        <v>91</v>
      </c>
      <c r="AT93" s="842" t="s">
        <v>385</v>
      </c>
      <c r="AU93" s="842"/>
      <c r="AV93" s="856" t="s">
        <v>1057</v>
      </c>
      <c r="AW93" s="844"/>
      <c r="AX93" s="842"/>
      <c r="AY93" s="842"/>
      <c r="AZ93" s="842"/>
      <c r="BA93" s="844"/>
      <c r="BB93" s="844" t="s">
        <v>403</v>
      </c>
      <c r="BC93" s="844" t="s">
        <v>404</v>
      </c>
      <c r="BD93" s="850">
        <v>3160</v>
      </c>
      <c r="BE93" s="844"/>
      <c r="BF93" s="886"/>
      <c r="BG93" s="854" t="s">
        <v>1058</v>
      </c>
      <c r="BH93" s="860"/>
      <c r="BI93" s="854"/>
      <c r="BJ93" s="861" t="s">
        <v>407</v>
      </c>
      <c r="BK93" s="854" t="s">
        <v>588</v>
      </c>
      <c r="BM93" s="125" t="s">
        <v>6514</v>
      </c>
    </row>
    <row r="94" s="888" customFormat="1" ht="60" customHeight="1">
      <c r="A94" s="842"/>
      <c r="B94" s="842" t="s">
        <v>62</v>
      </c>
      <c r="C94" s="842" t="s">
        <v>63</v>
      </c>
      <c r="D94" s="843" t="s">
        <v>64</v>
      </c>
      <c r="E94" s="843" t="s">
        <v>3205</v>
      </c>
      <c r="F94" s="844" t="s">
        <v>3206</v>
      </c>
      <c r="G94" s="844" t="s">
        <v>1049</v>
      </c>
      <c r="H94" s="843" t="s">
        <v>3207</v>
      </c>
      <c r="I94" s="855" t="s">
        <v>1051</v>
      </c>
      <c r="J94" s="844" t="s">
        <v>1052</v>
      </c>
      <c r="K94" s="847" t="s">
        <v>579</v>
      </c>
      <c r="L94" s="895" t="s">
        <v>1053</v>
      </c>
      <c r="M94" s="847" t="s">
        <v>1054</v>
      </c>
      <c r="N94" s="847">
        <v>22756</v>
      </c>
      <c r="O94" s="849" t="s">
        <v>1055</v>
      </c>
      <c r="P94" s="842" t="s">
        <v>76</v>
      </c>
      <c r="Q94" s="850" t="s">
        <v>398</v>
      </c>
      <c r="R94" s="851">
        <v>44887</v>
      </c>
      <c r="S94" s="852">
        <v>15</v>
      </c>
      <c r="T94" s="889">
        <v>50365</v>
      </c>
      <c r="U94" s="843" t="s">
        <v>100</v>
      </c>
      <c r="V94" s="854"/>
      <c r="W94" s="854" t="s">
        <v>399</v>
      </c>
      <c r="X94" s="852">
        <v>100</v>
      </c>
      <c r="Y94" s="852"/>
      <c r="Z94" s="850" t="s">
        <v>399</v>
      </c>
      <c r="AA94" s="843" t="s">
        <v>400</v>
      </c>
      <c r="AB94" s="852"/>
      <c r="AC94" s="850" t="s">
        <v>399</v>
      </c>
      <c r="AD94" s="847">
        <v>24</v>
      </c>
      <c r="AE94" s="851">
        <v>44888</v>
      </c>
      <c r="AF94" s="857">
        <v>45618</v>
      </c>
      <c r="AG94" s="844" t="s">
        <v>82</v>
      </c>
      <c r="AH94" s="886" t="s">
        <v>83</v>
      </c>
      <c r="AI94" s="890" t="s">
        <v>6619</v>
      </c>
      <c r="AJ94" s="845" t="s">
        <v>3175</v>
      </c>
      <c r="AK94" s="896" t="s">
        <v>6517</v>
      </c>
      <c r="AL94" s="850"/>
      <c r="AM94" s="850" t="s">
        <v>86</v>
      </c>
      <c r="AN94" s="850" t="s">
        <v>87</v>
      </c>
      <c r="AO94" s="850" t="s">
        <v>88</v>
      </c>
      <c r="AP94" s="855" t="s">
        <v>695</v>
      </c>
      <c r="AQ94" s="894" t="s">
        <v>1057</v>
      </c>
      <c r="AR94" s="857"/>
      <c r="AS94" s="850" t="s">
        <v>91</v>
      </c>
      <c r="AT94" s="842" t="s">
        <v>385</v>
      </c>
      <c r="AU94" s="842"/>
      <c r="AV94" s="850" t="s">
        <v>1057</v>
      </c>
      <c r="AW94" s="844"/>
      <c r="AX94" s="842"/>
      <c r="AY94" s="842"/>
      <c r="AZ94" s="842"/>
      <c r="BA94" s="844"/>
      <c r="BB94" s="844" t="s">
        <v>403</v>
      </c>
      <c r="BC94" s="844" t="s">
        <v>404</v>
      </c>
      <c r="BD94" s="850">
        <v>3160</v>
      </c>
      <c r="BE94" s="844"/>
      <c r="BF94" s="886"/>
      <c r="BG94" s="854" t="s">
        <v>1058</v>
      </c>
      <c r="BH94" s="860"/>
      <c r="BI94" s="854"/>
      <c r="BJ94" s="861" t="s">
        <v>407</v>
      </c>
      <c r="BK94" s="861" t="s">
        <v>588</v>
      </c>
      <c r="BM94" s="125" t="s">
        <v>6514</v>
      </c>
    </row>
    <row r="95" s="36" customFormat="1" ht="60" customHeight="1">
      <c r="A95" s="37"/>
      <c r="B95" s="37" t="s">
        <v>62</v>
      </c>
      <c r="C95" s="37" t="s">
        <v>63</v>
      </c>
      <c r="D95" s="56" t="s">
        <v>64</v>
      </c>
      <c r="E95" s="56" t="s">
        <v>3190</v>
      </c>
      <c r="F95" s="40" t="s">
        <v>3191</v>
      </c>
      <c r="G95" s="40" t="s">
        <v>3281</v>
      </c>
      <c r="H95" s="56" t="s">
        <v>3282</v>
      </c>
      <c r="I95" s="48" t="s">
        <v>3269</v>
      </c>
      <c r="J95" s="40" t="s">
        <v>3270</v>
      </c>
      <c r="K95" s="49" t="s">
        <v>3271</v>
      </c>
      <c r="L95" s="49" t="s">
        <v>3272</v>
      </c>
      <c r="M95" s="40" t="s">
        <v>3273</v>
      </c>
      <c r="N95" s="49">
        <v>1568831</v>
      </c>
      <c r="O95" s="37" t="s">
        <v>3274</v>
      </c>
      <c r="P95" s="37" t="s">
        <v>3275</v>
      </c>
      <c r="Q95" s="42" t="s">
        <v>289</v>
      </c>
      <c r="R95" s="96">
        <v>43221</v>
      </c>
      <c r="S95" s="48">
        <v>10</v>
      </c>
      <c r="T95" s="45">
        <v>46873</v>
      </c>
      <c r="U95" s="56"/>
      <c r="V95" s="47"/>
      <c r="W95" s="47"/>
      <c r="X95" s="48"/>
      <c r="Y95" s="48"/>
      <c r="Z95" s="42"/>
      <c r="AA95" s="56" t="s">
        <v>216</v>
      </c>
      <c r="AB95" s="48"/>
      <c r="AC95" s="48" t="s">
        <v>141</v>
      </c>
      <c r="AD95" s="49">
        <v>12</v>
      </c>
      <c r="AE95" s="50">
        <v>45373</v>
      </c>
      <c r="AF95" s="51">
        <v>45737</v>
      </c>
      <c r="AG95" s="51" t="s">
        <v>82</v>
      </c>
      <c r="AH95" s="40" t="s">
        <v>83</v>
      </c>
      <c r="AI95" s="42" t="s">
        <v>3283</v>
      </c>
      <c r="AJ95" s="40" t="s">
        <v>85</v>
      </c>
      <c r="AK95" s="51" t="s">
        <v>6510</v>
      </c>
      <c r="AL95" s="42"/>
      <c r="AM95" s="42" t="s">
        <v>86</v>
      </c>
      <c r="AN95" s="42" t="s">
        <v>87</v>
      </c>
      <c r="AO95" s="42"/>
      <c r="AP95" s="48" t="s">
        <v>3277</v>
      </c>
      <c r="AQ95" s="41" t="s">
        <v>3278</v>
      </c>
      <c r="AR95" s="51"/>
      <c r="AS95" s="42" t="s">
        <v>91</v>
      </c>
      <c r="AT95" s="37" t="s">
        <v>385</v>
      </c>
      <c r="AU95" s="37"/>
      <c r="AV95" s="40">
        <v>45167</v>
      </c>
      <c r="AW95" s="40"/>
      <c r="AX95" s="37"/>
      <c r="AY95" s="37"/>
      <c r="AZ95" s="37"/>
      <c r="BA95" s="40"/>
      <c r="BB95" s="40" t="s">
        <v>297</v>
      </c>
      <c r="BC95" s="40" t="s">
        <v>298</v>
      </c>
      <c r="BD95" s="40"/>
      <c r="BE95" s="40"/>
      <c r="BF95" s="52"/>
      <c r="BG95" s="53" t="s">
        <v>6439</v>
      </c>
      <c r="BH95" s="54"/>
      <c r="BI95" s="47" t="s">
        <v>406</v>
      </c>
      <c r="BJ95" s="38" t="s">
        <v>3280</v>
      </c>
      <c r="BK95" s="47" t="s">
        <v>408</v>
      </c>
      <c r="BL95" s="55"/>
      <c r="BM95" s="55" t="s">
        <v>6620</v>
      </c>
      <c r="BN95" s="55"/>
    </row>
    <row r="96" s="92" customFormat="1" ht="60" customHeight="1">
      <c r="A96" s="37"/>
      <c r="B96" s="37" t="s">
        <v>62</v>
      </c>
      <c r="C96" s="37" t="s">
        <v>63</v>
      </c>
      <c r="D96" s="56" t="s">
        <v>64</v>
      </c>
      <c r="E96" s="56" t="s">
        <v>3190</v>
      </c>
      <c r="F96" s="40" t="s">
        <v>3191</v>
      </c>
      <c r="G96" s="40" t="s">
        <v>3284</v>
      </c>
      <c r="H96" s="56" t="s">
        <v>3285</v>
      </c>
      <c r="I96" s="48" t="s">
        <v>3269</v>
      </c>
      <c r="J96" s="40" t="s">
        <v>3270</v>
      </c>
      <c r="K96" s="49" t="s">
        <v>3271</v>
      </c>
      <c r="L96" s="49" t="s">
        <v>3272</v>
      </c>
      <c r="M96" s="40" t="s">
        <v>3273</v>
      </c>
      <c r="N96" s="49">
        <v>1568830</v>
      </c>
      <c r="O96" s="37" t="s">
        <v>3274</v>
      </c>
      <c r="P96" s="37" t="s">
        <v>3275</v>
      </c>
      <c r="Q96" s="42" t="s">
        <v>289</v>
      </c>
      <c r="R96" s="91">
        <v>43221</v>
      </c>
      <c r="S96" s="48">
        <v>10</v>
      </c>
      <c r="T96" s="45">
        <v>46873</v>
      </c>
      <c r="U96" s="56"/>
      <c r="V96" s="37"/>
      <c r="W96" s="37"/>
      <c r="X96" s="48"/>
      <c r="Y96" s="48"/>
      <c r="Z96" s="42"/>
      <c r="AA96" s="56" t="s">
        <v>216</v>
      </c>
      <c r="AB96" s="48"/>
      <c r="AC96" s="48" t="s">
        <v>141</v>
      </c>
      <c r="AD96" s="49">
        <v>12</v>
      </c>
      <c r="AE96" s="50">
        <v>45373</v>
      </c>
      <c r="AF96" s="51">
        <v>45737</v>
      </c>
      <c r="AG96" s="51" t="s">
        <v>82</v>
      </c>
      <c r="AH96" s="40" t="s">
        <v>83</v>
      </c>
      <c r="AI96" s="42" t="s">
        <v>3286</v>
      </c>
      <c r="AJ96" s="40" t="s">
        <v>85</v>
      </c>
      <c r="AK96" s="51" t="s">
        <v>6510</v>
      </c>
      <c r="AL96" s="42"/>
      <c r="AM96" s="42" t="s">
        <v>86</v>
      </c>
      <c r="AN96" s="42" t="s">
        <v>87</v>
      </c>
      <c r="AO96" s="42"/>
      <c r="AP96" s="48" t="s">
        <v>3277</v>
      </c>
      <c r="AQ96" s="41" t="s">
        <v>3278</v>
      </c>
      <c r="AR96" s="51"/>
      <c r="AS96" s="42" t="s">
        <v>91</v>
      </c>
      <c r="AT96" s="37" t="s">
        <v>385</v>
      </c>
      <c r="AU96" s="37"/>
      <c r="AV96" s="40">
        <v>45167</v>
      </c>
      <c r="AW96" s="40"/>
      <c r="AX96" s="37"/>
      <c r="AY96" s="37"/>
      <c r="AZ96" s="37"/>
      <c r="BA96" s="40"/>
      <c r="BB96" s="40" t="s">
        <v>297</v>
      </c>
      <c r="BC96" s="40" t="s">
        <v>298</v>
      </c>
      <c r="BD96" s="40"/>
      <c r="BE96" s="40"/>
      <c r="BF96" s="52"/>
      <c r="BG96" s="93" t="s">
        <v>6439</v>
      </c>
      <c r="BH96" s="94"/>
      <c r="BI96" s="37" t="s">
        <v>406</v>
      </c>
      <c r="BJ96" s="41" t="s">
        <v>3280</v>
      </c>
      <c r="BK96" s="37" t="s">
        <v>408</v>
      </c>
      <c r="BL96" s="95"/>
      <c r="BM96" s="55" t="s">
        <v>6620</v>
      </c>
      <c r="BN96" s="95"/>
    </row>
    <row r="97" s="92" customFormat="1" ht="60" customHeight="1">
      <c r="A97" s="37"/>
      <c r="B97" s="37" t="s">
        <v>62</v>
      </c>
      <c r="C97" s="37" t="s">
        <v>63</v>
      </c>
      <c r="D97" s="56" t="s">
        <v>64</v>
      </c>
      <c r="E97" s="56" t="s">
        <v>3190</v>
      </c>
      <c r="F97" s="40" t="s">
        <v>3191</v>
      </c>
      <c r="G97" s="40" t="s">
        <v>3287</v>
      </c>
      <c r="H97" s="56" t="s">
        <v>3288</v>
      </c>
      <c r="I97" s="48" t="s">
        <v>3269</v>
      </c>
      <c r="J97" s="40" t="s">
        <v>3270</v>
      </c>
      <c r="K97" s="49" t="s">
        <v>3271</v>
      </c>
      <c r="L97" s="49" t="s">
        <v>3272</v>
      </c>
      <c r="M97" s="40" t="s">
        <v>3273</v>
      </c>
      <c r="N97" s="49">
        <v>1568835</v>
      </c>
      <c r="O97" s="37" t="s">
        <v>3274</v>
      </c>
      <c r="P97" s="37" t="s">
        <v>3275</v>
      </c>
      <c r="Q97" s="42" t="s">
        <v>289</v>
      </c>
      <c r="R97" s="91">
        <v>43221</v>
      </c>
      <c r="S97" s="48">
        <v>10</v>
      </c>
      <c r="T97" s="45">
        <v>46873</v>
      </c>
      <c r="U97" s="56"/>
      <c r="V97" s="37"/>
      <c r="W97" s="37"/>
      <c r="X97" s="48"/>
      <c r="Y97" s="48"/>
      <c r="Z97" s="42"/>
      <c r="AA97" s="56" t="s">
        <v>216</v>
      </c>
      <c r="AB97" s="48"/>
      <c r="AC97" s="48" t="s">
        <v>141</v>
      </c>
      <c r="AD97" s="49">
        <v>12</v>
      </c>
      <c r="AE97" s="50">
        <v>45373</v>
      </c>
      <c r="AF97" s="51">
        <v>45737</v>
      </c>
      <c r="AG97" s="51" t="s">
        <v>82</v>
      </c>
      <c r="AH97" s="40" t="s">
        <v>83</v>
      </c>
      <c r="AI97" s="42" t="s">
        <v>3289</v>
      </c>
      <c r="AJ97" s="40" t="s">
        <v>85</v>
      </c>
      <c r="AK97" s="51" t="s">
        <v>6510</v>
      </c>
      <c r="AL97" s="42"/>
      <c r="AM97" s="42" t="s">
        <v>86</v>
      </c>
      <c r="AN97" s="42" t="s">
        <v>87</v>
      </c>
      <c r="AO97" s="42"/>
      <c r="AP97" s="48" t="s">
        <v>3277</v>
      </c>
      <c r="AQ97" s="41" t="s">
        <v>3278</v>
      </c>
      <c r="AR97" s="51"/>
      <c r="AS97" s="42" t="s">
        <v>91</v>
      </c>
      <c r="AT97" s="37" t="s">
        <v>385</v>
      </c>
      <c r="AU97" s="37"/>
      <c r="AV97" s="40">
        <v>45167</v>
      </c>
      <c r="AW97" s="40"/>
      <c r="AX97" s="37"/>
      <c r="AY97" s="37"/>
      <c r="AZ97" s="37"/>
      <c r="BA97" s="40"/>
      <c r="BB97" s="40" t="s">
        <v>297</v>
      </c>
      <c r="BC97" s="40" t="s">
        <v>298</v>
      </c>
      <c r="BD97" s="40"/>
      <c r="BE97" s="40"/>
      <c r="BF97" s="52"/>
      <c r="BG97" s="93" t="s">
        <v>6439</v>
      </c>
      <c r="BH97" s="94"/>
      <c r="BI97" s="37" t="s">
        <v>406</v>
      </c>
      <c r="BJ97" s="41" t="s">
        <v>3280</v>
      </c>
      <c r="BK97" s="37" t="s">
        <v>408</v>
      </c>
      <c r="BL97" s="897"/>
      <c r="BM97" s="55" t="s">
        <v>6620</v>
      </c>
      <c r="BN97" s="95"/>
    </row>
    <row r="98" s="125" customFormat="1" ht="60" customHeight="1">
      <c r="A98" s="58"/>
      <c r="B98" s="58" t="s">
        <v>62</v>
      </c>
      <c r="C98" s="58" t="s">
        <v>63</v>
      </c>
      <c r="D98" s="59" t="s">
        <v>64</v>
      </c>
      <c r="E98" s="59" t="s">
        <v>3198</v>
      </c>
      <c r="F98" s="62" t="s">
        <v>3199</v>
      </c>
      <c r="G98" s="62" t="s">
        <v>3209</v>
      </c>
      <c r="H98" s="59" t="s">
        <v>3290</v>
      </c>
      <c r="I98" s="63" t="s">
        <v>3291</v>
      </c>
      <c r="J98" s="62" t="s">
        <v>3292</v>
      </c>
      <c r="K98" s="64" t="s">
        <v>1663</v>
      </c>
      <c r="L98" s="58" t="s">
        <v>3293</v>
      </c>
      <c r="M98" s="62" t="s">
        <v>3294</v>
      </c>
      <c r="N98" s="64" t="s">
        <v>3295</v>
      </c>
      <c r="O98" s="58" t="s">
        <v>3296</v>
      </c>
      <c r="P98" s="58" t="s">
        <v>76</v>
      </c>
      <c r="Q98" s="66" t="s">
        <v>77</v>
      </c>
      <c r="R98" s="115">
        <v>43556</v>
      </c>
      <c r="S98" s="68">
        <v>5</v>
      </c>
      <c r="T98" s="69">
        <v>45382</v>
      </c>
      <c r="U98" s="59" t="s">
        <v>78</v>
      </c>
      <c r="V98" s="71"/>
      <c r="W98" s="71" t="s">
        <v>79</v>
      </c>
      <c r="X98" s="63">
        <v>100</v>
      </c>
      <c r="Y98" s="63"/>
      <c r="Z98" s="66" t="s">
        <v>79</v>
      </c>
      <c r="AA98" s="58" t="s">
        <v>101</v>
      </c>
      <c r="AB98" s="63"/>
      <c r="AC98" s="66" t="s">
        <v>81</v>
      </c>
      <c r="AD98" s="64">
        <v>24</v>
      </c>
      <c r="AE98" s="116">
        <v>45014</v>
      </c>
      <c r="AF98" s="73">
        <v>45744</v>
      </c>
      <c r="AG98" s="62" t="s">
        <v>82</v>
      </c>
      <c r="AH98" s="62" t="s">
        <v>83</v>
      </c>
      <c r="AI98" s="58" t="s">
        <v>6621</v>
      </c>
      <c r="AJ98" s="62" t="s">
        <v>1623</v>
      </c>
      <c r="AK98" s="73" t="s">
        <v>6510</v>
      </c>
      <c r="AL98" s="66"/>
      <c r="AM98" s="66" t="s">
        <v>88</v>
      </c>
      <c r="AN98" s="66" t="s">
        <v>87</v>
      </c>
      <c r="AO98" s="66" t="s">
        <v>88</v>
      </c>
      <c r="AP98" s="73"/>
      <c r="AQ98" s="66"/>
      <c r="AR98" s="58"/>
      <c r="AS98" s="58"/>
      <c r="AT98" s="62"/>
      <c r="AU98" s="62"/>
      <c r="AV98" s="58"/>
      <c r="AW98" s="58" t="s">
        <v>3297</v>
      </c>
      <c r="AX98" s="58"/>
      <c r="AY98" s="62"/>
      <c r="AZ98" s="62"/>
      <c r="BA98" s="62"/>
      <c r="BB98" s="62" t="s">
        <v>93</v>
      </c>
      <c r="BC98" s="62" t="s">
        <v>94</v>
      </c>
      <c r="BD98" s="66">
        <v>3201</v>
      </c>
      <c r="BE98" s="62"/>
      <c r="BF98" s="75"/>
      <c r="BG98" s="62" t="s">
        <v>1027</v>
      </c>
      <c r="BH98" s="71"/>
      <c r="BI98" s="71"/>
      <c r="BJ98" s="71"/>
      <c r="BK98" s="71"/>
    </row>
    <row r="99" s="125" customFormat="1" ht="60" customHeight="1">
      <c r="A99" s="58"/>
      <c r="B99" s="58" t="s">
        <v>62</v>
      </c>
      <c r="C99" s="58" t="s">
        <v>63</v>
      </c>
      <c r="D99" s="59" t="s">
        <v>64</v>
      </c>
      <c r="E99" s="59">
        <v>239</v>
      </c>
      <c r="F99" s="62" t="s">
        <v>3414</v>
      </c>
      <c r="G99" s="62" t="s">
        <v>3423</v>
      </c>
      <c r="H99" s="59" t="s">
        <v>3424</v>
      </c>
      <c r="I99" s="63" t="s">
        <v>577</v>
      </c>
      <c r="J99" s="62" t="s">
        <v>578</v>
      </c>
      <c r="K99" s="64" t="s">
        <v>579</v>
      </c>
      <c r="L99" s="79" t="s">
        <v>580</v>
      </c>
      <c r="M99" s="64" t="s">
        <v>581</v>
      </c>
      <c r="N99" s="64" t="s">
        <v>3425</v>
      </c>
      <c r="O99" s="58" t="s">
        <v>2963</v>
      </c>
      <c r="P99" s="58" t="s">
        <v>76</v>
      </c>
      <c r="Q99" s="66" t="s">
        <v>398</v>
      </c>
      <c r="R99" s="116">
        <v>42592</v>
      </c>
      <c r="S99" s="63">
        <v>15</v>
      </c>
      <c r="T99" s="69">
        <v>48070</v>
      </c>
      <c r="U99" s="59" t="s">
        <v>100</v>
      </c>
      <c r="V99" s="71"/>
      <c r="W99" s="71" t="s">
        <v>399</v>
      </c>
      <c r="X99" s="63">
        <v>100</v>
      </c>
      <c r="Y99" s="63"/>
      <c r="Z99" s="66" t="s">
        <v>399</v>
      </c>
      <c r="AA99" s="59" t="s">
        <v>400</v>
      </c>
      <c r="AB99" s="63"/>
      <c r="AC99" s="66" t="s">
        <v>399</v>
      </c>
      <c r="AD99" s="64">
        <v>24</v>
      </c>
      <c r="AE99" s="116">
        <v>45002</v>
      </c>
      <c r="AF99" s="73">
        <v>45732</v>
      </c>
      <c r="AG99" s="62" t="s">
        <v>82</v>
      </c>
      <c r="AH99" s="62" t="s">
        <v>83</v>
      </c>
      <c r="AI99" s="58" t="s">
        <v>6622</v>
      </c>
      <c r="AJ99" s="62" t="s">
        <v>1623</v>
      </c>
      <c r="AK99" s="73" t="s">
        <v>6510</v>
      </c>
      <c r="AL99" s="66"/>
      <c r="AM99" s="66" t="s">
        <v>86</v>
      </c>
      <c r="AN99" s="66" t="s">
        <v>87</v>
      </c>
      <c r="AO99" s="66" t="s">
        <v>88</v>
      </c>
      <c r="AP99" s="63" t="s">
        <v>584</v>
      </c>
      <c r="AQ99" s="74"/>
      <c r="AR99" s="73"/>
      <c r="AS99" s="66" t="s">
        <v>91</v>
      </c>
      <c r="AT99" s="58" t="s">
        <v>385</v>
      </c>
      <c r="AU99" s="58"/>
      <c r="AV99" s="62"/>
      <c r="AW99" s="62"/>
      <c r="AX99" s="58"/>
      <c r="AY99" s="58"/>
      <c r="AZ99" s="58"/>
      <c r="BA99" s="62" t="s">
        <v>221</v>
      </c>
      <c r="BB99" s="62" t="s">
        <v>403</v>
      </c>
      <c r="BC99" s="62" t="s">
        <v>404</v>
      </c>
      <c r="BD99" s="66">
        <v>3160</v>
      </c>
      <c r="BE99" s="62"/>
      <c r="BF99" s="75"/>
      <c r="BG99" s="62" t="s">
        <v>1027</v>
      </c>
      <c r="BH99" s="71"/>
      <c r="BI99" s="71"/>
      <c r="BJ99" s="60" t="s">
        <v>407</v>
      </c>
      <c r="BK99" s="71" t="s">
        <v>588</v>
      </c>
      <c r="BM99" s="125" t="s">
        <v>6514</v>
      </c>
    </row>
    <row r="100" s="36" customFormat="1" ht="60" customHeight="1">
      <c r="A100" s="37"/>
      <c r="B100" s="37" t="s">
        <v>62</v>
      </c>
      <c r="C100" s="37" t="s">
        <v>63</v>
      </c>
      <c r="D100" s="56" t="s">
        <v>64</v>
      </c>
      <c r="E100" s="56" t="s">
        <v>3485</v>
      </c>
      <c r="F100" s="40" t="s">
        <v>3486</v>
      </c>
      <c r="G100" s="40" t="s">
        <v>3487</v>
      </c>
      <c r="H100" s="56" t="s">
        <v>3496</v>
      </c>
      <c r="I100" s="48" t="s">
        <v>3489</v>
      </c>
      <c r="J100" s="40" t="s">
        <v>3490</v>
      </c>
      <c r="K100" s="49" t="s">
        <v>592</v>
      </c>
      <c r="L100" s="49" t="s">
        <v>620</v>
      </c>
      <c r="M100" s="49" t="s">
        <v>621</v>
      </c>
      <c r="N100" s="49">
        <v>13247</v>
      </c>
      <c r="O100" s="37" t="s">
        <v>623</v>
      </c>
      <c r="P100" s="37" t="s">
        <v>76</v>
      </c>
      <c r="Q100" s="42" t="s">
        <v>398</v>
      </c>
      <c r="R100" s="38" t="s">
        <v>3497</v>
      </c>
      <c r="S100" s="48">
        <v>10</v>
      </c>
      <c r="T100" s="45">
        <v>47157</v>
      </c>
      <c r="U100" s="56" t="s">
        <v>100</v>
      </c>
      <c r="V100" s="47"/>
      <c r="W100" s="47" t="s">
        <v>399</v>
      </c>
      <c r="X100" s="48">
        <v>100</v>
      </c>
      <c r="Y100" s="48"/>
      <c r="Z100" s="42" t="s">
        <v>399</v>
      </c>
      <c r="AA100" s="56" t="s">
        <v>400</v>
      </c>
      <c r="AB100" s="48"/>
      <c r="AC100" s="42" t="s">
        <v>399</v>
      </c>
      <c r="AD100" s="49">
        <v>12</v>
      </c>
      <c r="AE100" s="50">
        <v>45332</v>
      </c>
      <c r="AF100" s="51">
        <v>45697</v>
      </c>
      <c r="AG100" s="40" t="s">
        <v>82</v>
      </c>
      <c r="AH100" s="40" t="s">
        <v>83</v>
      </c>
      <c r="AI100" s="42" t="s">
        <v>6623</v>
      </c>
      <c r="AJ100" s="40" t="s">
        <v>143</v>
      </c>
      <c r="AK100" s="51" t="s">
        <v>6517</v>
      </c>
      <c r="AL100" s="42"/>
      <c r="AM100" s="42" t="s">
        <v>86</v>
      </c>
      <c r="AN100" s="42" t="s">
        <v>87</v>
      </c>
      <c r="AO100" s="42" t="s">
        <v>88</v>
      </c>
      <c r="AP100" s="48" t="s">
        <v>3493</v>
      </c>
      <c r="AQ100" s="41" t="s">
        <v>3494</v>
      </c>
      <c r="AR100" s="51"/>
      <c r="AS100" s="42" t="s">
        <v>91</v>
      </c>
      <c r="AT100" s="37" t="s">
        <v>385</v>
      </c>
      <c r="AU100" s="37"/>
      <c r="AV100" s="41" t="s">
        <v>3495</v>
      </c>
      <c r="AW100" s="40"/>
      <c r="AX100" s="37"/>
      <c r="AY100" s="37"/>
      <c r="AZ100" s="37"/>
      <c r="BA100" s="40"/>
      <c r="BB100" s="40" t="s">
        <v>403</v>
      </c>
      <c r="BC100" s="40" t="s">
        <v>404</v>
      </c>
      <c r="BD100" s="42">
        <v>3160</v>
      </c>
      <c r="BE100" s="40"/>
      <c r="BF100" s="52"/>
      <c r="BG100" s="53" t="s">
        <v>362</v>
      </c>
      <c r="BH100" s="54"/>
      <c r="BI100" s="47"/>
      <c r="BJ100" s="47"/>
      <c r="BK100" s="47"/>
      <c r="BL100" s="55"/>
      <c r="BM100" s="125" t="s">
        <v>6514</v>
      </c>
      <c r="BN100" s="55"/>
    </row>
    <row r="101" s="125" customFormat="1" ht="60" customHeight="1">
      <c r="A101" s="58"/>
      <c r="B101" s="58" t="s">
        <v>62</v>
      </c>
      <c r="C101" s="58" t="s">
        <v>63</v>
      </c>
      <c r="D101" s="59" t="s">
        <v>64</v>
      </c>
      <c r="E101" s="59">
        <v>244</v>
      </c>
      <c r="F101" s="62" t="s">
        <v>3565</v>
      </c>
      <c r="G101" s="62" t="s">
        <v>3672</v>
      </c>
      <c r="H101" s="59" t="s">
        <v>3673</v>
      </c>
      <c r="I101" s="63" t="s">
        <v>577</v>
      </c>
      <c r="J101" s="62" t="s">
        <v>1021</v>
      </c>
      <c r="K101" s="64" t="s">
        <v>579</v>
      </c>
      <c r="L101" s="79" t="s">
        <v>580</v>
      </c>
      <c r="M101" s="64" t="s">
        <v>581</v>
      </c>
      <c r="N101" s="64" t="s">
        <v>3674</v>
      </c>
      <c r="O101" s="58" t="s">
        <v>397</v>
      </c>
      <c r="P101" s="58" t="s">
        <v>76</v>
      </c>
      <c r="Q101" s="66" t="s">
        <v>398</v>
      </c>
      <c r="R101" s="115">
        <v>42592</v>
      </c>
      <c r="S101" s="63">
        <v>15</v>
      </c>
      <c r="T101" s="69">
        <v>48070</v>
      </c>
      <c r="U101" s="59" t="s">
        <v>100</v>
      </c>
      <c r="V101" s="71"/>
      <c r="W101" s="71" t="s">
        <v>399</v>
      </c>
      <c r="X101" s="63">
        <v>100</v>
      </c>
      <c r="Y101" s="63"/>
      <c r="Z101" s="66" t="s">
        <v>399</v>
      </c>
      <c r="AA101" s="59" t="s">
        <v>400</v>
      </c>
      <c r="AB101" s="63"/>
      <c r="AC101" s="66" t="s">
        <v>399</v>
      </c>
      <c r="AD101" s="64">
        <v>24</v>
      </c>
      <c r="AE101" s="116">
        <v>45001</v>
      </c>
      <c r="AF101" s="73">
        <v>45731</v>
      </c>
      <c r="AG101" s="62" t="s">
        <v>82</v>
      </c>
      <c r="AH101" s="62" t="s">
        <v>83</v>
      </c>
      <c r="AI101" s="58" t="s">
        <v>6624</v>
      </c>
      <c r="AJ101" s="62" t="s">
        <v>1623</v>
      </c>
      <c r="AK101" s="73" t="s">
        <v>6510</v>
      </c>
      <c r="AL101" s="66"/>
      <c r="AM101" s="66" t="s">
        <v>86</v>
      </c>
      <c r="AN101" s="66" t="s">
        <v>87</v>
      </c>
      <c r="AO101" s="66" t="s">
        <v>88</v>
      </c>
      <c r="AP101" s="63" t="s">
        <v>584</v>
      </c>
      <c r="AQ101" s="74"/>
      <c r="AR101" s="73"/>
      <c r="AS101" s="66" t="s">
        <v>91</v>
      </c>
      <c r="AT101" s="58" t="s">
        <v>385</v>
      </c>
      <c r="AU101" s="58"/>
      <c r="AV101" s="62"/>
      <c r="AW101" s="62"/>
      <c r="AX101" s="58"/>
      <c r="AY101" s="58"/>
      <c r="AZ101" s="58"/>
      <c r="BA101" s="62" t="s">
        <v>343</v>
      </c>
      <c r="BB101" s="62" t="s">
        <v>403</v>
      </c>
      <c r="BC101" s="62" t="s">
        <v>404</v>
      </c>
      <c r="BD101" s="66">
        <v>3160</v>
      </c>
      <c r="BE101" s="62"/>
      <c r="BF101" s="75"/>
      <c r="BG101" s="62" t="s">
        <v>1027</v>
      </c>
      <c r="BH101" s="71"/>
      <c r="BI101" s="71"/>
      <c r="BJ101" s="60" t="s">
        <v>407</v>
      </c>
      <c r="BK101" s="71" t="s">
        <v>588</v>
      </c>
      <c r="BM101" s="125" t="s">
        <v>6514</v>
      </c>
    </row>
    <row r="102" s="125" customFormat="1" ht="60" customHeight="1">
      <c r="A102" s="58"/>
      <c r="B102" s="58" t="s">
        <v>62</v>
      </c>
      <c r="C102" s="58" t="s">
        <v>63</v>
      </c>
      <c r="D102" s="59" t="s">
        <v>64</v>
      </c>
      <c r="E102" s="59">
        <v>244</v>
      </c>
      <c r="F102" s="62" t="s">
        <v>3565</v>
      </c>
      <c r="G102" s="62" t="s">
        <v>3680</v>
      </c>
      <c r="H102" s="59" t="s">
        <v>3681</v>
      </c>
      <c r="I102" s="63" t="s">
        <v>577</v>
      </c>
      <c r="J102" s="62" t="s">
        <v>1021</v>
      </c>
      <c r="K102" s="64" t="s">
        <v>579</v>
      </c>
      <c r="L102" s="79" t="s">
        <v>580</v>
      </c>
      <c r="M102" s="64" t="s">
        <v>581</v>
      </c>
      <c r="N102" s="64" t="s">
        <v>6625</v>
      </c>
      <c r="O102" s="58" t="s">
        <v>397</v>
      </c>
      <c r="P102" s="58" t="s">
        <v>76</v>
      </c>
      <c r="Q102" s="66" t="s">
        <v>398</v>
      </c>
      <c r="R102" s="115">
        <v>42591</v>
      </c>
      <c r="S102" s="63">
        <v>15</v>
      </c>
      <c r="T102" s="69">
        <v>48069</v>
      </c>
      <c r="U102" s="59" t="s">
        <v>100</v>
      </c>
      <c r="V102" s="71"/>
      <c r="W102" s="71" t="s">
        <v>399</v>
      </c>
      <c r="X102" s="63">
        <v>100</v>
      </c>
      <c r="Y102" s="63"/>
      <c r="Z102" s="66" t="s">
        <v>399</v>
      </c>
      <c r="AA102" s="59" t="s">
        <v>400</v>
      </c>
      <c r="AB102" s="63"/>
      <c r="AC102" s="66" t="s">
        <v>399</v>
      </c>
      <c r="AD102" s="64">
        <v>24</v>
      </c>
      <c r="AE102" s="116">
        <v>45001</v>
      </c>
      <c r="AF102" s="73">
        <v>45731</v>
      </c>
      <c r="AG102" s="62" t="s">
        <v>82</v>
      </c>
      <c r="AH102" s="62" t="s">
        <v>83</v>
      </c>
      <c r="AI102" s="58" t="s">
        <v>6626</v>
      </c>
      <c r="AJ102" s="62" t="s">
        <v>1623</v>
      </c>
      <c r="AK102" s="73" t="s">
        <v>6510</v>
      </c>
      <c r="AL102" s="66"/>
      <c r="AM102" s="66" t="s">
        <v>86</v>
      </c>
      <c r="AN102" s="66" t="s">
        <v>87</v>
      </c>
      <c r="AO102" s="66" t="s">
        <v>88</v>
      </c>
      <c r="AP102" s="63" t="s">
        <v>584</v>
      </c>
      <c r="AQ102" s="74"/>
      <c r="AR102" s="73"/>
      <c r="AS102" s="66" t="s">
        <v>91</v>
      </c>
      <c r="AT102" s="58" t="s">
        <v>385</v>
      </c>
      <c r="AU102" s="58"/>
      <c r="AV102" s="62"/>
      <c r="AW102" s="62"/>
      <c r="AX102" s="58"/>
      <c r="AY102" s="58"/>
      <c r="AZ102" s="58"/>
      <c r="BA102" s="62" t="s">
        <v>343</v>
      </c>
      <c r="BB102" s="62" t="s">
        <v>403</v>
      </c>
      <c r="BC102" s="62" t="s">
        <v>404</v>
      </c>
      <c r="BD102" s="66">
        <v>3160</v>
      </c>
      <c r="BE102" s="62"/>
      <c r="BF102" s="75"/>
      <c r="BG102" s="62" t="s">
        <v>1027</v>
      </c>
      <c r="BH102" s="71"/>
      <c r="BI102" s="71"/>
      <c r="BJ102" s="60" t="s">
        <v>407</v>
      </c>
      <c r="BK102" s="71" t="s">
        <v>588</v>
      </c>
      <c r="BM102" s="125" t="s">
        <v>6514</v>
      </c>
    </row>
    <row r="103" s="125" customFormat="1" ht="60" customHeight="1">
      <c r="A103" s="58"/>
      <c r="B103" s="58" t="s">
        <v>62</v>
      </c>
      <c r="C103" s="58" t="s">
        <v>63</v>
      </c>
      <c r="D103" s="59" t="s">
        <v>64</v>
      </c>
      <c r="E103" s="59">
        <v>244</v>
      </c>
      <c r="F103" s="62" t="s">
        <v>3565</v>
      </c>
      <c r="G103" s="62" t="s">
        <v>3684</v>
      </c>
      <c r="H103" s="59" t="s">
        <v>3685</v>
      </c>
      <c r="I103" s="63" t="s">
        <v>577</v>
      </c>
      <c r="J103" s="62" t="s">
        <v>1021</v>
      </c>
      <c r="K103" s="64" t="s">
        <v>579</v>
      </c>
      <c r="L103" s="79" t="s">
        <v>580</v>
      </c>
      <c r="M103" s="64" t="s">
        <v>581</v>
      </c>
      <c r="N103" s="64" t="s">
        <v>6627</v>
      </c>
      <c r="O103" s="58" t="s">
        <v>397</v>
      </c>
      <c r="P103" s="58" t="s">
        <v>76</v>
      </c>
      <c r="Q103" s="66" t="s">
        <v>398</v>
      </c>
      <c r="R103" s="115">
        <v>42591</v>
      </c>
      <c r="S103" s="63">
        <v>15</v>
      </c>
      <c r="T103" s="69">
        <v>48069</v>
      </c>
      <c r="U103" s="59" t="s">
        <v>100</v>
      </c>
      <c r="V103" s="71"/>
      <c r="W103" s="71" t="s">
        <v>399</v>
      </c>
      <c r="X103" s="63">
        <v>100</v>
      </c>
      <c r="Y103" s="63"/>
      <c r="Z103" s="66" t="s">
        <v>399</v>
      </c>
      <c r="AA103" s="59" t="s">
        <v>400</v>
      </c>
      <c r="AB103" s="63"/>
      <c r="AC103" s="66" t="s">
        <v>399</v>
      </c>
      <c r="AD103" s="64">
        <v>24</v>
      </c>
      <c r="AE103" s="116">
        <v>45001</v>
      </c>
      <c r="AF103" s="73">
        <v>45731</v>
      </c>
      <c r="AG103" s="62" t="s">
        <v>82</v>
      </c>
      <c r="AH103" s="62" t="s">
        <v>83</v>
      </c>
      <c r="AI103" s="58" t="s">
        <v>6628</v>
      </c>
      <c r="AJ103" s="62" t="s">
        <v>1623</v>
      </c>
      <c r="AK103" s="73" t="s">
        <v>6510</v>
      </c>
      <c r="AL103" s="66"/>
      <c r="AM103" s="66" t="s">
        <v>86</v>
      </c>
      <c r="AN103" s="66" t="s">
        <v>87</v>
      </c>
      <c r="AO103" s="66" t="s">
        <v>88</v>
      </c>
      <c r="AP103" s="63" t="s">
        <v>584</v>
      </c>
      <c r="AQ103" s="74"/>
      <c r="AR103" s="73"/>
      <c r="AS103" s="66" t="s">
        <v>91</v>
      </c>
      <c r="AT103" s="58" t="s">
        <v>385</v>
      </c>
      <c r="AU103" s="58"/>
      <c r="AV103" s="62"/>
      <c r="AW103" s="62"/>
      <c r="AX103" s="58"/>
      <c r="AY103" s="58"/>
      <c r="AZ103" s="58"/>
      <c r="BA103" s="62" t="s">
        <v>343</v>
      </c>
      <c r="BB103" s="62" t="s">
        <v>403</v>
      </c>
      <c r="BC103" s="62" t="s">
        <v>404</v>
      </c>
      <c r="BD103" s="66">
        <v>3160</v>
      </c>
      <c r="BE103" s="62"/>
      <c r="BF103" s="75"/>
      <c r="BG103" s="62" t="s">
        <v>1027</v>
      </c>
      <c r="BH103" s="71"/>
      <c r="BI103" s="71"/>
      <c r="BJ103" s="60" t="s">
        <v>407</v>
      </c>
      <c r="BK103" s="71" t="s">
        <v>588</v>
      </c>
      <c r="BM103" s="125" t="s">
        <v>6514</v>
      </c>
    </row>
    <row r="104" s="125" customFormat="1" ht="60" customHeight="1">
      <c r="A104" s="58"/>
      <c r="B104" s="58" t="s">
        <v>62</v>
      </c>
      <c r="C104" s="58" t="s">
        <v>63</v>
      </c>
      <c r="D104" s="59" t="s">
        <v>64</v>
      </c>
      <c r="E104" s="59">
        <v>244</v>
      </c>
      <c r="F104" s="62" t="s">
        <v>3565</v>
      </c>
      <c r="G104" s="62" t="s">
        <v>3697</v>
      </c>
      <c r="H104" s="59" t="s">
        <v>3698</v>
      </c>
      <c r="I104" s="63" t="s">
        <v>577</v>
      </c>
      <c r="J104" s="62" t="s">
        <v>1021</v>
      </c>
      <c r="K104" s="64" t="s">
        <v>579</v>
      </c>
      <c r="L104" s="79" t="s">
        <v>580</v>
      </c>
      <c r="M104" s="64" t="s">
        <v>581</v>
      </c>
      <c r="N104" s="64" t="s">
        <v>3699</v>
      </c>
      <c r="O104" s="58" t="s">
        <v>397</v>
      </c>
      <c r="P104" s="58" t="s">
        <v>76</v>
      </c>
      <c r="Q104" s="66" t="s">
        <v>398</v>
      </c>
      <c r="R104" s="115">
        <v>42592</v>
      </c>
      <c r="S104" s="63">
        <v>15</v>
      </c>
      <c r="T104" s="69">
        <v>48070</v>
      </c>
      <c r="U104" s="59" t="s">
        <v>100</v>
      </c>
      <c r="V104" s="71"/>
      <c r="W104" s="71" t="s">
        <v>399</v>
      </c>
      <c r="X104" s="63">
        <v>100</v>
      </c>
      <c r="Y104" s="63"/>
      <c r="Z104" s="66" t="s">
        <v>399</v>
      </c>
      <c r="AA104" s="59" t="s">
        <v>400</v>
      </c>
      <c r="AB104" s="63"/>
      <c r="AC104" s="66" t="s">
        <v>399</v>
      </c>
      <c r="AD104" s="64">
        <v>24</v>
      </c>
      <c r="AE104" s="116">
        <v>45001</v>
      </c>
      <c r="AF104" s="73">
        <v>45731</v>
      </c>
      <c r="AG104" s="62" t="s">
        <v>82</v>
      </c>
      <c r="AH104" s="62" t="s">
        <v>83</v>
      </c>
      <c r="AI104" s="58" t="s">
        <v>6629</v>
      </c>
      <c r="AJ104" s="62" t="s">
        <v>1623</v>
      </c>
      <c r="AK104" s="73" t="s">
        <v>6510</v>
      </c>
      <c r="AL104" s="66"/>
      <c r="AM104" s="66" t="s">
        <v>86</v>
      </c>
      <c r="AN104" s="66" t="s">
        <v>87</v>
      </c>
      <c r="AO104" s="66" t="s">
        <v>88</v>
      </c>
      <c r="AP104" s="63" t="s">
        <v>3696</v>
      </c>
      <c r="AQ104" s="74"/>
      <c r="AR104" s="73"/>
      <c r="AS104" s="66" t="s">
        <v>91</v>
      </c>
      <c r="AT104" s="58" t="s">
        <v>385</v>
      </c>
      <c r="AU104" s="58"/>
      <c r="AV104" s="62"/>
      <c r="AW104" s="62"/>
      <c r="AX104" s="58"/>
      <c r="AY104" s="58"/>
      <c r="AZ104" s="58"/>
      <c r="BA104" s="62" t="s">
        <v>343</v>
      </c>
      <c r="BB104" s="62" t="s">
        <v>403</v>
      </c>
      <c r="BC104" s="62" t="s">
        <v>404</v>
      </c>
      <c r="BD104" s="66">
        <v>3160</v>
      </c>
      <c r="BE104" s="62"/>
      <c r="BF104" s="75"/>
      <c r="BG104" s="62" t="s">
        <v>1027</v>
      </c>
      <c r="BH104" s="71"/>
      <c r="BI104" s="71"/>
      <c r="BJ104" s="60" t="s">
        <v>407</v>
      </c>
      <c r="BK104" s="71" t="s">
        <v>588</v>
      </c>
      <c r="BM104" s="125" t="s">
        <v>6514</v>
      </c>
    </row>
    <row r="105" s="125" customFormat="1" ht="60" customHeight="1">
      <c r="A105" s="58"/>
      <c r="B105" s="58" t="s">
        <v>62</v>
      </c>
      <c r="C105" s="58" t="s">
        <v>63</v>
      </c>
      <c r="D105" s="59" t="s">
        <v>64</v>
      </c>
      <c r="E105" s="59">
        <v>244</v>
      </c>
      <c r="F105" s="62" t="s">
        <v>3565</v>
      </c>
      <c r="G105" s="62" t="s">
        <v>3701</v>
      </c>
      <c r="H105" s="59" t="s">
        <v>3702</v>
      </c>
      <c r="I105" s="63" t="s">
        <v>577</v>
      </c>
      <c r="J105" s="62" t="s">
        <v>1021</v>
      </c>
      <c r="K105" s="64" t="s">
        <v>579</v>
      </c>
      <c r="L105" s="79" t="s">
        <v>580</v>
      </c>
      <c r="M105" s="64" t="s">
        <v>581</v>
      </c>
      <c r="N105" s="64" t="s">
        <v>3703</v>
      </c>
      <c r="O105" s="58" t="s">
        <v>397</v>
      </c>
      <c r="P105" s="58" t="s">
        <v>76</v>
      </c>
      <c r="Q105" s="66" t="s">
        <v>398</v>
      </c>
      <c r="R105" s="115">
        <v>42591</v>
      </c>
      <c r="S105" s="63">
        <v>15</v>
      </c>
      <c r="T105" s="69">
        <v>48069</v>
      </c>
      <c r="U105" s="59" t="s">
        <v>100</v>
      </c>
      <c r="V105" s="71"/>
      <c r="W105" s="71" t="s">
        <v>399</v>
      </c>
      <c r="X105" s="63">
        <v>100</v>
      </c>
      <c r="Y105" s="63"/>
      <c r="Z105" s="66" t="s">
        <v>399</v>
      </c>
      <c r="AA105" s="59" t="s">
        <v>400</v>
      </c>
      <c r="AB105" s="63"/>
      <c r="AC105" s="66" t="s">
        <v>399</v>
      </c>
      <c r="AD105" s="64">
        <v>24</v>
      </c>
      <c r="AE105" s="116">
        <v>45001</v>
      </c>
      <c r="AF105" s="73">
        <v>45731</v>
      </c>
      <c r="AG105" s="62" t="s">
        <v>82</v>
      </c>
      <c r="AH105" s="62" t="s">
        <v>83</v>
      </c>
      <c r="AI105" s="58" t="s">
        <v>6630</v>
      </c>
      <c r="AJ105" s="62" t="s">
        <v>1623</v>
      </c>
      <c r="AK105" s="73" t="s">
        <v>6510</v>
      </c>
      <c r="AL105" s="66"/>
      <c r="AM105" s="66" t="s">
        <v>86</v>
      </c>
      <c r="AN105" s="66" t="s">
        <v>87</v>
      </c>
      <c r="AO105" s="66" t="s">
        <v>88</v>
      </c>
      <c r="AP105" s="63" t="s">
        <v>3696</v>
      </c>
      <c r="AQ105" s="74"/>
      <c r="AR105" s="73"/>
      <c r="AS105" s="66" t="s">
        <v>91</v>
      </c>
      <c r="AT105" s="58" t="s">
        <v>385</v>
      </c>
      <c r="AU105" s="58"/>
      <c r="AV105" s="62"/>
      <c r="AW105" s="62"/>
      <c r="AX105" s="58"/>
      <c r="AY105" s="58"/>
      <c r="AZ105" s="58"/>
      <c r="BA105" s="62" t="s">
        <v>343</v>
      </c>
      <c r="BB105" s="62" t="s">
        <v>403</v>
      </c>
      <c r="BC105" s="62" t="s">
        <v>404</v>
      </c>
      <c r="BD105" s="66">
        <v>3160</v>
      </c>
      <c r="BE105" s="62"/>
      <c r="BF105" s="75"/>
      <c r="BG105" s="62" t="s">
        <v>1027</v>
      </c>
      <c r="BH105" s="71"/>
      <c r="BI105" s="71"/>
      <c r="BJ105" s="60" t="s">
        <v>407</v>
      </c>
      <c r="BK105" s="71" t="s">
        <v>588</v>
      </c>
      <c r="BM105" s="125" t="s">
        <v>6514</v>
      </c>
    </row>
    <row r="106" s="125" customFormat="1" ht="60" customHeight="1">
      <c r="A106" s="58"/>
      <c r="B106" s="58" t="s">
        <v>62</v>
      </c>
      <c r="C106" s="58" t="s">
        <v>63</v>
      </c>
      <c r="D106" s="59" t="s">
        <v>64</v>
      </c>
      <c r="E106" s="59">
        <v>244</v>
      </c>
      <c r="F106" s="62" t="s">
        <v>3705</v>
      </c>
      <c r="G106" s="62" t="s">
        <v>3710</v>
      </c>
      <c r="H106" s="59" t="s">
        <v>3711</v>
      </c>
      <c r="I106" s="63" t="s">
        <v>577</v>
      </c>
      <c r="J106" s="62" t="s">
        <v>1021</v>
      </c>
      <c r="K106" s="64" t="s">
        <v>579</v>
      </c>
      <c r="L106" s="79" t="s">
        <v>580</v>
      </c>
      <c r="M106" s="64" t="s">
        <v>581</v>
      </c>
      <c r="N106" s="64" t="s">
        <v>3712</v>
      </c>
      <c r="O106" s="58" t="s">
        <v>397</v>
      </c>
      <c r="P106" s="58" t="s">
        <v>76</v>
      </c>
      <c r="Q106" s="66" t="s">
        <v>398</v>
      </c>
      <c r="R106" s="115">
        <v>42592</v>
      </c>
      <c r="S106" s="63">
        <v>15</v>
      </c>
      <c r="T106" s="69">
        <v>48070</v>
      </c>
      <c r="U106" s="59" t="s">
        <v>100</v>
      </c>
      <c r="V106" s="71"/>
      <c r="W106" s="71" t="s">
        <v>399</v>
      </c>
      <c r="X106" s="63">
        <v>100</v>
      </c>
      <c r="Y106" s="63"/>
      <c r="Z106" s="66" t="s">
        <v>399</v>
      </c>
      <c r="AA106" s="59" t="s">
        <v>400</v>
      </c>
      <c r="AB106" s="63"/>
      <c r="AC106" s="66" t="s">
        <v>399</v>
      </c>
      <c r="AD106" s="64">
        <v>24</v>
      </c>
      <c r="AE106" s="116">
        <v>45001</v>
      </c>
      <c r="AF106" s="73">
        <v>45731</v>
      </c>
      <c r="AG106" s="62" t="s">
        <v>82</v>
      </c>
      <c r="AH106" s="62" t="s">
        <v>83</v>
      </c>
      <c r="AI106" s="58" t="s">
        <v>6631</v>
      </c>
      <c r="AJ106" s="62" t="s">
        <v>1623</v>
      </c>
      <c r="AK106" s="73" t="s">
        <v>6510</v>
      </c>
      <c r="AL106" s="66"/>
      <c r="AM106" s="66" t="s">
        <v>86</v>
      </c>
      <c r="AN106" s="66" t="s">
        <v>87</v>
      </c>
      <c r="AO106" s="66" t="s">
        <v>88</v>
      </c>
      <c r="AP106" s="63" t="s">
        <v>584</v>
      </c>
      <c r="AQ106" s="74"/>
      <c r="AR106" s="73"/>
      <c r="AS106" s="66" t="s">
        <v>91</v>
      </c>
      <c r="AT106" s="58" t="s">
        <v>385</v>
      </c>
      <c r="AU106" s="58"/>
      <c r="AV106" s="62"/>
      <c r="AW106" s="62"/>
      <c r="AX106" s="58"/>
      <c r="AY106" s="58"/>
      <c r="AZ106" s="58"/>
      <c r="BA106" s="62" t="s">
        <v>343</v>
      </c>
      <c r="BB106" s="62" t="s">
        <v>403</v>
      </c>
      <c r="BC106" s="62" t="s">
        <v>404</v>
      </c>
      <c r="BD106" s="66">
        <v>3160</v>
      </c>
      <c r="BE106" s="62"/>
      <c r="BF106" s="75"/>
      <c r="BG106" s="62" t="s">
        <v>1027</v>
      </c>
      <c r="BH106" s="71"/>
      <c r="BI106" s="71"/>
      <c r="BJ106" s="60" t="s">
        <v>407</v>
      </c>
      <c r="BK106" s="71" t="s">
        <v>588</v>
      </c>
      <c r="BM106" s="125" t="s">
        <v>6514</v>
      </c>
    </row>
    <row r="107" s="125" customFormat="1" ht="60" customHeight="1">
      <c r="A107" s="58"/>
      <c r="B107" s="58" t="s">
        <v>62</v>
      </c>
      <c r="C107" s="58" t="s">
        <v>63</v>
      </c>
      <c r="D107" s="59" t="s">
        <v>64</v>
      </c>
      <c r="E107" s="59">
        <v>244</v>
      </c>
      <c r="F107" s="62" t="s">
        <v>3714</v>
      </c>
      <c r="G107" s="62" t="s">
        <v>3715</v>
      </c>
      <c r="H107" s="59" t="s">
        <v>3716</v>
      </c>
      <c r="I107" s="63" t="s">
        <v>577</v>
      </c>
      <c r="J107" s="62" t="s">
        <v>1021</v>
      </c>
      <c r="K107" s="64" t="s">
        <v>579</v>
      </c>
      <c r="L107" s="79" t="s">
        <v>580</v>
      </c>
      <c r="M107" s="64" t="s">
        <v>581</v>
      </c>
      <c r="N107" s="64" t="s">
        <v>3717</v>
      </c>
      <c r="O107" s="58" t="s">
        <v>397</v>
      </c>
      <c r="P107" s="58" t="s">
        <v>76</v>
      </c>
      <c r="Q107" s="66" t="s">
        <v>398</v>
      </c>
      <c r="R107" s="115">
        <v>42592</v>
      </c>
      <c r="S107" s="63">
        <v>15</v>
      </c>
      <c r="T107" s="69">
        <v>48070</v>
      </c>
      <c r="U107" s="59" t="s">
        <v>100</v>
      </c>
      <c r="V107" s="71"/>
      <c r="W107" s="71" t="s">
        <v>399</v>
      </c>
      <c r="X107" s="63">
        <v>100</v>
      </c>
      <c r="Y107" s="63"/>
      <c r="Z107" s="66" t="s">
        <v>399</v>
      </c>
      <c r="AA107" s="59" t="s">
        <v>400</v>
      </c>
      <c r="AB107" s="63"/>
      <c r="AC107" s="66" t="s">
        <v>399</v>
      </c>
      <c r="AD107" s="64">
        <v>24</v>
      </c>
      <c r="AE107" s="116">
        <v>45001</v>
      </c>
      <c r="AF107" s="73">
        <v>45731</v>
      </c>
      <c r="AG107" s="62" t="s">
        <v>82</v>
      </c>
      <c r="AH107" s="62" t="s">
        <v>83</v>
      </c>
      <c r="AI107" s="58" t="s">
        <v>6632</v>
      </c>
      <c r="AJ107" s="62" t="s">
        <v>1623</v>
      </c>
      <c r="AK107" s="73" t="s">
        <v>6510</v>
      </c>
      <c r="AL107" s="66"/>
      <c r="AM107" s="66" t="s">
        <v>86</v>
      </c>
      <c r="AN107" s="66" t="s">
        <v>87</v>
      </c>
      <c r="AO107" s="66" t="s">
        <v>88</v>
      </c>
      <c r="AP107" s="63" t="s">
        <v>584</v>
      </c>
      <c r="AQ107" s="74"/>
      <c r="AR107" s="73"/>
      <c r="AS107" s="66" t="s">
        <v>91</v>
      </c>
      <c r="AT107" s="58" t="s">
        <v>385</v>
      </c>
      <c r="AU107" s="58"/>
      <c r="AV107" s="62"/>
      <c r="AW107" s="62"/>
      <c r="AX107" s="58"/>
      <c r="AY107" s="58"/>
      <c r="AZ107" s="58"/>
      <c r="BA107" s="62" t="s">
        <v>343</v>
      </c>
      <c r="BB107" s="62" t="s">
        <v>403</v>
      </c>
      <c r="BC107" s="62" t="s">
        <v>404</v>
      </c>
      <c r="BD107" s="66">
        <v>3160</v>
      </c>
      <c r="BE107" s="62"/>
      <c r="BF107" s="75"/>
      <c r="BG107" s="62" t="s">
        <v>1027</v>
      </c>
      <c r="BH107" s="71"/>
      <c r="BI107" s="71"/>
      <c r="BJ107" s="60" t="s">
        <v>407</v>
      </c>
      <c r="BK107" s="71" t="s">
        <v>588</v>
      </c>
      <c r="BM107" s="125" t="s">
        <v>6514</v>
      </c>
    </row>
    <row r="108" s="125" customFormat="1" ht="60" customHeight="1">
      <c r="A108" s="58"/>
      <c r="B108" s="58" t="s">
        <v>62</v>
      </c>
      <c r="C108" s="58" t="s">
        <v>63</v>
      </c>
      <c r="D108" s="59" t="s">
        <v>64</v>
      </c>
      <c r="E108" s="59">
        <v>244</v>
      </c>
      <c r="F108" s="62" t="s">
        <v>3705</v>
      </c>
      <c r="G108" s="62" t="s">
        <v>3722</v>
      </c>
      <c r="H108" s="59" t="s">
        <v>3723</v>
      </c>
      <c r="I108" s="63" t="s">
        <v>577</v>
      </c>
      <c r="J108" s="62" t="s">
        <v>1021</v>
      </c>
      <c r="K108" s="64" t="s">
        <v>579</v>
      </c>
      <c r="L108" s="79" t="s">
        <v>580</v>
      </c>
      <c r="M108" s="64" t="s">
        <v>581</v>
      </c>
      <c r="N108" s="64" t="s">
        <v>3724</v>
      </c>
      <c r="O108" s="58" t="s">
        <v>397</v>
      </c>
      <c r="P108" s="58" t="s">
        <v>76</v>
      </c>
      <c r="Q108" s="66" t="s">
        <v>398</v>
      </c>
      <c r="R108" s="115">
        <v>42591</v>
      </c>
      <c r="S108" s="63">
        <v>15</v>
      </c>
      <c r="T108" s="69">
        <v>48069</v>
      </c>
      <c r="U108" s="59" t="s">
        <v>100</v>
      </c>
      <c r="V108" s="71"/>
      <c r="W108" s="71" t="s">
        <v>399</v>
      </c>
      <c r="X108" s="63">
        <v>100</v>
      </c>
      <c r="Y108" s="63"/>
      <c r="Z108" s="66" t="s">
        <v>399</v>
      </c>
      <c r="AA108" s="59" t="s">
        <v>400</v>
      </c>
      <c r="AB108" s="63"/>
      <c r="AC108" s="66" t="s">
        <v>399</v>
      </c>
      <c r="AD108" s="64">
        <v>24</v>
      </c>
      <c r="AE108" s="116">
        <v>45001</v>
      </c>
      <c r="AF108" s="73">
        <v>45731</v>
      </c>
      <c r="AG108" s="62" t="s">
        <v>82</v>
      </c>
      <c r="AH108" s="62" t="s">
        <v>83</v>
      </c>
      <c r="AI108" s="58" t="s">
        <v>6633</v>
      </c>
      <c r="AJ108" s="62" t="s">
        <v>1623</v>
      </c>
      <c r="AK108" s="73" t="s">
        <v>6510</v>
      </c>
      <c r="AL108" s="66"/>
      <c r="AM108" s="66" t="s">
        <v>86</v>
      </c>
      <c r="AN108" s="66" t="s">
        <v>87</v>
      </c>
      <c r="AO108" s="66" t="s">
        <v>88</v>
      </c>
      <c r="AP108" s="63" t="s">
        <v>584</v>
      </c>
      <c r="AQ108" s="74"/>
      <c r="AR108" s="73"/>
      <c r="AS108" s="66" t="s">
        <v>91</v>
      </c>
      <c r="AT108" s="58" t="s">
        <v>385</v>
      </c>
      <c r="AU108" s="58"/>
      <c r="AV108" s="62"/>
      <c r="AW108" s="62"/>
      <c r="AX108" s="58"/>
      <c r="AY108" s="58"/>
      <c r="AZ108" s="58"/>
      <c r="BA108" s="62" t="s">
        <v>343</v>
      </c>
      <c r="BB108" s="62" t="s">
        <v>403</v>
      </c>
      <c r="BC108" s="62" t="s">
        <v>404</v>
      </c>
      <c r="BD108" s="66">
        <v>3160</v>
      </c>
      <c r="BE108" s="62"/>
      <c r="BF108" s="75"/>
      <c r="BG108" s="62" t="s">
        <v>1027</v>
      </c>
      <c r="BH108" s="71"/>
      <c r="BI108" s="71"/>
      <c r="BJ108" s="60" t="s">
        <v>407</v>
      </c>
      <c r="BK108" s="71" t="s">
        <v>588</v>
      </c>
      <c r="BM108" s="125" t="s">
        <v>6514</v>
      </c>
    </row>
    <row r="109" s="125" customFormat="1" ht="60" customHeight="1">
      <c r="A109" s="58"/>
      <c r="B109" s="58" t="s">
        <v>62</v>
      </c>
      <c r="C109" s="58" t="s">
        <v>63</v>
      </c>
      <c r="D109" s="59" t="s">
        <v>64</v>
      </c>
      <c r="E109" s="59">
        <v>244</v>
      </c>
      <c r="F109" s="62" t="s">
        <v>3705</v>
      </c>
      <c r="G109" s="62" t="s">
        <v>3726</v>
      </c>
      <c r="H109" s="59" t="s">
        <v>3727</v>
      </c>
      <c r="I109" s="63" t="s">
        <v>577</v>
      </c>
      <c r="J109" s="62" t="s">
        <v>1021</v>
      </c>
      <c r="K109" s="64" t="s">
        <v>579</v>
      </c>
      <c r="L109" s="79" t="s">
        <v>580</v>
      </c>
      <c r="M109" s="64" t="s">
        <v>581</v>
      </c>
      <c r="N109" s="64" t="s">
        <v>3728</v>
      </c>
      <c r="O109" s="58" t="s">
        <v>397</v>
      </c>
      <c r="P109" s="58" t="s">
        <v>76</v>
      </c>
      <c r="Q109" s="66" t="s">
        <v>398</v>
      </c>
      <c r="R109" s="115">
        <v>42592</v>
      </c>
      <c r="S109" s="63">
        <v>15</v>
      </c>
      <c r="T109" s="69">
        <v>48070</v>
      </c>
      <c r="U109" s="59" t="s">
        <v>100</v>
      </c>
      <c r="V109" s="71"/>
      <c r="W109" s="71" t="s">
        <v>399</v>
      </c>
      <c r="X109" s="63">
        <v>100</v>
      </c>
      <c r="Y109" s="63"/>
      <c r="Z109" s="66" t="s">
        <v>399</v>
      </c>
      <c r="AA109" s="59" t="s">
        <v>400</v>
      </c>
      <c r="AB109" s="63"/>
      <c r="AC109" s="66" t="s">
        <v>399</v>
      </c>
      <c r="AD109" s="64">
        <v>24</v>
      </c>
      <c r="AE109" s="116">
        <v>45001</v>
      </c>
      <c r="AF109" s="73">
        <v>45731</v>
      </c>
      <c r="AG109" s="62" t="s">
        <v>82</v>
      </c>
      <c r="AH109" s="62" t="s">
        <v>83</v>
      </c>
      <c r="AI109" s="58" t="s">
        <v>6634</v>
      </c>
      <c r="AJ109" s="62" t="s">
        <v>1623</v>
      </c>
      <c r="AK109" s="73" t="s">
        <v>6510</v>
      </c>
      <c r="AL109" s="66"/>
      <c r="AM109" s="66" t="s">
        <v>86</v>
      </c>
      <c r="AN109" s="66" t="s">
        <v>87</v>
      </c>
      <c r="AO109" s="66" t="s">
        <v>88</v>
      </c>
      <c r="AP109" s="63" t="s">
        <v>584</v>
      </c>
      <c r="AQ109" s="74"/>
      <c r="AR109" s="73"/>
      <c r="AS109" s="66" t="s">
        <v>91</v>
      </c>
      <c r="AT109" s="58" t="s">
        <v>385</v>
      </c>
      <c r="AU109" s="58"/>
      <c r="AV109" s="62"/>
      <c r="AW109" s="62"/>
      <c r="AX109" s="58"/>
      <c r="AY109" s="58"/>
      <c r="AZ109" s="58"/>
      <c r="BA109" s="62" t="s">
        <v>343</v>
      </c>
      <c r="BB109" s="62" t="s">
        <v>403</v>
      </c>
      <c r="BC109" s="62" t="s">
        <v>404</v>
      </c>
      <c r="BD109" s="66">
        <v>3160</v>
      </c>
      <c r="BE109" s="62"/>
      <c r="BF109" s="75"/>
      <c r="BG109" s="62" t="s">
        <v>1027</v>
      </c>
      <c r="BH109" s="71"/>
      <c r="BI109" s="71"/>
      <c r="BJ109" s="60" t="s">
        <v>407</v>
      </c>
      <c r="BK109" s="71" t="s">
        <v>588</v>
      </c>
      <c r="BM109" s="125" t="s">
        <v>6514</v>
      </c>
    </row>
    <row r="110" s="125" customFormat="1" ht="60" customHeight="1">
      <c r="A110" s="58"/>
      <c r="B110" s="58" t="s">
        <v>62</v>
      </c>
      <c r="C110" s="58" t="s">
        <v>63</v>
      </c>
      <c r="D110" s="59" t="s">
        <v>64</v>
      </c>
      <c r="E110" s="59">
        <v>244</v>
      </c>
      <c r="F110" s="62" t="s">
        <v>3730</v>
      </c>
      <c r="G110" s="62" t="s">
        <v>3735</v>
      </c>
      <c r="H110" s="59" t="s">
        <v>3736</v>
      </c>
      <c r="I110" s="63" t="s">
        <v>577</v>
      </c>
      <c r="J110" s="62" t="s">
        <v>1021</v>
      </c>
      <c r="K110" s="64" t="s">
        <v>579</v>
      </c>
      <c r="L110" s="79" t="s">
        <v>580</v>
      </c>
      <c r="M110" s="64" t="s">
        <v>581</v>
      </c>
      <c r="N110" s="64" t="s">
        <v>3737</v>
      </c>
      <c r="O110" s="58" t="s">
        <v>397</v>
      </c>
      <c r="P110" s="58" t="s">
        <v>76</v>
      </c>
      <c r="Q110" s="66" t="s">
        <v>398</v>
      </c>
      <c r="R110" s="115">
        <v>42591</v>
      </c>
      <c r="S110" s="63">
        <v>15</v>
      </c>
      <c r="T110" s="69">
        <v>48069</v>
      </c>
      <c r="U110" s="59" t="s">
        <v>100</v>
      </c>
      <c r="V110" s="71"/>
      <c r="W110" s="71" t="s">
        <v>399</v>
      </c>
      <c r="X110" s="63">
        <v>100</v>
      </c>
      <c r="Y110" s="63"/>
      <c r="Z110" s="66" t="s">
        <v>399</v>
      </c>
      <c r="AA110" s="59" t="s">
        <v>400</v>
      </c>
      <c r="AB110" s="63"/>
      <c r="AC110" s="66" t="s">
        <v>399</v>
      </c>
      <c r="AD110" s="64">
        <v>24</v>
      </c>
      <c r="AE110" s="116">
        <v>45001</v>
      </c>
      <c r="AF110" s="73">
        <v>45731</v>
      </c>
      <c r="AG110" s="62" t="s">
        <v>82</v>
      </c>
      <c r="AH110" s="62" t="s">
        <v>83</v>
      </c>
      <c r="AI110" s="58" t="s">
        <v>6635</v>
      </c>
      <c r="AJ110" s="62" t="s">
        <v>1623</v>
      </c>
      <c r="AK110" s="73" t="s">
        <v>6510</v>
      </c>
      <c r="AL110" s="66"/>
      <c r="AM110" s="66" t="s">
        <v>86</v>
      </c>
      <c r="AN110" s="66" t="s">
        <v>87</v>
      </c>
      <c r="AO110" s="66" t="s">
        <v>88</v>
      </c>
      <c r="AP110" s="63" t="s">
        <v>584</v>
      </c>
      <c r="AQ110" s="74"/>
      <c r="AR110" s="73"/>
      <c r="AS110" s="66" t="s">
        <v>91</v>
      </c>
      <c r="AT110" s="58" t="s">
        <v>385</v>
      </c>
      <c r="AU110" s="58"/>
      <c r="AV110" s="62"/>
      <c r="AW110" s="62"/>
      <c r="AX110" s="58"/>
      <c r="AY110" s="58"/>
      <c r="AZ110" s="58"/>
      <c r="BA110" s="62" t="s">
        <v>343</v>
      </c>
      <c r="BB110" s="62" t="s">
        <v>403</v>
      </c>
      <c r="BC110" s="62" t="s">
        <v>404</v>
      </c>
      <c r="BD110" s="66">
        <v>3160</v>
      </c>
      <c r="BE110" s="62"/>
      <c r="BF110" s="75"/>
      <c r="BG110" s="62" t="s">
        <v>1027</v>
      </c>
      <c r="BH110" s="71"/>
      <c r="BI110" s="71"/>
      <c r="BJ110" s="60" t="s">
        <v>407</v>
      </c>
      <c r="BK110" s="71" t="s">
        <v>588</v>
      </c>
      <c r="BM110" s="125" t="s">
        <v>6514</v>
      </c>
    </row>
    <row r="111" s="125" customFormat="1" ht="60" customHeight="1">
      <c r="A111" s="58"/>
      <c r="B111" s="58" t="s">
        <v>62</v>
      </c>
      <c r="C111" s="58" t="s">
        <v>63</v>
      </c>
      <c r="D111" s="59" t="s">
        <v>64</v>
      </c>
      <c r="E111" s="59">
        <v>244</v>
      </c>
      <c r="F111" s="62" t="s">
        <v>3714</v>
      </c>
      <c r="G111" s="62" t="s">
        <v>3739</v>
      </c>
      <c r="H111" s="59" t="s">
        <v>3740</v>
      </c>
      <c r="I111" s="63" t="s">
        <v>577</v>
      </c>
      <c r="J111" s="62" t="s">
        <v>1021</v>
      </c>
      <c r="K111" s="64" t="s">
        <v>579</v>
      </c>
      <c r="L111" s="79" t="s">
        <v>580</v>
      </c>
      <c r="M111" s="64" t="s">
        <v>581</v>
      </c>
      <c r="N111" s="64" t="s">
        <v>3741</v>
      </c>
      <c r="O111" s="58" t="s">
        <v>397</v>
      </c>
      <c r="P111" s="58" t="s">
        <v>76</v>
      </c>
      <c r="Q111" s="66" t="s">
        <v>398</v>
      </c>
      <c r="R111" s="115">
        <v>42592</v>
      </c>
      <c r="S111" s="63">
        <v>15</v>
      </c>
      <c r="T111" s="69">
        <v>48070</v>
      </c>
      <c r="U111" s="59" t="s">
        <v>100</v>
      </c>
      <c r="V111" s="71"/>
      <c r="W111" s="71" t="s">
        <v>399</v>
      </c>
      <c r="X111" s="63">
        <v>100</v>
      </c>
      <c r="Y111" s="63"/>
      <c r="Z111" s="66" t="s">
        <v>399</v>
      </c>
      <c r="AA111" s="59" t="s">
        <v>400</v>
      </c>
      <c r="AB111" s="63"/>
      <c r="AC111" s="66" t="s">
        <v>399</v>
      </c>
      <c r="AD111" s="64">
        <v>24</v>
      </c>
      <c r="AE111" s="116">
        <v>45001</v>
      </c>
      <c r="AF111" s="73">
        <v>45731</v>
      </c>
      <c r="AG111" s="62" t="s">
        <v>82</v>
      </c>
      <c r="AH111" s="62" t="s">
        <v>83</v>
      </c>
      <c r="AI111" s="58" t="s">
        <v>6636</v>
      </c>
      <c r="AJ111" s="62" t="s">
        <v>1623</v>
      </c>
      <c r="AK111" s="73" t="s">
        <v>6510</v>
      </c>
      <c r="AL111" s="66"/>
      <c r="AM111" s="66" t="s">
        <v>86</v>
      </c>
      <c r="AN111" s="66" t="s">
        <v>87</v>
      </c>
      <c r="AO111" s="66" t="s">
        <v>88</v>
      </c>
      <c r="AP111" s="63" t="s">
        <v>584</v>
      </c>
      <c r="AQ111" s="74"/>
      <c r="AR111" s="73"/>
      <c r="AS111" s="66" t="s">
        <v>91</v>
      </c>
      <c r="AT111" s="58" t="s">
        <v>385</v>
      </c>
      <c r="AU111" s="58"/>
      <c r="AV111" s="62"/>
      <c r="AW111" s="62"/>
      <c r="AX111" s="58"/>
      <c r="AY111" s="58"/>
      <c r="AZ111" s="58"/>
      <c r="BA111" s="62" t="s">
        <v>343</v>
      </c>
      <c r="BB111" s="62" t="s">
        <v>403</v>
      </c>
      <c r="BC111" s="62" t="s">
        <v>404</v>
      </c>
      <c r="BD111" s="66">
        <v>3160</v>
      </c>
      <c r="BE111" s="62"/>
      <c r="BF111" s="75"/>
      <c r="BG111" s="62" t="s">
        <v>1027</v>
      </c>
      <c r="BH111" s="71"/>
      <c r="BI111" s="71"/>
      <c r="BJ111" s="60" t="s">
        <v>407</v>
      </c>
      <c r="BK111" s="71" t="s">
        <v>588</v>
      </c>
      <c r="BM111" s="125" t="s">
        <v>6514</v>
      </c>
    </row>
    <row r="112" s="125" customFormat="1" ht="60" customHeight="1">
      <c r="A112" s="58"/>
      <c r="B112" s="58" t="s">
        <v>62</v>
      </c>
      <c r="C112" s="58" t="s">
        <v>63</v>
      </c>
      <c r="D112" s="59" t="s">
        <v>64</v>
      </c>
      <c r="E112" s="59">
        <v>244</v>
      </c>
      <c r="F112" s="62" t="s">
        <v>3714</v>
      </c>
      <c r="G112" s="62" t="s">
        <v>3743</v>
      </c>
      <c r="H112" s="59" t="s">
        <v>3744</v>
      </c>
      <c r="I112" s="63" t="s">
        <v>577</v>
      </c>
      <c r="J112" s="62" t="s">
        <v>1021</v>
      </c>
      <c r="K112" s="64" t="s">
        <v>579</v>
      </c>
      <c r="L112" s="79" t="s">
        <v>580</v>
      </c>
      <c r="M112" s="64" t="s">
        <v>581</v>
      </c>
      <c r="N112" s="64" t="s">
        <v>3745</v>
      </c>
      <c r="O112" s="58" t="s">
        <v>397</v>
      </c>
      <c r="P112" s="58" t="s">
        <v>76</v>
      </c>
      <c r="Q112" s="66" t="s">
        <v>398</v>
      </c>
      <c r="R112" s="115">
        <v>42592</v>
      </c>
      <c r="S112" s="63">
        <v>15</v>
      </c>
      <c r="T112" s="69">
        <v>48070</v>
      </c>
      <c r="U112" s="59" t="s">
        <v>100</v>
      </c>
      <c r="V112" s="71"/>
      <c r="W112" s="71" t="s">
        <v>399</v>
      </c>
      <c r="X112" s="63">
        <v>100</v>
      </c>
      <c r="Y112" s="63"/>
      <c r="Z112" s="66" t="s">
        <v>399</v>
      </c>
      <c r="AA112" s="59" t="s">
        <v>400</v>
      </c>
      <c r="AB112" s="63"/>
      <c r="AC112" s="66" t="s">
        <v>399</v>
      </c>
      <c r="AD112" s="64">
        <v>24</v>
      </c>
      <c r="AE112" s="116">
        <v>45001</v>
      </c>
      <c r="AF112" s="73">
        <v>45731</v>
      </c>
      <c r="AG112" s="62" t="s">
        <v>82</v>
      </c>
      <c r="AH112" s="62" t="s">
        <v>83</v>
      </c>
      <c r="AI112" s="58" t="s">
        <v>6637</v>
      </c>
      <c r="AJ112" s="62" t="s">
        <v>1623</v>
      </c>
      <c r="AK112" s="73" t="s">
        <v>6510</v>
      </c>
      <c r="AL112" s="66"/>
      <c r="AM112" s="66" t="s">
        <v>86</v>
      </c>
      <c r="AN112" s="66" t="s">
        <v>87</v>
      </c>
      <c r="AO112" s="66" t="s">
        <v>88</v>
      </c>
      <c r="AP112" s="63" t="s">
        <v>584</v>
      </c>
      <c r="AQ112" s="74"/>
      <c r="AR112" s="73"/>
      <c r="AS112" s="66" t="s">
        <v>91</v>
      </c>
      <c r="AT112" s="58" t="s">
        <v>385</v>
      </c>
      <c r="AU112" s="58"/>
      <c r="AV112" s="62"/>
      <c r="AW112" s="62"/>
      <c r="AX112" s="58"/>
      <c r="AY112" s="58"/>
      <c r="AZ112" s="58"/>
      <c r="BA112" s="62" t="s">
        <v>343</v>
      </c>
      <c r="BB112" s="62" t="s">
        <v>403</v>
      </c>
      <c r="BC112" s="62" t="s">
        <v>404</v>
      </c>
      <c r="BD112" s="66">
        <v>3160</v>
      </c>
      <c r="BE112" s="62"/>
      <c r="BF112" s="75"/>
      <c r="BG112" s="62" t="s">
        <v>1027</v>
      </c>
      <c r="BH112" s="71"/>
      <c r="BI112" s="71"/>
      <c r="BJ112" s="60" t="s">
        <v>407</v>
      </c>
      <c r="BK112" s="71" t="s">
        <v>588</v>
      </c>
      <c r="BM112" s="125" t="s">
        <v>6514</v>
      </c>
    </row>
    <row r="113" s="125" customFormat="1" ht="60" customHeight="1">
      <c r="A113" s="58"/>
      <c r="B113" s="58" t="s">
        <v>62</v>
      </c>
      <c r="C113" s="58" t="s">
        <v>63</v>
      </c>
      <c r="D113" s="59" t="s">
        <v>64</v>
      </c>
      <c r="E113" s="59">
        <v>247</v>
      </c>
      <c r="F113" s="62" t="s">
        <v>3854</v>
      </c>
      <c r="G113" s="62" t="s">
        <v>389</v>
      </c>
      <c r="H113" s="59" t="s">
        <v>3855</v>
      </c>
      <c r="I113" s="63" t="s">
        <v>577</v>
      </c>
      <c r="J113" s="62" t="s">
        <v>1021</v>
      </c>
      <c r="K113" s="64" t="s">
        <v>579</v>
      </c>
      <c r="L113" s="79" t="s">
        <v>580</v>
      </c>
      <c r="M113" s="64" t="s">
        <v>581</v>
      </c>
      <c r="N113" s="64" t="s">
        <v>6638</v>
      </c>
      <c r="O113" s="58" t="s">
        <v>397</v>
      </c>
      <c r="P113" s="58" t="s">
        <v>76</v>
      </c>
      <c r="Q113" s="66" t="s">
        <v>398</v>
      </c>
      <c r="R113" s="116">
        <v>42370</v>
      </c>
      <c r="S113" s="63">
        <v>15</v>
      </c>
      <c r="T113" s="69">
        <v>47848</v>
      </c>
      <c r="U113" s="59" t="s">
        <v>100</v>
      </c>
      <c r="V113" s="71"/>
      <c r="W113" s="71" t="s">
        <v>399</v>
      </c>
      <c r="X113" s="63">
        <v>100</v>
      </c>
      <c r="Y113" s="63"/>
      <c r="Z113" s="66" t="s">
        <v>399</v>
      </c>
      <c r="AA113" s="59" t="s">
        <v>400</v>
      </c>
      <c r="AB113" s="63"/>
      <c r="AC113" s="66" t="s">
        <v>399</v>
      </c>
      <c r="AD113" s="64">
        <v>24</v>
      </c>
      <c r="AE113" s="116">
        <v>45002</v>
      </c>
      <c r="AF113" s="73">
        <v>45732</v>
      </c>
      <c r="AG113" s="62" t="s">
        <v>82</v>
      </c>
      <c r="AH113" s="62" t="s">
        <v>83</v>
      </c>
      <c r="AI113" s="58" t="s">
        <v>6639</v>
      </c>
      <c r="AJ113" s="62" t="s">
        <v>1623</v>
      </c>
      <c r="AK113" s="73" t="s">
        <v>6510</v>
      </c>
      <c r="AL113" s="66"/>
      <c r="AM113" s="66" t="s">
        <v>86</v>
      </c>
      <c r="AN113" s="66" t="s">
        <v>87</v>
      </c>
      <c r="AO113" s="66" t="s">
        <v>88</v>
      </c>
      <c r="AP113" s="63" t="s">
        <v>584</v>
      </c>
      <c r="AQ113" s="74"/>
      <c r="AR113" s="73"/>
      <c r="AS113" s="66" t="s">
        <v>91</v>
      </c>
      <c r="AT113" s="58" t="s">
        <v>385</v>
      </c>
      <c r="AU113" s="58"/>
      <c r="AV113" s="62"/>
      <c r="AW113" s="62"/>
      <c r="AX113" s="58"/>
      <c r="AY113" s="58"/>
      <c r="AZ113" s="58"/>
      <c r="BA113" s="62" t="s">
        <v>221</v>
      </c>
      <c r="BB113" s="62" t="s">
        <v>403</v>
      </c>
      <c r="BC113" s="62" t="s">
        <v>404</v>
      </c>
      <c r="BD113" s="66">
        <v>3160</v>
      </c>
      <c r="BE113" s="62"/>
      <c r="BF113" s="75"/>
      <c r="BG113" s="62" t="s">
        <v>1027</v>
      </c>
      <c r="BH113" s="71"/>
      <c r="BI113" s="71"/>
      <c r="BJ113" s="60" t="s">
        <v>407</v>
      </c>
      <c r="BK113" s="71" t="s">
        <v>588</v>
      </c>
      <c r="BM113" s="125" t="s">
        <v>6514</v>
      </c>
    </row>
    <row r="114" s="55" customFormat="1" ht="60" customHeight="1">
      <c r="A114" s="58"/>
      <c r="B114" s="58" t="s">
        <v>62</v>
      </c>
      <c r="C114" s="58" t="s">
        <v>63</v>
      </c>
      <c r="D114" s="59" t="s">
        <v>64</v>
      </c>
      <c r="E114" s="59" t="s">
        <v>3863</v>
      </c>
      <c r="F114" s="62" t="s">
        <v>3864</v>
      </c>
      <c r="G114" s="105" t="s">
        <v>3870</v>
      </c>
      <c r="H114" s="59" t="s">
        <v>3871</v>
      </c>
      <c r="I114" s="63" t="s">
        <v>391</v>
      </c>
      <c r="J114" s="62" t="s">
        <v>866</v>
      </c>
      <c r="K114" s="64" t="s">
        <v>393</v>
      </c>
      <c r="L114" s="64" t="s">
        <v>394</v>
      </c>
      <c r="M114" s="64" t="s">
        <v>3872</v>
      </c>
      <c r="N114" s="64" t="s">
        <v>3873</v>
      </c>
      <c r="O114" s="58" t="s">
        <v>397</v>
      </c>
      <c r="P114" s="58" t="s">
        <v>76</v>
      </c>
      <c r="Q114" s="66"/>
      <c r="R114" s="116">
        <v>43439</v>
      </c>
      <c r="S114" s="63">
        <v>12</v>
      </c>
      <c r="T114" s="69">
        <v>47822</v>
      </c>
      <c r="U114" s="59" t="s">
        <v>100</v>
      </c>
      <c r="V114" s="71"/>
      <c r="W114" s="71" t="s">
        <v>399</v>
      </c>
      <c r="X114" s="63">
        <v>100</v>
      </c>
      <c r="Y114" s="63"/>
      <c r="Z114" s="66" t="s">
        <v>399</v>
      </c>
      <c r="AA114" s="59" t="s">
        <v>400</v>
      </c>
      <c r="AB114" s="63"/>
      <c r="AC114" s="66" t="s">
        <v>399</v>
      </c>
      <c r="AD114" s="64">
        <v>36</v>
      </c>
      <c r="AE114" s="72">
        <v>44616</v>
      </c>
      <c r="AF114" s="73">
        <v>45711</v>
      </c>
      <c r="AG114" s="73" t="s">
        <v>82</v>
      </c>
      <c r="AH114" s="73" t="s">
        <v>83</v>
      </c>
      <c r="AI114" s="66" t="s">
        <v>6640</v>
      </c>
      <c r="AJ114" s="62" t="s">
        <v>143</v>
      </c>
      <c r="AK114" s="73" t="s">
        <v>6517</v>
      </c>
      <c r="AL114" s="66"/>
      <c r="AM114" s="66" t="s">
        <v>86</v>
      </c>
      <c r="AN114" s="66" t="s">
        <v>87</v>
      </c>
      <c r="AO114" s="66" t="s">
        <v>88</v>
      </c>
      <c r="AP114" s="63" t="s">
        <v>3875</v>
      </c>
      <c r="AQ114" s="74" t="s">
        <v>3876</v>
      </c>
      <c r="AR114" s="73"/>
      <c r="AS114" s="66" t="s">
        <v>91</v>
      </c>
      <c r="AT114" s="58"/>
      <c r="AU114" s="58"/>
      <c r="AV114" s="62"/>
      <c r="AW114" s="62"/>
      <c r="AX114" s="58"/>
      <c r="AY114" s="58"/>
      <c r="AZ114" s="58"/>
      <c r="BA114" s="62" t="s">
        <v>122</v>
      </c>
      <c r="BB114" s="62" t="s">
        <v>403</v>
      </c>
      <c r="BC114" s="62" t="s">
        <v>404</v>
      </c>
      <c r="BD114" s="66">
        <v>3160</v>
      </c>
      <c r="BE114" s="62"/>
      <c r="BF114" s="75"/>
      <c r="BG114" s="76" t="s">
        <v>159</v>
      </c>
      <c r="BH114" s="77"/>
      <c r="BI114" s="71" t="s">
        <v>406</v>
      </c>
      <c r="BJ114" s="60" t="s">
        <v>407</v>
      </c>
      <c r="BK114" s="71" t="s">
        <v>408</v>
      </c>
      <c r="BM114" s="125" t="s">
        <v>6514</v>
      </c>
    </row>
    <row r="115" s="55" customFormat="1" ht="60" customHeight="1">
      <c r="A115" s="58"/>
      <c r="B115" s="58" t="s">
        <v>62</v>
      </c>
      <c r="C115" s="58" t="s">
        <v>63</v>
      </c>
      <c r="D115" s="59" t="s">
        <v>64</v>
      </c>
      <c r="E115" s="59" t="s">
        <v>3863</v>
      </c>
      <c r="F115" s="62" t="s">
        <v>3864</v>
      </c>
      <c r="G115" s="62" t="s">
        <v>3877</v>
      </c>
      <c r="H115" s="59" t="s">
        <v>3878</v>
      </c>
      <c r="I115" s="63" t="s">
        <v>3879</v>
      </c>
      <c r="J115" s="62" t="s">
        <v>640</v>
      </c>
      <c r="K115" s="64" t="s">
        <v>463</v>
      </c>
      <c r="L115" s="64" t="s">
        <v>641</v>
      </c>
      <c r="M115" s="64" t="s">
        <v>3880</v>
      </c>
      <c r="N115" s="64">
        <v>5282</v>
      </c>
      <c r="O115" s="58" t="s">
        <v>644</v>
      </c>
      <c r="P115" s="58" t="s">
        <v>76</v>
      </c>
      <c r="Q115" s="66"/>
      <c r="R115" s="116">
        <v>43475</v>
      </c>
      <c r="S115" s="63">
        <v>12</v>
      </c>
      <c r="T115" s="69">
        <v>47858</v>
      </c>
      <c r="U115" s="59" t="s">
        <v>100</v>
      </c>
      <c r="V115" s="71" t="s">
        <v>138</v>
      </c>
      <c r="W115" s="71" t="s">
        <v>139</v>
      </c>
      <c r="X115" s="63">
        <v>2.5</v>
      </c>
      <c r="Y115" s="63" t="s">
        <v>138</v>
      </c>
      <c r="Z115" s="66" t="s">
        <v>139</v>
      </c>
      <c r="AA115" s="59" t="s">
        <v>948</v>
      </c>
      <c r="AB115" s="63"/>
      <c r="AC115" s="66" t="s">
        <v>141</v>
      </c>
      <c r="AD115" s="64">
        <v>36</v>
      </c>
      <c r="AE115" s="72">
        <v>44616</v>
      </c>
      <c r="AF115" s="73">
        <v>45711</v>
      </c>
      <c r="AG115" s="73" t="s">
        <v>82</v>
      </c>
      <c r="AH115" s="73" t="s">
        <v>83</v>
      </c>
      <c r="AI115" s="66" t="s">
        <v>6641</v>
      </c>
      <c r="AJ115" s="62" t="s">
        <v>143</v>
      </c>
      <c r="AK115" s="73" t="s">
        <v>6517</v>
      </c>
      <c r="AL115" s="66"/>
      <c r="AM115" s="66" t="s">
        <v>86</v>
      </c>
      <c r="AN115" s="66" t="s">
        <v>87</v>
      </c>
      <c r="AO115" s="66" t="s">
        <v>88</v>
      </c>
      <c r="AP115" s="63" t="s">
        <v>490</v>
      </c>
      <c r="AQ115" s="74" t="s">
        <v>3876</v>
      </c>
      <c r="AR115" s="73"/>
      <c r="AS115" s="66"/>
      <c r="AT115" s="58"/>
      <c r="AU115" s="58"/>
      <c r="AV115" s="62"/>
      <c r="AW115" s="62"/>
      <c r="AX115" s="58"/>
      <c r="AY115" s="58"/>
      <c r="AZ115" s="58"/>
      <c r="BA115" s="62"/>
      <c r="BB115" s="62" t="s">
        <v>145</v>
      </c>
      <c r="BC115" s="62"/>
      <c r="BD115" s="66"/>
      <c r="BE115" s="62"/>
      <c r="BF115" s="75"/>
      <c r="BG115" s="76" t="s">
        <v>159</v>
      </c>
      <c r="BH115" s="77"/>
      <c r="BI115" s="71"/>
      <c r="BJ115" s="71"/>
      <c r="BK115" s="71"/>
      <c r="BM115" s="125" t="s">
        <v>6514</v>
      </c>
    </row>
    <row r="116" s="125" customFormat="1" ht="60" customHeight="1">
      <c r="A116" s="58"/>
      <c r="B116" s="58" t="s">
        <v>62</v>
      </c>
      <c r="C116" s="58" t="s">
        <v>63</v>
      </c>
      <c r="D116" s="59" t="s">
        <v>64</v>
      </c>
      <c r="E116" s="59">
        <v>256</v>
      </c>
      <c r="F116" s="62" t="s">
        <v>3962</v>
      </c>
      <c r="G116" s="62" t="s">
        <v>409</v>
      </c>
      <c r="H116" s="59" t="s">
        <v>3977</v>
      </c>
      <c r="I116" s="63" t="s">
        <v>577</v>
      </c>
      <c r="J116" s="62" t="s">
        <v>578</v>
      </c>
      <c r="K116" s="64" t="s">
        <v>579</v>
      </c>
      <c r="L116" s="79" t="s">
        <v>580</v>
      </c>
      <c r="M116" s="64" t="s">
        <v>581</v>
      </c>
      <c r="N116" s="64" t="s">
        <v>3978</v>
      </c>
      <c r="O116" s="58" t="s">
        <v>397</v>
      </c>
      <c r="P116" s="58" t="s">
        <v>76</v>
      </c>
      <c r="Q116" s="66" t="s">
        <v>398</v>
      </c>
      <c r="R116" s="116">
        <v>42592</v>
      </c>
      <c r="S116" s="63">
        <v>15</v>
      </c>
      <c r="T116" s="69">
        <v>48070</v>
      </c>
      <c r="U116" s="59" t="s">
        <v>100</v>
      </c>
      <c r="V116" s="71"/>
      <c r="W116" s="71" t="s">
        <v>399</v>
      </c>
      <c r="X116" s="63">
        <v>100</v>
      </c>
      <c r="Y116" s="63"/>
      <c r="Z116" s="66" t="s">
        <v>399</v>
      </c>
      <c r="AA116" s="59" t="s">
        <v>400</v>
      </c>
      <c r="AB116" s="63"/>
      <c r="AC116" s="66" t="s">
        <v>399</v>
      </c>
      <c r="AD116" s="64">
        <v>24</v>
      </c>
      <c r="AE116" s="116">
        <v>45002</v>
      </c>
      <c r="AF116" s="73">
        <v>45732</v>
      </c>
      <c r="AG116" s="62" t="s">
        <v>82</v>
      </c>
      <c r="AH116" s="62" t="s">
        <v>83</v>
      </c>
      <c r="AI116" s="58" t="s">
        <v>6642</v>
      </c>
      <c r="AJ116" s="62" t="s">
        <v>1623</v>
      </c>
      <c r="AK116" s="73" t="s">
        <v>6510</v>
      </c>
      <c r="AL116" s="66"/>
      <c r="AM116" s="66" t="s">
        <v>86</v>
      </c>
      <c r="AN116" s="66" t="s">
        <v>87</v>
      </c>
      <c r="AO116" s="66" t="s">
        <v>88</v>
      </c>
      <c r="AP116" s="63" t="s">
        <v>584</v>
      </c>
      <c r="AQ116" s="74"/>
      <c r="AR116" s="73"/>
      <c r="AS116" s="66" t="s">
        <v>91</v>
      </c>
      <c r="AT116" s="58" t="s">
        <v>385</v>
      </c>
      <c r="AU116" s="58"/>
      <c r="AV116" s="62"/>
      <c r="AW116" s="62"/>
      <c r="AX116" s="58"/>
      <c r="AY116" s="58"/>
      <c r="AZ116" s="58"/>
      <c r="BA116" s="62" t="s">
        <v>221</v>
      </c>
      <c r="BB116" s="62" t="s">
        <v>403</v>
      </c>
      <c r="BC116" s="62" t="s">
        <v>404</v>
      </c>
      <c r="BD116" s="66">
        <v>3160</v>
      </c>
      <c r="BE116" s="62"/>
      <c r="BF116" s="75"/>
      <c r="BG116" s="62" t="s">
        <v>1027</v>
      </c>
      <c r="BH116" s="71"/>
      <c r="BI116" s="71"/>
      <c r="BJ116" s="60" t="s">
        <v>407</v>
      </c>
      <c r="BK116" s="71" t="s">
        <v>588</v>
      </c>
      <c r="BM116" s="125" t="s">
        <v>6514</v>
      </c>
    </row>
    <row r="117" s="55" customFormat="1" ht="60" customHeight="1">
      <c r="A117" s="58"/>
      <c r="B117" s="58" t="s">
        <v>62</v>
      </c>
      <c r="C117" s="58" t="s">
        <v>63</v>
      </c>
      <c r="D117" s="59" t="s">
        <v>64</v>
      </c>
      <c r="E117" s="59">
        <v>256</v>
      </c>
      <c r="F117" s="62" t="s">
        <v>3962</v>
      </c>
      <c r="G117" s="62" t="s">
        <v>414</v>
      </c>
      <c r="H117" s="59" t="s">
        <v>3980</v>
      </c>
      <c r="I117" s="63" t="s">
        <v>391</v>
      </c>
      <c r="J117" s="62" t="s">
        <v>3981</v>
      </c>
      <c r="K117" s="64" t="s">
        <v>393</v>
      </c>
      <c r="L117" s="64" t="s">
        <v>394</v>
      </c>
      <c r="M117" s="64" t="s">
        <v>3982</v>
      </c>
      <c r="N117" s="64" t="s">
        <v>3983</v>
      </c>
      <c r="O117" s="58" t="s">
        <v>611</v>
      </c>
      <c r="P117" s="58" t="s">
        <v>76</v>
      </c>
      <c r="Q117" s="66" t="s">
        <v>398</v>
      </c>
      <c r="R117" s="74" t="s">
        <v>417</v>
      </c>
      <c r="S117" s="63">
        <v>12</v>
      </c>
      <c r="T117" s="69">
        <v>47848.400000000001</v>
      </c>
      <c r="U117" s="59" t="s">
        <v>100</v>
      </c>
      <c r="V117" s="71"/>
      <c r="W117" s="71" t="s">
        <v>399</v>
      </c>
      <c r="X117" s="63">
        <v>100</v>
      </c>
      <c r="Y117" s="63"/>
      <c r="Z117" s="66" t="s">
        <v>399</v>
      </c>
      <c r="AA117" s="59" t="s">
        <v>400</v>
      </c>
      <c r="AB117" s="63"/>
      <c r="AC117" s="66" t="s">
        <v>399</v>
      </c>
      <c r="AD117" s="64">
        <v>36</v>
      </c>
      <c r="AE117" s="72">
        <v>44641</v>
      </c>
      <c r="AF117" s="73">
        <v>45736</v>
      </c>
      <c r="AG117" s="62" t="s">
        <v>82</v>
      </c>
      <c r="AH117" s="62" t="s">
        <v>83</v>
      </c>
      <c r="AI117" s="66" t="s">
        <v>6643</v>
      </c>
      <c r="AJ117" s="62" t="s">
        <v>1338</v>
      </c>
      <c r="AK117" s="73" t="s">
        <v>6510</v>
      </c>
      <c r="AL117" s="66"/>
      <c r="AM117" s="66" t="s">
        <v>86</v>
      </c>
      <c r="AN117" s="66" t="s">
        <v>87</v>
      </c>
      <c r="AO117" s="66" t="s">
        <v>88</v>
      </c>
      <c r="AP117" s="63" t="s">
        <v>3875</v>
      </c>
      <c r="AQ117" s="74"/>
      <c r="AR117" s="73"/>
      <c r="AS117" s="66" t="s">
        <v>91</v>
      </c>
      <c r="AT117" s="58" t="s">
        <v>385</v>
      </c>
      <c r="AU117" s="58"/>
      <c r="AV117" s="62"/>
      <c r="AW117" s="62" t="s">
        <v>3985</v>
      </c>
      <c r="AX117" s="58"/>
      <c r="AY117" s="58"/>
      <c r="AZ117" s="58"/>
      <c r="BA117" s="62" t="s">
        <v>221</v>
      </c>
      <c r="BB117" s="62" t="s">
        <v>403</v>
      </c>
      <c r="BC117" s="62" t="s">
        <v>404</v>
      </c>
      <c r="BD117" s="66">
        <v>3160</v>
      </c>
      <c r="BE117" s="62"/>
      <c r="BF117" s="75"/>
      <c r="BG117" s="76" t="s">
        <v>159</v>
      </c>
      <c r="BH117" s="77"/>
      <c r="BI117" s="71" t="s">
        <v>406</v>
      </c>
      <c r="BJ117" s="60" t="s">
        <v>407</v>
      </c>
      <c r="BK117" s="71" t="s">
        <v>408</v>
      </c>
      <c r="BM117" s="125" t="s">
        <v>6514</v>
      </c>
    </row>
    <row r="118" s="36" customFormat="1" ht="60" customHeight="1">
      <c r="A118" s="37"/>
      <c r="B118" s="37" t="s">
        <v>62</v>
      </c>
      <c r="C118" s="37" t="s">
        <v>63</v>
      </c>
      <c r="D118" s="56" t="s">
        <v>64</v>
      </c>
      <c r="E118" s="56" t="s">
        <v>4545</v>
      </c>
      <c r="F118" s="40" t="s">
        <v>4546</v>
      </c>
      <c r="G118" s="40" t="s">
        <v>4555</v>
      </c>
      <c r="H118" s="56" t="s">
        <v>4556</v>
      </c>
      <c r="I118" s="48" t="s">
        <v>1051</v>
      </c>
      <c r="J118" s="40" t="s">
        <v>1052</v>
      </c>
      <c r="K118" s="49" t="s">
        <v>579</v>
      </c>
      <c r="L118" s="49" t="s">
        <v>1053</v>
      </c>
      <c r="M118" s="49" t="s">
        <v>1054</v>
      </c>
      <c r="N118" s="49">
        <v>22757</v>
      </c>
      <c r="O118" s="37" t="s">
        <v>1055</v>
      </c>
      <c r="P118" s="37" t="s">
        <v>76</v>
      </c>
      <c r="Q118" s="42" t="s">
        <v>398</v>
      </c>
      <c r="R118" s="50">
        <v>44887</v>
      </c>
      <c r="S118" s="48">
        <v>15</v>
      </c>
      <c r="T118" s="45">
        <v>50365</v>
      </c>
      <c r="U118" s="56" t="s">
        <v>100</v>
      </c>
      <c r="V118" s="37"/>
      <c r="W118" s="37" t="s">
        <v>399</v>
      </c>
      <c r="X118" s="48">
        <v>50</v>
      </c>
      <c r="Y118" s="48"/>
      <c r="Z118" s="42" t="s">
        <v>399</v>
      </c>
      <c r="AA118" s="56" t="s">
        <v>400</v>
      </c>
      <c r="AB118" s="48"/>
      <c r="AC118" s="42" t="s">
        <v>399</v>
      </c>
      <c r="AD118" s="49">
        <v>24</v>
      </c>
      <c r="AE118" s="50">
        <v>44888</v>
      </c>
      <c r="AF118" s="51">
        <v>45618</v>
      </c>
      <c r="AG118" s="40" t="s">
        <v>82</v>
      </c>
      <c r="AH118" s="52" t="s">
        <v>83</v>
      </c>
      <c r="AI118" s="417" t="s">
        <v>6644</v>
      </c>
      <c r="AJ118" s="45" t="s">
        <v>3175</v>
      </c>
      <c r="AK118" s="51" t="s">
        <v>6517</v>
      </c>
      <c r="AL118" s="42"/>
      <c r="AM118" s="42" t="s">
        <v>86</v>
      </c>
      <c r="AN118" s="42" t="s">
        <v>87</v>
      </c>
      <c r="AO118" s="42" t="s">
        <v>88</v>
      </c>
      <c r="AP118" s="48" t="s">
        <v>695</v>
      </c>
      <c r="AQ118" s="41" t="s">
        <v>1057</v>
      </c>
      <c r="AR118" s="51"/>
      <c r="AS118" s="42" t="s">
        <v>91</v>
      </c>
      <c r="AT118" s="37" t="s">
        <v>92</v>
      </c>
      <c r="AU118" s="37"/>
      <c r="AV118" s="202" t="s">
        <v>1057</v>
      </c>
      <c r="AW118" s="40"/>
      <c r="AX118" s="37"/>
      <c r="AY118" s="37"/>
      <c r="AZ118" s="37"/>
      <c r="BA118" s="40"/>
      <c r="BB118" s="40"/>
      <c r="BC118" s="40"/>
      <c r="BD118" s="42"/>
      <c r="BE118" s="40"/>
      <c r="BF118" s="52"/>
      <c r="BG118" s="47" t="s">
        <v>1058</v>
      </c>
      <c r="BH118" s="94"/>
      <c r="BI118" s="37"/>
      <c r="BJ118" s="38" t="s">
        <v>1802</v>
      </c>
      <c r="BK118" s="38" t="s">
        <v>588</v>
      </c>
      <c r="BM118" s="125" t="s">
        <v>6514</v>
      </c>
    </row>
    <row r="119" s="88" customFormat="1" ht="60" customHeight="1">
      <c r="A119" s="37"/>
      <c r="B119" s="37" t="s">
        <v>62</v>
      </c>
      <c r="C119" s="37" t="s">
        <v>63</v>
      </c>
      <c r="D119" s="56" t="s">
        <v>64</v>
      </c>
      <c r="E119" s="56" t="s">
        <v>4675</v>
      </c>
      <c r="F119" s="40" t="s">
        <v>4546</v>
      </c>
      <c r="G119" s="40" t="s">
        <v>4683</v>
      </c>
      <c r="H119" s="56" t="s">
        <v>4684</v>
      </c>
      <c r="I119" s="48" t="s">
        <v>577</v>
      </c>
      <c r="J119" s="40" t="s">
        <v>578</v>
      </c>
      <c r="K119" s="49" t="s">
        <v>579</v>
      </c>
      <c r="L119" s="57" t="s">
        <v>580</v>
      </c>
      <c r="M119" s="49" t="s">
        <v>581</v>
      </c>
      <c r="N119" s="49" t="s">
        <v>4685</v>
      </c>
      <c r="O119" s="37" t="s">
        <v>611</v>
      </c>
      <c r="P119" s="37" t="s">
        <v>76</v>
      </c>
      <c r="Q119" s="42" t="s">
        <v>398</v>
      </c>
      <c r="R119" s="96">
        <v>42884</v>
      </c>
      <c r="S119" s="48">
        <v>15</v>
      </c>
      <c r="T119" s="45">
        <v>48362</v>
      </c>
      <c r="U119" s="56" t="s">
        <v>100</v>
      </c>
      <c r="V119" s="47"/>
      <c r="W119" s="47" t="s">
        <v>399</v>
      </c>
      <c r="X119" s="48">
        <v>100</v>
      </c>
      <c r="Y119" s="48"/>
      <c r="Z119" s="42" t="s">
        <v>399</v>
      </c>
      <c r="AA119" s="56" t="s">
        <v>400</v>
      </c>
      <c r="AB119" s="48"/>
      <c r="AC119" s="42" t="s">
        <v>399</v>
      </c>
      <c r="AD119" s="49">
        <v>24</v>
      </c>
      <c r="AE119" s="91">
        <v>45002</v>
      </c>
      <c r="AF119" s="51">
        <v>45732</v>
      </c>
      <c r="AG119" s="40" t="s">
        <v>82</v>
      </c>
      <c r="AH119" s="40" t="s">
        <v>83</v>
      </c>
      <c r="AI119" s="37" t="s">
        <v>6645</v>
      </c>
      <c r="AJ119" s="40" t="s">
        <v>1623</v>
      </c>
      <c r="AK119" s="51" t="s">
        <v>6510</v>
      </c>
      <c r="AL119" s="42"/>
      <c r="AM119" s="42" t="s">
        <v>86</v>
      </c>
      <c r="AN119" s="42" t="s">
        <v>87</v>
      </c>
      <c r="AO119" s="42" t="s">
        <v>88</v>
      </c>
      <c r="AP119" s="48" t="s">
        <v>584</v>
      </c>
      <c r="AQ119" s="41"/>
      <c r="AR119" s="51"/>
      <c r="AS119" s="42" t="s">
        <v>91</v>
      </c>
      <c r="AT119" s="37" t="s">
        <v>385</v>
      </c>
      <c r="AU119" s="37"/>
      <c r="AV119" s="40"/>
      <c r="AW119" s="40"/>
      <c r="AX119" s="37"/>
      <c r="AY119" s="37"/>
      <c r="AZ119" s="37"/>
      <c r="BA119" s="40" t="s">
        <v>221</v>
      </c>
      <c r="BB119" s="40" t="s">
        <v>403</v>
      </c>
      <c r="BC119" s="40" t="s">
        <v>404</v>
      </c>
      <c r="BD119" s="42">
        <v>3160</v>
      </c>
      <c r="BE119" s="40"/>
      <c r="BF119" s="52"/>
      <c r="BG119" s="40" t="s">
        <v>1027</v>
      </c>
      <c r="BH119" s="47"/>
      <c r="BI119" s="47"/>
      <c r="BJ119" s="38" t="s">
        <v>407</v>
      </c>
      <c r="BK119" s="47" t="s">
        <v>588</v>
      </c>
      <c r="BL119" s="125"/>
      <c r="BM119" s="125" t="s">
        <v>6514</v>
      </c>
      <c r="BN119" s="125"/>
    </row>
    <row r="120" s="88" customFormat="1" ht="60" customHeight="1">
      <c r="A120" s="37"/>
      <c r="B120" s="37" t="s">
        <v>62</v>
      </c>
      <c r="C120" s="37" t="s">
        <v>63</v>
      </c>
      <c r="D120" s="56" t="s">
        <v>64</v>
      </c>
      <c r="E120" s="56" t="s">
        <v>4675</v>
      </c>
      <c r="F120" s="40" t="s">
        <v>4546</v>
      </c>
      <c r="G120" s="40" t="s">
        <v>4683</v>
      </c>
      <c r="H120" s="56" t="s">
        <v>4687</v>
      </c>
      <c r="I120" s="48" t="s">
        <v>577</v>
      </c>
      <c r="J120" s="40" t="s">
        <v>578</v>
      </c>
      <c r="K120" s="49" t="s">
        <v>579</v>
      </c>
      <c r="L120" s="57" t="s">
        <v>580</v>
      </c>
      <c r="M120" s="49" t="s">
        <v>581</v>
      </c>
      <c r="N120" s="49" t="s">
        <v>4688</v>
      </c>
      <c r="O120" s="37" t="s">
        <v>611</v>
      </c>
      <c r="P120" s="37" t="s">
        <v>76</v>
      </c>
      <c r="Q120" s="42" t="s">
        <v>398</v>
      </c>
      <c r="R120" s="96">
        <v>42884</v>
      </c>
      <c r="S120" s="48">
        <v>15</v>
      </c>
      <c r="T120" s="45">
        <v>48362</v>
      </c>
      <c r="U120" s="56" t="s">
        <v>100</v>
      </c>
      <c r="V120" s="47"/>
      <c r="W120" s="47" t="s">
        <v>399</v>
      </c>
      <c r="X120" s="48">
        <v>100</v>
      </c>
      <c r="Y120" s="48"/>
      <c r="Z120" s="42" t="s">
        <v>399</v>
      </c>
      <c r="AA120" s="56" t="s">
        <v>400</v>
      </c>
      <c r="AB120" s="48"/>
      <c r="AC120" s="42" t="s">
        <v>399</v>
      </c>
      <c r="AD120" s="49">
        <v>24</v>
      </c>
      <c r="AE120" s="91">
        <v>45002</v>
      </c>
      <c r="AF120" s="51">
        <v>45732</v>
      </c>
      <c r="AG120" s="40" t="s">
        <v>82</v>
      </c>
      <c r="AH120" s="40" t="s">
        <v>83</v>
      </c>
      <c r="AI120" s="37" t="s">
        <v>6646</v>
      </c>
      <c r="AJ120" s="40" t="s">
        <v>1623</v>
      </c>
      <c r="AK120" s="51" t="s">
        <v>6510</v>
      </c>
      <c r="AL120" s="42"/>
      <c r="AM120" s="42" t="s">
        <v>86</v>
      </c>
      <c r="AN120" s="42" t="s">
        <v>87</v>
      </c>
      <c r="AO120" s="42" t="s">
        <v>88</v>
      </c>
      <c r="AP120" s="48" t="s">
        <v>584</v>
      </c>
      <c r="AQ120" s="41"/>
      <c r="AR120" s="51"/>
      <c r="AS120" s="42" t="s">
        <v>91</v>
      </c>
      <c r="AT120" s="37" t="s">
        <v>385</v>
      </c>
      <c r="AU120" s="37"/>
      <c r="AV120" s="40"/>
      <c r="AW120" s="40"/>
      <c r="AX120" s="37"/>
      <c r="AY120" s="37"/>
      <c r="AZ120" s="37"/>
      <c r="BA120" s="40" t="s">
        <v>221</v>
      </c>
      <c r="BB120" s="40" t="s">
        <v>403</v>
      </c>
      <c r="BC120" s="40" t="s">
        <v>404</v>
      </c>
      <c r="BD120" s="42">
        <v>3160</v>
      </c>
      <c r="BE120" s="40"/>
      <c r="BF120" s="52"/>
      <c r="BG120" s="40" t="s">
        <v>1027</v>
      </c>
      <c r="BH120" s="47"/>
      <c r="BI120" s="47"/>
      <c r="BJ120" s="38" t="s">
        <v>407</v>
      </c>
      <c r="BK120" s="47" t="s">
        <v>588</v>
      </c>
      <c r="BL120" s="125"/>
      <c r="BM120" s="125" t="s">
        <v>6514</v>
      </c>
      <c r="BN120" s="125"/>
    </row>
    <row r="121" s="88" customFormat="1" ht="60" customHeight="1">
      <c r="A121" s="37"/>
      <c r="B121" s="37" t="s">
        <v>62</v>
      </c>
      <c r="C121" s="37" t="s">
        <v>63</v>
      </c>
      <c r="D121" s="56" t="s">
        <v>64</v>
      </c>
      <c r="E121" s="56" t="s">
        <v>4675</v>
      </c>
      <c r="F121" s="40" t="s">
        <v>4546</v>
      </c>
      <c r="G121" s="40" t="s">
        <v>4683</v>
      </c>
      <c r="H121" s="56" t="s">
        <v>4690</v>
      </c>
      <c r="I121" s="48" t="s">
        <v>577</v>
      </c>
      <c r="J121" s="40" t="s">
        <v>578</v>
      </c>
      <c r="K121" s="49" t="s">
        <v>579</v>
      </c>
      <c r="L121" s="57" t="s">
        <v>580</v>
      </c>
      <c r="M121" s="49" t="s">
        <v>581</v>
      </c>
      <c r="N121" s="49" t="s">
        <v>4691</v>
      </c>
      <c r="O121" s="37" t="s">
        <v>397</v>
      </c>
      <c r="P121" s="37" t="s">
        <v>76</v>
      </c>
      <c r="Q121" s="42" t="s">
        <v>398</v>
      </c>
      <c r="R121" s="96">
        <v>42884</v>
      </c>
      <c r="S121" s="48">
        <v>15</v>
      </c>
      <c r="T121" s="45">
        <v>48362</v>
      </c>
      <c r="U121" s="56" t="s">
        <v>100</v>
      </c>
      <c r="V121" s="47"/>
      <c r="W121" s="47" t="s">
        <v>399</v>
      </c>
      <c r="X121" s="48">
        <v>100</v>
      </c>
      <c r="Y121" s="48"/>
      <c r="Z121" s="42" t="s">
        <v>399</v>
      </c>
      <c r="AA121" s="56" t="s">
        <v>400</v>
      </c>
      <c r="AB121" s="48"/>
      <c r="AC121" s="42" t="s">
        <v>399</v>
      </c>
      <c r="AD121" s="49">
        <v>24</v>
      </c>
      <c r="AE121" s="91">
        <v>45002</v>
      </c>
      <c r="AF121" s="51">
        <v>45732</v>
      </c>
      <c r="AG121" s="40" t="s">
        <v>82</v>
      </c>
      <c r="AH121" s="40" t="s">
        <v>83</v>
      </c>
      <c r="AI121" s="37" t="s">
        <v>6647</v>
      </c>
      <c r="AJ121" s="40" t="s">
        <v>1623</v>
      </c>
      <c r="AK121" s="51" t="s">
        <v>6510</v>
      </c>
      <c r="AL121" s="42"/>
      <c r="AM121" s="42" t="s">
        <v>86</v>
      </c>
      <c r="AN121" s="42" t="s">
        <v>87</v>
      </c>
      <c r="AO121" s="42" t="s">
        <v>88</v>
      </c>
      <c r="AP121" s="48" t="s">
        <v>584</v>
      </c>
      <c r="AQ121" s="41"/>
      <c r="AR121" s="51"/>
      <c r="AS121" s="42" t="s">
        <v>91</v>
      </c>
      <c r="AT121" s="37" t="s">
        <v>385</v>
      </c>
      <c r="AU121" s="37"/>
      <c r="AV121" s="40"/>
      <c r="AW121" s="40"/>
      <c r="AX121" s="37"/>
      <c r="AY121" s="37"/>
      <c r="AZ121" s="37"/>
      <c r="BA121" s="40" t="s">
        <v>221</v>
      </c>
      <c r="BB121" s="40" t="s">
        <v>403</v>
      </c>
      <c r="BC121" s="40" t="s">
        <v>404</v>
      </c>
      <c r="BD121" s="42">
        <v>3160</v>
      </c>
      <c r="BE121" s="40"/>
      <c r="BF121" s="52"/>
      <c r="BG121" s="40" t="s">
        <v>1027</v>
      </c>
      <c r="BH121" s="47"/>
      <c r="BI121" s="47"/>
      <c r="BJ121" s="38" t="s">
        <v>407</v>
      </c>
      <c r="BK121" s="47" t="s">
        <v>588</v>
      </c>
      <c r="BL121" s="125"/>
      <c r="BM121" s="125" t="s">
        <v>6514</v>
      </c>
      <c r="BN121" s="125"/>
    </row>
    <row r="122" s="125" customFormat="1" ht="60" customHeight="1">
      <c r="A122" s="58"/>
      <c r="B122" s="58" t="s">
        <v>62</v>
      </c>
      <c r="C122" s="58" t="s">
        <v>63</v>
      </c>
      <c r="D122" s="59" t="s">
        <v>64</v>
      </c>
      <c r="E122" s="59" t="s">
        <v>4736</v>
      </c>
      <c r="F122" s="62" t="s">
        <v>4546</v>
      </c>
      <c r="G122" s="62" t="s">
        <v>4748</v>
      </c>
      <c r="H122" s="59" t="s">
        <v>4749</v>
      </c>
      <c r="I122" s="63" t="s">
        <v>577</v>
      </c>
      <c r="J122" s="62" t="s">
        <v>578</v>
      </c>
      <c r="K122" s="64" t="s">
        <v>579</v>
      </c>
      <c r="L122" s="79" t="s">
        <v>580</v>
      </c>
      <c r="M122" s="64" t="s">
        <v>581</v>
      </c>
      <c r="N122" s="64" t="s">
        <v>6648</v>
      </c>
      <c r="O122" s="58" t="s">
        <v>611</v>
      </c>
      <c r="P122" s="58" t="s">
        <v>76</v>
      </c>
      <c r="Q122" s="66" t="s">
        <v>398</v>
      </c>
      <c r="R122" s="115">
        <v>42559</v>
      </c>
      <c r="S122" s="63">
        <v>15</v>
      </c>
      <c r="T122" s="69">
        <v>48037</v>
      </c>
      <c r="U122" s="59" t="s">
        <v>100</v>
      </c>
      <c r="V122" s="71"/>
      <c r="W122" s="66" t="s">
        <v>399</v>
      </c>
      <c r="X122" s="63">
        <v>100</v>
      </c>
      <c r="Y122" s="63"/>
      <c r="Z122" s="66" t="s">
        <v>399</v>
      </c>
      <c r="AA122" s="59" t="s">
        <v>400</v>
      </c>
      <c r="AB122" s="63"/>
      <c r="AC122" s="66" t="s">
        <v>399</v>
      </c>
      <c r="AD122" s="64">
        <v>24</v>
      </c>
      <c r="AE122" s="116">
        <v>45002</v>
      </c>
      <c r="AF122" s="73">
        <v>45732</v>
      </c>
      <c r="AG122" s="62" t="s">
        <v>82</v>
      </c>
      <c r="AH122" s="62" t="s">
        <v>83</v>
      </c>
      <c r="AI122" s="58" t="s">
        <v>6649</v>
      </c>
      <c r="AJ122" s="62" t="s">
        <v>1623</v>
      </c>
      <c r="AK122" s="73" t="s">
        <v>6510</v>
      </c>
      <c r="AL122" s="66"/>
      <c r="AM122" s="66" t="s">
        <v>86</v>
      </c>
      <c r="AN122" s="66" t="s">
        <v>87</v>
      </c>
      <c r="AO122" s="66" t="s">
        <v>88</v>
      </c>
      <c r="AP122" s="63" t="s">
        <v>584</v>
      </c>
      <c r="AQ122" s="74"/>
      <c r="AR122" s="73"/>
      <c r="AS122" s="66" t="s">
        <v>91</v>
      </c>
      <c r="AT122" s="58" t="s">
        <v>385</v>
      </c>
      <c r="AU122" s="58"/>
      <c r="AV122" s="62">
        <v>44326</v>
      </c>
      <c r="AW122" s="62"/>
      <c r="AX122" s="58"/>
      <c r="AY122" s="58"/>
      <c r="AZ122" s="58"/>
      <c r="BA122" s="62" t="s">
        <v>221</v>
      </c>
      <c r="BB122" s="62" t="s">
        <v>403</v>
      </c>
      <c r="BC122" s="62" t="s">
        <v>404</v>
      </c>
      <c r="BD122" s="66">
        <v>3160</v>
      </c>
      <c r="BE122" s="62"/>
      <c r="BF122" s="75"/>
      <c r="BG122" s="62" t="s">
        <v>1027</v>
      </c>
      <c r="BH122" s="71"/>
      <c r="BI122" s="71"/>
      <c r="BJ122" s="60" t="s">
        <v>407</v>
      </c>
      <c r="BK122" s="71" t="s">
        <v>588</v>
      </c>
      <c r="BM122" s="125" t="s">
        <v>6514</v>
      </c>
    </row>
    <row r="123" s="125" customFormat="1" ht="60" customHeight="1">
      <c r="A123" s="58"/>
      <c r="B123" s="58" t="s">
        <v>62</v>
      </c>
      <c r="C123" s="58" t="s">
        <v>63</v>
      </c>
      <c r="D123" s="59" t="s">
        <v>64</v>
      </c>
      <c r="E123" s="59" t="s">
        <v>4736</v>
      </c>
      <c r="F123" s="62" t="s">
        <v>4546</v>
      </c>
      <c r="G123" s="62" t="s">
        <v>4748</v>
      </c>
      <c r="H123" s="59" t="s">
        <v>4756</v>
      </c>
      <c r="I123" s="63" t="s">
        <v>577</v>
      </c>
      <c r="J123" s="62" t="s">
        <v>578</v>
      </c>
      <c r="K123" s="64" t="s">
        <v>579</v>
      </c>
      <c r="L123" s="79" t="s">
        <v>580</v>
      </c>
      <c r="M123" s="64" t="s">
        <v>581</v>
      </c>
      <c r="N123" s="64" t="s">
        <v>4757</v>
      </c>
      <c r="O123" s="58" t="s">
        <v>397</v>
      </c>
      <c r="P123" s="58" t="s">
        <v>76</v>
      </c>
      <c r="Q123" s="66" t="s">
        <v>398</v>
      </c>
      <c r="R123" s="116">
        <v>42559</v>
      </c>
      <c r="S123" s="63">
        <v>15</v>
      </c>
      <c r="T123" s="69">
        <v>48037</v>
      </c>
      <c r="U123" s="59" t="s">
        <v>100</v>
      </c>
      <c r="V123" s="71"/>
      <c r="W123" s="66" t="s">
        <v>399</v>
      </c>
      <c r="X123" s="63">
        <v>100</v>
      </c>
      <c r="Y123" s="63"/>
      <c r="Z123" s="66" t="s">
        <v>399</v>
      </c>
      <c r="AA123" s="59" t="s">
        <v>400</v>
      </c>
      <c r="AB123" s="63"/>
      <c r="AC123" s="66" t="s">
        <v>399</v>
      </c>
      <c r="AD123" s="64">
        <v>24</v>
      </c>
      <c r="AE123" s="116">
        <v>45002</v>
      </c>
      <c r="AF123" s="73">
        <v>45732</v>
      </c>
      <c r="AG123" s="62" t="s">
        <v>82</v>
      </c>
      <c r="AH123" s="62" t="s">
        <v>83</v>
      </c>
      <c r="AI123" s="58" t="s">
        <v>6650</v>
      </c>
      <c r="AJ123" s="62" t="s">
        <v>1623</v>
      </c>
      <c r="AK123" s="73" t="s">
        <v>6510</v>
      </c>
      <c r="AL123" s="66"/>
      <c r="AM123" s="66" t="s">
        <v>86</v>
      </c>
      <c r="AN123" s="66" t="s">
        <v>87</v>
      </c>
      <c r="AO123" s="66" t="s">
        <v>88</v>
      </c>
      <c r="AP123" s="63" t="s">
        <v>584</v>
      </c>
      <c r="AQ123" s="74"/>
      <c r="AR123" s="73"/>
      <c r="AS123" s="66" t="s">
        <v>91</v>
      </c>
      <c r="AT123" s="58" t="s">
        <v>385</v>
      </c>
      <c r="AU123" s="58"/>
      <c r="AV123" s="62">
        <v>44326</v>
      </c>
      <c r="AW123" s="62"/>
      <c r="AX123" s="58"/>
      <c r="AY123" s="58"/>
      <c r="AZ123" s="58"/>
      <c r="BA123" s="62" t="s">
        <v>221</v>
      </c>
      <c r="BB123" s="62" t="s">
        <v>403</v>
      </c>
      <c r="BC123" s="62" t="s">
        <v>404</v>
      </c>
      <c r="BD123" s="66">
        <v>3160</v>
      </c>
      <c r="BE123" s="62"/>
      <c r="BF123" s="75"/>
      <c r="BG123" s="62" t="s">
        <v>1027</v>
      </c>
      <c r="BH123" s="71"/>
      <c r="BI123" s="71"/>
      <c r="BJ123" s="60" t="s">
        <v>407</v>
      </c>
      <c r="BK123" s="71" t="s">
        <v>588</v>
      </c>
      <c r="BM123" s="125" t="s">
        <v>6514</v>
      </c>
    </row>
    <row r="124" s="55" customFormat="1" ht="60" customHeight="1">
      <c r="A124" s="58"/>
      <c r="B124" s="58" t="s">
        <v>62</v>
      </c>
      <c r="C124" s="58" t="s">
        <v>63</v>
      </c>
      <c r="D124" s="59" t="s">
        <v>64</v>
      </c>
      <c r="E124" s="59">
        <v>310</v>
      </c>
      <c r="F124" s="62" t="s">
        <v>4944</v>
      </c>
      <c r="G124" s="62" t="s">
        <v>857</v>
      </c>
      <c r="H124" s="59" t="s">
        <v>4961</v>
      </c>
      <c r="I124" s="63" t="s">
        <v>391</v>
      </c>
      <c r="J124" s="62" t="s">
        <v>4962</v>
      </c>
      <c r="K124" s="64" t="s">
        <v>393</v>
      </c>
      <c r="L124" s="64" t="s">
        <v>394</v>
      </c>
      <c r="M124" s="64" t="s">
        <v>395</v>
      </c>
      <c r="N124" s="64" t="s">
        <v>4963</v>
      </c>
      <c r="O124" s="58" t="s">
        <v>397</v>
      </c>
      <c r="P124" s="58" t="s">
        <v>76</v>
      </c>
      <c r="Q124" s="66" t="s">
        <v>398</v>
      </c>
      <c r="R124" s="115">
        <v>43544</v>
      </c>
      <c r="S124" s="63">
        <v>12</v>
      </c>
      <c r="T124" s="69">
        <v>47926</v>
      </c>
      <c r="U124" s="59" t="s">
        <v>100</v>
      </c>
      <c r="V124" s="71"/>
      <c r="W124" s="66" t="s">
        <v>399</v>
      </c>
      <c r="X124" s="63">
        <v>100</v>
      </c>
      <c r="Y124" s="63"/>
      <c r="Z124" s="66" t="s">
        <v>399</v>
      </c>
      <c r="AA124" s="59" t="s">
        <v>400</v>
      </c>
      <c r="AB124" s="63"/>
      <c r="AC124" s="66" t="s">
        <v>399</v>
      </c>
      <c r="AD124" s="64">
        <v>36</v>
      </c>
      <c r="AE124" s="72">
        <v>44616</v>
      </c>
      <c r="AF124" s="73">
        <v>45711</v>
      </c>
      <c r="AG124" s="62" t="s">
        <v>82</v>
      </c>
      <c r="AH124" s="62" t="s">
        <v>83</v>
      </c>
      <c r="AI124" s="66" t="s">
        <v>6651</v>
      </c>
      <c r="AJ124" s="62" t="s">
        <v>143</v>
      </c>
      <c r="AK124" s="73" t="s">
        <v>6517</v>
      </c>
      <c r="AL124" s="66"/>
      <c r="AM124" s="66" t="s">
        <v>86</v>
      </c>
      <c r="AN124" s="66" t="s">
        <v>87</v>
      </c>
      <c r="AO124" s="66" t="s">
        <v>88</v>
      </c>
      <c r="AP124" s="63" t="s">
        <v>402</v>
      </c>
      <c r="AQ124" s="74" t="s">
        <v>4965</v>
      </c>
      <c r="AR124" s="73"/>
      <c r="AS124" s="73" t="s">
        <v>91</v>
      </c>
      <c r="AT124" s="58" t="s">
        <v>385</v>
      </c>
      <c r="AU124" s="58"/>
      <c r="AV124" s="62">
        <v>44862</v>
      </c>
      <c r="AW124" s="62"/>
      <c r="AX124" s="58"/>
      <c r="AY124" s="58"/>
      <c r="AZ124" s="58"/>
      <c r="BA124" s="62"/>
      <c r="BB124" s="62"/>
      <c r="BC124" s="62"/>
      <c r="BD124" s="66"/>
      <c r="BE124" s="62"/>
      <c r="BF124" s="75"/>
      <c r="BG124" s="76"/>
      <c r="BH124" s="77"/>
      <c r="BI124" s="71" t="s">
        <v>406</v>
      </c>
      <c r="BJ124" s="60" t="s">
        <v>407</v>
      </c>
      <c r="BK124" s="71" t="s">
        <v>408</v>
      </c>
      <c r="BM124" s="125" t="s">
        <v>6514</v>
      </c>
    </row>
    <row r="125" s="88" customFormat="1" ht="60" customHeight="1">
      <c r="A125" s="37"/>
      <c r="B125" s="37" t="s">
        <v>62</v>
      </c>
      <c r="C125" s="37" t="s">
        <v>63</v>
      </c>
      <c r="D125" s="56" t="s">
        <v>64</v>
      </c>
      <c r="E125" s="56">
        <v>310</v>
      </c>
      <c r="F125" s="40" t="s">
        <v>4944</v>
      </c>
      <c r="G125" s="40" t="s">
        <v>857</v>
      </c>
      <c r="H125" s="56" t="s">
        <v>4970</v>
      </c>
      <c r="I125" s="48" t="s">
        <v>577</v>
      </c>
      <c r="J125" s="40" t="s">
        <v>578</v>
      </c>
      <c r="K125" s="49" t="s">
        <v>579</v>
      </c>
      <c r="L125" s="57" t="s">
        <v>580</v>
      </c>
      <c r="M125" s="49" t="s">
        <v>581</v>
      </c>
      <c r="N125" s="49" t="s">
        <v>4971</v>
      </c>
      <c r="O125" s="37" t="s">
        <v>397</v>
      </c>
      <c r="P125" s="37" t="s">
        <v>76</v>
      </c>
      <c r="Q125" s="42" t="s">
        <v>398</v>
      </c>
      <c r="R125" s="96">
        <v>42592</v>
      </c>
      <c r="S125" s="48">
        <v>15</v>
      </c>
      <c r="T125" s="45">
        <v>48070</v>
      </c>
      <c r="U125" s="56" t="s">
        <v>100</v>
      </c>
      <c r="V125" s="47"/>
      <c r="W125" s="42" t="s">
        <v>399</v>
      </c>
      <c r="X125" s="48">
        <v>100</v>
      </c>
      <c r="Y125" s="48"/>
      <c r="Z125" s="42" t="s">
        <v>399</v>
      </c>
      <c r="AA125" s="56" t="s">
        <v>400</v>
      </c>
      <c r="AB125" s="48"/>
      <c r="AC125" s="42" t="s">
        <v>399</v>
      </c>
      <c r="AD125" s="49">
        <v>24</v>
      </c>
      <c r="AE125" s="91">
        <v>45002</v>
      </c>
      <c r="AF125" s="51">
        <v>45732</v>
      </c>
      <c r="AG125" s="40" t="s">
        <v>82</v>
      </c>
      <c r="AH125" s="40" t="s">
        <v>83</v>
      </c>
      <c r="AI125" s="37" t="s">
        <v>6652</v>
      </c>
      <c r="AJ125" s="40" t="s">
        <v>1623</v>
      </c>
      <c r="AK125" s="51" t="s">
        <v>6510</v>
      </c>
      <c r="AL125" s="42"/>
      <c r="AM125" s="42" t="s">
        <v>86</v>
      </c>
      <c r="AN125" s="42" t="s">
        <v>87</v>
      </c>
      <c r="AO125" s="42" t="s">
        <v>88</v>
      </c>
      <c r="AP125" s="48" t="s">
        <v>584</v>
      </c>
      <c r="AQ125" s="41" t="s">
        <v>665</v>
      </c>
      <c r="AR125" s="51"/>
      <c r="AS125" s="42" t="s">
        <v>91</v>
      </c>
      <c r="AT125" s="37" t="s">
        <v>385</v>
      </c>
      <c r="AU125" s="37"/>
      <c r="AV125" s="40"/>
      <c r="AW125" s="40"/>
      <c r="AX125" s="37"/>
      <c r="AY125" s="37"/>
      <c r="AZ125" s="37"/>
      <c r="BA125" s="40" t="s">
        <v>221</v>
      </c>
      <c r="BB125" s="40" t="s">
        <v>403</v>
      </c>
      <c r="BC125" s="40" t="s">
        <v>404</v>
      </c>
      <c r="BD125" s="42">
        <v>3160</v>
      </c>
      <c r="BE125" s="40"/>
      <c r="BF125" s="52"/>
      <c r="BG125" s="40" t="s">
        <v>1027</v>
      </c>
      <c r="BH125" s="47"/>
      <c r="BI125" s="47"/>
      <c r="BJ125" s="38" t="s">
        <v>407</v>
      </c>
      <c r="BK125" s="47" t="s">
        <v>588</v>
      </c>
      <c r="BL125" s="125"/>
      <c r="BM125" s="125" t="s">
        <v>6514</v>
      </c>
      <c r="BN125" s="125"/>
    </row>
    <row r="126" s="88" customFormat="1" ht="60" customHeight="1">
      <c r="A126" s="37"/>
      <c r="B126" s="37" t="s">
        <v>62</v>
      </c>
      <c r="C126" s="37" t="s">
        <v>63</v>
      </c>
      <c r="D126" s="56" t="s">
        <v>64</v>
      </c>
      <c r="E126" s="56">
        <v>310</v>
      </c>
      <c r="F126" s="40" t="s">
        <v>4944</v>
      </c>
      <c r="G126" s="40" t="s">
        <v>857</v>
      </c>
      <c r="H126" s="56" t="s">
        <v>4973</v>
      </c>
      <c r="I126" s="48" t="s">
        <v>577</v>
      </c>
      <c r="J126" s="40" t="s">
        <v>578</v>
      </c>
      <c r="K126" s="49" t="s">
        <v>579</v>
      </c>
      <c r="L126" s="57" t="s">
        <v>580</v>
      </c>
      <c r="M126" s="49" t="s">
        <v>581</v>
      </c>
      <c r="N126" s="49" t="s">
        <v>4974</v>
      </c>
      <c r="O126" s="37" t="s">
        <v>397</v>
      </c>
      <c r="P126" s="37" t="s">
        <v>76</v>
      </c>
      <c r="Q126" s="42" t="s">
        <v>398</v>
      </c>
      <c r="R126" s="96">
        <v>42592</v>
      </c>
      <c r="S126" s="48">
        <v>15</v>
      </c>
      <c r="T126" s="45">
        <v>48070</v>
      </c>
      <c r="U126" s="56" t="s">
        <v>100</v>
      </c>
      <c r="V126" s="47"/>
      <c r="W126" s="42" t="s">
        <v>399</v>
      </c>
      <c r="X126" s="48">
        <v>100</v>
      </c>
      <c r="Y126" s="48"/>
      <c r="Z126" s="42" t="s">
        <v>399</v>
      </c>
      <c r="AA126" s="56" t="s">
        <v>400</v>
      </c>
      <c r="AB126" s="48"/>
      <c r="AC126" s="42" t="s">
        <v>399</v>
      </c>
      <c r="AD126" s="49">
        <v>24</v>
      </c>
      <c r="AE126" s="91">
        <v>45002</v>
      </c>
      <c r="AF126" s="51">
        <v>45732</v>
      </c>
      <c r="AG126" s="40" t="s">
        <v>82</v>
      </c>
      <c r="AH126" s="40" t="s">
        <v>83</v>
      </c>
      <c r="AI126" s="37" t="s">
        <v>6653</v>
      </c>
      <c r="AJ126" s="40" t="s">
        <v>1623</v>
      </c>
      <c r="AK126" s="51" t="s">
        <v>6510</v>
      </c>
      <c r="AL126" s="42"/>
      <c r="AM126" s="42" t="s">
        <v>86</v>
      </c>
      <c r="AN126" s="42" t="s">
        <v>87</v>
      </c>
      <c r="AO126" s="42" t="s">
        <v>88</v>
      </c>
      <c r="AP126" s="48" t="s">
        <v>584</v>
      </c>
      <c r="AQ126" s="41" t="s">
        <v>665</v>
      </c>
      <c r="AR126" s="51"/>
      <c r="AS126" s="42" t="s">
        <v>91</v>
      </c>
      <c r="AT126" s="37" t="s">
        <v>385</v>
      </c>
      <c r="AU126" s="37"/>
      <c r="AV126" s="40"/>
      <c r="AW126" s="40"/>
      <c r="AX126" s="37"/>
      <c r="AY126" s="37"/>
      <c r="AZ126" s="37"/>
      <c r="BA126" s="40" t="s">
        <v>221</v>
      </c>
      <c r="BB126" s="40" t="s">
        <v>403</v>
      </c>
      <c r="BC126" s="40" t="s">
        <v>404</v>
      </c>
      <c r="BD126" s="42">
        <v>3160</v>
      </c>
      <c r="BE126" s="40"/>
      <c r="BF126" s="52"/>
      <c r="BG126" s="40" t="s">
        <v>1027</v>
      </c>
      <c r="BH126" s="47"/>
      <c r="BI126" s="47"/>
      <c r="BJ126" s="38" t="s">
        <v>407</v>
      </c>
      <c r="BK126" s="47" t="s">
        <v>588</v>
      </c>
      <c r="BL126" s="125"/>
      <c r="BM126" s="125" t="s">
        <v>6514</v>
      </c>
      <c r="BN126" s="125"/>
    </row>
    <row r="127" s="36" customFormat="1" ht="60" customHeight="1">
      <c r="A127" s="37"/>
      <c r="B127" s="37" t="s">
        <v>62</v>
      </c>
      <c r="C127" s="37" t="s">
        <v>63</v>
      </c>
      <c r="D127" s="56" t="s">
        <v>64</v>
      </c>
      <c r="E127" s="56">
        <v>600</v>
      </c>
      <c r="F127" s="40" t="s">
        <v>5186</v>
      </c>
      <c r="G127" s="47" t="s">
        <v>5258</v>
      </c>
      <c r="H127" s="47" t="s">
        <v>5259</v>
      </c>
      <c r="I127" s="48" t="s">
        <v>5260</v>
      </c>
      <c r="J127" s="40" t="s">
        <v>5261</v>
      </c>
      <c r="K127" s="49" t="s">
        <v>5262</v>
      </c>
      <c r="L127" s="49" t="s">
        <v>5263</v>
      </c>
      <c r="M127" s="49" t="s">
        <v>5264</v>
      </c>
      <c r="N127" s="47">
        <v>665</v>
      </c>
      <c r="O127" s="37" t="s">
        <v>5265</v>
      </c>
      <c r="P127" s="37" t="s">
        <v>76</v>
      </c>
      <c r="Q127" s="42" t="s">
        <v>1193</v>
      </c>
      <c r="R127" s="96">
        <v>41306</v>
      </c>
      <c r="S127" s="48">
        <v>12</v>
      </c>
      <c r="T127" s="45">
        <v>45688.400000000001</v>
      </c>
      <c r="U127" s="47">
        <v>-2</v>
      </c>
      <c r="V127" s="47" t="s">
        <v>325</v>
      </c>
      <c r="W127" s="47" t="s">
        <v>5266</v>
      </c>
      <c r="X127" s="47">
        <v>2</v>
      </c>
      <c r="Y127" s="47" t="s">
        <v>994</v>
      </c>
      <c r="Z127" s="47" t="s">
        <v>5266</v>
      </c>
      <c r="AA127" s="56" t="s">
        <v>5267</v>
      </c>
      <c r="AB127" s="47"/>
      <c r="AC127" s="42" t="s">
        <v>141</v>
      </c>
      <c r="AD127" s="47">
        <v>24</v>
      </c>
      <c r="AE127" s="96">
        <v>44979</v>
      </c>
      <c r="AF127" s="51">
        <v>45709</v>
      </c>
      <c r="AG127" s="40" t="s">
        <v>82</v>
      </c>
      <c r="AH127" s="40" t="s">
        <v>83</v>
      </c>
      <c r="AI127" s="47" t="s">
        <v>6654</v>
      </c>
      <c r="AJ127" s="40" t="s">
        <v>295</v>
      </c>
      <c r="AK127" s="51" t="s">
        <v>6517</v>
      </c>
      <c r="AL127" s="103"/>
      <c r="AM127" s="42" t="s">
        <v>86</v>
      </c>
      <c r="AN127" s="42" t="s">
        <v>87</v>
      </c>
      <c r="AO127" s="42" t="s">
        <v>88</v>
      </c>
      <c r="AP127" s="47" t="s">
        <v>5269</v>
      </c>
      <c r="AQ127" s="96">
        <v>43739</v>
      </c>
      <c r="AR127" s="103"/>
      <c r="AS127" s="42" t="s">
        <v>91</v>
      </c>
      <c r="AT127" s="47" t="s">
        <v>385</v>
      </c>
      <c r="AU127" s="103"/>
      <c r="AV127" s="96">
        <v>45316</v>
      </c>
      <c r="AW127" s="40"/>
      <c r="AX127" s="103"/>
      <c r="AY127" s="103"/>
      <c r="AZ127" s="103"/>
      <c r="BA127" s="103"/>
      <c r="BB127" s="40" t="s">
        <v>5270</v>
      </c>
      <c r="BC127" s="40"/>
      <c r="BD127" s="42"/>
      <c r="BE127" s="103"/>
      <c r="BF127" s="197"/>
      <c r="BG127" s="47"/>
      <c r="BH127" s="54"/>
      <c r="BI127" s="371" t="s">
        <v>5271</v>
      </c>
      <c r="BJ127" s="41" t="s">
        <v>5272</v>
      </c>
      <c r="BK127" s="41" t="s">
        <v>5273</v>
      </c>
      <c r="BL127" s="55"/>
      <c r="BM127" s="55"/>
      <c r="BN127" s="55"/>
    </row>
    <row r="128" s="55" customFormat="1" ht="60" customHeight="1">
      <c r="A128" s="58"/>
      <c r="B128" s="58" t="s">
        <v>62</v>
      </c>
      <c r="C128" s="58" t="s">
        <v>63</v>
      </c>
      <c r="D128" s="59" t="s">
        <v>64</v>
      </c>
      <c r="E128" s="59">
        <v>600</v>
      </c>
      <c r="F128" s="62" t="s">
        <v>5186</v>
      </c>
      <c r="G128" s="62" t="s">
        <v>5274</v>
      </c>
      <c r="H128" s="59" t="s">
        <v>5275</v>
      </c>
      <c r="I128" s="59" t="s">
        <v>5276</v>
      </c>
      <c r="J128" s="62" t="s">
        <v>5277</v>
      </c>
      <c r="K128" s="64" t="s">
        <v>5278</v>
      </c>
      <c r="L128" s="64" t="s">
        <v>5279</v>
      </c>
      <c r="M128" s="62" t="s">
        <v>5280</v>
      </c>
      <c r="N128" s="59" t="s">
        <v>5281</v>
      </c>
      <c r="O128" s="58" t="s">
        <v>5282</v>
      </c>
      <c r="P128" s="58" t="s">
        <v>76</v>
      </c>
      <c r="Q128" s="66" t="s">
        <v>289</v>
      </c>
      <c r="R128" s="115">
        <v>42644</v>
      </c>
      <c r="S128" s="63">
        <v>8</v>
      </c>
      <c r="T128" s="69">
        <v>45565.599999999999</v>
      </c>
      <c r="U128" s="59" t="s">
        <v>5283</v>
      </c>
      <c r="V128" s="71"/>
      <c r="W128" s="71" t="s">
        <v>5284</v>
      </c>
      <c r="X128" s="63">
        <v>540</v>
      </c>
      <c r="Y128" s="63"/>
      <c r="Z128" s="66" t="s">
        <v>5284</v>
      </c>
      <c r="AA128" s="59" t="s">
        <v>1127</v>
      </c>
      <c r="AB128" s="63"/>
      <c r="AC128" s="66" t="s">
        <v>141</v>
      </c>
      <c r="AD128" s="64">
        <v>48</v>
      </c>
      <c r="AE128" s="72">
        <v>44181</v>
      </c>
      <c r="AF128" s="73">
        <v>45641</v>
      </c>
      <c r="AG128" s="62" t="s">
        <v>82</v>
      </c>
      <c r="AH128" s="62" t="s">
        <v>83</v>
      </c>
      <c r="AI128" s="66" t="s">
        <v>5285</v>
      </c>
      <c r="AJ128" s="62" t="s">
        <v>85</v>
      </c>
      <c r="AK128" s="73" t="s">
        <v>6517</v>
      </c>
      <c r="AL128" s="66"/>
      <c r="AM128" s="66" t="s">
        <v>86</v>
      </c>
      <c r="AN128" s="66" t="s">
        <v>87</v>
      </c>
      <c r="AO128" s="66" t="s">
        <v>88</v>
      </c>
      <c r="AP128" s="63"/>
      <c r="AQ128" s="74"/>
      <c r="AR128" s="73"/>
      <c r="AS128" s="66" t="s">
        <v>91</v>
      </c>
      <c r="AT128" s="58"/>
      <c r="AU128" s="58"/>
      <c r="AV128" s="62"/>
      <c r="AW128" s="62"/>
      <c r="AX128" s="58"/>
      <c r="AY128" s="58"/>
      <c r="AZ128" s="58"/>
      <c r="BA128" s="62"/>
      <c r="BB128" s="62" t="s">
        <v>297</v>
      </c>
      <c r="BC128" s="62" t="s">
        <v>298</v>
      </c>
      <c r="BD128" s="66"/>
      <c r="BE128" s="62"/>
      <c r="BF128" s="75"/>
      <c r="BG128" s="76"/>
      <c r="BH128" s="77"/>
      <c r="BI128" s="71"/>
      <c r="BJ128" s="71"/>
      <c r="BK128" s="71"/>
      <c r="BM128" s="55" t="s">
        <v>6620</v>
      </c>
    </row>
    <row r="129" s="55" customFormat="1" ht="60" customHeight="1">
      <c r="A129" s="58"/>
      <c r="B129" s="58" t="s">
        <v>62</v>
      </c>
      <c r="C129" s="58" t="s">
        <v>63</v>
      </c>
      <c r="D129" s="59" t="s">
        <v>64</v>
      </c>
      <c r="E129" s="59">
        <v>600</v>
      </c>
      <c r="F129" s="62" t="s">
        <v>5186</v>
      </c>
      <c r="G129" s="62" t="s">
        <v>5359</v>
      </c>
      <c r="H129" s="59" t="s">
        <v>5360</v>
      </c>
      <c r="I129" s="59" t="s">
        <v>5276</v>
      </c>
      <c r="J129" s="62" t="s">
        <v>5277</v>
      </c>
      <c r="K129" s="64" t="s">
        <v>5278</v>
      </c>
      <c r="L129" s="64" t="s">
        <v>5279</v>
      </c>
      <c r="M129" s="62" t="s">
        <v>5280</v>
      </c>
      <c r="N129" s="59" t="s">
        <v>5361</v>
      </c>
      <c r="O129" s="58" t="s">
        <v>5282</v>
      </c>
      <c r="P129" s="58" t="s">
        <v>76</v>
      </c>
      <c r="Q129" s="66" t="s">
        <v>289</v>
      </c>
      <c r="R129" s="115" t="s">
        <v>5362</v>
      </c>
      <c r="S129" s="63">
        <v>8</v>
      </c>
      <c r="T129" s="69">
        <v>45565.599999999999</v>
      </c>
      <c r="U129" s="59">
        <v>0.14999999999999999</v>
      </c>
      <c r="V129" s="71"/>
      <c r="W129" s="71" t="s">
        <v>5284</v>
      </c>
      <c r="X129" s="63">
        <v>540</v>
      </c>
      <c r="Y129" s="63"/>
      <c r="Z129" s="66" t="s">
        <v>5284</v>
      </c>
      <c r="AA129" s="59" t="s">
        <v>1127</v>
      </c>
      <c r="AB129" s="63"/>
      <c r="AC129" s="66" t="s">
        <v>141</v>
      </c>
      <c r="AD129" s="64">
        <v>48</v>
      </c>
      <c r="AE129" s="72">
        <v>44181</v>
      </c>
      <c r="AF129" s="73">
        <v>45641</v>
      </c>
      <c r="AG129" s="62" t="s">
        <v>82</v>
      </c>
      <c r="AH129" s="62" t="s">
        <v>83</v>
      </c>
      <c r="AI129" s="66" t="s">
        <v>5363</v>
      </c>
      <c r="AJ129" s="62" t="s">
        <v>85</v>
      </c>
      <c r="AK129" s="73" t="s">
        <v>6517</v>
      </c>
      <c r="AL129" s="66"/>
      <c r="AM129" s="66" t="s">
        <v>86</v>
      </c>
      <c r="AN129" s="66" t="s">
        <v>87</v>
      </c>
      <c r="AO129" s="66" t="s">
        <v>88</v>
      </c>
      <c r="AP129" s="63"/>
      <c r="AQ129" s="74"/>
      <c r="AR129" s="73"/>
      <c r="AS129" s="66" t="s">
        <v>91</v>
      </c>
      <c r="AT129" s="58"/>
      <c r="AU129" s="58"/>
      <c r="AV129" s="62"/>
      <c r="AW129" s="62"/>
      <c r="AX129" s="58"/>
      <c r="AY129" s="58"/>
      <c r="AZ129" s="58"/>
      <c r="BA129" s="62"/>
      <c r="BB129" s="62" t="s">
        <v>297</v>
      </c>
      <c r="BC129" s="62" t="s">
        <v>298</v>
      </c>
      <c r="BD129" s="66"/>
      <c r="BE129" s="62"/>
      <c r="BF129" s="75"/>
      <c r="BG129" s="76"/>
      <c r="BH129" s="77"/>
      <c r="BI129" s="71"/>
      <c r="BJ129" s="71"/>
      <c r="BK129" s="71"/>
      <c r="BM129" s="55" t="s">
        <v>6620</v>
      </c>
    </row>
    <row r="130" s="36" customFormat="1" ht="60" customHeight="1">
      <c r="A130" s="37"/>
      <c r="B130" s="37" t="s">
        <v>62</v>
      </c>
      <c r="C130" s="37" t="s">
        <v>63</v>
      </c>
      <c r="D130" s="56" t="s">
        <v>64</v>
      </c>
      <c r="E130" s="56">
        <v>600</v>
      </c>
      <c r="F130" s="40" t="s">
        <v>5186</v>
      </c>
      <c r="G130" s="47" t="s">
        <v>5420</v>
      </c>
      <c r="H130" s="47" t="s">
        <v>5421</v>
      </c>
      <c r="I130" s="48" t="s">
        <v>5260</v>
      </c>
      <c r="J130" s="40" t="s">
        <v>5357</v>
      </c>
      <c r="K130" s="49" t="s">
        <v>5262</v>
      </c>
      <c r="L130" s="49" t="s">
        <v>5263</v>
      </c>
      <c r="M130" s="49" t="s">
        <v>5264</v>
      </c>
      <c r="N130" s="47">
        <v>669</v>
      </c>
      <c r="O130" s="37" t="s">
        <v>5265</v>
      </c>
      <c r="P130" s="37" t="s">
        <v>76</v>
      </c>
      <c r="Q130" s="42" t="s">
        <v>1193</v>
      </c>
      <c r="R130" s="96">
        <v>44987</v>
      </c>
      <c r="S130" s="48">
        <v>12</v>
      </c>
      <c r="T130" s="45">
        <v>49369.400000000001</v>
      </c>
      <c r="U130" s="47">
        <v>-2</v>
      </c>
      <c r="V130" s="47" t="s">
        <v>325</v>
      </c>
      <c r="W130" s="47" t="s">
        <v>5266</v>
      </c>
      <c r="X130" s="47">
        <v>2</v>
      </c>
      <c r="Y130" s="47" t="s">
        <v>325</v>
      </c>
      <c r="Z130" s="47" t="s">
        <v>5266</v>
      </c>
      <c r="AA130" s="56" t="s">
        <v>5267</v>
      </c>
      <c r="AB130" s="47"/>
      <c r="AC130" s="42" t="s">
        <v>141</v>
      </c>
      <c r="AD130" s="47">
        <v>24</v>
      </c>
      <c r="AE130" s="96">
        <v>44979</v>
      </c>
      <c r="AF130" s="51">
        <v>45709</v>
      </c>
      <c r="AG130" s="40" t="s">
        <v>82</v>
      </c>
      <c r="AH130" s="40" t="s">
        <v>83</v>
      </c>
      <c r="AI130" s="47" t="s">
        <v>6655</v>
      </c>
      <c r="AJ130" s="40" t="s">
        <v>295</v>
      </c>
      <c r="AK130" s="51" t="s">
        <v>6517</v>
      </c>
      <c r="AL130" s="103"/>
      <c r="AM130" s="42" t="s">
        <v>86</v>
      </c>
      <c r="AN130" s="42" t="s">
        <v>87</v>
      </c>
      <c r="AO130" s="42" t="s">
        <v>88</v>
      </c>
      <c r="AP130" s="47" t="s">
        <v>5269</v>
      </c>
      <c r="AQ130" s="96">
        <v>43466</v>
      </c>
      <c r="AR130" s="103"/>
      <c r="AS130" s="42" t="s">
        <v>91</v>
      </c>
      <c r="AT130" s="47" t="s">
        <v>385</v>
      </c>
      <c r="AU130" s="103"/>
      <c r="AV130" s="96">
        <v>44760</v>
      </c>
      <c r="AW130" s="40"/>
      <c r="AX130" s="103"/>
      <c r="AY130" s="103"/>
      <c r="AZ130" s="103"/>
      <c r="BA130" s="103"/>
      <c r="BB130" s="40" t="s">
        <v>5270</v>
      </c>
      <c r="BC130" s="40"/>
      <c r="BD130" s="42"/>
      <c r="BE130" s="103"/>
      <c r="BF130" s="197"/>
      <c r="BG130" s="47"/>
      <c r="BH130" s="54"/>
      <c r="BI130" s="371" t="s">
        <v>5271</v>
      </c>
      <c r="BJ130" s="41" t="s">
        <v>5272</v>
      </c>
      <c r="BK130" s="41" t="s">
        <v>5273</v>
      </c>
      <c r="BL130" s="55"/>
      <c r="BM130" s="55" t="s">
        <v>6620</v>
      </c>
      <c r="BN130" s="55"/>
    </row>
    <row r="131" s="55" customFormat="1" ht="60" customHeight="1">
      <c r="A131" s="58"/>
      <c r="B131" s="58" t="s">
        <v>62</v>
      </c>
      <c r="C131" s="58" t="s">
        <v>63</v>
      </c>
      <c r="D131" s="59" t="s">
        <v>64</v>
      </c>
      <c r="E131" s="59">
        <v>600</v>
      </c>
      <c r="F131" s="62" t="s">
        <v>5186</v>
      </c>
      <c r="G131" s="62" t="s">
        <v>5423</v>
      </c>
      <c r="H131" s="59" t="s">
        <v>5424</v>
      </c>
      <c r="I131" s="59" t="s">
        <v>5276</v>
      </c>
      <c r="J131" s="62" t="s">
        <v>5277</v>
      </c>
      <c r="K131" s="64" t="s">
        <v>5278</v>
      </c>
      <c r="L131" s="64" t="s">
        <v>5279</v>
      </c>
      <c r="M131" s="62" t="s">
        <v>5280</v>
      </c>
      <c r="N131" s="59" t="s">
        <v>5425</v>
      </c>
      <c r="O131" s="58" t="s">
        <v>5282</v>
      </c>
      <c r="P131" s="58" t="s">
        <v>76</v>
      </c>
      <c r="Q131" s="66" t="s">
        <v>289</v>
      </c>
      <c r="R131" s="115" t="s">
        <v>5362</v>
      </c>
      <c r="S131" s="63">
        <v>8</v>
      </c>
      <c r="T131" s="69">
        <v>45565.599999999999</v>
      </c>
      <c r="U131" s="59">
        <v>0.14999999999999999</v>
      </c>
      <c r="V131" s="71"/>
      <c r="W131" s="71" t="s">
        <v>5284</v>
      </c>
      <c r="X131" s="63">
        <v>540</v>
      </c>
      <c r="Y131" s="63"/>
      <c r="Z131" s="66" t="s">
        <v>5284</v>
      </c>
      <c r="AA131" s="59" t="s">
        <v>1127</v>
      </c>
      <c r="AB131" s="63"/>
      <c r="AC131" s="66" t="s">
        <v>141</v>
      </c>
      <c r="AD131" s="64">
        <v>48</v>
      </c>
      <c r="AE131" s="72">
        <v>44181</v>
      </c>
      <c r="AF131" s="73">
        <v>45641</v>
      </c>
      <c r="AG131" s="62" t="s">
        <v>82</v>
      </c>
      <c r="AH131" s="62" t="s">
        <v>83</v>
      </c>
      <c r="AI131" s="66" t="s">
        <v>5426</v>
      </c>
      <c r="AJ131" s="62" t="s">
        <v>85</v>
      </c>
      <c r="AK131" s="73" t="s">
        <v>6517</v>
      </c>
      <c r="AL131" s="66"/>
      <c r="AM131" s="66" t="s">
        <v>86</v>
      </c>
      <c r="AN131" s="66" t="s">
        <v>87</v>
      </c>
      <c r="AO131" s="66" t="s">
        <v>88</v>
      </c>
      <c r="AP131" s="63"/>
      <c r="AQ131" s="74"/>
      <c r="AR131" s="73"/>
      <c r="AS131" s="66" t="s">
        <v>91</v>
      </c>
      <c r="AT131" s="58"/>
      <c r="AU131" s="58"/>
      <c r="AV131" s="62"/>
      <c r="AW131" s="62"/>
      <c r="AX131" s="58"/>
      <c r="AY131" s="58"/>
      <c r="AZ131" s="58"/>
      <c r="BA131" s="62"/>
      <c r="BB131" s="62" t="s">
        <v>297</v>
      </c>
      <c r="BC131" s="62" t="s">
        <v>298</v>
      </c>
      <c r="BD131" s="66"/>
      <c r="BE131" s="62"/>
      <c r="BF131" s="75"/>
      <c r="BG131" s="76"/>
      <c r="BH131" s="77"/>
      <c r="BI131" s="71"/>
      <c r="BJ131" s="71"/>
      <c r="BK131" s="71"/>
      <c r="BM131" s="55" t="s">
        <v>6620</v>
      </c>
    </row>
    <row r="132" s="36" customFormat="1" ht="60" customHeight="1">
      <c r="A132" s="37"/>
      <c r="B132" s="37" t="s">
        <v>62</v>
      </c>
      <c r="C132" s="37" t="s">
        <v>63</v>
      </c>
      <c r="D132" s="56" t="s">
        <v>64</v>
      </c>
      <c r="E132" s="56">
        <v>600</v>
      </c>
      <c r="F132" s="40" t="s">
        <v>5186</v>
      </c>
      <c r="G132" s="47" t="s">
        <v>5485</v>
      </c>
      <c r="H132" s="47" t="s">
        <v>5486</v>
      </c>
      <c r="I132" s="48" t="s">
        <v>5260</v>
      </c>
      <c r="J132" s="40" t="s">
        <v>5357</v>
      </c>
      <c r="K132" s="49" t="s">
        <v>5262</v>
      </c>
      <c r="L132" s="49" t="s">
        <v>5263</v>
      </c>
      <c r="M132" s="49" t="s">
        <v>5264</v>
      </c>
      <c r="N132" s="47">
        <v>668</v>
      </c>
      <c r="O132" s="37" t="s">
        <v>5265</v>
      </c>
      <c r="P132" s="37" t="s">
        <v>76</v>
      </c>
      <c r="Q132" s="42" t="s">
        <v>1193</v>
      </c>
      <c r="R132" s="96">
        <v>41306</v>
      </c>
      <c r="S132" s="48">
        <v>12</v>
      </c>
      <c r="T132" s="45">
        <v>45688.400000000001</v>
      </c>
      <c r="U132" s="47">
        <v>-2</v>
      </c>
      <c r="V132" s="47" t="s">
        <v>325</v>
      </c>
      <c r="W132" s="47" t="s">
        <v>5266</v>
      </c>
      <c r="X132" s="47">
        <v>2</v>
      </c>
      <c r="Y132" s="47" t="s">
        <v>325</v>
      </c>
      <c r="Z132" s="47" t="s">
        <v>5266</v>
      </c>
      <c r="AA132" s="56" t="s">
        <v>5267</v>
      </c>
      <c r="AB132" s="47"/>
      <c r="AC132" s="42" t="s">
        <v>141</v>
      </c>
      <c r="AD132" s="47">
        <v>24</v>
      </c>
      <c r="AE132" s="96">
        <v>44874</v>
      </c>
      <c r="AF132" s="51">
        <v>45604</v>
      </c>
      <c r="AG132" s="40" t="s">
        <v>82</v>
      </c>
      <c r="AH132" s="40" t="s">
        <v>83</v>
      </c>
      <c r="AI132" s="47" t="s">
        <v>6656</v>
      </c>
      <c r="AJ132" s="40" t="s">
        <v>295</v>
      </c>
      <c r="AK132" s="51" t="s">
        <v>6510</v>
      </c>
      <c r="AL132" s="103"/>
      <c r="AM132" s="42" t="s">
        <v>86</v>
      </c>
      <c r="AN132" s="42" t="s">
        <v>87</v>
      </c>
      <c r="AO132" s="42" t="s">
        <v>88</v>
      </c>
      <c r="AP132" s="47" t="s">
        <v>5269</v>
      </c>
      <c r="AQ132" s="96">
        <v>43466</v>
      </c>
      <c r="AR132" s="103"/>
      <c r="AS132" s="42" t="s">
        <v>91</v>
      </c>
      <c r="AT132" s="47" t="s">
        <v>385</v>
      </c>
      <c r="AU132" s="103"/>
      <c r="AV132" s="96">
        <v>44760</v>
      </c>
      <c r="AW132" s="40"/>
      <c r="AX132" s="103"/>
      <c r="AY132" s="103"/>
      <c r="AZ132" s="103"/>
      <c r="BA132" s="103"/>
      <c r="BB132" s="40" t="s">
        <v>5270</v>
      </c>
      <c r="BC132" s="40"/>
      <c r="BD132" s="42"/>
      <c r="BE132" s="103"/>
      <c r="BF132" s="197"/>
      <c r="BG132" s="47" t="s">
        <v>5488</v>
      </c>
      <c r="BH132" s="54"/>
      <c r="BI132" s="371" t="s">
        <v>5271</v>
      </c>
      <c r="BJ132" s="41" t="s">
        <v>5272</v>
      </c>
      <c r="BK132" s="41" t="s">
        <v>5273</v>
      </c>
      <c r="BL132" s="55"/>
      <c r="BM132" s="55" t="s">
        <v>6620</v>
      </c>
      <c r="BN132" s="55"/>
    </row>
    <row r="133" s="55" customFormat="1" ht="60" customHeight="1">
      <c r="A133" s="58"/>
      <c r="B133" s="58" t="s">
        <v>62</v>
      </c>
      <c r="C133" s="58" t="s">
        <v>63</v>
      </c>
      <c r="D133" s="59" t="s">
        <v>64</v>
      </c>
      <c r="E133" s="59">
        <v>600</v>
      </c>
      <c r="F133" s="62" t="s">
        <v>5186</v>
      </c>
      <c r="G133" s="62" t="s">
        <v>5489</v>
      </c>
      <c r="H133" s="59" t="s">
        <v>5490</v>
      </c>
      <c r="I133" s="59" t="s">
        <v>5276</v>
      </c>
      <c r="J133" s="62" t="s">
        <v>5277</v>
      </c>
      <c r="K133" s="64" t="s">
        <v>5278</v>
      </c>
      <c r="L133" s="64" t="s">
        <v>5279</v>
      </c>
      <c r="M133" s="62" t="s">
        <v>5280</v>
      </c>
      <c r="N133" s="59" t="s">
        <v>5491</v>
      </c>
      <c r="O133" s="58" t="s">
        <v>5282</v>
      </c>
      <c r="P133" s="58" t="s">
        <v>76</v>
      </c>
      <c r="Q133" s="66" t="s">
        <v>289</v>
      </c>
      <c r="R133" s="115" t="s">
        <v>5362</v>
      </c>
      <c r="S133" s="63">
        <v>8</v>
      </c>
      <c r="T133" s="69">
        <v>45565.599999999999</v>
      </c>
      <c r="U133" s="59">
        <v>0.14999999999999999</v>
      </c>
      <c r="V133" s="71"/>
      <c r="W133" s="71" t="s">
        <v>5284</v>
      </c>
      <c r="X133" s="63">
        <v>540</v>
      </c>
      <c r="Y133" s="63"/>
      <c r="Z133" s="66" t="s">
        <v>5284</v>
      </c>
      <c r="AA133" s="59" t="s">
        <v>1127</v>
      </c>
      <c r="AB133" s="63"/>
      <c r="AC133" s="66" t="s">
        <v>141</v>
      </c>
      <c r="AD133" s="64">
        <v>48</v>
      </c>
      <c r="AE133" s="72">
        <v>44181</v>
      </c>
      <c r="AF133" s="73">
        <v>45641</v>
      </c>
      <c r="AG133" s="62" t="s">
        <v>82</v>
      </c>
      <c r="AH133" s="62" t="s">
        <v>83</v>
      </c>
      <c r="AI133" s="66" t="s">
        <v>5492</v>
      </c>
      <c r="AJ133" s="62" t="s">
        <v>85</v>
      </c>
      <c r="AK133" s="73" t="s">
        <v>6517</v>
      </c>
      <c r="AL133" s="66"/>
      <c r="AM133" s="66" t="s">
        <v>86</v>
      </c>
      <c r="AN133" s="66" t="s">
        <v>87</v>
      </c>
      <c r="AO133" s="66" t="s">
        <v>88</v>
      </c>
      <c r="AP133" s="63"/>
      <c r="AQ133" s="74"/>
      <c r="AR133" s="73"/>
      <c r="AS133" s="66" t="s">
        <v>91</v>
      </c>
      <c r="AT133" s="58"/>
      <c r="AU133" s="58"/>
      <c r="AV133" s="62"/>
      <c r="AW133" s="62"/>
      <c r="AX133" s="58"/>
      <c r="AY133" s="58"/>
      <c r="AZ133" s="58"/>
      <c r="BA133" s="62"/>
      <c r="BB133" s="62" t="s">
        <v>297</v>
      </c>
      <c r="BC133" s="62" t="s">
        <v>298</v>
      </c>
      <c r="BD133" s="66"/>
      <c r="BE133" s="62"/>
      <c r="BF133" s="75"/>
      <c r="BG133" s="76"/>
      <c r="BH133" s="77"/>
      <c r="BI133" s="71"/>
      <c r="BJ133" s="71"/>
      <c r="BK133" s="71"/>
      <c r="BM133" s="55" t="s">
        <v>6620</v>
      </c>
    </row>
    <row r="134" s="36" customFormat="1" ht="60" customHeight="1">
      <c r="A134" s="37"/>
      <c r="B134" s="37" t="s">
        <v>62</v>
      </c>
      <c r="C134" s="37" t="s">
        <v>63</v>
      </c>
      <c r="D134" s="56" t="s">
        <v>64</v>
      </c>
      <c r="E134" s="56">
        <v>600</v>
      </c>
      <c r="F134" s="40" t="s">
        <v>5186</v>
      </c>
      <c r="G134" s="47" t="s">
        <v>5553</v>
      </c>
      <c r="H134" s="47" t="s">
        <v>5554</v>
      </c>
      <c r="I134" s="48" t="s">
        <v>5260</v>
      </c>
      <c r="J134" s="40" t="s">
        <v>5357</v>
      </c>
      <c r="K134" s="49" t="s">
        <v>5262</v>
      </c>
      <c r="L134" s="49" t="s">
        <v>5263</v>
      </c>
      <c r="M134" s="49" t="s">
        <v>5264</v>
      </c>
      <c r="N134" s="47">
        <v>671</v>
      </c>
      <c r="O134" s="37" t="s">
        <v>5265</v>
      </c>
      <c r="P134" s="37" t="s">
        <v>76</v>
      </c>
      <c r="Q134" s="42" t="s">
        <v>1193</v>
      </c>
      <c r="R134" s="96">
        <v>41306</v>
      </c>
      <c r="S134" s="48">
        <v>12</v>
      </c>
      <c r="T134" s="45">
        <v>45688.400000000001</v>
      </c>
      <c r="U134" s="47">
        <v>-2</v>
      </c>
      <c r="V134" s="47" t="s">
        <v>325</v>
      </c>
      <c r="W134" s="47" t="s">
        <v>5266</v>
      </c>
      <c r="X134" s="47">
        <v>2</v>
      </c>
      <c r="Y134" s="47" t="s">
        <v>325</v>
      </c>
      <c r="Z134" s="47" t="s">
        <v>5266</v>
      </c>
      <c r="AA134" s="56" t="s">
        <v>5267</v>
      </c>
      <c r="AB134" s="47"/>
      <c r="AC134" s="42" t="s">
        <v>141</v>
      </c>
      <c r="AD134" s="47">
        <v>24</v>
      </c>
      <c r="AE134" s="96">
        <v>44874</v>
      </c>
      <c r="AF134" s="51">
        <v>45604</v>
      </c>
      <c r="AG134" s="40" t="s">
        <v>82</v>
      </c>
      <c r="AH134" s="40" t="s">
        <v>83</v>
      </c>
      <c r="AI134" s="47" t="s">
        <v>6657</v>
      </c>
      <c r="AJ134" s="40" t="s">
        <v>295</v>
      </c>
      <c r="AK134" s="51" t="s">
        <v>6510</v>
      </c>
      <c r="AL134" s="103"/>
      <c r="AM134" s="42" t="s">
        <v>86</v>
      </c>
      <c r="AN134" s="42" t="s">
        <v>87</v>
      </c>
      <c r="AO134" s="42" t="s">
        <v>88</v>
      </c>
      <c r="AP134" s="47" t="s">
        <v>5269</v>
      </c>
      <c r="AQ134" s="96">
        <v>43466</v>
      </c>
      <c r="AR134" s="103"/>
      <c r="AS134" s="42" t="s">
        <v>91</v>
      </c>
      <c r="AT134" s="47" t="s">
        <v>385</v>
      </c>
      <c r="AU134" s="103"/>
      <c r="AV134" s="96">
        <v>44760</v>
      </c>
      <c r="AW134" s="40"/>
      <c r="AX134" s="103"/>
      <c r="AY134" s="103"/>
      <c r="AZ134" s="103"/>
      <c r="BA134" s="103"/>
      <c r="BB134" s="40" t="s">
        <v>5270</v>
      </c>
      <c r="BC134" s="40"/>
      <c r="BD134" s="42"/>
      <c r="BE134" s="103"/>
      <c r="BF134" s="197"/>
      <c r="BG134" s="47" t="s">
        <v>5556</v>
      </c>
      <c r="BH134" s="54"/>
      <c r="BI134" s="371" t="s">
        <v>5271</v>
      </c>
      <c r="BJ134" s="41" t="s">
        <v>5272</v>
      </c>
      <c r="BK134" s="41" t="s">
        <v>5273</v>
      </c>
      <c r="BL134" s="55"/>
      <c r="BM134" s="55" t="s">
        <v>6620</v>
      </c>
      <c r="BN134" s="55"/>
    </row>
    <row r="135" s="55" customFormat="1" ht="60" customHeight="1">
      <c r="A135" s="58"/>
      <c r="B135" s="58" t="s">
        <v>62</v>
      </c>
      <c r="C135" s="58" t="s">
        <v>63</v>
      </c>
      <c r="D135" s="59" t="s">
        <v>64</v>
      </c>
      <c r="E135" s="59">
        <v>600</v>
      </c>
      <c r="F135" s="62" t="s">
        <v>5186</v>
      </c>
      <c r="G135" s="62" t="s">
        <v>5557</v>
      </c>
      <c r="H135" s="59" t="s">
        <v>5558</v>
      </c>
      <c r="I135" s="59" t="s">
        <v>5276</v>
      </c>
      <c r="J135" s="62" t="s">
        <v>5277</v>
      </c>
      <c r="K135" s="64" t="s">
        <v>5278</v>
      </c>
      <c r="L135" s="64" t="s">
        <v>5279</v>
      </c>
      <c r="M135" s="62" t="s">
        <v>5280</v>
      </c>
      <c r="N135" s="59" t="s">
        <v>5559</v>
      </c>
      <c r="O135" s="58" t="s">
        <v>5282</v>
      </c>
      <c r="P135" s="58" t="s">
        <v>76</v>
      </c>
      <c r="Q135" s="66" t="s">
        <v>289</v>
      </c>
      <c r="R135" s="115" t="s">
        <v>5362</v>
      </c>
      <c r="S135" s="63">
        <v>8</v>
      </c>
      <c r="T135" s="69">
        <v>45565.599999999999</v>
      </c>
      <c r="U135" s="59">
        <v>0.14999999999999999</v>
      </c>
      <c r="V135" s="71"/>
      <c r="W135" s="71" t="s">
        <v>5284</v>
      </c>
      <c r="X135" s="63">
        <v>540</v>
      </c>
      <c r="Y135" s="63"/>
      <c r="Z135" s="66" t="s">
        <v>5284</v>
      </c>
      <c r="AA135" s="59" t="s">
        <v>1127</v>
      </c>
      <c r="AB135" s="63"/>
      <c r="AC135" s="66" t="s">
        <v>141</v>
      </c>
      <c r="AD135" s="64">
        <v>48</v>
      </c>
      <c r="AE135" s="72">
        <v>44181</v>
      </c>
      <c r="AF135" s="73">
        <v>45641</v>
      </c>
      <c r="AG135" s="62" t="s">
        <v>82</v>
      </c>
      <c r="AH135" s="62" t="s">
        <v>83</v>
      </c>
      <c r="AI135" s="66" t="s">
        <v>5560</v>
      </c>
      <c r="AJ135" s="62" t="s">
        <v>85</v>
      </c>
      <c r="AK135" s="73" t="s">
        <v>6517</v>
      </c>
      <c r="AL135" s="66"/>
      <c r="AM135" s="66" t="s">
        <v>86</v>
      </c>
      <c r="AN135" s="66" t="s">
        <v>87</v>
      </c>
      <c r="AO135" s="66" t="s">
        <v>88</v>
      </c>
      <c r="AP135" s="63"/>
      <c r="AQ135" s="74"/>
      <c r="AR135" s="73"/>
      <c r="AS135" s="66" t="s">
        <v>91</v>
      </c>
      <c r="AT135" s="58"/>
      <c r="AU135" s="58"/>
      <c r="AV135" s="62"/>
      <c r="AW135" s="62"/>
      <c r="AX135" s="58"/>
      <c r="AY135" s="58"/>
      <c r="AZ135" s="58"/>
      <c r="BA135" s="62"/>
      <c r="BB135" s="62" t="s">
        <v>297</v>
      </c>
      <c r="BC135" s="62" t="s">
        <v>298</v>
      </c>
      <c r="BD135" s="66"/>
      <c r="BE135" s="62"/>
      <c r="BF135" s="75"/>
      <c r="BG135" s="76"/>
      <c r="BH135" s="77"/>
      <c r="BI135" s="71"/>
      <c r="BJ135" s="71"/>
      <c r="BK135" s="71"/>
      <c r="BM135" s="55" t="s">
        <v>6620</v>
      </c>
    </row>
    <row r="136" s="36" customFormat="1" ht="60" customHeight="1">
      <c r="A136" s="37"/>
      <c r="B136" s="37" t="s">
        <v>62</v>
      </c>
      <c r="C136" s="37" t="s">
        <v>63</v>
      </c>
      <c r="D136" s="56" t="s">
        <v>64</v>
      </c>
      <c r="E136" s="56">
        <v>600</v>
      </c>
      <c r="F136" s="40" t="s">
        <v>5186</v>
      </c>
      <c r="G136" s="47" t="s">
        <v>5630</v>
      </c>
      <c r="H136" s="47" t="s">
        <v>5631</v>
      </c>
      <c r="I136" s="48" t="s">
        <v>5260</v>
      </c>
      <c r="J136" s="40" t="s">
        <v>5357</v>
      </c>
      <c r="K136" s="49" t="s">
        <v>5262</v>
      </c>
      <c r="L136" s="49" t="s">
        <v>5263</v>
      </c>
      <c r="M136" s="49" t="s">
        <v>5264</v>
      </c>
      <c r="N136" s="47">
        <v>667</v>
      </c>
      <c r="O136" s="37" t="s">
        <v>5265</v>
      </c>
      <c r="P136" s="37" t="s">
        <v>76</v>
      </c>
      <c r="Q136" s="42" t="s">
        <v>1193</v>
      </c>
      <c r="R136" s="96">
        <v>41306</v>
      </c>
      <c r="S136" s="48">
        <v>12</v>
      </c>
      <c r="T136" s="45">
        <v>45688.400000000001</v>
      </c>
      <c r="U136" s="47">
        <v>-2</v>
      </c>
      <c r="V136" s="47" t="s">
        <v>325</v>
      </c>
      <c r="W136" s="47" t="s">
        <v>5266</v>
      </c>
      <c r="X136" s="47">
        <v>2</v>
      </c>
      <c r="Y136" s="47" t="s">
        <v>325</v>
      </c>
      <c r="Z136" s="47" t="s">
        <v>5266</v>
      </c>
      <c r="AA136" s="56" t="s">
        <v>5267</v>
      </c>
      <c r="AB136" s="47"/>
      <c r="AC136" s="42" t="s">
        <v>141</v>
      </c>
      <c r="AD136" s="47">
        <v>24</v>
      </c>
      <c r="AE136" s="96">
        <v>44874</v>
      </c>
      <c r="AF136" s="51">
        <v>45604</v>
      </c>
      <c r="AG136" s="40" t="s">
        <v>82</v>
      </c>
      <c r="AH136" s="40" t="s">
        <v>83</v>
      </c>
      <c r="AI136" s="47" t="s">
        <v>6658</v>
      </c>
      <c r="AJ136" s="40" t="s">
        <v>295</v>
      </c>
      <c r="AK136" s="51" t="s">
        <v>6510</v>
      </c>
      <c r="AL136" s="103"/>
      <c r="AM136" s="42" t="s">
        <v>86</v>
      </c>
      <c r="AN136" s="42" t="s">
        <v>87</v>
      </c>
      <c r="AO136" s="42" t="s">
        <v>88</v>
      </c>
      <c r="AP136" s="47" t="s">
        <v>5269</v>
      </c>
      <c r="AQ136" s="91" t="s">
        <v>5633</v>
      </c>
      <c r="AR136" s="103"/>
      <c r="AS136" s="42" t="s">
        <v>91</v>
      </c>
      <c r="AT136" s="47" t="s">
        <v>385</v>
      </c>
      <c r="AU136" s="103"/>
      <c r="AV136" s="96">
        <v>45316</v>
      </c>
      <c r="AW136" s="40"/>
      <c r="AX136" s="103"/>
      <c r="AY136" s="103"/>
      <c r="AZ136" s="103"/>
      <c r="BA136" s="103"/>
      <c r="BB136" s="40" t="s">
        <v>5270</v>
      </c>
      <c r="BC136" s="40"/>
      <c r="BD136" s="42"/>
      <c r="BE136" s="103"/>
      <c r="BF136" s="197"/>
      <c r="BG136" s="47"/>
      <c r="BH136" s="54"/>
      <c r="BI136" s="41" t="s">
        <v>5271</v>
      </c>
      <c r="BJ136" s="41" t="s">
        <v>5272</v>
      </c>
      <c r="BK136" s="41" t="s">
        <v>5273</v>
      </c>
      <c r="BL136" s="55"/>
      <c r="BM136" s="55" t="s">
        <v>6620</v>
      </c>
      <c r="BN136" s="55"/>
    </row>
    <row r="137" s="55" customFormat="1" ht="60" customHeight="1">
      <c r="A137" s="58"/>
      <c r="B137" s="58" t="s">
        <v>62</v>
      </c>
      <c r="C137" s="58" t="s">
        <v>63</v>
      </c>
      <c r="D137" s="59" t="s">
        <v>64</v>
      </c>
      <c r="E137" s="59">
        <v>600</v>
      </c>
      <c r="F137" s="62" t="s">
        <v>5186</v>
      </c>
      <c r="G137" s="62" t="s">
        <v>5634</v>
      </c>
      <c r="H137" s="59" t="s">
        <v>5635</v>
      </c>
      <c r="I137" s="59" t="s">
        <v>5276</v>
      </c>
      <c r="J137" s="62" t="s">
        <v>5277</v>
      </c>
      <c r="K137" s="64" t="s">
        <v>5278</v>
      </c>
      <c r="L137" s="64" t="s">
        <v>5279</v>
      </c>
      <c r="M137" s="62" t="s">
        <v>5280</v>
      </c>
      <c r="N137" s="59" t="s">
        <v>5636</v>
      </c>
      <c r="O137" s="58" t="s">
        <v>5282</v>
      </c>
      <c r="P137" s="58" t="s">
        <v>76</v>
      </c>
      <c r="Q137" s="66" t="s">
        <v>289</v>
      </c>
      <c r="R137" s="115" t="s">
        <v>5362</v>
      </c>
      <c r="S137" s="63">
        <v>8</v>
      </c>
      <c r="T137" s="69">
        <v>45565.599999999999</v>
      </c>
      <c r="U137" s="59">
        <v>0.14999999999999999</v>
      </c>
      <c r="V137" s="71"/>
      <c r="W137" s="71" t="s">
        <v>5284</v>
      </c>
      <c r="X137" s="63">
        <v>540</v>
      </c>
      <c r="Y137" s="63"/>
      <c r="Z137" s="66" t="s">
        <v>5284</v>
      </c>
      <c r="AA137" s="59" t="s">
        <v>1127</v>
      </c>
      <c r="AB137" s="63"/>
      <c r="AC137" s="66" t="s">
        <v>141</v>
      </c>
      <c r="AD137" s="64">
        <v>48</v>
      </c>
      <c r="AE137" s="72">
        <v>44181</v>
      </c>
      <c r="AF137" s="73">
        <v>45641</v>
      </c>
      <c r="AG137" s="62" t="s">
        <v>82</v>
      </c>
      <c r="AH137" s="62" t="s">
        <v>83</v>
      </c>
      <c r="AI137" s="66" t="s">
        <v>5637</v>
      </c>
      <c r="AJ137" s="62" t="s">
        <v>85</v>
      </c>
      <c r="AK137" s="73" t="s">
        <v>6517</v>
      </c>
      <c r="AL137" s="66"/>
      <c r="AM137" s="66" t="s">
        <v>86</v>
      </c>
      <c r="AN137" s="66" t="s">
        <v>87</v>
      </c>
      <c r="AO137" s="66" t="s">
        <v>88</v>
      </c>
      <c r="AP137" s="63"/>
      <c r="AQ137" s="74"/>
      <c r="AR137" s="73"/>
      <c r="AS137" s="66" t="s">
        <v>91</v>
      </c>
      <c r="AT137" s="58"/>
      <c r="AU137" s="58"/>
      <c r="AV137" s="62"/>
      <c r="AW137" s="62"/>
      <c r="AX137" s="58"/>
      <c r="AY137" s="58"/>
      <c r="AZ137" s="58"/>
      <c r="BA137" s="62"/>
      <c r="BB137" s="62" t="s">
        <v>297</v>
      </c>
      <c r="BC137" s="62" t="s">
        <v>298</v>
      </c>
      <c r="BD137" s="66"/>
      <c r="BE137" s="62"/>
      <c r="BF137" s="75"/>
      <c r="BG137" s="76"/>
      <c r="BH137" s="77"/>
      <c r="BI137" s="71"/>
      <c r="BJ137" s="71"/>
      <c r="BK137" s="71"/>
      <c r="BM137" s="55" t="s">
        <v>6620</v>
      </c>
    </row>
    <row r="138" s="92" customFormat="1" ht="60" customHeight="1">
      <c r="A138" s="37"/>
      <c r="B138" s="37" t="s">
        <v>62</v>
      </c>
      <c r="C138" s="37" t="s">
        <v>63</v>
      </c>
      <c r="D138" s="56" t="s">
        <v>64</v>
      </c>
      <c r="E138" s="56">
        <v>604</v>
      </c>
      <c r="F138" s="40" t="s">
        <v>5773</v>
      </c>
      <c r="G138" s="37" t="s">
        <v>5959</v>
      </c>
      <c r="H138" s="37" t="s">
        <v>5960</v>
      </c>
      <c r="I138" s="48" t="s">
        <v>2604</v>
      </c>
      <c r="J138" s="40" t="s">
        <v>931</v>
      </c>
      <c r="K138" s="49" t="s">
        <v>2605</v>
      </c>
      <c r="L138" s="49" t="s">
        <v>2606</v>
      </c>
      <c r="M138" s="41" t="s">
        <v>5104</v>
      </c>
      <c r="N138" s="56" t="s">
        <v>5961</v>
      </c>
      <c r="O138" s="41" t="s">
        <v>75</v>
      </c>
      <c r="P138" s="37" t="s">
        <v>76</v>
      </c>
      <c r="Q138" s="42" t="s">
        <v>77</v>
      </c>
      <c r="R138" s="91">
        <v>42591</v>
      </c>
      <c r="S138" s="48">
        <v>8</v>
      </c>
      <c r="T138" s="45">
        <v>45512.599999999999</v>
      </c>
      <c r="U138" s="41" t="s">
        <v>78</v>
      </c>
      <c r="V138" s="37"/>
      <c r="W138" s="37" t="s">
        <v>79</v>
      </c>
      <c r="X138" s="41" t="s">
        <v>5962</v>
      </c>
      <c r="Y138" s="48"/>
      <c r="Z138" s="42" t="s">
        <v>79</v>
      </c>
      <c r="AA138" s="56" t="s">
        <v>5963</v>
      </c>
      <c r="AB138" s="48"/>
      <c r="AC138" s="42" t="s">
        <v>81</v>
      </c>
      <c r="AD138" s="49">
        <v>48</v>
      </c>
      <c r="AE138" s="50">
        <v>44270</v>
      </c>
      <c r="AF138" s="51">
        <v>45730</v>
      </c>
      <c r="AG138" s="40" t="s">
        <v>82</v>
      </c>
      <c r="AH138" s="40" t="s">
        <v>83</v>
      </c>
      <c r="AI138" s="37" t="s">
        <v>6659</v>
      </c>
      <c r="AJ138" s="40" t="s">
        <v>1338</v>
      </c>
      <c r="AK138" s="51" t="s">
        <v>6510</v>
      </c>
      <c r="AL138" s="42"/>
      <c r="AM138" s="42" t="s">
        <v>86</v>
      </c>
      <c r="AN138" s="42" t="s">
        <v>87</v>
      </c>
      <c r="AO138" s="42"/>
      <c r="AP138" s="48" t="s">
        <v>4435</v>
      </c>
      <c r="AQ138" s="41" t="s">
        <v>3278</v>
      </c>
      <c r="AR138" s="51"/>
      <c r="AS138" s="42"/>
      <c r="AT138" s="37" t="s">
        <v>92</v>
      </c>
      <c r="AU138" s="37"/>
      <c r="AV138" s="40">
        <v>45032</v>
      </c>
      <c r="AW138" s="40"/>
      <c r="AX138" s="37"/>
      <c r="AY138" s="37"/>
      <c r="AZ138" s="37"/>
      <c r="BA138" s="40"/>
      <c r="BB138" s="40" t="s">
        <v>93</v>
      </c>
      <c r="BC138" s="40" t="s">
        <v>94</v>
      </c>
      <c r="BD138" s="42">
        <v>3201</v>
      </c>
      <c r="BE138" s="40"/>
      <c r="BF138" s="52"/>
      <c r="BG138" s="93"/>
      <c r="BH138" s="94"/>
      <c r="BI138" s="37"/>
      <c r="BJ138" s="41" t="s">
        <v>5966</v>
      </c>
      <c r="BK138" s="37" t="s">
        <v>5091</v>
      </c>
      <c r="BL138" s="95"/>
      <c r="BM138" s="95"/>
      <c r="BN138" s="95"/>
    </row>
    <row r="139" s="92" customFormat="1" ht="60" customHeight="1">
      <c r="A139" s="37"/>
      <c r="B139" s="37" t="s">
        <v>62</v>
      </c>
      <c r="C139" s="37" t="s">
        <v>63</v>
      </c>
      <c r="D139" s="56" t="s">
        <v>64</v>
      </c>
      <c r="E139" s="56">
        <v>604</v>
      </c>
      <c r="F139" s="40" t="s">
        <v>5773</v>
      </c>
      <c r="G139" s="37" t="s">
        <v>5975</v>
      </c>
      <c r="H139" s="37" t="s">
        <v>5976</v>
      </c>
      <c r="I139" s="48" t="s">
        <v>2604</v>
      </c>
      <c r="J139" s="40" t="s">
        <v>931</v>
      </c>
      <c r="K139" s="49" t="s">
        <v>2605</v>
      </c>
      <c r="L139" s="49" t="s">
        <v>2606</v>
      </c>
      <c r="M139" s="41" t="s">
        <v>5104</v>
      </c>
      <c r="N139" s="56" t="s">
        <v>5977</v>
      </c>
      <c r="O139" s="41" t="s">
        <v>75</v>
      </c>
      <c r="P139" s="37" t="s">
        <v>76</v>
      </c>
      <c r="Q139" s="42" t="s">
        <v>77</v>
      </c>
      <c r="R139" s="91">
        <v>42591</v>
      </c>
      <c r="S139" s="48">
        <v>8</v>
      </c>
      <c r="T139" s="45">
        <v>45512.599999999999</v>
      </c>
      <c r="U139" s="41" t="s">
        <v>78</v>
      </c>
      <c r="V139" s="37"/>
      <c r="W139" s="37" t="s">
        <v>79</v>
      </c>
      <c r="X139" s="41" t="s">
        <v>5962</v>
      </c>
      <c r="Y139" s="48"/>
      <c r="Z139" s="42" t="s">
        <v>79</v>
      </c>
      <c r="AA139" s="56" t="s">
        <v>5963</v>
      </c>
      <c r="AB139" s="48"/>
      <c r="AC139" s="42" t="s">
        <v>81</v>
      </c>
      <c r="AD139" s="49">
        <v>48</v>
      </c>
      <c r="AE139" s="50">
        <v>44270</v>
      </c>
      <c r="AF139" s="51">
        <v>45730</v>
      </c>
      <c r="AG139" s="40" t="s">
        <v>82</v>
      </c>
      <c r="AH139" s="40" t="s">
        <v>83</v>
      </c>
      <c r="AI139" s="37" t="s">
        <v>6660</v>
      </c>
      <c r="AJ139" s="40" t="s">
        <v>1338</v>
      </c>
      <c r="AK139" s="51" t="s">
        <v>6510</v>
      </c>
      <c r="AL139" s="42"/>
      <c r="AM139" s="42" t="s">
        <v>86</v>
      </c>
      <c r="AN139" s="42" t="s">
        <v>87</v>
      </c>
      <c r="AO139" s="42"/>
      <c r="AP139" s="48" t="s">
        <v>4435</v>
      </c>
      <c r="AQ139" s="41" t="s">
        <v>3278</v>
      </c>
      <c r="AR139" s="51"/>
      <c r="AS139" s="42"/>
      <c r="AT139" s="37" t="s">
        <v>92</v>
      </c>
      <c r="AU139" s="37"/>
      <c r="AV139" s="40">
        <v>45032</v>
      </c>
      <c r="AW139" s="40"/>
      <c r="AX139" s="37"/>
      <c r="AY139" s="37"/>
      <c r="AZ139" s="37"/>
      <c r="BA139" s="40"/>
      <c r="BB139" s="40" t="s">
        <v>93</v>
      </c>
      <c r="BC139" s="40" t="s">
        <v>94</v>
      </c>
      <c r="BD139" s="42">
        <v>3201</v>
      </c>
      <c r="BE139" s="40"/>
      <c r="BF139" s="52"/>
      <c r="BG139" s="93"/>
      <c r="BH139" s="94"/>
      <c r="BI139" s="37"/>
      <c r="BJ139" s="41" t="s">
        <v>5966</v>
      </c>
      <c r="BK139" s="37" t="s">
        <v>5091</v>
      </c>
      <c r="BL139" s="95"/>
      <c r="BM139" s="95"/>
      <c r="BN139" s="95"/>
    </row>
    <row r="140" s="92" customFormat="1" ht="60" customHeight="1">
      <c r="A140" s="37"/>
      <c r="B140" s="37" t="s">
        <v>62</v>
      </c>
      <c r="C140" s="37" t="s">
        <v>63</v>
      </c>
      <c r="D140" s="56" t="s">
        <v>64</v>
      </c>
      <c r="E140" s="56">
        <v>604</v>
      </c>
      <c r="F140" s="40" t="s">
        <v>5773</v>
      </c>
      <c r="G140" s="37" t="s">
        <v>5980</v>
      </c>
      <c r="H140" s="37" t="s">
        <v>5981</v>
      </c>
      <c r="I140" s="48" t="s">
        <v>2604</v>
      </c>
      <c r="J140" s="40" t="s">
        <v>931</v>
      </c>
      <c r="K140" s="49" t="s">
        <v>2605</v>
      </c>
      <c r="L140" s="49" t="s">
        <v>2606</v>
      </c>
      <c r="M140" s="41" t="s">
        <v>5104</v>
      </c>
      <c r="N140" s="41" t="s">
        <v>5982</v>
      </c>
      <c r="O140" s="41" t="s">
        <v>75</v>
      </c>
      <c r="P140" s="37" t="s">
        <v>76</v>
      </c>
      <c r="Q140" s="42" t="s">
        <v>77</v>
      </c>
      <c r="R140" s="91" t="s">
        <v>5983</v>
      </c>
      <c r="S140" s="48">
        <v>8</v>
      </c>
      <c r="T140" s="45">
        <v>45504.599999999999</v>
      </c>
      <c r="U140" s="41" t="s">
        <v>78</v>
      </c>
      <c r="V140" s="37"/>
      <c r="W140" s="37" t="s">
        <v>79</v>
      </c>
      <c r="X140" s="41" t="s">
        <v>5962</v>
      </c>
      <c r="Y140" s="48"/>
      <c r="Z140" s="42" t="s">
        <v>79</v>
      </c>
      <c r="AA140" s="56" t="s">
        <v>5963</v>
      </c>
      <c r="AB140" s="48"/>
      <c r="AC140" s="42" t="s">
        <v>81</v>
      </c>
      <c r="AD140" s="49">
        <v>48</v>
      </c>
      <c r="AE140" s="50">
        <v>44270</v>
      </c>
      <c r="AF140" s="51">
        <v>45730</v>
      </c>
      <c r="AG140" s="40" t="s">
        <v>82</v>
      </c>
      <c r="AH140" s="40" t="s">
        <v>83</v>
      </c>
      <c r="AI140" s="37" t="s">
        <v>6661</v>
      </c>
      <c r="AJ140" s="40" t="s">
        <v>1338</v>
      </c>
      <c r="AK140" s="51" t="s">
        <v>6510</v>
      </c>
      <c r="AL140" s="42"/>
      <c r="AM140" s="42" t="s">
        <v>86</v>
      </c>
      <c r="AN140" s="42" t="s">
        <v>87</v>
      </c>
      <c r="AO140" s="42"/>
      <c r="AP140" s="48" t="s">
        <v>4435</v>
      </c>
      <c r="AQ140" s="41" t="s">
        <v>3278</v>
      </c>
      <c r="AR140" s="51"/>
      <c r="AS140" s="42"/>
      <c r="AT140" s="37" t="s">
        <v>92</v>
      </c>
      <c r="AU140" s="37"/>
      <c r="AV140" s="40">
        <v>45032</v>
      </c>
      <c r="AW140" s="40"/>
      <c r="AX140" s="37"/>
      <c r="AY140" s="37"/>
      <c r="AZ140" s="37"/>
      <c r="BA140" s="40"/>
      <c r="BB140" s="40" t="s">
        <v>93</v>
      </c>
      <c r="BC140" s="40" t="s">
        <v>94</v>
      </c>
      <c r="BD140" s="42">
        <v>3201</v>
      </c>
      <c r="BE140" s="40"/>
      <c r="BF140" s="52"/>
      <c r="BG140" s="93"/>
      <c r="BH140" s="94"/>
      <c r="BI140" s="37"/>
      <c r="BJ140" s="41" t="s">
        <v>5966</v>
      </c>
      <c r="BK140" s="37" t="s">
        <v>5091</v>
      </c>
      <c r="BL140" s="95"/>
      <c r="BM140" s="95"/>
      <c r="BN140" s="95"/>
    </row>
    <row r="141" s="36" customFormat="1" ht="60" customHeight="1">
      <c r="A141" s="37"/>
      <c r="B141" s="37" t="s">
        <v>62</v>
      </c>
      <c r="C141" s="37" t="s">
        <v>63</v>
      </c>
      <c r="D141" s="56" t="s">
        <v>64</v>
      </c>
      <c r="E141" s="56">
        <v>604</v>
      </c>
      <c r="F141" s="40" t="s">
        <v>5773</v>
      </c>
      <c r="G141" s="47" t="s">
        <v>5985</v>
      </c>
      <c r="H141" s="47" t="s">
        <v>5986</v>
      </c>
      <c r="I141" s="48" t="s">
        <v>2604</v>
      </c>
      <c r="J141" s="40" t="s">
        <v>931</v>
      </c>
      <c r="K141" s="49" t="s">
        <v>2605</v>
      </c>
      <c r="L141" s="49" t="s">
        <v>2606</v>
      </c>
      <c r="M141" s="38" t="s">
        <v>5104</v>
      </c>
      <c r="N141" s="38" t="s">
        <v>5987</v>
      </c>
      <c r="O141" s="38" t="s">
        <v>75</v>
      </c>
      <c r="P141" s="37" t="s">
        <v>76</v>
      </c>
      <c r="Q141" s="42" t="s">
        <v>77</v>
      </c>
      <c r="R141" s="96" t="s">
        <v>5983</v>
      </c>
      <c r="S141" s="48">
        <v>8</v>
      </c>
      <c r="T141" s="45">
        <v>45504.599999999999</v>
      </c>
      <c r="U141" s="38" t="s">
        <v>78</v>
      </c>
      <c r="V141" s="47"/>
      <c r="W141" s="47" t="s">
        <v>79</v>
      </c>
      <c r="X141" s="38" t="s">
        <v>5962</v>
      </c>
      <c r="Y141" s="48"/>
      <c r="Z141" s="42" t="s">
        <v>79</v>
      </c>
      <c r="AA141" s="56" t="s">
        <v>5963</v>
      </c>
      <c r="AB141" s="48"/>
      <c r="AC141" s="42" t="s">
        <v>81</v>
      </c>
      <c r="AD141" s="49">
        <v>48</v>
      </c>
      <c r="AE141" s="50">
        <v>44270</v>
      </c>
      <c r="AF141" s="51">
        <v>45730</v>
      </c>
      <c r="AG141" s="40" t="s">
        <v>82</v>
      </c>
      <c r="AH141" s="40" t="s">
        <v>83</v>
      </c>
      <c r="AI141" s="37" t="s">
        <v>6662</v>
      </c>
      <c r="AJ141" s="40" t="s">
        <v>1338</v>
      </c>
      <c r="AK141" s="51" t="s">
        <v>6510</v>
      </c>
      <c r="AL141" s="42"/>
      <c r="AM141" s="42" t="s">
        <v>86</v>
      </c>
      <c r="AN141" s="42" t="s">
        <v>87</v>
      </c>
      <c r="AO141" s="42"/>
      <c r="AP141" s="48" t="s">
        <v>4435</v>
      </c>
      <c r="AQ141" s="41" t="s">
        <v>3278</v>
      </c>
      <c r="AR141" s="51"/>
      <c r="AS141" s="42"/>
      <c r="AT141" s="37" t="s">
        <v>92</v>
      </c>
      <c r="AU141" s="37"/>
      <c r="AV141" s="40">
        <v>45032</v>
      </c>
      <c r="AW141" s="40"/>
      <c r="AX141" s="37"/>
      <c r="AY141" s="37"/>
      <c r="AZ141" s="37"/>
      <c r="BA141" s="40"/>
      <c r="BB141" s="40" t="s">
        <v>93</v>
      </c>
      <c r="BC141" s="40" t="s">
        <v>94</v>
      </c>
      <c r="BD141" s="42">
        <v>3201</v>
      </c>
      <c r="BE141" s="40"/>
      <c r="BF141" s="52"/>
      <c r="BG141" s="53"/>
      <c r="BH141" s="54"/>
      <c r="BI141" s="47"/>
      <c r="BJ141" s="38" t="s">
        <v>5966</v>
      </c>
      <c r="BK141" s="47" t="s">
        <v>5091</v>
      </c>
      <c r="BL141" s="55"/>
      <c r="BM141" s="55"/>
      <c r="BN141" s="55"/>
    </row>
    <row r="142" s="36" customFormat="1" ht="60" customHeight="1">
      <c r="A142" s="37"/>
      <c r="B142" s="37" t="s">
        <v>62</v>
      </c>
      <c r="C142" s="37" t="s">
        <v>63</v>
      </c>
      <c r="D142" s="56" t="s">
        <v>64</v>
      </c>
      <c r="E142" s="56">
        <v>604</v>
      </c>
      <c r="F142" s="40" t="s">
        <v>5773</v>
      </c>
      <c r="G142" s="47" t="s">
        <v>5989</v>
      </c>
      <c r="H142" s="47" t="s">
        <v>5990</v>
      </c>
      <c r="I142" s="48" t="s">
        <v>2604</v>
      </c>
      <c r="J142" s="40" t="s">
        <v>931</v>
      </c>
      <c r="K142" s="49" t="s">
        <v>2605</v>
      </c>
      <c r="L142" s="49" t="s">
        <v>2606</v>
      </c>
      <c r="M142" s="38" t="s">
        <v>5104</v>
      </c>
      <c r="N142" s="38" t="s">
        <v>5991</v>
      </c>
      <c r="O142" s="38" t="s">
        <v>75</v>
      </c>
      <c r="P142" s="37" t="s">
        <v>76</v>
      </c>
      <c r="Q142" s="42" t="s">
        <v>77</v>
      </c>
      <c r="R142" s="96">
        <v>42591</v>
      </c>
      <c r="S142" s="48">
        <v>8</v>
      </c>
      <c r="T142" s="45">
        <v>45512.599999999999</v>
      </c>
      <c r="U142" s="38" t="s">
        <v>78</v>
      </c>
      <c r="V142" s="47"/>
      <c r="W142" s="47" t="s">
        <v>79</v>
      </c>
      <c r="X142" s="38" t="s">
        <v>5962</v>
      </c>
      <c r="Y142" s="48"/>
      <c r="Z142" s="42" t="s">
        <v>79</v>
      </c>
      <c r="AA142" s="56" t="s">
        <v>5963</v>
      </c>
      <c r="AB142" s="48"/>
      <c r="AC142" s="42" t="s">
        <v>81</v>
      </c>
      <c r="AD142" s="49">
        <v>48</v>
      </c>
      <c r="AE142" s="50">
        <v>44270</v>
      </c>
      <c r="AF142" s="51">
        <v>45730</v>
      </c>
      <c r="AG142" s="40" t="s">
        <v>82</v>
      </c>
      <c r="AH142" s="40" t="s">
        <v>83</v>
      </c>
      <c r="AI142" s="37" t="s">
        <v>6663</v>
      </c>
      <c r="AJ142" s="40" t="s">
        <v>1338</v>
      </c>
      <c r="AK142" s="51" t="s">
        <v>6510</v>
      </c>
      <c r="AL142" s="42"/>
      <c r="AM142" s="42" t="s">
        <v>86</v>
      </c>
      <c r="AN142" s="42" t="s">
        <v>87</v>
      </c>
      <c r="AO142" s="42"/>
      <c r="AP142" s="48" t="s">
        <v>4435</v>
      </c>
      <c r="AQ142" s="41" t="s">
        <v>3278</v>
      </c>
      <c r="AR142" s="51"/>
      <c r="AS142" s="42"/>
      <c r="AT142" s="37" t="s">
        <v>92</v>
      </c>
      <c r="AU142" s="37"/>
      <c r="AV142" s="40">
        <v>45032</v>
      </c>
      <c r="AW142" s="40"/>
      <c r="AX142" s="37"/>
      <c r="AY142" s="37"/>
      <c r="AZ142" s="37"/>
      <c r="BA142" s="40"/>
      <c r="BB142" s="40" t="s">
        <v>93</v>
      </c>
      <c r="BC142" s="40" t="s">
        <v>94</v>
      </c>
      <c r="BD142" s="42">
        <v>3201</v>
      </c>
      <c r="BE142" s="40"/>
      <c r="BF142" s="52"/>
      <c r="BG142" s="53"/>
      <c r="BH142" s="54"/>
      <c r="BI142" s="47"/>
      <c r="BJ142" s="38" t="s">
        <v>5966</v>
      </c>
      <c r="BK142" s="47" t="s">
        <v>5091</v>
      </c>
      <c r="BL142" s="55"/>
      <c r="BM142" s="55"/>
      <c r="BN142" s="55"/>
    </row>
    <row r="143" s="36" customFormat="1" ht="60" customHeight="1">
      <c r="A143" s="37"/>
      <c r="B143" s="37" t="s">
        <v>62</v>
      </c>
      <c r="C143" s="37" t="s">
        <v>63</v>
      </c>
      <c r="D143" s="56" t="s">
        <v>64</v>
      </c>
      <c r="E143" s="56">
        <v>604</v>
      </c>
      <c r="F143" s="40" t="s">
        <v>5773</v>
      </c>
      <c r="G143" s="47" t="s">
        <v>5993</v>
      </c>
      <c r="H143" s="47" t="s">
        <v>5994</v>
      </c>
      <c r="I143" s="48" t="s">
        <v>2604</v>
      </c>
      <c r="J143" s="40" t="s">
        <v>931</v>
      </c>
      <c r="K143" s="49" t="s">
        <v>2605</v>
      </c>
      <c r="L143" s="49" t="s">
        <v>2606</v>
      </c>
      <c r="M143" s="38" t="s">
        <v>5104</v>
      </c>
      <c r="N143" s="56" t="s">
        <v>5995</v>
      </c>
      <c r="O143" s="38" t="s">
        <v>75</v>
      </c>
      <c r="P143" s="37" t="s">
        <v>76</v>
      </c>
      <c r="Q143" s="42" t="s">
        <v>77</v>
      </c>
      <c r="R143" s="96">
        <v>42591</v>
      </c>
      <c r="S143" s="48">
        <v>8</v>
      </c>
      <c r="T143" s="45">
        <v>45512.599999999999</v>
      </c>
      <c r="U143" s="38" t="s">
        <v>78</v>
      </c>
      <c r="V143" s="47"/>
      <c r="W143" s="47" t="s">
        <v>79</v>
      </c>
      <c r="X143" s="38" t="s">
        <v>5962</v>
      </c>
      <c r="Y143" s="48"/>
      <c r="Z143" s="42" t="s">
        <v>79</v>
      </c>
      <c r="AA143" s="56" t="s">
        <v>5963</v>
      </c>
      <c r="AB143" s="48"/>
      <c r="AC143" s="42" t="s">
        <v>81</v>
      </c>
      <c r="AD143" s="49">
        <v>48</v>
      </c>
      <c r="AE143" s="50">
        <v>44270</v>
      </c>
      <c r="AF143" s="51">
        <v>45730</v>
      </c>
      <c r="AG143" s="40" t="s">
        <v>82</v>
      </c>
      <c r="AH143" s="40" t="s">
        <v>83</v>
      </c>
      <c r="AI143" s="37" t="s">
        <v>6664</v>
      </c>
      <c r="AJ143" s="40" t="s">
        <v>1338</v>
      </c>
      <c r="AK143" s="51" t="s">
        <v>6510</v>
      </c>
      <c r="AL143" s="42"/>
      <c r="AM143" s="42" t="s">
        <v>86</v>
      </c>
      <c r="AN143" s="42" t="s">
        <v>87</v>
      </c>
      <c r="AO143" s="42"/>
      <c r="AP143" s="48" t="s">
        <v>4435</v>
      </c>
      <c r="AQ143" s="41" t="s">
        <v>3278</v>
      </c>
      <c r="AR143" s="51"/>
      <c r="AS143" s="42"/>
      <c r="AT143" s="37" t="s">
        <v>92</v>
      </c>
      <c r="AU143" s="37"/>
      <c r="AV143" s="40">
        <v>45032</v>
      </c>
      <c r="AW143" s="40"/>
      <c r="AX143" s="37"/>
      <c r="AY143" s="37"/>
      <c r="AZ143" s="37"/>
      <c r="BA143" s="40"/>
      <c r="BB143" s="40" t="s">
        <v>93</v>
      </c>
      <c r="BC143" s="40" t="s">
        <v>94</v>
      </c>
      <c r="BD143" s="42">
        <v>3201</v>
      </c>
      <c r="BE143" s="40"/>
      <c r="BF143" s="52"/>
      <c r="BG143" s="53"/>
      <c r="BH143" s="54"/>
      <c r="BI143" s="47"/>
      <c r="BJ143" s="38" t="s">
        <v>5966</v>
      </c>
      <c r="BK143" s="47" t="s">
        <v>5091</v>
      </c>
      <c r="BL143" s="55"/>
      <c r="BM143" s="55"/>
      <c r="BN143" s="55"/>
    </row>
    <row r="144" s="36" customFormat="1" ht="60" customHeight="1">
      <c r="A144" s="34"/>
      <c r="B144" s="37" t="s">
        <v>62</v>
      </c>
      <c r="C144" s="37" t="s">
        <v>63</v>
      </c>
      <c r="D144" s="56" t="s">
        <v>64</v>
      </c>
      <c r="E144" s="56">
        <v>604</v>
      </c>
      <c r="F144" s="40" t="s">
        <v>5773</v>
      </c>
      <c r="G144" s="47" t="s">
        <v>5997</v>
      </c>
      <c r="H144" s="47" t="s">
        <v>5998</v>
      </c>
      <c r="I144" s="48" t="s">
        <v>2604</v>
      </c>
      <c r="J144" s="40" t="s">
        <v>931</v>
      </c>
      <c r="K144" s="49" t="s">
        <v>2605</v>
      </c>
      <c r="L144" s="49" t="s">
        <v>2606</v>
      </c>
      <c r="M144" s="38" t="s">
        <v>5104</v>
      </c>
      <c r="N144" s="56" t="s">
        <v>5999</v>
      </c>
      <c r="O144" s="38" t="s">
        <v>75</v>
      </c>
      <c r="P144" s="37" t="s">
        <v>76</v>
      </c>
      <c r="Q144" s="42" t="s">
        <v>77</v>
      </c>
      <c r="R144" s="96">
        <v>42591</v>
      </c>
      <c r="S144" s="48">
        <v>8</v>
      </c>
      <c r="T144" s="45">
        <v>45512.599999999999</v>
      </c>
      <c r="U144" s="38" t="s">
        <v>78</v>
      </c>
      <c r="V144" s="47"/>
      <c r="W144" s="47" t="s">
        <v>79</v>
      </c>
      <c r="X144" s="38" t="s">
        <v>5962</v>
      </c>
      <c r="Y144" s="48"/>
      <c r="Z144" s="42" t="s">
        <v>79</v>
      </c>
      <c r="AA144" s="56" t="s">
        <v>5963</v>
      </c>
      <c r="AB144" s="48"/>
      <c r="AC144" s="42" t="s">
        <v>81</v>
      </c>
      <c r="AD144" s="49">
        <v>48</v>
      </c>
      <c r="AE144" s="50">
        <v>44270</v>
      </c>
      <c r="AF144" s="51">
        <v>45730</v>
      </c>
      <c r="AG144" s="40" t="s">
        <v>82</v>
      </c>
      <c r="AH144" s="40" t="s">
        <v>83</v>
      </c>
      <c r="AI144" s="37" t="s">
        <v>6665</v>
      </c>
      <c r="AJ144" s="40" t="s">
        <v>1338</v>
      </c>
      <c r="AK144" s="51" t="s">
        <v>6510</v>
      </c>
      <c r="AL144" s="42"/>
      <c r="AM144" s="42" t="s">
        <v>86</v>
      </c>
      <c r="AN144" s="42" t="s">
        <v>87</v>
      </c>
      <c r="AO144" s="42"/>
      <c r="AP144" s="48" t="s">
        <v>4435</v>
      </c>
      <c r="AQ144" s="41" t="s">
        <v>3278</v>
      </c>
      <c r="AR144" s="51"/>
      <c r="AS144" s="42"/>
      <c r="AT144" s="37" t="s">
        <v>92</v>
      </c>
      <c r="AU144" s="37"/>
      <c r="AV144" s="40">
        <v>45032</v>
      </c>
      <c r="AW144" s="40"/>
      <c r="AX144" s="37"/>
      <c r="AY144" s="37"/>
      <c r="AZ144" s="37"/>
      <c r="BA144" s="40"/>
      <c r="BB144" s="40" t="s">
        <v>93</v>
      </c>
      <c r="BC144" s="40" t="s">
        <v>94</v>
      </c>
      <c r="BD144" s="42">
        <v>3201</v>
      </c>
      <c r="BE144" s="40"/>
      <c r="BF144" s="52"/>
      <c r="BG144" s="53"/>
      <c r="BH144" s="54"/>
      <c r="BI144" s="47"/>
      <c r="BJ144" s="38" t="s">
        <v>5966</v>
      </c>
      <c r="BK144" s="47" t="s">
        <v>5091</v>
      </c>
      <c r="BL144" s="55"/>
      <c r="BM144" s="55"/>
      <c r="BN144" s="55"/>
    </row>
    <row r="145" s="36" customFormat="1" ht="60" customHeight="1">
      <c r="A145" s="37"/>
      <c r="B145" s="37" t="s">
        <v>62</v>
      </c>
      <c r="C145" s="37" t="s">
        <v>63</v>
      </c>
      <c r="D145" s="56" t="s">
        <v>64</v>
      </c>
      <c r="E145" s="56">
        <v>604</v>
      </c>
      <c r="F145" s="40" t="s">
        <v>5773</v>
      </c>
      <c r="G145" s="47" t="s">
        <v>6001</v>
      </c>
      <c r="H145" s="47" t="s">
        <v>6002</v>
      </c>
      <c r="I145" s="48" t="s">
        <v>2604</v>
      </c>
      <c r="J145" s="40" t="s">
        <v>931</v>
      </c>
      <c r="K145" s="49" t="s">
        <v>2605</v>
      </c>
      <c r="L145" s="49" t="s">
        <v>2606</v>
      </c>
      <c r="M145" s="38" t="s">
        <v>5104</v>
      </c>
      <c r="N145" s="56" t="s">
        <v>6003</v>
      </c>
      <c r="O145" s="38" t="s">
        <v>75</v>
      </c>
      <c r="P145" s="37" t="s">
        <v>76</v>
      </c>
      <c r="Q145" s="42" t="s">
        <v>77</v>
      </c>
      <c r="R145" s="96">
        <v>42591</v>
      </c>
      <c r="S145" s="48">
        <v>8</v>
      </c>
      <c r="T145" s="45">
        <v>45512.599999999999</v>
      </c>
      <c r="U145" s="38" t="s">
        <v>78</v>
      </c>
      <c r="V145" s="832"/>
      <c r="W145" s="47" t="s">
        <v>79</v>
      </c>
      <c r="X145" s="38" t="s">
        <v>5962</v>
      </c>
      <c r="Y145" s="833"/>
      <c r="Z145" s="834" t="s">
        <v>79</v>
      </c>
      <c r="AA145" s="56" t="s">
        <v>5963</v>
      </c>
      <c r="AB145" s="48"/>
      <c r="AC145" s="42" t="s">
        <v>81</v>
      </c>
      <c r="AD145" s="49">
        <v>48</v>
      </c>
      <c r="AE145" s="50">
        <v>44270</v>
      </c>
      <c r="AF145" s="51">
        <v>45730</v>
      </c>
      <c r="AG145" s="40" t="s">
        <v>82</v>
      </c>
      <c r="AH145" s="40" t="s">
        <v>83</v>
      </c>
      <c r="AI145" s="37" t="s">
        <v>6666</v>
      </c>
      <c r="AJ145" s="40" t="s">
        <v>1338</v>
      </c>
      <c r="AK145" s="51" t="s">
        <v>6510</v>
      </c>
      <c r="AL145" s="42"/>
      <c r="AM145" s="42" t="s">
        <v>86</v>
      </c>
      <c r="AN145" s="42" t="s">
        <v>87</v>
      </c>
      <c r="AO145" s="42"/>
      <c r="AP145" s="48" t="s">
        <v>4435</v>
      </c>
      <c r="AQ145" s="41" t="s">
        <v>3278</v>
      </c>
      <c r="AR145" s="51"/>
      <c r="AS145" s="42"/>
      <c r="AT145" s="37" t="s">
        <v>92</v>
      </c>
      <c r="AU145" s="37"/>
      <c r="AV145" s="40">
        <v>45032</v>
      </c>
      <c r="AW145" s="40"/>
      <c r="AX145" s="37"/>
      <c r="AY145" s="37"/>
      <c r="AZ145" s="37"/>
      <c r="BA145" s="40"/>
      <c r="BB145" s="40" t="s">
        <v>93</v>
      </c>
      <c r="BC145" s="40" t="s">
        <v>94</v>
      </c>
      <c r="BD145" s="42">
        <v>3201</v>
      </c>
      <c r="BE145" s="40"/>
      <c r="BF145" s="52"/>
      <c r="BG145" s="53"/>
      <c r="BH145" s="54"/>
      <c r="BI145" s="47"/>
      <c r="BJ145" s="38" t="s">
        <v>5966</v>
      </c>
      <c r="BK145" s="47" t="s">
        <v>5091</v>
      </c>
      <c r="BL145" s="55"/>
      <c r="BM145" s="55"/>
      <c r="BN145" s="55"/>
    </row>
    <row r="146" s="36" customFormat="1" ht="60" customHeight="1">
      <c r="A146" s="37"/>
      <c r="B146" s="37" t="s">
        <v>62</v>
      </c>
      <c r="C146" s="37" t="s">
        <v>63</v>
      </c>
      <c r="D146" s="56" t="s">
        <v>64</v>
      </c>
      <c r="E146" s="56">
        <v>604</v>
      </c>
      <c r="F146" s="40" t="s">
        <v>5773</v>
      </c>
      <c r="G146" s="47" t="s">
        <v>6005</v>
      </c>
      <c r="H146" s="47" t="s">
        <v>6006</v>
      </c>
      <c r="I146" s="48" t="s">
        <v>2604</v>
      </c>
      <c r="J146" s="40" t="s">
        <v>931</v>
      </c>
      <c r="K146" s="49" t="s">
        <v>2605</v>
      </c>
      <c r="L146" s="49" t="s">
        <v>2606</v>
      </c>
      <c r="M146" s="38" t="s">
        <v>5104</v>
      </c>
      <c r="N146" s="38" t="s">
        <v>6007</v>
      </c>
      <c r="O146" s="38" t="s">
        <v>75</v>
      </c>
      <c r="P146" s="37" t="s">
        <v>76</v>
      </c>
      <c r="Q146" s="42" t="s">
        <v>77</v>
      </c>
      <c r="R146" s="96">
        <v>42591</v>
      </c>
      <c r="S146" s="48">
        <v>8</v>
      </c>
      <c r="T146" s="45">
        <v>45512.599999999999</v>
      </c>
      <c r="U146" s="38" t="s">
        <v>78</v>
      </c>
      <c r="V146" s="47"/>
      <c r="W146" s="47" t="s">
        <v>79</v>
      </c>
      <c r="X146" s="38" t="s">
        <v>5962</v>
      </c>
      <c r="Y146" s="48"/>
      <c r="Z146" s="42" t="s">
        <v>79</v>
      </c>
      <c r="AA146" s="56" t="s">
        <v>5963</v>
      </c>
      <c r="AB146" s="48"/>
      <c r="AC146" s="42" t="s">
        <v>81</v>
      </c>
      <c r="AD146" s="49">
        <v>48</v>
      </c>
      <c r="AE146" s="50">
        <v>44270</v>
      </c>
      <c r="AF146" s="51">
        <v>45730</v>
      </c>
      <c r="AG146" s="40" t="s">
        <v>82</v>
      </c>
      <c r="AH146" s="40" t="s">
        <v>83</v>
      </c>
      <c r="AI146" s="37" t="s">
        <v>6667</v>
      </c>
      <c r="AJ146" s="40" t="s">
        <v>1338</v>
      </c>
      <c r="AK146" s="51" t="s">
        <v>6510</v>
      </c>
      <c r="AL146" s="42"/>
      <c r="AM146" s="42" t="s">
        <v>86</v>
      </c>
      <c r="AN146" s="42" t="s">
        <v>87</v>
      </c>
      <c r="AO146" s="42"/>
      <c r="AP146" s="48" t="s">
        <v>4435</v>
      </c>
      <c r="AQ146" s="41" t="s">
        <v>3278</v>
      </c>
      <c r="AR146" s="51"/>
      <c r="AS146" s="42"/>
      <c r="AT146" s="37" t="s">
        <v>92</v>
      </c>
      <c r="AU146" s="37"/>
      <c r="AV146" s="40">
        <v>45032</v>
      </c>
      <c r="AW146" s="40"/>
      <c r="AX146" s="37"/>
      <c r="AY146" s="37"/>
      <c r="AZ146" s="37"/>
      <c r="BA146" s="40"/>
      <c r="BB146" s="40" t="s">
        <v>93</v>
      </c>
      <c r="BC146" s="40" t="s">
        <v>94</v>
      </c>
      <c r="BD146" s="42">
        <v>3201</v>
      </c>
      <c r="BE146" s="40"/>
      <c r="BF146" s="52"/>
      <c r="BG146" s="53"/>
      <c r="BH146" s="54"/>
      <c r="BI146" s="47"/>
      <c r="BJ146" s="38" t="s">
        <v>5966</v>
      </c>
      <c r="BK146" s="47" t="s">
        <v>5091</v>
      </c>
      <c r="BL146" s="55"/>
      <c r="BM146" s="55"/>
      <c r="BN146" s="55"/>
    </row>
    <row r="147" s="36" customFormat="1" ht="60" customHeight="1">
      <c r="A147" s="37"/>
      <c r="B147" s="37" t="s">
        <v>62</v>
      </c>
      <c r="C147" s="37" t="s">
        <v>63</v>
      </c>
      <c r="D147" s="56" t="s">
        <v>64</v>
      </c>
      <c r="E147" s="56">
        <v>604</v>
      </c>
      <c r="F147" s="40" t="s">
        <v>5773</v>
      </c>
      <c r="G147" s="47" t="s">
        <v>6009</v>
      </c>
      <c r="H147" s="47" t="s">
        <v>6010</v>
      </c>
      <c r="I147" s="48" t="s">
        <v>2604</v>
      </c>
      <c r="J147" s="40" t="s">
        <v>931</v>
      </c>
      <c r="K147" s="49" t="s">
        <v>2605</v>
      </c>
      <c r="L147" s="49" t="s">
        <v>2606</v>
      </c>
      <c r="M147" s="38" t="s">
        <v>5104</v>
      </c>
      <c r="N147" s="56" t="s">
        <v>6011</v>
      </c>
      <c r="O147" s="38" t="s">
        <v>75</v>
      </c>
      <c r="P147" s="37" t="s">
        <v>76</v>
      </c>
      <c r="Q147" s="42" t="s">
        <v>77</v>
      </c>
      <c r="R147" s="96">
        <v>42591</v>
      </c>
      <c r="S147" s="48">
        <v>8</v>
      </c>
      <c r="T147" s="45">
        <v>45512.599999999999</v>
      </c>
      <c r="U147" s="38" t="s">
        <v>78</v>
      </c>
      <c r="V147" s="47"/>
      <c r="W147" s="47" t="s">
        <v>79</v>
      </c>
      <c r="X147" s="38" t="s">
        <v>5962</v>
      </c>
      <c r="Y147" s="48"/>
      <c r="Z147" s="42" t="s">
        <v>79</v>
      </c>
      <c r="AA147" s="56" t="s">
        <v>5963</v>
      </c>
      <c r="AB147" s="48"/>
      <c r="AC147" s="42" t="s">
        <v>81</v>
      </c>
      <c r="AD147" s="49">
        <v>48</v>
      </c>
      <c r="AE147" s="50">
        <v>44270</v>
      </c>
      <c r="AF147" s="51">
        <v>45730</v>
      </c>
      <c r="AG147" s="40" t="s">
        <v>82</v>
      </c>
      <c r="AH147" s="40" t="s">
        <v>83</v>
      </c>
      <c r="AI147" s="37" t="s">
        <v>6668</v>
      </c>
      <c r="AJ147" s="40" t="s">
        <v>1338</v>
      </c>
      <c r="AK147" s="51" t="s">
        <v>6510</v>
      </c>
      <c r="AL147" s="42"/>
      <c r="AM147" s="42" t="s">
        <v>86</v>
      </c>
      <c r="AN147" s="42" t="s">
        <v>87</v>
      </c>
      <c r="AO147" s="42"/>
      <c r="AP147" s="48" t="s">
        <v>4435</v>
      </c>
      <c r="AQ147" s="41" t="s">
        <v>3278</v>
      </c>
      <c r="AR147" s="51"/>
      <c r="AS147" s="42"/>
      <c r="AT147" s="37" t="s">
        <v>92</v>
      </c>
      <c r="AU147" s="37"/>
      <c r="AV147" s="40">
        <v>45032</v>
      </c>
      <c r="AW147" s="40"/>
      <c r="AX147" s="37"/>
      <c r="AY147" s="37"/>
      <c r="AZ147" s="37"/>
      <c r="BA147" s="40"/>
      <c r="BB147" s="40" t="s">
        <v>93</v>
      </c>
      <c r="BC147" s="40" t="s">
        <v>94</v>
      </c>
      <c r="BD147" s="42">
        <v>3201</v>
      </c>
      <c r="BE147" s="40"/>
      <c r="BF147" s="52"/>
      <c r="BG147" s="53"/>
      <c r="BH147" s="54"/>
      <c r="BI147" s="47"/>
      <c r="BJ147" s="38" t="s">
        <v>5966</v>
      </c>
      <c r="BK147" s="47" t="s">
        <v>5091</v>
      </c>
      <c r="BL147" s="55"/>
      <c r="BM147" s="55"/>
      <c r="BN147" s="55"/>
    </row>
    <row r="148" s="36" customFormat="1" ht="60" customHeight="1">
      <c r="A148" s="37"/>
      <c r="B148" s="37" t="s">
        <v>62</v>
      </c>
      <c r="C148" s="37" t="s">
        <v>63</v>
      </c>
      <c r="D148" s="56" t="s">
        <v>64</v>
      </c>
      <c r="E148" s="56">
        <v>604</v>
      </c>
      <c r="F148" s="40" t="s">
        <v>5773</v>
      </c>
      <c r="G148" s="47" t="s">
        <v>6013</v>
      </c>
      <c r="H148" s="47" t="s">
        <v>6014</v>
      </c>
      <c r="I148" s="48" t="s">
        <v>2604</v>
      </c>
      <c r="J148" s="40" t="s">
        <v>931</v>
      </c>
      <c r="K148" s="49" t="s">
        <v>2605</v>
      </c>
      <c r="L148" s="49" t="s">
        <v>2606</v>
      </c>
      <c r="M148" s="38" t="s">
        <v>5104</v>
      </c>
      <c r="N148" s="56" t="s">
        <v>6015</v>
      </c>
      <c r="O148" s="38" t="s">
        <v>75</v>
      </c>
      <c r="P148" s="37" t="s">
        <v>76</v>
      </c>
      <c r="Q148" s="42" t="s">
        <v>77</v>
      </c>
      <c r="R148" s="96">
        <v>42591</v>
      </c>
      <c r="S148" s="48">
        <v>8</v>
      </c>
      <c r="T148" s="45">
        <v>45512.599999999999</v>
      </c>
      <c r="U148" s="38" t="s">
        <v>78</v>
      </c>
      <c r="V148" s="47"/>
      <c r="W148" s="47" t="s">
        <v>79</v>
      </c>
      <c r="X148" s="38" t="s">
        <v>5962</v>
      </c>
      <c r="Y148" s="48"/>
      <c r="Z148" s="42" t="s">
        <v>79</v>
      </c>
      <c r="AA148" s="56" t="s">
        <v>5963</v>
      </c>
      <c r="AB148" s="48"/>
      <c r="AC148" s="42" t="s">
        <v>81</v>
      </c>
      <c r="AD148" s="49">
        <v>48</v>
      </c>
      <c r="AE148" s="50">
        <v>44270</v>
      </c>
      <c r="AF148" s="51">
        <v>45730</v>
      </c>
      <c r="AG148" s="40" t="s">
        <v>82</v>
      </c>
      <c r="AH148" s="40" t="s">
        <v>83</v>
      </c>
      <c r="AI148" s="37" t="s">
        <v>6669</v>
      </c>
      <c r="AJ148" s="40" t="s">
        <v>1338</v>
      </c>
      <c r="AK148" s="51" t="s">
        <v>6510</v>
      </c>
      <c r="AL148" s="42"/>
      <c r="AM148" s="42" t="s">
        <v>86</v>
      </c>
      <c r="AN148" s="42" t="s">
        <v>87</v>
      </c>
      <c r="AO148" s="42"/>
      <c r="AP148" s="48" t="s">
        <v>4435</v>
      </c>
      <c r="AQ148" s="41" t="s">
        <v>3278</v>
      </c>
      <c r="AR148" s="51"/>
      <c r="AS148" s="42"/>
      <c r="AT148" s="37" t="s">
        <v>92</v>
      </c>
      <c r="AU148" s="37"/>
      <c r="AV148" s="40">
        <v>45032</v>
      </c>
      <c r="AW148" s="40"/>
      <c r="AX148" s="37"/>
      <c r="AY148" s="37"/>
      <c r="AZ148" s="37"/>
      <c r="BA148" s="40"/>
      <c r="BB148" s="40" t="s">
        <v>93</v>
      </c>
      <c r="BC148" s="40" t="s">
        <v>94</v>
      </c>
      <c r="BD148" s="42">
        <v>3201</v>
      </c>
      <c r="BE148" s="40"/>
      <c r="BF148" s="52"/>
      <c r="BG148" s="53"/>
      <c r="BH148" s="54"/>
      <c r="BI148" s="47"/>
      <c r="BJ148" s="38" t="s">
        <v>5966</v>
      </c>
      <c r="BK148" s="47" t="s">
        <v>5091</v>
      </c>
      <c r="BL148" s="55"/>
      <c r="BM148" s="55"/>
      <c r="BN148" s="55"/>
    </row>
    <row r="149" s="36" customFormat="1" ht="60" customHeight="1">
      <c r="A149" s="37"/>
      <c r="B149" s="37" t="s">
        <v>62</v>
      </c>
      <c r="C149" s="37" t="s">
        <v>63</v>
      </c>
      <c r="D149" s="56" t="s">
        <v>64</v>
      </c>
      <c r="E149" s="56">
        <v>604</v>
      </c>
      <c r="F149" s="40" t="s">
        <v>5773</v>
      </c>
      <c r="G149" s="47" t="s">
        <v>5959</v>
      </c>
      <c r="H149" s="47" t="s">
        <v>6017</v>
      </c>
      <c r="I149" s="48" t="s">
        <v>2604</v>
      </c>
      <c r="J149" s="40" t="s">
        <v>931</v>
      </c>
      <c r="K149" s="49" t="s">
        <v>2605</v>
      </c>
      <c r="L149" s="49" t="s">
        <v>2606</v>
      </c>
      <c r="M149" s="38" t="s">
        <v>5104</v>
      </c>
      <c r="N149" s="56" t="s">
        <v>6018</v>
      </c>
      <c r="O149" s="38" t="s">
        <v>75</v>
      </c>
      <c r="P149" s="37" t="s">
        <v>76</v>
      </c>
      <c r="Q149" s="42" t="s">
        <v>77</v>
      </c>
      <c r="R149" s="96">
        <v>42591</v>
      </c>
      <c r="S149" s="48">
        <v>8</v>
      </c>
      <c r="T149" s="45">
        <v>45512.599999999999</v>
      </c>
      <c r="U149" s="38" t="s">
        <v>78</v>
      </c>
      <c r="V149" s="835"/>
      <c r="W149" s="47" t="s">
        <v>79</v>
      </c>
      <c r="X149" s="38" t="s">
        <v>5962</v>
      </c>
      <c r="Y149" s="836"/>
      <c r="Z149" s="42" t="s">
        <v>79</v>
      </c>
      <c r="AA149" s="56" t="s">
        <v>5963</v>
      </c>
      <c r="AB149" s="48"/>
      <c r="AC149" s="42" t="s">
        <v>81</v>
      </c>
      <c r="AD149" s="49">
        <v>48</v>
      </c>
      <c r="AE149" s="50">
        <v>44270</v>
      </c>
      <c r="AF149" s="51">
        <v>45730</v>
      </c>
      <c r="AG149" s="40" t="s">
        <v>82</v>
      </c>
      <c r="AH149" s="40" t="s">
        <v>83</v>
      </c>
      <c r="AI149" s="37" t="s">
        <v>6670</v>
      </c>
      <c r="AJ149" s="40" t="s">
        <v>1338</v>
      </c>
      <c r="AK149" s="51" t="s">
        <v>6510</v>
      </c>
      <c r="AL149" s="42"/>
      <c r="AM149" s="42" t="s">
        <v>86</v>
      </c>
      <c r="AN149" s="42" t="s">
        <v>87</v>
      </c>
      <c r="AO149" s="42"/>
      <c r="AP149" s="48" t="s">
        <v>4435</v>
      </c>
      <c r="AQ149" s="41" t="s">
        <v>3278</v>
      </c>
      <c r="AR149" s="51"/>
      <c r="AS149" s="42"/>
      <c r="AT149" s="37" t="s">
        <v>92</v>
      </c>
      <c r="AU149" s="37"/>
      <c r="AV149" s="40">
        <v>45032</v>
      </c>
      <c r="AW149" s="40"/>
      <c r="AX149" s="37"/>
      <c r="AY149" s="37"/>
      <c r="AZ149" s="37"/>
      <c r="BA149" s="40"/>
      <c r="BB149" s="40" t="s">
        <v>93</v>
      </c>
      <c r="BC149" s="40" t="s">
        <v>94</v>
      </c>
      <c r="BD149" s="42">
        <v>3201</v>
      </c>
      <c r="BE149" s="40"/>
      <c r="BF149" s="52"/>
      <c r="BG149" s="53"/>
      <c r="BH149" s="54"/>
      <c r="BI149" s="47"/>
      <c r="BJ149" s="38" t="s">
        <v>5966</v>
      </c>
      <c r="BK149" s="47" t="s">
        <v>5091</v>
      </c>
      <c r="BL149" s="55"/>
      <c r="BM149" s="55"/>
      <c r="BN149" s="55"/>
    </row>
    <row r="150" s="36" customFormat="1" ht="60" customHeight="1">
      <c r="A150" s="37"/>
      <c r="B150" s="37" t="s">
        <v>62</v>
      </c>
      <c r="C150" s="37" t="s">
        <v>63</v>
      </c>
      <c r="D150" s="56" t="s">
        <v>64</v>
      </c>
      <c r="E150" s="56">
        <v>604</v>
      </c>
      <c r="F150" s="40" t="s">
        <v>5773</v>
      </c>
      <c r="G150" s="47" t="s">
        <v>6020</v>
      </c>
      <c r="H150" s="47" t="s">
        <v>6021</v>
      </c>
      <c r="I150" s="48" t="s">
        <v>2604</v>
      </c>
      <c r="J150" s="40" t="s">
        <v>931</v>
      </c>
      <c r="K150" s="49" t="s">
        <v>2605</v>
      </c>
      <c r="L150" s="49" t="s">
        <v>2606</v>
      </c>
      <c r="M150" s="38" t="s">
        <v>5104</v>
      </c>
      <c r="N150" s="38" t="s">
        <v>6022</v>
      </c>
      <c r="O150" s="38" t="s">
        <v>75</v>
      </c>
      <c r="P150" s="37" t="s">
        <v>76</v>
      </c>
      <c r="Q150" s="42" t="s">
        <v>77</v>
      </c>
      <c r="R150" s="96">
        <v>42591</v>
      </c>
      <c r="S150" s="48">
        <v>8</v>
      </c>
      <c r="T150" s="45">
        <v>45512.599999999999</v>
      </c>
      <c r="U150" s="38" t="s">
        <v>78</v>
      </c>
      <c r="V150" s="835"/>
      <c r="W150" s="47" t="s">
        <v>79</v>
      </c>
      <c r="X150" s="38" t="s">
        <v>5962</v>
      </c>
      <c r="Y150" s="836"/>
      <c r="Z150" s="42" t="s">
        <v>79</v>
      </c>
      <c r="AA150" s="56" t="s">
        <v>5963</v>
      </c>
      <c r="AB150" s="48"/>
      <c r="AC150" s="42" t="s">
        <v>81</v>
      </c>
      <c r="AD150" s="49">
        <v>48</v>
      </c>
      <c r="AE150" s="50">
        <v>44270</v>
      </c>
      <c r="AF150" s="51">
        <v>45730</v>
      </c>
      <c r="AG150" s="40" t="s">
        <v>82</v>
      </c>
      <c r="AH150" s="40" t="s">
        <v>83</v>
      </c>
      <c r="AI150" s="37" t="s">
        <v>6671</v>
      </c>
      <c r="AJ150" s="40" t="s">
        <v>1338</v>
      </c>
      <c r="AK150" s="51" t="s">
        <v>6510</v>
      </c>
      <c r="AL150" s="42"/>
      <c r="AM150" s="42" t="s">
        <v>86</v>
      </c>
      <c r="AN150" s="42" t="s">
        <v>87</v>
      </c>
      <c r="AO150" s="42"/>
      <c r="AP150" s="48" t="s">
        <v>4435</v>
      </c>
      <c r="AQ150" s="41" t="s">
        <v>3278</v>
      </c>
      <c r="AR150" s="51"/>
      <c r="AS150" s="42"/>
      <c r="AT150" s="37" t="s">
        <v>92</v>
      </c>
      <c r="AU150" s="37"/>
      <c r="AV150" s="40">
        <v>45032</v>
      </c>
      <c r="AW150" s="40"/>
      <c r="AX150" s="37"/>
      <c r="AY150" s="37"/>
      <c r="AZ150" s="37"/>
      <c r="BA150" s="40"/>
      <c r="BB150" s="40" t="s">
        <v>93</v>
      </c>
      <c r="BC150" s="40" t="s">
        <v>94</v>
      </c>
      <c r="BD150" s="42">
        <v>3201</v>
      </c>
      <c r="BE150" s="40"/>
      <c r="BF150" s="52"/>
      <c r="BG150" s="53"/>
      <c r="BH150" s="54"/>
      <c r="BI150" s="47"/>
      <c r="BJ150" s="38" t="s">
        <v>5966</v>
      </c>
      <c r="BK150" s="47" t="s">
        <v>5091</v>
      </c>
      <c r="BL150" s="55"/>
      <c r="BM150" s="55"/>
      <c r="BN150" s="55"/>
    </row>
    <row r="151" s="36" customFormat="1" ht="60" customHeight="1">
      <c r="A151" s="37"/>
      <c r="B151" s="37" t="s">
        <v>62</v>
      </c>
      <c r="C151" s="37" t="s">
        <v>63</v>
      </c>
      <c r="D151" s="56" t="s">
        <v>64</v>
      </c>
      <c r="E151" s="56">
        <v>604</v>
      </c>
      <c r="F151" s="40" t="s">
        <v>5773</v>
      </c>
      <c r="G151" s="47" t="s">
        <v>6024</v>
      </c>
      <c r="H151" s="47" t="s">
        <v>6025</v>
      </c>
      <c r="I151" s="48" t="s">
        <v>2604</v>
      </c>
      <c r="J151" s="40" t="s">
        <v>931</v>
      </c>
      <c r="K151" s="49" t="s">
        <v>2605</v>
      </c>
      <c r="L151" s="49" t="s">
        <v>2606</v>
      </c>
      <c r="M151" s="38" t="s">
        <v>5104</v>
      </c>
      <c r="N151" s="38" t="s">
        <v>6026</v>
      </c>
      <c r="O151" s="38" t="s">
        <v>75</v>
      </c>
      <c r="P151" s="37" t="s">
        <v>76</v>
      </c>
      <c r="Q151" s="42" t="s">
        <v>77</v>
      </c>
      <c r="R151" s="96">
        <v>42591</v>
      </c>
      <c r="S151" s="48">
        <v>8</v>
      </c>
      <c r="T151" s="45">
        <v>45512.599999999999</v>
      </c>
      <c r="U151" s="38" t="s">
        <v>78</v>
      </c>
      <c r="V151" s="835"/>
      <c r="W151" s="47" t="s">
        <v>79</v>
      </c>
      <c r="X151" s="38" t="s">
        <v>5962</v>
      </c>
      <c r="Y151" s="836"/>
      <c r="Z151" s="42" t="s">
        <v>79</v>
      </c>
      <c r="AA151" s="56" t="s">
        <v>5963</v>
      </c>
      <c r="AB151" s="48"/>
      <c r="AC151" s="42" t="s">
        <v>81</v>
      </c>
      <c r="AD151" s="49">
        <v>48</v>
      </c>
      <c r="AE151" s="50">
        <v>44270</v>
      </c>
      <c r="AF151" s="51">
        <v>45730</v>
      </c>
      <c r="AG151" s="40" t="s">
        <v>82</v>
      </c>
      <c r="AH151" s="40" t="s">
        <v>83</v>
      </c>
      <c r="AI151" s="37" t="s">
        <v>6672</v>
      </c>
      <c r="AJ151" s="40" t="s">
        <v>1338</v>
      </c>
      <c r="AK151" s="51" t="s">
        <v>6510</v>
      </c>
      <c r="AL151" s="42"/>
      <c r="AM151" s="42" t="s">
        <v>86</v>
      </c>
      <c r="AN151" s="42" t="s">
        <v>87</v>
      </c>
      <c r="AO151" s="42"/>
      <c r="AP151" s="48" t="s">
        <v>4435</v>
      </c>
      <c r="AQ151" s="41" t="s">
        <v>3278</v>
      </c>
      <c r="AR151" s="51"/>
      <c r="AS151" s="42"/>
      <c r="AT151" s="37" t="s">
        <v>92</v>
      </c>
      <c r="AU151" s="37"/>
      <c r="AV151" s="40">
        <v>45032</v>
      </c>
      <c r="AW151" s="40"/>
      <c r="AX151" s="37"/>
      <c r="AY151" s="37"/>
      <c r="AZ151" s="37"/>
      <c r="BA151" s="40"/>
      <c r="BB151" s="40" t="s">
        <v>93</v>
      </c>
      <c r="BC151" s="40" t="s">
        <v>94</v>
      </c>
      <c r="BD151" s="42">
        <v>3201</v>
      </c>
      <c r="BE151" s="40"/>
      <c r="BF151" s="52"/>
      <c r="BG151" s="53"/>
      <c r="BH151" s="54"/>
      <c r="BI151" s="47"/>
      <c r="BJ151" s="38" t="s">
        <v>5966</v>
      </c>
      <c r="BK151" s="47" t="s">
        <v>5091</v>
      </c>
      <c r="BL151" s="55"/>
      <c r="BM151" s="55"/>
      <c r="BN151" s="55"/>
    </row>
    <row r="152" s="36" customFormat="1" ht="60" customHeight="1">
      <c r="A152" s="37"/>
      <c r="B152" s="37" t="s">
        <v>62</v>
      </c>
      <c r="C152" s="37" t="s">
        <v>63</v>
      </c>
      <c r="D152" s="56" t="s">
        <v>64</v>
      </c>
      <c r="E152" s="56">
        <v>604</v>
      </c>
      <c r="F152" s="40" t="s">
        <v>5773</v>
      </c>
      <c r="G152" s="47" t="s">
        <v>6028</v>
      </c>
      <c r="H152" s="47" t="s">
        <v>6029</v>
      </c>
      <c r="I152" s="48" t="s">
        <v>2604</v>
      </c>
      <c r="J152" s="40" t="s">
        <v>931</v>
      </c>
      <c r="K152" s="49" t="s">
        <v>2605</v>
      </c>
      <c r="L152" s="49" t="s">
        <v>2606</v>
      </c>
      <c r="M152" s="38" t="s">
        <v>5104</v>
      </c>
      <c r="N152" s="38" t="s">
        <v>6030</v>
      </c>
      <c r="O152" s="38" t="s">
        <v>75</v>
      </c>
      <c r="P152" s="37" t="s">
        <v>76</v>
      </c>
      <c r="Q152" s="42" t="s">
        <v>77</v>
      </c>
      <c r="R152" s="96">
        <v>42591</v>
      </c>
      <c r="S152" s="48">
        <v>8</v>
      </c>
      <c r="T152" s="45">
        <v>45512.599999999999</v>
      </c>
      <c r="U152" s="38" t="s">
        <v>78</v>
      </c>
      <c r="V152" s="835"/>
      <c r="W152" s="47" t="s">
        <v>79</v>
      </c>
      <c r="X152" s="38" t="s">
        <v>5962</v>
      </c>
      <c r="Y152" s="836"/>
      <c r="Z152" s="42" t="s">
        <v>79</v>
      </c>
      <c r="AA152" s="56" t="s">
        <v>5963</v>
      </c>
      <c r="AB152" s="48"/>
      <c r="AC152" s="42" t="s">
        <v>81</v>
      </c>
      <c r="AD152" s="49">
        <v>48</v>
      </c>
      <c r="AE152" s="50">
        <v>44270</v>
      </c>
      <c r="AF152" s="51">
        <v>45730</v>
      </c>
      <c r="AG152" s="40" t="s">
        <v>82</v>
      </c>
      <c r="AH152" s="40" t="s">
        <v>83</v>
      </c>
      <c r="AI152" s="37" t="s">
        <v>6673</v>
      </c>
      <c r="AJ152" s="40" t="s">
        <v>1338</v>
      </c>
      <c r="AK152" s="51" t="s">
        <v>6510</v>
      </c>
      <c r="AL152" s="42"/>
      <c r="AM152" s="42" t="s">
        <v>86</v>
      </c>
      <c r="AN152" s="42" t="s">
        <v>87</v>
      </c>
      <c r="AO152" s="42"/>
      <c r="AP152" s="48" t="s">
        <v>4435</v>
      </c>
      <c r="AQ152" s="41" t="s">
        <v>3278</v>
      </c>
      <c r="AR152" s="51"/>
      <c r="AS152" s="42"/>
      <c r="AT152" s="37" t="s">
        <v>92</v>
      </c>
      <c r="AU152" s="37"/>
      <c r="AV152" s="40">
        <v>45032</v>
      </c>
      <c r="AW152" s="40"/>
      <c r="AX152" s="37"/>
      <c r="AY152" s="37"/>
      <c r="AZ152" s="37"/>
      <c r="BA152" s="40"/>
      <c r="BB152" s="40" t="s">
        <v>93</v>
      </c>
      <c r="BC152" s="40" t="s">
        <v>94</v>
      </c>
      <c r="BD152" s="42">
        <v>3201</v>
      </c>
      <c r="BE152" s="40"/>
      <c r="BF152" s="52"/>
      <c r="BG152" s="53"/>
      <c r="BH152" s="54"/>
      <c r="BI152" s="47"/>
      <c r="BJ152" s="38" t="s">
        <v>5966</v>
      </c>
      <c r="BK152" s="47" t="s">
        <v>5091</v>
      </c>
      <c r="BL152" s="55"/>
      <c r="BM152" s="55"/>
      <c r="BN152" s="55"/>
    </row>
    <row r="153" s="36" customFormat="1" ht="60" customHeight="1">
      <c r="A153" s="37"/>
      <c r="B153" s="37" t="s">
        <v>62</v>
      </c>
      <c r="C153" s="37" t="s">
        <v>63</v>
      </c>
      <c r="D153" s="56" t="s">
        <v>64</v>
      </c>
      <c r="E153" s="56">
        <v>604</v>
      </c>
      <c r="F153" s="40" t="s">
        <v>5773</v>
      </c>
      <c r="G153" s="47" t="s">
        <v>6045</v>
      </c>
      <c r="H153" s="47" t="s">
        <v>6046</v>
      </c>
      <c r="I153" s="48" t="s">
        <v>6034</v>
      </c>
      <c r="J153" s="40" t="s">
        <v>445</v>
      </c>
      <c r="K153" s="49" t="s">
        <v>6035</v>
      </c>
      <c r="L153" s="38" t="s">
        <v>6036</v>
      </c>
      <c r="M153" s="38" t="s">
        <v>6036</v>
      </c>
      <c r="N153" s="38" t="s">
        <v>6047</v>
      </c>
      <c r="O153" s="38" t="s">
        <v>6038</v>
      </c>
      <c r="P153" s="37" t="s">
        <v>6039</v>
      </c>
      <c r="Q153" s="42" t="s">
        <v>137</v>
      </c>
      <c r="R153" s="96">
        <v>42583</v>
      </c>
      <c r="S153" s="48">
        <v>10</v>
      </c>
      <c r="T153" s="45">
        <v>46235</v>
      </c>
      <c r="U153" s="38" t="s">
        <v>100</v>
      </c>
      <c r="V153" s="48" t="s">
        <v>138</v>
      </c>
      <c r="W153" s="42" t="s">
        <v>139</v>
      </c>
      <c r="X153" s="38" t="s">
        <v>6040</v>
      </c>
      <c r="Y153" s="48" t="s">
        <v>138</v>
      </c>
      <c r="Z153" s="42" t="s">
        <v>139</v>
      </c>
      <c r="AA153" s="56" t="s">
        <v>451</v>
      </c>
      <c r="AB153" s="48"/>
      <c r="AC153" s="42" t="s">
        <v>141</v>
      </c>
      <c r="AD153" s="49">
        <v>12</v>
      </c>
      <c r="AE153" s="50">
        <v>45034</v>
      </c>
      <c r="AF153" s="51">
        <v>45399</v>
      </c>
      <c r="AG153" s="40" t="s">
        <v>82</v>
      </c>
      <c r="AH153" s="40" t="s">
        <v>83</v>
      </c>
      <c r="AI153" s="37" t="s">
        <v>6048</v>
      </c>
      <c r="AJ153" s="40" t="s">
        <v>1338</v>
      </c>
      <c r="AK153" s="51" t="s">
        <v>6517</v>
      </c>
      <c r="AL153" s="42"/>
      <c r="AM153" s="42" t="s">
        <v>86</v>
      </c>
      <c r="AN153" s="42" t="s">
        <v>87</v>
      </c>
      <c r="AO153" s="42"/>
      <c r="AP153" s="48" t="s">
        <v>6042</v>
      </c>
      <c r="AQ153" s="41" t="s">
        <v>3599</v>
      </c>
      <c r="AR153" s="51"/>
      <c r="AS153" s="42"/>
      <c r="AT153" s="37" t="s">
        <v>92</v>
      </c>
      <c r="AU153" s="37"/>
      <c r="AV153" s="40">
        <v>45369</v>
      </c>
      <c r="AW153" s="40"/>
      <c r="AX153" s="37"/>
      <c r="AY153" s="37"/>
      <c r="AZ153" s="37"/>
      <c r="BA153" s="40"/>
      <c r="BB153" s="40" t="s">
        <v>145</v>
      </c>
      <c r="BC153" s="40" t="s">
        <v>146</v>
      </c>
      <c r="BD153" s="42">
        <v>3001</v>
      </c>
      <c r="BE153" s="40"/>
      <c r="BF153" s="52"/>
      <c r="BG153" s="53" t="s">
        <v>1170</v>
      </c>
      <c r="BH153" s="54"/>
      <c r="BI153" s="38" t="s">
        <v>406</v>
      </c>
      <c r="BJ153" s="38" t="s">
        <v>6043</v>
      </c>
      <c r="BK153" s="47" t="s">
        <v>6044</v>
      </c>
      <c r="BL153" s="55"/>
      <c r="BM153" s="55"/>
      <c r="BN153" s="55"/>
    </row>
    <row r="154" s="2" customFormat="1" ht="60" customHeight="1">
      <c r="A154" s="58"/>
      <c r="B154" s="58" t="s">
        <v>62</v>
      </c>
      <c r="C154" s="58" t="s">
        <v>63</v>
      </c>
      <c r="D154" s="525" t="s">
        <v>64</v>
      </c>
      <c r="E154" s="71" t="s">
        <v>6419</v>
      </c>
      <c r="F154" s="71" t="s">
        <v>6420</v>
      </c>
      <c r="G154" s="71" t="s">
        <v>566</v>
      </c>
      <c r="H154" s="71" t="s">
        <v>6421</v>
      </c>
      <c r="I154" s="63" t="s">
        <v>469</v>
      </c>
      <c r="J154" s="62" t="s">
        <v>470</v>
      </c>
      <c r="K154" s="64" t="s">
        <v>471</v>
      </c>
      <c r="L154" s="64" t="s">
        <v>472</v>
      </c>
      <c r="M154" s="62" t="s">
        <v>6422</v>
      </c>
      <c r="N154" s="64">
        <v>2525393</v>
      </c>
      <c r="O154" s="58" t="s">
        <v>75</v>
      </c>
      <c r="P154" s="58" t="s">
        <v>76</v>
      </c>
      <c r="Q154" s="66"/>
      <c r="R154" s="115">
        <v>43862</v>
      </c>
      <c r="S154" s="63">
        <v>8</v>
      </c>
      <c r="T154" s="62">
        <v>46054</v>
      </c>
      <c r="U154" s="59" t="s">
        <v>78</v>
      </c>
      <c r="V154" s="71"/>
      <c r="W154" s="71" t="s">
        <v>79</v>
      </c>
      <c r="X154" s="63">
        <v>100</v>
      </c>
      <c r="Y154" s="63"/>
      <c r="Z154" s="66" t="s">
        <v>79</v>
      </c>
      <c r="AA154" s="59" t="s">
        <v>475</v>
      </c>
      <c r="AB154" s="63"/>
      <c r="AC154" s="66" t="s">
        <v>141</v>
      </c>
      <c r="AD154" s="64">
        <v>60</v>
      </c>
      <c r="AE154" s="72">
        <v>43878</v>
      </c>
      <c r="AF154" s="73">
        <v>45704</v>
      </c>
      <c r="AG154" s="62" t="s">
        <v>82</v>
      </c>
      <c r="AH154" s="62" t="s">
        <v>83</v>
      </c>
      <c r="AI154" s="66" t="s">
        <v>6240</v>
      </c>
      <c r="AJ154" s="58" t="s">
        <v>6478</v>
      </c>
      <c r="AK154" s="73" t="s">
        <v>6517</v>
      </c>
      <c r="AL154" s="123"/>
      <c r="AM154" s="66" t="s">
        <v>86</v>
      </c>
      <c r="AN154" s="66" t="s">
        <v>87</v>
      </c>
      <c r="AO154" s="66" t="s">
        <v>88</v>
      </c>
      <c r="AP154" s="63" t="s">
        <v>6425</v>
      </c>
      <c r="AQ154" s="74" t="s">
        <v>4923</v>
      </c>
      <c r="AR154" s="123"/>
      <c r="AS154" s="66" t="s">
        <v>91</v>
      </c>
      <c r="AT154" s="58" t="s">
        <v>385</v>
      </c>
      <c r="AU154" s="58"/>
      <c r="AV154" s="115">
        <v>44864</v>
      </c>
      <c r="AW154" s="62" t="s">
        <v>1454</v>
      </c>
      <c r="AX154" s="123"/>
      <c r="AY154" s="123"/>
      <c r="AZ154" s="123"/>
      <c r="BA154" s="123"/>
      <c r="BB154" s="123"/>
      <c r="BC154" s="123"/>
      <c r="BD154" s="507"/>
      <c r="BE154" s="123"/>
      <c r="BF154" s="124"/>
      <c r="BG154" s="71"/>
      <c r="BH154" s="123"/>
      <c r="BI154" s="71"/>
      <c r="BJ154" s="71"/>
      <c r="BK154" s="71"/>
    </row>
    <row r="155" s="2" customFormat="1" ht="60" customHeight="1">
      <c r="A155" s="58"/>
      <c r="B155" s="58" t="s">
        <v>62</v>
      </c>
      <c r="C155" s="58" t="s">
        <v>63</v>
      </c>
      <c r="D155" s="525" t="s">
        <v>64</v>
      </c>
      <c r="E155" s="71" t="s">
        <v>6419</v>
      </c>
      <c r="F155" s="71" t="s">
        <v>6420</v>
      </c>
      <c r="G155" s="71" t="s">
        <v>1332</v>
      </c>
      <c r="H155" s="71" t="s">
        <v>6426</v>
      </c>
      <c r="I155" s="71" t="s">
        <v>461</v>
      </c>
      <c r="J155" s="71" t="s">
        <v>726</v>
      </c>
      <c r="K155" s="71" t="s">
        <v>463</v>
      </c>
      <c r="L155" s="71" t="s">
        <v>1868</v>
      </c>
      <c r="M155" s="62" t="s">
        <v>3520</v>
      </c>
      <c r="N155" s="64">
        <v>6144601</v>
      </c>
      <c r="O155" s="58" t="s">
        <v>75</v>
      </c>
      <c r="P155" s="58" t="s">
        <v>76</v>
      </c>
      <c r="Q155" s="66" t="s">
        <v>137</v>
      </c>
      <c r="R155" s="115">
        <v>43876</v>
      </c>
      <c r="S155" s="63">
        <v>20</v>
      </c>
      <c r="T155" s="62">
        <v>51180</v>
      </c>
      <c r="U155" s="59" t="s">
        <v>100</v>
      </c>
      <c r="V155" s="71" t="s">
        <v>138</v>
      </c>
      <c r="W155" s="71" t="s">
        <v>139</v>
      </c>
      <c r="X155" s="63">
        <v>1</v>
      </c>
      <c r="Y155" s="63" t="s">
        <v>138</v>
      </c>
      <c r="Z155" s="66" t="s">
        <v>139</v>
      </c>
      <c r="AA155" s="59" t="s">
        <v>176</v>
      </c>
      <c r="AB155" s="63"/>
      <c r="AC155" s="66" t="s">
        <v>141</v>
      </c>
      <c r="AD155" s="64">
        <v>60</v>
      </c>
      <c r="AE155" s="72">
        <v>43878</v>
      </c>
      <c r="AF155" s="73">
        <v>45704</v>
      </c>
      <c r="AG155" s="62" t="s">
        <v>82</v>
      </c>
      <c r="AH155" s="62" t="s">
        <v>83</v>
      </c>
      <c r="AI155" s="66" t="s">
        <v>6240</v>
      </c>
      <c r="AJ155" s="58" t="s">
        <v>6478</v>
      </c>
      <c r="AK155" s="73" t="s">
        <v>6517</v>
      </c>
      <c r="AL155" s="123"/>
      <c r="AM155" s="66" t="s">
        <v>86</v>
      </c>
      <c r="AN155" s="66" t="s">
        <v>87</v>
      </c>
      <c r="AO155" s="66" t="s">
        <v>88</v>
      </c>
      <c r="AP155" s="63" t="s">
        <v>502</v>
      </c>
      <c r="AQ155" s="74" t="s">
        <v>4923</v>
      </c>
      <c r="AR155" s="123"/>
      <c r="AS155" s="66" t="s">
        <v>91</v>
      </c>
      <c r="AT155" s="58" t="s">
        <v>385</v>
      </c>
      <c r="AU155" s="58"/>
      <c r="AV155" s="115">
        <v>44864</v>
      </c>
      <c r="AW155" s="62" t="s">
        <v>1454</v>
      </c>
      <c r="AX155" s="123"/>
      <c r="AY155" s="123"/>
      <c r="AZ155" s="123"/>
      <c r="BA155" s="123"/>
      <c r="BB155" s="123"/>
      <c r="BC155" s="123"/>
      <c r="BD155" s="507"/>
      <c r="BE155" s="123"/>
      <c r="BF155" s="124"/>
      <c r="BG155" s="71"/>
      <c r="BH155" s="123"/>
      <c r="BI155" s="71"/>
      <c r="BJ155" s="71"/>
      <c r="BK155" s="71"/>
    </row>
    <row r="156" s="2" customFormat="1" ht="60" customHeight="1">
      <c r="A156" s="58"/>
      <c r="B156" s="58" t="s">
        <v>62</v>
      </c>
      <c r="C156" s="58" t="s">
        <v>63</v>
      </c>
      <c r="D156" s="525" t="s">
        <v>64</v>
      </c>
      <c r="E156" s="71" t="s">
        <v>6419</v>
      </c>
      <c r="F156" s="71" t="s">
        <v>6420</v>
      </c>
      <c r="G156" s="71" t="s">
        <v>1332</v>
      </c>
      <c r="H156" s="71" t="s">
        <v>6428</v>
      </c>
      <c r="I156" s="71" t="s">
        <v>461</v>
      </c>
      <c r="J156" s="71" t="s">
        <v>726</v>
      </c>
      <c r="K156" s="71" t="s">
        <v>463</v>
      </c>
      <c r="L156" s="71" t="s">
        <v>1868</v>
      </c>
      <c r="M156" s="62" t="s">
        <v>3520</v>
      </c>
      <c r="N156" s="64">
        <v>6144603</v>
      </c>
      <c r="O156" s="58" t="s">
        <v>75</v>
      </c>
      <c r="P156" s="58" t="s">
        <v>76</v>
      </c>
      <c r="Q156" s="66" t="s">
        <v>137</v>
      </c>
      <c r="R156" s="115">
        <v>43876</v>
      </c>
      <c r="S156" s="63">
        <v>20</v>
      </c>
      <c r="T156" s="62">
        <v>51180</v>
      </c>
      <c r="U156" s="59" t="s">
        <v>100</v>
      </c>
      <c r="V156" s="71" t="s">
        <v>138</v>
      </c>
      <c r="W156" s="71" t="s">
        <v>139</v>
      </c>
      <c r="X156" s="63">
        <v>1</v>
      </c>
      <c r="Y156" s="63" t="s">
        <v>138</v>
      </c>
      <c r="Z156" s="66" t="s">
        <v>139</v>
      </c>
      <c r="AA156" s="59" t="s">
        <v>176</v>
      </c>
      <c r="AB156" s="63"/>
      <c r="AC156" s="66" t="s">
        <v>141</v>
      </c>
      <c r="AD156" s="64">
        <v>60</v>
      </c>
      <c r="AE156" s="72">
        <v>43878</v>
      </c>
      <c r="AF156" s="73">
        <v>45704</v>
      </c>
      <c r="AG156" s="62" t="s">
        <v>82</v>
      </c>
      <c r="AH156" s="62" t="s">
        <v>83</v>
      </c>
      <c r="AI156" s="66" t="s">
        <v>6240</v>
      </c>
      <c r="AJ156" s="58" t="s">
        <v>6478</v>
      </c>
      <c r="AK156" s="73" t="s">
        <v>6517</v>
      </c>
      <c r="AL156" s="123"/>
      <c r="AM156" s="66" t="s">
        <v>86</v>
      </c>
      <c r="AN156" s="66" t="s">
        <v>87</v>
      </c>
      <c r="AO156" s="66" t="s">
        <v>88</v>
      </c>
      <c r="AP156" s="63" t="s">
        <v>502</v>
      </c>
      <c r="AQ156" s="74" t="s">
        <v>4923</v>
      </c>
      <c r="AR156" s="123"/>
      <c r="AS156" s="66" t="s">
        <v>91</v>
      </c>
      <c r="AT156" s="58" t="s">
        <v>385</v>
      </c>
      <c r="AU156" s="58"/>
      <c r="AV156" s="115">
        <v>44864</v>
      </c>
      <c r="AW156" s="62" t="s">
        <v>1454</v>
      </c>
      <c r="AX156" s="123"/>
      <c r="AY156" s="123"/>
      <c r="AZ156" s="123"/>
      <c r="BA156" s="123"/>
      <c r="BB156" s="123"/>
      <c r="BC156" s="123"/>
      <c r="BD156" s="507"/>
      <c r="BE156" s="123"/>
      <c r="BF156" s="124"/>
      <c r="BG156" s="71"/>
      <c r="BH156" s="123"/>
      <c r="BI156" s="71"/>
      <c r="BJ156" s="71"/>
      <c r="BK156" s="71"/>
    </row>
    <row r="157" s="2" customFormat="1" ht="60" customHeight="1">
      <c r="A157" s="58"/>
      <c r="B157" s="58" t="s">
        <v>62</v>
      </c>
      <c r="C157" s="58" t="s">
        <v>63</v>
      </c>
      <c r="D157" s="525" t="s">
        <v>64</v>
      </c>
      <c r="E157" s="71" t="s">
        <v>6419</v>
      </c>
      <c r="F157" s="71" t="s">
        <v>6420</v>
      </c>
      <c r="G157" s="71" t="s">
        <v>1332</v>
      </c>
      <c r="H157" s="71" t="s">
        <v>6430</v>
      </c>
      <c r="I157" s="71" t="s">
        <v>461</v>
      </c>
      <c r="J157" s="71" t="s">
        <v>726</v>
      </c>
      <c r="K157" s="71" t="s">
        <v>463</v>
      </c>
      <c r="L157" s="71" t="s">
        <v>1868</v>
      </c>
      <c r="M157" s="62" t="s">
        <v>6431</v>
      </c>
      <c r="N157" s="64">
        <v>6144604</v>
      </c>
      <c r="O157" s="58" t="s">
        <v>75</v>
      </c>
      <c r="P157" s="58" t="s">
        <v>76</v>
      </c>
      <c r="Q157" s="66" t="s">
        <v>137</v>
      </c>
      <c r="R157" s="115">
        <v>43876</v>
      </c>
      <c r="S157" s="63">
        <v>20</v>
      </c>
      <c r="T157" s="62">
        <v>51180</v>
      </c>
      <c r="U157" s="59" t="s">
        <v>100</v>
      </c>
      <c r="V157" s="71" t="s">
        <v>138</v>
      </c>
      <c r="W157" s="71" t="s">
        <v>139</v>
      </c>
      <c r="X157" s="63">
        <v>1</v>
      </c>
      <c r="Y157" s="63" t="s">
        <v>138</v>
      </c>
      <c r="Z157" s="66" t="s">
        <v>139</v>
      </c>
      <c r="AA157" s="59" t="s">
        <v>176</v>
      </c>
      <c r="AB157" s="63"/>
      <c r="AC157" s="66" t="s">
        <v>141</v>
      </c>
      <c r="AD157" s="64">
        <v>60</v>
      </c>
      <c r="AE157" s="72">
        <v>43878</v>
      </c>
      <c r="AF157" s="73">
        <v>45704</v>
      </c>
      <c r="AG157" s="62" t="s">
        <v>82</v>
      </c>
      <c r="AH157" s="62" t="s">
        <v>83</v>
      </c>
      <c r="AI157" s="66" t="s">
        <v>6240</v>
      </c>
      <c r="AJ157" s="58" t="s">
        <v>6478</v>
      </c>
      <c r="AK157" s="73" t="s">
        <v>6517</v>
      </c>
      <c r="AL157" s="123"/>
      <c r="AM157" s="66" t="s">
        <v>86</v>
      </c>
      <c r="AN157" s="66" t="s">
        <v>87</v>
      </c>
      <c r="AO157" s="66" t="s">
        <v>88</v>
      </c>
      <c r="AP157" s="63" t="s">
        <v>502</v>
      </c>
      <c r="AQ157" s="74" t="s">
        <v>4923</v>
      </c>
      <c r="AR157" s="123"/>
      <c r="AS157" s="66" t="s">
        <v>91</v>
      </c>
      <c r="AT157" s="58" t="s">
        <v>385</v>
      </c>
      <c r="AU157" s="58"/>
      <c r="AV157" s="115">
        <v>44864</v>
      </c>
      <c r="AW157" s="62" t="s">
        <v>1454</v>
      </c>
      <c r="AX157" s="123"/>
      <c r="AY157" s="123"/>
      <c r="AZ157" s="123"/>
      <c r="BA157" s="123"/>
      <c r="BB157" s="123"/>
      <c r="BC157" s="123"/>
      <c r="BD157" s="507"/>
      <c r="BE157" s="123"/>
      <c r="BF157" s="124"/>
      <c r="BG157" s="71"/>
      <c r="BH157" s="123"/>
      <c r="BI157" s="71"/>
      <c r="BJ157" s="71"/>
      <c r="BK157" s="71"/>
    </row>
    <row r="158" s="2" customFormat="1" ht="60" customHeight="1">
      <c r="A158" s="58"/>
      <c r="B158" s="58" t="s">
        <v>62</v>
      </c>
      <c r="C158" s="58" t="s">
        <v>63</v>
      </c>
      <c r="D158" s="525" t="s">
        <v>64</v>
      </c>
      <c r="E158" s="71" t="s">
        <v>6451</v>
      </c>
      <c r="F158" s="71" t="s">
        <v>6452</v>
      </c>
      <c r="G158" s="71" t="s">
        <v>566</v>
      </c>
      <c r="H158" s="71" t="s">
        <v>6453</v>
      </c>
      <c r="I158" s="63" t="s">
        <v>469</v>
      </c>
      <c r="J158" s="62" t="s">
        <v>470</v>
      </c>
      <c r="K158" s="64" t="s">
        <v>471</v>
      </c>
      <c r="L158" s="64" t="s">
        <v>472</v>
      </c>
      <c r="M158" s="62" t="s">
        <v>6422</v>
      </c>
      <c r="N158" s="64">
        <v>2525392</v>
      </c>
      <c r="O158" s="58" t="s">
        <v>75</v>
      </c>
      <c r="P158" s="58" t="s">
        <v>76</v>
      </c>
      <c r="Q158" s="66"/>
      <c r="R158" s="115">
        <v>43862</v>
      </c>
      <c r="S158" s="63">
        <v>8</v>
      </c>
      <c r="T158" s="62">
        <v>46054</v>
      </c>
      <c r="U158" s="59" t="s">
        <v>78</v>
      </c>
      <c r="V158" s="71"/>
      <c r="W158" s="71" t="s">
        <v>79</v>
      </c>
      <c r="X158" s="63">
        <v>100</v>
      </c>
      <c r="Y158" s="63"/>
      <c r="Z158" s="66" t="s">
        <v>79</v>
      </c>
      <c r="AA158" s="59" t="s">
        <v>475</v>
      </c>
      <c r="AB158" s="63"/>
      <c r="AC158" s="66" t="s">
        <v>141</v>
      </c>
      <c r="AD158" s="64">
        <v>60</v>
      </c>
      <c r="AE158" s="72">
        <v>43878</v>
      </c>
      <c r="AF158" s="73">
        <v>45704</v>
      </c>
      <c r="AG158" s="62" t="s">
        <v>82</v>
      </c>
      <c r="AH158" s="62" t="s">
        <v>83</v>
      </c>
      <c r="AI158" s="66" t="s">
        <v>6240</v>
      </c>
      <c r="AJ158" s="62" t="s">
        <v>6478</v>
      </c>
      <c r="AK158" s="73" t="s">
        <v>6517</v>
      </c>
      <c r="AL158" s="123"/>
      <c r="AM158" s="66" t="s">
        <v>86</v>
      </c>
      <c r="AN158" s="66" t="s">
        <v>87</v>
      </c>
      <c r="AO158" s="66" t="s">
        <v>88</v>
      </c>
      <c r="AP158" s="63" t="s">
        <v>6425</v>
      </c>
      <c r="AQ158" s="74" t="s">
        <v>4923</v>
      </c>
      <c r="AR158" s="123"/>
      <c r="AS158" s="66" t="s">
        <v>91</v>
      </c>
      <c r="AT158" s="58" t="s">
        <v>385</v>
      </c>
      <c r="AU158" s="58"/>
      <c r="AV158" s="115">
        <v>44864</v>
      </c>
      <c r="AW158" s="62" t="s">
        <v>1454</v>
      </c>
      <c r="AX158" s="123"/>
      <c r="AY158" s="123"/>
      <c r="AZ158" s="123"/>
      <c r="BA158" s="123"/>
      <c r="BB158" s="123"/>
      <c r="BC158" s="123"/>
      <c r="BD158" s="507"/>
      <c r="BE158" s="123"/>
      <c r="BF158" s="124"/>
      <c r="BG158" s="71"/>
      <c r="BH158" s="123"/>
      <c r="BI158" s="71"/>
      <c r="BJ158" s="71"/>
      <c r="BK158" s="71"/>
    </row>
    <row r="159" s="2" customFormat="1" ht="60" customHeight="1">
      <c r="A159" s="58"/>
      <c r="B159" s="58" t="s">
        <v>62</v>
      </c>
      <c r="C159" s="58" t="s">
        <v>63</v>
      </c>
      <c r="D159" s="525" t="s">
        <v>64</v>
      </c>
      <c r="E159" s="71" t="s">
        <v>6451</v>
      </c>
      <c r="F159" s="71" t="s">
        <v>6452</v>
      </c>
      <c r="G159" s="71" t="s">
        <v>1332</v>
      </c>
      <c r="H159" s="71" t="s">
        <v>6426</v>
      </c>
      <c r="I159" s="71" t="s">
        <v>461</v>
      </c>
      <c r="J159" s="71" t="s">
        <v>726</v>
      </c>
      <c r="K159" s="71" t="s">
        <v>463</v>
      </c>
      <c r="L159" s="71" t="s">
        <v>1868</v>
      </c>
      <c r="M159" s="62" t="s">
        <v>3520</v>
      </c>
      <c r="N159" s="64">
        <v>6144602</v>
      </c>
      <c r="O159" s="58" t="s">
        <v>75</v>
      </c>
      <c r="P159" s="58" t="s">
        <v>76</v>
      </c>
      <c r="Q159" s="66" t="s">
        <v>137</v>
      </c>
      <c r="R159" s="115">
        <v>43876</v>
      </c>
      <c r="S159" s="63">
        <v>20</v>
      </c>
      <c r="T159" s="62">
        <v>51180</v>
      </c>
      <c r="U159" s="59" t="s">
        <v>100</v>
      </c>
      <c r="V159" s="71" t="s">
        <v>138</v>
      </c>
      <c r="W159" s="71" t="s">
        <v>139</v>
      </c>
      <c r="X159" s="63">
        <v>1</v>
      </c>
      <c r="Y159" s="63" t="s">
        <v>138</v>
      </c>
      <c r="Z159" s="66" t="s">
        <v>139</v>
      </c>
      <c r="AA159" s="59" t="s">
        <v>176</v>
      </c>
      <c r="AB159" s="63"/>
      <c r="AC159" s="66" t="s">
        <v>141</v>
      </c>
      <c r="AD159" s="64">
        <v>60</v>
      </c>
      <c r="AE159" s="72">
        <v>43878</v>
      </c>
      <c r="AF159" s="73">
        <v>45704</v>
      </c>
      <c r="AG159" s="62" t="s">
        <v>82</v>
      </c>
      <c r="AH159" s="62" t="s">
        <v>83</v>
      </c>
      <c r="AI159" s="66" t="s">
        <v>6240</v>
      </c>
      <c r="AJ159" s="58" t="s">
        <v>6478</v>
      </c>
      <c r="AK159" s="73" t="s">
        <v>6517</v>
      </c>
      <c r="AL159" s="123"/>
      <c r="AM159" s="66" t="s">
        <v>86</v>
      </c>
      <c r="AN159" s="66" t="s">
        <v>87</v>
      </c>
      <c r="AO159" s="66" t="s">
        <v>88</v>
      </c>
      <c r="AP159" s="63" t="s">
        <v>502</v>
      </c>
      <c r="AQ159" s="74" t="s">
        <v>4923</v>
      </c>
      <c r="AR159" s="123"/>
      <c r="AS159" s="66" t="s">
        <v>91</v>
      </c>
      <c r="AT159" s="58" t="s">
        <v>385</v>
      </c>
      <c r="AU159" s="58"/>
      <c r="AV159" s="115">
        <v>44864</v>
      </c>
      <c r="AW159" s="62" t="s">
        <v>1454</v>
      </c>
      <c r="AX159" s="123"/>
      <c r="AY159" s="123"/>
      <c r="AZ159" s="123"/>
      <c r="BA159" s="123"/>
      <c r="BB159" s="123"/>
      <c r="BC159" s="123"/>
      <c r="BD159" s="507"/>
      <c r="BE159" s="123"/>
      <c r="BF159" s="124"/>
      <c r="BG159" s="71"/>
      <c r="BH159" s="123"/>
      <c r="BI159" s="71"/>
      <c r="BJ159" s="71"/>
      <c r="BK159" s="71"/>
    </row>
    <row r="160" s="2" customFormat="1" ht="60" customHeight="1">
      <c r="A160" s="58"/>
      <c r="B160" s="58" t="s">
        <v>62</v>
      </c>
      <c r="C160" s="58" t="s">
        <v>63</v>
      </c>
      <c r="D160" s="525" t="s">
        <v>64</v>
      </c>
      <c r="E160" s="71" t="s">
        <v>6451</v>
      </c>
      <c r="F160" s="71" t="s">
        <v>6452</v>
      </c>
      <c r="G160" s="71" t="s">
        <v>1332</v>
      </c>
      <c r="H160" s="71" t="s">
        <v>6428</v>
      </c>
      <c r="I160" s="71" t="s">
        <v>461</v>
      </c>
      <c r="J160" s="71" t="s">
        <v>726</v>
      </c>
      <c r="K160" s="71" t="s">
        <v>463</v>
      </c>
      <c r="L160" s="71" t="s">
        <v>1868</v>
      </c>
      <c r="M160" s="62" t="s">
        <v>3520</v>
      </c>
      <c r="N160" s="64">
        <v>6144605</v>
      </c>
      <c r="O160" s="58" t="s">
        <v>75</v>
      </c>
      <c r="P160" s="58" t="s">
        <v>76</v>
      </c>
      <c r="Q160" s="66" t="s">
        <v>137</v>
      </c>
      <c r="R160" s="115">
        <v>43876</v>
      </c>
      <c r="S160" s="63">
        <v>20</v>
      </c>
      <c r="T160" s="62">
        <v>51180</v>
      </c>
      <c r="U160" s="59" t="s">
        <v>100</v>
      </c>
      <c r="V160" s="71" t="s">
        <v>138</v>
      </c>
      <c r="W160" s="71" t="s">
        <v>139</v>
      </c>
      <c r="X160" s="63">
        <v>1</v>
      </c>
      <c r="Y160" s="63" t="s">
        <v>138</v>
      </c>
      <c r="Z160" s="66" t="s">
        <v>139</v>
      </c>
      <c r="AA160" s="59" t="s">
        <v>176</v>
      </c>
      <c r="AB160" s="63"/>
      <c r="AC160" s="66" t="s">
        <v>141</v>
      </c>
      <c r="AD160" s="64">
        <v>60</v>
      </c>
      <c r="AE160" s="72">
        <v>43878</v>
      </c>
      <c r="AF160" s="73">
        <v>45704</v>
      </c>
      <c r="AG160" s="62" t="s">
        <v>82</v>
      </c>
      <c r="AH160" s="62" t="s">
        <v>83</v>
      </c>
      <c r="AI160" s="66" t="s">
        <v>6240</v>
      </c>
      <c r="AJ160" s="58" t="s">
        <v>6478</v>
      </c>
      <c r="AK160" s="73" t="s">
        <v>6517</v>
      </c>
      <c r="AL160" s="123"/>
      <c r="AM160" s="66" t="s">
        <v>86</v>
      </c>
      <c r="AN160" s="66" t="s">
        <v>87</v>
      </c>
      <c r="AO160" s="66" t="s">
        <v>88</v>
      </c>
      <c r="AP160" s="63" t="s">
        <v>502</v>
      </c>
      <c r="AQ160" s="74" t="s">
        <v>4923</v>
      </c>
      <c r="AR160" s="123"/>
      <c r="AS160" s="66" t="s">
        <v>91</v>
      </c>
      <c r="AT160" s="58" t="s">
        <v>385</v>
      </c>
      <c r="AU160" s="58"/>
      <c r="AV160" s="115">
        <v>44864</v>
      </c>
      <c r="AW160" s="62" t="s">
        <v>1454</v>
      </c>
      <c r="AX160" s="123"/>
      <c r="AY160" s="123"/>
      <c r="AZ160" s="123"/>
      <c r="BA160" s="123"/>
      <c r="BB160" s="123"/>
      <c r="BC160" s="123"/>
      <c r="BD160" s="507"/>
      <c r="BE160" s="123"/>
      <c r="BF160" s="124"/>
      <c r="BG160" s="71"/>
      <c r="BH160" s="123"/>
      <c r="BI160" s="71"/>
      <c r="BJ160" s="71"/>
      <c r="BK160" s="71"/>
    </row>
    <row r="161" s="2" customFormat="1" ht="60" customHeight="1">
      <c r="A161" s="58"/>
      <c r="B161" s="58" t="s">
        <v>62</v>
      </c>
      <c r="C161" s="58" t="s">
        <v>63</v>
      </c>
      <c r="D161" s="525" t="s">
        <v>64</v>
      </c>
      <c r="E161" s="71" t="s">
        <v>6451</v>
      </c>
      <c r="F161" s="71" t="s">
        <v>6452</v>
      </c>
      <c r="G161" s="71" t="s">
        <v>1332</v>
      </c>
      <c r="H161" s="71" t="s">
        <v>6430</v>
      </c>
      <c r="I161" s="71" t="s">
        <v>461</v>
      </c>
      <c r="J161" s="71" t="s">
        <v>726</v>
      </c>
      <c r="K161" s="71" t="s">
        <v>463</v>
      </c>
      <c r="L161" s="71" t="s">
        <v>1868</v>
      </c>
      <c r="M161" s="62" t="s">
        <v>3520</v>
      </c>
      <c r="N161" s="64">
        <v>6144606</v>
      </c>
      <c r="O161" s="58" t="s">
        <v>75</v>
      </c>
      <c r="P161" s="58" t="s">
        <v>76</v>
      </c>
      <c r="Q161" s="66" t="s">
        <v>137</v>
      </c>
      <c r="R161" s="115">
        <v>43876</v>
      </c>
      <c r="S161" s="63">
        <v>20</v>
      </c>
      <c r="T161" s="62">
        <v>51180</v>
      </c>
      <c r="U161" s="59" t="s">
        <v>100</v>
      </c>
      <c r="V161" s="71" t="s">
        <v>138</v>
      </c>
      <c r="W161" s="71" t="s">
        <v>139</v>
      </c>
      <c r="X161" s="63">
        <v>1</v>
      </c>
      <c r="Y161" s="63" t="s">
        <v>138</v>
      </c>
      <c r="Z161" s="66" t="s">
        <v>139</v>
      </c>
      <c r="AA161" s="59" t="s">
        <v>176</v>
      </c>
      <c r="AB161" s="63"/>
      <c r="AC161" s="66" t="s">
        <v>141</v>
      </c>
      <c r="AD161" s="64">
        <v>60</v>
      </c>
      <c r="AE161" s="72">
        <v>43878</v>
      </c>
      <c r="AF161" s="73">
        <v>45704</v>
      </c>
      <c r="AG161" s="62" t="s">
        <v>82</v>
      </c>
      <c r="AH161" s="62" t="s">
        <v>83</v>
      </c>
      <c r="AI161" s="66" t="s">
        <v>6240</v>
      </c>
      <c r="AJ161" s="58" t="s">
        <v>6478</v>
      </c>
      <c r="AK161" s="73" t="s">
        <v>6517</v>
      </c>
      <c r="AL161" s="123"/>
      <c r="AM161" s="66" t="s">
        <v>86</v>
      </c>
      <c r="AN161" s="66" t="s">
        <v>87</v>
      </c>
      <c r="AO161" s="66" t="s">
        <v>88</v>
      </c>
      <c r="AP161" s="63" t="s">
        <v>502</v>
      </c>
      <c r="AQ161" s="74" t="s">
        <v>4923</v>
      </c>
      <c r="AR161" s="123"/>
      <c r="AS161" s="66" t="s">
        <v>91</v>
      </c>
      <c r="AT161" s="58" t="s">
        <v>385</v>
      </c>
      <c r="AU161" s="58"/>
      <c r="AV161" s="115">
        <v>44864</v>
      </c>
      <c r="AW161" s="62" t="s">
        <v>1454</v>
      </c>
      <c r="AX161" s="123"/>
      <c r="AY161" s="123"/>
      <c r="AZ161" s="123"/>
      <c r="BA161" s="123"/>
      <c r="BB161" s="123"/>
      <c r="BC161" s="123"/>
      <c r="BD161" s="507"/>
      <c r="BE161" s="123"/>
      <c r="BF161" s="124"/>
      <c r="BG161" s="71"/>
      <c r="BH161" s="123"/>
      <c r="BI161" s="71"/>
      <c r="BJ161" s="71"/>
      <c r="BK161" s="71"/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Лист8">
    <outlinePr applyStyles="0" summaryBelow="1" summaryRight="1" showOutlineSymbols="1"/>
    <pageSetUpPr autoPageBreaks="1" fitToPage="1"/>
  </sheetPr>
  <sheetViews>
    <sheetView showRuler="1" view="pageBreakPreview" zoomScale="85" workbookViewId="0">
      <selection activeCell="E217" activeCellId="0" sqref="E217"/>
    </sheetView>
  </sheetViews>
  <sheetFormatPr defaultColWidth="9.140625" defaultRowHeight="14.25"/>
  <cols>
    <col customWidth="1" min="1" max="12" style="898" width="4.7109375"/>
    <col customWidth="1" min="13" max="16" style="899" width="4.7109375"/>
    <col customWidth="1" min="17" max="20" style="898" width="4.7109375"/>
    <col customWidth="1" min="21" max="21" style="898" width="4.85546875"/>
    <col customWidth="1" min="22" max="23" style="898" width="4.7109375"/>
    <col customWidth="1" min="24" max="24" style="898" width="5.28515625"/>
    <col customWidth="1" min="25" max="26" style="898" width="4.7109375"/>
    <col customWidth="1" min="27" max="27" style="898" width="5.85546875"/>
    <col customWidth="1" min="28" max="28" style="898" width="2.140625"/>
    <col customWidth="1" min="29" max="29" style="898" width="3"/>
    <col customWidth="1" min="30" max="30" style="898" width="5"/>
    <col customWidth="1" min="31" max="31" style="899" width="5.5703125"/>
    <col customWidth="1" min="32" max="32" style="899" width="7.85546875"/>
    <col customWidth="1" min="33" max="33" style="899" width="13.85546875"/>
    <col customWidth="1" min="34" max="35" style="898" width="4.42578125"/>
    <col customWidth="1" min="36" max="36" style="898" width="4.7109375"/>
    <col customWidth="1" min="37" max="37" style="898" width="5.42578125"/>
    <col customWidth="1" min="38" max="39" style="898" width="6"/>
    <col customWidth="1" min="40" max="40" style="898" width="6.140625"/>
    <col customWidth="1" min="41" max="41" style="898" width="5.5703125"/>
    <col customWidth="1" min="42" max="42" style="898" width="5.42578125"/>
    <col customWidth="1" min="43" max="43" style="898" width="6.140625"/>
    <col customWidth="1" min="44" max="44" style="898" width="5"/>
    <col customWidth="1" min="45" max="45" style="898" width="5.28515625"/>
    <col customWidth="1" min="46" max="46" style="899" width="19.5703125"/>
    <col customWidth="1" min="47" max="47" style="899" width="5.5703125"/>
    <col customWidth="1" min="48" max="48" style="899" width="6.42578125"/>
    <col customWidth="1" min="49" max="49" style="899" width="4.85546875"/>
    <col customWidth="1" min="50" max="51" style="898" width="4.42578125"/>
    <col customWidth="1" min="52" max="52" style="898" width="6.7109375"/>
    <col customWidth="1" min="53" max="53" style="898" width="5.42578125"/>
    <col customWidth="1" min="54" max="55" style="898" width="6"/>
    <col customWidth="1" min="56" max="56" style="898" width="6.140625"/>
    <col customWidth="1" min="57" max="57" style="898" width="5.5703125"/>
    <col customWidth="1" min="58" max="58" style="898" width="5.42578125"/>
    <col customWidth="1" min="59" max="59" style="898" width="6.140625"/>
    <col customWidth="1" min="60" max="60" style="898" width="5"/>
    <col customWidth="1" min="61" max="61" style="898" width="5.28515625"/>
    <col customWidth="1" min="62" max="63" style="899" width="5.5703125"/>
    <col customWidth="1" min="64" max="64" style="899" width="6.42578125"/>
    <col customWidth="1" min="65" max="65" style="899" width="4.85546875"/>
    <col customWidth="1" min="66" max="67" style="898" width="4.42578125"/>
    <col customWidth="1" min="68" max="68" style="898" width="4.7109375"/>
    <col customWidth="1" min="69" max="69" style="898" width="5.42578125"/>
    <col customWidth="1" min="70" max="71" style="898" width="6"/>
    <col customWidth="1" min="72" max="72" style="898" width="6.140625"/>
    <col customWidth="1" min="73" max="73" style="898" width="5.5703125"/>
    <col customWidth="1" min="74" max="74" style="898" width="5.42578125"/>
    <col customWidth="1" min="75" max="75" style="898" width="6.140625"/>
    <col customWidth="1" min="76" max="76" style="898" width="5"/>
    <col customWidth="1" min="77" max="77" style="898" width="5.28515625"/>
    <col customWidth="1" min="78" max="79" style="899" width="5.5703125"/>
    <col customWidth="1" min="80" max="80" style="899" width="6.42578125"/>
    <col customWidth="1" min="81" max="81" style="899" width="4.85546875"/>
    <col customWidth="1" min="82" max="83" style="898" width="4.42578125"/>
    <col customWidth="1" min="84" max="84" style="898" width="4.7109375"/>
    <col customWidth="1" min="85" max="85" style="898" width="5.42578125"/>
    <col customWidth="1" min="86" max="87" style="898" width="6"/>
    <col customWidth="1" min="88" max="88" style="898" width="6.140625"/>
    <col customWidth="1" min="89" max="89" style="898" width="5.5703125"/>
    <col customWidth="1" min="90" max="90" style="898" width="5.42578125"/>
    <col customWidth="1" min="91" max="91" style="898" width="6.140625"/>
    <col customWidth="1" min="92" max="92" style="898" width="5"/>
    <col customWidth="1" min="93" max="93" style="898" width="5.28515625"/>
    <col customWidth="1" min="94" max="95" style="899" width="5.5703125"/>
    <col customWidth="1" min="96" max="96" style="899" width="6.42578125"/>
    <col customWidth="1" min="97" max="97" style="899" width="4.85546875"/>
    <col customWidth="1" min="98" max="99" style="898" width="4.42578125"/>
    <col customWidth="1" min="100" max="100" style="898" width="4.7109375"/>
    <col customWidth="1" min="101" max="101" style="898" width="5.42578125"/>
    <col customWidth="1" min="102" max="103" style="898" width="6"/>
    <col customWidth="1" min="104" max="104" style="898" width="6.140625"/>
    <col customWidth="1" min="105" max="105" style="898" width="5.5703125"/>
    <col customWidth="1" min="106" max="106" style="898" width="5.42578125"/>
    <col customWidth="1" min="107" max="107" style="898" width="6.140625"/>
    <col customWidth="1" min="108" max="108" style="898" width="5"/>
    <col customWidth="1" min="109" max="109" style="898" width="5.28515625"/>
    <col customWidth="1" min="110" max="111" style="899" width="5.5703125"/>
    <col customWidth="1" min="112" max="112" style="899" width="6.42578125"/>
    <col customWidth="1" min="113" max="113" style="899" width="4.85546875"/>
    <col customWidth="1" min="114" max="115" style="898" width="4.42578125"/>
    <col customWidth="1" min="116" max="116" style="898" width="4.7109375"/>
    <col customWidth="1" min="117" max="117" style="898" width="5.42578125"/>
    <col customWidth="1" min="118" max="119" style="898" width="6"/>
    <col customWidth="1" min="120" max="120" style="898" width="6.140625"/>
    <col customWidth="1" min="121" max="121" style="898" width="5.5703125"/>
    <col customWidth="1" min="122" max="122" style="898" width="5.42578125"/>
    <col customWidth="1" min="123" max="123" style="898" width="6.140625"/>
    <col customWidth="1" min="124" max="124" style="898" width="5"/>
    <col customWidth="1" min="125" max="125" style="898" width="5.28515625"/>
    <col customWidth="1" min="126" max="127" style="899" width="5.5703125"/>
    <col customWidth="1" min="128" max="128" style="899" width="6.42578125"/>
    <col customWidth="1" min="129" max="129" style="899" width="4.85546875"/>
    <col customWidth="1" min="130" max="131" style="898" width="4.42578125"/>
    <col customWidth="1" min="132" max="132" style="898" width="4.7109375"/>
    <col customWidth="1" min="133" max="133" style="898" width="5.42578125"/>
    <col customWidth="1" min="134" max="135" style="898" width="6"/>
    <col customWidth="1" min="136" max="136" style="898" width="6.140625"/>
    <col customWidth="1" min="137" max="137" style="898" width="5.5703125"/>
    <col customWidth="1" min="138" max="138" style="898" width="5.42578125"/>
    <col customWidth="1" min="139" max="139" style="898" width="6.140625"/>
    <col customWidth="1" min="140" max="140" style="898" width="5"/>
    <col customWidth="1" min="141" max="141" style="898" width="5.28515625"/>
    <col customWidth="1" min="142" max="143" style="899" width="5.5703125"/>
    <col customWidth="1" min="144" max="144" style="899" width="6.42578125"/>
    <col customWidth="1" min="145" max="145" style="899" width="4.85546875"/>
    <col customWidth="1" min="146" max="147" style="898" width="4.42578125"/>
    <col customWidth="1" min="148" max="148" style="898" width="4.7109375"/>
    <col customWidth="1" min="149" max="149" style="898" width="5.42578125"/>
    <col customWidth="1" min="150" max="151" style="898" width="6"/>
    <col customWidth="1" min="152" max="152" style="898" width="6.140625"/>
    <col customWidth="1" min="153" max="153" style="898" width="5.5703125"/>
    <col customWidth="1" min="154" max="154" style="898" width="5.42578125"/>
    <col customWidth="1" min="155" max="155" style="898" width="6.140625"/>
    <col customWidth="1" min="156" max="156" style="898" width="5"/>
    <col customWidth="1" min="157" max="157" style="898" width="5.28515625"/>
    <col customWidth="1" min="158" max="159" style="899" width="5.5703125"/>
    <col customWidth="1" min="160" max="160" style="899" width="6.42578125"/>
    <col customWidth="1" min="161" max="161" style="899" width="4.85546875"/>
    <col customWidth="1" min="162" max="163" style="898" width="4.42578125"/>
    <col customWidth="1" min="164" max="164" style="898" width="4.7109375"/>
    <col customWidth="1" min="165" max="165" style="898" width="5.42578125"/>
    <col customWidth="1" min="166" max="167" style="898" width="6"/>
    <col customWidth="1" min="168" max="168" style="898" width="6.140625"/>
    <col customWidth="1" min="169" max="169" style="898" width="5.5703125"/>
    <col customWidth="1" min="170" max="170" style="898" width="5.42578125"/>
    <col customWidth="1" min="171" max="171" style="898" width="6.140625"/>
    <col customWidth="1" min="172" max="172" style="898" width="5"/>
    <col customWidth="1" min="173" max="173" style="898" width="5.28515625"/>
    <col customWidth="1" min="174" max="175" style="899" width="5.5703125"/>
    <col customWidth="1" min="176" max="176" style="899" width="6.42578125"/>
    <col customWidth="1" min="177" max="177" style="899" width="4.85546875"/>
    <col customWidth="1" min="178" max="179" style="898" width="4.42578125"/>
    <col customWidth="1" min="180" max="180" style="898" width="4.7109375"/>
    <col customWidth="1" min="181" max="181" style="898" width="5.42578125"/>
    <col customWidth="1" min="182" max="183" style="898" width="6"/>
    <col customWidth="1" min="184" max="184" style="898" width="6.140625"/>
    <col customWidth="1" min="185" max="185" style="898" width="5.5703125"/>
    <col customWidth="1" min="186" max="186" style="898" width="5.42578125"/>
    <col customWidth="1" min="187" max="187" style="898" width="6.140625"/>
    <col customWidth="1" min="188" max="188" style="898" width="5"/>
    <col customWidth="1" min="189" max="189" style="898" width="5.28515625"/>
    <col customWidth="1" min="190" max="191" style="899" width="5.5703125"/>
    <col customWidth="1" min="192" max="192" style="899" width="6.42578125"/>
    <col customWidth="1" min="193" max="193" style="899" width="4.85546875"/>
    <col customWidth="1" min="194" max="195" style="898" width="4.42578125"/>
    <col customWidth="1" min="196" max="196" style="898" width="4.7109375"/>
    <col customWidth="1" min="197" max="197" style="898" width="5.42578125"/>
    <col customWidth="1" min="198" max="199" style="898" width="6"/>
    <col customWidth="1" min="200" max="200" style="898" width="6.140625"/>
    <col customWidth="1" min="201" max="201" style="898" width="5.5703125"/>
    <col customWidth="1" min="202" max="202" style="898" width="5.42578125"/>
    <col customWidth="1" min="203" max="203" style="898" width="6.140625"/>
    <col customWidth="1" min="204" max="204" style="898" width="5"/>
    <col customWidth="1" min="205" max="205" style="898" width="5.28515625"/>
    <col customWidth="1" min="206" max="207" style="899" width="5.5703125"/>
    <col customWidth="1" min="208" max="208" style="899" width="6.42578125"/>
    <col customWidth="1" min="209" max="209" style="899" width="4.85546875"/>
    <col customWidth="1" min="210" max="211" style="898" width="4.42578125"/>
    <col customWidth="1" min="212" max="212" style="898" width="4.7109375"/>
    <col customWidth="1" min="213" max="213" style="898" width="5.42578125"/>
    <col customWidth="1" min="214" max="215" style="898" width="6"/>
    <col customWidth="1" min="216" max="216" style="898" width="6.140625"/>
    <col customWidth="1" min="217" max="217" style="898" width="5.5703125"/>
    <col customWidth="1" min="218" max="218" style="898" width="5.42578125"/>
    <col customWidth="1" min="219" max="219" style="898" width="6.140625"/>
    <col customWidth="1" min="220" max="220" style="898" width="5"/>
    <col customWidth="1" min="221" max="221" style="898" width="5.28515625"/>
    <col customWidth="1" min="222" max="223" style="899" width="5.5703125"/>
    <col customWidth="1" min="224" max="224" style="899" width="6.42578125"/>
    <col customWidth="1" min="225" max="225" style="899" width="4.85546875"/>
    <col customWidth="1" min="226" max="227" style="898" width="4.42578125"/>
    <col customWidth="1" min="228" max="228" style="898" width="4.7109375"/>
    <col customWidth="1" min="229" max="229" style="898" width="5.42578125"/>
    <col customWidth="1" min="230" max="231" style="898" width="6"/>
    <col customWidth="1" min="232" max="232" style="898" width="6.140625"/>
    <col customWidth="1" min="233" max="233" style="898" width="5.5703125"/>
    <col customWidth="1" min="234" max="234" style="898" width="5.42578125"/>
    <col customWidth="1" min="235" max="235" style="898" width="6.140625"/>
    <col customWidth="1" min="236" max="236" style="898" width="5"/>
    <col customWidth="1" min="237" max="237" style="898" width="5.28515625"/>
    <col customWidth="1" min="238" max="239" style="899" width="5.5703125"/>
    <col customWidth="1" min="240" max="240" style="899" width="6.42578125"/>
    <col customWidth="1" min="241" max="241" style="899" width="4.85546875"/>
    <col customWidth="1" min="242" max="243" style="898" width="4.42578125"/>
    <col customWidth="1" min="244" max="244" style="898" width="4.7109375"/>
    <col customWidth="1" min="245" max="245" style="898" width="5.42578125"/>
    <col customWidth="1" min="246" max="247" style="898" width="6"/>
    <col customWidth="1" min="248" max="248" style="898" width="6.140625"/>
    <col customWidth="1" min="249" max="249" style="898" width="5.5703125"/>
    <col customWidth="1" min="250" max="250" style="898" width="5.42578125"/>
    <col customWidth="1" min="251" max="251" style="898" width="6.140625"/>
    <col customWidth="1" min="252" max="252" style="898" width="5"/>
    <col customWidth="1" min="253" max="253" style="898" width="5.28515625"/>
    <col customWidth="1" min="254" max="255" style="899" width="5.5703125"/>
    <col customWidth="1" min="256" max="256" style="899" width="6.42578125"/>
    <col customWidth="1" min="257" max="257" style="899" width="4.85546875"/>
    <col customWidth="1" min="258" max="259" style="898" width="4.42578125"/>
    <col customWidth="1" min="260" max="260" style="898" width="4.7109375"/>
    <col customWidth="1" min="261" max="261" style="898" width="5.42578125"/>
    <col customWidth="1" min="262" max="263" style="898" width="6"/>
    <col customWidth="1" min="264" max="264" style="898" width="6.140625"/>
    <col customWidth="1" min="265" max="265" style="898" width="5.5703125"/>
    <col customWidth="1" min="266" max="266" style="898" width="5.42578125"/>
    <col customWidth="1" min="267" max="267" style="898" width="6.140625"/>
    <col customWidth="1" min="268" max="268" style="898" width="5"/>
    <col customWidth="1" min="269" max="269" style="898" width="5.28515625"/>
    <col customWidth="1" min="270" max="271" style="899" width="5.5703125"/>
    <col customWidth="1" min="272" max="272" style="899" width="6.42578125"/>
    <col customWidth="1" min="273" max="273" style="899" width="4.85546875"/>
    <col customWidth="1" min="274" max="274" style="898" width="4.42578125"/>
    <col customWidth="1" min="275" max="275" style="898" width="4.140625"/>
    <col customWidth="1" min="276" max="276" style="898" width="4.7109375"/>
    <col customWidth="1" min="277" max="277" style="898" width="5.42578125"/>
    <col customWidth="1" min="278" max="279" style="898" width="6"/>
    <col customWidth="1" min="280" max="280" style="898" width="6.140625"/>
    <col customWidth="1" min="281" max="281" style="898" width="5.5703125"/>
    <col customWidth="1" min="282" max="282" style="898" width="5.42578125"/>
    <col customWidth="1" min="283" max="283" style="898" width="6.140625"/>
    <col customWidth="1" min="284" max="284" style="898" width="5"/>
    <col customWidth="1" min="285" max="285" style="898" width="5.28515625"/>
    <col customWidth="1" min="286" max="287" style="899" width="5.5703125"/>
    <col customWidth="1" min="288" max="288" style="899" width="6.42578125"/>
    <col customWidth="1" min="289" max="289" style="899" width="4.85546875"/>
    <col customWidth="1" min="290" max="291" style="898" width="4.42578125"/>
    <col customWidth="1" min="292" max="292" style="898" width="4.7109375"/>
    <col customWidth="1" min="293" max="293" style="898" width="5.42578125"/>
    <col customWidth="1" min="294" max="295" style="898" width="6"/>
    <col customWidth="1" min="296" max="296" style="898" width="6.140625"/>
    <col customWidth="1" min="297" max="297" style="898" width="5.5703125"/>
    <col customWidth="1" min="298" max="298" style="898" width="5.42578125"/>
    <col customWidth="1" min="299" max="299" style="898" width="6.140625"/>
    <col customWidth="1" min="300" max="300" style="898" width="5"/>
    <col customWidth="1" min="301" max="301" style="898" width="5.28515625"/>
    <col customWidth="1" min="302" max="303" style="899" width="5.5703125"/>
    <col customWidth="1" min="304" max="304" style="899" width="6.42578125"/>
    <col customWidth="1" min="305" max="305" style="899" width="4.85546875"/>
    <col customWidth="1" min="306" max="307" style="898" width="4.42578125"/>
    <col customWidth="1" min="308" max="308" style="898" width="4.7109375"/>
    <col customWidth="1" min="309" max="309" style="898" width="5.42578125"/>
    <col customWidth="1" min="310" max="311" style="898" width="6"/>
    <col customWidth="1" min="312" max="312" style="898" width="6.140625"/>
    <col customWidth="1" min="313" max="313" style="898" width="5.5703125"/>
    <col customWidth="1" min="314" max="314" style="898" width="5.42578125"/>
    <col customWidth="1" min="315" max="315" style="898" width="6.140625"/>
    <col customWidth="1" min="316" max="316" style="898" width="5"/>
    <col customWidth="1" min="317" max="317" style="898" width="5.28515625"/>
    <col customWidth="1" min="318" max="319" style="899" width="5.5703125"/>
    <col customWidth="1" min="320" max="320" style="899" width="6.42578125"/>
    <col customWidth="1" min="321" max="321" style="899" width="4.85546875"/>
    <col customWidth="1" min="322" max="323" style="898" width="4.42578125"/>
    <col customWidth="1" min="324" max="324" style="898" width="4.7109375"/>
    <col customWidth="1" min="325" max="325" style="898" width="5.42578125"/>
    <col customWidth="1" min="326" max="327" style="898" width="6"/>
    <col customWidth="1" min="328" max="328" style="898" width="6.140625"/>
    <col customWidth="1" min="329" max="329" style="898" width="5.5703125"/>
    <col customWidth="1" min="330" max="330" style="898" width="5.42578125"/>
    <col customWidth="1" min="331" max="331" style="898" width="6.140625"/>
    <col customWidth="1" min="332" max="332" style="898" width="5"/>
    <col customWidth="1" min="333" max="333" style="898" width="5.28515625"/>
    <col customWidth="1" min="334" max="335" style="899" width="5.5703125"/>
    <col customWidth="1" min="336" max="336" style="899" width="6.42578125"/>
    <col customWidth="1" min="337" max="337" style="899" width="4.85546875"/>
    <col customWidth="1" min="338" max="339" style="898" width="4.42578125"/>
    <col customWidth="1" min="340" max="340" style="898" width="4.7109375"/>
    <col customWidth="1" min="341" max="341" style="898" width="5.42578125"/>
    <col customWidth="1" min="342" max="343" style="898" width="6"/>
    <col customWidth="1" min="344" max="344" style="898" width="6.140625"/>
    <col customWidth="1" min="345" max="345" style="898" width="5.5703125"/>
    <col customWidth="1" min="346" max="346" style="898" width="5.42578125"/>
    <col customWidth="1" min="347" max="347" style="898" width="6.140625"/>
    <col customWidth="1" min="348" max="348" style="898" width="5"/>
    <col customWidth="1" min="349" max="349" style="898" width="5.28515625"/>
    <col customWidth="1" min="350" max="351" style="899" width="5.5703125"/>
    <col customWidth="1" min="352" max="352" style="899" width="6.42578125"/>
    <col customWidth="1" min="353" max="353" style="899" width="4.85546875"/>
    <col customWidth="1" min="354" max="355" style="898" width="4.42578125"/>
    <col customWidth="1" min="356" max="356" style="898" width="4.7109375"/>
    <col customWidth="1" min="357" max="357" style="898" width="5.42578125"/>
    <col customWidth="1" min="358" max="359" style="898" width="6"/>
    <col customWidth="1" min="360" max="360" style="898" width="6.140625"/>
    <col customWidth="1" min="361" max="361" style="898" width="5.5703125"/>
    <col customWidth="1" min="362" max="362" style="898" width="5.42578125"/>
    <col customWidth="1" min="363" max="363" style="898" width="6.140625"/>
    <col customWidth="1" min="364" max="364" style="898" width="5"/>
    <col customWidth="1" min="365" max="365" style="898" width="5.28515625"/>
    <col customWidth="1" min="366" max="367" style="899" width="5.5703125"/>
    <col customWidth="1" min="368" max="368" style="899" width="6.42578125"/>
    <col customWidth="1" min="369" max="369" style="899" width="4.85546875"/>
    <col customWidth="1" min="370" max="371" style="898" width="4.42578125"/>
    <col customWidth="1" min="372" max="372" style="898" width="4.7109375"/>
    <col customWidth="1" min="373" max="373" style="898" width="5.42578125"/>
    <col customWidth="1" min="374" max="375" style="898" width="6"/>
    <col customWidth="1" min="376" max="376" style="898" width="6.140625"/>
    <col customWidth="1" min="377" max="377" style="898" width="5.5703125"/>
    <col customWidth="1" min="378" max="378" style="898" width="5.42578125"/>
    <col customWidth="1" min="379" max="379" style="898" width="6.140625"/>
    <col customWidth="1" min="380" max="380" style="898" width="5"/>
    <col customWidth="1" min="381" max="381" style="898" width="5.28515625"/>
    <col customWidth="1" min="382" max="383" style="899" width="5.5703125"/>
    <col customWidth="1" min="384" max="384" style="899" width="6.42578125"/>
    <col customWidth="1" min="385" max="385" style="899" width="4.85546875"/>
    <col customWidth="1" min="386" max="387" style="898" width="4.42578125"/>
    <col customWidth="1" min="388" max="388" style="898" width="4.7109375"/>
    <col customWidth="1" min="389" max="389" style="898" width="5.42578125"/>
    <col customWidth="1" min="390" max="391" style="898" width="6"/>
    <col customWidth="1" min="392" max="392" style="898" width="6.140625"/>
    <col customWidth="1" min="393" max="393" style="898" width="5.5703125"/>
    <col customWidth="1" min="394" max="394" style="898" width="5.42578125"/>
    <col customWidth="1" min="395" max="395" style="898" width="6.140625"/>
    <col customWidth="1" min="396" max="396" style="898" width="5"/>
    <col customWidth="1" min="397" max="397" style="898" width="5.28515625"/>
    <col customWidth="1" min="398" max="399" style="899" width="5.5703125"/>
    <col customWidth="1" min="400" max="400" style="899" width="6.42578125"/>
    <col customWidth="1" min="401" max="401" style="899" width="4.85546875"/>
    <col customWidth="1" min="402" max="403" style="898" width="4.42578125"/>
    <col customWidth="1" min="404" max="404" style="898" width="4.7109375"/>
    <col customWidth="1" min="405" max="405" style="898" width="5.42578125"/>
    <col customWidth="1" min="406" max="407" style="898" width="6"/>
    <col customWidth="1" min="408" max="408" style="898" width="6.140625"/>
    <col customWidth="1" min="409" max="409" style="898" width="5.5703125"/>
    <col customWidth="1" min="410" max="410" style="898" width="5.42578125"/>
    <col customWidth="1" min="411" max="411" style="898" width="6.140625"/>
    <col customWidth="1" min="412" max="412" style="898" width="5"/>
    <col customWidth="1" min="413" max="413" style="898" width="5.28515625"/>
    <col customWidth="1" min="414" max="415" style="899" width="5.5703125"/>
    <col customWidth="1" min="416" max="416" style="899" width="6.42578125"/>
    <col customWidth="1" min="417" max="417" style="899" width="4.85546875"/>
    <col customWidth="1" min="418" max="419" style="898" width="4.42578125"/>
    <col customWidth="1" min="420" max="420" style="898" width="4.7109375"/>
    <col customWidth="1" min="421" max="421" style="898" width="5.42578125"/>
    <col customWidth="1" min="422" max="423" style="898" width="6"/>
    <col customWidth="1" min="424" max="424" style="898" width="6.140625"/>
    <col customWidth="1" min="425" max="425" style="898" width="5.5703125"/>
    <col customWidth="1" min="426" max="426" style="898" width="5.42578125"/>
    <col customWidth="1" min="427" max="427" style="898" width="6.140625"/>
    <col customWidth="1" min="428" max="428" style="898" width="5"/>
    <col customWidth="1" min="429" max="429" style="898" width="5.28515625"/>
    <col customWidth="1" min="430" max="431" style="899" width="5.5703125"/>
    <col customWidth="1" min="432" max="432" style="899" width="6.42578125"/>
    <col customWidth="1" min="433" max="433" style="899" width="4.85546875"/>
    <col customWidth="1" min="434" max="435" style="898" width="4.42578125"/>
    <col customWidth="1" min="436" max="436" style="898" width="4.7109375"/>
    <col customWidth="1" min="437" max="437" style="898" width="5.42578125"/>
    <col customWidth="1" min="438" max="439" style="898" width="6"/>
    <col customWidth="1" min="440" max="440" style="898" width="6.140625"/>
    <col customWidth="1" min="441" max="441" style="898" width="5.5703125"/>
    <col customWidth="1" min="442" max="442" style="898" width="5.42578125"/>
    <col customWidth="1" min="443" max="443" style="898" width="6.140625"/>
    <col customWidth="1" min="444" max="444" style="898" width="5"/>
    <col customWidth="1" min="445" max="445" style="898" width="5.28515625"/>
    <col customWidth="1" min="446" max="447" style="899" width="5.5703125"/>
    <col customWidth="1" min="448" max="448" style="899" width="6.42578125"/>
    <col customWidth="1" min="449" max="449" style="899" width="4.85546875"/>
    <col customWidth="1" min="450" max="451" style="898" width="4.42578125"/>
    <col customWidth="1" min="452" max="452" style="898" width="4.7109375"/>
    <col customWidth="1" min="453" max="453" style="898" width="5.42578125"/>
    <col customWidth="1" min="454" max="455" style="898" width="6"/>
    <col customWidth="1" min="456" max="456" style="898" width="6.140625"/>
    <col customWidth="1" min="457" max="457" style="898" width="5.5703125"/>
    <col customWidth="1" min="458" max="458" style="898" width="5.42578125"/>
    <col customWidth="1" min="459" max="459" style="898" width="6.140625"/>
    <col customWidth="1" min="460" max="460" style="898" width="5"/>
    <col customWidth="1" min="461" max="461" style="898" width="5.28515625"/>
    <col customWidth="1" min="462" max="463" style="899" width="5.5703125"/>
    <col customWidth="1" min="464" max="464" style="899" width="6.42578125"/>
    <col customWidth="1" min="465" max="465" style="899" width="4.85546875"/>
    <col customWidth="1" min="466" max="466" style="898" width="9.140625"/>
    <col min="467" max="16384" style="898" width="9.140625"/>
  </cols>
  <sheetData>
    <row r="1" ht="21" customHeight="1">
      <c r="A1" s="900" t="s">
        <v>6674</v>
      </c>
      <c r="B1" s="901"/>
      <c r="C1" s="901"/>
      <c r="D1" s="901"/>
      <c r="E1" s="901"/>
      <c r="F1" s="902"/>
      <c r="G1" s="903" t="s">
        <v>6675</v>
      </c>
      <c r="H1" s="901"/>
      <c r="I1" s="902"/>
      <c r="J1" s="903" t="str">
        <f ca="1">INDIRECT("Перечень!E"&amp;AE1)</f>
        <v>316</v>
      </c>
      <c r="K1" s="904"/>
      <c r="L1" s="904"/>
      <c r="M1" s="904"/>
      <c r="N1" s="905"/>
      <c r="O1" s="903" t="str">
        <f ca="1">INDIRECT("Перечень!H"&amp;AE1)</f>
        <v>AZISA-0002681</v>
      </c>
      <c r="P1" s="904"/>
      <c r="Q1" s="904"/>
      <c r="R1" s="904"/>
      <c r="S1" s="904"/>
      <c r="T1" s="904"/>
      <c r="U1" s="904"/>
      <c r="V1" s="904"/>
      <c r="W1" s="904"/>
      <c r="X1" s="904"/>
      <c r="Y1" s="904"/>
      <c r="Z1" s="904"/>
      <c r="AA1" s="905"/>
      <c r="AB1" s="906"/>
      <c r="AE1" s="907">
        <v>1342</v>
      </c>
      <c r="AF1" s="898"/>
      <c r="AG1" s="898"/>
      <c r="AT1" s="898"/>
      <c r="AU1" s="898"/>
      <c r="AV1" s="898"/>
      <c r="AW1" s="898"/>
      <c r="BJ1" s="898"/>
      <c r="BK1" s="898"/>
      <c r="BL1" s="898"/>
      <c r="BM1" s="898"/>
      <c r="BZ1" s="898"/>
      <c r="CA1" s="898"/>
      <c r="CB1" s="898"/>
      <c r="CC1" s="898"/>
      <c r="CP1" s="898"/>
      <c r="CQ1" s="898"/>
      <c r="CR1" s="898"/>
      <c r="CS1" s="898"/>
      <c r="DF1" s="898"/>
      <c r="DG1" s="898"/>
      <c r="DH1" s="898"/>
      <c r="DI1" s="898"/>
      <c r="DV1" s="898"/>
      <c r="DW1" s="898"/>
      <c r="DX1" s="898"/>
      <c r="DY1" s="898"/>
      <c r="EL1" s="898"/>
      <c r="EM1" s="898"/>
      <c r="EN1" s="898"/>
      <c r="EO1" s="898"/>
      <c r="FB1" s="898"/>
      <c r="FC1" s="898"/>
      <c r="FD1" s="898"/>
      <c r="FE1" s="898"/>
      <c r="FR1" s="898"/>
      <c r="FS1" s="898"/>
      <c r="FT1" s="898"/>
      <c r="FU1" s="898"/>
      <c r="GH1" s="898"/>
      <c r="GI1" s="898"/>
      <c r="GJ1" s="898"/>
      <c r="GK1" s="898"/>
      <c r="GX1" s="898"/>
      <c r="GY1" s="898"/>
      <c r="GZ1" s="898"/>
      <c r="HA1" s="898"/>
      <c r="HN1" s="898"/>
      <c r="HO1" s="898"/>
      <c r="HP1" s="898"/>
      <c r="HQ1" s="898"/>
      <c r="ID1" s="898"/>
      <c r="IE1" s="898"/>
      <c r="IF1" s="898"/>
      <c r="IG1" s="898"/>
      <c r="IT1" s="898"/>
      <c r="IU1" s="898"/>
      <c r="IV1" s="898"/>
      <c r="IW1" s="898"/>
      <c r="JJ1" s="898"/>
      <c r="JK1" s="898"/>
      <c r="JL1" s="898"/>
      <c r="JM1" s="898"/>
      <c r="JZ1" s="898"/>
      <c r="KA1" s="898"/>
      <c r="KB1" s="898"/>
      <c r="KC1" s="898"/>
      <c r="KP1" s="898"/>
      <c r="KQ1" s="898"/>
      <c r="KR1" s="898"/>
      <c r="KS1" s="898"/>
      <c r="LF1" s="898"/>
      <c r="LG1" s="898"/>
      <c r="LH1" s="898"/>
      <c r="LI1" s="898"/>
      <c r="LV1" s="898"/>
      <c r="LW1" s="898"/>
      <c r="LX1" s="898"/>
      <c r="LY1" s="898"/>
      <c r="ML1" s="898"/>
      <c r="MM1" s="898"/>
      <c r="MN1" s="898"/>
      <c r="MO1" s="898"/>
      <c r="NB1" s="898"/>
      <c r="NC1" s="898"/>
      <c r="ND1" s="898"/>
      <c r="NE1" s="898"/>
      <c r="NR1" s="898"/>
      <c r="NS1" s="898"/>
      <c r="NT1" s="898"/>
      <c r="NU1" s="898"/>
      <c r="OH1" s="898"/>
      <c r="OI1" s="898"/>
      <c r="OJ1" s="898"/>
      <c r="OK1" s="898"/>
      <c r="OX1" s="898"/>
      <c r="OY1" s="898"/>
      <c r="OZ1" s="898"/>
      <c r="PA1" s="898"/>
      <c r="PN1" s="898"/>
      <c r="PO1" s="898"/>
      <c r="PP1" s="898"/>
      <c r="PQ1" s="898"/>
      <c r="QD1" s="898"/>
      <c r="QE1" s="898"/>
      <c r="QF1" s="898"/>
      <c r="QG1" s="898"/>
      <c r="QT1" s="898"/>
      <c r="QU1" s="898"/>
      <c r="QV1" s="898"/>
      <c r="QW1" s="898"/>
    </row>
    <row r="2" ht="15.75" customHeight="1">
      <c r="Y2" s="898" t="s">
        <v>6676</v>
      </c>
      <c r="AC2" s="898" t="s">
        <v>6676</v>
      </c>
      <c r="AE2" s="898"/>
      <c r="AF2" s="898"/>
      <c r="AG2" s="898"/>
      <c r="AT2" s="898"/>
      <c r="AU2" s="898"/>
      <c r="AV2" s="898"/>
      <c r="AW2" s="898"/>
      <c r="BJ2" s="898"/>
      <c r="BK2" s="898"/>
      <c r="BL2" s="898"/>
      <c r="BM2" s="898"/>
      <c r="BZ2" s="898"/>
      <c r="CA2" s="898"/>
      <c r="CB2" s="898"/>
      <c r="CC2" s="898"/>
      <c r="CP2" s="898"/>
      <c r="CQ2" s="898"/>
      <c r="CR2" s="898"/>
      <c r="CS2" s="898"/>
      <c r="DF2" s="898"/>
      <c r="DG2" s="898"/>
      <c r="DH2" s="898"/>
      <c r="DI2" s="898"/>
      <c r="DV2" s="898"/>
      <c r="DW2" s="898"/>
      <c r="DX2" s="898"/>
      <c r="DY2" s="898"/>
      <c r="EL2" s="898"/>
      <c r="EM2" s="898"/>
      <c r="EN2" s="898"/>
      <c r="EO2" s="898"/>
      <c r="FB2" s="898"/>
      <c r="FC2" s="898"/>
      <c r="FD2" s="898"/>
      <c r="FE2" s="898"/>
      <c r="FR2" s="898"/>
      <c r="FS2" s="898"/>
      <c r="FT2" s="898"/>
      <c r="FU2" s="898"/>
      <c r="GH2" s="898"/>
      <c r="GI2" s="898"/>
      <c r="GJ2" s="898"/>
      <c r="GK2" s="898"/>
      <c r="GX2" s="898"/>
      <c r="GY2" s="898"/>
      <c r="GZ2" s="898"/>
      <c r="HA2" s="898"/>
      <c r="HN2" s="898"/>
      <c r="HO2" s="898"/>
      <c r="HP2" s="898"/>
      <c r="HQ2" s="898"/>
      <c r="ID2" s="898"/>
      <c r="IE2" s="898"/>
      <c r="IF2" s="898"/>
      <c r="IG2" s="898"/>
      <c r="IT2" s="898"/>
      <c r="IU2" s="898"/>
      <c r="IV2" s="898"/>
      <c r="IW2" s="898"/>
      <c r="JJ2" s="898"/>
      <c r="JK2" s="898"/>
      <c r="JL2" s="898"/>
      <c r="JM2" s="898"/>
      <c r="JZ2" s="898"/>
      <c r="KA2" s="898"/>
      <c r="KB2" s="898"/>
      <c r="KC2" s="898"/>
      <c r="KP2" s="898"/>
      <c r="KQ2" s="898"/>
      <c r="KR2" s="898"/>
      <c r="KS2" s="898"/>
      <c r="LF2" s="898"/>
      <c r="LG2" s="898"/>
      <c r="LH2" s="898"/>
      <c r="LI2" s="898"/>
      <c r="LV2" s="898"/>
      <c r="LW2" s="898"/>
      <c r="LX2" s="898"/>
      <c r="LY2" s="898"/>
      <c r="ML2" s="898"/>
      <c r="MM2" s="898"/>
      <c r="MN2" s="898"/>
      <c r="MO2" s="898"/>
      <c r="NB2" s="898"/>
      <c r="NC2" s="898"/>
      <c r="ND2" s="898"/>
      <c r="NE2" s="898"/>
      <c r="NR2" s="898"/>
      <c r="NS2" s="898"/>
      <c r="NT2" s="898"/>
      <c r="NU2" s="898"/>
      <c r="OH2" s="898"/>
      <c r="OI2" s="898"/>
      <c r="OJ2" s="898"/>
      <c r="OK2" s="898"/>
      <c r="OX2" s="898"/>
      <c r="OY2" s="898"/>
      <c r="OZ2" s="898"/>
      <c r="PA2" s="898"/>
      <c r="PN2" s="898"/>
      <c r="PO2" s="898"/>
      <c r="PP2" s="898"/>
      <c r="PQ2" s="898"/>
      <c r="QD2" s="898"/>
      <c r="QE2" s="898"/>
      <c r="QF2" s="898"/>
      <c r="QG2" s="898"/>
      <c r="QT2" s="898"/>
      <c r="QU2" s="898"/>
      <c r="QV2" s="898"/>
      <c r="QW2" s="898"/>
    </row>
    <row r="3" ht="21" customHeight="1">
      <c r="A3" s="908" t="s">
        <v>6677</v>
      </c>
      <c r="B3" s="898"/>
      <c r="C3" s="898"/>
      <c r="D3" s="898"/>
      <c r="E3" s="898"/>
      <c r="F3" s="898"/>
      <c r="G3" s="898"/>
      <c r="H3" s="898"/>
      <c r="I3" s="898"/>
      <c r="J3" s="898"/>
      <c r="K3" s="898"/>
      <c r="L3" s="898"/>
      <c r="M3" s="899"/>
      <c r="N3" s="899"/>
      <c r="O3" s="899"/>
      <c r="P3" s="899"/>
      <c r="Q3" s="898"/>
      <c r="R3" s="898"/>
      <c r="S3" s="898"/>
      <c r="T3" s="898"/>
      <c r="U3" s="898"/>
      <c r="V3" s="898"/>
      <c r="W3" s="898"/>
      <c r="X3" s="898"/>
      <c r="Y3" s="898"/>
      <c r="Z3" s="898"/>
      <c r="AA3" s="898"/>
      <c r="AB3" s="908"/>
      <c r="AE3" s="898"/>
      <c r="AF3" s="898"/>
      <c r="AG3" s="898"/>
      <c r="AT3" s="898"/>
      <c r="AU3" s="898"/>
      <c r="AV3" s="898"/>
      <c r="AW3" s="898" t="s">
        <v>6678</v>
      </c>
      <c r="BJ3" s="898"/>
      <c r="BK3" s="898"/>
      <c r="BL3" s="898"/>
      <c r="BM3" s="898"/>
      <c r="BZ3" s="898"/>
      <c r="CA3" s="898"/>
      <c r="CB3" s="898"/>
      <c r="CC3" s="898"/>
      <c r="CP3" s="898"/>
      <c r="CQ3" s="898"/>
      <c r="CR3" s="898"/>
      <c r="CS3" s="898"/>
      <c r="DF3" s="898"/>
      <c r="DG3" s="898"/>
      <c r="DH3" s="898"/>
      <c r="DI3" s="898"/>
      <c r="DV3" s="898"/>
      <c r="DW3" s="898"/>
      <c r="DX3" s="898"/>
      <c r="DY3" s="898"/>
      <c r="EL3" s="898"/>
      <c r="EM3" s="898"/>
      <c r="EN3" s="898"/>
      <c r="EO3" s="898"/>
      <c r="FB3" s="898"/>
      <c r="FC3" s="898"/>
      <c r="FD3" s="898"/>
      <c r="FE3" s="898"/>
      <c r="FR3" s="898"/>
      <c r="FS3" s="898"/>
      <c r="FT3" s="898"/>
      <c r="FU3" s="898"/>
      <c r="GH3" s="898"/>
      <c r="GI3" s="898"/>
      <c r="GJ3" s="898"/>
      <c r="GK3" s="898"/>
      <c r="GX3" s="898"/>
      <c r="GY3" s="898"/>
      <c r="GZ3" s="898"/>
      <c r="HA3" s="898"/>
      <c r="HN3" s="898"/>
      <c r="HO3" s="898"/>
      <c r="HP3" s="898"/>
      <c r="HQ3" s="898"/>
      <c r="ID3" s="898"/>
      <c r="IE3" s="898"/>
      <c r="IF3" s="898"/>
      <c r="IG3" s="898"/>
      <c r="IT3" s="898"/>
      <c r="IU3" s="898"/>
      <c r="IV3" s="898"/>
      <c r="IW3" s="898"/>
      <c r="JJ3" s="898"/>
      <c r="JK3" s="898"/>
      <c r="JL3" s="898"/>
      <c r="JM3" s="898"/>
      <c r="JZ3" s="898"/>
      <c r="KA3" s="898"/>
      <c r="KB3" s="898"/>
      <c r="KC3" s="898"/>
      <c r="KP3" s="898"/>
      <c r="KQ3" s="898"/>
      <c r="KR3" s="898"/>
      <c r="KS3" s="898"/>
      <c r="LF3" s="898"/>
      <c r="LG3" s="898"/>
      <c r="LH3" s="898"/>
      <c r="LI3" s="898"/>
      <c r="LV3" s="898"/>
      <c r="LW3" s="898"/>
      <c r="LX3" s="898"/>
      <c r="LY3" s="898"/>
      <c r="ML3" s="898"/>
      <c r="MM3" s="898"/>
      <c r="MN3" s="898"/>
      <c r="MO3" s="898"/>
      <c r="NB3" s="898"/>
      <c r="NC3" s="898"/>
      <c r="ND3" s="898"/>
      <c r="NE3" s="898"/>
      <c r="NR3" s="898"/>
      <c r="NS3" s="898"/>
      <c r="NT3" s="898"/>
      <c r="NU3" s="898"/>
      <c r="OH3" s="898"/>
      <c r="OI3" s="898"/>
      <c r="OJ3" s="898"/>
      <c r="OK3" s="898"/>
      <c r="OX3" s="898"/>
      <c r="OY3" s="898"/>
      <c r="OZ3" s="898"/>
      <c r="PA3" s="898"/>
      <c r="PN3" s="898"/>
      <c r="PO3" s="898"/>
      <c r="PP3" s="898"/>
      <c r="PQ3" s="898"/>
      <c r="QD3" s="898"/>
      <c r="QE3" s="898"/>
      <c r="QF3" s="898"/>
      <c r="QG3" s="898"/>
      <c r="QT3" s="898"/>
      <c r="QU3" s="898"/>
      <c r="QV3" s="898"/>
      <c r="QW3" s="898"/>
    </row>
    <row r="4" ht="21" customHeight="1">
      <c r="A4" s="909" t="s">
        <v>6679</v>
      </c>
      <c r="B4" s="898"/>
      <c r="C4" s="898"/>
      <c r="D4" s="898"/>
      <c r="E4" s="898"/>
      <c r="F4" s="898"/>
      <c r="G4" s="898"/>
      <c r="H4" s="898"/>
      <c r="I4" s="898"/>
      <c r="J4" s="898"/>
      <c r="K4" s="898"/>
      <c r="L4" s="898"/>
      <c r="M4" s="899"/>
      <c r="N4" s="899"/>
      <c r="O4" s="910" t="s">
        <v>6680</v>
      </c>
      <c r="P4" s="911"/>
      <c r="Q4" s="911"/>
      <c r="R4" s="911"/>
      <c r="S4" s="911"/>
      <c r="T4" s="911"/>
      <c r="U4" s="911"/>
      <c r="V4" s="911"/>
      <c r="W4" s="911"/>
      <c r="X4" s="911"/>
      <c r="Y4" s="911"/>
      <c r="Z4" s="911"/>
      <c r="AA4" s="912"/>
      <c r="AE4" s="898"/>
      <c r="AF4" s="898"/>
      <c r="AG4" s="898"/>
      <c r="AT4" s="898"/>
      <c r="AU4" s="898"/>
      <c r="AV4" s="898"/>
      <c r="AW4" s="913" t="s">
        <v>6681</v>
      </c>
      <c r="AX4" s="914"/>
      <c r="AY4" s="914"/>
      <c r="AZ4" s="914"/>
      <c r="BA4" s="914"/>
      <c r="BB4" s="914"/>
      <c r="BC4" s="915"/>
      <c r="BJ4" s="898"/>
      <c r="BK4" s="898"/>
      <c r="BL4" s="898"/>
      <c r="BM4" s="898"/>
      <c r="BZ4" s="898"/>
      <c r="CA4" s="898"/>
      <c r="CB4" s="898"/>
      <c r="CC4" s="898"/>
      <c r="CP4" s="898"/>
      <c r="CQ4" s="898"/>
      <c r="CR4" s="898"/>
      <c r="CS4" s="898"/>
      <c r="DF4" s="898"/>
      <c r="DG4" s="898"/>
      <c r="DH4" s="898"/>
      <c r="DI4" s="898"/>
      <c r="DV4" s="898"/>
      <c r="DW4" s="898"/>
      <c r="DX4" s="898"/>
      <c r="DY4" s="898"/>
      <c r="EL4" s="898"/>
      <c r="EM4" s="898"/>
      <c r="EN4" s="898"/>
      <c r="EO4" s="898"/>
      <c r="FB4" s="898"/>
      <c r="FC4" s="898"/>
      <c r="FD4" s="898"/>
      <c r="FE4" s="898"/>
      <c r="FR4" s="898"/>
      <c r="FS4" s="898"/>
      <c r="FT4" s="898"/>
      <c r="FU4" s="898"/>
      <c r="GH4" s="898"/>
      <c r="GI4" s="898"/>
      <c r="GJ4" s="898"/>
      <c r="GK4" s="898"/>
      <c r="GX4" s="898"/>
      <c r="GY4" s="898"/>
      <c r="GZ4" s="898"/>
      <c r="HA4" s="898"/>
      <c r="HN4" s="898"/>
      <c r="HO4" s="898"/>
      <c r="HP4" s="898"/>
      <c r="HQ4" s="898"/>
      <c r="ID4" s="898"/>
      <c r="IE4" s="898"/>
      <c r="IF4" s="898"/>
      <c r="IG4" s="898"/>
      <c r="IT4" s="898"/>
      <c r="IU4" s="898"/>
      <c r="IV4" s="898"/>
      <c r="IW4" s="898"/>
      <c r="JJ4" s="898"/>
      <c r="JK4" s="898"/>
      <c r="JL4" s="898"/>
      <c r="JM4" s="898"/>
      <c r="JZ4" s="898"/>
      <c r="KA4" s="898"/>
      <c r="KB4" s="898"/>
      <c r="KC4" s="898"/>
      <c r="KP4" s="898"/>
      <c r="KQ4" s="898"/>
      <c r="KR4" s="898"/>
      <c r="KS4" s="898"/>
      <c r="LF4" s="898"/>
      <c r="LG4" s="898"/>
      <c r="LH4" s="898"/>
      <c r="LI4" s="898"/>
      <c r="LV4" s="898"/>
      <c r="LW4" s="898"/>
      <c r="LX4" s="898"/>
      <c r="LY4" s="898"/>
      <c r="ML4" s="898"/>
      <c r="MM4" s="898"/>
      <c r="MN4" s="898"/>
      <c r="MO4" s="898"/>
      <c r="NB4" s="898"/>
      <c r="NC4" s="898"/>
      <c r="ND4" s="898"/>
      <c r="NE4" s="898"/>
      <c r="NR4" s="898"/>
      <c r="NS4" s="898"/>
      <c r="NT4" s="898"/>
      <c r="NU4" s="898"/>
      <c r="OH4" s="898"/>
      <c r="OI4" s="898"/>
      <c r="OJ4" s="898"/>
      <c r="OK4" s="898"/>
      <c r="OX4" s="898"/>
      <c r="OY4" s="898"/>
      <c r="OZ4" s="898"/>
      <c r="PA4" s="898"/>
      <c r="PN4" s="898"/>
      <c r="PO4" s="898"/>
      <c r="PP4" s="898"/>
      <c r="PQ4" s="898"/>
      <c r="QD4" s="898"/>
      <c r="QE4" s="898"/>
      <c r="QF4" s="898"/>
      <c r="QG4" s="898"/>
      <c r="QT4" s="898"/>
      <c r="QU4" s="898"/>
      <c r="QV4" s="898"/>
      <c r="QW4" s="898"/>
    </row>
    <row r="5" ht="21" customHeight="1">
      <c r="A5" s="909" t="s">
        <v>6682</v>
      </c>
      <c r="B5" s="898"/>
      <c r="C5" s="898"/>
      <c r="D5" s="898"/>
      <c r="E5" s="898"/>
      <c r="F5" s="898"/>
      <c r="G5" s="898"/>
      <c r="H5" s="898"/>
      <c r="I5" s="898"/>
      <c r="J5" s="898"/>
      <c r="K5" s="898"/>
      <c r="L5" s="898"/>
      <c r="M5" s="899"/>
      <c r="N5" s="899"/>
      <c r="O5" s="916" t="s">
        <v>6683</v>
      </c>
      <c r="P5" s="911"/>
      <c r="Q5" s="911"/>
      <c r="R5" s="911"/>
      <c r="S5" s="911"/>
      <c r="T5" s="911"/>
      <c r="U5" s="911"/>
      <c r="V5" s="911"/>
      <c r="W5" s="911"/>
      <c r="X5" s="911"/>
      <c r="Y5" s="911"/>
      <c r="Z5" s="911"/>
      <c r="AA5" s="917"/>
      <c r="AE5" s="898"/>
      <c r="AF5" s="898"/>
      <c r="AG5" s="898"/>
      <c r="AT5" s="898"/>
      <c r="AU5" s="898"/>
      <c r="AV5" s="898"/>
      <c r="AW5" s="918" t="s">
        <v>6684</v>
      </c>
      <c r="BC5" s="919"/>
      <c r="BJ5" s="898"/>
      <c r="BK5" s="898"/>
      <c r="BL5" s="898"/>
      <c r="BM5" s="898"/>
      <c r="BZ5" s="898"/>
      <c r="CA5" s="898"/>
      <c r="CB5" s="898"/>
      <c r="CC5" s="898"/>
      <c r="CP5" s="898"/>
      <c r="CQ5" s="898"/>
      <c r="CR5" s="898"/>
      <c r="CS5" s="898"/>
      <c r="DF5" s="898"/>
      <c r="DG5" s="898"/>
      <c r="DH5" s="898"/>
      <c r="DI5" s="898"/>
      <c r="DV5" s="898"/>
      <c r="DW5" s="898"/>
      <c r="DX5" s="898"/>
      <c r="DY5" s="898"/>
      <c r="EL5" s="898"/>
      <c r="EM5" s="898"/>
      <c r="EN5" s="898"/>
      <c r="EO5" s="898"/>
      <c r="FB5" s="898"/>
      <c r="FC5" s="898"/>
      <c r="FD5" s="898"/>
      <c r="FE5" s="898"/>
      <c r="FR5" s="898"/>
      <c r="FS5" s="898"/>
      <c r="FT5" s="898"/>
      <c r="FU5" s="898"/>
      <c r="GH5" s="898"/>
      <c r="GI5" s="898"/>
      <c r="GJ5" s="898"/>
      <c r="GK5" s="898"/>
      <c r="GX5" s="898"/>
      <c r="GY5" s="898"/>
      <c r="GZ5" s="898"/>
      <c r="HA5" s="898"/>
      <c r="HN5" s="898"/>
      <c r="HO5" s="898"/>
      <c r="HP5" s="898"/>
      <c r="HQ5" s="898"/>
      <c r="ID5" s="898"/>
      <c r="IE5" s="898"/>
      <c r="IF5" s="898"/>
      <c r="IG5" s="898"/>
      <c r="IT5" s="898"/>
      <c r="IU5" s="898"/>
      <c r="IV5" s="898"/>
      <c r="IW5" s="898"/>
      <c r="JJ5" s="898"/>
      <c r="JK5" s="898"/>
      <c r="JL5" s="898"/>
      <c r="JM5" s="898"/>
      <c r="JZ5" s="898"/>
      <c r="KA5" s="898"/>
      <c r="KB5" s="898"/>
      <c r="KC5" s="898"/>
      <c r="KP5" s="898"/>
      <c r="KQ5" s="898"/>
      <c r="KR5" s="898"/>
      <c r="KS5" s="898"/>
      <c r="LF5" s="898"/>
      <c r="LG5" s="898"/>
      <c r="LH5" s="898"/>
      <c r="LI5" s="898"/>
      <c r="LV5" s="898"/>
      <c r="LW5" s="898"/>
      <c r="LX5" s="898"/>
      <c r="LY5" s="898"/>
      <c r="ML5" s="898"/>
      <c r="MM5" s="898"/>
      <c r="MN5" s="898"/>
      <c r="MO5" s="898"/>
      <c r="NB5" s="898"/>
      <c r="NC5" s="898"/>
      <c r="ND5" s="898"/>
      <c r="NE5" s="898"/>
      <c r="NR5" s="898"/>
      <c r="NS5" s="898"/>
      <c r="NT5" s="898"/>
      <c r="NU5" s="898"/>
      <c r="OH5" s="898"/>
      <c r="OI5" s="898"/>
      <c r="OJ5" s="898"/>
      <c r="OK5" s="898"/>
      <c r="OX5" s="898"/>
      <c r="OY5" s="898"/>
      <c r="OZ5" s="898"/>
      <c r="PA5" s="898"/>
      <c r="PN5" s="898"/>
      <c r="PO5" s="898"/>
      <c r="PP5" s="898"/>
      <c r="PQ5" s="898"/>
      <c r="QD5" s="898"/>
      <c r="QE5" s="898"/>
      <c r="QF5" s="898"/>
      <c r="QG5" s="898"/>
      <c r="QT5" s="898"/>
      <c r="QU5" s="898"/>
      <c r="QV5" s="898"/>
      <c r="QW5" s="898"/>
    </row>
    <row r="6" ht="21" customHeight="1">
      <c r="A6" s="920" t="s">
        <v>6685</v>
      </c>
      <c r="B6" s="898"/>
      <c r="C6" s="898"/>
      <c r="D6" s="898"/>
      <c r="E6" s="898"/>
      <c r="F6" s="898"/>
      <c r="G6" s="898"/>
      <c r="H6" s="898"/>
      <c r="I6" s="916" t="str">
        <f ca="1">INDIRECT("Перечень!K"&amp;AE1)</f>
        <v xml:space="preserve">Газоанализатор стационарный</v>
      </c>
      <c r="J6" s="911"/>
      <c r="K6" s="911"/>
      <c r="L6" s="911"/>
      <c r="M6" s="911"/>
      <c r="N6" s="911"/>
      <c r="O6" s="911"/>
      <c r="P6" s="911"/>
      <c r="Q6" s="911"/>
      <c r="R6" s="911"/>
      <c r="S6" s="911"/>
      <c r="T6" s="911"/>
      <c r="U6" s="911"/>
      <c r="V6" s="911"/>
      <c r="W6" s="911"/>
      <c r="X6" s="911"/>
      <c r="Y6" s="911"/>
      <c r="Z6" s="911"/>
      <c r="AA6" s="917"/>
      <c r="AE6" s="898"/>
      <c r="AF6" s="898"/>
      <c r="AG6" s="898"/>
      <c r="AT6" s="898"/>
      <c r="AU6" s="898"/>
      <c r="AV6" s="898"/>
      <c r="AW6" s="921" t="s">
        <v>6686</v>
      </c>
      <c r="BC6" s="919"/>
      <c r="BJ6" s="898"/>
      <c r="BK6" s="898"/>
      <c r="BL6" s="898"/>
      <c r="BM6" s="898"/>
      <c r="BZ6" s="898"/>
      <c r="CA6" s="898"/>
      <c r="CB6" s="898"/>
      <c r="CC6" s="898"/>
      <c r="CP6" s="898"/>
      <c r="CQ6" s="898"/>
      <c r="CR6" s="898"/>
      <c r="CS6" s="898"/>
      <c r="DF6" s="898"/>
      <c r="DG6" s="898"/>
      <c r="DH6" s="898"/>
      <c r="DI6" s="898"/>
      <c r="DV6" s="898"/>
      <c r="DW6" s="898"/>
      <c r="DX6" s="898"/>
      <c r="DY6" s="898"/>
      <c r="EL6" s="898"/>
      <c r="EM6" s="898"/>
      <c r="EN6" s="898"/>
      <c r="EO6" s="898"/>
      <c r="FB6" s="898"/>
      <c r="FC6" s="898"/>
      <c r="FD6" s="898"/>
      <c r="FE6" s="898"/>
      <c r="FR6" s="898"/>
      <c r="FS6" s="898"/>
      <c r="FT6" s="898"/>
      <c r="FU6" s="898"/>
      <c r="GH6" s="898"/>
      <c r="GI6" s="898"/>
      <c r="GJ6" s="898"/>
      <c r="GK6" s="898"/>
      <c r="GX6" s="898"/>
      <c r="GY6" s="898"/>
      <c r="GZ6" s="898"/>
      <c r="HA6" s="898"/>
      <c r="HN6" s="898"/>
      <c r="HO6" s="898"/>
      <c r="HP6" s="898"/>
      <c r="HQ6" s="898"/>
      <c r="ID6" s="898"/>
      <c r="IE6" s="898"/>
      <c r="IF6" s="898"/>
      <c r="IG6" s="898"/>
      <c r="IT6" s="898"/>
      <c r="IU6" s="898"/>
      <c r="IV6" s="898"/>
      <c r="IW6" s="898"/>
      <c r="JJ6" s="898"/>
      <c r="JK6" s="898"/>
      <c r="JL6" s="898"/>
      <c r="JM6" s="898"/>
      <c r="JZ6" s="898"/>
      <c r="KA6" s="898"/>
      <c r="KB6" s="898"/>
      <c r="KC6" s="898"/>
      <c r="KP6" s="898"/>
      <c r="KQ6" s="898"/>
      <c r="KR6" s="898"/>
      <c r="KS6" s="898"/>
      <c r="LF6" s="898"/>
      <c r="LG6" s="898"/>
      <c r="LH6" s="898"/>
      <c r="LI6" s="898"/>
      <c r="LV6" s="898"/>
      <c r="LW6" s="898"/>
      <c r="LX6" s="898"/>
      <c r="LY6" s="898"/>
      <c r="ML6" s="898"/>
      <c r="MM6" s="898"/>
      <c r="MN6" s="898"/>
      <c r="MO6" s="898"/>
      <c r="NB6" s="898"/>
      <c r="NC6" s="898"/>
      <c r="ND6" s="898"/>
      <c r="NE6" s="898"/>
      <c r="NR6" s="898"/>
      <c r="NS6" s="898"/>
      <c r="NT6" s="898"/>
      <c r="NU6" s="898"/>
      <c r="OH6" s="898"/>
      <c r="OI6" s="898"/>
      <c r="OJ6" s="898"/>
      <c r="OK6" s="898"/>
      <c r="OX6" s="898"/>
      <c r="OY6" s="898"/>
      <c r="OZ6" s="898"/>
      <c r="PA6" s="898"/>
      <c r="PN6" s="898"/>
      <c r="PO6" s="898"/>
      <c r="PP6" s="898"/>
      <c r="PQ6" s="898"/>
      <c r="QD6" s="898"/>
      <c r="QE6" s="898"/>
      <c r="QF6" s="898"/>
      <c r="QG6" s="898"/>
      <c r="QT6" s="898"/>
      <c r="QU6" s="898"/>
      <c r="QV6" s="898"/>
      <c r="QW6" s="898"/>
    </row>
    <row r="7" ht="21" customHeight="1">
      <c r="A7" s="922" t="str">
        <f ca="1">INDIRECT("Перечень!m"&amp;AE1)</f>
        <v xml:space="preserve">ЭРИС-ОПТИМА ПЛЮС М</v>
      </c>
      <c r="B7" s="911"/>
      <c r="C7" s="911"/>
      <c r="D7" s="911"/>
      <c r="E7" s="911"/>
      <c r="F7" s="911"/>
      <c r="G7" s="911"/>
      <c r="H7" s="911"/>
      <c r="I7" s="911"/>
      <c r="J7" s="911"/>
      <c r="K7" s="911"/>
      <c r="L7" s="911"/>
      <c r="M7" s="911"/>
      <c r="N7" s="911"/>
      <c r="O7" s="911"/>
      <c r="P7" s="911"/>
      <c r="Q7" s="911"/>
      <c r="R7" s="911"/>
      <c r="S7" s="911"/>
      <c r="T7" s="911"/>
      <c r="U7" s="911"/>
      <c r="V7" s="911"/>
      <c r="W7" s="911"/>
      <c r="X7" s="911"/>
      <c r="Y7" s="911"/>
      <c r="Z7" s="911"/>
      <c r="AA7" s="917"/>
      <c r="AE7" s="898"/>
      <c r="AF7" s="898"/>
      <c r="AG7" s="898"/>
      <c r="AT7" s="898"/>
      <c r="AU7" s="898"/>
      <c r="AV7" s="898"/>
      <c r="AW7" s="921" t="s">
        <v>6687</v>
      </c>
      <c r="BC7" s="919"/>
      <c r="BJ7" s="898"/>
      <c r="BK7" s="898"/>
      <c r="BL7" s="898"/>
      <c r="BM7" s="898"/>
      <c r="BZ7" s="898"/>
      <c r="CA7" s="898"/>
      <c r="CB7" s="898"/>
      <c r="CC7" s="898"/>
      <c r="CP7" s="898"/>
      <c r="CQ7" s="898"/>
      <c r="CR7" s="898"/>
      <c r="CS7" s="898"/>
      <c r="DF7" s="898"/>
      <c r="DG7" s="898"/>
      <c r="DH7" s="898"/>
      <c r="DI7" s="898"/>
      <c r="DV7" s="898"/>
      <c r="DW7" s="898"/>
      <c r="DX7" s="898"/>
      <c r="DY7" s="898"/>
      <c r="EL7" s="898"/>
      <c r="EM7" s="898"/>
      <c r="EN7" s="898"/>
      <c r="EO7" s="898"/>
      <c r="FB7" s="898"/>
      <c r="FC7" s="898"/>
      <c r="FD7" s="898"/>
      <c r="FE7" s="898"/>
      <c r="FR7" s="898"/>
      <c r="FS7" s="898"/>
      <c r="FT7" s="898"/>
      <c r="FU7" s="898"/>
      <c r="GH7" s="898"/>
      <c r="GI7" s="898"/>
      <c r="GJ7" s="898"/>
      <c r="GK7" s="898"/>
      <c r="GX7" s="898"/>
      <c r="GY7" s="898"/>
      <c r="GZ7" s="898"/>
      <c r="HA7" s="898"/>
      <c r="HN7" s="898"/>
      <c r="HO7" s="898"/>
      <c r="HP7" s="898"/>
      <c r="HQ7" s="898"/>
      <c r="ID7" s="898"/>
      <c r="IE7" s="898"/>
      <c r="IF7" s="898"/>
      <c r="IG7" s="898"/>
      <c r="IT7" s="898"/>
      <c r="IU7" s="898"/>
      <c r="IV7" s="898"/>
      <c r="IW7" s="898"/>
      <c r="JJ7" s="898"/>
      <c r="JK7" s="898"/>
      <c r="JL7" s="898"/>
      <c r="JM7" s="898"/>
      <c r="JZ7" s="898"/>
      <c r="KA7" s="898"/>
      <c r="KB7" s="898"/>
      <c r="KC7" s="898"/>
      <c r="KP7" s="898"/>
      <c r="KQ7" s="898"/>
      <c r="KR7" s="898"/>
      <c r="KS7" s="898"/>
      <c r="LF7" s="898"/>
      <c r="LG7" s="898"/>
      <c r="LH7" s="898"/>
      <c r="LI7" s="898"/>
      <c r="LV7" s="898"/>
      <c r="LW7" s="898"/>
      <c r="LX7" s="898"/>
      <c r="LY7" s="898"/>
      <c r="ML7" s="898"/>
      <c r="MM7" s="898"/>
      <c r="MN7" s="898"/>
      <c r="MO7" s="898"/>
      <c r="NB7" s="898"/>
      <c r="NC7" s="898"/>
      <c r="ND7" s="898"/>
      <c r="NE7" s="898"/>
      <c r="NR7" s="898"/>
      <c r="NS7" s="898"/>
      <c r="NT7" s="898"/>
      <c r="NU7" s="898"/>
      <c r="OH7" s="898"/>
      <c r="OI7" s="898"/>
      <c r="OJ7" s="898"/>
      <c r="OK7" s="898"/>
      <c r="OX7" s="898"/>
      <c r="OY7" s="898"/>
      <c r="OZ7" s="898"/>
      <c r="PA7" s="898"/>
      <c r="PN7" s="898"/>
      <c r="PO7" s="898"/>
      <c r="PP7" s="898"/>
      <c r="PQ7" s="898"/>
      <c r="QD7" s="898"/>
      <c r="QE7" s="898"/>
      <c r="QF7" s="898"/>
      <c r="QG7" s="898"/>
      <c r="QT7" s="898"/>
      <c r="QU7" s="898"/>
      <c r="QV7" s="898"/>
      <c r="QW7" s="898"/>
    </row>
    <row r="8" ht="21" customHeight="1">
      <c r="A8" s="909" t="s">
        <v>6688</v>
      </c>
      <c r="B8" s="898"/>
      <c r="C8" s="898"/>
      <c r="D8" s="898"/>
      <c r="E8" s="898"/>
      <c r="F8" s="923" t="str">
        <f ca="1">INDIRECT("Перечень!O"&amp;AE1)</f>
        <v xml:space="preserve">ООО «ЭРИС», г.Чайковский</v>
      </c>
      <c r="G8" s="911"/>
      <c r="H8" s="911"/>
      <c r="I8" s="911"/>
      <c r="J8" s="911"/>
      <c r="K8" s="911"/>
      <c r="L8" s="911"/>
      <c r="M8" s="911"/>
      <c r="N8" s="911"/>
      <c r="O8" s="911"/>
      <c r="P8" s="911"/>
      <c r="Q8" s="911"/>
      <c r="R8" s="911"/>
      <c r="S8" s="911"/>
      <c r="T8" s="911"/>
      <c r="U8" s="911"/>
      <c r="V8" s="911"/>
      <c r="W8" s="911"/>
      <c r="X8" s="911"/>
      <c r="Y8" s="911"/>
      <c r="Z8" s="911"/>
      <c r="AA8" s="917"/>
      <c r="AE8" s="898"/>
      <c r="AF8" s="898"/>
      <c r="AG8" s="898"/>
      <c r="AT8" s="898"/>
      <c r="AU8" s="898"/>
      <c r="AV8" s="898"/>
      <c r="AW8" s="921" t="s">
        <v>6689</v>
      </c>
      <c r="BC8" s="919"/>
      <c r="BJ8" s="898"/>
      <c r="BK8" s="898"/>
      <c r="BL8" s="898"/>
      <c r="BM8" s="898"/>
      <c r="BZ8" s="898"/>
      <c r="CA8" s="898"/>
      <c r="CB8" s="898"/>
      <c r="CC8" s="898"/>
      <c r="CP8" s="898"/>
      <c r="CQ8" s="898"/>
      <c r="CR8" s="898"/>
      <c r="CS8" s="898"/>
      <c r="DF8" s="898"/>
      <c r="DG8" s="898"/>
      <c r="DH8" s="898"/>
      <c r="DI8" s="898"/>
      <c r="DV8" s="898"/>
      <c r="DW8" s="898"/>
      <c r="DX8" s="898"/>
      <c r="DY8" s="898"/>
      <c r="EL8" s="898"/>
      <c r="EM8" s="898"/>
      <c r="EN8" s="898"/>
      <c r="EO8" s="898"/>
      <c r="FB8" s="898"/>
      <c r="FC8" s="898"/>
      <c r="FD8" s="898"/>
      <c r="FE8" s="898"/>
      <c r="FR8" s="898"/>
      <c r="FS8" s="898"/>
      <c r="FT8" s="898"/>
      <c r="FU8" s="898"/>
      <c r="GH8" s="898"/>
      <c r="GI8" s="898"/>
      <c r="GJ8" s="898"/>
      <c r="GK8" s="898"/>
      <c r="GX8" s="898"/>
      <c r="GY8" s="898"/>
      <c r="GZ8" s="898"/>
      <c r="HA8" s="898"/>
      <c r="HN8" s="898"/>
      <c r="HO8" s="898"/>
      <c r="HP8" s="898"/>
      <c r="HQ8" s="898"/>
      <c r="ID8" s="898"/>
      <c r="IE8" s="898"/>
      <c r="IF8" s="898"/>
      <c r="IG8" s="898"/>
      <c r="IT8" s="898"/>
      <c r="IU8" s="898"/>
      <c r="IV8" s="898"/>
      <c r="IW8" s="898"/>
      <c r="JJ8" s="898"/>
      <c r="JK8" s="898"/>
      <c r="JL8" s="898"/>
      <c r="JM8" s="898"/>
      <c r="JZ8" s="898"/>
      <c r="KA8" s="898"/>
      <c r="KB8" s="898"/>
      <c r="KC8" s="898"/>
      <c r="KP8" s="898"/>
      <c r="KQ8" s="898"/>
      <c r="KR8" s="898"/>
      <c r="KS8" s="898"/>
      <c r="LF8" s="898"/>
      <c r="LG8" s="898"/>
      <c r="LH8" s="898"/>
      <c r="LI8" s="898"/>
      <c r="LV8" s="898"/>
      <c r="LW8" s="898"/>
      <c r="LX8" s="898"/>
      <c r="LY8" s="898"/>
      <c r="ML8" s="898"/>
      <c r="MM8" s="898"/>
      <c r="MN8" s="898"/>
      <c r="MO8" s="898"/>
      <c r="NB8" s="898"/>
      <c r="NC8" s="898"/>
      <c r="ND8" s="898"/>
      <c r="NE8" s="898"/>
      <c r="NR8" s="898"/>
      <c r="NS8" s="898"/>
      <c r="NT8" s="898"/>
      <c r="NU8" s="898"/>
      <c r="OH8" s="898"/>
      <c r="OI8" s="898"/>
      <c r="OJ8" s="898"/>
      <c r="OK8" s="898"/>
      <c r="OX8" s="898"/>
      <c r="OY8" s="898"/>
      <c r="OZ8" s="898"/>
      <c r="PA8" s="898"/>
      <c r="PN8" s="898"/>
      <c r="PO8" s="898"/>
      <c r="PP8" s="898"/>
      <c r="PQ8" s="898"/>
      <c r="QD8" s="898"/>
      <c r="QE8" s="898"/>
      <c r="QF8" s="898"/>
      <c r="QG8" s="898"/>
      <c r="QT8" s="898"/>
      <c r="QU8" s="898"/>
      <c r="QV8" s="898"/>
      <c r="QW8" s="898"/>
    </row>
    <row r="9" ht="21" customHeight="1">
      <c r="A9" s="909" t="s">
        <v>6690</v>
      </c>
      <c r="B9" s="898"/>
      <c r="C9" s="898"/>
      <c r="D9" s="898"/>
      <c r="E9" s="924" t="str">
        <f ca="1">INDIRECT("Перечень!n"&amp;AE1)</f>
        <v>ER130832</v>
      </c>
      <c r="F9" s="911"/>
      <c r="G9" s="911"/>
      <c r="H9" s="911"/>
      <c r="I9" s="911"/>
      <c r="J9" s="911"/>
      <c r="K9" s="911"/>
      <c r="L9" s="911"/>
      <c r="M9" s="911"/>
      <c r="N9" s="911"/>
      <c r="O9" s="911"/>
      <c r="P9" s="911"/>
      <c r="Q9" s="911"/>
      <c r="R9" s="911"/>
      <c r="S9" s="911"/>
      <c r="T9" s="911"/>
      <c r="U9" s="911"/>
      <c r="V9" s="911"/>
      <c r="W9" s="911"/>
      <c r="X9" s="911"/>
      <c r="Y9" s="911"/>
      <c r="Z9" s="911"/>
      <c r="AA9" s="917"/>
      <c r="AE9" s="898"/>
      <c r="AF9" s="898"/>
      <c r="AG9" s="898"/>
      <c r="AT9" s="898"/>
      <c r="AU9" s="898"/>
      <c r="AV9" s="898"/>
      <c r="AW9" s="921" t="s">
        <v>6691</v>
      </c>
      <c r="BC9" s="919"/>
      <c r="BJ9" s="898"/>
      <c r="BK9" s="898"/>
      <c r="BL9" s="898"/>
      <c r="BM9" s="898"/>
      <c r="BZ9" s="898"/>
      <c r="CA9" s="898"/>
      <c r="CB9" s="898"/>
      <c r="CC9" s="898"/>
      <c r="CP9" s="898"/>
      <c r="CQ9" s="898"/>
      <c r="CR9" s="898"/>
      <c r="CS9" s="898"/>
      <c r="DF9" s="898"/>
      <c r="DG9" s="898"/>
      <c r="DH9" s="898"/>
      <c r="DI9" s="898"/>
      <c r="DV9" s="898"/>
      <c r="DW9" s="898"/>
      <c r="DX9" s="898"/>
      <c r="DY9" s="898"/>
      <c r="EL9" s="898"/>
      <c r="EM9" s="898"/>
      <c r="EN9" s="898"/>
      <c r="EO9" s="898"/>
      <c r="FB9" s="898"/>
      <c r="FC9" s="898"/>
      <c r="FD9" s="898"/>
      <c r="FE9" s="898"/>
      <c r="FR9" s="898"/>
      <c r="FS9" s="898"/>
      <c r="FT9" s="898"/>
      <c r="FU9" s="898"/>
      <c r="GH9" s="898"/>
      <c r="GI9" s="898"/>
      <c r="GJ9" s="898"/>
      <c r="GK9" s="898"/>
      <c r="GX9" s="898"/>
      <c r="GY9" s="898"/>
      <c r="GZ9" s="898"/>
      <c r="HA9" s="898"/>
      <c r="HN9" s="898"/>
      <c r="HO9" s="898"/>
      <c r="HP9" s="898"/>
      <c r="HQ9" s="898"/>
      <c r="ID9" s="898"/>
      <c r="IE9" s="898"/>
      <c r="IF9" s="898"/>
      <c r="IG9" s="898"/>
      <c r="IT9" s="898"/>
      <c r="IU9" s="898"/>
      <c r="IV9" s="898"/>
      <c r="IW9" s="898"/>
      <c r="JJ9" s="898"/>
      <c r="JK9" s="898"/>
      <c r="JL9" s="898"/>
      <c r="JM9" s="898"/>
      <c r="JZ9" s="898"/>
      <c r="KA9" s="898"/>
      <c r="KB9" s="898"/>
      <c r="KC9" s="898"/>
      <c r="KP9" s="898"/>
      <c r="KQ9" s="898"/>
      <c r="KR9" s="898"/>
      <c r="KS9" s="898"/>
      <c r="LF9" s="898"/>
      <c r="LG9" s="898"/>
      <c r="LH9" s="898"/>
      <c r="LI9" s="898"/>
      <c r="LV9" s="898"/>
      <c r="LW9" s="898"/>
      <c r="LX9" s="898"/>
      <c r="LY9" s="898"/>
      <c r="ML9" s="898"/>
      <c r="MM9" s="898"/>
      <c r="MN9" s="898"/>
      <c r="MO9" s="898"/>
      <c r="NB9" s="898"/>
      <c r="NC9" s="898"/>
      <c r="ND9" s="898"/>
      <c r="NE9" s="898"/>
      <c r="NR9" s="898"/>
      <c r="NS9" s="898"/>
      <c r="NT9" s="898"/>
      <c r="NU9" s="898"/>
      <c r="OH9" s="898"/>
      <c r="OI9" s="898"/>
      <c r="OJ9" s="898"/>
      <c r="OK9" s="898"/>
      <c r="OX9" s="898"/>
      <c r="OY9" s="898"/>
      <c r="OZ9" s="898"/>
      <c r="PA9" s="898"/>
      <c r="PN9" s="898"/>
      <c r="PO9" s="898"/>
      <c r="PP9" s="898"/>
      <c r="PQ9" s="898"/>
      <c r="QD9" s="898"/>
      <c r="QE9" s="898"/>
      <c r="QF9" s="898"/>
      <c r="QG9" s="898"/>
      <c r="QT9" s="898"/>
      <c r="QU9" s="898"/>
      <c r="QV9" s="898"/>
      <c r="QW9" s="898"/>
    </row>
    <row r="10" ht="21" customHeight="1">
      <c r="A10" s="909" t="s">
        <v>6692</v>
      </c>
      <c r="B10" s="898"/>
      <c r="C10" s="898"/>
      <c r="D10" s="898"/>
      <c r="E10" s="925">
        <f ca="1">INDIRECT("Перечень!r"&amp;AE1)</f>
        <v>41284</v>
      </c>
      <c r="F10" s="911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7"/>
      <c r="AE10" s="898"/>
      <c r="AF10" s="898"/>
      <c r="AG10" s="898"/>
      <c r="AT10" s="898"/>
      <c r="AU10" s="898"/>
      <c r="AV10" s="898"/>
      <c r="AW10" s="921" t="s">
        <v>6693</v>
      </c>
      <c r="BC10" s="919"/>
      <c r="BJ10" s="898"/>
      <c r="BK10" s="898"/>
      <c r="BL10" s="898"/>
      <c r="BM10" s="898"/>
      <c r="BZ10" s="898"/>
      <c r="CA10" s="898"/>
      <c r="CB10" s="898"/>
      <c r="CC10" s="898"/>
      <c r="CP10" s="898"/>
      <c r="CQ10" s="898"/>
      <c r="CR10" s="898"/>
      <c r="CS10" s="898"/>
      <c r="DF10" s="898"/>
      <c r="DG10" s="898"/>
      <c r="DH10" s="898"/>
      <c r="DI10" s="898"/>
      <c r="DV10" s="898"/>
      <c r="DW10" s="898"/>
      <c r="DX10" s="898"/>
      <c r="DY10" s="898"/>
      <c r="EL10" s="898"/>
      <c r="EM10" s="898"/>
      <c r="EN10" s="898"/>
      <c r="EO10" s="898"/>
      <c r="FB10" s="898"/>
      <c r="FC10" s="898"/>
      <c r="FD10" s="898"/>
      <c r="FE10" s="898"/>
      <c r="FR10" s="898"/>
      <c r="FS10" s="898"/>
      <c r="FT10" s="898"/>
      <c r="FU10" s="898"/>
      <c r="GH10" s="898"/>
      <c r="GI10" s="898"/>
      <c r="GJ10" s="898"/>
      <c r="GK10" s="898"/>
      <c r="GX10" s="898"/>
      <c r="GY10" s="898"/>
      <c r="GZ10" s="898"/>
      <c r="HA10" s="898"/>
      <c r="HN10" s="898"/>
      <c r="HO10" s="898"/>
      <c r="HP10" s="898"/>
      <c r="HQ10" s="898"/>
      <c r="ID10" s="898"/>
      <c r="IE10" s="898"/>
      <c r="IF10" s="898"/>
      <c r="IG10" s="898"/>
      <c r="IT10" s="898"/>
      <c r="IU10" s="898"/>
      <c r="IV10" s="898"/>
      <c r="IW10" s="898"/>
      <c r="JJ10" s="898"/>
      <c r="JK10" s="898"/>
      <c r="JL10" s="898"/>
      <c r="JM10" s="898"/>
      <c r="JZ10" s="898"/>
      <c r="KA10" s="898"/>
      <c r="KB10" s="898"/>
      <c r="KC10" s="898"/>
      <c r="KP10" s="898"/>
      <c r="KQ10" s="898"/>
      <c r="KR10" s="898"/>
      <c r="KS10" s="898"/>
      <c r="LF10" s="898"/>
      <c r="LG10" s="898"/>
      <c r="LH10" s="898"/>
      <c r="LI10" s="898"/>
      <c r="LV10" s="898"/>
      <c r="LW10" s="898"/>
      <c r="LX10" s="898"/>
      <c r="LY10" s="898"/>
      <c r="ML10" s="898"/>
      <c r="MM10" s="898"/>
      <c r="MN10" s="898"/>
      <c r="MO10" s="898"/>
      <c r="NB10" s="898"/>
      <c r="NC10" s="898"/>
      <c r="ND10" s="898"/>
      <c r="NE10" s="898"/>
      <c r="NR10" s="898"/>
      <c r="NS10" s="898"/>
      <c r="NT10" s="898"/>
      <c r="NU10" s="898"/>
      <c r="OH10" s="898"/>
      <c r="OI10" s="898"/>
      <c r="OJ10" s="898"/>
      <c r="OK10" s="898"/>
      <c r="OX10" s="898"/>
      <c r="OY10" s="898"/>
      <c r="OZ10" s="898"/>
      <c r="PA10" s="898"/>
      <c r="PN10" s="898"/>
      <c r="PO10" s="898"/>
      <c r="PP10" s="898"/>
      <c r="PQ10" s="898"/>
      <c r="QD10" s="898"/>
      <c r="QE10" s="898"/>
      <c r="QF10" s="898"/>
      <c r="QG10" s="898"/>
      <c r="QT10" s="898"/>
      <c r="QU10" s="898"/>
      <c r="QV10" s="898"/>
      <c r="QW10" s="898"/>
    </row>
    <row r="11" ht="21" customHeight="1">
      <c r="A11" s="909" t="s">
        <v>6694</v>
      </c>
      <c r="B11" s="898"/>
      <c r="C11" s="898"/>
      <c r="D11" s="898"/>
      <c r="E11" s="898"/>
      <c r="F11" s="898"/>
      <c r="G11" s="898"/>
      <c r="H11" s="926">
        <f ca="1">INDIRECT("Перечень!AQ"&amp;AE1)</f>
        <v>45918</v>
      </c>
      <c r="I11" s="901"/>
      <c r="J11" s="901"/>
      <c r="K11" s="901"/>
      <c r="L11" s="901"/>
      <c r="M11" s="901"/>
      <c r="N11" s="901"/>
      <c r="O11" s="901"/>
      <c r="P11" s="901"/>
      <c r="Q11" s="901"/>
      <c r="R11" s="901"/>
      <c r="S11" s="901"/>
      <c r="T11" s="901"/>
      <c r="U11" s="901"/>
      <c r="V11" s="901"/>
      <c r="W11" s="901"/>
      <c r="X11" s="901"/>
      <c r="Y11" s="901"/>
      <c r="Z11" s="901"/>
      <c r="AA11" s="917"/>
      <c r="AE11" s="898"/>
      <c r="AF11" s="898"/>
      <c r="AG11" s="898" t="s">
        <v>6678</v>
      </c>
      <c r="AI11" s="927"/>
      <c r="AJ11" s="927"/>
      <c r="AK11" s="927"/>
      <c r="AT11" s="898"/>
      <c r="AU11" s="898"/>
      <c r="AV11" s="898"/>
      <c r="AW11" s="921" t="s">
        <v>6695</v>
      </c>
      <c r="BC11" s="919"/>
      <c r="BJ11" s="898"/>
      <c r="BK11" s="898"/>
      <c r="BL11" s="898"/>
      <c r="BM11" s="898"/>
      <c r="BZ11" s="898"/>
      <c r="CA11" s="898"/>
      <c r="CB11" s="898"/>
      <c r="CC11" s="898"/>
      <c r="CP11" s="898"/>
      <c r="CQ11" s="898"/>
      <c r="CR11" s="898"/>
      <c r="CS11" s="898"/>
      <c r="DF11" s="898"/>
      <c r="DG11" s="898"/>
      <c r="DH11" s="898"/>
      <c r="DI11" s="898"/>
      <c r="DV11" s="898"/>
      <c r="DW11" s="898"/>
      <c r="DX11" s="898"/>
      <c r="DY11" s="898"/>
      <c r="EL11" s="898"/>
      <c r="EM11" s="898"/>
      <c r="EN11" s="898"/>
      <c r="EO11" s="898"/>
      <c r="FB11" s="898"/>
      <c r="FC11" s="898"/>
      <c r="FD11" s="898"/>
      <c r="FE11" s="898"/>
      <c r="FR11" s="898"/>
      <c r="FS11" s="898"/>
      <c r="FT11" s="898"/>
      <c r="FU11" s="898"/>
      <c r="GH11" s="898"/>
      <c r="GI11" s="898"/>
      <c r="GJ11" s="898"/>
      <c r="GK11" s="898"/>
      <c r="GX11" s="898"/>
      <c r="GY11" s="898"/>
      <c r="GZ11" s="898"/>
      <c r="HA11" s="898"/>
      <c r="HN11" s="898"/>
      <c r="HO11" s="898"/>
      <c r="HP11" s="898"/>
      <c r="HQ11" s="898"/>
      <c r="ID11" s="898"/>
      <c r="IE11" s="898"/>
      <c r="IF11" s="898"/>
      <c r="IG11" s="898"/>
      <c r="IT11" s="898"/>
      <c r="IU11" s="898"/>
      <c r="IV11" s="898"/>
      <c r="IW11" s="898"/>
      <c r="JJ11" s="898"/>
      <c r="JK11" s="898"/>
      <c r="JL11" s="898"/>
      <c r="JM11" s="898"/>
      <c r="JZ11" s="898"/>
      <c r="KA11" s="898"/>
      <c r="KB11" s="898"/>
      <c r="KC11" s="898"/>
      <c r="KP11" s="898"/>
      <c r="KQ11" s="898"/>
      <c r="KR11" s="898"/>
      <c r="KS11" s="898"/>
      <c r="LF11" s="898"/>
      <c r="LG11" s="898"/>
      <c r="LH11" s="898"/>
      <c r="LI11" s="898"/>
      <c r="LV11" s="898"/>
      <c r="LW11" s="898"/>
      <c r="LX11" s="898"/>
      <c r="LY11" s="898"/>
      <c r="ML11" s="898"/>
      <c r="MM11" s="898"/>
      <c r="MN11" s="898"/>
      <c r="MO11" s="898"/>
      <c r="NB11" s="898"/>
      <c r="NC11" s="898"/>
      <c r="ND11" s="898"/>
      <c r="NE11" s="898"/>
      <c r="NR11" s="898"/>
      <c r="NS11" s="898"/>
      <c r="NT11" s="898"/>
      <c r="NU11" s="898"/>
      <c r="OH11" s="898"/>
      <c r="OI11" s="898"/>
      <c r="OJ11" s="898"/>
      <c r="OK11" s="898"/>
      <c r="OX11" s="898"/>
      <c r="OY11" s="898"/>
      <c r="OZ11" s="898"/>
      <c r="PA11" s="898"/>
      <c r="PN11" s="898"/>
      <c r="PO11" s="898"/>
      <c r="PP11" s="898"/>
      <c r="PQ11" s="898"/>
      <c r="QD11" s="898"/>
      <c r="QE11" s="898"/>
      <c r="QF11" s="898"/>
      <c r="QG11" s="898"/>
      <c r="QT11" s="898"/>
      <c r="QU11" s="898"/>
      <c r="QV11" s="898"/>
      <c r="QW11" s="898"/>
    </row>
    <row r="12" ht="21" customHeight="1">
      <c r="A12" s="928" t="s">
        <v>6696</v>
      </c>
      <c r="B12" s="928"/>
      <c r="C12" s="928"/>
      <c r="D12" s="928"/>
      <c r="E12" s="928"/>
      <c r="F12" s="928"/>
      <c r="G12" s="928"/>
      <c r="H12" s="928"/>
      <c r="I12" s="929">
        <f ca="1">INDIRECT("Перечень!s"&amp;AE1)</f>
        <v>15</v>
      </c>
      <c r="J12" s="930" t="s">
        <v>6697</v>
      </c>
      <c r="K12" s="901"/>
      <c r="L12" s="901"/>
      <c r="M12" s="901"/>
      <c r="N12" s="901"/>
      <c r="O12" s="901"/>
      <c r="P12" s="901"/>
      <c r="Q12" s="901"/>
      <c r="R12" s="901"/>
      <c r="S12" s="901"/>
      <c r="T12" s="901"/>
      <c r="U12" s="901"/>
      <c r="V12" s="901"/>
      <c r="W12" s="901"/>
      <c r="X12" s="901"/>
      <c r="Y12" s="901"/>
      <c r="Z12" s="901"/>
      <c r="AA12" s="917"/>
      <c r="AD12" s="898" t="s">
        <v>6698</v>
      </c>
      <c r="AE12" s="898"/>
      <c r="AF12" s="898"/>
      <c r="AG12" s="931" t="s">
        <v>6684</v>
      </c>
      <c r="AH12" s="929"/>
      <c r="AI12" s="929"/>
      <c r="AJ12" s="929"/>
      <c r="AK12" s="932"/>
      <c r="AT12" s="898"/>
      <c r="AU12" s="898"/>
      <c r="AV12" s="898"/>
      <c r="AW12" s="921" t="s">
        <v>6699</v>
      </c>
      <c r="BC12" s="919"/>
      <c r="BJ12" s="898"/>
      <c r="BK12" s="898"/>
      <c r="BL12" s="898"/>
      <c r="BM12" s="898"/>
      <c r="BZ12" s="898"/>
      <c r="CA12" s="898"/>
      <c r="CB12" s="898"/>
      <c r="CC12" s="898"/>
      <c r="CP12" s="898"/>
      <c r="CQ12" s="898"/>
      <c r="CR12" s="898"/>
      <c r="CS12" s="898"/>
      <c r="DF12" s="898"/>
      <c r="DG12" s="898"/>
      <c r="DH12" s="898"/>
      <c r="DI12" s="898"/>
      <c r="DV12" s="898"/>
      <c r="DW12" s="898"/>
      <c r="DX12" s="898"/>
      <c r="DY12" s="898"/>
      <c r="EL12" s="898"/>
      <c r="EM12" s="898"/>
      <c r="EN12" s="898"/>
      <c r="EO12" s="898"/>
      <c r="FB12" s="898"/>
      <c r="FC12" s="898"/>
      <c r="FD12" s="898"/>
      <c r="FE12" s="898"/>
      <c r="FR12" s="898"/>
      <c r="FS12" s="898"/>
      <c r="FT12" s="898"/>
      <c r="FU12" s="898"/>
      <c r="GH12" s="898"/>
      <c r="GI12" s="898"/>
      <c r="GJ12" s="898"/>
      <c r="GK12" s="898"/>
      <c r="GX12" s="898"/>
      <c r="GY12" s="898"/>
      <c r="GZ12" s="898"/>
      <c r="HA12" s="898"/>
      <c r="HN12" s="898"/>
      <c r="HO12" s="898"/>
      <c r="HP12" s="898"/>
      <c r="HQ12" s="898"/>
      <c r="ID12" s="898"/>
      <c r="IE12" s="898"/>
      <c r="IF12" s="898"/>
      <c r="IG12" s="898"/>
      <c r="IT12" s="898"/>
      <c r="IU12" s="898"/>
      <c r="IV12" s="898"/>
      <c r="IW12" s="898"/>
      <c r="JJ12" s="898"/>
      <c r="JK12" s="898"/>
      <c r="JL12" s="898"/>
      <c r="JM12" s="898"/>
      <c r="JZ12" s="898"/>
      <c r="KA12" s="898"/>
      <c r="KB12" s="898"/>
      <c r="KC12" s="898"/>
      <c r="KP12" s="898"/>
      <c r="KQ12" s="898"/>
      <c r="KR12" s="898"/>
      <c r="KS12" s="898"/>
      <c r="LF12" s="898"/>
      <c r="LG12" s="898"/>
      <c r="LH12" s="898"/>
      <c r="LI12" s="898"/>
      <c r="LV12" s="898"/>
      <c r="LW12" s="898"/>
      <c r="LX12" s="898"/>
      <c r="LY12" s="898"/>
      <c r="ML12" s="898"/>
      <c r="MM12" s="898"/>
      <c r="MN12" s="898"/>
      <c r="MO12" s="898"/>
      <c r="NB12" s="898"/>
      <c r="NC12" s="898"/>
      <c r="ND12" s="898"/>
      <c r="NE12" s="898"/>
      <c r="NR12" s="898"/>
      <c r="NS12" s="898"/>
      <c r="NT12" s="898"/>
      <c r="NU12" s="898"/>
      <c r="OH12" s="898"/>
      <c r="OI12" s="898"/>
      <c r="OJ12" s="898"/>
      <c r="OK12" s="898"/>
      <c r="OX12" s="898"/>
      <c r="OY12" s="898"/>
      <c r="OZ12" s="898"/>
      <c r="PA12" s="898"/>
      <c r="PN12" s="898"/>
      <c r="PO12" s="898"/>
      <c r="PP12" s="898"/>
      <c r="PQ12" s="898"/>
      <c r="QD12" s="898"/>
      <c r="QE12" s="898"/>
      <c r="QF12" s="898"/>
      <c r="QG12" s="898"/>
      <c r="QT12" s="898"/>
      <c r="QU12" s="898"/>
      <c r="QV12" s="898"/>
      <c r="QW12" s="898"/>
    </row>
    <row r="13" ht="21" customHeight="1">
      <c r="A13" s="909" t="s">
        <v>6700</v>
      </c>
      <c r="B13" s="898"/>
      <c r="C13" s="898"/>
      <c r="D13" s="898"/>
      <c r="E13" s="924" t="str">
        <f ca="1">IF(INDIRECT("Перечень!AA"&amp;AE1)="","",CONCATENATE(INDIRECT("Перечень!AA"&amp;AE1)," ",INDIRECT("Перечень!AB"&amp;AE1),INDIRECT("Перечень!AC"&amp;AE1)))</f>
        <v xml:space="preserve">±5 %НКПР</v>
      </c>
      <c r="F13" s="911"/>
      <c r="G13" s="911"/>
      <c r="H13" s="911"/>
      <c r="I13" s="911"/>
      <c r="J13" s="911"/>
      <c r="K13" s="911"/>
      <c r="L13" s="911"/>
      <c r="M13" s="911"/>
      <c r="N13" s="911"/>
      <c r="O13" s="911"/>
      <c r="P13" s="911"/>
      <c r="Q13" s="911"/>
      <c r="R13" s="911"/>
      <c r="S13" s="911"/>
      <c r="T13" s="911"/>
      <c r="U13" s="911"/>
      <c r="V13" s="911"/>
      <c r="W13" s="911"/>
      <c r="X13" s="911"/>
      <c r="Y13" s="911"/>
      <c r="Z13" s="911"/>
      <c r="AA13" s="917"/>
      <c r="AE13" s="898"/>
      <c r="AF13" s="898"/>
      <c r="AG13" s="898"/>
      <c r="AT13" s="898"/>
      <c r="AU13" s="898"/>
      <c r="AV13" s="898"/>
      <c r="AW13" s="933" t="s">
        <v>3756</v>
      </c>
      <c r="AX13" s="912"/>
      <c r="AY13" s="912"/>
      <c r="AZ13" s="912"/>
      <c r="BA13" s="912"/>
      <c r="BB13" s="912"/>
      <c r="BC13" s="934"/>
      <c r="BJ13" s="898"/>
      <c r="BK13" s="898"/>
      <c r="BL13" s="898"/>
      <c r="BM13" s="898"/>
      <c r="BZ13" s="898"/>
      <c r="CA13" s="898"/>
      <c r="CB13" s="898"/>
      <c r="CC13" s="898"/>
      <c r="CP13" s="898"/>
      <c r="CQ13" s="898"/>
      <c r="CR13" s="898"/>
      <c r="CS13" s="898"/>
      <c r="DF13" s="898"/>
      <c r="DG13" s="898"/>
      <c r="DH13" s="898"/>
      <c r="DI13" s="898"/>
      <c r="DV13" s="898"/>
      <c r="DW13" s="898"/>
      <c r="DX13" s="898"/>
      <c r="DY13" s="898"/>
      <c r="EL13" s="898"/>
      <c r="EM13" s="898"/>
      <c r="EN13" s="898"/>
      <c r="EO13" s="898"/>
      <c r="FB13" s="898"/>
      <c r="FC13" s="898"/>
      <c r="FD13" s="898"/>
      <c r="FE13" s="898"/>
      <c r="FR13" s="898"/>
      <c r="FS13" s="898"/>
      <c r="FT13" s="898"/>
      <c r="FU13" s="898"/>
      <c r="GH13" s="898"/>
      <c r="GI13" s="898"/>
      <c r="GJ13" s="898"/>
      <c r="GK13" s="898"/>
      <c r="GX13" s="898"/>
      <c r="GY13" s="898"/>
      <c r="GZ13" s="898"/>
      <c r="HA13" s="898"/>
      <c r="HN13" s="898"/>
      <c r="HO13" s="898"/>
      <c r="HP13" s="898"/>
      <c r="HQ13" s="898"/>
      <c r="ID13" s="898"/>
      <c r="IE13" s="898"/>
      <c r="IF13" s="898"/>
      <c r="IG13" s="898"/>
      <c r="IT13" s="898"/>
      <c r="IU13" s="898"/>
      <c r="IV13" s="898"/>
      <c r="IW13" s="898"/>
      <c r="JJ13" s="898"/>
      <c r="JK13" s="898"/>
      <c r="JL13" s="898"/>
      <c r="JM13" s="898"/>
      <c r="JZ13" s="898"/>
      <c r="KA13" s="898"/>
      <c r="KB13" s="898"/>
      <c r="KC13" s="898"/>
      <c r="KP13" s="898"/>
      <c r="KQ13" s="898"/>
      <c r="KR13" s="898"/>
      <c r="KS13" s="898"/>
      <c r="LF13" s="898"/>
      <c r="LG13" s="898"/>
      <c r="LH13" s="898"/>
      <c r="LI13" s="898"/>
      <c r="LV13" s="898"/>
      <c r="LW13" s="898"/>
      <c r="LX13" s="898"/>
      <c r="LY13" s="898"/>
      <c r="ML13" s="898"/>
      <c r="MM13" s="898"/>
      <c r="MN13" s="898"/>
      <c r="MO13" s="898"/>
      <c r="NB13" s="898"/>
      <c r="NC13" s="898"/>
      <c r="ND13" s="898"/>
      <c r="NE13" s="898"/>
      <c r="NR13" s="898"/>
      <c r="NS13" s="898"/>
      <c r="NT13" s="898"/>
      <c r="NU13" s="898"/>
      <c r="OH13" s="898"/>
      <c r="OI13" s="898"/>
      <c r="OJ13" s="898"/>
      <c r="OK13" s="898"/>
      <c r="OX13" s="898"/>
      <c r="OY13" s="898"/>
      <c r="OZ13" s="898"/>
      <c r="PA13" s="898"/>
      <c r="PN13" s="898"/>
      <c r="PO13" s="898"/>
      <c r="PP13" s="898"/>
      <c r="PQ13" s="898"/>
      <c r="QD13" s="898"/>
      <c r="QE13" s="898"/>
      <c r="QF13" s="898"/>
      <c r="QG13" s="898"/>
      <c r="QT13" s="898"/>
      <c r="QU13" s="898"/>
      <c r="QV13" s="898"/>
      <c r="QW13" s="898"/>
    </row>
    <row r="14" ht="21" customHeight="1">
      <c r="A14" s="909" t="s">
        <v>6701</v>
      </c>
      <c r="B14" s="898"/>
      <c r="C14" s="898"/>
      <c r="D14" s="898"/>
      <c r="E14" s="898"/>
      <c r="F14" s="930" t="str">
        <f ca="1">IF(INDIRECT("Перечень!X"&amp;AE1)="","",CONCATENATE(INDIRECT("Перечень!U"&amp;AE1),"…",INDIRECT("Перечень!X"&amp;AE1)," ",INDIRECT("Перечень!V"&amp;AE1),INDIRECT("Перечень!W"&amp;AE1),))</f>
        <v xml:space="preserve">0…100 %НКПР</v>
      </c>
      <c r="G14" s="901"/>
      <c r="H14" s="901"/>
      <c r="I14" s="901"/>
      <c r="J14" s="901"/>
      <c r="K14" s="901"/>
      <c r="L14" s="901"/>
      <c r="M14" s="901"/>
      <c r="N14" s="901"/>
      <c r="O14" s="901"/>
      <c r="P14" s="901"/>
      <c r="Q14" s="901"/>
      <c r="R14" s="901"/>
      <c r="S14" s="901"/>
      <c r="T14" s="901"/>
      <c r="U14" s="901"/>
      <c r="V14" s="901"/>
      <c r="W14" s="901"/>
      <c r="X14" s="901"/>
      <c r="Y14" s="901"/>
      <c r="Z14" s="901"/>
      <c r="AA14" s="917"/>
      <c r="AE14" s="898"/>
      <c r="AF14" s="898"/>
      <c r="AG14" s="898"/>
      <c r="AT14" s="898"/>
      <c r="AU14" s="898"/>
      <c r="AV14" s="898"/>
      <c r="AW14" s="898"/>
      <c r="BJ14" s="898"/>
      <c r="BK14" s="898"/>
      <c r="BL14" s="898"/>
      <c r="BM14" s="898"/>
      <c r="BZ14" s="898"/>
      <c r="CA14" s="898"/>
      <c r="CB14" s="898"/>
      <c r="CC14" s="898"/>
      <c r="CP14" s="898"/>
      <c r="CQ14" s="898"/>
      <c r="CR14" s="898"/>
      <c r="CS14" s="898"/>
      <c r="DF14" s="898"/>
      <c r="DG14" s="898"/>
      <c r="DH14" s="898"/>
      <c r="DI14" s="898"/>
      <c r="DV14" s="898"/>
      <c r="DW14" s="898"/>
      <c r="DX14" s="898"/>
      <c r="DY14" s="898"/>
      <c r="EL14" s="898"/>
      <c r="EM14" s="898"/>
      <c r="EN14" s="898"/>
      <c r="EO14" s="898"/>
      <c r="FB14" s="898"/>
      <c r="FC14" s="898"/>
      <c r="FD14" s="898"/>
      <c r="FE14" s="898"/>
      <c r="FR14" s="898"/>
      <c r="FS14" s="898"/>
      <c r="FT14" s="898"/>
      <c r="FU14" s="898"/>
      <c r="GH14" s="898"/>
      <c r="GI14" s="898"/>
      <c r="GJ14" s="898"/>
      <c r="GK14" s="898"/>
      <c r="GX14" s="898"/>
      <c r="GY14" s="898"/>
      <c r="GZ14" s="898"/>
      <c r="HA14" s="898"/>
      <c r="HN14" s="898"/>
      <c r="HO14" s="898"/>
      <c r="HP14" s="898"/>
      <c r="HQ14" s="898"/>
      <c r="ID14" s="898"/>
      <c r="IE14" s="898"/>
      <c r="IF14" s="898"/>
      <c r="IG14" s="898"/>
      <c r="IT14" s="898"/>
      <c r="IU14" s="898"/>
      <c r="IV14" s="898"/>
      <c r="IW14" s="898"/>
      <c r="JJ14" s="898"/>
      <c r="JK14" s="898"/>
      <c r="JL14" s="898"/>
      <c r="JM14" s="898"/>
      <c r="JZ14" s="898"/>
      <c r="KA14" s="898"/>
      <c r="KB14" s="898"/>
      <c r="KC14" s="898"/>
      <c r="KP14" s="898"/>
      <c r="KQ14" s="898"/>
      <c r="KR14" s="898"/>
      <c r="KS14" s="898"/>
      <c r="LF14" s="898"/>
      <c r="LG14" s="898"/>
      <c r="LH14" s="898"/>
      <c r="LI14" s="898"/>
      <c r="LV14" s="898"/>
      <c r="LW14" s="898"/>
      <c r="LX14" s="898"/>
      <c r="LY14" s="898"/>
      <c r="ML14" s="898"/>
      <c r="MM14" s="898"/>
      <c r="MN14" s="898"/>
      <c r="MO14" s="898"/>
      <c r="NB14" s="898"/>
      <c r="NC14" s="898"/>
      <c r="ND14" s="898"/>
      <c r="NE14" s="898"/>
      <c r="NR14" s="898"/>
      <c r="NS14" s="898"/>
      <c r="NT14" s="898"/>
      <c r="NU14" s="898"/>
      <c r="OH14" s="898"/>
      <c r="OI14" s="898"/>
      <c r="OJ14" s="898"/>
      <c r="OK14" s="898"/>
      <c r="OX14" s="898"/>
      <c r="OY14" s="898"/>
      <c r="OZ14" s="898"/>
      <c r="PA14" s="898"/>
      <c r="PN14" s="898"/>
      <c r="PO14" s="898"/>
      <c r="PP14" s="898"/>
      <c r="PQ14" s="898"/>
      <c r="QD14" s="898"/>
      <c r="QE14" s="898"/>
      <c r="QF14" s="898"/>
      <c r="QG14" s="898"/>
      <c r="QT14" s="898"/>
      <c r="QU14" s="898"/>
      <c r="QV14" s="898"/>
      <c r="QW14" s="898"/>
    </row>
    <row r="15" ht="21" customHeight="1">
      <c r="A15" s="909" t="s">
        <v>6702</v>
      </c>
      <c r="B15" s="898"/>
      <c r="C15" s="898"/>
      <c r="D15" s="898"/>
      <c r="E15" s="898"/>
      <c r="F15" s="898"/>
      <c r="G15" s="898"/>
      <c r="H15" s="898"/>
      <c r="I15" s="898"/>
      <c r="J15" s="898"/>
      <c r="K15" s="898"/>
      <c r="L15" s="898"/>
      <c r="M15" s="923" t="str">
        <f ca="1">INDIRECT("Перечень!i"&amp;AE1)</f>
        <v>54782-13</v>
      </c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7"/>
      <c r="AD15" s="935" t="s">
        <v>6703</v>
      </c>
      <c r="AE15" s="936"/>
      <c r="AF15" s="936"/>
      <c r="AG15" s="936"/>
      <c r="AH15" s="936"/>
      <c r="AI15" s="936"/>
      <c r="AJ15" s="936"/>
      <c r="AK15" s="936"/>
      <c r="AL15" s="936"/>
      <c r="AM15" s="936"/>
      <c r="AN15" s="936"/>
      <c r="AO15" s="936"/>
      <c r="AP15" s="936"/>
      <c r="AQ15" s="936"/>
      <c r="AR15" s="936"/>
      <c r="AS15" s="936"/>
      <c r="AT15" s="936"/>
      <c r="AU15" s="898" t="s">
        <v>6704</v>
      </c>
      <c r="AW15" s="898"/>
      <c r="AZ15" s="898" t="s">
        <v>6705</v>
      </c>
      <c r="BA15" s="898">
        <v>1</v>
      </c>
      <c r="BJ15" s="898"/>
      <c r="BK15" s="898"/>
      <c r="BL15" s="898"/>
      <c r="BM15" s="898"/>
      <c r="BZ15" s="898"/>
      <c r="CA15" s="898"/>
      <c r="CB15" s="898"/>
      <c r="CC15" s="898"/>
      <c r="CP15" s="898"/>
      <c r="CQ15" s="898"/>
      <c r="CR15" s="898"/>
      <c r="CS15" s="898"/>
      <c r="DF15" s="898"/>
      <c r="DG15" s="898"/>
      <c r="DH15" s="898"/>
      <c r="DI15" s="898"/>
      <c r="DV15" s="898"/>
      <c r="DW15" s="898"/>
      <c r="DX15" s="898"/>
      <c r="DY15" s="898"/>
      <c r="EL15" s="898"/>
      <c r="EM15" s="898"/>
      <c r="EN15" s="898"/>
      <c r="EO15" s="898"/>
      <c r="FB15" s="898"/>
      <c r="FC15" s="898"/>
      <c r="FD15" s="898"/>
      <c r="FE15" s="898"/>
      <c r="FR15" s="898"/>
      <c r="FS15" s="898"/>
      <c r="FT15" s="898"/>
      <c r="FU15" s="898"/>
      <c r="GH15" s="898"/>
      <c r="GI15" s="898"/>
      <c r="GJ15" s="898"/>
      <c r="GK15" s="898"/>
      <c r="GX15" s="898"/>
      <c r="GY15" s="898"/>
      <c r="GZ15" s="898"/>
      <c r="HA15" s="898"/>
      <c r="HN15" s="898"/>
      <c r="HO15" s="898"/>
      <c r="HP15" s="898"/>
      <c r="HQ15" s="898"/>
      <c r="ID15" s="898"/>
      <c r="IE15" s="898"/>
      <c r="IF15" s="898"/>
      <c r="IG15" s="898"/>
      <c r="IT15" s="898"/>
      <c r="IU15" s="898"/>
      <c r="IV15" s="898"/>
      <c r="IW15" s="898"/>
      <c r="JJ15" s="898"/>
      <c r="JK15" s="898"/>
      <c r="JL15" s="898"/>
      <c r="JM15" s="898"/>
      <c r="JZ15" s="898"/>
      <c r="KA15" s="898"/>
      <c r="KB15" s="898"/>
      <c r="KC15" s="898"/>
      <c r="KP15" s="898"/>
      <c r="KQ15" s="898"/>
      <c r="KR15" s="898"/>
      <c r="KS15" s="898"/>
      <c r="LF15" s="898"/>
      <c r="LG15" s="898"/>
      <c r="LH15" s="898"/>
      <c r="LI15" s="898"/>
      <c r="LV15" s="898"/>
      <c r="LW15" s="898"/>
      <c r="LX15" s="898"/>
      <c r="LY15" s="898"/>
      <c r="ML15" s="898"/>
      <c r="MM15" s="898"/>
      <c r="MN15" s="898"/>
      <c r="MO15" s="898"/>
      <c r="NB15" s="898"/>
      <c r="NC15" s="898"/>
      <c r="ND15" s="898"/>
      <c r="NE15" s="898"/>
      <c r="NR15" s="898"/>
      <c r="NS15" s="898"/>
      <c r="NT15" s="898"/>
      <c r="NU15" s="898"/>
      <c r="OH15" s="898"/>
      <c r="OI15" s="898"/>
      <c r="OJ15" s="898"/>
      <c r="OK15" s="898"/>
      <c r="OX15" s="898"/>
      <c r="OY15" s="898"/>
      <c r="OZ15" s="898"/>
      <c r="PA15" s="898"/>
      <c r="PN15" s="898"/>
      <c r="PO15" s="898"/>
      <c r="PP15" s="898"/>
      <c r="PQ15" s="898"/>
      <c r="QD15" s="898"/>
      <c r="QE15" s="898"/>
      <c r="QF15" s="898"/>
      <c r="QG15" s="898"/>
      <c r="QT15" s="898"/>
      <c r="QU15" s="898"/>
      <c r="QV15" s="898"/>
      <c r="QW15" s="898"/>
    </row>
    <row r="16" ht="21" customHeight="1">
      <c r="A16" s="909" t="s">
        <v>6706</v>
      </c>
      <c r="B16" s="898"/>
      <c r="C16" s="898"/>
      <c r="D16" s="898"/>
      <c r="E16" s="898"/>
      <c r="F16" s="898"/>
      <c r="G16" s="898"/>
      <c r="H16" s="898"/>
      <c r="I16" s="898"/>
      <c r="J16" s="923">
        <f ca="1">INDIRECT("Перечень!ad"&amp;AE1)</f>
        <v>24</v>
      </c>
      <c r="K16" s="923" t="s">
        <v>6707</v>
      </c>
      <c r="L16" s="911"/>
      <c r="M16" s="911"/>
      <c r="N16" s="911"/>
      <c r="O16" s="911"/>
      <c r="P16" s="911"/>
      <c r="Q16" s="911"/>
      <c r="R16" s="911"/>
      <c r="S16" s="911"/>
      <c r="T16" s="911"/>
      <c r="U16" s="911"/>
      <c r="V16" s="911"/>
      <c r="W16" s="911"/>
      <c r="X16" s="911"/>
      <c r="Y16" s="911"/>
      <c r="Z16" s="911"/>
      <c r="AA16" s="917"/>
      <c r="AD16" s="898" t="s">
        <v>6708</v>
      </c>
      <c r="AE16" s="936"/>
      <c r="AF16" s="936"/>
      <c r="AG16" s="936"/>
      <c r="AH16" s="936"/>
      <c r="AI16" s="936"/>
      <c r="AJ16" s="936"/>
      <c r="AK16" s="936"/>
      <c r="AL16" s="936"/>
      <c r="AM16" s="936"/>
      <c r="AN16" s="936"/>
      <c r="AO16" s="936"/>
      <c r="AP16" s="936"/>
      <c r="AQ16" s="936"/>
      <c r="AR16" s="936"/>
      <c r="AS16" s="936"/>
      <c r="AT16" s="936"/>
      <c r="AU16" s="898" t="s">
        <v>6709</v>
      </c>
      <c r="AW16" s="898"/>
      <c r="AZ16" s="898" t="s">
        <v>6710</v>
      </c>
      <c r="BA16" s="898">
        <v>2</v>
      </c>
      <c r="BJ16" s="898"/>
      <c r="BK16" s="898"/>
      <c r="BL16" s="898"/>
      <c r="BM16" s="898"/>
      <c r="BZ16" s="898"/>
      <c r="CA16" s="898"/>
      <c r="CB16" s="898"/>
      <c r="CC16" s="898"/>
      <c r="CP16" s="898"/>
      <c r="CQ16" s="898"/>
      <c r="CR16" s="898"/>
      <c r="CS16" s="898"/>
      <c r="DF16" s="898"/>
      <c r="DG16" s="898"/>
      <c r="DH16" s="898"/>
      <c r="DI16" s="898"/>
      <c r="DV16" s="898"/>
      <c r="DW16" s="898"/>
      <c r="DX16" s="898"/>
      <c r="DY16" s="898"/>
      <c r="EL16" s="898"/>
      <c r="EM16" s="898"/>
      <c r="EN16" s="898"/>
      <c r="EO16" s="898"/>
      <c r="FB16" s="898"/>
      <c r="FC16" s="898"/>
      <c r="FD16" s="898"/>
      <c r="FE16" s="898"/>
      <c r="FR16" s="898"/>
      <c r="FS16" s="898"/>
      <c r="FT16" s="898"/>
      <c r="FU16" s="898"/>
      <c r="GH16" s="898"/>
      <c r="GI16" s="898"/>
      <c r="GJ16" s="898"/>
      <c r="GK16" s="898"/>
      <c r="GX16" s="898"/>
      <c r="GY16" s="898"/>
      <c r="GZ16" s="898"/>
      <c r="HA16" s="898"/>
      <c r="HN16" s="898"/>
      <c r="HO16" s="898"/>
      <c r="HP16" s="898"/>
      <c r="HQ16" s="898"/>
      <c r="ID16" s="898"/>
      <c r="IE16" s="898"/>
      <c r="IF16" s="898"/>
      <c r="IG16" s="898"/>
      <c r="IT16" s="898"/>
      <c r="IU16" s="898"/>
      <c r="IV16" s="898"/>
      <c r="IW16" s="898"/>
      <c r="JJ16" s="898"/>
      <c r="JK16" s="898"/>
      <c r="JL16" s="898"/>
      <c r="JM16" s="898"/>
      <c r="JZ16" s="898"/>
      <c r="KA16" s="898"/>
      <c r="KB16" s="898"/>
      <c r="KC16" s="898"/>
      <c r="KP16" s="898"/>
      <c r="KQ16" s="898"/>
      <c r="KR16" s="898"/>
      <c r="KS16" s="898"/>
      <c r="LF16" s="898"/>
      <c r="LG16" s="898"/>
      <c r="LH16" s="898"/>
      <c r="LI16" s="898"/>
      <c r="LV16" s="898"/>
      <c r="LW16" s="898"/>
      <c r="LX16" s="898"/>
      <c r="LY16" s="898"/>
      <c r="ML16" s="898"/>
      <c r="MM16" s="898"/>
      <c r="MN16" s="898"/>
      <c r="MO16" s="898"/>
      <c r="NB16" s="898"/>
      <c r="NC16" s="898"/>
      <c r="ND16" s="898"/>
      <c r="NE16" s="898"/>
      <c r="NR16" s="898"/>
      <c r="NS16" s="898"/>
      <c r="NT16" s="898"/>
      <c r="NU16" s="898"/>
      <c r="OH16" s="898"/>
      <c r="OI16" s="898"/>
      <c r="OJ16" s="898"/>
      <c r="OK16" s="898"/>
      <c r="OX16" s="898"/>
      <c r="OY16" s="898"/>
      <c r="OZ16" s="898"/>
      <c r="PA16" s="898"/>
      <c r="PN16" s="898"/>
      <c r="PO16" s="898"/>
      <c r="PP16" s="898"/>
      <c r="PQ16" s="898"/>
      <c r="QD16" s="898"/>
      <c r="QE16" s="898"/>
      <c r="QF16" s="898"/>
      <c r="QG16" s="898"/>
      <c r="QT16" s="898"/>
      <c r="QU16" s="898"/>
      <c r="QV16" s="898"/>
      <c r="QW16" s="898"/>
    </row>
    <row r="17" ht="21" customHeight="1">
      <c r="A17" s="909" t="s">
        <v>6711</v>
      </c>
      <c r="B17" s="898"/>
      <c r="C17" s="898"/>
      <c r="D17" s="898"/>
      <c r="E17" s="898"/>
      <c r="F17" s="923" t="str">
        <f ca="1">IF(INDIRECT("Перечень!AP"&amp;AE1)="","",INDIRECT("Перечень!AP"&amp;AE1))</f>
        <v xml:space="preserve">1EхdeopisIICT5/4 Cb</v>
      </c>
      <c r="G17" s="911"/>
      <c r="H17" s="911"/>
      <c r="I17" s="911"/>
      <c r="J17" s="911"/>
      <c r="K17" s="911"/>
      <c r="L17" s="911"/>
      <c r="M17" s="911"/>
      <c r="N17" s="911"/>
      <c r="O17" s="911"/>
      <c r="P17" s="911"/>
      <c r="Q17" s="911"/>
      <c r="R17" s="911"/>
      <c r="S17" s="911"/>
      <c r="T17" s="911"/>
      <c r="U17" s="911"/>
      <c r="V17" s="911"/>
      <c r="W17" s="911"/>
      <c r="X17" s="911"/>
      <c r="Y17" s="911"/>
      <c r="Z17" s="911"/>
      <c r="AA17" s="912"/>
      <c r="AD17" s="898" t="s">
        <v>6712</v>
      </c>
      <c r="AE17" s="936"/>
      <c r="AF17" s="936"/>
      <c r="AG17" s="936"/>
      <c r="AH17" s="936"/>
      <c r="AI17" s="936"/>
      <c r="AJ17" s="936"/>
      <c r="AK17" s="936"/>
      <c r="AL17" s="936"/>
      <c r="AM17" s="936"/>
      <c r="AN17" s="936"/>
      <c r="AO17" s="936"/>
      <c r="AP17" s="936"/>
      <c r="AQ17" s="936"/>
      <c r="AR17" s="936"/>
      <c r="AS17" s="936"/>
      <c r="AT17" s="936"/>
      <c r="AU17" s="898" t="s">
        <v>6713</v>
      </c>
      <c r="AW17" s="898"/>
      <c r="AZ17" s="898" t="s">
        <v>6710</v>
      </c>
      <c r="BA17" s="898">
        <v>3</v>
      </c>
      <c r="BJ17" s="898"/>
      <c r="BK17" s="898"/>
      <c r="BL17" s="898"/>
      <c r="BM17" s="898"/>
      <c r="BZ17" s="898"/>
      <c r="CA17" s="898"/>
      <c r="CB17" s="898"/>
      <c r="CC17" s="898"/>
      <c r="CP17" s="898"/>
      <c r="CQ17" s="898"/>
      <c r="CR17" s="898"/>
      <c r="CS17" s="898"/>
      <c r="DF17" s="898"/>
      <c r="DG17" s="898"/>
      <c r="DH17" s="898"/>
      <c r="DI17" s="898"/>
      <c r="DV17" s="898"/>
      <c r="DW17" s="898"/>
      <c r="DX17" s="898"/>
      <c r="DY17" s="898"/>
      <c r="EL17" s="898"/>
      <c r="EM17" s="898"/>
      <c r="EN17" s="898"/>
      <c r="EO17" s="898"/>
      <c r="FB17" s="898"/>
      <c r="FC17" s="898"/>
      <c r="FD17" s="898"/>
      <c r="FE17" s="898"/>
      <c r="FR17" s="898"/>
      <c r="FS17" s="898"/>
      <c r="FT17" s="898"/>
      <c r="FU17" s="898"/>
      <c r="GH17" s="898"/>
      <c r="GI17" s="898"/>
      <c r="GJ17" s="898"/>
      <c r="GK17" s="898"/>
      <c r="GX17" s="898"/>
      <c r="GY17" s="898"/>
      <c r="GZ17" s="898"/>
      <c r="HA17" s="898"/>
      <c r="HN17" s="898"/>
      <c r="HO17" s="898"/>
      <c r="HP17" s="898"/>
      <c r="HQ17" s="898"/>
      <c r="ID17" s="898"/>
      <c r="IE17" s="898"/>
      <c r="IF17" s="898"/>
      <c r="IG17" s="898"/>
      <c r="IT17" s="898"/>
      <c r="IU17" s="898"/>
      <c r="IV17" s="898"/>
      <c r="IW17" s="898"/>
      <c r="JJ17" s="898"/>
      <c r="JK17" s="898"/>
      <c r="JL17" s="898"/>
      <c r="JM17" s="898"/>
      <c r="JZ17" s="898"/>
      <c r="KA17" s="898"/>
      <c r="KB17" s="898"/>
      <c r="KC17" s="898"/>
      <c r="KP17" s="898"/>
      <c r="KQ17" s="898"/>
      <c r="KR17" s="898"/>
      <c r="KS17" s="898"/>
      <c r="LF17" s="898"/>
      <c r="LG17" s="898"/>
      <c r="LH17" s="898"/>
      <c r="LI17" s="898"/>
      <c r="LV17" s="898"/>
      <c r="LW17" s="898"/>
      <c r="LX17" s="898"/>
      <c r="LY17" s="898"/>
      <c r="ML17" s="898"/>
      <c r="MM17" s="898"/>
      <c r="MN17" s="898"/>
      <c r="MO17" s="898"/>
      <c r="NB17" s="898"/>
      <c r="NC17" s="898"/>
      <c r="ND17" s="898"/>
      <c r="NE17" s="898"/>
      <c r="NR17" s="898"/>
      <c r="NS17" s="898"/>
      <c r="NT17" s="898"/>
      <c r="NU17" s="898"/>
      <c r="OH17" s="898"/>
      <c r="OI17" s="898"/>
      <c r="OJ17" s="898"/>
      <c r="OK17" s="898"/>
      <c r="OX17" s="898"/>
      <c r="OY17" s="898"/>
      <c r="OZ17" s="898"/>
      <c r="PA17" s="898"/>
      <c r="PN17" s="898"/>
      <c r="PO17" s="898"/>
      <c r="PP17" s="898"/>
      <c r="PQ17" s="898"/>
      <c r="QD17" s="898"/>
      <c r="QE17" s="898"/>
      <c r="QF17" s="898"/>
      <c r="QG17" s="898"/>
      <c r="QT17" s="898"/>
      <c r="QU17" s="898"/>
      <c r="QV17" s="898"/>
      <c r="QW17" s="898"/>
    </row>
    <row r="18" ht="13.5" customHeight="1">
      <c r="A18" s="937" t="s">
        <v>6714</v>
      </c>
      <c r="B18" s="898"/>
      <c r="C18" s="898"/>
      <c r="D18" s="898"/>
      <c r="E18" s="898"/>
      <c r="F18" s="898"/>
      <c r="G18" s="898"/>
      <c r="H18" s="898"/>
      <c r="I18" s="898"/>
      <c r="J18" s="898"/>
      <c r="K18" s="898"/>
      <c r="L18" s="898"/>
      <c r="M18" s="899"/>
      <c r="N18" s="899"/>
      <c r="O18" s="899"/>
      <c r="P18" s="899"/>
      <c r="Q18" s="898"/>
      <c r="R18" s="898"/>
      <c r="S18" s="898"/>
      <c r="T18" s="898"/>
      <c r="U18" s="898"/>
      <c r="V18" s="898"/>
      <c r="W18" s="898"/>
      <c r="X18" s="898"/>
      <c r="Y18" s="898"/>
      <c r="Z18" s="898"/>
      <c r="AU18" s="898"/>
      <c r="AV18" s="898"/>
      <c r="AW18" s="898"/>
      <c r="BJ18" s="898"/>
      <c r="BK18" s="898"/>
      <c r="BL18" s="898"/>
      <c r="BM18" s="898"/>
      <c r="BZ18" s="898"/>
      <c r="CA18" s="898"/>
      <c r="CB18" s="898"/>
      <c r="CC18" s="898"/>
      <c r="CP18" s="898"/>
      <c r="CQ18" s="898"/>
      <c r="CR18" s="898"/>
      <c r="CS18" s="898"/>
      <c r="DF18" s="898"/>
      <c r="DG18" s="898"/>
      <c r="DH18" s="898"/>
      <c r="DI18" s="898"/>
      <c r="DV18" s="898"/>
      <c r="DW18" s="898"/>
      <c r="DX18" s="898"/>
      <c r="DY18" s="898"/>
      <c r="EL18" s="898"/>
      <c r="EM18" s="898"/>
      <c r="EN18" s="898"/>
      <c r="EO18" s="898"/>
      <c r="FB18" s="898"/>
      <c r="FC18" s="898"/>
      <c r="FD18" s="898"/>
      <c r="FE18" s="898"/>
      <c r="FR18" s="898"/>
      <c r="FS18" s="898"/>
      <c r="FT18" s="898"/>
      <c r="FU18" s="898"/>
      <c r="GH18" s="898"/>
      <c r="GI18" s="898"/>
      <c r="GJ18" s="898"/>
      <c r="GK18" s="898"/>
      <c r="GX18" s="898"/>
      <c r="GY18" s="898"/>
      <c r="GZ18" s="898"/>
      <c r="HA18" s="898"/>
      <c r="HN18" s="898"/>
      <c r="HO18" s="898"/>
      <c r="HP18" s="898"/>
      <c r="HQ18" s="898"/>
      <c r="ID18" s="898"/>
      <c r="IE18" s="898"/>
      <c r="IF18" s="898"/>
      <c r="IG18" s="898"/>
      <c r="IT18" s="898"/>
      <c r="IU18" s="898"/>
      <c r="IV18" s="898"/>
      <c r="IW18" s="898"/>
      <c r="JJ18" s="898"/>
      <c r="JK18" s="898"/>
      <c r="JL18" s="898"/>
      <c r="JM18" s="898"/>
      <c r="JZ18" s="898"/>
      <c r="KA18" s="898"/>
      <c r="KB18" s="898"/>
      <c r="KC18" s="898"/>
      <c r="KP18" s="898"/>
      <c r="KQ18" s="898"/>
      <c r="KR18" s="898"/>
      <c r="KS18" s="898"/>
      <c r="LF18" s="898"/>
      <c r="LG18" s="898"/>
      <c r="LH18" s="898"/>
      <c r="LI18" s="898"/>
      <c r="LV18" s="898"/>
      <c r="LW18" s="898"/>
      <c r="LX18" s="898"/>
      <c r="LY18" s="898"/>
      <c r="ML18" s="898"/>
      <c r="MM18" s="898"/>
      <c r="MN18" s="898"/>
      <c r="MO18" s="898"/>
      <c r="NB18" s="898"/>
      <c r="NC18" s="898"/>
      <c r="ND18" s="898"/>
      <c r="NE18" s="898"/>
      <c r="NR18" s="898"/>
      <c r="NS18" s="898"/>
      <c r="NT18" s="898"/>
      <c r="NU18" s="898"/>
      <c r="OH18" s="898"/>
      <c r="OI18" s="898"/>
      <c r="OJ18" s="898"/>
      <c r="OK18" s="898"/>
      <c r="OX18" s="898"/>
      <c r="OY18" s="898"/>
      <c r="OZ18" s="898"/>
      <c r="PA18" s="898"/>
      <c r="PN18" s="898"/>
      <c r="PO18" s="898"/>
      <c r="PP18" s="898"/>
      <c r="PQ18" s="898"/>
      <c r="QD18" s="898"/>
      <c r="QE18" s="898"/>
      <c r="QF18" s="898"/>
      <c r="QG18" s="898"/>
      <c r="QT18" s="898"/>
      <c r="QU18" s="898"/>
      <c r="QV18" s="898"/>
      <c r="QW18" s="898"/>
    </row>
    <row r="19" ht="21" customHeight="1">
      <c r="A19" s="909" t="s">
        <v>6715</v>
      </c>
      <c r="B19" s="898"/>
      <c r="C19" s="898"/>
      <c r="D19" s="898"/>
      <c r="E19" s="898"/>
      <c r="F19" s="898"/>
      <c r="G19" s="898"/>
      <c r="H19" s="898"/>
      <c r="I19" s="898"/>
      <c r="J19" s="898"/>
      <c r="K19" s="923" t="str">
        <f ca="1">INDIRECT("Перечень!bj"&amp;AE1)</f>
        <v xml:space="preserve">-60…+65 °C</v>
      </c>
      <c r="L19" s="911"/>
      <c r="M19" s="911"/>
      <c r="N19" s="911"/>
      <c r="O19" s="911"/>
      <c r="P19" s="911"/>
      <c r="Q19" s="911"/>
      <c r="R19" s="911"/>
      <c r="S19" s="911"/>
      <c r="T19" s="911"/>
      <c r="U19" s="911"/>
      <c r="V19" s="911"/>
      <c r="W19" s="911"/>
      <c r="X19" s="911"/>
      <c r="Y19" s="911"/>
      <c r="Z19" s="911"/>
      <c r="AA19" s="912"/>
      <c r="AD19" s="898" t="s">
        <v>6716</v>
      </c>
      <c r="AE19" s="898"/>
      <c r="AF19" s="898"/>
      <c r="AG19" s="898"/>
      <c r="AT19" s="898"/>
      <c r="AU19" s="898"/>
      <c r="AV19" s="898"/>
      <c r="AW19" s="898"/>
      <c r="BJ19" s="898"/>
      <c r="BK19" s="898"/>
      <c r="BL19" s="898"/>
      <c r="BM19" s="898"/>
      <c r="BZ19" s="898"/>
      <c r="CA19" s="898"/>
      <c r="CB19" s="898"/>
      <c r="CC19" s="898"/>
      <c r="CP19" s="898"/>
      <c r="CQ19" s="898"/>
      <c r="CR19" s="898"/>
      <c r="CS19" s="898"/>
      <c r="DF19" s="898"/>
      <c r="DG19" s="898"/>
      <c r="DH19" s="898"/>
      <c r="DI19" s="898"/>
      <c r="DV19" s="898"/>
      <c r="DW19" s="898"/>
      <c r="DX19" s="898"/>
      <c r="DY19" s="898"/>
      <c r="EL19" s="898"/>
      <c r="EM19" s="898"/>
      <c r="EN19" s="898"/>
      <c r="EO19" s="898"/>
      <c r="FB19" s="898"/>
      <c r="FC19" s="898"/>
      <c r="FD19" s="898"/>
      <c r="FE19" s="898"/>
      <c r="FR19" s="898"/>
      <c r="FS19" s="898"/>
      <c r="FT19" s="898"/>
      <c r="FU19" s="898"/>
      <c r="GH19" s="898"/>
      <c r="GI19" s="898"/>
      <c r="GJ19" s="898"/>
      <c r="GK19" s="898"/>
      <c r="GX19" s="898"/>
      <c r="GY19" s="898"/>
      <c r="GZ19" s="898"/>
      <c r="HA19" s="898"/>
      <c r="HN19" s="898"/>
      <c r="HO19" s="898"/>
      <c r="HP19" s="898"/>
      <c r="HQ19" s="898"/>
      <c r="ID19" s="898"/>
      <c r="IE19" s="898"/>
      <c r="IF19" s="898"/>
      <c r="IG19" s="898"/>
      <c r="IT19" s="898"/>
      <c r="IU19" s="898"/>
      <c r="IV19" s="898"/>
      <c r="IW19" s="898"/>
      <c r="JJ19" s="898"/>
      <c r="JK19" s="898"/>
      <c r="JL19" s="898"/>
      <c r="JM19" s="898"/>
      <c r="JZ19" s="898"/>
      <c r="KA19" s="898"/>
      <c r="KB19" s="898"/>
      <c r="KC19" s="898"/>
      <c r="KP19" s="898"/>
      <c r="KQ19" s="898"/>
      <c r="KR19" s="898"/>
      <c r="KS19" s="898"/>
      <c r="LF19" s="898"/>
      <c r="LG19" s="898"/>
      <c r="LH19" s="898"/>
      <c r="LI19" s="898"/>
      <c r="LV19" s="898"/>
      <c r="LW19" s="898"/>
      <c r="LX19" s="898"/>
      <c r="LY19" s="898"/>
      <c r="ML19" s="898"/>
      <c r="MM19" s="898"/>
      <c r="MN19" s="898"/>
      <c r="MO19" s="898"/>
      <c r="NB19" s="898"/>
      <c r="NC19" s="898"/>
      <c r="ND19" s="898"/>
      <c r="NE19" s="898"/>
      <c r="NR19" s="898"/>
      <c r="NS19" s="898"/>
      <c r="NT19" s="898"/>
      <c r="NU19" s="898"/>
      <c r="OH19" s="898"/>
      <c r="OI19" s="898"/>
      <c r="OJ19" s="898"/>
      <c r="OK19" s="898"/>
      <c r="OX19" s="898"/>
      <c r="OY19" s="898"/>
      <c r="OZ19" s="898"/>
      <c r="PA19" s="898"/>
      <c r="PN19" s="898"/>
      <c r="PO19" s="898"/>
      <c r="PP19" s="898"/>
      <c r="PQ19" s="898"/>
      <c r="QD19" s="898"/>
      <c r="QE19" s="898"/>
      <c r="QF19" s="898"/>
      <c r="QG19" s="898"/>
      <c r="QT19" s="898"/>
      <c r="QU19" s="898"/>
      <c r="QV19" s="898"/>
      <c r="QW19" s="898"/>
    </row>
    <row r="20" ht="21" customHeight="1">
      <c r="A20" s="937" t="s">
        <v>6717</v>
      </c>
      <c r="B20" s="898"/>
      <c r="C20" s="898"/>
      <c r="D20" s="898"/>
      <c r="E20" s="898"/>
      <c r="F20" s="898"/>
      <c r="G20" s="898"/>
      <c r="H20" s="898"/>
      <c r="I20" s="898"/>
      <c r="J20" s="898"/>
      <c r="K20" s="930" t="str">
        <f ca="1">INDIRECT("Перечень!bk"&amp;AE1)</f>
        <v xml:space="preserve">IP 66</v>
      </c>
      <c r="L20" s="901"/>
      <c r="M20" s="901"/>
      <c r="N20" s="901"/>
      <c r="O20" s="901"/>
      <c r="P20" s="901"/>
      <c r="Q20" s="901"/>
      <c r="R20" s="901"/>
      <c r="S20" s="901"/>
      <c r="T20" s="901"/>
      <c r="U20" s="901"/>
      <c r="V20" s="901"/>
      <c r="W20" s="901"/>
      <c r="X20" s="901"/>
      <c r="Y20" s="901"/>
      <c r="Z20" s="901"/>
      <c r="AA20" s="912"/>
      <c r="AD20" s="938" t="s">
        <v>6708</v>
      </c>
      <c r="AE20" s="939"/>
      <c r="AF20" s="939"/>
      <c r="AG20" s="939"/>
      <c r="AH20" s="939"/>
      <c r="AI20" s="939"/>
      <c r="AJ20" s="939"/>
      <c r="AK20" s="939"/>
      <c r="AL20" s="939"/>
      <c r="AM20" s="939"/>
      <c r="AN20" s="939"/>
      <c r="AO20" s="939"/>
      <c r="AP20" s="939"/>
      <c r="AQ20" s="939"/>
      <c r="AR20" s="939"/>
      <c r="AS20" s="939"/>
      <c r="AT20" s="940"/>
      <c r="AU20" s="898"/>
      <c r="AV20" s="898"/>
      <c r="AW20" s="898"/>
      <c r="BJ20" s="898"/>
      <c r="BK20" s="898"/>
      <c r="BL20" s="898"/>
      <c r="BM20" s="898"/>
      <c r="BZ20" s="898"/>
      <c r="CA20" s="898"/>
      <c r="CB20" s="898"/>
      <c r="CC20" s="898"/>
      <c r="CP20" s="898"/>
      <c r="CQ20" s="898"/>
      <c r="CR20" s="898"/>
      <c r="CS20" s="898"/>
      <c r="DF20" s="898"/>
      <c r="DG20" s="898"/>
      <c r="DH20" s="898"/>
      <c r="DI20" s="898"/>
      <c r="DV20" s="898"/>
      <c r="DW20" s="898"/>
      <c r="DX20" s="898"/>
      <c r="DY20" s="898"/>
      <c r="EL20" s="898"/>
      <c r="EM20" s="898"/>
      <c r="EN20" s="898"/>
      <c r="EO20" s="898"/>
      <c r="FB20" s="898"/>
      <c r="FC20" s="898"/>
      <c r="FD20" s="898"/>
      <c r="FE20" s="898"/>
      <c r="FR20" s="898"/>
      <c r="FS20" s="898"/>
      <c r="FT20" s="898"/>
      <c r="FU20" s="898"/>
      <c r="GH20" s="898"/>
      <c r="GI20" s="898"/>
      <c r="GJ20" s="898"/>
      <c r="GK20" s="898"/>
      <c r="GX20" s="898"/>
      <c r="GY20" s="898"/>
      <c r="GZ20" s="898"/>
      <c r="HA20" s="898"/>
      <c r="HN20" s="898"/>
      <c r="HO20" s="898"/>
      <c r="HP20" s="898"/>
      <c r="HQ20" s="898"/>
      <c r="ID20" s="898"/>
      <c r="IE20" s="898"/>
      <c r="IF20" s="898"/>
      <c r="IG20" s="898"/>
      <c r="IT20" s="898"/>
      <c r="IU20" s="898"/>
      <c r="IV20" s="898"/>
      <c r="IW20" s="898"/>
      <c r="JJ20" s="898"/>
      <c r="JK20" s="898"/>
      <c r="JL20" s="898"/>
      <c r="JM20" s="898"/>
      <c r="JZ20" s="898"/>
      <c r="KA20" s="898"/>
      <c r="KB20" s="898"/>
      <c r="KC20" s="898"/>
      <c r="KP20" s="898"/>
      <c r="KQ20" s="898"/>
      <c r="KR20" s="898"/>
      <c r="KS20" s="898"/>
      <c r="LF20" s="898"/>
      <c r="LG20" s="898"/>
      <c r="LH20" s="898"/>
      <c r="LI20" s="898"/>
      <c r="LV20" s="898"/>
      <c r="LW20" s="898"/>
      <c r="LX20" s="898"/>
      <c r="LY20" s="898"/>
      <c r="ML20" s="898"/>
      <c r="MM20" s="898"/>
      <c r="MN20" s="898"/>
      <c r="MO20" s="898"/>
      <c r="NB20" s="898"/>
      <c r="NC20" s="898"/>
      <c r="ND20" s="898"/>
      <c r="NE20" s="898"/>
      <c r="NR20" s="898"/>
      <c r="NS20" s="898"/>
      <c r="NT20" s="898"/>
      <c r="NU20" s="898"/>
      <c r="OH20" s="898"/>
      <c r="OI20" s="898"/>
      <c r="OJ20" s="898"/>
      <c r="OK20" s="898"/>
      <c r="OX20" s="898"/>
      <c r="OY20" s="898"/>
      <c r="OZ20" s="898"/>
      <c r="PA20" s="898"/>
      <c r="PN20" s="898"/>
      <c r="PO20" s="898"/>
      <c r="PP20" s="898"/>
      <c r="PQ20" s="898"/>
      <c r="QD20" s="898"/>
      <c r="QE20" s="898"/>
      <c r="QF20" s="898"/>
      <c r="QG20" s="898"/>
      <c r="QT20" s="898"/>
      <c r="QU20" s="898"/>
      <c r="QV20" s="898"/>
      <c r="QW20" s="898"/>
    </row>
    <row r="21" ht="18" customHeight="1">
      <c r="A21" s="941" t="s">
        <v>6718</v>
      </c>
      <c r="B21" s="898"/>
      <c r="C21" s="898"/>
      <c r="D21" s="898"/>
      <c r="E21" s="898"/>
      <c r="F21" s="898"/>
      <c r="G21" s="898"/>
      <c r="H21" s="898"/>
      <c r="I21" s="898"/>
      <c r="J21" s="898"/>
      <c r="K21" s="898"/>
      <c r="L21" s="898"/>
      <c r="M21" s="899"/>
      <c r="N21" s="899"/>
      <c r="O21" s="899"/>
      <c r="P21" s="899"/>
      <c r="Q21" s="898"/>
      <c r="R21" s="898"/>
      <c r="S21" s="898"/>
      <c r="T21" s="898"/>
      <c r="U21" s="898"/>
      <c r="V21" s="898"/>
      <c r="W21" s="898"/>
      <c r="X21" s="898"/>
      <c r="Y21" s="898"/>
      <c r="Z21" s="898"/>
      <c r="AE21" s="898"/>
      <c r="AF21" s="898"/>
      <c r="AG21" s="898"/>
      <c r="AT21" s="898"/>
      <c r="AU21" s="898"/>
      <c r="AV21" s="898"/>
      <c r="AW21" s="898"/>
      <c r="BJ21" s="898"/>
      <c r="BK21" s="898"/>
      <c r="BL21" s="898"/>
      <c r="BM21" s="898"/>
      <c r="BZ21" s="898"/>
      <c r="CA21" s="898"/>
      <c r="CB21" s="898"/>
      <c r="CC21" s="898"/>
      <c r="CP21" s="898"/>
      <c r="CQ21" s="898"/>
      <c r="CR21" s="898"/>
      <c r="CS21" s="898"/>
      <c r="DF21" s="898"/>
      <c r="DG21" s="898"/>
      <c r="DH21" s="898"/>
      <c r="DI21" s="898"/>
      <c r="DV21" s="898"/>
      <c r="DW21" s="898"/>
      <c r="DX21" s="898"/>
      <c r="DY21" s="898"/>
      <c r="EL21" s="898"/>
      <c r="EM21" s="898"/>
      <c r="EN21" s="898"/>
      <c r="EO21" s="898"/>
      <c r="FB21" s="898"/>
      <c r="FC21" s="898"/>
      <c r="FD21" s="898"/>
      <c r="FE21" s="898"/>
      <c r="FR21" s="898"/>
      <c r="FS21" s="898"/>
      <c r="FT21" s="898"/>
      <c r="FU21" s="898"/>
      <c r="GH21" s="898"/>
      <c r="GI21" s="898"/>
      <c r="GJ21" s="898"/>
      <c r="GK21" s="898"/>
      <c r="GX21" s="898"/>
      <c r="GY21" s="898"/>
      <c r="GZ21" s="898"/>
      <c r="HA21" s="898"/>
      <c r="HN21" s="898"/>
      <c r="HO21" s="898"/>
      <c r="HP21" s="898"/>
      <c r="HQ21" s="898"/>
      <c r="ID21" s="898"/>
      <c r="IE21" s="898"/>
      <c r="IF21" s="898"/>
      <c r="IG21" s="898"/>
      <c r="IT21" s="898"/>
      <c r="IU21" s="898"/>
      <c r="IV21" s="898"/>
      <c r="IW21" s="898"/>
      <c r="JJ21" s="898"/>
      <c r="JK21" s="898"/>
      <c r="JL21" s="898"/>
      <c r="JM21" s="898"/>
      <c r="JZ21" s="898"/>
      <c r="KA21" s="898"/>
      <c r="KB21" s="898"/>
      <c r="KC21" s="898"/>
      <c r="KP21" s="898"/>
      <c r="KQ21" s="898"/>
      <c r="KR21" s="898"/>
      <c r="KS21" s="898"/>
      <c r="LF21" s="898"/>
      <c r="LG21" s="898"/>
      <c r="LH21" s="898"/>
      <c r="LI21" s="898"/>
      <c r="LV21" s="898"/>
      <c r="LW21" s="898"/>
      <c r="LX21" s="898"/>
      <c r="LY21" s="898"/>
      <c r="ML21" s="898"/>
      <c r="MM21" s="898"/>
      <c r="MN21" s="898"/>
      <c r="MO21" s="898"/>
      <c r="NB21" s="898"/>
      <c r="NC21" s="898"/>
      <c r="ND21" s="898"/>
      <c r="NE21" s="898"/>
      <c r="NR21" s="898"/>
      <c r="NS21" s="898"/>
      <c r="NT21" s="898"/>
      <c r="NU21" s="898"/>
      <c r="OH21" s="898"/>
      <c r="OI21" s="898"/>
      <c r="OJ21" s="898"/>
      <c r="OK21" s="898"/>
      <c r="OX21" s="898"/>
      <c r="OY21" s="898"/>
      <c r="OZ21" s="898"/>
      <c r="PA21" s="898"/>
      <c r="PN21" s="898"/>
      <c r="PO21" s="898"/>
      <c r="PP21" s="898"/>
      <c r="PQ21" s="898"/>
      <c r="QD21" s="898"/>
      <c r="QE21" s="898"/>
      <c r="QF21" s="898"/>
      <c r="QG21" s="898"/>
      <c r="QT21" s="898"/>
      <c r="QU21" s="898"/>
      <c r="QV21" s="898"/>
      <c r="QW21" s="898"/>
    </row>
    <row r="22" ht="21" customHeight="1">
      <c r="A22" s="909" t="s">
        <v>6719</v>
      </c>
      <c r="B22" s="898"/>
      <c r="C22" s="898"/>
      <c r="D22" s="898"/>
      <c r="E22" s="942">
        <v>1</v>
      </c>
      <c r="F22" s="916"/>
      <c r="G22" s="911"/>
      <c r="H22" s="911"/>
      <c r="I22" s="911"/>
      <c r="J22" s="911"/>
      <c r="K22" s="911"/>
      <c r="L22" s="911"/>
      <c r="M22" s="911"/>
      <c r="N22" s="911"/>
      <c r="O22" s="911"/>
      <c r="P22" s="911"/>
      <c r="Q22" s="911"/>
      <c r="R22" s="911"/>
      <c r="S22" s="911"/>
      <c r="T22" s="911"/>
      <c r="U22" s="911"/>
      <c r="V22" s="911"/>
      <c r="W22" s="911"/>
      <c r="X22" s="911"/>
      <c r="Y22" s="911"/>
      <c r="Z22" s="911"/>
      <c r="AA22" s="912"/>
      <c r="AE22" s="898"/>
      <c r="AF22" s="898"/>
      <c r="AG22" s="898"/>
      <c r="AT22" s="898"/>
      <c r="AU22" s="898"/>
      <c r="AV22" s="898"/>
      <c r="AW22" s="898"/>
      <c r="BJ22" s="898"/>
      <c r="BK22" s="898"/>
      <c r="BL22" s="898"/>
      <c r="BM22" s="898"/>
      <c r="BZ22" s="898"/>
      <c r="CA22" s="898"/>
      <c r="CB22" s="898"/>
      <c r="CC22" s="898"/>
      <c r="CP22" s="898"/>
      <c r="CQ22" s="898"/>
      <c r="CR22" s="898"/>
      <c r="CS22" s="898"/>
      <c r="DF22" s="898"/>
      <c r="DG22" s="898"/>
      <c r="DH22" s="898"/>
      <c r="DI22" s="898"/>
      <c r="DV22" s="898"/>
      <c r="DW22" s="898"/>
      <c r="DX22" s="898"/>
      <c r="DY22" s="898"/>
      <c r="EL22" s="898"/>
      <c r="EM22" s="898"/>
      <c r="EN22" s="898"/>
      <c r="EO22" s="898"/>
      <c r="FB22" s="898"/>
      <c r="FC22" s="898"/>
      <c r="FD22" s="898"/>
      <c r="FE22" s="898"/>
      <c r="FR22" s="898"/>
      <c r="FS22" s="898"/>
      <c r="FT22" s="898"/>
      <c r="FU22" s="898"/>
      <c r="GH22" s="898"/>
      <c r="GI22" s="898"/>
      <c r="GJ22" s="898"/>
      <c r="GK22" s="898"/>
      <c r="GX22" s="898"/>
      <c r="GY22" s="898"/>
      <c r="GZ22" s="898"/>
      <c r="HA22" s="898"/>
      <c r="HN22" s="898"/>
      <c r="HO22" s="898"/>
      <c r="HP22" s="898"/>
      <c r="HQ22" s="898"/>
      <c r="ID22" s="898"/>
      <c r="IE22" s="898"/>
      <c r="IF22" s="898"/>
      <c r="IG22" s="898"/>
      <c r="IT22" s="898"/>
      <c r="IU22" s="898"/>
      <c r="IV22" s="898"/>
      <c r="IW22" s="898"/>
      <c r="JJ22" s="898"/>
      <c r="JK22" s="898"/>
      <c r="JL22" s="898"/>
      <c r="JM22" s="898"/>
      <c r="JZ22" s="898"/>
      <c r="KA22" s="898"/>
      <c r="KB22" s="898"/>
      <c r="KC22" s="898"/>
      <c r="KP22" s="898"/>
      <c r="KQ22" s="898"/>
      <c r="KR22" s="898"/>
      <c r="KS22" s="898"/>
      <c r="LF22" s="898"/>
      <c r="LG22" s="898"/>
      <c r="LH22" s="898"/>
      <c r="LI22" s="898"/>
      <c r="LV22" s="898"/>
      <c r="LW22" s="898"/>
      <c r="LX22" s="898"/>
      <c r="LY22" s="898"/>
      <c r="ML22" s="898"/>
      <c r="MM22" s="898"/>
      <c r="MN22" s="898"/>
      <c r="MO22" s="898"/>
      <c r="NB22" s="898"/>
      <c r="NC22" s="898"/>
      <c r="ND22" s="898"/>
      <c r="NE22" s="898"/>
      <c r="NR22" s="898"/>
      <c r="NS22" s="898"/>
      <c r="NT22" s="898"/>
      <c r="NU22" s="898"/>
      <c r="OH22" s="898"/>
      <c r="OI22" s="898"/>
      <c r="OJ22" s="898"/>
      <c r="OK22" s="898"/>
      <c r="OX22" s="898"/>
      <c r="OY22" s="898"/>
      <c r="OZ22" s="898"/>
      <c r="PA22" s="898"/>
      <c r="PN22" s="898"/>
      <c r="PO22" s="898"/>
      <c r="PP22" s="898"/>
      <c r="PQ22" s="898"/>
      <c r="QD22" s="898"/>
      <c r="QE22" s="898"/>
      <c r="QF22" s="898"/>
      <c r="QG22" s="898"/>
      <c r="QT22" s="898"/>
      <c r="QU22" s="898"/>
      <c r="QV22" s="898"/>
      <c r="QW22" s="898"/>
    </row>
    <row r="23" ht="21" customHeight="1">
      <c r="A23" s="943"/>
      <c r="B23" s="944"/>
      <c r="E23" s="945">
        <v>2</v>
      </c>
      <c r="F23" s="946"/>
      <c r="G23" s="901"/>
      <c r="H23" s="901"/>
      <c r="I23" s="901"/>
      <c r="J23" s="901"/>
      <c r="K23" s="901"/>
      <c r="L23" s="901"/>
      <c r="M23" s="901"/>
      <c r="N23" s="901"/>
      <c r="O23" s="901"/>
      <c r="P23" s="901"/>
      <c r="Q23" s="901"/>
      <c r="R23" s="901"/>
      <c r="S23" s="901"/>
      <c r="T23" s="901"/>
      <c r="U23" s="901"/>
      <c r="V23" s="901"/>
      <c r="W23" s="901"/>
      <c r="X23" s="901"/>
      <c r="Y23" s="901"/>
      <c r="Z23" s="901"/>
      <c r="AA23" s="917"/>
      <c r="AE23" s="898"/>
      <c r="AF23" s="898"/>
      <c r="AG23" s="898"/>
      <c r="AT23" s="898"/>
      <c r="AU23" s="898"/>
      <c r="AV23" s="898"/>
      <c r="AW23" s="898"/>
      <c r="BJ23" s="898"/>
      <c r="BK23" s="898"/>
      <c r="BL23" s="898"/>
      <c r="BM23" s="898"/>
      <c r="BZ23" s="898"/>
      <c r="CA23" s="898"/>
      <c r="CB23" s="898"/>
      <c r="CC23" s="898"/>
      <c r="CP23" s="898"/>
      <c r="CQ23" s="898"/>
      <c r="CR23" s="898"/>
      <c r="CS23" s="898"/>
      <c r="DF23" s="898"/>
      <c r="DG23" s="898"/>
      <c r="DH23" s="898"/>
      <c r="DI23" s="898"/>
      <c r="DV23" s="898"/>
      <c r="DW23" s="898"/>
      <c r="DX23" s="898"/>
      <c r="DY23" s="898"/>
      <c r="EL23" s="898"/>
      <c r="EM23" s="898"/>
      <c r="EN23" s="898"/>
      <c r="EO23" s="898"/>
      <c r="FB23" s="898"/>
      <c r="FC23" s="898"/>
      <c r="FD23" s="898"/>
      <c r="FE23" s="898"/>
      <c r="FR23" s="898"/>
      <c r="FS23" s="898"/>
      <c r="FT23" s="898"/>
      <c r="FU23" s="898"/>
      <c r="GH23" s="898"/>
      <c r="GI23" s="898"/>
      <c r="GJ23" s="898"/>
      <c r="GK23" s="898"/>
      <c r="GX23" s="898"/>
      <c r="GY23" s="898"/>
      <c r="GZ23" s="898"/>
      <c r="HA23" s="898"/>
      <c r="HN23" s="898"/>
      <c r="HO23" s="898"/>
      <c r="HP23" s="898"/>
      <c r="HQ23" s="898"/>
      <c r="ID23" s="898"/>
      <c r="IE23" s="898"/>
      <c r="IF23" s="898"/>
      <c r="IG23" s="898"/>
      <c r="IT23" s="898"/>
      <c r="IU23" s="898"/>
      <c r="IV23" s="898"/>
      <c r="IW23" s="898"/>
      <c r="JJ23" s="898"/>
      <c r="JK23" s="898"/>
      <c r="JL23" s="898"/>
      <c r="JM23" s="898"/>
      <c r="JZ23" s="898"/>
      <c r="KA23" s="898"/>
      <c r="KB23" s="898"/>
      <c r="KC23" s="898"/>
      <c r="KP23" s="898"/>
      <c r="KQ23" s="898"/>
      <c r="KR23" s="898"/>
      <c r="KS23" s="898"/>
      <c r="LF23" s="898"/>
      <c r="LG23" s="898"/>
      <c r="LH23" s="898"/>
      <c r="LI23" s="898"/>
      <c r="LV23" s="898"/>
      <c r="LW23" s="898"/>
      <c r="LX23" s="898"/>
      <c r="LY23" s="898"/>
      <c r="ML23" s="898"/>
      <c r="MM23" s="898"/>
      <c r="MN23" s="898"/>
      <c r="MO23" s="898"/>
      <c r="NB23" s="898"/>
      <c r="NC23" s="898"/>
      <c r="ND23" s="898"/>
      <c r="NE23" s="898"/>
      <c r="NR23" s="898"/>
      <c r="NS23" s="898"/>
      <c r="NT23" s="898"/>
      <c r="NU23" s="898"/>
      <c r="OH23" s="898"/>
      <c r="OI23" s="898"/>
      <c r="OJ23" s="898"/>
      <c r="OK23" s="898"/>
      <c r="OX23" s="898"/>
      <c r="OY23" s="898"/>
      <c r="OZ23" s="898"/>
      <c r="PA23" s="898"/>
      <c r="PN23" s="898"/>
      <c r="PO23" s="898"/>
      <c r="PP23" s="898"/>
      <c r="PQ23" s="898"/>
      <c r="QD23" s="898"/>
      <c r="QE23" s="898"/>
      <c r="QF23" s="898"/>
      <c r="QG23" s="898"/>
      <c r="QT23" s="898"/>
      <c r="QU23" s="898"/>
      <c r="QV23" s="898"/>
      <c r="QW23" s="898"/>
    </row>
    <row r="24" ht="21" customHeight="1">
      <c r="AE24" s="898"/>
      <c r="AF24" s="898"/>
      <c r="AG24" s="898"/>
      <c r="AT24" s="898"/>
      <c r="AU24" s="898"/>
      <c r="AV24" s="898"/>
      <c r="AW24" s="898"/>
      <c r="BJ24" s="898"/>
      <c r="BK24" s="898"/>
      <c r="BL24" s="898"/>
      <c r="BM24" s="898"/>
      <c r="BZ24" s="898"/>
      <c r="CA24" s="898"/>
      <c r="CB24" s="898"/>
      <c r="CC24" s="898"/>
      <c r="CP24" s="898"/>
      <c r="CQ24" s="898"/>
      <c r="CR24" s="898"/>
      <c r="CS24" s="898"/>
      <c r="DF24" s="898"/>
      <c r="DG24" s="898"/>
      <c r="DH24" s="898"/>
      <c r="DI24" s="898"/>
      <c r="DV24" s="898"/>
      <c r="DW24" s="898"/>
      <c r="DX24" s="898"/>
      <c r="DY24" s="898"/>
      <c r="EL24" s="898"/>
      <c r="EM24" s="898"/>
      <c r="EN24" s="898"/>
      <c r="EO24" s="898"/>
      <c r="FB24" s="898"/>
      <c r="FC24" s="898"/>
      <c r="FD24" s="898"/>
      <c r="FE24" s="898"/>
      <c r="FR24" s="898"/>
      <c r="FS24" s="898"/>
      <c r="FT24" s="898"/>
      <c r="FU24" s="898"/>
      <c r="GH24" s="898"/>
      <c r="GI24" s="898"/>
      <c r="GJ24" s="898"/>
      <c r="GK24" s="898"/>
      <c r="GX24" s="898"/>
      <c r="GY24" s="898"/>
      <c r="GZ24" s="898"/>
      <c r="HA24" s="898"/>
      <c r="HN24" s="898"/>
      <c r="HO24" s="898"/>
      <c r="HP24" s="898"/>
      <c r="HQ24" s="898"/>
      <c r="ID24" s="898"/>
      <c r="IE24" s="898"/>
      <c r="IF24" s="898"/>
      <c r="IG24" s="898"/>
      <c r="IT24" s="898"/>
      <c r="IU24" s="898"/>
      <c r="IV24" s="898"/>
      <c r="IW24" s="898"/>
      <c r="JJ24" s="898"/>
      <c r="JK24" s="898"/>
      <c r="JL24" s="898"/>
      <c r="JM24" s="898"/>
      <c r="JZ24" s="898"/>
      <c r="KA24" s="898"/>
      <c r="KB24" s="898"/>
      <c r="KC24" s="898"/>
      <c r="KP24" s="898"/>
      <c r="KQ24" s="898"/>
      <c r="KR24" s="898"/>
      <c r="KS24" s="898"/>
      <c r="LF24" s="898"/>
      <c r="LG24" s="898"/>
      <c r="LH24" s="898"/>
      <c r="LI24" s="898"/>
      <c r="LV24" s="898"/>
      <c r="LW24" s="898"/>
      <c r="LX24" s="898"/>
      <c r="LY24" s="898"/>
      <c r="ML24" s="898"/>
      <c r="MM24" s="898"/>
      <c r="MN24" s="898"/>
      <c r="MO24" s="898"/>
      <c r="NB24" s="898"/>
      <c r="NC24" s="898"/>
      <c r="ND24" s="898"/>
      <c r="NE24" s="898"/>
      <c r="NR24" s="898"/>
      <c r="NS24" s="898"/>
      <c r="NT24" s="898"/>
      <c r="NU24" s="898"/>
      <c r="OH24" s="898"/>
      <c r="OI24" s="898"/>
      <c r="OJ24" s="898"/>
      <c r="OK24" s="898"/>
      <c r="OX24" s="898"/>
      <c r="OY24" s="898"/>
      <c r="OZ24" s="898"/>
      <c r="PA24" s="898"/>
      <c r="PN24" s="898"/>
      <c r="PO24" s="898"/>
      <c r="PP24" s="898"/>
      <c r="PQ24" s="898"/>
      <c r="QD24" s="898"/>
      <c r="QE24" s="898"/>
      <c r="QF24" s="898"/>
      <c r="QG24" s="898"/>
      <c r="QT24" s="898"/>
      <c r="QU24" s="898"/>
      <c r="QV24" s="898"/>
      <c r="QW24" s="898"/>
    </row>
    <row r="25" ht="21" customHeight="1">
      <c r="A25" s="908" t="s">
        <v>6720</v>
      </c>
      <c r="B25" s="898"/>
      <c r="C25" s="898"/>
      <c r="D25" s="898"/>
      <c r="E25" s="898"/>
      <c r="F25" s="898"/>
      <c r="G25" s="898"/>
      <c r="H25" s="898"/>
      <c r="I25" s="898"/>
      <c r="J25" s="898"/>
      <c r="K25" s="898"/>
      <c r="L25" s="898"/>
      <c r="M25" s="899"/>
      <c r="N25" s="899"/>
      <c r="O25" s="899"/>
      <c r="P25" s="899"/>
      <c r="Q25" s="898"/>
      <c r="R25" s="898"/>
      <c r="S25" s="898"/>
      <c r="T25" s="898"/>
      <c r="U25" s="898"/>
      <c r="V25" s="898"/>
      <c r="W25" s="898"/>
      <c r="X25" s="898"/>
      <c r="Y25" s="898"/>
      <c r="Z25" s="898"/>
      <c r="AE25" s="898"/>
      <c r="AF25" s="898"/>
      <c r="AG25" s="898"/>
      <c r="AT25" s="898"/>
      <c r="AU25" s="898"/>
      <c r="AV25" s="898"/>
      <c r="AW25" s="898"/>
      <c r="BJ25" s="898"/>
      <c r="BK25" s="898"/>
      <c r="BL25" s="898"/>
      <c r="BM25" s="898"/>
      <c r="BZ25" s="898"/>
      <c r="CA25" s="898"/>
      <c r="CB25" s="898"/>
      <c r="CC25" s="898"/>
      <c r="CP25" s="898"/>
      <c r="CQ25" s="898"/>
      <c r="CR25" s="898"/>
      <c r="CS25" s="898"/>
      <c r="DF25" s="898"/>
      <c r="DG25" s="898"/>
      <c r="DH25" s="898"/>
      <c r="DI25" s="898"/>
      <c r="DV25" s="898"/>
      <c r="DW25" s="898"/>
      <c r="DX25" s="898"/>
      <c r="DY25" s="898"/>
      <c r="EL25" s="898"/>
      <c r="EM25" s="898"/>
      <c r="EN25" s="898"/>
      <c r="EO25" s="898"/>
      <c r="FB25" s="898"/>
      <c r="FC25" s="898"/>
      <c r="FD25" s="898"/>
      <c r="FE25" s="898"/>
      <c r="FR25" s="898"/>
      <c r="FS25" s="898"/>
      <c r="FT25" s="898"/>
      <c r="FU25" s="898"/>
      <c r="GH25" s="898"/>
      <c r="GI25" s="898"/>
      <c r="GJ25" s="898"/>
      <c r="GK25" s="898"/>
      <c r="GX25" s="898"/>
      <c r="GY25" s="898"/>
      <c r="GZ25" s="898"/>
      <c r="HA25" s="898"/>
      <c r="HN25" s="898"/>
      <c r="HO25" s="898"/>
      <c r="HP25" s="898"/>
      <c r="HQ25" s="898"/>
      <c r="ID25" s="898"/>
      <c r="IE25" s="898"/>
      <c r="IF25" s="898"/>
      <c r="IG25" s="898"/>
      <c r="IT25" s="898"/>
      <c r="IU25" s="898"/>
      <c r="IV25" s="898"/>
      <c r="IW25" s="898"/>
      <c r="JJ25" s="898"/>
      <c r="JK25" s="898"/>
      <c r="JL25" s="898"/>
      <c r="JM25" s="898"/>
      <c r="JZ25" s="898"/>
      <c r="KA25" s="898"/>
      <c r="KB25" s="898"/>
      <c r="KC25" s="898"/>
      <c r="KP25" s="898"/>
      <c r="KQ25" s="898"/>
      <c r="KR25" s="898"/>
      <c r="KS25" s="898"/>
      <c r="LF25" s="898"/>
      <c r="LG25" s="898"/>
      <c r="LH25" s="898"/>
      <c r="LI25" s="898"/>
      <c r="LV25" s="898"/>
      <c r="LW25" s="898"/>
      <c r="LX25" s="898"/>
      <c r="LY25" s="898"/>
      <c r="ML25" s="898"/>
      <c r="MM25" s="898"/>
      <c r="MN25" s="898"/>
      <c r="MO25" s="898"/>
      <c r="NB25" s="898"/>
      <c r="NC25" s="898"/>
      <c r="ND25" s="898"/>
      <c r="NE25" s="898"/>
      <c r="NR25" s="898"/>
      <c r="NS25" s="898"/>
      <c r="NT25" s="898"/>
      <c r="NU25" s="898"/>
      <c r="OH25" s="898"/>
      <c r="OI25" s="898"/>
      <c r="OJ25" s="898"/>
      <c r="OK25" s="898"/>
      <c r="OX25" s="898"/>
      <c r="OY25" s="898"/>
      <c r="OZ25" s="898"/>
      <c r="PA25" s="898"/>
      <c r="PN25" s="898"/>
      <c r="PO25" s="898"/>
      <c r="PP25" s="898"/>
      <c r="PQ25" s="898"/>
      <c r="QD25" s="898"/>
      <c r="QE25" s="898"/>
      <c r="QF25" s="898"/>
      <c r="QG25" s="898"/>
      <c r="QT25" s="898"/>
      <c r="QU25" s="898"/>
      <c r="QV25" s="898"/>
      <c r="QW25" s="898"/>
    </row>
    <row r="26" ht="21" customHeight="1">
      <c r="A26" s="947" t="s">
        <v>6721</v>
      </c>
      <c r="B26" s="948"/>
      <c r="C26" s="949"/>
      <c r="D26" s="947" t="s">
        <v>6722</v>
      </c>
      <c r="E26" s="948"/>
      <c r="F26" s="948"/>
      <c r="G26" s="949"/>
      <c r="H26" s="947" t="s">
        <v>6723</v>
      </c>
      <c r="I26" s="948"/>
      <c r="J26" s="948"/>
      <c r="K26" s="949"/>
      <c r="L26" s="947" t="s">
        <v>6724</v>
      </c>
      <c r="M26" s="948"/>
      <c r="N26" s="948"/>
      <c r="O26" s="949"/>
      <c r="P26" s="950" t="s">
        <v>6725</v>
      </c>
      <c r="Q26" s="901"/>
      <c r="R26" s="901"/>
      <c r="S26" s="901"/>
      <c r="T26" s="901"/>
      <c r="U26" s="901"/>
      <c r="V26" s="901"/>
      <c r="W26" s="901"/>
      <c r="X26" s="901"/>
      <c r="Y26" s="901"/>
      <c r="Z26" s="901"/>
      <c r="AA26" s="902"/>
      <c r="AB26" s="951"/>
      <c r="AE26" s="898"/>
      <c r="AF26" s="898"/>
      <c r="AG26" s="898"/>
      <c r="AT26" s="898"/>
      <c r="AU26" s="898"/>
      <c r="AV26" s="898"/>
      <c r="AW26" s="898"/>
      <c r="BJ26" s="898"/>
      <c r="BK26" s="898"/>
      <c r="BL26" s="898"/>
      <c r="BM26" s="898"/>
      <c r="BZ26" s="898"/>
      <c r="CA26" s="898"/>
      <c r="CB26" s="898"/>
      <c r="CC26" s="898"/>
      <c r="CP26" s="898"/>
      <c r="CQ26" s="898"/>
      <c r="CR26" s="898"/>
      <c r="CS26" s="898"/>
      <c r="DF26" s="898"/>
      <c r="DG26" s="898"/>
      <c r="DH26" s="898"/>
      <c r="DI26" s="898"/>
      <c r="DV26" s="898"/>
      <c r="DW26" s="898"/>
      <c r="DX26" s="898"/>
      <c r="DY26" s="898"/>
      <c r="EL26" s="898"/>
      <c r="EM26" s="898"/>
      <c r="EN26" s="898"/>
      <c r="EO26" s="898"/>
      <c r="FB26" s="898"/>
      <c r="FC26" s="898"/>
      <c r="FD26" s="898"/>
      <c r="FE26" s="898"/>
      <c r="FR26" s="898"/>
      <c r="FS26" s="898"/>
      <c r="FT26" s="898"/>
      <c r="FU26" s="898"/>
      <c r="GH26" s="898"/>
      <c r="GI26" s="898"/>
      <c r="GJ26" s="898"/>
      <c r="GK26" s="898"/>
      <c r="GX26" s="898"/>
      <c r="GY26" s="898"/>
      <c r="GZ26" s="898"/>
      <c r="HA26" s="898"/>
      <c r="HN26" s="898"/>
      <c r="HO26" s="898"/>
      <c r="HP26" s="898"/>
      <c r="HQ26" s="898"/>
      <c r="ID26" s="898"/>
      <c r="IE26" s="898"/>
      <c r="IF26" s="898"/>
      <c r="IG26" s="898"/>
      <c r="IT26" s="898"/>
      <c r="IU26" s="898"/>
      <c r="IV26" s="898"/>
      <c r="IW26" s="898"/>
      <c r="JJ26" s="898"/>
      <c r="JK26" s="898"/>
      <c r="JL26" s="898"/>
      <c r="JM26" s="898"/>
      <c r="JZ26" s="898"/>
      <c r="KA26" s="898"/>
      <c r="KB26" s="898"/>
      <c r="KC26" s="898"/>
      <c r="KP26" s="898"/>
      <c r="KQ26" s="898"/>
      <c r="KR26" s="898"/>
      <c r="KS26" s="898"/>
      <c r="LF26" s="898"/>
      <c r="LG26" s="898"/>
      <c r="LH26" s="898"/>
      <c r="LI26" s="898"/>
      <c r="LV26" s="898"/>
      <c r="LW26" s="898"/>
      <c r="LX26" s="898"/>
      <c r="LY26" s="898"/>
      <c r="ML26" s="898"/>
      <c r="MM26" s="898"/>
      <c r="MN26" s="898"/>
      <c r="MO26" s="898"/>
      <c r="NB26" s="898"/>
      <c r="NC26" s="898"/>
      <c r="ND26" s="898"/>
      <c r="NE26" s="898"/>
      <c r="NR26" s="898"/>
      <c r="NS26" s="898"/>
      <c r="NT26" s="898"/>
      <c r="NU26" s="898"/>
      <c r="OH26" s="898"/>
      <c r="OI26" s="898"/>
      <c r="OJ26" s="898"/>
      <c r="OK26" s="898"/>
      <c r="OX26" s="898"/>
      <c r="OY26" s="898"/>
      <c r="OZ26" s="898"/>
      <c r="PA26" s="898"/>
      <c r="PN26" s="898"/>
      <c r="PO26" s="898"/>
      <c r="PP26" s="898"/>
      <c r="PQ26" s="898"/>
      <c r="QD26" s="898"/>
      <c r="QE26" s="898"/>
      <c r="QF26" s="898"/>
      <c r="QG26" s="898"/>
      <c r="QT26" s="898"/>
      <c r="QU26" s="898"/>
      <c r="QV26" s="898"/>
      <c r="QW26" s="898"/>
    </row>
    <row r="27" ht="21" customHeight="1">
      <c r="A27" s="952"/>
      <c r="B27" s="898"/>
      <c r="C27" s="953"/>
      <c r="D27" s="952"/>
      <c r="E27" s="898"/>
      <c r="F27" s="898"/>
      <c r="G27" s="953"/>
      <c r="H27" s="952"/>
      <c r="I27" s="898"/>
      <c r="J27" s="898"/>
      <c r="K27" s="953"/>
      <c r="L27" s="952"/>
      <c r="M27" s="899"/>
      <c r="N27" s="899"/>
      <c r="O27" s="953"/>
      <c r="P27" s="954" t="s">
        <v>6726</v>
      </c>
      <c r="Q27" s="901"/>
      <c r="R27" s="901"/>
      <c r="S27" s="901"/>
      <c r="T27" s="901"/>
      <c r="U27" s="902"/>
      <c r="V27" s="954" t="s">
        <v>6727</v>
      </c>
      <c r="W27" s="901"/>
      <c r="X27" s="901"/>
      <c r="Y27" s="901"/>
      <c r="Z27" s="901"/>
      <c r="AA27" s="902"/>
      <c r="AB27" s="945"/>
      <c r="AE27" s="898"/>
      <c r="AF27" s="898"/>
      <c r="AG27" s="898"/>
      <c r="AT27" s="898"/>
      <c r="AU27" s="898"/>
      <c r="AV27" s="898"/>
      <c r="AW27" s="898"/>
      <c r="BJ27" s="898"/>
      <c r="BK27" s="898"/>
      <c r="BL27" s="898"/>
      <c r="BM27" s="898"/>
      <c r="BZ27" s="898"/>
      <c r="CA27" s="898"/>
      <c r="CB27" s="898"/>
      <c r="CC27" s="898"/>
      <c r="CP27" s="898"/>
      <c r="CQ27" s="898"/>
      <c r="CR27" s="898"/>
      <c r="CS27" s="898"/>
      <c r="DF27" s="898"/>
      <c r="DG27" s="898"/>
      <c r="DH27" s="898"/>
      <c r="DI27" s="898"/>
      <c r="DV27" s="898"/>
      <c r="DW27" s="898"/>
      <c r="DX27" s="898"/>
      <c r="DY27" s="898"/>
      <c r="EL27" s="898"/>
      <c r="EM27" s="898"/>
      <c r="EN27" s="898"/>
      <c r="EO27" s="898"/>
      <c r="FB27" s="898"/>
      <c r="FC27" s="898"/>
      <c r="FD27" s="898"/>
      <c r="FE27" s="898"/>
      <c r="FR27" s="898"/>
      <c r="FS27" s="898"/>
      <c r="FT27" s="898"/>
      <c r="FU27" s="898"/>
      <c r="GH27" s="898"/>
      <c r="GI27" s="898"/>
      <c r="GJ27" s="898"/>
      <c r="GK27" s="898"/>
      <c r="GX27" s="898"/>
      <c r="GY27" s="898"/>
      <c r="GZ27" s="898"/>
      <c r="HA27" s="898"/>
      <c r="HN27" s="898"/>
      <c r="HO27" s="898"/>
      <c r="HP27" s="898"/>
      <c r="HQ27" s="898"/>
      <c r="ID27" s="898"/>
      <c r="IE27" s="898"/>
      <c r="IF27" s="898"/>
      <c r="IG27" s="898"/>
      <c r="IT27" s="898"/>
      <c r="IU27" s="898"/>
      <c r="IV27" s="898"/>
      <c r="IW27" s="898"/>
      <c r="JJ27" s="898"/>
      <c r="JK27" s="898"/>
      <c r="JL27" s="898"/>
      <c r="JM27" s="898"/>
      <c r="JZ27" s="898"/>
      <c r="KA27" s="898"/>
      <c r="KB27" s="898"/>
      <c r="KC27" s="898"/>
      <c r="KP27" s="898"/>
      <c r="KQ27" s="898"/>
      <c r="KR27" s="898"/>
      <c r="KS27" s="898"/>
      <c r="LF27" s="898"/>
      <c r="LG27" s="898"/>
      <c r="LH27" s="898"/>
      <c r="LI27" s="898"/>
      <c r="LV27" s="898"/>
      <c r="LW27" s="898"/>
      <c r="LX27" s="898"/>
      <c r="LY27" s="898"/>
      <c r="ML27" s="898"/>
      <c r="MM27" s="898"/>
      <c r="MN27" s="898"/>
      <c r="MO27" s="898"/>
      <c r="NB27" s="898"/>
      <c r="NC27" s="898"/>
      <c r="ND27" s="898"/>
      <c r="NE27" s="898"/>
      <c r="NR27" s="898"/>
      <c r="NS27" s="898"/>
      <c r="NT27" s="898"/>
      <c r="NU27" s="898"/>
      <c r="OH27" s="898"/>
      <c r="OI27" s="898"/>
      <c r="OJ27" s="898"/>
      <c r="OK27" s="898"/>
      <c r="OX27" s="898"/>
      <c r="OY27" s="898"/>
      <c r="OZ27" s="898"/>
      <c r="PA27" s="898"/>
      <c r="PN27" s="898"/>
      <c r="PO27" s="898"/>
      <c r="PP27" s="898"/>
      <c r="PQ27" s="898"/>
      <c r="QD27" s="898"/>
      <c r="QE27" s="898"/>
      <c r="QF27" s="898"/>
      <c r="QG27" s="898"/>
      <c r="QT27" s="898"/>
      <c r="QU27" s="898"/>
      <c r="QV27" s="898"/>
      <c r="QW27" s="898"/>
    </row>
    <row r="28" ht="39" customHeight="1">
      <c r="A28" s="955"/>
      <c r="B28" s="911"/>
      <c r="C28" s="956"/>
      <c r="D28" s="955"/>
      <c r="E28" s="911"/>
      <c r="F28" s="911"/>
      <c r="G28" s="956"/>
      <c r="H28" s="955"/>
      <c r="I28" s="911"/>
      <c r="J28" s="911"/>
      <c r="K28" s="956"/>
      <c r="L28" s="955"/>
      <c r="M28" s="911"/>
      <c r="N28" s="911"/>
      <c r="O28" s="956"/>
      <c r="P28" s="947" t="s">
        <v>6728</v>
      </c>
      <c r="Q28" s="901"/>
      <c r="R28" s="901"/>
      <c r="S28" s="902"/>
      <c r="T28" s="950" t="s">
        <v>6729</v>
      </c>
      <c r="U28" s="902"/>
      <c r="V28" s="947" t="s">
        <v>6728</v>
      </c>
      <c r="W28" s="901"/>
      <c r="X28" s="901"/>
      <c r="Y28" s="902"/>
      <c r="Z28" s="950" t="s">
        <v>6729</v>
      </c>
      <c r="AA28" s="902"/>
      <c r="AB28" s="951"/>
      <c r="AE28" s="898"/>
      <c r="AF28" s="898"/>
      <c r="AG28" s="898"/>
      <c r="AT28" s="898"/>
      <c r="AU28" s="898"/>
      <c r="AV28" s="898"/>
      <c r="AW28" s="898"/>
      <c r="BJ28" s="898"/>
      <c r="BK28" s="898"/>
      <c r="BL28" s="898"/>
      <c r="BM28" s="898"/>
      <c r="BZ28" s="898"/>
      <c r="CA28" s="898"/>
      <c r="CB28" s="898"/>
      <c r="CC28" s="898"/>
      <c r="CP28" s="898"/>
      <c r="CQ28" s="898"/>
      <c r="CR28" s="898"/>
      <c r="CS28" s="898"/>
      <c r="DF28" s="898"/>
      <c r="DG28" s="898"/>
      <c r="DH28" s="898"/>
      <c r="DI28" s="898"/>
      <c r="DV28" s="898"/>
      <c r="DW28" s="898"/>
      <c r="DX28" s="898"/>
      <c r="DY28" s="898"/>
      <c r="EL28" s="898"/>
      <c r="EM28" s="898"/>
      <c r="EN28" s="898"/>
      <c r="EO28" s="898"/>
      <c r="FB28" s="898"/>
      <c r="FC28" s="898"/>
      <c r="FD28" s="898"/>
      <c r="FE28" s="898"/>
      <c r="FR28" s="898"/>
      <c r="FS28" s="898"/>
      <c r="FT28" s="898"/>
      <c r="FU28" s="898"/>
      <c r="GH28" s="898"/>
      <c r="GI28" s="898"/>
      <c r="GJ28" s="898"/>
      <c r="GK28" s="898"/>
      <c r="GX28" s="898"/>
      <c r="GY28" s="898"/>
      <c r="GZ28" s="898"/>
      <c r="HA28" s="898"/>
      <c r="HN28" s="898"/>
      <c r="HO28" s="898"/>
      <c r="HP28" s="898"/>
      <c r="HQ28" s="898"/>
      <c r="ID28" s="898"/>
      <c r="IE28" s="898"/>
      <c r="IF28" s="898"/>
      <c r="IG28" s="898"/>
      <c r="IT28" s="898"/>
      <c r="IU28" s="898"/>
      <c r="IV28" s="898"/>
      <c r="IW28" s="898"/>
      <c r="JJ28" s="898"/>
      <c r="JK28" s="898"/>
      <c r="JL28" s="898"/>
      <c r="JM28" s="898"/>
      <c r="JZ28" s="898"/>
      <c r="KA28" s="898"/>
      <c r="KB28" s="898"/>
      <c r="KC28" s="898"/>
      <c r="KP28" s="898"/>
      <c r="KQ28" s="898"/>
      <c r="KR28" s="898"/>
      <c r="KS28" s="898"/>
      <c r="LF28" s="898"/>
      <c r="LG28" s="898"/>
      <c r="LH28" s="898"/>
      <c r="LI28" s="898"/>
      <c r="LV28" s="898"/>
      <c r="LW28" s="898"/>
      <c r="LX28" s="898"/>
      <c r="LY28" s="898"/>
      <c r="ML28" s="898"/>
      <c r="MM28" s="898"/>
      <c r="MN28" s="898"/>
      <c r="MO28" s="898"/>
      <c r="NB28" s="898"/>
      <c r="NC28" s="898"/>
      <c r="ND28" s="898"/>
      <c r="NE28" s="898"/>
      <c r="NR28" s="898"/>
      <c r="NS28" s="898"/>
      <c r="NT28" s="898"/>
      <c r="NU28" s="898"/>
      <c r="OH28" s="898"/>
      <c r="OI28" s="898"/>
      <c r="OJ28" s="898"/>
      <c r="OK28" s="898"/>
      <c r="OX28" s="898"/>
      <c r="OY28" s="898"/>
      <c r="OZ28" s="898"/>
      <c r="PA28" s="898"/>
      <c r="PN28" s="898"/>
      <c r="PO28" s="898"/>
      <c r="PP28" s="898"/>
      <c r="PQ28" s="898"/>
      <c r="QD28" s="898"/>
      <c r="QE28" s="898"/>
      <c r="QF28" s="898"/>
      <c r="QG28" s="898"/>
      <c r="QT28" s="898"/>
      <c r="QU28" s="898"/>
      <c r="QV28" s="898"/>
      <c r="QW28" s="898"/>
    </row>
    <row r="29" ht="36" customHeight="1">
      <c r="A29" s="957">
        <v>45918</v>
      </c>
      <c r="B29" s="901"/>
      <c r="C29" s="902"/>
      <c r="D29" s="947" t="s">
        <v>6730</v>
      </c>
      <c r="E29" s="901"/>
      <c r="F29" s="901"/>
      <c r="G29" s="902"/>
      <c r="H29" s="947" t="s">
        <v>6731</v>
      </c>
      <c r="I29" s="901"/>
      <c r="J29" s="901"/>
      <c r="K29" s="902"/>
      <c r="L29" s="950" t="s">
        <v>6732</v>
      </c>
      <c r="M29" s="901"/>
      <c r="N29" s="901"/>
      <c r="O29" s="902"/>
      <c r="P29" s="954" t="str">
        <f>AG12</f>
        <v xml:space="preserve">Инж. КИПиА Бондарев А.Г.</v>
      </c>
      <c r="Q29" s="901"/>
      <c r="R29" s="901"/>
      <c r="S29" s="902"/>
      <c r="T29" s="950"/>
      <c r="U29" s="902"/>
      <c r="V29" s="958"/>
      <c r="W29" s="901"/>
      <c r="X29" s="901"/>
      <c r="Y29" s="902"/>
      <c r="Z29" s="950"/>
      <c r="AA29" s="902"/>
      <c r="AB29" s="951"/>
      <c r="AE29" s="898"/>
      <c r="AF29" s="898"/>
      <c r="AG29" s="898"/>
      <c r="AT29" s="898"/>
      <c r="AU29" s="898"/>
      <c r="AV29" s="898"/>
      <c r="AW29" s="898"/>
      <c r="BJ29" s="898"/>
      <c r="BK29" s="898"/>
      <c r="BL29" s="898"/>
      <c r="BM29" s="898"/>
      <c r="BZ29" s="898"/>
      <c r="CA29" s="898"/>
      <c r="CB29" s="898"/>
      <c r="CC29" s="898"/>
      <c r="CP29" s="898"/>
      <c r="CQ29" s="898"/>
      <c r="CR29" s="898"/>
      <c r="CS29" s="898"/>
      <c r="DF29" s="898"/>
      <c r="DG29" s="898"/>
      <c r="DH29" s="898"/>
      <c r="DI29" s="898"/>
      <c r="DV29" s="898"/>
      <c r="DW29" s="898"/>
      <c r="DX29" s="898"/>
      <c r="DY29" s="898"/>
      <c r="EL29" s="898"/>
      <c r="EM29" s="898"/>
      <c r="EN29" s="898"/>
      <c r="EO29" s="898"/>
      <c r="FB29" s="898"/>
      <c r="FC29" s="898"/>
      <c r="FD29" s="898"/>
      <c r="FE29" s="898"/>
      <c r="FR29" s="898"/>
      <c r="FS29" s="898"/>
      <c r="FT29" s="898"/>
      <c r="FU29" s="898"/>
      <c r="GH29" s="898"/>
      <c r="GI29" s="898"/>
      <c r="GJ29" s="898"/>
      <c r="GK29" s="898"/>
      <c r="GX29" s="898"/>
      <c r="GY29" s="898"/>
      <c r="GZ29" s="898"/>
      <c r="HA29" s="898"/>
      <c r="HN29" s="898"/>
      <c r="HO29" s="898"/>
      <c r="HP29" s="898"/>
      <c r="HQ29" s="898"/>
      <c r="ID29" s="898"/>
      <c r="IE29" s="898"/>
      <c r="IF29" s="898"/>
      <c r="IG29" s="898"/>
      <c r="IT29" s="898"/>
      <c r="IU29" s="898"/>
      <c r="IV29" s="898"/>
      <c r="IW29" s="898"/>
      <c r="JJ29" s="898"/>
      <c r="JK29" s="898"/>
      <c r="JL29" s="898"/>
      <c r="JM29" s="898"/>
      <c r="JZ29" s="898"/>
      <c r="KA29" s="898"/>
      <c r="KB29" s="898"/>
      <c r="KC29" s="898"/>
      <c r="KP29" s="898"/>
      <c r="KQ29" s="898"/>
      <c r="KR29" s="898"/>
      <c r="KS29" s="898"/>
      <c r="LF29" s="898"/>
      <c r="LG29" s="898"/>
      <c r="LH29" s="898"/>
      <c r="LI29" s="898"/>
      <c r="LV29" s="898"/>
      <c r="LW29" s="898"/>
      <c r="LX29" s="898"/>
      <c r="LY29" s="898"/>
      <c r="ML29" s="898"/>
      <c r="MM29" s="898"/>
      <c r="MN29" s="898"/>
      <c r="MO29" s="898"/>
      <c r="NB29" s="898"/>
      <c r="NC29" s="898"/>
      <c r="ND29" s="898"/>
      <c r="NE29" s="898"/>
      <c r="NR29" s="898"/>
      <c r="NS29" s="898"/>
      <c r="NT29" s="898"/>
      <c r="NU29" s="898"/>
      <c r="OH29" s="898"/>
      <c r="OI29" s="898"/>
      <c r="OJ29" s="898"/>
      <c r="OK29" s="898"/>
      <c r="OX29" s="898"/>
      <c r="OY29" s="898"/>
      <c r="OZ29" s="898"/>
      <c r="PA29" s="898"/>
      <c r="PN29" s="898"/>
      <c r="PO29" s="898"/>
      <c r="PP29" s="898"/>
      <c r="PQ29" s="898"/>
      <c r="QD29" s="898"/>
      <c r="QE29" s="898"/>
      <c r="QF29" s="898"/>
      <c r="QG29" s="898"/>
      <c r="QT29" s="898"/>
      <c r="QU29" s="898"/>
      <c r="QV29" s="898"/>
      <c r="QW29" s="898"/>
    </row>
    <row r="30" ht="36" customHeight="1">
      <c r="A30" s="957"/>
      <c r="B30" s="901"/>
      <c r="C30" s="902"/>
      <c r="D30" s="947"/>
      <c r="E30" s="901"/>
      <c r="F30" s="901"/>
      <c r="G30" s="902"/>
      <c r="H30" s="959"/>
      <c r="I30" s="901"/>
      <c r="J30" s="901"/>
      <c r="K30" s="902"/>
      <c r="L30" s="950"/>
      <c r="M30" s="901"/>
      <c r="N30" s="901"/>
      <c r="O30" s="902"/>
      <c r="P30" s="954"/>
      <c r="Q30" s="901"/>
      <c r="R30" s="901"/>
      <c r="S30" s="902"/>
      <c r="T30" s="950"/>
      <c r="U30" s="902"/>
      <c r="V30" s="950"/>
      <c r="W30" s="901"/>
      <c r="X30" s="901"/>
      <c r="Y30" s="902"/>
      <c r="Z30" s="950"/>
      <c r="AA30" s="902"/>
      <c r="AB30" s="951"/>
      <c r="AE30" s="898"/>
      <c r="AF30" s="898"/>
      <c r="AG30" s="898"/>
      <c r="AT30" s="898"/>
      <c r="AU30" s="898"/>
      <c r="AV30" s="898"/>
      <c r="AW30" s="898"/>
      <c r="BJ30" s="898"/>
      <c r="BK30" s="898"/>
      <c r="BL30" s="898"/>
      <c r="BM30" s="898"/>
      <c r="BZ30" s="898"/>
      <c r="CA30" s="898"/>
      <c r="CB30" s="898"/>
      <c r="CC30" s="898"/>
      <c r="CP30" s="898"/>
      <c r="CQ30" s="898"/>
      <c r="CR30" s="898"/>
      <c r="CS30" s="898"/>
      <c r="DF30" s="898"/>
      <c r="DG30" s="898"/>
      <c r="DH30" s="898"/>
      <c r="DI30" s="898"/>
      <c r="DV30" s="898"/>
      <c r="DW30" s="898"/>
      <c r="DX30" s="898"/>
      <c r="DY30" s="898"/>
      <c r="EL30" s="898"/>
      <c r="EM30" s="898"/>
      <c r="EN30" s="898"/>
      <c r="EO30" s="898"/>
      <c r="FB30" s="898"/>
      <c r="FC30" s="898"/>
      <c r="FD30" s="898"/>
      <c r="FE30" s="898"/>
      <c r="FR30" s="898"/>
      <c r="FS30" s="898"/>
      <c r="FT30" s="898"/>
      <c r="FU30" s="898"/>
      <c r="GH30" s="898"/>
      <c r="GI30" s="898"/>
      <c r="GJ30" s="898"/>
      <c r="GK30" s="898"/>
      <c r="GX30" s="898"/>
      <c r="GY30" s="898"/>
      <c r="GZ30" s="898"/>
      <c r="HA30" s="898"/>
      <c r="HN30" s="898"/>
      <c r="HO30" s="898"/>
      <c r="HP30" s="898"/>
      <c r="HQ30" s="898"/>
      <c r="ID30" s="898"/>
      <c r="IE30" s="898"/>
      <c r="IF30" s="898"/>
      <c r="IG30" s="898"/>
      <c r="IT30" s="898"/>
      <c r="IU30" s="898"/>
      <c r="IV30" s="898"/>
      <c r="IW30" s="898"/>
      <c r="JJ30" s="898"/>
      <c r="JK30" s="898"/>
      <c r="JL30" s="898"/>
      <c r="JM30" s="898"/>
      <c r="JZ30" s="898"/>
      <c r="KA30" s="898"/>
      <c r="KB30" s="898"/>
      <c r="KC30" s="898"/>
      <c r="KP30" s="898"/>
      <c r="KQ30" s="898"/>
      <c r="KR30" s="898"/>
      <c r="KS30" s="898"/>
      <c r="LF30" s="898"/>
      <c r="LG30" s="898"/>
      <c r="LH30" s="898"/>
      <c r="LI30" s="898"/>
      <c r="LV30" s="898"/>
      <c r="LW30" s="898"/>
      <c r="LX30" s="898"/>
      <c r="LY30" s="898"/>
      <c r="ML30" s="898"/>
      <c r="MM30" s="898"/>
      <c r="MN30" s="898"/>
      <c r="MO30" s="898"/>
      <c r="NB30" s="898"/>
      <c r="NC30" s="898"/>
      <c r="ND30" s="898"/>
      <c r="NE30" s="898"/>
      <c r="NR30" s="898"/>
      <c r="NS30" s="898"/>
      <c r="NT30" s="898"/>
      <c r="NU30" s="898"/>
      <c r="OH30" s="898"/>
      <c r="OI30" s="898"/>
      <c r="OJ30" s="898"/>
      <c r="OK30" s="898"/>
      <c r="OX30" s="898"/>
      <c r="OY30" s="898"/>
      <c r="OZ30" s="898"/>
      <c r="PA30" s="898"/>
      <c r="PN30" s="898"/>
      <c r="PO30" s="898"/>
      <c r="PP30" s="898"/>
      <c r="PQ30" s="898"/>
      <c r="QD30" s="898"/>
      <c r="QE30" s="898"/>
      <c r="QF30" s="898"/>
      <c r="QG30" s="898"/>
      <c r="QT30" s="898"/>
      <c r="QU30" s="898"/>
      <c r="QV30" s="898"/>
      <c r="QW30" s="898"/>
    </row>
    <row r="31" ht="36" customHeight="1">
      <c r="A31" s="957"/>
      <c r="B31" s="901"/>
      <c r="C31" s="902"/>
      <c r="D31" s="947"/>
      <c r="E31" s="901"/>
      <c r="F31" s="901"/>
      <c r="G31" s="902"/>
      <c r="H31" s="959"/>
      <c r="I31" s="901"/>
      <c r="J31" s="901"/>
      <c r="K31" s="902"/>
      <c r="L31" s="950"/>
      <c r="M31" s="901"/>
      <c r="N31" s="901"/>
      <c r="O31" s="902"/>
      <c r="P31" s="954"/>
      <c r="Q31" s="901"/>
      <c r="R31" s="901"/>
      <c r="S31" s="902"/>
      <c r="T31" s="950"/>
      <c r="U31" s="902"/>
      <c r="V31" s="950"/>
      <c r="W31" s="901"/>
      <c r="X31" s="901"/>
      <c r="Y31" s="902"/>
      <c r="Z31" s="950"/>
      <c r="AA31" s="902"/>
      <c r="AB31" s="951"/>
      <c r="AE31" s="898"/>
      <c r="AF31" s="898"/>
      <c r="AG31" s="898"/>
      <c r="AT31" s="898"/>
      <c r="AU31" s="898"/>
      <c r="AV31" s="898"/>
      <c r="AW31" s="898"/>
      <c r="BJ31" s="898"/>
      <c r="BK31" s="898"/>
      <c r="BL31" s="898"/>
      <c r="BM31" s="898"/>
      <c r="BZ31" s="898"/>
      <c r="CA31" s="898"/>
      <c r="CB31" s="898"/>
      <c r="CC31" s="898"/>
      <c r="CP31" s="898"/>
      <c r="CQ31" s="898"/>
      <c r="CR31" s="898"/>
      <c r="CS31" s="898"/>
      <c r="DF31" s="898"/>
      <c r="DG31" s="898"/>
      <c r="DH31" s="898"/>
      <c r="DI31" s="898"/>
      <c r="DV31" s="898"/>
      <c r="DW31" s="898"/>
      <c r="DX31" s="898"/>
      <c r="DY31" s="898"/>
      <c r="EL31" s="898"/>
      <c r="EM31" s="898"/>
      <c r="EN31" s="898"/>
      <c r="EO31" s="898"/>
      <c r="FB31" s="898"/>
      <c r="FC31" s="898"/>
      <c r="FD31" s="898"/>
      <c r="FE31" s="898"/>
      <c r="FR31" s="898"/>
      <c r="FS31" s="898"/>
      <c r="FT31" s="898"/>
      <c r="FU31" s="898"/>
      <c r="GH31" s="898"/>
      <c r="GI31" s="898"/>
      <c r="GJ31" s="898"/>
      <c r="GK31" s="898"/>
      <c r="GX31" s="898"/>
      <c r="GY31" s="898"/>
      <c r="GZ31" s="898"/>
      <c r="HA31" s="898"/>
      <c r="HN31" s="898"/>
      <c r="HO31" s="898"/>
      <c r="HP31" s="898"/>
      <c r="HQ31" s="898"/>
      <c r="ID31" s="898"/>
      <c r="IE31" s="898"/>
      <c r="IF31" s="898"/>
      <c r="IG31" s="898"/>
      <c r="IT31" s="898"/>
      <c r="IU31" s="898"/>
      <c r="IV31" s="898"/>
      <c r="IW31" s="898"/>
      <c r="JJ31" s="898"/>
      <c r="JK31" s="898"/>
      <c r="JL31" s="898"/>
      <c r="JM31" s="898"/>
      <c r="JZ31" s="898"/>
      <c r="KA31" s="898"/>
      <c r="KB31" s="898"/>
      <c r="KC31" s="898"/>
      <c r="KP31" s="898"/>
      <c r="KQ31" s="898"/>
      <c r="KR31" s="898"/>
      <c r="KS31" s="898"/>
      <c r="LF31" s="898"/>
      <c r="LG31" s="898"/>
      <c r="LH31" s="898"/>
      <c r="LI31" s="898"/>
      <c r="LV31" s="898"/>
      <c r="LW31" s="898"/>
      <c r="LX31" s="898"/>
      <c r="LY31" s="898"/>
      <c r="ML31" s="898"/>
      <c r="MM31" s="898"/>
      <c r="MN31" s="898"/>
      <c r="MO31" s="898"/>
      <c r="NB31" s="898"/>
      <c r="NC31" s="898"/>
      <c r="ND31" s="898"/>
      <c r="NE31" s="898"/>
      <c r="NR31" s="898"/>
      <c r="NS31" s="898"/>
      <c r="NT31" s="898"/>
      <c r="NU31" s="898"/>
      <c r="OH31" s="898"/>
      <c r="OI31" s="898"/>
      <c r="OJ31" s="898"/>
      <c r="OK31" s="898"/>
      <c r="OX31" s="898"/>
      <c r="OY31" s="898"/>
      <c r="OZ31" s="898"/>
      <c r="PA31" s="898"/>
      <c r="PN31" s="898"/>
      <c r="PO31" s="898"/>
      <c r="PP31" s="898"/>
      <c r="PQ31" s="898"/>
      <c r="QD31" s="898"/>
      <c r="QE31" s="898"/>
      <c r="QF31" s="898"/>
      <c r="QG31" s="898"/>
      <c r="QT31" s="898"/>
      <c r="QU31" s="898"/>
      <c r="QV31" s="898"/>
      <c r="QW31" s="898"/>
    </row>
    <row r="32" ht="36" customHeight="1">
      <c r="A32" s="957"/>
      <c r="B32" s="901"/>
      <c r="C32" s="902"/>
      <c r="D32" s="947"/>
      <c r="E32" s="901"/>
      <c r="F32" s="901"/>
      <c r="G32" s="902"/>
      <c r="H32" s="959"/>
      <c r="I32" s="901"/>
      <c r="J32" s="901"/>
      <c r="K32" s="902"/>
      <c r="L32" s="950"/>
      <c r="M32" s="901"/>
      <c r="N32" s="901"/>
      <c r="O32" s="902"/>
      <c r="P32" s="954"/>
      <c r="Q32" s="901"/>
      <c r="R32" s="901"/>
      <c r="S32" s="902"/>
      <c r="T32" s="950"/>
      <c r="U32" s="902"/>
      <c r="V32" s="950"/>
      <c r="W32" s="901"/>
      <c r="X32" s="901"/>
      <c r="Y32" s="902"/>
      <c r="Z32" s="950"/>
      <c r="AA32" s="902"/>
      <c r="AB32" s="951"/>
      <c r="AE32" s="898"/>
      <c r="AF32" s="898"/>
      <c r="AG32" s="898"/>
      <c r="AT32" s="898"/>
      <c r="AU32" s="898"/>
      <c r="AV32" s="898"/>
      <c r="AW32" s="898"/>
      <c r="BJ32" s="898"/>
      <c r="BK32" s="898"/>
      <c r="BL32" s="898"/>
      <c r="BM32" s="898"/>
      <c r="BZ32" s="898"/>
      <c r="CA32" s="898"/>
      <c r="CB32" s="898"/>
      <c r="CC32" s="898"/>
      <c r="CP32" s="898"/>
      <c r="CQ32" s="898"/>
      <c r="CR32" s="898"/>
      <c r="CS32" s="898"/>
      <c r="DF32" s="898"/>
      <c r="DG32" s="898"/>
      <c r="DH32" s="898"/>
      <c r="DI32" s="898"/>
      <c r="DV32" s="898"/>
      <c r="DW32" s="898"/>
      <c r="DX32" s="898"/>
      <c r="DY32" s="898"/>
      <c r="EL32" s="898"/>
      <c r="EM32" s="898"/>
      <c r="EN32" s="898"/>
      <c r="EO32" s="898"/>
      <c r="FB32" s="898"/>
      <c r="FC32" s="898"/>
      <c r="FD32" s="898"/>
      <c r="FE32" s="898"/>
      <c r="FR32" s="898"/>
      <c r="FS32" s="898"/>
      <c r="FT32" s="898"/>
      <c r="FU32" s="898"/>
      <c r="GH32" s="898"/>
      <c r="GI32" s="898"/>
      <c r="GJ32" s="898"/>
      <c r="GK32" s="898"/>
      <c r="GX32" s="898"/>
      <c r="GY32" s="898"/>
      <c r="GZ32" s="898"/>
      <c r="HA32" s="898"/>
      <c r="HN32" s="898"/>
      <c r="HO32" s="898"/>
      <c r="HP32" s="898"/>
      <c r="HQ32" s="898"/>
      <c r="ID32" s="898"/>
      <c r="IE32" s="898"/>
      <c r="IF32" s="898"/>
      <c r="IG32" s="898"/>
      <c r="IT32" s="898"/>
      <c r="IU32" s="898"/>
      <c r="IV32" s="898"/>
      <c r="IW32" s="898"/>
      <c r="JJ32" s="898"/>
      <c r="JK32" s="898"/>
      <c r="JL32" s="898"/>
      <c r="JM32" s="898"/>
      <c r="JZ32" s="898"/>
      <c r="KA32" s="898"/>
      <c r="KB32" s="898"/>
      <c r="KC32" s="898"/>
      <c r="KP32" s="898"/>
      <c r="KQ32" s="898"/>
      <c r="KR32" s="898"/>
      <c r="KS32" s="898"/>
      <c r="LF32" s="898"/>
      <c r="LG32" s="898"/>
      <c r="LH32" s="898"/>
      <c r="LI32" s="898"/>
      <c r="LV32" s="898"/>
      <c r="LW32" s="898"/>
      <c r="LX32" s="898"/>
      <c r="LY32" s="898"/>
      <c r="ML32" s="898"/>
      <c r="MM32" s="898"/>
      <c r="MN32" s="898"/>
      <c r="MO32" s="898"/>
      <c r="NB32" s="898"/>
      <c r="NC32" s="898"/>
      <c r="ND32" s="898"/>
      <c r="NE32" s="898"/>
      <c r="NR32" s="898"/>
      <c r="NS32" s="898"/>
      <c r="NT32" s="898"/>
      <c r="NU32" s="898"/>
      <c r="OH32" s="898"/>
      <c r="OI32" s="898"/>
      <c r="OJ32" s="898"/>
      <c r="OK32" s="898"/>
      <c r="OX32" s="898"/>
      <c r="OY32" s="898"/>
      <c r="OZ32" s="898"/>
      <c r="PA32" s="898"/>
      <c r="PN32" s="898"/>
      <c r="PO32" s="898"/>
      <c r="PP32" s="898"/>
      <c r="PQ32" s="898"/>
      <c r="QD32" s="898"/>
      <c r="QE32" s="898"/>
      <c r="QF32" s="898"/>
      <c r="QG32" s="898"/>
      <c r="QT32" s="898"/>
      <c r="QU32" s="898"/>
      <c r="QV32" s="898"/>
      <c r="QW32" s="898"/>
    </row>
    <row r="33" ht="36" customHeight="1">
      <c r="A33" s="957"/>
      <c r="B33" s="901"/>
      <c r="C33" s="902"/>
      <c r="D33" s="947"/>
      <c r="E33" s="901"/>
      <c r="F33" s="901"/>
      <c r="G33" s="902"/>
      <c r="H33" s="959"/>
      <c r="I33" s="901"/>
      <c r="J33" s="901"/>
      <c r="K33" s="902"/>
      <c r="L33" s="950"/>
      <c r="M33" s="901"/>
      <c r="N33" s="901"/>
      <c r="O33" s="902"/>
      <c r="P33" s="954"/>
      <c r="Q33" s="901"/>
      <c r="R33" s="901"/>
      <c r="S33" s="902"/>
      <c r="T33" s="950"/>
      <c r="U33" s="902"/>
      <c r="V33" s="950"/>
      <c r="W33" s="901"/>
      <c r="X33" s="901"/>
      <c r="Y33" s="902"/>
      <c r="Z33" s="950"/>
      <c r="AA33" s="902"/>
      <c r="AB33" s="951"/>
      <c r="AE33" s="898"/>
      <c r="AF33" s="898"/>
      <c r="AG33" s="898"/>
      <c r="AT33" s="898"/>
      <c r="AU33" s="898"/>
      <c r="AV33" s="898"/>
      <c r="AW33" s="898"/>
      <c r="BJ33" s="898"/>
      <c r="BK33" s="898"/>
      <c r="BL33" s="898"/>
      <c r="BM33" s="898"/>
      <c r="BZ33" s="898"/>
      <c r="CA33" s="898"/>
      <c r="CB33" s="898"/>
      <c r="CC33" s="898"/>
      <c r="CP33" s="898"/>
      <c r="CQ33" s="898"/>
      <c r="CR33" s="898"/>
      <c r="CS33" s="898"/>
      <c r="DF33" s="898"/>
      <c r="DG33" s="898"/>
      <c r="DH33" s="898"/>
      <c r="DI33" s="898"/>
      <c r="DV33" s="898"/>
      <c r="DW33" s="898"/>
      <c r="DX33" s="898"/>
      <c r="DY33" s="898"/>
      <c r="EL33" s="898"/>
      <c r="EM33" s="898"/>
      <c r="EN33" s="898"/>
      <c r="EO33" s="898"/>
      <c r="FB33" s="898"/>
      <c r="FC33" s="898"/>
      <c r="FD33" s="898"/>
      <c r="FE33" s="898"/>
      <c r="FR33" s="898"/>
      <c r="FS33" s="898"/>
      <c r="FT33" s="898"/>
      <c r="FU33" s="898"/>
      <c r="GH33" s="898"/>
      <c r="GI33" s="898"/>
      <c r="GJ33" s="898"/>
      <c r="GK33" s="898"/>
      <c r="GX33" s="898"/>
      <c r="GY33" s="898"/>
      <c r="GZ33" s="898"/>
      <c r="HA33" s="898"/>
      <c r="HN33" s="898"/>
      <c r="HO33" s="898"/>
      <c r="HP33" s="898"/>
      <c r="HQ33" s="898"/>
      <c r="ID33" s="898"/>
      <c r="IE33" s="898"/>
      <c r="IF33" s="898"/>
      <c r="IG33" s="898"/>
      <c r="IT33" s="898"/>
      <c r="IU33" s="898"/>
      <c r="IV33" s="898"/>
      <c r="IW33" s="898"/>
      <c r="JJ33" s="898"/>
      <c r="JK33" s="898"/>
      <c r="JL33" s="898"/>
      <c r="JM33" s="898"/>
      <c r="JZ33" s="898"/>
      <c r="KA33" s="898"/>
      <c r="KB33" s="898"/>
      <c r="KC33" s="898"/>
      <c r="KP33" s="898"/>
      <c r="KQ33" s="898"/>
      <c r="KR33" s="898"/>
      <c r="KS33" s="898"/>
      <c r="LF33" s="898"/>
      <c r="LG33" s="898"/>
      <c r="LH33" s="898"/>
      <c r="LI33" s="898"/>
      <c r="LV33" s="898"/>
      <c r="LW33" s="898"/>
      <c r="LX33" s="898"/>
      <c r="LY33" s="898"/>
      <c r="ML33" s="898"/>
      <c r="MM33" s="898"/>
      <c r="MN33" s="898"/>
      <c r="MO33" s="898"/>
      <c r="NB33" s="898"/>
      <c r="NC33" s="898"/>
      <c r="ND33" s="898"/>
      <c r="NE33" s="898"/>
      <c r="NR33" s="898"/>
      <c r="NS33" s="898"/>
      <c r="NT33" s="898"/>
      <c r="NU33" s="898"/>
      <c r="OH33" s="898"/>
      <c r="OI33" s="898"/>
      <c r="OJ33" s="898"/>
      <c r="OK33" s="898"/>
      <c r="OX33" s="898"/>
      <c r="OY33" s="898"/>
      <c r="OZ33" s="898"/>
      <c r="PA33" s="898"/>
      <c r="PN33" s="898"/>
      <c r="PO33" s="898"/>
      <c r="PP33" s="898"/>
      <c r="PQ33" s="898"/>
      <c r="QD33" s="898"/>
      <c r="QE33" s="898"/>
      <c r="QF33" s="898"/>
      <c r="QG33" s="898"/>
      <c r="QT33" s="898"/>
      <c r="QU33" s="898"/>
      <c r="QV33" s="898"/>
      <c r="QW33" s="898"/>
    </row>
    <row r="34" ht="36" customHeight="1">
      <c r="A34" s="957"/>
      <c r="B34" s="901"/>
      <c r="C34" s="902"/>
      <c r="D34" s="947"/>
      <c r="E34" s="901"/>
      <c r="F34" s="901"/>
      <c r="G34" s="902"/>
      <c r="H34" s="959"/>
      <c r="I34" s="901"/>
      <c r="J34" s="901"/>
      <c r="K34" s="902"/>
      <c r="L34" s="950"/>
      <c r="M34" s="901"/>
      <c r="N34" s="901"/>
      <c r="O34" s="902"/>
      <c r="P34" s="954"/>
      <c r="Q34" s="901"/>
      <c r="R34" s="901"/>
      <c r="S34" s="902"/>
      <c r="T34" s="950"/>
      <c r="U34" s="902"/>
      <c r="V34" s="950"/>
      <c r="W34" s="901"/>
      <c r="X34" s="901"/>
      <c r="Y34" s="902"/>
      <c r="Z34" s="950"/>
      <c r="AA34" s="902"/>
      <c r="AB34" s="951"/>
      <c r="AE34" s="898"/>
      <c r="AF34" s="898"/>
      <c r="AG34" s="898"/>
      <c r="AT34" s="898"/>
      <c r="AU34" s="898"/>
      <c r="AV34" s="898"/>
      <c r="AW34" s="898"/>
      <c r="BJ34" s="898"/>
      <c r="BK34" s="898"/>
      <c r="BL34" s="898"/>
      <c r="BM34" s="898"/>
      <c r="BZ34" s="898"/>
      <c r="CA34" s="898"/>
      <c r="CB34" s="898"/>
      <c r="CC34" s="898"/>
      <c r="CP34" s="898"/>
      <c r="CQ34" s="898"/>
      <c r="CR34" s="898"/>
      <c r="CS34" s="898"/>
      <c r="DF34" s="898"/>
      <c r="DG34" s="898"/>
      <c r="DH34" s="898"/>
      <c r="DI34" s="898"/>
      <c r="DV34" s="898"/>
      <c r="DW34" s="898"/>
      <c r="DX34" s="898"/>
      <c r="DY34" s="898"/>
      <c r="EL34" s="898"/>
      <c r="EM34" s="898"/>
      <c r="EN34" s="898"/>
      <c r="EO34" s="898"/>
      <c r="FB34" s="898"/>
      <c r="FC34" s="898"/>
      <c r="FD34" s="898"/>
      <c r="FE34" s="898"/>
      <c r="FR34" s="898"/>
      <c r="FS34" s="898"/>
      <c r="FT34" s="898"/>
      <c r="FU34" s="898"/>
      <c r="GH34" s="898"/>
      <c r="GI34" s="898"/>
      <c r="GJ34" s="898"/>
      <c r="GK34" s="898"/>
      <c r="GX34" s="898"/>
      <c r="GY34" s="898"/>
      <c r="GZ34" s="898"/>
      <c r="HA34" s="898"/>
      <c r="HN34" s="898"/>
      <c r="HO34" s="898"/>
      <c r="HP34" s="898"/>
      <c r="HQ34" s="898"/>
      <c r="ID34" s="898"/>
      <c r="IE34" s="898"/>
      <c r="IF34" s="898"/>
      <c r="IG34" s="898"/>
      <c r="IT34" s="898"/>
      <c r="IU34" s="898"/>
      <c r="IV34" s="898"/>
      <c r="IW34" s="898"/>
      <c r="JJ34" s="898"/>
      <c r="JK34" s="898"/>
      <c r="JL34" s="898"/>
      <c r="JM34" s="898"/>
      <c r="JZ34" s="898"/>
      <c r="KA34" s="898"/>
      <c r="KB34" s="898"/>
      <c r="KC34" s="898"/>
      <c r="KP34" s="898"/>
      <c r="KQ34" s="898"/>
      <c r="KR34" s="898"/>
      <c r="KS34" s="898"/>
      <c r="LF34" s="898"/>
      <c r="LG34" s="898"/>
      <c r="LH34" s="898"/>
      <c r="LI34" s="898"/>
      <c r="LV34" s="898"/>
      <c r="LW34" s="898"/>
      <c r="LX34" s="898"/>
      <c r="LY34" s="898"/>
      <c r="ML34" s="898"/>
      <c r="MM34" s="898"/>
      <c r="MN34" s="898"/>
      <c r="MO34" s="898"/>
      <c r="NB34" s="898"/>
      <c r="NC34" s="898"/>
      <c r="ND34" s="898"/>
      <c r="NE34" s="898"/>
      <c r="NR34" s="898"/>
      <c r="NS34" s="898"/>
      <c r="NT34" s="898"/>
      <c r="NU34" s="898"/>
      <c r="OH34" s="898"/>
      <c r="OI34" s="898"/>
      <c r="OJ34" s="898"/>
      <c r="OK34" s="898"/>
      <c r="OX34" s="898"/>
      <c r="OY34" s="898"/>
      <c r="OZ34" s="898"/>
      <c r="PA34" s="898"/>
      <c r="PN34" s="898"/>
      <c r="PO34" s="898"/>
      <c r="PP34" s="898"/>
      <c r="PQ34" s="898"/>
      <c r="QD34" s="898"/>
      <c r="QE34" s="898"/>
      <c r="QF34" s="898"/>
      <c r="QG34" s="898"/>
      <c r="QT34" s="898"/>
      <c r="QU34" s="898"/>
      <c r="QV34" s="898"/>
      <c r="QW34" s="898"/>
    </row>
    <row r="35" ht="36" customHeight="1">
      <c r="A35" s="957"/>
      <c r="B35" s="901"/>
      <c r="C35" s="902"/>
      <c r="D35" s="947"/>
      <c r="E35" s="901"/>
      <c r="F35" s="901"/>
      <c r="G35" s="902"/>
      <c r="H35" s="959"/>
      <c r="I35" s="901"/>
      <c r="J35" s="901"/>
      <c r="K35" s="902"/>
      <c r="L35" s="950"/>
      <c r="M35" s="901"/>
      <c r="N35" s="901"/>
      <c r="O35" s="902"/>
      <c r="P35" s="954"/>
      <c r="Q35" s="901"/>
      <c r="R35" s="901"/>
      <c r="S35" s="902"/>
      <c r="T35" s="950"/>
      <c r="U35" s="902"/>
      <c r="V35" s="950"/>
      <c r="W35" s="901"/>
      <c r="X35" s="901"/>
      <c r="Y35" s="902"/>
      <c r="Z35" s="950"/>
      <c r="AA35" s="902"/>
      <c r="AB35" s="951"/>
      <c r="AE35" s="898"/>
      <c r="AF35" s="898"/>
      <c r="AG35" s="898"/>
      <c r="AT35" s="898"/>
      <c r="AU35" s="898"/>
      <c r="AV35" s="898"/>
      <c r="AW35" s="898"/>
      <c r="BJ35" s="898"/>
      <c r="BK35" s="898"/>
      <c r="BL35" s="898"/>
      <c r="BM35" s="898"/>
      <c r="BZ35" s="898"/>
      <c r="CA35" s="898"/>
      <c r="CB35" s="898"/>
      <c r="CC35" s="898"/>
      <c r="CP35" s="898"/>
      <c r="CQ35" s="898"/>
      <c r="CR35" s="898"/>
      <c r="CS35" s="898"/>
      <c r="DF35" s="898"/>
      <c r="DG35" s="898"/>
      <c r="DH35" s="898"/>
      <c r="DI35" s="898"/>
      <c r="DV35" s="898"/>
      <c r="DW35" s="898"/>
      <c r="DX35" s="898"/>
      <c r="DY35" s="898"/>
      <c r="EL35" s="898"/>
      <c r="EM35" s="898"/>
      <c r="EN35" s="898"/>
      <c r="EO35" s="898"/>
      <c r="FB35" s="898"/>
      <c r="FC35" s="898"/>
      <c r="FD35" s="898"/>
      <c r="FE35" s="898"/>
      <c r="FR35" s="898"/>
      <c r="FS35" s="898"/>
      <c r="FT35" s="898"/>
      <c r="FU35" s="898"/>
      <c r="GH35" s="898"/>
      <c r="GI35" s="898"/>
      <c r="GJ35" s="898"/>
      <c r="GK35" s="898"/>
      <c r="GX35" s="898"/>
      <c r="GY35" s="898"/>
      <c r="GZ35" s="898"/>
      <c r="HA35" s="898"/>
      <c r="HN35" s="898"/>
      <c r="HO35" s="898"/>
      <c r="HP35" s="898"/>
      <c r="HQ35" s="898"/>
      <c r="ID35" s="898"/>
      <c r="IE35" s="898"/>
      <c r="IF35" s="898"/>
      <c r="IG35" s="898"/>
      <c r="IT35" s="898"/>
      <c r="IU35" s="898"/>
      <c r="IV35" s="898"/>
      <c r="IW35" s="898"/>
      <c r="JJ35" s="898"/>
      <c r="JK35" s="898"/>
      <c r="JL35" s="898"/>
      <c r="JM35" s="898"/>
      <c r="JZ35" s="898"/>
      <c r="KA35" s="898"/>
      <c r="KB35" s="898"/>
      <c r="KC35" s="898"/>
      <c r="KP35" s="898"/>
      <c r="KQ35" s="898"/>
      <c r="KR35" s="898"/>
      <c r="KS35" s="898"/>
      <c r="LF35" s="898"/>
      <c r="LG35" s="898"/>
      <c r="LH35" s="898"/>
      <c r="LI35" s="898"/>
      <c r="LV35" s="898"/>
      <c r="LW35" s="898"/>
      <c r="LX35" s="898"/>
      <c r="LY35" s="898"/>
      <c r="ML35" s="898"/>
      <c r="MM35" s="898"/>
      <c r="MN35" s="898"/>
      <c r="MO35" s="898"/>
      <c r="NB35" s="898"/>
      <c r="NC35" s="898"/>
      <c r="ND35" s="898"/>
      <c r="NE35" s="898"/>
      <c r="NR35" s="898"/>
      <c r="NS35" s="898"/>
      <c r="NT35" s="898"/>
      <c r="NU35" s="898"/>
      <c r="OH35" s="898"/>
      <c r="OI35" s="898"/>
      <c r="OJ35" s="898"/>
      <c r="OK35" s="898"/>
      <c r="OX35" s="898"/>
      <c r="OY35" s="898"/>
      <c r="OZ35" s="898"/>
      <c r="PA35" s="898"/>
      <c r="PN35" s="898"/>
      <c r="PO35" s="898"/>
      <c r="PP35" s="898"/>
      <c r="PQ35" s="898"/>
      <c r="QD35" s="898"/>
      <c r="QE35" s="898"/>
      <c r="QF35" s="898"/>
      <c r="QG35" s="898"/>
      <c r="QT35" s="898"/>
      <c r="QU35" s="898"/>
      <c r="QV35" s="898"/>
      <c r="QW35" s="898"/>
    </row>
    <row r="36" ht="36" customHeight="1">
      <c r="A36" s="957"/>
      <c r="B36" s="901"/>
      <c r="C36" s="902"/>
      <c r="D36" s="947"/>
      <c r="E36" s="901"/>
      <c r="F36" s="901"/>
      <c r="G36" s="902"/>
      <c r="H36" s="959"/>
      <c r="I36" s="901"/>
      <c r="J36" s="901"/>
      <c r="K36" s="902"/>
      <c r="L36" s="950"/>
      <c r="M36" s="901"/>
      <c r="N36" s="901"/>
      <c r="O36" s="902"/>
      <c r="P36" s="954"/>
      <c r="Q36" s="901"/>
      <c r="R36" s="901"/>
      <c r="S36" s="902"/>
      <c r="T36" s="950"/>
      <c r="U36" s="902"/>
      <c r="V36" s="950"/>
      <c r="W36" s="901"/>
      <c r="X36" s="901"/>
      <c r="Y36" s="902"/>
      <c r="Z36" s="950"/>
      <c r="AA36" s="902"/>
      <c r="AB36" s="951"/>
      <c r="AE36" s="898"/>
      <c r="AF36" s="898"/>
      <c r="AG36" s="898"/>
      <c r="AT36" s="898"/>
      <c r="AU36" s="898"/>
      <c r="AV36" s="898"/>
      <c r="AW36" s="898"/>
      <c r="BJ36" s="898"/>
      <c r="BK36" s="898"/>
      <c r="BL36" s="898"/>
      <c r="BM36" s="898"/>
      <c r="BZ36" s="898"/>
      <c r="CA36" s="898"/>
      <c r="CB36" s="898"/>
      <c r="CC36" s="898"/>
      <c r="CP36" s="898"/>
      <c r="CQ36" s="898"/>
      <c r="CR36" s="898"/>
      <c r="CS36" s="898"/>
      <c r="DF36" s="898"/>
      <c r="DG36" s="898"/>
      <c r="DH36" s="898"/>
      <c r="DI36" s="898"/>
      <c r="DV36" s="898"/>
      <c r="DW36" s="898"/>
      <c r="DX36" s="898"/>
      <c r="DY36" s="898"/>
      <c r="EL36" s="898"/>
      <c r="EM36" s="898"/>
      <c r="EN36" s="898"/>
      <c r="EO36" s="898"/>
      <c r="FB36" s="898"/>
      <c r="FC36" s="898"/>
      <c r="FD36" s="898"/>
      <c r="FE36" s="898"/>
      <c r="FR36" s="898"/>
      <c r="FS36" s="898"/>
      <c r="FT36" s="898"/>
      <c r="FU36" s="898"/>
      <c r="GH36" s="898"/>
      <c r="GI36" s="898"/>
      <c r="GJ36" s="898"/>
      <c r="GK36" s="898"/>
      <c r="GX36" s="898"/>
      <c r="GY36" s="898"/>
      <c r="GZ36" s="898"/>
      <c r="HA36" s="898"/>
      <c r="HN36" s="898"/>
      <c r="HO36" s="898"/>
      <c r="HP36" s="898"/>
      <c r="HQ36" s="898"/>
      <c r="ID36" s="898"/>
      <c r="IE36" s="898"/>
      <c r="IF36" s="898"/>
      <c r="IG36" s="898"/>
      <c r="IT36" s="898"/>
      <c r="IU36" s="898"/>
      <c r="IV36" s="898"/>
      <c r="IW36" s="898"/>
      <c r="JJ36" s="898"/>
      <c r="JK36" s="898"/>
      <c r="JL36" s="898"/>
      <c r="JM36" s="898"/>
      <c r="JZ36" s="898"/>
      <c r="KA36" s="898"/>
      <c r="KB36" s="898"/>
      <c r="KC36" s="898"/>
      <c r="KP36" s="898"/>
      <c r="KQ36" s="898"/>
      <c r="KR36" s="898"/>
      <c r="KS36" s="898"/>
      <c r="LF36" s="898"/>
      <c r="LG36" s="898"/>
      <c r="LH36" s="898"/>
      <c r="LI36" s="898"/>
      <c r="LV36" s="898"/>
      <c r="LW36" s="898"/>
      <c r="LX36" s="898"/>
      <c r="LY36" s="898"/>
      <c r="ML36" s="898"/>
      <c r="MM36" s="898"/>
      <c r="MN36" s="898"/>
      <c r="MO36" s="898"/>
      <c r="NB36" s="898"/>
      <c r="NC36" s="898"/>
      <c r="ND36" s="898"/>
      <c r="NE36" s="898"/>
      <c r="NR36" s="898"/>
      <c r="NS36" s="898"/>
      <c r="NT36" s="898"/>
      <c r="NU36" s="898"/>
      <c r="OH36" s="898"/>
      <c r="OI36" s="898"/>
      <c r="OJ36" s="898"/>
      <c r="OK36" s="898"/>
      <c r="OX36" s="898"/>
      <c r="OY36" s="898"/>
      <c r="OZ36" s="898"/>
      <c r="PA36" s="898"/>
      <c r="PN36" s="898"/>
      <c r="PO36" s="898"/>
      <c r="PP36" s="898"/>
      <c r="PQ36" s="898"/>
      <c r="QD36" s="898"/>
      <c r="QE36" s="898"/>
      <c r="QF36" s="898"/>
      <c r="QG36" s="898"/>
      <c r="QT36" s="898"/>
      <c r="QU36" s="898"/>
      <c r="QV36" s="898"/>
      <c r="QW36" s="898"/>
    </row>
    <row r="37" ht="36" customHeight="1">
      <c r="A37" s="957"/>
      <c r="B37" s="901"/>
      <c r="C37" s="902"/>
      <c r="D37" s="947"/>
      <c r="E37" s="901"/>
      <c r="F37" s="901"/>
      <c r="G37" s="902"/>
      <c r="H37" s="959"/>
      <c r="I37" s="901"/>
      <c r="J37" s="901"/>
      <c r="K37" s="902"/>
      <c r="L37" s="950"/>
      <c r="M37" s="901"/>
      <c r="N37" s="901"/>
      <c r="O37" s="902"/>
      <c r="P37" s="954"/>
      <c r="Q37" s="901"/>
      <c r="R37" s="901"/>
      <c r="S37" s="902"/>
      <c r="T37" s="950"/>
      <c r="U37" s="902"/>
      <c r="V37" s="950"/>
      <c r="W37" s="901"/>
      <c r="X37" s="901"/>
      <c r="Y37" s="902"/>
      <c r="Z37" s="950"/>
      <c r="AA37" s="902"/>
      <c r="AB37" s="951"/>
      <c r="AE37" s="898"/>
      <c r="AF37" s="898"/>
      <c r="AG37" s="898"/>
      <c r="AT37" s="898"/>
      <c r="AU37" s="898"/>
      <c r="AV37" s="898"/>
      <c r="AW37" s="898"/>
      <c r="BJ37" s="898"/>
      <c r="BK37" s="898"/>
      <c r="BL37" s="898"/>
      <c r="BM37" s="898"/>
      <c r="BZ37" s="898"/>
      <c r="CA37" s="898"/>
      <c r="CB37" s="898"/>
      <c r="CC37" s="898"/>
      <c r="CP37" s="898"/>
      <c r="CQ37" s="898"/>
      <c r="CR37" s="898"/>
      <c r="CS37" s="898"/>
      <c r="DF37" s="898"/>
      <c r="DG37" s="898"/>
      <c r="DH37" s="898"/>
      <c r="DI37" s="898"/>
      <c r="DV37" s="898"/>
      <c r="DW37" s="898"/>
      <c r="DX37" s="898"/>
      <c r="DY37" s="898"/>
      <c r="EL37" s="898"/>
      <c r="EM37" s="898"/>
      <c r="EN37" s="898"/>
      <c r="EO37" s="898"/>
      <c r="FB37" s="898"/>
      <c r="FC37" s="898"/>
      <c r="FD37" s="898"/>
      <c r="FE37" s="898"/>
      <c r="FR37" s="898"/>
      <c r="FS37" s="898"/>
      <c r="FT37" s="898"/>
      <c r="FU37" s="898"/>
      <c r="GH37" s="898"/>
      <c r="GI37" s="898"/>
      <c r="GJ37" s="898"/>
      <c r="GK37" s="898"/>
      <c r="GX37" s="898"/>
      <c r="GY37" s="898"/>
      <c r="GZ37" s="898"/>
      <c r="HA37" s="898"/>
      <c r="HN37" s="898"/>
      <c r="HO37" s="898"/>
      <c r="HP37" s="898"/>
      <c r="HQ37" s="898"/>
      <c r="ID37" s="898"/>
      <c r="IE37" s="898"/>
      <c r="IF37" s="898"/>
      <c r="IG37" s="898"/>
      <c r="IT37" s="898"/>
      <c r="IU37" s="898"/>
      <c r="IV37" s="898"/>
      <c r="IW37" s="898"/>
      <c r="JJ37" s="898"/>
      <c r="JK37" s="898"/>
      <c r="JL37" s="898"/>
      <c r="JM37" s="898"/>
      <c r="JZ37" s="898"/>
      <c r="KA37" s="898"/>
      <c r="KB37" s="898"/>
      <c r="KC37" s="898"/>
      <c r="KP37" s="898"/>
      <c r="KQ37" s="898"/>
      <c r="KR37" s="898"/>
      <c r="KS37" s="898"/>
      <c r="LF37" s="898"/>
      <c r="LG37" s="898"/>
      <c r="LH37" s="898"/>
      <c r="LI37" s="898"/>
      <c r="LV37" s="898"/>
      <c r="LW37" s="898"/>
      <c r="LX37" s="898"/>
      <c r="LY37" s="898"/>
      <c r="ML37" s="898"/>
      <c r="MM37" s="898"/>
      <c r="MN37" s="898"/>
      <c r="MO37" s="898"/>
      <c r="NB37" s="898"/>
      <c r="NC37" s="898"/>
      <c r="ND37" s="898"/>
      <c r="NE37" s="898"/>
      <c r="NR37" s="898"/>
      <c r="NS37" s="898"/>
      <c r="NT37" s="898"/>
      <c r="NU37" s="898"/>
      <c r="OH37" s="898"/>
      <c r="OI37" s="898"/>
      <c r="OJ37" s="898"/>
      <c r="OK37" s="898"/>
      <c r="OX37" s="898"/>
      <c r="OY37" s="898"/>
      <c r="OZ37" s="898"/>
      <c r="PA37" s="898"/>
      <c r="PN37" s="898"/>
      <c r="PO37" s="898"/>
      <c r="PP37" s="898"/>
      <c r="PQ37" s="898"/>
      <c r="QD37" s="898"/>
      <c r="QE37" s="898"/>
      <c r="QF37" s="898"/>
      <c r="QG37" s="898"/>
      <c r="QT37" s="898"/>
      <c r="QU37" s="898"/>
      <c r="QV37" s="898"/>
      <c r="QW37" s="898"/>
    </row>
    <row r="38" ht="36" customHeight="1">
      <c r="A38" s="957"/>
      <c r="B38" s="901"/>
      <c r="C38" s="902"/>
      <c r="D38" s="947"/>
      <c r="E38" s="901"/>
      <c r="F38" s="901"/>
      <c r="G38" s="902"/>
      <c r="H38" s="959"/>
      <c r="I38" s="901"/>
      <c r="J38" s="901"/>
      <c r="K38" s="902"/>
      <c r="L38" s="950"/>
      <c r="M38" s="901"/>
      <c r="N38" s="901"/>
      <c r="O38" s="902"/>
      <c r="P38" s="954"/>
      <c r="Q38" s="901"/>
      <c r="R38" s="901"/>
      <c r="S38" s="902"/>
      <c r="T38" s="950"/>
      <c r="U38" s="902"/>
      <c r="V38" s="950"/>
      <c r="W38" s="901"/>
      <c r="X38" s="901"/>
      <c r="Y38" s="902"/>
      <c r="Z38" s="950"/>
      <c r="AA38" s="902"/>
      <c r="AB38" s="951"/>
      <c r="AE38" s="898"/>
      <c r="AF38" s="898"/>
      <c r="AG38" s="898"/>
      <c r="AT38" s="898"/>
      <c r="AU38" s="898"/>
      <c r="AV38" s="898"/>
      <c r="AW38" s="898"/>
      <c r="BJ38" s="898"/>
      <c r="BK38" s="898"/>
      <c r="BL38" s="898"/>
      <c r="BM38" s="898"/>
      <c r="BZ38" s="898"/>
      <c r="CA38" s="898"/>
      <c r="CB38" s="898"/>
      <c r="CC38" s="898"/>
      <c r="CP38" s="898"/>
      <c r="CQ38" s="898"/>
      <c r="CR38" s="898"/>
      <c r="CS38" s="898"/>
      <c r="DF38" s="898"/>
      <c r="DG38" s="898"/>
      <c r="DH38" s="898"/>
      <c r="DI38" s="898"/>
      <c r="DV38" s="898"/>
      <c r="DW38" s="898"/>
      <c r="DX38" s="898"/>
      <c r="DY38" s="898"/>
      <c r="EL38" s="898"/>
      <c r="EM38" s="898"/>
      <c r="EN38" s="898"/>
      <c r="EO38" s="898"/>
      <c r="FB38" s="898"/>
      <c r="FC38" s="898"/>
      <c r="FD38" s="898"/>
      <c r="FE38" s="898"/>
      <c r="FR38" s="898"/>
      <c r="FS38" s="898"/>
      <c r="FT38" s="898"/>
      <c r="FU38" s="898"/>
      <c r="GH38" s="898"/>
      <c r="GI38" s="898"/>
      <c r="GJ38" s="898"/>
      <c r="GK38" s="898"/>
      <c r="GX38" s="898"/>
      <c r="GY38" s="898"/>
      <c r="GZ38" s="898"/>
      <c r="HA38" s="898"/>
      <c r="HN38" s="898"/>
      <c r="HO38" s="898"/>
      <c r="HP38" s="898"/>
      <c r="HQ38" s="898"/>
      <c r="ID38" s="898"/>
      <c r="IE38" s="898"/>
      <c r="IF38" s="898"/>
      <c r="IG38" s="898"/>
      <c r="IT38" s="898"/>
      <c r="IU38" s="898"/>
      <c r="IV38" s="898"/>
      <c r="IW38" s="898"/>
      <c r="JJ38" s="898"/>
      <c r="JK38" s="898"/>
      <c r="JL38" s="898"/>
      <c r="JM38" s="898"/>
      <c r="JZ38" s="898"/>
      <c r="KA38" s="898"/>
      <c r="KB38" s="898"/>
      <c r="KC38" s="898"/>
      <c r="KP38" s="898"/>
      <c r="KQ38" s="898"/>
      <c r="KR38" s="898"/>
      <c r="KS38" s="898"/>
      <c r="LF38" s="898"/>
      <c r="LG38" s="898"/>
      <c r="LH38" s="898"/>
      <c r="LI38" s="898"/>
      <c r="LV38" s="898"/>
      <c r="LW38" s="898"/>
      <c r="LX38" s="898"/>
      <c r="LY38" s="898"/>
      <c r="ML38" s="898"/>
      <c r="MM38" s="898"/>
      <c r="MN38" s="898"/>
      <c r="MO38" s="898"/>
      <c r="NB38" s="898"/>
      <c r="NC38" s="898"/>
      <c r="ND38" s="898"/>
      <c r="NE38" s="898"/>
      <c r="NR38" s="898"/>
      <c r="NS38" s="898"/>
      <c r="NT38" s="898"/>
      <c r="NU38" s="898"/>
      <c r="OH38" s="898"/>
      <c r="OI38" s="898"/>
      <c r="OJ38" s="898"/>
      <c r="OK38" s="898"/>
      <c r="OX38" s="898"/>
      <c r="OY38" s="898"/>
      <c r="OZ38" s="898"/>
      <c r="PA38" s="898"/>
      <c r="PN38" s="898"/>
      <c r="PO38" s="898"/>
      <c r="PP38" s="898"/>
      <c r="PQ38" s="898"/>
      <c r="QD38" s="898"/>
      <c r="QE38" s="898"/>
      <c r="QF38" s="898"/>
      <c r="QG38" s="898"/>
      <c r="QT38" s="898"/>
      <c r="QU38" s="898"/>
      <c r="QV38" s="898"/>
      <c r="QW38" s="898"/>
    </row>
    <row r="39" ht="36" customHeight="1">
      <c r="A39" s="957"/>
      <c r="B39" s="901"/>
      <c r="C39" s="902"/>
      <c r="D39" s="947"/>
      <c r="E39" s="901"/>
      <c r="F39" s="901"/>
      <c r="G39" s="902"/>
      <c r="H39" s="959"/>
      <c r="I39" s="901"/>
      <c r="J39" s="901"/>
      <c r="K39" s="902"/>
      <c r="L39" s="950"/>
      <c r="M39" s="901"/>
      <c r="N39" s="901"/>
      <c r="O39" s="902"/>
      <c r="P39" s="954"/>
      <c r="Q39" s="901"/>
      <c r="R39" s="901"/>
      <c r="S39" s="902"/>
      <c r="T39" s="950"/>
      <c r="U39" s="902"/>
      <c r="V39" s="950"/>
      <c r="W39" s="901"/>
      <c r="X39" s="901"/>
      <c r="Y39" s="902"/>
      <c r="Z39" s="950"/>
      <c r="AA39" s="902"/>
      <c r="AB39" s="951"/>
      <c r="AE39" s="898"/>
      <c r="AF39" s="898"/>
      <c r="AG39" s="898"/>
      <c r="AT39" s="898"/>
      <c r="AU39" s="898"/>
      <c r="AV39" s="898"/>
      <c r="AW39" s="898"/>
      <c r="BJ39" s="898"/>
      <c r="BK39" s="898"/>
      <c r="BL39" s="898"/>
      <c r="BM39" s="898"/>
      <c r="BZ39" s="898"/>
      <c r="CA39" s="898"/>
      <c r="CB39" s="898"/>
      <c r="CC39" s="898"/>
      <c r="CP39" s="898"/>
      <c r="CQ39" s="898"/>
      <c r="CR39" s="898"/>
      <c r="CS39" s="898"/>
      <c r="DF39" s="898"/>
      <c r="DG39" s="898"/>
      <c r="DH39" s="898"/>
      <c r="DI39" s="898"/>
      <c r="DV39" s="898"/>
      <c r="DW39" s="898"/>
      <c r="DX39" s="898"/>
      <c r="DY39" s="898"/>
      <c r="EL39" s="898"/>
      <c r="EM39" s="898"/>
      <c r="EN39" s="898"/>
      <c r="EO39" s="898"/>
      <c r="FB39" s="898"/>
      <c r="FC39" s="898"/>
      <c r="FD39" s="898"/>
      <c r="FE39" s="898"/>
      <c r="FR39" s="898"/>
      <c r="FS39" s="898"/>
      <c r="FT39" s="898"/>
      <c r="FU39" s="898"/>
      <c r="GH39" s="898"/>
      <c r="GI39" s="898"/>
      <c r="GJ39" s="898"/>
      <c r="GK39" s="898"/>
      <c r="GX39" s="898"/>
      <c r="GY39" s="898"/>
      <c r="GZ39" s="898"/>
      <c r="HA39" s="898"/>
      <c r="HN39" s="898"/>
      <c r="HO39" s="898"/>
      <c r="HP39" s="898"/>
      <c r="HQ39" s="898"/>
      <c r="ID39" s="898"/>
      <c r="IE39" s="898"/>
      <c r="IF39" s="898"/>
      <c r="IG39" s="898"/>
      <c r="IT39" s="898"/>
      <c r="IU39" s="898"/>
      <c r="IV39" s="898"/>
      <c r="IW39" s="898"/>
      <c r="JJ39" s="898"/>
      <c r="JK39" s="898"/>
      <c r="JL39" s="898"/>
      <c r="JM39" s="898"/>
      <c r="JZ39" s="898"/>
      <c r="KA39" s="898"/>
      <c r="KB39" s="898"/>
      <c r="KC39" s="898"/>
      <c r="KP39" s="898"/>
      <c r="KQ39" s="898"/>
      <c r="KR39" s="898"/>
      <c r="KS39" s="898"/>
      <c r="LF39" s="898"/>
      <c r="LG39" s="898"/>
      <c r="LH39" s="898"/>
      <c r="LI39" s="898"/>
      <c r="LV39" s="898"/>
      <c r="LW39" s="898"/>
      <c r="LX39" s="898"/>
      <c r="LY39" s="898"/>
      <c r="ML39" s="898"/>
      <c r="MM39" s="898"/>
      <c r="MN39" s="898"/>
      <c r="MO39" s="898"/>
      <c r="NB39" s="898"/>
      <c r="NC39" s="898"/>
      <c r="ND39" s="898"/>
      <c r="NE39" s="898"/>
      <c r="NR39" s="898"/>
      <c r="NS39" s="898"/>
      <c r="NT39" s="898"/>
      <c r="NU39" s="898"/>
      <c r="OH39" s="898"/>
      <c r="OI39" s="898"/>
      <c r="OJ39" s="898"/>
      <c r="OK39" s="898"/>
      <c r="OX39" s="898"/>
      <c r="OY39" s="898"/>
      <c r="OZ39" s="898"/>
      <c r="PA39" s="898"/>
      <c r="PN39" s="898"/>
      <c r="PO39" s="898"/>
      <c r="PP39" s="898"/>
      <c r="PQ39" s="898"/>
      <c r="QD39" s="898"/>
      <c r="QE39" s="898"/>
      <c r="QF39" s="898"/>
      <c r="QG39" s="898"/>
      <c r="QT39" s="898"/>
      <c r="QU39" s="898"/>
      <c r="QV39" s="898"/>
      <c r="QW39" s="898"/>
    </row>
    <row r="40" ht="36" customHeight="1">
      <c r="A40" s="957"/>
      <c r="B40" s="901"/>
      <c r="C40" s="902"/>
      <c r="D40" s="947"/>
      <c r="E40" s="901"/>
      <c r="F40" s="901"/>
      <c r="G40" s="902"/>
      <c r="H40" s="959"/>
      <c r="I40" s="901"/>
      <c r="J40" s="901"/>
      <c r="K40" s="902"/>
      <c r="L40" s="950"/>
      <c r="M40" s="901"/>
      <c r="N40" s="901"/>
      <c r="O40" s="902"/>
      <c r="P40" s="954"/>
      <c r="Q40" s="901"/>
      <c r="R40" s="901"/>
      <c r="S40" s="902"/>
      <c r="T40" s="950"/>
      <c r="U40" s="902"/>
      <c r="V40" s="950"/>
      <c r="W40" s="901"/>
      <c r="X40" s="901"/>
      <c r="Y40" s="902"/>
      <c r="Z40" s="950"/>
      <c r="AA40" s="902"/>
      <c r="AB40" s="951"/>
      <c r="AE40" s="898"/>
      <c r="AF40" s="898"/>
      <c r="AG40" s="898"/>
      <c r="AT40" s="898"/>
      <c r="AU40" s="898"/>
      <c r="AV40" s="898"/>
      <c r="AW40" s="898"/>
      <c r="BJ40" s="898"/>
      <c r="BK40" s="898"/>
      <c r="BL40" s="898"/>
      <c r="BM40" s="898"/>
      <c r="BZ40" s="898"/>
      <c r="CA40" s="898"/>
      <c r="CB40" s="898"/>
      <c r="CC40" s="898"/>
      <c r="CP40" s="898"/>
      <c r="CQ40" s="898"/>
      <c r="CR40" s="898"/>
      <c r="CS40" s="898"/>
      <c r="DF40" s="898"/>
      <c r="DG40" s="898"/>
      <c r="DH40" s="898"/>
      <c r="DI40" s="898"/>
      <c r="DV40" s="898"/>
      <c r="DW40" s="898"/>
      <c r="DX40" s="898"/>
      <c r="DY40" s="898"/>
      <c r="EL40" s="898"/>
      <c r="EM40" s="898"/>
      <c r="EN40" s="898"/>
      <c r="EO40" s="898"/>
      <c r="FB40" s="898"/>
      <c r="FC40" s="898"/>
      <c r="FD40" s="898"/>
      <c r="FE40" s="898"/>
      <c r="FR40" s="898"/>
      <c r="FS40" s="898"/>
      <c r="FT40" s="898"/>
      <c r="FU40" s="898"/>
      <c r="GH40" s="898"/>
      <c r="GI40" s="898"/>
      <c r="GJ40" s="898"/>
      <c r="GK40" s="898"/>
      <c r="GX40" s="898"/>
      <c r="GY40" s="898"/>
      <c r="GZ40" s="898"/>
      <c r="HA40" s="898"/>
      <c r="HN40" s="898"/>
      <c r="HO40" s="898"/>
      <c r="HP40" s="898"/>
      <c r="HQ40" s="898"/>
      <c r="ID40" s="898"/>
      <c r="IE40" s="898"/>
      <c r="IF40" s="898"/>
      <c r="IG40" s="898"/>
      <c r="IT40" s="898"/>
      <c r="IU40" s="898"/>
      <c r="IV40" s="898"/>
      <c r="IW40" s="898"/>
      <c r="JJ40" s="898"/>
      <c r="JK40" s="898"/>
      <c r="JL40" s="898"/>
      <c r="JM40" s="898"/>
      <c r="JZ40" s="898"/>
      <c r="KA40" s="898"/>
      <c r="KB40" s="898"/>
      <c r="KC40" s="898"/>
      <c r="KP40" s="898"/>
      <c r="KQ40" s="898"/>
      <c r="KR40" s="898"/>
      <c r="KS40" s="898"/>
      <c r="LF40" s="898"/>
      <c r="LG40" s="898"/>
      <c r="LH40" s="898"/>
      <c r="LI40" s="898"/>
      <c r="LV40" s="898"/>
      <c r="LW40" s="898"/>
      <c r="LX40" s="898"/>
      <c r="LY40" s="898"/>
      <c r="ML40" s="898"/>
      <c r="MM40" s="898"/>
      <c r="MN40" s="898"/>
      <c r="MO40" s="898"/>
      <c r="NB40" s="898"/>
      <c r="NC40" s="898"/>
      <c r="ND40" s="898"/>
      <c r="NE40" s="898"/>
      <c r="NR40" s="898"/>
      <c r="NS40" s="898"/>
      <c r="NT40" s="898"/>
      <c r="NU40" s="898"/>
      <c r="OH40" s="898"/>
      <c r="OI40" s="898"/>
      <c r="OJ40" s="898"/>
      <c r="OK40" s="898"/>
      <c r="OX40" s="898"/>
      <c r="OY40" s="898"/>
      <c r="OZ40" s="898"/>
      <c r="PA40" s="898"/>
      <c r="PN40" s="898"/>
      <c r="PO40" s="898"/>
      <c r="PP40" s="898"/>
      <c r="PQ40" s="898"/>
      <c r="QD40" s="898"/>
      <c r="QE40" s="898"/>
      <c r="QF40" s="898"/>
      <c r="QG40" s="898"/>
      <c r="QT40" s="898"/>
      <c r="QU40" s="898"/>
      <c r="QV40" s="898"/>
      <c r="QW40" s="898"/>
    </row>
    <row r="41" ht="36" customHeight="1">
      <c r="A41" s="957"/>
      <c r="B41" s="901"/>
      <c r="C41" s="902"/>
      <c r="D41" s="947"/>
      <c r="E41" s="901"/>
      <c r="F41" s="901"/>
      <c r="G41" s="902"/>
      <c r="H41" s="959"/>
      <c r="I41" s="901"/>
      <c r="J41" s="901"/>
      <c r="K41" s="902"/>
      <c r="L41" s="950"/>
      <c r="M41" s="901"/>
      <c r="N41" s="901"/>
      <c r="O41" s="902"/>
      <c r="P41" s="954"/>
      <c r="Q41" s="901"/>
      <c r="R41" s="901"/>
      <c r="S41" s="902"/>
      <c r="T41" s="950"/>
      <c r="U41" s="902"/>
      <c r="V41" s="950"/>
      <c r="W41" s="901"/>
      <c r="X41" s="901"/>
      <c r="Y41" s="902"/>
      <c r="Z41" s="950"/>
      <c r="AA41" s="902"/>
      <c r="AB41" s="951"/>
      <c r="AE41" s="898"/>
      <c r="AF41" s="898"/>
      <c r="AG41" s="898"/>
      <c r="AT41" s="898"/>
      <c r="AU41" s="898"/>
      <c r="AV41" s="898"/>
      <c r="AW41" s="898"/>
      <c r="BJ41" s="898"/>
      <c r="BK41" s="898"/>
      <c r="BL41" s="898"/>
      <c r="BM41" s="898"/>
      <c r="BZ41" s="898"/>
      <c r="CA41" s="898"/>
      <c r="CB41" s="898"/>
      <c r="CC41" s="898"/>
      <c r="CP41" s="898"/>
      <c r="CQ41" s="898"/>
      <c r="CR41" s="898"/>
      <c r="CS41" s="898"/>
      <c r="DF41" s="898"/>
      <c r="DG41" s="898"/>
      <c r="DH41" s="898"/>
      <c r="DI41" s="898"/>
      <c r="DV41" s="898"/>
      <c r="DW41" s="898"/>
      <c r="DX41" s="898"/>
      <c r="DY41" s="898"/>
      <c r="EL41" s="898"/>
      <c r="EM41" s="898"/>
      <c r="EN41" s="898"/>
      <c r="EO41" s="898"/>
      <c r="FB41" s="898"/>
      <c r="FC41" s="898"/>
      <c r="FD41" s="898"/>
      <c r="FE41" s="898"/>
      <c r="FR41" s="898"/>
      <c r="FS41" s="898"/>
      <c r="FT41" s="898"/>
      <c r="FU41" s="898"/>
      <c r="GH41" s="898"/>
      <c r="GI41" s="898"/>
      <c r="GJ41" s="898"/>
      <c r="GK41" s="898"/>
      <c r="GX41" s="898"/>
      <c r="GY41" s="898"/>
      <c r="GZ41" s="898"/>
      <c r="HA41" s="898"/>
      <c r="HN41" s="898"/>
      <c r="HO41" s="898"/>
      <c r="HP41" s="898"/>
      <c r="HQ41" s="898"/>
      <c r="ID41" s="898"/>
      <c r="IE41" s="898"/>
      <c r="IF41" s="898"/>
      <c r="IG41" s="898"/>
      <c r="IT41" s="898"/>
      <c r="IU41" s="898"/>
      <c r="IV41" s="898"/>
      <c r="IW41" s="898"/>
      <c r="JJ41" s="898"/>
      <c r="JK41" s="898"/>
      <c r="JL41" s="898"/>
      <c r="JM41" s="898"/>
      <c r="JZ41" s="898"/>
      <c r="KA41" s="898"/>
      <c r="KB41" s="898"/>
      <c r="KC41" s="898"/>
      <c r="KP41" s="898"/>
      <c r="KQ41" s="898"/>
      <c r="KR41" s="898"/>
      <c r="KS41" s="898"/>
      <c r="LF41" s="898"/>
      <c r="LG41" s="898"/>
      <c r="LH41" s="898"/>
      <c r="LI41" s="898"/>
      <c r="LV41" s="898"/>
      <c r="LW41" s="898"/>
      <c r="LX41" s="898"/>
      <c r="LY41" s="898"/>
      <c r="ML41" s="898"/>
      <c r="MM41" s="898"/>
      <c r="MN41" s="898"/>
      <c r="MO41" s="898"/>
      <c r="NB41" s="898"/>
      <c r="NC41" s="898"/>
      <c r="ND41" s="898"/>
      <c r="NE41" s="898"/>
      <c r="NR41" s="898"/>
      <c r="NS41" s="898"/>
      <c r="NT41" s="898"/>
      <c r="NU41" s="898"/>
      <c r="OH41" s="898"/>
      <c r="OI41" s="898"/>
      <c r="OJ41" s="898"/>
      <c r="OK41" s="898"/>
      <c r="OX41" s="898"/>
      <c r="OY41" s="898"/>
      <c r="OZ41" s="898"/>
      <c r="PA41" s="898"/>
      <c r="PN41" s="898"/>
      <c r="PO41" s="898"/>
      <c r="PP41" s="898"/>
      <c r="PQ41" s="898"/>
      <c r="QD41" s="898"/>
      <c r="QE41" s="898"/>
      <c r="QF41" s="898"/>
      <c r="QG41" s="898"/>
      <c r="QT41" s="898"/>
      <c r="QU41" s="898"/>
      <c r="QV41" s="898"/>
      <c r="QW41" s="898"/>
    </row>
    <row r="42" ht="36" customHeight="1">
      <c r="A42" s="957"/>
      <c r="B42" s="901"/>
      <c r="C42" s="902"/>
      <c r="D42" s="947"/>
      <c r="E42" s="901"/>
      <c r="F42" s="901"/>
      <c r="G42" s="902"/>
      <c r="H42" s="959"/>
      <c r="I42" s="901"/>
      <c r="J42" s="901"/>
      <c r="K42" s="902"/>
      <c r="L42" s="950"/>
      <c r="M42" s="901"/>
      <c r="N42" s="901"/>
      <c r="O42" s="902"/>
      <c r="P42" s="954"/>
      <c r="Q42" s="901"/>
      <c r="R42" s="901"/>
      <c r="S42" s="902"/>
      <c r="T42" s="950"/>
      <c r="U42" s="902"/>
      <c r="V42" s="950"/>
      <c r="W42" s="901"/>
      <c r="X42" s="901"/>
      <c r="Y42" s="902"/>
      <c r="Z42" s="950"/>
      <c r="AA42" s="902"/>
      <c r="AB42" s="951"/>
      <c r="AE42" s="898"/>
      <c r="AF42" s="898"/>
      <c r="AG42" s="898"/>
      <c r="AT42" s="898"/>
      <c r="AU42" s="898"/>
      <c r="AV42" s="898"/>
      <c r="AW42" s="898"/>
      <c r="BJ42" s="898"/>
      <c r="BK42" s="898"/>
      <c r="BL42" s="898"/>
      <c r="BM42" s="898"/>
      <c r="BZ42" s="898"/>
      <c r="CA42" s="898"/>
      <c r="CB42" s="898"/>
      <c r="CC42" s="898"/>
      <c r="CP42" s="898"/>
      <c r="CQ42" s="898"/>
      <c r="CR42" s="898"/>
      <c r="CS42" s="898"/>
      <c r="DF42" s="898"/>
      <c r="DG42" s="898"/>
      <c r="DH42" s="898"/>
      <c r="DI42" s="898"/>
      <c r="DV42" s="898"/>
      <c r="DW42" s="898"/>
      <c r="DX42" s="898"/>
      <c r="DY42" s="898"/>
      <c r="EL42" s="898"/>
      <c r="EM42" s="898"/>
      <c r="EN42" s="898"/>
      <c r="EO42" s="898"/>
      <c r="FB42" s="898"/>
      <c r="FC42" s="898"/>
      <c r="FD42" s="898"/>
      <c r="FE42" s="898"/>
      <c r="FR42" s="898"/>
      <c r="FS42" s="898"/>
      <c r="FT42" s="898"/>
      <c r="FU42" s="898"/>
      <c r="GH42" s="898"/>
      <c r="GI42" s="898"/>
      <c r="GJ42" s="898"/>
      <c r="GK42" s="898"/>
      <c r="GX42" s="898"/>
      <c r="GY42" s="898"/>
      <c r="GZ42" s="898"/>
      <c r="HA42" s="898"/>
      <c r="HN42" s="898"/>
      <c r="HO42" s="898"/>
      <c r="HP42" s="898"/>
      <c r="HQ42" s="898"/>
      <c r="ID42" s="898"/>
      <c r="IE42" s="898"/>
      <c r="IF42" s="898"/>
      <c r="IG42" s="898"/>
      <c r="IT42" s="898"/>
      <c r="IU42" s="898"/>
      <c r="IV42" s="898"/>
      <c r="IW42" s="898"/>
      <c r="JJ42" s="898"/>
      <c r="JK42" s="898"/>
      <c r="JL42" s="898"/>
      <c r="JM42" s="898"/>
      <c r="JZ42" s="898"/>
      <c r="KA42" s="898"/>
      <c r="KB42" s="898"/>
      <c r="KC42" s="898"/>
      <c r="KP42" s="898"/>
      <c r="KQ42" s="898"/>
      <c r="KR42" s="898"/>
      <c r="KS42" s="898"/>
      <c r="LF42" s="898"/>
      <c r="LG42" s="898"/>
      <c r="LH42" s="898"/>
      <c r="LI42" s="898"/>
      <c r="LV42" s="898"/>
      <c r="LW42" s="898"/>
      <c r="LX42" s="898"/>
      <c r="LY42" s="898"/>
      <c r="ML42" s="898"/>
      <c r="MM42" s="898"/>
      <c r="MN42" s="898"/>
      <c r="MO42" s="898"/>
      <c r="NB42" s="898"/>
      <c r="NC42" s="898"/>
      <c r="ND42" s="898"/>
      <c r="NE42" s="898"/>
      <c r="NR42" s="898"/>
      <c r="NS42" s="898"/>
      <c r="NT42" s="898"/>
      <c r="NU42" s="898"/>
      <c r="OH42" s="898"/>
      <c r="OI42" s="898"/>
      <c r="OJ42" s="898"/>
      <c r="OK42" s="898"/>
      <c r="OX42" s="898"/>
      <c r="OY42" s="898"/>
      <c r="OZ42" s="898"/>
      <c r="PA42" s="898"/>
      <c r="PN42" s="898"/>
      <c r="PO42" s="898"/>
      <c r="PP42" s="898"/>
      <c r="PQ42" s="898"/>
      <c r="QD42" s="898"/>
      <c r="QE42" s="898"/>
      <c r="QF42" s="898"/>
      <c r="QG42" s="898"/>
      <c r="QT42" s="898"/>
      <c r="QU42" s="898"/>
      <c r="QV42" s="898"/>
      <c r="QW42" s="898"/>
    </row>
    <row r="43" ht="36" customHeight="1">
      <c r="A43" s="957"/>
      <c r="B43" s="901"/>
      <c r="C43" s="902"/>
      <c r="D43" s="947"/>
      <c r="E43" s="901"/>
      <c r="F43" s="901"/>
      <c r="G43" s="902"/>
      <c r="H43" s="959"/>
      <c r="I43" s="901"/>
      <c r="J43" s="901"/>
      <c r="K43" s="902"/>
      <c r="L43" s="950"/>
      <c r="M43" s="901"/>
      <c r="N43" s="901"/>
      <c r="O43" s="902"/>
      <c r="P43" s="954"/>
      <c r="Q43" s="901"/>
      <c r="R43" s="901"/>
      <c r="S43" s="902"/>
      <c r="T43" s="950"/>
      <c r="U43" s="902"/>
      <c r="V43" s="950"/>
      <c r="W43" s="901"/>
      <c r="X43" s="901"/>
      <c r="Y43" s="902"/>
      <c r="Z43" s="950"/>
      <c r="AA43" s="902"/>
      <c r="AB43" s="951"/>
      <c r="AE43" s="898"/>
      <c r="AF43" s="898"/>
      <c r="AG43" s="898"/>
      <c r="AT43" s="898"/>
      <c r="AU43" s="898"/>
      <c r="AV43" s="898"/>
      <c r="AW43" s="898"/>
      <c r="BJ43" s="898"/>
      <c r="BK43" s="898"/>
      <c r="BL43" s="898"/>
      <c r="BM43" s="898"/>
      <c r="BZ43" s="898"/>
      <c r="CA43" s="898"/>
      <c r="CB43" s="898"/>
      <c r="CC43" s="898"/>
      <c r="CP43" s="898"/>
      <c r="CQ43" s="898"/>
      <c r="CR43" s="898"/>
      <c r="CS43" s="898"/>
      <c r="DF43" s="898"/>
      <c r="DG43" s="898"/>
      <c r="DH43" s="898"/>
      <c r="DI43" s="898"/>
      <c r="DV43" s="898"/>
      <c r="DW43" s="898"/>
      <c r="DX43" s="898"/>
      <c r="DY43" s="898"/>
      <c r="EL43" s="898"/>
      <c r="EM43" s="898"/>
      <c r="EN43" s="898"/>
      <c r="EO43" s="898"/>
      <c r="FB43" s="898"/>
      <c r="FC43" s="898"/>
      <c r="FD43" s="898"/>
      <c r="FE43" s="898"/>
      <c r="FR43" s="898"/>
      <c r="FS43" s="898"/>
      <c r="FT43" s="898"/>
      <c r="FU43" s="898"/>
      <c r="GH43" s="898"/>
      <c r="GI43" s="898"/>
      <c r="GJ43" s="898"/>
      <c r="GK43" s="898"/>
      <c r="GX43" s="898"/>
      <c r="GY43" s="898"/>
      <c r="GZ43" s="898"/>
      <c r="HA43" s="898"/>
      <c r="HN43" s="898"/>
      <c r="HO43" s="898"/>
      <c r="HP43" s="898"/>
      <c r="HQ43" s="898"/>
      <c r="ID43" s="898"/>
      <c r="IE43" s="898"/>
      <c r="IF43" s="898"/>
      <c r="IG43" s="898"/>
      <c r="IT43" s="898"/>
      <c r="IU43" s="898"/>
      <c r="IV43" s="898"/>
      <c r="IW43" s="898"/>
      <c r="JJ43" s="898"/>
      <c r="JK43" s="898"/>
      <c r="JL43" s="898"/>
      <c r="JM43" s="898"/>
      <c r="JZ43" s="898"/>
      <c r="KA43" s="898"/>
      <c r="KB43" s="898"/>
      <c r="KC43" s="898"/>
      <c r="KP43" s="898"/>
      <c r="KQ43" s="898"/>
      <c r="KR43" s="898"/>
      <c r="KS43" s="898"/>
      <c r="LF43" s="898"/>
      <c r="LG43" s="898"/>
      <c r="LH43" s="898"/>
      <c r="LI43" s="898"/>
      <c r="LV43" s="898"/>
      <c r="LW43" s="898"/>
      <c r="LX43" s="898"/>
      <c r="LY43" s="898"/>
      <c r="ML43" s="898"/>
      <c r="MM43" s="898"/>
      <c r="MN43" s="898"/>
      <c r="MO43" s="898"/>
      <c r="NB43" s="898"/>
      <c r="NC43" s="898"/>
      <c r="ND43" s="898"/>
      <c r="NE43" s="898"/>
      <c r="NR43" s="898"/>
      <c r="NS43" s="898"/>
      <c r="NT43" s="898"/>
      <c r="NU43" s="898"/>
      <c r="OH43" s="898"/>
      <c r="OI43" s="898"/>
      <c r="OJ43" s="898"/>
      <c r="OK43" s="898"/>
      <c r="OX43" s="898"/>
      <c r="OY43" s="898"/>
      <c r="OZ43" s="898"/>
      <c r="PA43" s="898"/>
      <c r="PN43" s="898"/>
      <c r="PO43" s="898"/>
      <c r="PP43" s="898"/>
      <c r="PQ43" s="898"/>
      <c r="QD43" s="898"/>
      <c r="QE43" s="898"/>
      <c r="QF43" s="898"/>
      <c r="QG43" s="898"/>
      <c r="QT43" s="898"/>
      <c r="QU43" s="898"/>
      <c r="QV43" s="898"/>
      <c r="QW43" s="898"/>
    </row>
    <row r="44" ht="36" customHeight="1">
      <c r="A44" s="957"/>
      <c r="B44" s="901"/>
      <c r="C44" s="902"/>
      <c r="D44" s="947"/>
      <c r="E44" s="901"/>
      <c r="F44" s="901"/>
      <c r="G44" s="902"/>
      <c r="H44" s="959"/>
      <c r="I44" s="901"/>
      <c r="J44" s="901"/>
      <c r="K44" s="902"/>
      <c r="L44" s="950"/>
      <c r="M44" s="901"/>
      <c r="N44" s="901"/>
      <c r="O44" s="902"/>
      <c r="P44" s="954"/>
      <c r="Q44" s="901"/>
      <c r="R44" s="901"/>
      <c r="S44" s="902"/>
      <c r="T44" s="950"/>
      <c r="U44" s="902"/>
      <c r="V44" s="950"/>
      <c r="W44" s="901"/>
      <c r="X44" s="901"/>
      <c r="Y44" s="902"/>
      <c r="Z44" s="950"/>
      <c r="AA44" s="902"/>
      <c r="AB44" s="951"/>
      <c r="AE44" s="898"/>
      <c r="AF44" s="898"/>
      <c r="AG44" s="898"/>
      <c r="AT44" s="898"/>
      <c r="AU44" s="898"/>
      <c r="AV44" s="898"/>
      <c r="AW44" s="898"/>
      <c r="BJ44" s="898"/>
      <c r="BK44" s="898"/>
      <c r="BL44" s="898"/>
      <c r="BM44" s="898"/>
      <c r="BZ44" s="898"/>
      <c r="CA44" s="898"/>
      <c r="CB44" s="898"/>
      <c r="CC44" s="898"/>
      <c r="CP44" s="898"/>
      <c r="CQ44" s="898"/>
      <c r="CR44" s="898"/>
      <c r="CS44" s="898"/>
      <c r="DF44" s="898"/>
      <c r="DG44" s="898"/>
      <c r="DH44" s="898"/>
      <c r="DI44" s="898"/>
      <c r="DV44" s="898"/>
      <c r="DW44" s="898"/>
      <c r="DX44" s="898"/>
      <c r="DY44" s="898"/>
      <c r="EL44" s="898"/>
      <c r="EM44" s="898"/>
      <c r="EN44" s="898"/>
      <c r="EO44" s="898"/>
      <c r="FB44" s="898"/>
      <c r="FC44" s="898"/>
      <c r="FD44" s="898"/>
      <c r="FE44" s="898"/>
      <c r="FR44" s="898"/>
      <c r="FS44" s="898"/>
      <c r="FT44" s="898"/>
      <c r="FU44" s="898"/>
      <c r="GH44" s="898"/>
      <c r="GI44" s="898"/>
      <c r="GJ44" s="898"/>
      <c r="GK44" s="898"/>
      <c r="GX44" s="898"/>
      <c r="GY44" s="898"/>
      <c r="GZ44" s="898"/>
      <c r="HA44" s="898"/>
      <c r="HN44" s="898"/>
      <c r="HO44" s="898"/>
      <c r="HP44" s="898"/>
      <c r="HQ44" s="898"/>
      <c r="ID44" s="898"/>
      <c r="IE44" s="898"/>
      <c r="IF44" s="898"/>
      <c r="IG44" s="898"/>
      <c r="IT44" s="898"/>
      <c r="IU44" s="898"/>
      <c r="IV44" s="898"/>
      <c r="IW44" s="898"/>
      <c r="JJ44" s="898"/>
      <c r="JK44" s="898"/>
      <c r="JL44" s="898"/>
      <c r="JM44" s="898"/>
      <c r="JZ44" s="898"/>
      <c r="KA44" s="898"/>
      <c r="KB44" s="898"/>
      <c r="KC44" s="898"/>
      <c r="KP44" s="898"/>
      <c r="KQ44" s="898"/>
      <c r="KR44" s="898"/>
      <c r="KS44" s="898"/>
      <c r="LF44" s="898"/>
      <c r="LG44" s="898"/>
      <c r="LH44" s="898"/>
      <c r="LI44" s="898"/>
      <c r="LV44" s="898"/>
      <c r="LW44" s="898"/>
      <c r="LX44" s="898"/>
      <c r="LY44" s="898"/>
      <c r="ML44" s="898"/>
      <c r="MM44" s="898"/>
      <c r="MN44" s="898"/>
      <c r="MO44" s="898"/>
      <c r="NB44" s="898"/>
      <c r="NC44" s="898"/>
      <c r="ND44" s="898"/>
      <c r="NE44" s="898"/>
      <c r="NR44" s="898"/>
      <c r="NS44" s="898"/>
      <c r="NT44" s="898"/>
      <c r="NU44" s="898"/>
      <c r="OH44" s="898"/>
      <c r="OI44" s="898"/>
      <c r="OJ44" s="898"/>
      <c r="OK44" s="898"/>
      <c r="OX44" s="898"/>
      <c r="OY44" s="898"/>
      <c r="OZ44" s="898"/>
      <c r="PA44" s="898"/>
      <c r="PN44" s="898"/>
      <c r="PO44" s="898"/>
      <c r="PP44" s="898"/>
      <c r="PQ44" s="898"/>
      <c r="QD44" s="898"/>
      <c r="QE44" s="898"/>
      <c r="QF44" s="898"/>
      <c r="QG44" s="898"/>
      <c r="QT44" s="898"/>
      <c r="QU44" s="898"/>
      <c r="QV44" s="898"/>
      <c r="QW44" s="898"/>
    </row>
    <row r="45" ht="36" customHeight="1">
      <c r="A45" s="957"/>
      <c r="B45" s="901"/>
      <c r="C45" s="902"/>
      <c r="D45" s="947"/>
      <c r="E45" s="901"/>
      <c r="F45" s="901"/>
      <c r="G45" s="902"/>
      <c r="H45" s="959"/>
      <c r="I45" s="901"/>
      <c r="J45" s="901"/>
      <c r="K45" s="902"/>
      <c r="L45" s="950"/>
      <c r="M45" s="901"/>
      <c r="N45" s="901"/>
      <c r="O45" s="902"/>
      <c r="P45" s="954"/>
      <c r="Q45" s="901"/>
      <c r="R45" s="901"/>
      <c r="S45" s="902"/>
      <c r="T45" s="950"/>
      <c r="U45" s="902"/>
      <c r="V45" s="950"/>
      <c r="W45" s="901"/>
      <c r="X45" s="901"/>
      <c r="Y45" s="902"/>
      <c r="Z45" s="950"/>
      <c r="AA45" s="902"/>
      <c r="AB45" s="951"/>
      <c r="AE45" s="898"/>
      <c r="AF45" s="898"/>
      <c r="AG45" s="898"/>
      <c r="AT45" s="898"/>
      <c r="AU45" s="898"/>
      <c r="AV45" s="898"/>
      <c r="AW45" s="898"/>
      <c r="BJ45" s="898"/>
      <c r="BK45" s="898"/>
      <c r="BL45" s="898"/>
      <c r="BM45" s="898"/>
      <c r="BZ45" s="898"/>
      <c r="CA45" s="898"/>
      <c r="CB45" s="898"/>
      <c r="CC45" s="898"/>
      <c r="CP45" s="898"/>
      <c r="CQ45" s="898"/>
      <c r="CR45" s="898"/>
      <c r="CS45" s="898"/>
      <c r="DF45" s="898"/>
      <c r="DG45" s="898"/>
      <c r="DH45" s="898"/>
      <c r="DI45" s="898"/>
      <c r="DV45" s="898"/>
      <c r="DW45" s="898"/>
      <c r="DX45" s="898"/>
      <c r="DY45" s="898"/>
      <c r="EL45" s="898"/>
      <c r="EM45" s="898"/>
      <c r="EN45" s="898"/>
      <c r="EO45" s="898"/>
      <c r="FB45" s="898"/>
      <c r="FC45" s="898"/>
      <c r="FD45" s="898"/>
      <c r="FE45" s="898"/>
      <c r="FR45" s="898"/>
      <c r="FS45" s="898"/>
      <c r="FT45" s="898"/>
      <c r="FU45" s="898"/>
      <c r="GH45" s="898"/>
      <c r="GI45" s="898"/>
      <c r="GJ45" s="898"/>
      <c r="GK45" s="898"/>
      <c r="GX45" s="898"/>
      <c r="GY45" s="898"/>
      <c r="GZ45" s="898"/>
      <c r="HA45" s="898"/>
      <c r="HN45" s="898"/>
      <c r="HO45" s="898"/>
      <c r="HP45" s="898"/>
      <c r="HQ45" s="898"/>
      <c r="ID45" s="898"/>
      <c r="IE45" s="898"/>
      <c r="IF45" s="898"/>
      <c r="IG45" s="898"/>
      <c r="IT45" s="898"/>
      <c r="IU45" s="898"/>
      <c r="IV45" s="898"/>
      <c r="IW45" s="898"/>
      <c r="JJ45" s="898"/>
      <c r="JK45" s="898"/>
      <c r="JL45" s="898"/>
      <c r="JM45" s="898"/>
      <c r="JZ45" s="898"/>
      <c r="KA45" s="898"/>
      <c r="KB45" s="898"/>
      <c r="KC45" s="898"/>
      <c r="KP45" s="898"/>
      <c r="KQ45" s="898"/>
      <c r="KR45" s="898"/>
      <c r="KS45" s="898"/>
      <c r="LF45" s="898"/>
      <c r="LG45" s="898"/>
      <c r="LH45" s="898"/>
      <c r="LI45" s="898"/>
      <c r="LV45" s="898"/>
      <c r="LW45" s="898"/>
      <c r="LX45" s="898"/>
      <c r="LY45" s="898"/>
      <c r="ML45" s="898"/>
      <c r="MM45" s="898"/>
      <c r="MN45" s="898"/>
      <c r="MO45" s="898"/>
      <c r="NB45" s="898"/>
      <c r="NC45" s="898"/>
      <c r="ND45" s="898"/>
      <c r="NE45" s="898"/>
      <c r="NR45" s="898"/>
      <c r="NS45" s="898"/>
      <c r="NT45" s="898"/>
      <c r="NU45" s="898"/>
      <c r="OH45" s="898"/>
      <c r="OI45" s="898"/>
      <c r="OJ45" s="898"/>
      <c r="OK45" s="898"/>
      <c r="OX45" s="898"/>
      <c r="OY45" s="898"/>
      <c r="OZ45" s="898"/>
      <c r="PA45" s="898"/>
      <c r="PN45" s="898"/>
      <c r="PO45" s="898"/>
      <c r="PP45" s="898"/>
      <c r="PQ45" s="898"/>
      <c r="QD45" s="898"/>
      <c r="QE45" s="898"/>
      <c r="QF45" s="898"/>
      <c r="QG45" s="898"/>
      <c r="QT45" s="898"/>
      <c r="QU45" s="898"/>
      <c r="QV45" s="898"/>
      <c r="QW45" s="898"/>
    </row>
    <row r="46" s="960" customFormat="1" ht="21" customHeight="1">
      <c r="A46" s="927" t="s">
        <v>6733</v>
      </c>
      <c r="B46" s="960"/>
      <c r="C46" s="960"/>
      <c r="D46" s="960"/>
      <c r="E46" s="960"/>
      <c r="F46" s="960"/>
      <c r="G46" s="960"/>
      <c r="H46" s="960"/>
      <c r="I46" s="960"/>
      <c r="J46" s="960"/>
      <c r="K46" s="960"/>
      <c r="L46" s="960"/>
      <c r="M46" s="960"/>
      <c r="N46" s="960"/>
      <c r="O46" s="960"/>
      <c r="P46" s="960"/>
      <c r="Q46" s="960"/>
      <c r="R46" s="960"/>
      <c r="S46" s="960"/>
      <c r="T46" s="960"/>
      <c r="U46" s="960"/>
      <c r="V46" s="960"/>
      <c r="W46" s="960"/>
      <c r="X46" s="960"/>
      <c r="Y46" s="960"/>
      <c r="Z46" s="960"/>
      <c r="AA46" s="960"/>
      <c r="AB46" s="898"/>
      <c r="AC46" s="898"/>
      <c r="AD46" s="898"/>
    </row>
    <row r="47" s="960" customFormat="1" ht="21" customHeight="1">
      <c r="A47" s="961"/>
      <c r="B47" s="898"/>
      <c r="C47" s="898"/>
      <c r="D47" s="898"/>
      <c r="E47" s="898"/>
      <c r="F47" s="898"/>
      <c r="G47" s="898"/>
      <c r="H47" s="898"/>
      <c r="I47" s="898"/>
      <c r="J47" s="898"/>
      <c r="K47" s="898"/>
      <c r="L47" s="898"/>
      <c r="M47" s="898"/>
      <c r="N47" s="898"/>
      <c r="O47" s="898"/>
      <c r="P47" s="962"/>
      <c r="Q47" s="898"/>
      <c r="R47" s="898"/>
      <c r="S47" s="898"/>
      <c r="T47" s="898"/>
      <c r="U47" s="898"/>
      <c r="V47" s="898"/>
      <c r="W47" s="898"/>
      <c r="X47" s="898"/>
      <c r="Y47" s="898"/>
      <c r="Z47" s="962"/>
      <c r="AA47" s="963" t="s">
        <v>6734</v>
      </c>
      <c r="AB47" s="964"/>
      <c r="AC47" s="898"/>
      <c r="AD47" s="898"/>
    </row>
    <row r="48" s="960" customFormat="1" ht="21" customHeight="1">
      <c r="A48" s="965" t="s">
        <v>6735</v>
      </c>
      <c r="B48" s="966" t="s">
        <v>6736</v>
      </c>
      <c r="C48" s="966" t="s">
        <v>6727</v>
      </c>
      <c r="D48" s="966" t="s">
        <v>6729</v>
      </c>
      <c r="E48" s="967"/>
      <c r="F48" s="967"/>
      <c r="G48" s="967"/>
      <c r="H48" s="967"/>
      <c r="I48" s="967"/>
      <c r="J48" s="967"/>
      <c r="K48" s="967"/>
      <c r="L48" s="967"/>
      <c r="M48" s="967"/>
      <c r="N48" s="967"/>
      <c r="O48" s="967"/>
      <c r="P48" s="967"/>
      <c r="Q48" s="967"/>
      <c r="R48" s="967"/>
      <c r="S48" s="967"/>
      <c r="T48" s="967"/>
      <c r="U48" s="967"/>
      <c r="V48" s="967"/>
      <c r="W48" s="967"/>
      <c r="X48" s="967"/>
      <c r="Y48" s="967"/>
      <c r="Z48" s="967"/>
      <c r="AA48" s="964" t="s">
        <v>6737</v>
      </c>
      <c r="AB48" s="964"/>
      <c r="AC48" s="898"/>
      <c r="AD48" s="898"/>
    </row>
    <row r="49" s="960" customFormat="1" ht="21" customHeight="1">
      <c r="A49" s="953"/>
      <c r="B49" s="717"/>
      <c r="C49" s="717"/>
      <c r="D49" s="717"/>
      <c r="E49" s="717"/>
      <c r="F49" s="717"/>
      <c r="G49" s="717"/>
      <c r="H49" s="717"/>
      <c r="I49" s="717"/>
      <c r="J49" s="717"/>
      <c r="K49" s="717"/>
      <c r="L49" s="717"/>
      <c r="M49" s="717"/>
      <c r="N49" s="717"/>
      <c r="O49" s="717"/>
      <c r="P49" s="717"/>
      <c r="Q49" s="717"/>
      <c r="R49" s="717"/>
      <c r="S49" s="717"/>
      <c r="T49" s="717"/>
      <c r="U49" s="717"/>
      <c r="V49" s="717"/>
      <c r="W49" s="717"/>
      <c r="X49" s="717"/>
      <c r="Y49" s="717"/>
      <c r="Z49" s="717"/>
      <c r="AA49" s="960"/>
      <c r="AB49" s="964"/>
      <c r="AC49" s="898"/>
      <c r="AD49" s="898"/>
    </row>
    <row r="50" s="960" customFormat="1" ht="21" customHeight="1">
      <c r="A50" s="953"/>
      <c r="B50" s="717"/>
      <c r="C50" s="717"/>
      <c r="D50" s="552"/>
      <c r="E50" s="552"/>
      <c r="F50" s="552"/>
      <c r="G50" s="552"/>
      <c r="H50" s="552"/>
      <c r="I50" s="552"/>
      <c r="J50" s="552"/>
      <c r="K50" s="552"/>
      <c r="L50" s="552"/>
      <c r="M50" s="552"/>
      <c r="N50" s="552"/>
      <c r="O50" s="552"/>
      <c r="P50" s="552"/>
      <c r="Q50" s="552"/>
      <c r="R50" s="552"/>
      <c r="S50" s="552"/>
      <c r="T50" s="552"/>
      <c r="U50" s="552"/>
      <c r="V50" s="552"/>
      <c r="W50" s="552"/>
      <c r="X50" s="552"/>
      <c r="Y50" s="552"/>
      <c r="Z50" s="552"/>
      <c r="AA50" s="960"/>
      <c r="AB50" s="964"/>
      <c r="AC50" s="898"/>
      <c r="AD50" s="898"/>
    </row>
    <row r="51" s="960" customFormat="1" ht="21" customHeight="1">
      <c r="A51" s="953"/>
      <c r="B51" s="717"/>
      <c r="C51" s="717"/>
      <c r="D51" s="966" t="s">
        <v>6738</v>
      </c>
      <c r="E51" s="968"/>
      <c r="F51" s="967"/>
      <c r="G51" s="967"/>
      <c r="H51" s="967"/>
      <c r="I51" s="967"/>
      <c r="J51" s="967"/>
      <c r="K51" s="967"/>
      <c r="L51" s="967"/>
      <c r="M51" s="967"/>
      <c r="N51" s="967"/>
      <c r="O51" s="967"/>
      <c r="P51" s="967"/>
      <c r="Q51" s="967"/>
      <c r="R51" s="967"/>
      <c r="S51" s="967"/>
      <c r="T51" s="967"/>
      <c r="U51" s="967"/>
      <c r="V51" s="967"/>
      <c r="W51" s="967"/>
      <c r="X51" s="967"/>
      <c r="Y51" s="967"/>
      <c r="Z51" s="967"/>
      <c r="AA51" s="960"/>
      <c r="AB51" s="964"/>
      <c r="AC51" s="898"/>
      <c r="AD51" s="898"/>
    </row>
    <row r="52" s="960" customFormat="1" ht="21" customHeight="1">
      <c r="A52" s="953"/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717"/>
      <c r="T52" s="717"/>
      <c r="U52" s="717"/>
      <c r="V52" s="717"/>
      <c r="W52" s="717"/>
      <c r="X52" s="717"/>
      <c r="Y52" s="717"/>
      <c r="Z52" s="717"/>
      <c r="AA52" s="960"/>
      <c r="AB52" s="964"/>
      <c r="AC52" s="898"/>
      <c r="AD52" s="898"/>
    </row>
    <row r="53" ht="21" customHeight="1">
      <c r="A53" s="953"/>
      <c r="B53" s="717"/>
      <c r="C53" s="717"/>
      <c r="D53" s="717"/>
      <c r="E53" s="717"/>
      <c r="F53" s="717"/>
      <c r="G53" s="717"/>
      <c r="H53" s="717"/>
      <c r="I53" s="717"/>
      <c r="J53" s="717"/>
      <c r="K53" s="717"/>
      <c r="L53" s="717"/>
      <c r="M53" s="717"/>
      <c r="N53" s="717"/>
      <c r="O53" s="717"/>
      <c r="P53" s="717"/>
      <c r="Q53" s="717"/>
      <c r="R53" s="717"/>
      <c r="S53" s="717"/>
      <c r="T53" s="717"/>
      <c r="U53" s="717"/>
      <c r="V53" s="717"/>
      <c r="W53" s="717"/>
      <c r="X53" s="717"/>
      <c r="Y53" s="717"/>
      <c r="Z53" s="717"/>
      <c r="AA53" s="898"/>
      <c r="AB53" s="964"/>
      <c r="AE53" s="898"/>
      <c r="AF53" s="898"/>
      <c r="AG53" s="898"/>
      <c r="AT53" s="898"/>
      <c r="AU53" s="898"/>
      <c r="AV53" s="898"/>
      <c r="AW53" s="898"/>
      <c r="BJ53" s="898"/>
      <c r="BK53" s="898"/>
      <c r="BL53" s="898"/>
      <c r="BM53" s="898"/>
      <c r="BZ53" s="898"/>
      <c r="CA53" s="898"/>
      <c r="CB53" s="898"/>
      <c r="CC53" s="898"/>
      <c r="CP53" s="898"/>
      <c r="CQ53" s="898"/>
      <c r="CR53" s="898"/>
      <c r="CS53" s="898"/>
      <c r="DF53" s="898"/>
      <c r="DG53" s="898"/>
      <c r="DH53" s="898"/>
      <c r="DI53" s="898"/>
      <c r="DV53" s="898"/>
      <c r="DW53" s="898"/>
      <c r="DX53" s="898"/>
      <c r="DY53" s="898"/>
      <c r="EL53" s="898"/>
      <c r="EM53" s="898"/>
      <c r="EN53" s="898"/>
      <c r="EO53" s="898"/>
      <c r="FB53" s="898"/>
      <c r="FC53" s="898"/>
      <c r="FD53" s="898"/>
      <c r="FE53" s="898"/>
      <c r="FR53" s="898"/>
      <c r="FS53" s="898"/>
      <c r="FT53" s="898"/>
      <c r="FU53" s="898"/>
      <c r="GH53" s="898"/>
      <c r="GI53" s="898"/>
      <c r="GJ53" s="898"/>
      <c r="GK53" s="898"/>
      <c r="GX53" s="898"/>
      <c r="GY53" s="898"/>
      <c r="GZ53" s="898"/>
      <c r="HA53" s="898"/>
      <c r="HN53" s="898"/>
      <c r="HO53" s="898"/>
      <c r="HP53" s="898"/>
      <c r="HQ53" s="898"/>
      <c r="ID53" s="898"/>
      <c r="IE53" s="898"/>
      <c r="IF53" s="898"/>
      <c r="IG53" s="898"/>
      <c r="IT53" s="898"/>
      <c r="IU53" s="898"/>
      <c r="IV53" s="898"/>
      <c r="IW53" s="898"/>
      <c r="JJ53" s="898"/>
      <c r="JK53" s="898"/>
      <c r="JL53" s="898"/>
      <c r="JM53" s="898"/>
      <c r="JZ53" s="898"/>
      <c r="KA53" s="898"/>
      <c r="KB53" s="898"/>
      <c r="KC53" s="898"/>
      <c r="KP53" s="898"/>
      <c r="KQ53" s="898"/>
      <c r="KR53" s="898"/>
      <c r="KS53" s="898"/>
      <c r="LF53" s="898"/>
      <c r="LG53" s="898"/>
      <c r="LH53" s="898"/>
      <c r="LI53" s="898"/>
      <c r="LV53" s="898"/>
      <c r="LW53" s="898"/>
      <c r="LX53" s="898"/>
      <c r="LY53" s="898"/>
      <c r="ML53" s="898"/>
      <c r="MM53" s="898"/>
      <c r="MN53" s="898"/>
      <c r="MO53" s="898"/>
      <c r="NB53" s="898"/>
      <c r="NC53" s="898"/>
      <c r="ND53" s="898"/>
      <c r="NE53" s="898"/>
      <c r="NR53" s="898"/>
      <c r="NS53" s="898"/>
      <c r="NT53" s="898"/>
      <c r="NU53" s="898"/>
      <c r="OH53" s="898"/>
      <c r="OI53" s="898"/>
      <c r="OJ53" s="898"/>
      <c r="OK53" s="898"/>
      <c r="OX53" s="898"/>
      <c r="OY53" s="898"/>
      <c r="OZ53" s="898"/>
      <c r="PA53" s="898"/>
      <c r="PN53" s="898"/>
      <c r="PO53" s="898"/>
      <c r="PP53" s="898"/>
      <c r="PQ53" s="898"/>
      <c r="QD53" s="898"/>
      <c r="QE53" s="898"/>
      <c r="QF53" s="898"/>
      <c r="QG53" s="898"/>
      <c r="QT53" s="898"/>
      <c r="QU53" s="898"/>
      <c r="QV53" s="898"/>
      <c r="QW53" s="898"/>
    </row>
    <row r="54" ht="21" customHeight="1">
      <c r="A54" s="953"/>
      <c r="B54" s="717"/>
      <c r="C54" s="717"/>
      <c r="D54" s="717"/>
      <c r="E54" s="717"/>
      <c r="F54" s="717"/>
      <c r="G54" s="717"/>
      <c r="H54" s="717"/>
      <c r="I54" s="717"/>
      <c r="J54" s="717"/>
      <c r="K54" s="717"/>
      <c r="L54" s="717"/>
      <c r="M54" s="717"/>
      <c r="N54" s="717"/>
      <c r="O54" s="717"/>
      <c r="P54" s="717"/>
      <c r="Q54" s="717"/>
      <c r="R54" s="717"/>
      <c r="S54" s="717"/>
      <c r="T54" s="717"/>
      <c r="U54" s="717"/>
      <c r="V54" s="717"/>
      <c r="W54" s="717"/>
      <c r="X54" s="717"/>
      <c r="Y54" s="717"/>
      <c r="Z54" s="717"/>
      <c r="AA54" s="898"/>
      <c r="AB54" s="964"/>
      <c r="AE54" s="898"/>
      <c r="AF54" s="898"/>
      <c r="AG54" s="898"/>
      <c r="AT54" s="898"/>
      <c r="AU54" s="898"/>
      <c r="AV54" s="898"/>
      <c r="AW54" s="898"/>
      <c r="BJ54" s="898"/>
      <c r="BK54" s="898"/>
      <c r="BL54" s="898"/>
      <c r="BM54" s="898"/>
      <c r="BZ54" s="898"/>
      <c r="CA54" s="898"/>
      <c r="CB54" s="898"/>
      <c r="CC54" s="898"/>
      <c r="CP54" s="898"/>
      <c r="CQ54" s="898"/>
      <c r="CR54" s="898"/>
      <c r="CS54" s="898"/>
      <c r="DF54" s="898"/>
      <c r="DG54" s="898"/>
      <c r="DH54" s="898"/>
      <c r="DI54" s="898"/>
      <c r="DV54" s="898"/>
      <c r="DW54" s="898"/>
      <c r="DX54" s="898"/>
      <c r="DY54" s="898"/>
      <c r="EL54" s="898"/>
      <c r="EM54" s="898"/>
      <c r="EN54" s="898"/>
      <c r="EO54" s="898"/>
      <c r="FB54" s="898"/>
      <c r="FC54" s="898"/>
      <c r="FD54" s="898"/>
      <c r="FE54" s="898"/>
      <c r="FR54" s="898"/>
      <c r="FS54" s="898"/>
      <c r="FT54" s="898"/>
      <c r="FU54" s="898"/>
      <c r="GH54" s="898"/>
      <c r="GI54" s="898"/>
      <c r="GJ54" s="898"/>
      <c r="GK54" s="898"/>
      <c r="GX54" s="898"/>
      <c r="GY54" s="898"/>
      <c r="GZ54" s="898"/>
      <c r="HA54" s="898"/>
      <c r="HN54" s="898"/>
      <c r="HO54" s="898"/>
      <c r="HP54" s="898"/>
      <c r="HQ54" s="898"/>
      <c r="ID54" s="898"/>
      <c r="IE54" s="898"/>
      <c r="IF54" s="898"/>
      <c r="IG54" s="898"/>
      <c r="IT54" s="898"/>
      <c r="IU54" s="898"/>
      <c r="IV54" s="898"/>
      <c r="IW54" s="898"/>
      <c r="JJ54" s="898"/>
      <c r="JK54" s="898"/>
      <c r="JL54" s="898"/>
      <c r="JM54" s="898"/>
      <c r="JZ54" s="898"/>
      <c r="KA54" s="898"/>
      <c r="KB54" s="898"/>
      <c r="KC54" s="898"/>
      <c r="KP54" s="898"/>
      <c r="KQ54" s="898"/>
      <c r="KR54" s="898"/>
      <c r="KS54" s="898"/>
      <c r="LF54" s="898"/>
      <c r="LG54" s="898"/>
      <c r="LH54" s="898"/>
      <c r="LI54" s="898"/>
      <c r="LV54" s="898"/>
      <c r="LW54" s="898"/>
      <c r="LX54" s="898"/>
      <c r="LY54" s="898"/>
      <c r="ML54" s="898"/>
      <c r="MM54" s="898"/>
      <c r="MN54" s="898"/>
      <c r="MO54" s="898"/>
      <c r="NB54" s="898"/>
      <c r="NC54" s="898"/>
      <c r="ND54" s="898"/>
      <c r="NE54" s="898"/>
      <c r="NR54" s="898"/>
      <c r="NS54" s="898"/>
      <c r="NT54" s="898"/>
      <c r="NU54" s="898"/>
      <c r="OH54" s="898"/>
      <c r="OI54" s="898"/>
      <c r="OJ54" s="898"/>
      <c r="OK54" s="898"/>
      <c r="OX54" s="898"/>
      <c r="OY54" s="898"/>
      <c r="OZ54" s="898"/>
      <c r="PA54" s="898"/>
      <c r="PN54" s="898"/>
      <c r="PO54" s="898"/>
      <c r="PP54" s="898"/>
      <c r="PQ54" s="898"/>
      <c r="QD54" s="898"/>
      <c r="QE54" s="898"/>
      <c r="QF54" s="898"/>
      <c r="QG54" s="898"/>
      <c r="QT54" s="898"/>
      <c r="QU54" s="898"/>
      <c r="QV54" s="898"/>
      <c r="QW54" s="898"/>
    </row>
    <row r="55" ht="21" customHeight="1">
      <c r="A55" s="953"/>
      <c r="B55" s="717"/>
      <c r="C55" s="717"/>
      <c r="D55" s="717"/>
      <c r="E55" s="717"/>
      <c r="F55" s="717"/>
      <c r="G55" s="717"/>
      <c r="H55" s="717"/>
      <c r="I55" s="717"/>
      <c r="J55" s="717"/>
      <c r="K55" s="717"/>
      <c r="L55" s="717"/>
      <c r="M55" s="717"/>
      <c r="N55" s="717"/>
      <c r="O55" s="717"/>
      <c r="P55" s="717"/>
      <c r="Q55" s="717"/>
      <c r="R55" s="717"/>
      <c r="S55" s="717"/>
      <c r="T55" s="717"/>
      <c r="U55" s="717"/>
      <c r="V55" s="717"/>
      <c r="W55" s="717"/>
      <c r="X55" s="717"/>
      <c r="Y55" s="717"/>
      <c r="Z55" s="717"/>
      <c r="AA55" s="898"/>
      <c r="AB55" s="964"/>
      <c r="AE55" s="898"/>
      <c r="AF55" s="898"/>
      <c r="AG55" s="898"/>
      <c r="AT55" s="898"/>
      <c r="AU55" s="898"/>
      <c r="AV55" s="898"/>
      <c r="AW55" s="898"/>
      <c r="BJ55" s="898"/>
      <c r="BK55" s="898"/>
      <c r="BL55" s="898"/>
      <c r="BM55" s="898"/>
      <c r="BZ55" s="898"/>
      <c r="CA55" s="898"/>
      <c r="CB55" s="898"/>
      <c r="CC55" s="898"/>
      <c r="CP55" s="898"/>
      <c r="CQ55" s="898"/>
      <c r="CR55" s="898"/>
      <c r="CS55" s="898"/>
      <c r="DF55" s="898"/>
      <c r="DG55" s="898"/>
      <c r="DH55" s="898"/>
      <c r="DI55" s="898"/>
      <c r="DV55" s="898"/>
      <c r="DW55" s="898"/>
      <c r="DX55" s="898"/>
      <c r="DY55" s="898"/>
      <c r="EL55" s="898"/>
      <c r="EM55" s="898"/>
      <c r="EN55" s="898"/>
      <c r="EO55" s="898"/>
      <c r="FB55" s="898"/>
      <c r="FC55" s="898"/>
      <c r="FD55" s="898"/>
      <c r="FE55" s="898"/>
      <c r="FR55" s="898"/>
      <c r="FS55" s="898"/>
      <c r="FT55" s="898"/>
      <c r="FU55" s="898"/>
      <c r="GH55" s="898"/>
      <c r="GI55" s="898"/>
      <c r="GJ55" s="898"/>
      <c r="GK55" s="898"/>
      <c r="GX55" s="898"/>
      <c r="GY55" s="898"/>
      <c r="GZ55" s="898"/>
      <c r="HA55" s="898"/>
      <c r="HN55" s="898"/>
      <c r="HO55" s="898"/>
      <c r="HP55" s="898"/>
      <c r="HQ55" s="898"/>
      <c r="ID55" s="898"/>
      <c r="IE55" s="898"/>
      <c r="IF55" s="898"/>
      <c r="IG55" s="898"/>
      <c r="IT55" s="898"/>
      <c r="IU55" s="898"/>
      <c r="IV55" s="898"/>
      <c r="IW55" s="898"/>
      <c r="JJ55" s="898"/>
      <c r="JK55" s="898"/>
      <c r="JL55" s="898"/>
      <c r="JM55" s="898"/>
      <c r="JZ55" s="898"/>
      <c r="KA55" s="898"/>
      <c r="KB55" s="898"/>
      <c r="KC55" s="898"/>
      <c r="KP55" s="898"/>
      <c r="KQ55" s="898"/>
      <c r="KR55" s="898"/>
      <c r="KS55" s="898"/>
      <c r="LF55" s="898"/>
      <c r="LG55" s="898"/>
      <c r="LH55" s="898"/>
      <c r="LI55" s="898"/>
      <c r="LV55" s="898"/>
      <c r="LW55" s="898"/>
      <c r="LX55" s="898"/>
      <c r="LY55" s="898"/>
      <c r="ML55" s="898"/>
      <c r="MM55" s="898"/>
      <c r="MN55" s="898"/>
      <c r="MO55" s="898"/>
      <c r="NB55" s="898"/>
      <c r="NC55" s="898"/>
      <c r="ND55" s="898"/>
      <c r="NE55" s="898"/>
      <c r="NR55" s="898"/>
      <c r="NS55" s="898"/>
      <c r="NT55" s="898"/>
      <c r="NU55" s="898"/>
      <c r="OH55" s="898"/>
      <c r="OI55" s="898"/>
      <c r="OJ55" s="898"/>
      <c r="OK55" s="898"/>
      <c r="OX55" s="898"/>
      <c r="OY55" s="898"/>
      <c r="OZ55" s="898"/>
      <c r="PA55" s="898"/>
      <c r="PN55" s="898"/>
      <c r="PO55" s="898"/>
      <c r="PP55" s="898"/>
      <c r="PQ55" s="898"/>
      <c r="QD55" s="898"/>
      <c r="QE55" s="898"/>
      <c r="QF55" s="898"/>
      <c r="QG55" s="898"/>
      <c r="QT55" s="898"/>
      <c r="QU55" s="898"/>
      <c r="QV55" s="898"/>
      <c r="QW55" s="898"/>
    </row>
    <row r="56" ht="21" customHeight="1">
      <c r="A56" s="953"/>
      <c r="B56" s="717"/>
      <c r="C56" s="717"/>
      <c r="D56" s="717"/>
      <c r="E56" s="717"/>
      <c r="F56" s="717"/>
      <c r="G56" s="717"/>
      <c r="H56" s="717"/>
      <c r="I56" s="717"/>
      <c r="J56" s="717"/>
      <c r="K56" s="717"/>
      <c r="L56" s="717"/>
      <c r="M56" s="717"/>
      <c r="N56" s="717"/>
      <c r="O56" s="717"/>
      <c r="P56" s="717"/>
      <c r="Q56" s="717"/>
      <c r="R56" s="717"/>
      <c r="S56" s="717"/>
      <c r="T56" s="717"/>
      <c r="U56" s="717"/>
      <c r="V56" s="717"/>
      <c r="W56" s="717"/>
      <c r="X56" s="717"/>
      <c r="Y56" s="717"/>
      <c r="Z56" s="717"/>
      <c r="AA56" s="898"/>
      <c r="AB56" s="964"/>
      <c r="AC56" s="960"/>
      <c r="AD56" s="960"/>
      <c r="AE56" s="898"/>
      <c r="AF56" s="898"/>
      <c r="AG56" s="898"/>
      <c r="AT56" s="898"/>
      <c r="AU56" s="898"/>
      <c r="AV56" s="898"/>
      <c r="AW56" s="898"/>
      <c r="BJ56" s="898"/>
      <c r="BK56" s="898"/>
      <c r="BL56" s="898"/>
      <c r="BM56" s="898"/>
      <c r="BZ56" s="898"/>
      <c r="CA56" s="898"/>
      <c r="CB56" s="898"/>
      <c r="CC56" s="898"/>
      <c r="CP56" s="898"/>
      <c r="CQ56" s="898"/>
      <c r="CR56" s="898"/>
      <c r="CS56" s="898"/>
      <c r="DF56" s="898"/>
      <c r="DG56" s="898"/>
      <c r="DH56" s="898"/>
      <c r="DI56" s="898"/>
      <c r="DV56" s="898"/>
      <c r="DW56" s="898"/>
      <c r="DX56" s="898"/>
      <c r="DY56" s="898"/>
      <c r="EL56" s="898"/>
      <c r="EM56" s="898"/>
      <c r="EN56" s="898"/>
      <c r="EO56" s="898"/>
      <c r="FB56" s="898"/>
      <c r="FC56" s="898"/>
      <c r="FD56" s="898"/>
      <c r="FE56" s="898"/>
      <c r="FR56" s="898"/>
      <c r="FS56" s="898"/>
      <c r="FT56" s="898"/>
      <c r="FU56" s="898"/>
      <c r="GH56" s="898"/>
      <c r="GI56" s="898"/>
      <c r="GJ56" s="898"/>
      <c r="GK56" s="898"/>
      <c r="GX56" s="898"/>
      <c r="GY56" s="898"/>
      <c r="GZ56" s="898"/>
      <c r="HA56" s="898"/>
      <c r="HN56" s="898"/>
      <c r="HO56" s="898"/>
      <c r="HP56" s="898"/>
      <c r="HQ56" s="898"/>
      <c r="ID56" s="898"/>
      <c r="IE56" s="898"/>
      <c r="IF56" s="898"/>
      <c r="IG56" s="898"/>
      <c r="IT56" s="898"/>
      <c r="IU56" s="898"/>
      <c r="IV56" s="898"/>
      <c r="IW56" s="898"/>
      <c r="JJ56" s="898"/>
      <c r="JK56" s="898"/>
      <c r="JL56" s="898"/>
      <c r="JM56" s="898"/>
      <c r="JZ56" s="898"/>
      <c r="KA56" s="898"/>
      <c r="KB56" s="898"/>
      <c r="KC56" s="898"/>
      <c r="KP56" s="898"/>
      <c r="KQ56" s="898"/>
      <c r="KR56" s="898"/>
      <c r="KS56" s="898"/>
      <c r="LF56" s="898"/>
      <c r="LG56" s="898"/>
      <c r="LH56" s="898"/>
      <c r="LI56" s="898"/>
      <c r="LV56" s="898"/>
      <c r="LW56" s="898"/>
      <c r="LX56" s="898"/>
      <c r="LY56" s="898"/>
      <c r="ML56" s="898"/>
      <c r="MM56" s="898"/>
      <c r="MN56" s="898"/>
      <c r="MO56" s="898"/>
      <c r="NB56" s="898"/>
      <c r="NC56" s="898"/>
      <c r="ND56" s="898"/>
      <c r="NE56" s="898"/>
      <c r="NR56" s="898"/>
      <c r="NS56" s="898"/>
      <c r="NT56" s="898"/>
      <c r="NU56" s="898"/>
      <c r="OH56" s="898"/>
      <c r="OI56" s="898"/>
      <c r="OJ56" s="898"/>
      <c r="OK56" s="898"/>
      <c r="OX56" s="898"/>
      <c r="OY56" s="898"/>
      <c r="OZ56" s="898"/>
      <c r="PA56" s="898"/>
      <c r="PN56" s="898"/>
      <c r="PO56" s="898"/>
      <c r="PP56" s="898"/>
      <c r="PQ56" s="898"/>
      <c r="QD56" s="898"/>
      <c r="QE56" s="898"/>
      <c r="QF56" s="898"/>
      <c r="QG56" s="898"/>
      <c r="QT56" s="898"/>
      <c r="QU56" s="898"/>
      <c r="QV56" s="898"/>
      <c r="QW56" s="898"/>
    </row>
    <row r="57" ht="21" customHeight="1">
      <c r="A57" s="953"/>
      <c r="B57" s="717"/>
      <c r="C57" s="552"/>
      <c r="D57" s="552"/>
      <c r="E57" s="552"/>
      <c r="F57" s="552"/>
      <c r="G57" s="552"/>
      <c r="H57" s="552"/>
      <c r="I57" s="552"/>
      <c r="J57" s="552"/>
      <c r="K57" s="552"/>
      <c r="L57" s="552"/>
      <c r="M57" s="552"/>
      <c r="N57" s="552"/>
      <c r="O57" s="552"/>
      <c r="P57" s="552"/>
      <c r="Q57" s="552"/>
      <c r="R57" s="552"/>
      <c r="S57" s="552"/>
      <c r="T57" s="552"/>
      <c r="U57" s="552"/>
      <c r="V57" s="552"/>
      <c r="W57" s="552"/>
      <c r="X57" s="552"/>
      <c r="Y57" s="552"/>
      <c r="Z57" s="552"/>
      <c r="AA57" s="898"/>
      <c r="AB57" s="964"/>
      <c r="AC57" s="960"/>
      <c r="AD57" s="960"/>
      <c r="AE57" s="898"/>
      <c r="AF57" s="898"/>
      <c r="AG57" s="898"/>
      <c r="AT57" s="898"/>
      <c r="AU57" s="898"/>
      <c r="AV57" s="898"/>
      <c r="AW57" s="898"/>
      <c r="BJ57" s="898"/>
      <c r="BK57" s="898"/>
      <c r="BL57" s="898"/>
      <c r="BM57" s="898"/>
      <c r="BZ57" s="898"/>
      <c r="CA57" s="898"/>
      <c r="CB57" s="898"/>
      <c r="CC57" s="898"/>
      <c r="CP57" s="898"/>
      <c r="CQ57" s="898"/>
      <c r="CR57" s="898"/>
      <c r="CS57" s="898"/>
      <c r="DF57" s="898"/>
      <c r="DG57" s="898"/>
      <c r="DH57" s="898"/>
      <c r="DI57" s="898"/>
      <c r="DV57" s="898"/>
      <c r="DW57" s="898"/>
      <c r="DX57" s="898"/>
      <c r="DY57" s="898"/>
      <c r="EL57" s="898"/>
      <c r="EM57" s="898"/>
      <c r="EN57" s="898"/>
      <c r="EO57" s="898"/>
      <c r="FB57" s="898"/>
      <c r="FC57" s="898"/>
      <c r="FD57" s="898"/>
      <c r="FE57" s="898"/>
      <c r="FR57" s="898"/>
      <c r="FS57" s="898"/>
      <c r="FT57" s="898"/>
      <c r="FU57" s="898"/>
      <c r="GH57" s="898"/>
      <c r="GI57" s="898"/>
      <c r="GJ57" s="898"/>
      <c r="GK57" s="898"/>
      <c r="GX57" s="898"/>
      <c r="GY57" s="898"/>
      <c r="GZ57" s="898"/>
      <c r="HA57" s="898"/>
      <c r="HN57" s="898"/>
      <c r="HO57" s="898"/>
      <c r="HP57" s="898"/>
      <c r="HQ57" s="898"/>
      <c r="ID57" s="898"/>
      <c r="IE57" s="898"/>
      <c r="IF57" s="898"/>
      <c r="IG57" s="898"/>
      <c r="IT57" s="898"/>
      <c r="IU57" s="898"/>
      <c r="IV57" s="898"/>
      <c r="IW57" s="898"/>
      <c r="JJ57" s="898"/>
      <c r="JK57" s="898"/>
      <c r="JL57" s="898"/>
      <c r="JM57" s="898"/>
      <c r="JZ57" s="898"/>
      <c r="KA57" s="898"/>
      <c r="KB57" s="898"/>
      <c r="KC57" s="898"/>
      <c r="KP57" s="898"/>
      <c r="KQ57" s="898"/>
      <c r="KR57" s="898"/>
      <c r="KS57" s="898"/>
      <c r="LF57" s="898"/>
      <c r="LG57" s="898"/>
      <c r="LH57" s="898"/>
      <c r="LI57" s="898"/>
      <c r="LV57" s="898"/>
      <c r="LW57" s="898"/>
      <c r="LX57" s="898"/>
      <c r="LY57" s="898"/>
      <c r="ML57" s="898"/>
      <c r="MM57" s="898"/>
      <c r="MN57" s="898"/>
      <c r="MO57" s="898"/>
      <c r="NB57" s="898"/>
      <c r="NC57" s="898"/>
      <c r="ND57" s="898"/>
      <c r="NE57" s="898"/>
      <c r="NR57" s="898"/>
      <c r="NS57" s="898"/>
      <c r="NT57" s="898"/>
      <c r="NU57" s="898"/>
      <c r="OH57" s="898"/>
      <c r="OI57" s="898"/>
      <c r="OJ57" s="898"/>
      <c r="OK57" s="898"/>
      <c r="OX57" s="898"/>
      <c r="OY57" s="898"/>
      <c r="OZ57" s="898"/>
      <c r="PA57" s="898"/>
      <c r="PN57" s="898"/>
      <c r="PO57" s="898"/>
      <c r="PP57" s="898"/>
      <c r="PQ57" s="898"/>
      <c r="QD57" s="898"/>
      <c r="QE57" s="898"/>
      <c r="QF57" s="898"/>
      <c r="QG57" s="898"/>
      <c r="QT57" s="898"/>
      <c r="QU57" s="898"/>
      <c r="QV57" s="898"/>
      <c r="QW57" s="898"/>
    </row>
    <row r="58" ht="21" customHeight="1">
      <c r="A58" s="953"/>
      <c r="B58" s="717"/>
      <c r="C58" s="966" t="s">
        <v>6726</v>
      </c>
      <c r="D58" s="966" t="s">
        <v>6729</v>
      </c>
      <c r="E58" s="967"/>
      <c r="F58" s="967"/>
      <c r="G58" s="967"/>
      <c r="H58" s="967"/>
      <c r="I58" s="967"/>
      <c r="J58" s="967"/>
      <c r="K58" s="967"/>
      <c r="L58" s="967"/>
      <c r="M58" s="967"/>
      <c r="N58" s="967"/>
      <c r="O58" s="967"/>
      <c r="P58" s="967"/>
      <c r="Q58" s="967"/>
      <c r="R58" s="967"/>
      <c r="S58" s="967"/>
      <c r="T58" s="967"/>
      <c r="U58" s="967"/>
      <c r="V58" s="967"/>
      <c r="W58" s="967"/>
      <c r="X58" s="967"/>
      <c r="Y58" s="967"/>
      <c r="Z58" s="967"/>
      <c r="AA58" s="898"/>
      <c r="AB58" s="964"/>
      <c r="AC58" s="960"/>
      <c r="AD58" s="960"/>
      <c r="AE58" s="898"/>
      <c r="AF58" s="898"/>
      <c r="AG58" s="898"/>
      <c r="AT58" s="898"/>
      <c r="AU58" s="898"/>
      <c r="AV58" s="898"/>
      <c r="AW58" s="898"/>
      <c r="BJ58" s="898"/>
      <c r="BK58" s="898"/>
      <c r="BL58" s="898"/>
      <c r="BM58" s="898"/>
      <c r="BZ58" s="898"/>
      <c r="CA58" s="898"/>
      <c r="CB58" s="898"/>
      <c r="CC58" s="898"/>
      <c r="CP58" s="898"/>
      <c r="CQ58" s="898"/>
      <c r="CR58" s="898"/>
      <c r="CS58" s="898"/>
      <c r="DF58" s="898"/>
      <c r="DG58" s="898"/>
      <c r="DH58" s="898"/>
      <c r="DI58" s="898"/>
      <c r="DV58" s="898"/>
      <c r="DW58" s="898"/>
      <c r="DX58" s="898"/>
      <c r="DY58" s="898"/>
      <c r="EL58" s="898"/>
      <c r="EM58" s="898"/>
      <c r="EN58" s="898"/>
      <c r="EO58" s="898"/>
      <c r="FB58" s="898"/>
      <c r="FC58" s="898"/>
      <c r="FD58" s="898"/>
      <c r="FE58" s="898"/>
      <c r="FR58" s="898"/>
      <c r="FS58" s="898"/>
      <c r="FT58" s="898"/>
      <c r="FU58" s="898"/>
      <c r="GH58" s="898"/>
      <c r="GI58" s="898"/>
      <c r="GJ58" s="898"/>
      <c r="GK58" s="898"/>
      <c r="GX58" s="898"/>
      <c r="GY58" s="898"/>
      <c r="GZ58" s="898"/>
      <c r="HA58" s="898"/>
      <c r="HN58" s="898"/>
      <c r="HO58" s="898"/>
      <c r="HP58" s="898"/>
      <c r="HQ58" s="898"/>
      <c r="ID58" s="898"/>
      <c r="IE58" s="898"/>
      <c r="IF58" s="898"/>
      <c r="IG58" s="898"/>
      <c r="IT58" s="898"/>
      <c r="IU58" s="898"/>
      <c r="IV58" s="898"/>
      <c r="IW58" s="898"/>
      <c r="JJ58" s="898"/>
      <c r="JK58" s="898"/>
      <c r="JL58" s="898"/>
      <c r="JM58" s="898"/>
      <c r="JZ58" s="898"/>
      <c r="KA58" s="898"/>
      <c r="KB58" s="898"/>
      <c r="KC58" s="898"/>
      <c r="KP58" s="898"/>
      <c r="KQ58" s="898"/>
      <c r="KR58" s="898"/>
      <c r="KS58" s="898"/>
      <c r="LF58" s="898"/>
      <c r="LG58" s="898"/>
      <c r="LH58" s="898"/>
      <c r="LI58" s="898"/>
      <c r="LV58" s="898"/>
      <c r="LW58" s="898"/>
      <c r="LX58" s="898"/>
      <c r="LY58" s="898"/>
      <c r="ML58" s="898"/>
      <c r="MM58" s="898"/>
      <c r="MN58" s="898"/>
      <c r="MO58" s="898"/>
      <c r="NB58" s="898"/>
      <c r="NC58" s="898"/>
      <c r="ND58" s="898"/>
      <c r="NE58" s="898"/>
      <c r="NR58" s="898"/>
      <c r="NS58" s="898"/>
      <c r="NT58" s="898"/>
      <c r="NU58" s="898"/>
      <c r="OH58" s="898"/>
      <c r="OI58" s="898"/>
      <c r="OJ58" s="898"/>
      <c r="OK58" s="898"/>
      <c r="OX58" s="898"/>
      <c r="OY58" s="898"/>
      <c r="OZ58" s="898"/>
      <c r="PA58" s="898"/>
      <c r="PN58" s="898"/>
      <c r="PO58" s="898"/>
      <c r="PP58" s="898"/>
      <c r="PQ58" s="898"/>
      <c r="QD58" s="898"/>
      <c r="QE58" s="898"/>
      <c r="QF58" s="898"/>
      <c r="QG58" s="898"/>
      <c r="QT58" s="898"/>
      <c r="QU58" s="898"/>
      <c r="QV58" s="898"/>
      <c r="QW58" s="898"/>
    </row>
    <row r="59" ht="21" customHeight="1">
      <c r="A59" s="953"/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717"/>
      <c r="T59" s="717"/>
      <c r="U59" s="717"/>
      <c r="V59" s="717"/>
      <c r="W59" s="717"/>
      <c r="X59" s="717"/>
      <c r="Y59" s="717"/>
      <c r="Z59" s="717"/>
      <c r="AA59" s="898"/>
      <c r="AB59" s="964"/>
      <c r="AC59" s="960"/>
      <c r="AD59" s="960"/>
      <c r="AE59" s="898"/>
      <c r="AF59" s="898"/>
      <c r="AG59" s="898"/>
      <c r="AT59" s="898"/>
      <c r="AU59" s="898"/>
      <c r="AV59" s="898"/>
      <c r="AW59" s="898"/>
      <c r="BJ59" s="898"/>
      <c r="BK59" s="898"/>
      <c r="BL59" s="898"/>
      <c r="BM59" s="898"/>
      <c r="BZ59" s="898"/>
      <c r="CA59" s="898"/>
      <c r="CB59" s="898"/>
      <c r="CC59" s="898"/>
      <c r="CP59" s="898"/>
      <c r="CQ59" s="898"/>
      <c r="CR59" s="898"/>
      <c r="CS59" s="898"/>
      <c r="DF59" s="898"/>
      <c r="DG59" s="898"/>
      <c r="DH59" s="898"/>
      <c r="DI59" s="898"/>
      <c r="DV59" s="898"/>
      <c r="DW59" s="898"/>
      <c r="DX59" s="898"/>
      <c r="DY59" s="898"/>
      <c r="EL59" s="898"/>
      <c r="EM59" s="898"/>
      <c r="EN59" s="898"/>
      <c r="EO59" s="898"/>
      <c r="FB59" s="898"/>
      <c r="FC59" s="898"/>
      <c r="FD59" s="898"/>
      <c r="FE59" s="898"/>
      <c r="FR59" s="898"/>
      <c r="FS59" s="898"/>
      <c r="FT59" s="898"/>
      <c r="FU59" s="898"/>
      <c r="GH59" s="898"/>
      <c r="GI59" s="898"/>
      <c r="GJ59" s="898"/>
      <c r="GK59" s="898"/>
      <c r="GX59" s="898"/>
      <c r="GY59" s="898"/>
      <c r="GZ59" s="898"/>
      <c r="HA59" s="898"/>
      <c r="HN59" s="898"/>
      <c r="HO59" s="898"/>
      <c r="HP59" s="898"/>
      <c r="HQ59" s="898"/>
      <c r="ID59" s="898"/>
      <c r="IE59" s="898"/>
      <c r="IF59" s="898"/>
      <c r="IG59" s="898"/>
      <c r="IT59" s="898"/>
      <c r="IU59" s="898"/>
      <c r="IV59" s="898"/>
      <c r="IW59" s="898"/>
      <c r="JJ59" s="898"/>
      <c r="JK59" s="898"/>
      <c r="JL59" s="898"/>
      <c r="JM59" s="898"/>
      <c r="JZ59" s="898"/>
      <c r="KA59" s="898"/>
      <c r="KB59" s="898"/>
      <c r="KC59" s="898"/>
      <c r="KP59" s="898"/>
      <c r="KQ59" s="898"/>
      <c r="KR59" s="898"/>
      <c r="KS59" s="898"/>
      <c r="LF59" s="898"/>
      <c r="LG59" s="898"/>
      <c r="LH59" s="898"/>
      <c r="LI59" s="898"/>
      <c r="LV59" s="898"/>
      <c r="LW59" s="898"/>
      <c r="LX59" s="898"/>
      <c r="LY59" s="898"/>
      <c r="ML59" s="898"/>
      <c r="MM59" s="898"/>
      <c r="MN59" s="898"/>
      <c r="MO59" s="898"/>
      <c r="NB59" s="898"/>
      <c r="NC59" s="898"/>
      <c r="ND59" s="898"/>
      <c r="NE59" s="898"/>
      <c r="NR59" s="898"/>
      <c r="NS59" s="898"/>
      <c r="NT59" s="898"/>
      <c r="NU59" s="898"/>
      <c r="OH59" s="898"/>
      <c r="OI59" s="898"/>
      <c r="OJ59" s="898"/>
      <c r="OK59" s="898"/>
      <c r="OX59" s="898"/>
      <c r="OY59" s="898"/>
      <c r="OZ59" s="898"/>
      <c r="PA59" s="898"/>
      <c r="PN59" s="898"/>
      <c r="PO59" s="898"/>
      <c r="PP59" s="898"/>
      <c r="PQ59" s="898"/>
      <c r="QD59" s="898"/>
      <c r="QE59" s="898"/>
      <c r="QF59" s="898"/>
      <c r="QG59" s="898"/>
      <c r="QT59" s="898"/>
      <c r="QU59" s="898"/>
      <c r="QV59" s="898"/>
      <c r="QW59" s="898"/>
    </row>
    <row r="60" ht="21" customHeight="1">
      <c r="A60" s="953"/>
      <c r="B60" s="717"/>
      <c r="C60" s="717"/>
      <c r="D60" s="552"/>
      <c r="E60" s="552"/>
      <c r="F60" s="552"/>
      <c r="G60" s="552"/>
      <c r="H60" s="552"/>
      <c r="I60" s="552"/>
      <c r="J60" s="552"/>
      <c r="K60" s="552"/>
      <c r="L60" s="552"/>
      <c r="M60" s="552"/>
      <c r="N60" s="552"/>
      <c r="O60" s="552"/>
      <c r="P60" s="552"/>
      <c r="Q60" s="552"/>
      <c r="R60" s="552"/>
      <c r="S60" s="552"/>
      <c r="T60" s="552"/>
      <c r="U60" s="552"/>
      <c r="V60" s="552"/>
      <c r="W60" s="552"/>
      <c r="X60" s="552"/>
      <c r="Y60" s="552"/>
      <c r="Z60" s="552"/>
      <c r="AA60" s="898"/>
      <c r="AB60" s="964"/>
      <c r="AC60" s="960"/>
      <c r="AD60" s="960"/>
      <c r="AE60" s="898"/>
      <c r="AF60" s="898"/>
      <c r="AG60" s="898"/>
      <c r="AT60" s="898"/>
      <c r="AU60" s="898"/>
      <c r="AV60" s="898"/>
      <c r="AW60" s="898"/>
      <c r="BJ60" s="898"/>
      <c r="BK60" s="898"/>
      <c r="BL60" s="898"/>
      <c r="BM60" s="898"/>
      <c r="BZ60" s="898"/>
      <c r="CA60" s="898"/>
      <c r="CB60" s="898"/>
      <c r="CC60" s="898"/>
      <c r="CP60" s="898"/>
      <c r="CQ60" s="898"/>
      <c r="CR60" s="898"/>
      <c r="CS60" s="898"/>
      <c r="DF60" s="898"/>
      <c r="DG60" s="898"/>
      <c r="DH60" s="898"/>
      <c r="DI60" s="898"/>
      <c r="DV60" s="898"/>
      <c r="DW60" s="898"/>
      <c r="DX60" s="898"/>
      <c r="DY60" s="898"/>
      <c r="EL60" s="898"/>
      <c r="EM60" s="898"/>
      <c r="EN60" s="898"/>
      <c r="EO60" s="898"/>
      <c r="FB60" s="898"/>
      <c r="FC60" s="898"/>
      <c r="FD60" s="898"/>
      <c r="FE60" s="898"/>
      <c r="FR60" s="898"/>
      <c r="FS60" s="898"/>
      <c r="FT60" s="898"/>
      <c r="FU60" s="898"/>
      <c r="GH60" s="898"/>
      <c r="GI60" s="898"/>
      <c r="GJ60" s="898"/>
      <c r="GK60" s="898"/>
      <c r="GX60" s="898"/>
      <c r="GY60" s="898"/>
      <c r="GZ60" s="898"/>
      <c r="HA60" s="898"/>
      <c r="HN60" s="898"/>
      <c r="HO60" s="898"/>
      <c r="HP60" s="898"/>
      <c r="HQ60" s="898"/>
      <c r="ID60" s="898"/>
      <c r="IE60" s="898"/>
      <c r="IF60" s="898"/>
      <c r="IG60" s="898"/>
      <c r="IT60" s="898"/>
      <c r="IU60" s="898"/>
      <c r="IV60" s="898"/>
      <c r="IW60" s="898"/>
      <c r="JJ60" s="898"/>
      <c r="JK60" s="898"/>
      <c r="JL60" s="898"/>
      <c r="JM60" s="898"/>
      <c r="JZ60" s="898"/>
      <c r="KA60" s="898"/>
      <c r="KB60" s="898"/>
      <c r="KC60" s="898"/>
      <c r="KP60" s="898"/>
      <c r="KQ60" s="898"/>
      <c r="KR60" s="898"/>
      <c r="KS60" s="898"/>
      <c r="LF60" s="898"/>
      <c r="LG60" s="898"/>
      <c r="LH60" s="898"/>
      <c r="LI60" s="898"/>
      <c r="LV60" s="898"/>
      <c r="LW60" s="898"/>
      <c r="LX60" s="898"/>
      <c r="LY60" s="898"/>
      <c r="ML60" s="898"/>
      <c r="MM60" s="898"/>
      <c r="MN60" s="898"/>
      <c r="MO60" s="898"/>
      <c r="NB60" s="898"/>
      <c r="NC60" s="898"/>
      <c r="ND60" s="898"/>
      <c r="NE60" s="898"/>
      <c r="NR60" s="898"/>
      <c r="NS60" s="898"/>
      <c r="NT60" s="898"/>
      <c r="NU60" s="898"/>
      <c r="OH60" s="898"/>
      <c r="OI60" s="898"/>
      <c r="OJ60" s="898"/>
      <c r="OK60" s="898"/>
      <c r="OX60" s="898"/>
      <c r="OY60" s="898"/>
      <c r="OZ60" s="898"/>
      <c r="PA60" s="898"/>
      <c r="PN60" s="898"/>
      <c r="PO60" s="898"/>
      <c r="PP60" s="898"/>
      <c r="PQ60" s="898"/>
      <c r="QD60" s="898"/>
      <c r="QE60" s="898"/>
      <c r="QF60" s="898"/>
      <c r="QG60" s="898"/>
      <c r="QT60" s="898"/>
      <c r="QU60" s="898"/>
      <c r="QV60" s="898"/>
      <c r="QW60" s="898"/>
    </row>
    <row r="61" ht="21" customHeight="1">
      <c r="A61" s="953"/>
      <c r="B61" s="717"/>
      <c r="C61" s="717"/>
      <c r="D61" s="966" t="s">
        <v>6738</v>
      </c>
      <c r="E61" s="969"/>
      <c r="F61" s="967"/>
      <c r="G61" s="967"/>
      <c r="H61" s="967"/>
      <c r="I61" s="967"/>
      <c r="J61" s="967"/>
      <c r="K61" s="967"/>
      <c r="L61" s="967"/>
      <c r="M61" s="967"/>
      <c r="N61" s="967"/>
      <c r="O61" s="967"/>
      <c r="P61" s="967"/>
      <c r="Q61" s="967"/>
      <c r="R61" s="967"/>
      <c r="S61" s="967"/>
      <c r="T61" s="967"/>
      <c r="U61" s="967"/>
      <c r="V61" s="967"/>
      <c r="W61" s="967"/>
      <c r="X61" s="967"/>
      <c r="Y61" s="967"/>
      <c r="Z61" s="967"/>
      <c r="AA61" s="898"/>
      <c r="AB61" s="964"/>
      <c r="AC61" s="960"/>
      <c r="AD61" s="960"/>
      <c r="AE61" s="898"/>
      <c r="AF61" s="898"/>
      <c r="AG61" s="898"/>
      <c r="AT61" s="898"/>
      <c r="AU61" s="898"/>
      <c r="AV61" s="898"/>
      <c r="AW61" s="898"/>
      <c r="BJ61" s="898"/>
      <c r="BK61" s="898"/>
      <c r="BL61" s="898"/>
      <c r="BM61" s="898"/>
      <c r="BZ61" s="898"/>
      <c r="CA61" s="898"/>
      <c r="CB61" s="898"/>
      <c r="CC61" s="898"/>
      <c r="CP61" s="898"/>
      <c r="CQ61" s="898"/>
      <c r="CR61" s="898"/>
      <c r="CS61" s="898"/>
      <c r="DF61" s="898"/>
      <c r="DG61" s="898"/>
      <c r="DH61" s="898"/>
      <c r="DI61" s="898"/>
      <c r="DV61" s="898"/>
      <c r="DW61" s="898"/>
      <c r="DX61" s="898"/>
      <c r="DY61" s="898"/>
      <c r="EL61" s="898"/>
      <c r="EM61" s="898"/>
      <c r="EN61" s="898"/>
      <c r="EO61" s="898"/>
      <c r="FB61" s="898"/>
      <c r="FC61" s="898"/>
      <c r="FD61" s="898"/>
      <c r="FE61" s="898"/>
      <c r="FR61" s="898"/>
      <c r="FS61" s="898"/>
      <c r="FT61" s="898"/>
      <c r="FU61" s="898"/>
      <c r="GH61" s="898"/>
      <c r="GI61" s="898"/>
      <c r="GJ61" s="898"/>
      <c r="GK61" s="898"/>
      <c r="GX61" s="898"/>
      <c r="GY61" s="898"/>
      <c r="GZ61" s="898"/>
      <c r="HA61" s="898"/>
      <c r="HN61" s="898"/>
      <c r="HO61" s="898"/>
      <c r="HP61" s="898"/>
      <c r="HQ61" s="898"/>
      <c r="ID61" s="898"/>
      <c r="IE61" s="898"/>
      <c r="IF61" s="898"/>
      <c r="IG61" s="898"/>
      <c r="IT61" s="898"/>
      <c r="IU61" s="898"/>
      <c r="IV61" s="898"/>
      <c r="IW61" s="898"/>
      <c r="JJ61" s="898"/>
      <c r="JK61" s="898"/>
      <c r="JL61" s="898"/>
      <c r="JM61" s="898"/>
      <c r="JZ61" s="898"/>
      <c r="KA61" s="898"/>
      <c r="KB61" s="898"/>
      <c r="KC61" s="898"/>
      <c r="KP61" s="898"/>
      <c r="KQ61" s="898"/>
      <c r="KR61" s="898"/>
      <c r="KS61" s="898"/>
      <c r="LF61" s="898"/>
      <c r="LG61" s="898"/>
      <c r="LH61" s="898"/>
      <c r="LI61" s="898"/>
      <c r="LV61" s="898"/>
      <c r="LW61" s="898"/>
      <c r="LX61" s="898"/>
      <c r="LY61" s="898"/>
      <c r="ML61" s="898"/>
      <c r="MM61" s="898"/>
      <c r="MN61" s="898"/>
      <c r="MO61" s="898"/>
      <c r="NB61" s="898"/>
      <c r="NC61" s="898"/>
      <c r="ND61" s="898"/>
      <c r="NE61" s="898"/>
      <c r="NR61" s="898"/>
      <c r="NS61" s="898"/>
      <c r="NT61" s="898"/>
      <c r="NU61" s="898"/>
      <c r="OH61" s="898"/>
      <c r="OI61" s="898"/>
      <c r="OJ61" s="898"/>
      <c r="OK61" s="898"/>
      <c r="OX61" s="898"/>
      <c r="OY61" s="898"/>
      <c r="OZ61" s="898"/>
      <c r="PA61" s="898"/>
      <c r="PN61" s="898"/>
      <c r="PO61" s="898"/>
      <c r="PP61" s="898"/>
      <c r="PQ61" s="898"/>
      <c r="QD61" s="898"/>
      <c r="QE61" s="898"/>
      <c r="QF61" s="898"/>
      <c r="QG61" s="898"/>
      <c r="QT61" s="898"/>
      <c r="QU61" s="898"/>
      <c r="QV61" s="898"/>
      <c r="QW61" s="898"/>
    </row>
    <row r="62" ht="21" customHeight="1">
      <c r="A62" s="953"/>
      <c r="B62" s="717"/>
      <c r="C62" s="717"/>
      <c r="D62" s="717"/>
      <c r="E62" s="717"/>
      <c r="F62" s="717"/>
      <c r="G62" s="717"/>
      <c r="H62" s="717"/>
      <c r="I62" s="717"/>
      <c r="J62" s="717"/>
      <c r="K62" s="717"/>
      <c r="L62" s="717"/>
      <c r="M62" s="717"/>
      <c r="N62" s="717"/>
      <c r="O62" s="717"/>
      <c r="P62" s="717"/>
      <c r="Q62" s="717"/>
      <c r="R62" s="717"/>
      <c r="S62" s="717"/>
      <c r="T62" s="717"/>
      <c r="U62" s="717"/>
      <c r="V62" s="717"/>
      <c r="W62" s="717"/>
      <c r="X62" s="717"/>
      <c r="Y62" s="717"/>
      <c r="Z62" s="717"/>
      <c r="AA62" s="898"/>
      <c r="AB62" s="964"/>
      <c r="AC62" s="960"/>
      <c r="AD62" s="960"/>
      <c r="AE62" s="898"/>
      <c r="AF62" s="898"/>
      <c r="AG62" s="898"/>
      <c r="AT62" s="898"/>
      <c r="AU62" s="898"/>
      <c r="AV62" s="898"/>
      <c r="AW62" s="898"/>
      <c r="BJ62" s="898"/>
      <c r="BK62" s="898"/>
      <c r="BL62" s="898"/>
      <c r="BM62" s="898"/>
      <c r="BZ62" s="898"/>
      <c r="CA62" s="898"/>
      <c r="CB62" s="898"/>
      <c r="CC62" s="898"/>
      <c r="CP62" s="898"/>
      <c r="CQ62" s="898"/>
      <c r="CR62" s="898"/>
      <c r="CS62" s="898"/>
      <c r="DF62" s="898"/>
      <c r="DG62" s="898"/>
      <c r="DH62" s="898"/>
      <c r="DI62" s="898"/>
      <c r="DV62" s="898"/>
      <c r="DW62" s="898"/>
      <c r="DX62" s="898"/>
      <c r="DY62" s="898"/>
      <c r="EL62" s="898"/>
      <c r="EM62" s="898"/>
      <c r="EN62" s="898"/>
      <c r="EO62" s="898"/>
      <c r="FB62" s="898"/>
      <c r="FC62" s="898"/>
      <c r="FD62" s="898"/>
      <c r="FE62" s="898"/>
      <c r="FR62" s="898"/>
      <c r="FS62" s="898"/>
      <c r="FT62" s="898"/>
      <c r="FU62" s="898"/>
      <c r="GH62" s="898"/>
      <c r="GI62" s="898"/>
      <c r="GJ62" s="898"/>
      <c r="GK62" s="898"/>
      <c r="GX62" s="898"/>
      <c r="GY62" s="898"/>
      <c r="GZ62" s="898"/>
      <c r="HA62" s="898"/>
      <c r="HN62" s="898"/>
      <c r="HO62" s="898"/>
      <c r="HP62" s="898"/>
      <c r="HQ62" s="898"/>
      <c r="ID62" s="898"/>
      <c r="IE62" s="898"/>
      <c r="IF62" s="898"/>
      <c r="IG62" s="898"/>
      <c r="IT62" s="898"/>
      <c r="IU62" s="898"/>
      <c r="IV62" s="898"/>
      <c r="IW62" s="898"/>
      <c r="JJ62" s="898"/>
      <c r="JK62" s="898"/>
      <c r="JL62" s="898"/>
      <c r="JM62" s="898"/>
      <c r="JZ62" s="898"/>
      <c r="KA62" s="898"/>
      <c r="KB62" s="898"/>
      <c r="KC62" s="898"/>
      <c r="KP62" s="898"/>
      <c r="KQ62" s="898"/>
      <c r="KR62" s="898"/>
      <c r="KS62" s="898"/>
      <c r="LF62" s="898"/>
      <c r="LG62" s="898"/>
      <c r="LH62" s="898"/>
      <c r="LI62" s="898"/>
      <c r="LV62" s="898"/>
      <c r="LW62" s="898"/>
      <c r="LX62" s="898"/>
      <c r="LY62" s="898"/>
      <c r="ML62" s="898"/>
      <c r="MM62" s="898"/>
      <c r="MN62" s="898"/>
      <c r="MO62" s="898"/>
      <c r="NB62" s="898"/>
      <c r="NC62" s="898"/>
      <c r="ND62" s="898"/>
      <c r="NE62" s="898"/>
      <c r="NR62" s="898"/>
      <c r="NS62" s="898"/>
      <c r="NT62" s="898"/>
      <c r="NU62" s="898"/>
      <c r="OH62" s="898"/>
      <c r="OI62" s="898"/>
      <c r="OJ62" s="898"/>
      <c r="OK62" s="898"/>
      <c r="OX62" s="898"/>
      <c r="OY62" s="898"/>
      <c r="OZ62" s="898"/>
      <c r="PA62" s="898"/>
      <c r="PN62" s="898"/>
      <c r="PO62" s="898"/>
      <c r="PP62" s="898"/>
      <c r="PQ62" s="898"/>
      <c r="QD62" s="898"/>
      <c r="QE62" s="898"/>
      <c r="QF62" s="898"/>
      <c r="QG62" s="898"/>
      <c r="QT62" s="898"/>
      <c r="QU62" s="898"/>
      <c r="QV62" s="898"/>
      <c r="QW62" s="898"/>
    </row>
    <row r="63" ht="45" customHeight="1">
      <c r="A63" s="953"/>
      <c r="B63" s="717"/>
      <c r="C63" s="717"/>
      <c r="D63" s="717"/>
      <c r="E63" s="717"/>
      <c r="F63" s="717"/>
      <c r="G63" s="717"/>
      <c r="H63" s="717"/>
      <c r="I63" s="717"/>
      <c r="J63" s="717"/>
      <c r="K63" s="717"/>
      <c r="L63" s="717"/>
      <c r="M63" s="717"/>
      <c r="N63" s="717"/>
      <c r="O63" s="717"/>
      <c r="P63" s="717"/>
      <c r="Q63" s="717"/>
      <c r="R63" s="717"/>
      <c r="S63" s="717"/>
      <c r="T63" s="717"/>
      <c r="U63" s="717"/>
      <c r="V63" s="717"/>
      <c r="W63" s="717"/>
      <c r="X63" s="717"/>
      <c r="Y63" s="717"/>
      <c r="Z63" s="717"/>
      <c r="AA63" s="898"/>
      <c r="AB63" s="964"/>
      <c r="AC63" s="960"/>
      <c r="AD63" s="960"/>
      <c r="AE63" s="898"/>
      <c r="AF63" s="898"/>
      <c r="AG63" s="898"/>
      <c r="AT63" s="898"/>
      <c r="AU63" s="898"/>
      <c r="AV63" s="898"/>
      <c r="AW63" s="898"/>
      <c r="BJ63" s="898"/>
      <c r="BK63" s="898"/>
      <c r="BL63" s="898"/>
      <c r="BM63" s="898"/>
      <c r="BZ63" s="898"/>
      <c r="CA63" s="898"/>
      <c r="CB63" s="898"/>
      <c r="CC63" s="898"/>
      <c r="CP63" s="898"/>
      <c r="CQ63" s="898"/>
      <c r="CR63" s="898"/>
      <c r="CS63" s="898"/>
      <c r="DF63" s="898"/>
      <c r="DG63" s="898"/>
      <c r="DH63" s="898"/>
      <c r="DI63" s="898"/>
      <c r="DV63" s="898"/>
      <c r="DW63" s="898"/>
      <c r="DX63" s="898"/>
      <c r="DY63" s="898"/>
      <c r="EL63" s="898"/>
      <c r="EM63" s="898"/>
      <c r="EN63" s="898"/>
      <c r="EO63" s="898"/>
      <c r="FB63" s="898"/>
      <c r="FC63" s="898"/>
      <c r="FD63" s="898"/>
      <c r="FE63" s="898"/>
      <c r="FR63" s="898"/>
      <c r="FS63" s="898"/>
      <c r="FT63" s="898"/>
      <c r="FU63" s="898"/>
      <c r="GH63" s="898"/>
      <c r="GI63" s="898"/>
      <c r="GJ63" s="898"/>
      <c r="GK63" s="898"/>
      <c r="GX63" s="898"/>
      <c r="GY63" s="898"/>
      <c r="GZ63" s="898"/>
      <c r="HA63" s="898"/>
      <c r="HN63" s="898"/>
      <c r="HO63" s="898"/>
      <c r="HP63" s="898"/>
      <c r="HQ63" s="898"/>
      <c r="ID63" s="898"/>
      <c r="IE63" s="898"/>
      <c r="IF63" s="898"/>
      <c r="IG63" s="898"/>
      <c r="IT63" s="898"/>
      <c r="IU63" s="898"/>
      <c r="IV63" s="898"/>
      <c r="IW63" s="898"/>
      <c r="JJ63" s="898"/>
      <c r="JK63" s="898"/>
      <c r="JL63" s="898"/>
      <c r="JM63" s="898"/>
      <c r="JZ63" s="898"/>
      <c r="KA63" s="898"/>
      <c r="KB63" s="898"/>
      <c r="KC63" s="898"/>
      <c r="KP63" s="898"/>
      <c r="KQ63" s="898"/>
      <c r="KR63" s="898"/>
      <c r="KS63" s="898"/>
      <c r="LF63" s="898"/>
      <c r="LG63" s="898"/>
      <c r="LH63" s="898"/>
      <c r="LI63" s="898"/>
      <c r="LV63" s="898"/>
      <c r="LW63" s="898"/>
      <c r="LX63" s="898"/>
      <c r="LY63" s="898"/>
      <c r="ML63" s="898"/>
      <c r="MM63" s="898"/>
      <c r="MN63" s="898"/>
      <c r="MO63" s="898"/>
      <c r="NB63" s="898"/>
      <c r="NC63" s="898"/>
      <c r="ND63" s="898"/>
      <c r="NE63" s="898"/>
      <c r="NR63" s="898"/>
      <c r="NS63" s="898"/>
      <c r="NT63" s="898"/>
      <c r="NU63" s="898"/>
      <c r="OH63" s="898"/>
      <c r="OI63" s="898"/>
      <c r="OJ63" s="898"/>
      <c r="OK63" s="898"/>
      <c r="OX63" s="898"/>
      <c r="OY63" s="898"/>
      <c r="OZ63" s="898"/>
      <c r="PA63" s="898"/>
      <c r="PN63" s="898"/>
      <c r="PO63" s="898"/>
      <c r="PP63" s="898"/>
      <c r="PQ63" s="898"/>
      <c r="QD63" s="898"/>
      <c r="QE63" s="898"/>
      <c r="QF63" s="898"/>
      <c r="QG63" s="898"/>
      <c r="QT63" s="898"/>
      <c r="QU63" s="898"/>
      <c r="QV63" s="898"/>
      <c r="QW63" s="898"/>
    </row>
    <row r="64" ht="21" customHeight="1">
      <c r="A64" s="953"/>
      <c r="B64" s="717"/>
      <c r="C64" s="717"/>
      <c r="D64" s="717"/>
      <c r="E64" s="717"/>
      <c r="F64" s="717"/>
      <c r="G64" s="717"/>
      <c r="H64" s="717"/>
      <c r="I64" s="717"/>
      <c r="J64" s="717"/>
      <c r="K64" s="717"/>
      <c r="L64" s="717"/>
      <c r="M64" s="717"/>
      <c r="N64" s="717"/>
      <c r="O64" s="717"/>
      <c r="P64" s="717"/>
      <c r="Q64" s="717"/>
      <c r="R64" s="717"/>
      <c r="S64" s="717"/>
      <c r="T64" s="717"/>
      <c r="U64" s="717"/>
      <c r="V64" s="717"/>
      <c r="W64" s="717"/>
      <c r="X64" s="717"/>
      <c r="Y64" s="717"/>
      <c r="Z64" s="717"/>
      <c r="AA64" s="898"/>
      <c r="AB64" s="964"/>
      <c r="AC64" s="960"/>
      <c r="AD64" s="960"/>
      <c r="AE64" s="898"/>
      <c r="AF64" s="898"/>
      <c r="AG64" s="898"/>
      <c r="AT64" s="898"/>
      <c r="AU64" s="898"/>
      <c r="AV64" s="898"/>
      <c r="AW64" s="898"/>
      <c r="BJ64" s="898"/>
      <c r="BK64" s="898"/>
      <c r="BL64" s="898"/>
      <c r="BM64" s="898"/>
      <c r="BZ64" s="898"/>
      <c r="CA64" s="898"/>
      <c r="CB64" s="898"/>
      <c r="CC64" s="898"/>
      <c r="CP64" s="898"/>
      <c r="CQ64" s="898"/>
      <c r="CR64" s="898"/>
      <c r="CS64" s="898"/>
      <c r="DF64" s="898"/>
      <c r="DG64" s="898"/>
      <c r="DH64" s="898"/>
      <c r="DI64" s="898"/>
      <c r="DV64" s="898"/>
      <c r="DW64" s="898"/>
      <c r="DX64" s="898"/>
      <c r="DY64" s="898"/>
      <c r="EL64" s="898"/>
      <c r="EM64" s="898"/>
      <c r="EN64" s="898"/>
      <c r="EO64" s="898"/>
      <c r="FB64" s="898"/>
      <c r="FC64" s="898"/>
      <c r="FD64" s="898"/>
      <c r="FE64" s="898"/>
      <c r="FR64" s="898"/>
      <c r="FS64" s="898"/>
      <c r="FT64" s="898"/>
      <c r="FU64" s="898"/>
      <c r="GH64" s="898"/>
      <c r="GI64" s="898"/>
      <c r="GJ64" s="898"/>
      <c r="GK64" s="898"/>
      <c r="GX64" s="898"/>
      <c r="GY64" s="898"/>
      <c r="GZ64" s="898"/>
      <c r="HA64" s="898"/>
      <c r="HN64" s="898"/>
      <c r="HO64" s="898"/>
      <c r="HP64" s="898"/>
      <c r="HQ64" s="898"/>
      <c r="ID64" s="898"/>
      <c r="IE64" s="898"/>
      <c r="IF64" s="898"/>
      <c r="IG64" s="898"/>
      <c r="IT64" s="898"/>
      <c r="IU64" s="898"/>
      <c r="IV64" s="898"/>
      <c r="IW64" s="898"/>
      <c r="JJ64" s="898"/>
      <c r="JK64" s="898"/>
      <c r="JL64" s="898"/>
      <c r="JM64" s="898"/>
      <c r="JZ64" s="898"/>
      <c r="KA64" s="898"/>
      <c r="KB64" s="898"/>
      <c r="KC64" s="898"/>
      <c r="KP64" s="898"/>
      <c r="KQ64" s="898"/>
      <c r="KR64" s="898"/>
      <c r="KS64" s="898"/>
      <c r="LF64" s="898"/>
      <c r="LG64" s="898"/>
      <c r="LH64" s="898"/>
      <c r="LI64" s="898"/>
      <c r="LV64" s="898"/>
      <c r="LW64" s="898"/>
      <c r="LX64" s="898"/>
      <c r="LY64" s="898"/>
      <c r="ML64" s="898"/>
      <c r="MM64" s="898"/>
      <c r="MN64" s="898"/>
      <c r="MO64" s="898"/>
      <c r="NB64" s="898"/>
      <c r="NC64" s="898"/>
      <c r="ND64" s="898"/>
      <c r="NE64" s="898"/>
      <c r="NR64" s="898"/>
      <c r="NS64" s="898"/>
      <c r="NT64" s="898"/>
      <c r="NU64" s="898"/>
      <c r="OH64" s="898"/>
      <c r="OI64" s="898"/>
      <c r="OJ64" s="898"/>
      <c r="OK64" s="898"/>
      <c r="OX64" s="898"/>
      <c r="OY64" s="898"/>
      <c r="OZ64" s="898"/>
      <c r="PA64" s="898"/>
      <c r="PN64" s="898"/>
      <c r="PO64" s="898"/>
      <c r="PP64" s="898"/>
      <c r="PQ64" s="898"/>
      <c r="QD64" s="898"/>
      <c r="QE64" s="898"/>
      <c r="QF64" s="898"/>
      <c r="QG64" s="898"/>
      <c r="QT64" s="898"/>
      <c r="QU64" s="898"/>
      <c r="QV64" s="898"/>
      <c r="QW64" s="898"/>
    </row>
    <row r="65" ht="21" customHeight="1">
      <c r="A65" s="953"/>
      <c r="B65" s="717"/>
      <c r="C65" s="717"/>
      <c r="D65" s="717"/>
      <c r="E65" s="717"/>
      <c r="F65" s="717"/>
      <c r="G65" s="717"/>
      <c r="H65" s="717"/>
      <c r="I65" s="717"/>
      <c r="J65" s="717"/>
      <c r="K65" s="717"/>
      <c r="L65" s="717"/>
      <c r="M65" s="717"/>
      <c r="N65" s="717"/>
      <c r="O65" s="717"/>
      <c r="P65" s="717"/>
      <c r="Q65" s="717"/>
      <c r="R65" s="717"/>
      <c r="S65" s="717"/>
      <c r="T65" s="717"/>
      <c r="U65" s="717"/>
      <c r="V65" s="717"/>
      <c r="W65" s="717"/>
      <c r="X65" s="717"/>
      <c r="Y65" s="717"/>
      <c r="Z65" s="717"/>
      <c r="AA65" s="898"/>
      <c r="AB65" s="964"/>
      <c r="AC65" s="960"/>
      <c r="AD65" s="960"/>
      <c r="AE65" s="898"/>
      <c r="AF65" s="898"/>
      <c r="AG65" s="898"/>
      <c r="AT65" s="898"/>
      <c r="AU65" s="898"/>
      <c r="AV65" s="898"/>
      <c r="AW65" s="898"/>
      <c r="BJ65" s="898"/>
      <c r="BK65" s="898"/>
      <c r="BL65" s="898"/>
      <c r="BM65" s="898"/>
      <c r="BZ65" s="898"/>
      <c r="CA65" s="898"/>
      <c r="CB65" s="898"/>
      <c r="CC65" s="898"/>
      <c r="CP65" s="898"/>
      <c r="CQ65" s="898"/>
      <c r="CR65" s="898"/>
      <c r="CS65" s="898"/>
      <c r="DF65" s="898"/>
      <c r="DG65" s="898"/>
      <c r="DH65" s="898"/>
      <c r="DI65" s="898"/>
      <c r="DV65" s="898"/>
      <c r="DW65" s="898"/>
      <c r="DX65" s="898"/>
      <c r="DY65" s="898"/>
      <c r="EL65" s="898"/>
      <c r="EM65" s="898"/>
      <c r="EN65" s="898"/>
      <c r="EO65" s="898"/>
      <c r="FB65" s="898"/>
      <c r="FC65" s="898"/>
      <c r="FD65" s="898"/>
      <c r="FE65" s="898"/>
      <c r="FR65" s="898"/>
      <c r="FS65" s="898"/>
      <c r="FT65" s="898"/>
      <c r="FU65" s="898"/>
      <c r="GH65" s="898"/>
      <c r="GI65" s="898"/>
      <c r="GJ65" s="898"/>
      <c r="GK65" s="898"/>
      <c r="GX65" s="898"/>
      <c r="GY65" s="898"/>
      <c r="GZ65" s="898"/>
      <c r="HA65" s="898"/>
      <c r="HN65" s="898"/>
      <c r="HO65" s="898"/>
      <c r="HP65" s="898"/>
      <c r="HQ65" s="898"/>
      <c r="ID65" s="898"/>
      <c r="IE65" s="898"/>
      <c r="IF65" s="898"/>
      <c r="IG65" s="898"/>
      <c r="IT65" s="898"/>
      <c r="IU65" s="898"/>
      <c r="IV65" s="898"/>
      <c r="IW65" s="898"/>
      <c r="JJ65" s="898"/>
      <c r="JK65" s="898"/>
      <c r="JL65" s="898"/>
      <c r="JM65" s="898"/>
      <c r="JZ65" s="898"/>
      <c r="KA65" s="898"/>
      <c r="KB65" s="898"/>
      <c r="KC65" s="898"/>
      <c r="KP65" s="898"/>
      <c r="KQ65" s="898"/>
      <c r="KR65" s="898"/>
      <c r="KS65" s="898"/>
      <c r="LF65" s="898"/>
      <c r="LG65" s="898"/>
      <c r="LH65" s="898"/>
      <c r="LI65" s="898"/>
      <c r="LV65" s="898"/>
      <c r="LW65" s="898"/>
      <c r="LX65" s="898"/>
      <c r="LY65" s="898"/>
      <c r="ML65" s="898"/>
      <c r="MM65" s="898"/>
      <c r="MN65" s="898"/>
      <c r="MO65" s="898"/>
      <c r="NB65" s="898"/>
      <c r="NC65" s="898"/>
      <c r="ND65" s="898"/>
      <c r="NE65" s="898"/>
      <c r="NR65" s="898"/>
      <c r="NS65" s="898"/>
      <c r="NT65" s="898"/>
      <c r="NU65" s="898"/>
      <c r="OH65" s="898"/>
      <c r="OI65" s="898"/>
      <c r="OJ65" s="898"/>
      <c r="OK65" s="898"/>
      <c r="OX65" s="898"/>
      <c r="OY65" s="898"/>
      <c r="OZ65" s="898"/>
      <c r="PA65" s="898"/>
      <c r="PN65" s="898"/>
      <c r="PO65" s="898"/>
      <c r="PP65" s="898"/>
      <c r="PQ65" s="898"/>
      <c r="QD65" s="898"/>
      <c r="QE65" s="898"/>
      <c r="QF65" s="898"/>
      <c r="QG65" s="898"/>
      <c r="QT65" s="898"/>
      <c r="QU65" s="898"/>
      <c r="QV65" s="898"/>
      <c r="QW65" s="898"/>
    </row>
    <row r="66" ht="21" customHeight="1">
      <c r="A66" s="953"/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717"/>
      <c r="T66" s="717"/>
      <c r="U66" s="717"/>
      <c r="V66" s="717"/>
      <c r="W66" s="717"/>
      <c r="X66" s="717"/>
      <c r="Y66" s="717"/>
      <c r="Z66" s="717"/>
      <c r="AA66" s="898"/>
      <c r="AB66" s="964"/>
      <c r="AC66" s="960"/>
      <c r="AD66" s="960"/>
      <c r="AE66" s="898"/>
      <c r="AF66" s="898"/>
      <c r="AG66" s="898"/>
      <c r="AT66" s="898"/>
      <c r="AU66" s="898"/>
      <c r="AV66" s="898"/>
      <c r="AW66" s="898"/>
      <c r="BJ66" s="898"/>
      <c r="BK66" s="898"/>
      <c r="BL66" s="898"/>
      <c r="BM66" s="898"/>
      <c r="BZ66" s="898"/>
      <c r="CA66" s="898"/>
      <c r="CB66" s="898"/>
      <c r="CC66" s="898"/>
      <c r="CP66" s="898"/>
      <c r="CQ66" s="898"/>
      <c r="CR66" s="898"/>
      <c r="CS66" s="898"/>
      <c r="DF66" s="898"/>
      <c r="DG66" s="898"/>
      <c r="DH66" s="898"/>
      <c r="DI66" s="898"/>
      <c r="DV66" s="898"/>
      <c r="DW66" s="898"/>
      <c r="DX66" s="898"/>
      <c r="DY66" s="898"/>
      <c r="EL66" s="898"/>
      <c r="EM66" s="898"/>
      <c r="EN66" s="898"/>
      <c r="EO66" s="898"/>
      <c r="FB66" s="898"/>
      <c r="FC66" s="898"/>
      <c r="FD66" s="898"/>
      <c r="FE66" s="898"/>
      <c r="FR66" s="898"/>
      <c r="FS66" s="898"/>
      <c r="FT66" s="898"/>
      <c r="FU66" s="898"/>
      <c r="GH66" s="898"/>
      <c r="GI66" s="898"/>
      <c r="GJ66" s="898"/>
      <c r="GK66" s="898"/>
      <c r="GX66" s="898"/>
      <c r="GY66" s="898"/>
      <c r="GZ66" s="898"/>
      <c r="HA66" s="898"/>
      <c r="HN66" s="898"/>
      <c r="HO66" s="898"/>
      <c r="HP66" s="898"/>
      <c r="HQ66" s="898"/>
      <c r="ID66" s="898"/>
      <c r="IE66" s="898"/>
      <c r="IF66" s="898"/>
      <c r="IG66" s="898"/>
      <c r="IT66" s="898"/>
      <c r="IU66" s="898"/>
      <c r="IV66" s="898"/>
      <c r="IW66" s="898"/>
      <c r="JJ66" s="898"/>
      <c r="JK66" s="898"/>
      <c r="JL66" s="898"/>
      <c r="JM66" s="898"/>
      <c r="JZ66" s="898"/>
      <c r="KA66" s="898"/>
      <c r="KB66" s="898"/>
      <c r="KC66" s="898"/>
      <c r="KP66" s="898"/>
      <c r="KQ66" s="898"/>
      <c r="KR66" s="898"/>
      <c r="KS66" s="898"/>
      <c r="LF66" s="898"/>
      <c r="LG66" s="898"/>
      <c r="LH66" s="898"/>
      <c r="LI66" s="898"/>
      <c r="LV66" s="898"/>
      <c r="LW66" s="898"/>
      <c r="LX66" s="898"/>
      <c r="LY66" s="898"/>
      <c r="ML66" s="898"/>
      <c r="MM66" s="898"/>
      <c r="MN66" s="898"/>
      <c r="MO66" s="898"/>
      <c r="NB66" s="898"/>
      <c r="NC66" s="898"/>
      <c r="ND66" s="898"/>
      <c r="NE66" s="898"/>
      <c r="NR66" s="898"/>
      <c r="NS66" s="898"/>
      <c r="NT66" s="898"/>
      <c r="NU66" s="898"/>
      <c r="OH66" s="898"/>
      <c r="OI66" s="898"/>
      <c r="OJ66" s="898"/>
      <c r="OK66" s="898"/>
      <c r="OX66" s="898"/>
      <c r="OY66" s="898"/>
      <c r="OZ66" s="898"/>
      <c r="PA66" s="898"/>
      <c r="PN66" s="898"/>
      <c r="PO66" s="898"/>
      <c r="PP66" s="898"/>
      <c r="PQ66" s="898"/>
      <c r="QD66" s="898"/>
      <c r="QE66" s="898"/>
      <c r="QF66" s="898"/>
      <c r="QG66" s="898"/>
      <c r="QT66" s="898"/>
      <c r="QU66" s="898"/>
      <c r="QV66" s="898"/>
      <c r="QW66" s="898"/>
    </row>
    <row r="67" ht="21" customHeight="1">
      <c r="A67" s="953"/>
      <c r="B67" s="552"/>
      <c r="C67" s="552"/>
      <c r="D67" s="552"/>
      <c r="E67" s="552"/>
      <c r="F67" s="552"/>
      <c r="G67" s="552"/>
      <c r="H67" s="552"/>
      <c r="I67" s="552"/>
      <c r="J67" s="552"/>
      <c r="K67" s="552"/>
      <c r="L67" s="552"/>
      <c r="M67" s="552"/>
      <c r="N67" s="552"/>
      <c r="O67" s="552"/>
      <c r="P67" s="552"/>
      <c r="Q67" s="552"/>
      <c r="R67" s="552"/>
      <c r="S67" s="552"/>
      <c r="T67" s="552"/>
      <c r="U67" s="552"/>
      <c r="V67" s="552"/>
      <c r="W67" s="552"/>
      <c r="X67" s="552"/>
      <c r="Y67" s="552"/>
      <c r="Z67" s="552"/>
      <c r="AA67" s="898"/>
      <c r="AB67" s="964"/>
      <c r="AC67" s="960"/>
      <c r="AD67" s="960"/>
      <c r="AE67" s="898"/>
      <c r="AF67" s="898"/>
      <c r="AG67" s="898"/>
      <c r="AT67" s="898"/>
      <c r="AU67" s="898"/>
      <c r="AV67" s="898"/>
      <c r="AW67" s="898"/>
      <c r="BJ67" s="898"/>
      <c r="BK67" s="898"/>
      <c r="BL67" s="898"/>
      <c r="BM67" s="898"/>
      <c r="BZ67" s="898"/>
      <c r="CA67" s="898"/>
      <c r="CB67" s="898"/>
      <c r="CC67" s="898"/>
      <c r="CP67" s="898"/>
      <c r="CQ67" s="898"/>
      <c r="CR67" s="898"/>
      <c r="CS67" s="898"/>
      <c r="DF67" s="898"/>
      <c r="DG67" s="898"/>
      <c r="DH67" s="898"/>
      <c r="DI67" s="898"/>
      <c r="DV67" s="898"/>
      <c r="DW67" s="898"/>
      <c r="DX67" s="898"/>
      <c r="DY67" s="898"/>
      <c r="EL67" s="898"/>
      <c r="EM67" s="898"/>
      <c r="EN67" s="898"/>
      <c r="EO67" s="898"/>
      <c r="FB67" s="898"/>
      <c r="FC67" s="898"/>
      <c r="FD67" s="898"/>
      <c r="FE67" s="898"/>
      <c r="FR67" s="898"/>
      <c r="FS67" s="898"/>
      <c r="FT67" s="898"/>
      <c r="FU67" s="898"/>
      <c r="GH67" s="898"/>
      <c r="GI67" s="898"/>
      <c r="GJ67" s="898"/>
      <c r="GK67" s="898"/>
      <c r="GX67" s="898"/>
      <c r="GY67" s="898"/>
      <c r="GZ67" s="898"/>
      <c r="HA67" s="898"/>
      <c r="HN67" s="898"/>
      <c r="HO67" s="898"/>
      <c r="HP67" s="898"/>
      <c r="HQ67" s="898"/>
      <c r="ID67" s="898"/>
      <c r="IE67" s="898"/>
      <c r="IF67" s="898"/>
      <c r="IG67" s="898"/>
      <c r="IT67" s="898"/>
      <c r="IU67" s="898"/>
      <c r="IV67" s="898"/>
      <c r="IW67" s="898"/>
      <c r="JJ67" s="898"/>
      <c r="JK67" s="898"/>
      <c r="JL67" s="898"/>
      <c r="JM67" s="898"/>
      <c r="JZ67" s="898"/>
      <c r="KA67" s="898"/>
      <c r="KB67" s="898"/>
      <c r="KC67" s="898"/>
      <c r="KP67" s="898"/>
      <c r="KQ67" s="898"/>
      <c r="KR67" s="898"/>
      <c r="KS67" s="898"/>
      <c r="LF67" s="898"/>
      <c r="LG67" s="898"/>
      <c r="LH67" s="898"/>
      <c r="LI67" s="898"/>
      <c r="LV67" s="898"/>
      <c r="LW67" s="898"/>
      <c r="LX67" s="898"/>
      <c r="LY67" s="898"/>
      <c r="ML67" s="898"/>
      <c r="MM67" s="898"/>
      <c r="MN67" s="898"/>
      <c r="MO67" s="898"/>
      <c r="NB67" s="898"/>
      <c r="NC67" s="898"/>
      <c r="ND67" s="898"/>
      <c r="NE67" s="898"/>
      <c r="NR67" s="898"/>
      <c r="NS67" s="898"/>
      <c r="NT67" s="898"/>
      <c r="NU67" s="898"/>
      <c r="OH67" s="898"/>
      <c r="OI67" s="898"/>
      <c r="OJ67" s="898"/>
      <c r="OK67" s="898"/>
      <c r="OX67" s="898"/>
      <c r="OY67" s="898"/>
      <c r="OZ67" s="898"/>
      <c r="PA67" s="898"/>
      <c r="PN67" s="898"/>
      <c r="PO67" s="898"/>
      <c r="PP67" s="898"/>
      <c r="PQ67" s="898"/>
      <c r="QD67" s="898"/>
      <c r="QE67" s="898"/>
      <c r="QF67" s="898"/>
      <c r="QG67" s="898"/>
      <c r="QT67" s="898"/>
      <c r="QU67" s="898"/>
      <c r="QV67" s="898"/>
      <c r="QW67" s="898"/>
    </row>
    <row r="68" ht="21" customHeight="1">
      <c r="A68" s="953"/>
      <c r="B68" s="966" t="s">
        <v>6739</v>
      </c>
      <c r="C68" s="948"/>
      <c r="D68" s="949"/>
      <c r="E68" s="969"/>
      <c r="F68" s="967"/>
      <c r="G68" s="967"/>
      <c r="H68" s="967"/>
      <c r="I68" s="967"/>
      <c r="J68" s="967"/>
      <c r="K68" s="967"/>
      <c r="L68" s="967"/>
      <c r="M68" s="967"/>
      <c r="N68" s="967"/>
      <c r="O68" s="967"/>
      <c r="P68" s="967"/>
      <c r="Q68" s="967"/>
      <c r="R68" s="967"/>
      <c r="S68" s="967"/>
      <c r="T68" s="967"/>
      <c r="U68" s="967"/>
      <c r="V68" s="967"/>
      <c r="W68" s="967"/>
      <c r="X68" s="967"/>
      <c r="Y68" s="967"/>
      <c r="Z68" s="967"/>
      <c r="AA68" s="898"/>
      <c r="AB68" s="964"/>
      <c r="AC68" s="960"/>
      <c r="AD68" s="960"/>
      <c r="AE68" s="898"/>
      <c r="AF68" s="898"/>
      <c r="AG68" s="898"/>
      <c r="AT68" s="898"/>
      <c r="AU68" s="898"/>
      <c r="AV68" s="898"/>
      <c r="AW68" s="898"/>
      <c r="BJ68" s="898"/>
      <c r="BK68" s="898"/>
      <c r="BL68" s="898"/>
      <c r="BM68" s="898"/>
      <c r="BZ68" s="898"/>
      <c r="CA68" s="898"/>
      <c r="CB68" s="898"/>
      <c r="CC68" s="898"/>
      <c r="CP68" s="898"/>
      <c r="CQ68" s="898"/>
      <c r="CR68" s="898"/>
      <c r="CS68" s="898"/>
      <c r="DF68" s="898"/>
      <c r="DG68" s="898"/>
      <c r="DH68" s="898"/>
      <c r="DI68" s="898"/>
      <c r="DV68" s="898"/>
      <c r="DW68" s="898"/>
      <c r="DX68" s="898"/>
      <c r="DY68" s="898"/>
      <c r="EL68" s="898"/>
      <c r="EM68" s="898"/>
      <c r="EN68" s="898"/>
      <c r="EO68" s="898"/>
      <c r="FB68" s="898"/>
      <c r="FC68" s="898"/>
      <c r="FD68" s="898"/>
      <c r="FE68" s="898"/>
      <c r="FR68" s="898"/>
      <c r="FS68" s="898"/>
      <c r="FT68" s="898"/>
      <c r="FU68" s="898"/>
      <c r="GH68" s="898"/>
      <c r="GI68" s="898"/>
      <c r="GJ68" s="898"/>
      <c r="GK68" s="898"/>
      <c r="GX68" s="898"/>
      <c r="GY68" s="898"/>
      <c r="GZ68" s="898"/>
      <c r="HA68" s="898"/>
      <c r="HN68" s="898"/>
      <c r="HO68" s="898"/>
      <c r="HP68" s="898"/>
      <c r="HQ68" s="898"/>
      <c r="ID68" s="898"/>
      <c r="IE68" s="898"/>
      <c r="IF68" s="898"/>
      <c r="IG68" s="898"/>
      <c r="IT68" s="898"/>
      <c r="IU68" s="898"/>
      <c r="IV68" s="898"/>
      <c r="IW68" s="898"/>
      <c r="JJ68" s="898"/>
      <c r="JK68" s="898"/>
      <c r="JL68" s="898"/>
      <c r="JM68" s="898"/>
      <c r="JZ68" s="898"/>
      <c r="KA68" s="898"/>
      <c r="KB68" s="898"/>
      <c r="KC68" s="898"/>
      <c r="KP68" s="898"/>
      <c r="KQ68" s="898"/>
      <c r="KR68" s="898"/>
      <c r="KS68" s="898"/>
      <c r="LF68" s="898"/>
      <c r="LG68" s="898"/>
      <c r="LH68" s="898"/>
      <c r="LI68" s="898"/>
      <c r="LV68" s="898"/>
      <c r="LW68" s="898"/>
      <c r="LX68" s="898"/>
      <c r="LY68" s="898"/>
      <c r="ML68" s="898"/>
      <c r="MM68" s="898"/>
      <c r="MN68" s="898"/>
      <c r="MO68" s="898"/>
      <c r="NB68" s="898"/>
      <c r="NC68" s="898"/>
      <c r="ND68" s="898"/>
      <c r="NE68" s="898"/>
      <c r="NR68" s="898"/>
      <c r="NS68" s="898"/>
      <c r="NT68" s="898"/>
      <c r="NU68" s="898"/>
      <c r="OH68" s="898"/>
      <c r="OI68" s="898"/>
      <c r="OJ68" s="898"/>
      <c r="OK68" s="898"/>
      <c r="OX68" s="898"/>
      <c r="OY68" s="898"/>
      <c r="OZ68" s="898"/>
      <c r="PA68" s="898"/>
      <c r="PN68" s="898"/>
      <c r="PO68" s="898"/>
      <c r="PP68" s="898"/>
      <c r="PQ68" s="898"/>
      <c r="QD68" s="898"/>
      <c r="QE68" s="898"/>
      <c r="QF68" s="898"/>
      <c r="QG68" s="898"/>
      <c r="QT68" s="898"/>
      <c r="QU68" s="898"/>
      <c r="QV68" s="898"/>
      <c r="QW68" s="898"/>
    </row>
    <row r="69" ht="21" customHeight="1">
      <c r="A69" s="953"/>
      <c r="B69" s="952"/>
      <c r="C69" s="898"/>
      <c r="D69" s="953"/>
      <c r="E69" s="717"/>
      <c r="F69" s="717"/>
      <c r="G69" s="717"/>
      <c r="H69" s="717"/>
      <c r="I69" s="717"/>
      <c r="J69" s="717"/>
      <c r="K69" s="717"/>
      <c r="L69" s="717"/>
      <c r="M69" s="717"/>
      <c r="N69" s="717"/>
      <c r="O69" s="717"/>
      <c r="P69" s="717"/>
      <c r="Q69" s="717"/>
      <c r="R69" s="717"/>
      <c r="S69" s="717"/>
      <c r="T69" s="717"/>
      <c r="U69" s="717"/>
      <c r="V69" s="717"/>
      <c r="W69" s="717"/>
      <c r="X69" s="717"/>
      <c r="Y69" s="717"/>
      <c r="Z69" s="717"/>
      <c r="AA69" s="898"/>
      <c r="AB69" s="964"/>
      <c r="AC69" s="960"/>
      <c r="AD69" s="960"/>
      <c r="AE69" s="898"/>
      <c r="AF69" s="898"/>
      <c r="AG69" s="898"/>
      <c r="AT69" s="898"/>
      <c r="AU69" s="898"/>
      <c r="AV69" s="898"/>
      <c r="AW69" s="898"/>
      <c r="BJ69" s="898"/>
      <c r="BK69" s="898"/>
      <c r="BL69" s="898"/>
      <c r="BM69" s="898"/>
      <c r="BZ69" s="898"/>
      <c r="CA69" s="898"/>
      <c r="CB69" s="898"/>
      <c r="CC69" s="898"/>
      <c r="CP69" s="898"/>
      <c r="CQ69" s="898"/>
      <c r="CR69" s="898"/>
      <c r="CS69" s="898"/>
      <c r="DF69" s="898"/>
      <c r="DG69" s="898"/>
      <c r="DH69" s="898"/>
      <c r="DI69" s="898"/>
      <c r="DV69" s="898"/>
      <c r="DW69" s="898"/>
      <c r="DX69" s="898"/>
      <c r="DY69" s="898"/>
      <c r="EL69" s="898"/>
      <c r="EM69" s="898"/>
      <c r="EN69" s="898"/>
      <c r="EO69" s="898"/>
      <c r="FB69" s="898"/>
      <c r="FC69" s="898"/>
      <c r="FD69" s="898"/>
      <c r="FE69" s="898"/>
      <c r="FR69" s="898"/>
      <c r="FS69" s="898"/>
      <c r="FT69" s="898"/>
      <c r="FU69" s="898"/>
      <c r="GH69" s="898"/>
      <c r="GI69" s="898"/>
      <c r="GJ69" s="898"/>
      <c r="GK69" s="898"/>
      <c r="GX69" s="898"/>
      <c r="GY69" s="898"/>
      <c r="GZ69" s="898"/>
      <c r="HA69" s="898"/>
      <c r="HN69" s="898"/>
      <c r="HO69" s="898"/>
      <c r="HP69" s="898"/>
      <c r="HQ69" s="898"/>
      <c r="ID69" s="898"/>
      <c r="IE69" s="898"/>
      <c r="IF69" s="898"/>
      <c r="IG69" s="898"/>
      <c r="IT69" s="898"/>
      <c r="IU69" s="898"/>
      <c r="IV69" s="898"/>
      <c r="IW69" s="898"/>
      <c r="JJ69" s="898"/>
      <c r="JK69" s="898"/>
      <c r="JL69" s="898"/>
      <c r="JM69" s="898"/>
      <c r="JZ69" s="898"/>
      <c r="KA69" s="898"/>
      <c r="KB69" s="898"/>
      <c r="KC69" s="898"/>
      <c r="KP69" s="898"/>
      <c r="KQ69" s="898"/>
      <c r="KR69" s="898"/>
      <c r="KS69" s="898"/>
      <c r="LF69" s="898"/>
      <c r="LG69" s="898"/>
      <c r="LH69" s="898"/>
      <c r="LI69" s="898"/>
      <c r="LV69" s="898"/>
      <c r="LW69" s="898"/>
      <c r="LX69" s="898"/>
      <c r="LY69" s="898"/>
      <c r="ML69" s="898"/>
      <c r="MM69" s="898"/>
      <c r="MN69" s="898"/>
      <c r="MO69" s="898"/>
      <c r="NB69" s="898"/>
      <c r="NC69" s="898"/>
      <c r="ND69" s="898"/>
      <c r="NE69" s="898"/>
      <c r="NR69" s="898"/>
      <c r="NS69" s="898"/>
      <c r="NT69" s="898"/>
      <c r="NU69" s="898"/>
      <c r="OH69" s="898"/>
      <c r="OI69" s="898"/>
      <c r="OJ69" s="898"/>
      <c r="OK69" s="898"/>
      <c r="OX69" s="898"/>
      <c r="OY69" s="898"/>
      <c r="OZ69" s="898"/>
      <c r="PA69" s="898"/>
      <c r="PN69" s="898"/>
      <c r="PO69" s="898"/>
      <c r="PP69" s="898"/>
      <c r="PQ69" s="898"/>
      <c r="QD69" s="898"/>
      <c r="QE69" s="898"/>
      <c r="QF69" s="898"/>
      <c r="QG69" s="898"/>
      <c r="QT69" s="898"/>
      <c r="QU69" s="898"/>
      <c r="QV69" s="898"/>
      <c r="QW69" s="898"/>
    </row>
    <row r="70" ht="21" customHeight="1">
      <c r="A70" s="953"/>
      <c r="B70" s="952"/>
      <c r="C70" s="898"/>
      <c r="D70" s="953"/>
      <c r="E70" s="717"/>
      <c r="F70" s="717"/>
      <c r="G70" s="717"/>
      <c r="H70" s="717"/>
      <c r="I70" s="717"/>
      <c r="J70" s="717"/>
      <c r="K70" s="717"/>
      <c r="L70" s="717"/>
      <c r="M70" s="717"/>
      <c r="N70" s="717"/>
      <c r="O70" s="717"/>
      <c r="P70" s="717"/>
      <c r="Q70" s="717"/>
      <c r="R70" s="717"/>
      <c r="S70" s="717"/>
      <c r="T70" s="717"/>
      <c r="U70" s="717"/>
      <c r="V70" s="717"/>
      <c r="W70" s="717"/>
      <c r="X70" s="717"/>
      <c r="Y70" s="717"/>
      <c r="Z70" s="717"/>
      <c r="AA70" s="898"/>
      <c r="AB70" s="964"/>
      <c r="AC70" s="960"/>
      <c r="AD70" s="960"/>
      <c r="AE70" s="898"/>
      <c r="AF70" s="898"/>
      <c r="AG70" s="898"/>
      <c r="AT70" s="898"/>
      <c r="AU70" s="898"/>
      <c r="AV70" s="898"/>
      <c r="AW70" s="898"/>
      <c r="BJ70" s="898"/>
      <c r="BK70" s="898"/>
      <c r="BL70" s="898"/>
      <c r="BM70" s="898"/>
      <c r="BZ70" s="898"/>
      <c r="CA70" s="898"/>
      <c r="CB70" s="898"/>
      <c r="CC70" s="898"/>
      <c r="CP70" s="898"/>
      <c r="CQ70" s="898"/>
      <c r="CR70" s="898"/>
      <c r="CS70" s="898"/>
      <c r="DF70" s="898"/>
      <c r="DG70" s="898"/>
      <c r="DH70" s="898"/>
      <c r="DI70" s="898"/>
      <c r="DV70" s="898"/>
      <c r="DW70" s="898"/>
      <c r="DX70" s="898"/>
      <c r="DY70" s="898"/>
      <c r="EL70" s="898"/>
      <c r="EM70" s="898"/>
      <c r="EN70" s="898"/>
      <c r="EO70" s="898"/>
      <c r="FB70" s="898"/>
      <c r="FC70" s="898"/>
      <c r="FD70" s="898"/>
      <c r="FE70" s="898"/>
      <c r="FR70" s="898"/>
      <c r="FS70" s="898"/>
      <c r="FT70" s="898"/>
      <c r="FU70" s="898"/>
      <c r="GH70" s="898"/>
      <c r="GI70" s="898"/>
      <c r="GJ70" s="898"/>
      <c r="GK70" s="898"/>
      <c r="GX70" s="898"/>
      <c r="GY70" s="898"/>
      <c r="GZ70" s="898"/>
      <c r="HA70" s="898"/>
      <c r="HN70" s="898"/>
      <c r="HO70" s="898"/>
      <c r="HP70" s="898"/>
      <c r="HQ70" s="898"/>
      <c r="ID70" s="898"/>
      <c r="IE70" s="898"/>
      <c r="IF70" s="898"/>
      <c r="IG70" s="898"/>
      <c r="IT70" s="898"/>
      <c r="IU70" s="898"/>
      <c r="IV70" s="898"/>
      <c r="IW70" s="898"/>
      <c r="JJ70" s="898"/>
      <c r="JK70" s="898"/>
      <c r="JL70" s="898"/>
      <c r="JM70" s="898"/>
      <c r="JZ70" s="898"/>
      <c r="KA70" s="898"/>
      <c r="KB70" s="898"/>
      <c r="KC70" s="898"/>
      <c r="KP70" s="898"/>
      <c r="KQ70" s="898"/>
      <c r="KR70" s="898"/>
      <c r="KS70" s="898"/>
      <c r="LF70" s="898"/>
      <c r="LG70" s="898"/>
      <c r="LH70" s="898"/>
      <c r="LI70" s="898"/>
      <c r="LV70" s="898"/>
      <c r="LW70" s="898"/>
      <c r="LX70" s="898"/>
      <c r="LY70" s="898"/>
      <c r="ML70" s="898"/>
      <c r="MM70" s="898"/>
      <c r="MN70" s="898"/>
      <c r="MO70" s="898"/>
      <c r="NB70" s="898"/>
      <c r="NC70" s="898"/>
      <c r="ND70" s="898"/>
      <c r="NE70" s="898"/>
      <c r="NR70" s="898"/>
      <c r="NS70" s="898"/>
      <c r="NT70" s="898"/>
      <c r="NU70" s="898"/>
      <c r="OH70" s="898"/>
      <c r="OI70" s="898"/>
      <c r="OJ70" s="898"/>
      <c r="OK70" s="898"/>
      <c r="OX70" s="898"/>
      <c r="OY70" s="898"/>
      <c r="OZ70" s="898"/>
      <c r="PA70" s="898"/>
      <c r="PN70" s="898"/>
      <c r="PO70" s="898"/>
      <c r="PP70" s="898"/>
      <c r="PQ70" s="898"/>
      <c r="QD70" s="898"/>
      <c r="QE70" s="898"/>
      <c r="QF70" s="898"/>
      <c r="QG70" s="898"/>
      <c r="QT70" s="898"/>
      <c r="QU70" s="898"/>
      <c r="QV70" s="898"/>
      <c r="QW70" s="898"/>
    </row>
    <row r="71" ht="21" customHeight="1">
      <c r="A71" s="953"/>
      <c r="B71" s="955"/>
      <c r="C71" s="911"/>
      <c r="D71" s="956"/>
      <c r="E71" s="552"/>
      <c r="F71" s="552"/>
      <c r="G71" s="552"/>
      <c r="H71" s="552"/>
      <c r="I71" s="552"/>
      <c r="J71" s="552"/>
      <c r="K71" s="552"/>
      <c r="L71" s="552"/>
      <c r="M71" s="552"/>
      <c r="N71" s="552"/>
      <c r="O71" s="552"/>
      <c r="P71" s="552"/>
      <c r="Q71" s="552"/>
      <c r="R71" s="552"/>
      <c r="S71" s="552"/>
      <c r="T71" s="552"/>
      <c r="U71" s="552"/>
      <c r="V71" s="552"/>
      <c r="W71" s="552"/>
      <c r="X71" s="552"/>
      <c r="Y71" s="552"/>
      <c r="Z71" s="552"/>
      <c r="AA71" s="898"/>
      <c r="AB71" s="964"/>
      <c r="AC71" s="960"/>
      <c r="AD71" s="960"/>
      <c r="AE71" s="898"/>
      <c r="AF71" s="898"/>
      <c r="AG71" s="898"/>
      <c r="AT71" s="898"/>
      <c r="AU71" s="898"/>
      <c r="AV71" s="898"/>
      <c r="AW71" s="898"/>
      <c r="BJ71" s="898"/>
      <c r="BK71" s="898"/>
      <c r="BL71" s="898"/>
      <c r="BM71" s="898"/>
      <c r="BZ71" s="898"/>
      <c r="CA71" s="898"/>
      <c r="CB71" s="898"/>
      <c r="CC71" s="898"/>
      <c r="CP71" s="898"/>
      <c r="CQ71" s="898"/>
      <c r="CR71" s="898"/>
      <c r="CS71" s="898"/>
      <c r="DF71" s="898"/>
      <c r="DG71" s="898"/>
      <c r="DH71" s="898"/>
      <c r="DI71" s="898"/>
      <c r="DV71" s="898"/>
      <c r="DW71" s="898"/>
      <c r="DX71" s="898"/>
      <c r="DY71" s="898"/>
      <c r="EL71" s="898"/>
      <c r="EM71" s="898"/>
      <c r="EN71" s="898"/>
      <c r="EO71" s="898"/>
      <c r="FB71" s="898"/>
      <c r="FC71" s="898"/>
      <c r="FD71" s="898"/>
      <c r="FE71" s="898"/>
      <c r="FR71" s="898"/>
      <c r="FS71" s="898"/>
      <c r="FT71" s="898"/>
      <c r="FU71" s="898"/>
      <c r="GH71" s="898"/>
      <c r="GI71" s="898"/>
      <c r="GJ71" s="898"/>
      <c r="GK71" s="898"/>
      <c r="GX71" s="898"/>
      <c r="GY71" s="898"/>
      <c r="GZ71" s="898"/>
      <c r="HA71" s="898"/>
      <c r="HN71" s="898"/>
      <c r="HO71" s="898"/>
      <c r="HP71" s="898"/>
      <c r="HQ71" s="898"/>
      <c r="ID71" s="898"/>
      <c r="IE71" s="898"/>
      <c r="IF71" s="898"/>
      <c r="IG71" s="898"/>
      <c r="IT71" s="898"/>
      <c r="IU71" s="898"/>
      <c r="IV71" s="898"/>
      <c r="IW71" s="898"/>
      <c r="JJ71" s="898"/>
      <c r="JK71" s="898"/>
      <c r="JL71" s="898"/>
      <c r="JM71" s="898"/>
      <c r="JZ71" s="898"/>
      <c r="KA71" s="898"/>
      <c r="KB71" s="898"/>
      <c r="KC71" s="898"/>
      <c r="KP71" s="898"/>
      <c r="KQ71" s="898"/>
      <c r="KR71" s="898"/>
      <c r="KS71" s="898"/>
      <c r="LF71" s="898"/>
      <c r="LG71" s="898"/>
      <c r="LH71" s="898"/>
      <c r="LI71" s="898"/>
      <c r="LV71" s="898"/>
      <c r="LW71" s="898"/>
      <c r="LX71" s="898"/>
      <c r="LY71" s="898"/>
      <c r="ML71" s="898"/>
      <c r="MM71" s="898"/>
      <c r="MN71" s="898"/>
      <c r="MO71" s="898"/>
      <c r="NB71" s="898"/>
      <c r="NC71" s="898"/>
      <c r="ND71" s="898"/>
      <c r="NE71" s="898"/>
      <c r="NR71" s="898"/>
      <c r="NS71" s="898"/>
      <c r="NT71" s="898"/>
      <c r="NU71" s="898"/>
      <c r="OH71" s="898"/>
      <c r="OI71" s="898"/>
      <c r="OJ71" s="898"/>
      <c r="OK71" s="898"/>
      <c r="OX71" s="898"/>
      <c r="OY71" s="898"/>
      <c r="OZ71" s="898"/>
      <c r="PA71" s="898"/>
      <c r="PN71" s="898"/>
      <c r="PO71" s="898"/>
      <c r="PP71" s="898"/>
      <c r="PQ71" s="898"/>
      <c r="QD71" s="898"/>
      <c r="QE71" s="898"/>
      <c r="QF71" s="898"/>
      <c r="QG71" s="898"/>
      <c r="QT71" s="898"/>
      <c r="QU71" s="898"/>
      <c r="QV71" s="898"/>
      <c r="QW71" s="898"/>
    </row>
    <row r="72" ht="21" customHeight="1">
      <c r="A72" s="953"/>
      <c r="B72" s="966" t="s">
        <v>6740</v>
      </c>
      <c r="C72" s="948"/>
      <c r="D72" s="949"/>
      <c r="E72" s="970"/>
      <c r="F72" s="966"/>
      <c r="G72" s="966"/>
      <c r="H72" s="966"/>
      <c r="I72" s="966"/>
      <c r="J72" s="966"/>
      <c r="K72" s="966"/>
      <c r="L72" s="966"/>
      <c r="M72" s="966"/>
      <c r="N72" s="966"/>
      <c r="O72" s="966"/>
      <c r="P72" s="966"/>
      <c r="Q72" s="966"/>
      <c r="R72" s="966"/>
      <c r="S72" s="966"/>
      <c r="T72" s="966"/>
      <c r="U72" s="966"/>
      <c r="V72" s="966"/>
      <c r="W72" s="966"/>
      <c r="X72" s="966"/>
      <c r="Y72" s="966"/>
      <c r="Z72" s="966"/>
      <c r="AA72" s="898"/>
      <c r="AB72" s="964"/>
      <c r="AC72" s="960"/>
      <c r="AD72" s="960"/>
      <c r="AE72" s="898"/>
      <c r="AF72" s="898"/>
      <c r="AG72" s="898"/>
      <c r="AT72" s="898"/>
      <c r="AU72" s="898"/>
      <c r="AV72" s="898"/>
      <c r="AW72" s="898"/>
      <c r="BJ72" s="898"/>
      <c r="BK72" s="898"/>
      <c r="BL72" s="898"/>
      <c r="BM72" s="898"/>
      <c r="BZ72" s="898"/>
      <c r="CA72" s="898"/>
      <c r="CB72" s="898"/>
      <c r="CC72" s="898"/>
      <c r="CP72" s="898"/>
      <c r="CQ72" s="898"/>
      <c r="CR72" s="898"/>
      <c r="CS72" s="898"/>
      <c r="DF72" s="898"/>
      <c r="DG72" s="898"/>
      <c r="DH72" s="898"/>
      <c r="DI72" s="898"/>
      <c r="DV72" s="898"/>
      <c r="DW72" s="898"/>
      <c r="DX72" s="898"/>
      <c r="DY72" s="898"/>
      <c r="EL72" s="898"/>
      <c r="EM72" s="898"/>
      <c r="EN72" s="898"/>
      <c r="EO72" s="898"/>
      <c r="FB72" s="898"/>
      <c r="FC72" s="898"/>
      <c r="FD72" s="898"/>
      <c r="FE72" s="898"/>
      <c r="FR72" s="898"/>
      <c r="FS72" s="898"/>
      <c r="FT72" s="898"/>
      <c r="FU72" s="898"/>
      <c r="GH72" s="898"/>
      <c r="GI72" s="898"/>
      <c r="GJ72" s="898"/>
      <c r="GK72" s="898"/>
      <c r="GX72" s="898"/>
      <c r="GY72" s="898"/>
      <c r="GZ72" s="898"/>
      <c r="HA72" s="898"/>
      <c r="HN72" s="898"/>
      <c r="HO72" s="898"/>
      <c r="HP72" s="898"/>
      <c r="HQ72" s="898"/>
      <c r="ID72" s="898"/>
      <c r="IE72" s="898"/>
      <c r="IF72" s="898"/>
      <c r="IG72" s="898"/>
      <c r="IT72" s="898"/>
      <c r="IU72" s="898"/>
      <c r="IV72" s="898"/>
      <c r="IW72" s="898"/>
      <c r="JJ72" s="898"/>
      <c r="JK72" s="898"/>
      <c r="JL72" s="898"/>
      <c r="JM72" s="898"/>
      <c r="JZ72" s="898"/>
      <c r="KA72" s="898"/>
      <c r="KB72" s="898"/>
      <c r="KC72" s="898"/>
      <c r="KP72" s="898"/>
      <c r="KQ72" s="898"/>
      <c r="KR72" s="898"/>
      <c r="KS72" s="898"/>
      <c r="LF72" s="898"/>
      <c r="LG72" s="898"/>
      <c r="LH72" s="898"/>
      <c r="LI72" s="898"/>
      <c r="LV72" s="898"/>
      <c r="LW72" s="898"/>
      <c r="LX72" s="898"/>
      <c r="LY72" s="898"/>
      <c r="ML72" s="898"/>
      <c r="MM72" s="898"/>
      <c r="MN72" s="898"/>
      <c r="MO72" s="898"/>
      <c r="NB72" s="898"/>
      <c r="NC72" s="898"/>
      <c r="ND72" s="898"/>
      <c r="NE72" s="898"/>
      <c r="NR72" s="898"/>
      <c r="NS72" s="898"/>
      <c r="NT72" s="898"/>
      <c r="NU72" s="898"/>
      <c r="OH72" s="898"/>
      <c r="OI72" s="898"/>
      <c r="OJ72" s="898"/>
      <c r="OK72" s="898"/>
      <c r="OX72" s="898"/>
      <c r="OY72" s="898"/>
      <c r="OZ72" s="898"/>
      <c r="PA72" s="898"/>
      <c r="PN72" s="898"/>
      <c r="PO72" s="898"/>
      <c r="PP72" s="898"/>
      <c r="PQ72" s="898"/>
      <c r="QD72" s="898"/>
      <c r="QE72" s="898"/>
      <c r="QF72" s="898"/>
      <c r="QG72" s="898"/>
      <c r="QT72" s="898"/>
      <c r="QU72" s="898"/>
      <c r="QV72" s="898"/>
      <c r="QW72" s="898"/>
    </row>
    <row r="73" ht="21" customHeight="1">
      <c r="A73" s="953"/>
      <c r="B73" s="952"/>
      <c r="C73" s="898"/>
      <c r="D73" s="953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717"/>
      <c r="T73" s="717"/>
      <c r="U73" s="717"/>
      <c r="V73" s="717"/>
      <c r="W73" s="717"/>
      <c r="X73" s="717"/>
      <c r="Y73" s="717"/>
      <c r="Z73" s="717"/>
      <c r="AA73" s="898"/>
      <c r="AB73" s="964"/>
      <c r="AC73" s="960"/>
      <c r="AD73" s="960"/>
      <c r="AE73" s="898"/>
      <c r="AF73" s="898"/>
      <c r="AG73" s="898"/>
      <c r="AT73" s="898"/>
      <c r="AU73" s="898"/>
      <c r="AV73" s="898"/>
      <c r="AW73" s="898"/>
      <c r="BJ73" s="898"/>
      <c r="BK73" s="898"/>
      <c r="BL73" s="898"/>
      <c r="BM73" s="898"/>
      <c r="BZ73" s="898"/>
      <c r="CA73" s="898"/>
      <c r="CB73" s="898"/>
      <c r="CC73" s="898"/>
      <c r="CP73" s="898"/>
      <c r="CQ73" s="898"/>
      <c r="CR73" s="898"/>
      <c r="CS73" s="898"/>
      <c r="DF73" s="898"/>
      <c r="DG73" s="898"/>
      <c r="DH73" s="898"/>
      <c r="DI73" s="898"/>
      <c r="DV73" s="898"/>
      <c r="DW73" s="898"/>
      <c r="DX73" s="898"/>
      <c r="DY73" s="898"/>
      <c r="EL73" s="898"/>
      <c r="EM73" s="898"/>
      <c r="EN73" s="898"/>
      <c r="EO73" s="898"/>
      <c r="FB73" s="898"/>
      <c r="FC73" s="898"/>
      <c r="FD73" s="898"/>
      <c r="FE73" s="898"/>
      <c r="FR73" s="898"/>
      <c r="FS73" s="898"/>
      <c r="FT73" s="898"/>
      <c r="FU73" s="898"/>
      <c r="GH73" s="898"/>
      <c r="GI73" s="898"/>
      <c r="GJ73" s="898"/>
      <c r="GK73" s="898"/>
      <c r="GX73" s="898"/>
      <c r="GY73" s="898"/>
      <c r="GZ73" s="898"/>
      <c r="HA73" s="898"/>
      <c r="HN73" s="898"/>
      <c r="HO73" s="898"/>
      <c r="HP73" s="898"/>
      <c r="HQ73" s="898"/>
      <c r="ID73" s="898"/>
      <c r="IE73" s="898"/>
      <c r="IF73" s="898"/>
      <c r="IG73" s="898"/>
      <c r="IT73" s="898"/>
      <c r="IU73" s="898"/>
      <c r="IV73" s="898"/>
      <c r="IW73" s="898"/>
      <c r="JJ73" s="898"/>
      <c r="JK73" s="898"/>
      <c r="JL73" s="898"/>
      <c r="JM73" s="898"/>
      <c r="JZ73" s="898"/>
      <c r="KA73" s="898"/>
      <c r="KB73" s="898"/>
      <c r="KC73" s="898"/>
      <c r="KP73" s="898"/>
      <c r="KQ73" s="898"/>
      <c r="KR73" s="898"/>
      <c r="KS73" s="898"/>
      <c r="LF73" s="898"/>
      <c r="LG73" s="898"/>
      <c r="LH73" s="898"/>
      <c r="LI73" s="898"/>
      <c r="LV73" s="898"/>
      <c r="LW73" s="898"/>
      <c r="LX73" s="898"/>
      <c r="LY73" s="898"/>
      <c r="ML73" s="898"/>
      <c r="MM73" s="898"/>
      <c r="MN73" s="898"/>
      <c r="MO73" s="898"/>
      <c r="NB73" s="898"/>
      <c r="NC73" s="898"/>
      <c r="ND73" s="898"/>
      <c r="NE73" s="898"/>
      <c r="NR73" s="898"/>
      <c r="NS73" s="898"/>
      <c r="NT73" s="898"/>
      <c r="NU73" s="898"/>
      <c r="OH73" s="898"/>
      <c r="OI73" s="898"/>
      <c r="OJ73" s="898"/>
      <c r="OK73" s="898"/>
      <c r="OX73" s="898"/>
      <c r="OY73" s="898"/>
      <c r="OZ73" s="898"/>
      <c r="PA73" s="898"/>
      <c r="PN73" s="898"/>
      <c r="PO73" s="898"/>
      <c r="PP73" s="898"/>
      <c r="PQ73" s="898"/>
      <c r="QD73" s="898"/>
      <c r="QE73" s="898"/>
      <c r="QF73" s="898"/>
      <c r="QG73" s="898"/>
      <c r="QT73" s="898"/>
      <c r="QU73" s="898"/>
      <c r="QV73" s="898"/>
      <c r="QW73" s="898"/>
    </row>
    <row r="74" ht="21" customHeight="1">
      <c r="A74" s="953"/>
      <c r="B74" s="952"/>
      <c r="C74" s="898"/>
      <c r="D74" s="953"/>
      <c r="E74" s="717"/>
      <c r="F74" s="717"/>
      <c r="G74" s="717"/>
      <c r="H74" s="717"/>
      <c r="I74" s="717"/>
      <c r="J74" s="717"/>
      <c r="K74" s="717"/>
      <c r="L74" s="717"/>
      <c r="M74" s="717"/>
      <c r="N74" s="717"/>
      <c r="O74" s="717"/>
      <c r="P74" s="717"/>
      <c r="Q74" s="717"/>
      <c r="R74" s="717"/>
      <c r="S74" s="717"/>
      <c r="T74" s="717"/>
      <c r="U74" s="717"/>
      <c r="V74" s="717"/>
      <c r="W74" s="717"/>
      <c r="X74" s="717"/>
      <c r="Y74" s="717"/>
      <c r="Z74" s="717"/>
      <c r="AA74" s="898"/>
      <c r="AB74" s="964"/>
      <c r="AC74" s="960"/>
      <c r="AD74" s="960"/>
      <c r="AE74" s="898"/>
      <c r="AF74" s="898"/>
      <c r="AG74" s="898"/>
      <c r="AT74" s="898"/>
      <c r="AU74" s="898"/>
      <c r="AV74" s="898"/>
      <c r="AW74" s="898"/>
      <c r="BJ74" s="898"/>
      <c r="BK74" s="898"/>
      <c r="BL74" s="898"/>
      <c r="BM74" s="898"/>
      <c r="BZ74" s="898"/>
      <c r="CA74" s="898"/>
      <c r="CB74" s="898"/>
      <c r="CC74" s="898"/>
      <c r="CP74" s="898"/>
      <c r="CQ74" s="898"/>
      <c r="CR74" s="898"/>
      <c r="CS74" s="898"/>
      <c r="DF74" s="898"/>
      <c r="DG74" s="898"/>
      <c r="DH74" s="898"/>
      <c r="DI74" s="898"/>
      <c r="DV74" s="898"/>
      <c r="DW74" s="898"/>
      <c r="DX74" s="898"/>
      <c r="DY74" s="898"/>
      <c r="EL74" s="898"/>
      <c r="EM74" s="898"/>
      <c r="EN74" s="898"/>
      <c r="EO74" s="898"/>
      <c r="FB74" s="898"/>
      <c r="FC74" s="898"/>
      <c r="FD74" s="898"/>
      <c r="FE74" s="898"/>
      <c r="FR74" s="898"/>
      <c r="FS74" s="898"/>
      <c r="FT74" s="898"/>
      <c r="FU74" s="898"/>
      <c r="GH74" s="898"/>
      <c r="GI74" s="898"/>
      <c r="GJ74" s="898"/>
      <c r="GK74" s="898"/>
      <c r="GX74" s="898"/>
      <c r="GY74" s="898"/>
      <c r="GZ74" s="898"/>
      <c r="HA74" s="898"/>
      <c r="HN74" s="898"/>
      <c r="HO74" s="898"/>
      <c r="HP74" s="898"/>
      <c r="HQ74" s="898"/>
      <c r="ID74" s="898"/>
      <c r="IE74" s="898"/>
      <c r="IF74" s="898"/>
      <c r="IG74" s="898"/>
      <c r="IT74" s="898"/>
      <c r="IU74" s="898"/>
      <c r="IV74" s="898"/>
      <c r="IW74" s="898"/>
      <c r="JJ74" s="898"/>
      <c r="JK74" s="898"/>
      <c r="JL74" s="898"/>
      <c r="JM74" s="898"/>
      <c r="JZ74" s="898"/>
      <c r="KA74" s="898"/>
      <c r="KB74" s="898"/>
      <c r="KC74" s="898"/>
      <c r="KP74" s="898"/>
      <c r="KQ74" s="898"/>
      <c r="KR74" s="898"/>
      <c r="KS74" s="898"/>
      <c r="LF74" s="898"/>
      <c r="LG74" s="898"/>
      <c r="LH74" s="898"/>
      <c r="LI74" s="898"/>
      <c r="LV74" s="898"/>
      <c r="LW74" s="898"/>
      <c r="LX74" s="898"/>
      <c r="LY74" s="898"/>
      <c r="ML74" s="898"/>
      <c r="MM74" s="898"/>
      <c r="MN74" s="898"/>
      <c r="MO74" s="898"/>
      <c r="NB74" s="898"/>
      <c r="NC74" s="898"/>
      <c r="ND74" s="898"/>
      <c r="NE74" s="898"/>
      <c r="NR74" s="898"/>
      <c r="NS74" s="898"/>
      <c r="NT74" s="898"/>
      <c r="NU74" s="898"/>
      <c r="OH74" s="898"/>
      <c r="OI74" s="898"/>
      <c r="OJ74" s="898"/>
      <c r="OK74" s="898"/>
      <c r="OX74" s="898"/>
      <c r="OY74" s="898"/>
      <c r="OZ74" s="898"/>
      <c r="PA74" s="898"/>
      <c r="PN74" s="898"/>
      <c r="PO74" s="898"/>
      <c r="PP74" s="898"/>
      <c r="PQ74" s="898"/>
      <c r="QD74" s="898"/>
      <c r="QE74" s="898"/>
      <c r="QF74" s="898"/>
      <c r="QG74" s="898"/>
      <c r="QT74" s="898"/>
      <c r="QU74" s="898"/>
      <c r="QV74" s="898"/>
      <c r="QW74" s="898"/>
    </row>
    <row r="75" ht="21" customHeight="1">
      <c r="A75" s="953"/>
      <c r="B75" s="955"/>
      <c r="C75" s="911"/>
      <c r="D75" s="956"/>
      <c r="E75" s="552"/>
      <c r="F75" s="552"/>
      <c r="G75" s="552"/>
      <c r="H75" s="552"/>
      <c r="I75" s="552"/>
      <c r="J75" s="552"/>
      <c r="K75" s="552"/>
      <c r="L75" s="552"/>
      <c r="M75" s="552"/>
      <c r="N75" s="552"/>
      <c r="O75" s="552"/>
      <c r="P75" s="552"/>
      <c r="Q75" s="552"/>
      <c r="R75" s="552"/>
      <c r="S75" s="552"/>
      <c r="T75" s="552"/>
      <c r="U75" s="552"/>
      <c r="V75" s="552"/>
      <c r="W75" s="552"/>
      <c r="X75" s="552"/>
      <c r="Y75" s="552"/>
      <c r="Z75" s="552"/>
      <c r="AA75" s="898"/>
      <c r="AB75" s="964"/>
      <c r="AE75" s="898"/>
      <c r="AF75" s="898"/>
      <c r="AG75" s="898"/>
      <c r="AT75" s="898"/>
      <c r="AU75" s="898"/>
      <c r="AV75" s="898"/>
      <c r="AW75" s="898"/>
      <c r="BJ75" s="898"/>
      <c r="BK75" s="898"/>
      <c r="BL75" s="898"/>
      <c r="BM75" s="898"/>
      <c r="BZ75" s="898"/>
      <c r="CA75" s="898"/>
      <c r="CB75" s="898"/>
      <c r="CC75" s="898"/>
      <c r="CP75" s="898"/>
      <c r="CQ75" s="898"/>
      <c r="CR75" s="898"/>
      <c r="CS75" s="898"/>
      <c r="DF75" s="898"/>
      <c r="DG75" s="898"/>
      <c r="DH75" s="898"/>
      <c r="DI75" s="898"/>
      <c r="DV75" s="898"/>
      <c r="DW75" s="898"/>
      <c r="DX75" s="898"/>
      <c r="DY75" s="898"/>
      <c r="EL75" s="898"/>
      <c r="EM75" s="898"/>
      <c r="EN75" s="898"/>
      <c r="EO75" s="898"/>
      <c r="FB75" s="898"/>
      <c r="FC75" s="898"/>
      <c r="FD75" s="898"/>
      <c r="FE75" s="898"/>
      <c r="FR75" s="898"/>
      <c r="FS75" s="898"/>
      <c r="FT75" s="898"/>
      <c r="FU75" s="898"/>
      <c r="GH75" s="898"/>
      <c r="GI75" s="898"/>
      <c r="GJ75" s="898"/>
      <c r="GK75" s="898"/>
      <c r="GX75" s="898"/>
      <c r="GY75" s="898"/>
      <c r="GZ75" s="898"/>
      <c r="HA75" s="898"/>
      <c r="HN75" s="898"/>
      <c r="HO75" s="898"/>
      <c r="HP75" s="898"/>
      <c r="HQ75" s="898"/>
      <c r="ID75" s="898"/>
      <c r="IE75" s="898"/>
      <c r="IF75" s="898"/>
      <c r="IG75" s="898"/>
      <c r="IT75" s="898"/>
      <c r="IU75" s="898"/>
      <c r="IV75" s="898"/>
      <c r="IW75" s="898"/>
      <c r="JJ75" s="898"/>
      <c r="JK75" s="898"/>
      <c r="JL75" s="898"/>
      <c r="JM75" s="898"/>
      <c r="JZ75" s="898"/>
      <c r="KA75" s="898"/>
      <c r="KB75" s="898"/>
      <c r="KC75" s="898"/>
      <c r="KP75" s="898"/>
      <c r="KQ75" s="898"/>
      <c r="KR75" s="898"/>
      <c r="KS75" s="898"/>
      <c r="LF75" s="898"/>
      <c r="LG75" s="898"/>
      <c r="LH75" s="898"/>
      <c r="LI75" s="898"/>
      <c r="LV75" s="898"/>
      <c r="LW75" s="898"/>
      <c r="LX75" s="898"/>
      <c r="LY75" s="898"/>
      <c r="ML75" s="898"/>
      <c r="MM75" s="898"/>
      <c r="MN75" s="898"/>
      <c r="MO75" s="898"/>
      <c r="NB75" s="898"/>
      <c r="NC75" s="898"/>
      <c r="ND75" s="898"/>
      <c r="NE75" s="898"/>
      <c r="NR75" s="898"/>
      <c r="NS75" s="898"/>
      <c r="NT75" s="898"/>
      <c r="NU75" s="898"/>
      <c r="OH75" s="898"/>
      <c r="OI75" s="898"/>
      <c r="OJ75" s="898"/>
      <c r="OK75" s="898"/>
      <c r="OX75" s="898"/>
      <c r="OY75" s="898"/>
      <c r="OZ75" s="898"/>
      <c r="PA75" s="898"/>
      <c r="PN75" s="898"/>
      <c r="PO75" s="898"/>
      <c r="PP75" s="898"/>
      <c r="PQ75" s="898"/>
      <c r="QD75" s="898"/>
      <c r="QE75" s="898"/>
      <c r="QF75" s="898"/>
      <c r="QG75" s="898"/>
      <c r="QT75" s="898"/>
      <c r="QU75" s="898"/>
      <c r="QV75" s="898"/>
      <c r="QW75" s="898"/>
    </row>
    <row r="76" ht="21" customHeight="1">
      <c r="A76" s="953"/>
      <c r="B76" s="966" t="s">
        <v>6741</v>
      </c>
      <c r="C76" s="948"/>
      <c r="D76" s="949"/>
      <c r="E76" s="971"/>
      <c r="F76" s="966"/>
      <c r="G76" s="972"/>
      <c r="H76" s="972"/>
      <c r="I76" s="972"/>
      <c r="J76" s="966"/>
      <c r="K76" s="966"/>
      <c r="L76" s="966"/>
      <c r="M76" s="966"/>
      <c r="N76" s="966"/>
      <c r="O76" s="966"/>
      <c r="P76" s="966"/>
      <c r="Q76" s="966"/>
      <c r="R76" s="966"/>
      <c r="S76" s="966"/>
      <c r="T76" s="966"/>
      <c r="U76" s="966"/>
      <c r="V76" s="966"/>
      <c r="W76" s="966"/>
      <c r="X76" s="966"/>
      <c r="Y76" s="966"/>
      <c r="Z76" s="966"/>
      <c r="AA76" s="898"/>
      <c r="AB76" s="964"/>
      <c r="AE76" s="898"/>
      <c r="AF76" s="898"/>
      <c r="AG76" s="898"/>
      <c r="AT76" s="898"/>
      <c r="AU76" s="898"/>
      <c r="AV76" s="898"/>
      <c r="AW76" s="898"/>
      <c r="BJ76" s="898"/>
      <c r="BK76" s="898"/>
      <c r="BL76" s="898"/>
      <c r="BM76" s="898"/>
      <c r="BZ76" s="898"/>
      <c r="CA76" s="898"/>
      <c r="CB76" s="898"/>
      <c r="CC76" s="898"/>
      <c r="CP76" s="898"/>
      <c r="CQ76" s="898"/>
      <c r="CR76" s="898"/>
      <c r="CS76" s="898"/>
      <c r="DF76" s="898"/>
      <c r="DG76" s="898"/>
      <c r="DH76" s="898"/>
      <c r="DI76" s="898"/>
      <c r="DV76" s="898"/>
      <c r="DW76" s="898"/>
      <c r="DX76" s="898"/>
      <c r="DY76" s="898"/>
      <c r="EL76" s="898"/>
      <c r="EM76" s="898"/>
      <c r="EN76" s="898"/>
      <c r="EO76" s="898"/>
      <c r="FB76" s="898"/>
      <c r="FC76" s="898"/>
      <c r="FD76" s="898"/>
      <c r="FE76" s="898"/>
      <c r="FR76" s="898"/>
      <c r="FS76" s="898"/>
      <c r="FT76" s="898"/>
      <c r="FU76" s="898"/>
      <c r="GH76" s="898"/>
      <c r="GI76" s="898"/>
      <c r="GJ76" s="898"/>
      <c r="GK76" s="898"/>
      <c r="GX76" s="898"/>
      <c r="GY76" s="898"/>
      <c r="GZ76" s="898"/>
      <c r="HA76" s="898"/>
      <c r="HN76" s="898"/>
      <c r="HO76" s="898"/>
      <c r="HP76" s="898"/>
      <c r="HQ76" s="898"/>
      <c r="ID76" s="898"/>
      <c r="IE76" s="898"/>
      <c r="IF76" s="898"/>
      <c r="IG76" s="898"/>
      <c r="IT76" s="898"/>
      <c r="IU76" s="898"/>
      <c r="IV76" s="898"/>
      <c r="IW76" s="898"/>
      <c r="JJ76" s="898"/>
      <c r="JK76" s="898"/>
      <c r="JL76" s="898"/>
      <c r="JM76" s="898"/>
      <c r="JZ76" s="898"/>
      <c r="KA76" s="898"/>
      <c r="KB76" s="898"/>
      <c r="KC76" s="898"/>
      <c r="KP76" s="898"/>
      <c r="KQ76" s="898"/>
      <c r="KR76" s="898"/>
      <c r="KS76" s="898"/>
      <c r="LF76" s="898"/>
      <c r="LG76" s="898"/>
      <c r="LH76" s="898"/>
      <c r="LI76" s="898"/>
      <c r="LV76" s="898"/>
      <c r="LW76" s="898"/>
      <c r="LX76" s="898"/>
      <c r="LY76" s="898"/>
      <c r="ML76" s="898"/>
      <c r="MM76" s="898"/>
      <c r="MN76" s="898"/>
      <c r="MO76" s="898"/>
      <c r="NB76" s="898"/>
      <c r="NC76" s="898"/>
      <c r="ND76" s="898"/>
      <c r="NE76" s="898"/>
      <c r="NR76" s="898"/>
      <c r="NS76" s="898"/>
      <c r="NT76" s="898"/>
      <c r="NU76" s="898"/>
      <c r="OH76" s="898"/>
      <c r="OI76" s="898"/>
      <c r="OJ76" s="898"/>
      <c r="OK76" s="898"/>
      <c r="OX76" s="898"/>
      <c r="OY76" s="898"/>
      <c r="OZ76" s="898"/>
      <c r="PA76" s="898"/>
      <c r="PN76" s="898"/>
      <c r="PO76" s="898"/>
      <c r="PP76" s="898"/>
      <c r="PQ76" s="898"/>
      <c r="QD76" s="898"/>
      <c r="QE76" s="898"/>
      <c r="QF76" s="898"/>
      <c r="QG76" s="898"/>
      <c r="QT76" s="898"/>
      <c r="QU76" s="898"/>
      <c r="QV76" s="898"/>
      <c r="QW76" s="898"/>
    </row>
    <row r="77" ht="21" customHeight="1">
      <c r="A77" s="953"/>
      <c r="B77" s="952"/>
      <c r="C77" s="898"/>
      <c r="D77" s="953"/>
      <c r="E77" s="717"/>
      <c r="F77" s="717"/>
      <c r="G77" s="717"/>
      <c r="H77" s="717"/>
      <c r="I77" s="717"/>
      <c r="J77" s="717"/>
      <c r="K77" s="717"/>
      <c r="L77" s="717"/>
      <c r="M77" s="717"/>
      <c r="N77" s="717"/>
      <c r="O77" s="717"/>
      <c r="P77" s="717"/>
      <c r="Q77" s="717"/>
      <c r="R77" s="717"/>
      <c r="S77" s="717"/>
      <c r="T77" s="717"/>
      <c r="U77" s="717"/>
      <c r="V77" s="717"/>
      <c r="W77" s="717"/>
      <c r="X77" s="717"/>
      <c r="Y77" s="717"/>
      <c r="Z77" s="717"/>
      <c r="AA77" s="898"/>
      <c r="AB77" s="964"/>
      <c r="AE77" s="898"/>
      <c r="AF77" s="898"/>
      <c r="AG77" s="973"/>
      <c r="AT77" s="898"/>
      <c r="AU77" s="898"/>
      <c r="AV77" s="898"/>
      <c r="AW77" s="898"/>
      <c r="BJ77" s="898"/>
      <c r="BK77" s="898"/>
      <c r="BL77" s="898"/>
      <c r="BM77" s="898"/>
      <c r="BZ77" s="898"/>
      <c r="CA77" s="898"/>
      <c r="CB77" s="898"/>
      <c r="CC77" s="898"/>
      <c r="CP77" s="898"/>
      <c r="CQ77" s="898"/>
      <c r="CR77" s="898"/>
      <c r="CS77" s="898"/>
      <c r="DF77" s="898"/>
      <c r="DG77" s="898"/>
      <c r="DH77" s="898"/>
      <c r="DI77" s="898"/>
      <c r="DV77" s="898"/>
      <c r="DW77" s="898"/>
      <c r="DX77" s="898"/>
      <c r="DY77" s="898"/>
      <c r="EL77" s="898"/>
      <c r="EM77" s="898"/>
      <c r="EN77" s="898"/>
      <c r="EO77" s="898"/>
      <c r="FB77" s="898"/>
      <c r="FC77" s="898"/>
      <c r="FD77" s="898"/>
      <c r="FE77" s="898"/>
      <c r="FR77" s="898"/>
      <c r="FS77" s="898"/>
      <c r="FT77" s="898"/>
      <c r="FU77" s="898"/>
      <c r="GH77" s="898"/>
      <c r="GI77" s="898"/>
      <c r="GJ77" s="898"/>
      <c r="GK77" s="898"/>
      <c r="GX77" s="898"/>
      <c r="GY77" s="898"/>
      <c r="GZ77" s="898"/>
      <c r="HA77" s="898"/>
      <c r="HN77" s="898"/>
      <c r="HO77" s="898"/>
      <c r="HP77" s="898"/>
      <c r="HQ77" s="898"/>
      <c r="ID77" s="898"/>
      <c r="IE77" s="898"/>
      <c r="IF77" s="898"/>
      <c r="IG77" s="898"/>
      <c r="IT77" s="898"/>
      <c r="IU77" s="898"/>
      <c r="IV77" s="898"/>
      <c r="IW77" s="898"/>
      <c r="JJ77" s="898"/>
      <c r="JK77" s="898"/>
      <c r="JL77" s="898"/>
      <c r="JM77" s="898"/>
      <c r="JZ77" s="898"/>
      <c r="KA77" s="898"/>
      <c r="KB77" s="898"/>
      <c r="KC77" s="898"/>
      <c r="KP77" s="898"/>
      <c r="KQ77" s="898"/>
      <c r="KR77" s="898"/>
      <c r="KS77" s="898"/>
      <c r="LF77" s="898"/>
      <c r="LG77" s="898"/>
      <c r="LH77" s="898"/>
      <c r="LI77" s="898"/>
      <c r="LV77" s="898"/>
      <c r="LW77" s="898"/>
      <c r="LX77" s="898"/>
      <c r="LY77" s="898"/>
      <c r="ML77" s="898"/>
      <c r="MM77" s="898"/>
      <c r="MN77" s="898"/>
      <c r="MO77" s="898"/>
      <c r="NB77" s="898"/>
      <c r="NC77" s="898"/>
      <c r="ND77" s="898"/>
      <c r="NE77" s="898"/>
      <c r="NR77" s="898"/>
      <c r="NS77" s="898"/>
      <c r="NT77" s="898"/>
      <c r="NU77" s="898"/>
      <c r="OH77" s="898"/>
      <c r="OI77" s="898"/>
      <c r="OJ77" s="898"/>
      <c r="OK77" s="898"/>
      <c r="OX77" s="898"/>
      <c r="OY77" s="898"/>
      <c r="OZ77" s="898"/>
      <c r="PA77" s="898"/>
      <c r="PN77" s="898"/>
      <c r="PO77" s="898"/>
      <c r="PP77" s="898"/>
      <c r="PQ77" s="898"/>
      <c r="QD77" s="898"/>
      <c r="QE77" s="898"/>
      <c r="QF77" s="898"/>
      <c r="QG77" s="898"/>
      <c r="QT77" s="898"/>
      <c r="QU77" s="898"/>
      <c r="QV77" s="898"/>
      <c r="QW77" s="898"/>
    </row>
    <row r="78" ht="21" customHeight="1">
      <c r="A78" s="953"/>
      <c r="B78" s="952"/>
      <c r="C78" s="898"/>
      <c r="D78" s="953"/>
      <c r="E78" s="717"/>
      <c r="F78" s="717"/>
      <c r="G78" s="717"/>
      <c r="H78" s="717"/>
      <c r="I78" s="717"/>
      <c r="J78" s="717"/>
      <c r="K78" s="717"/>
      <c r="L78" s="717"/>
      <c r="M78" s="717"/>
      <c r="N78" s="717"/>
      <c r="O78" s="717"/>
      <c r="P78" s="717"/>
      <c r="Q78" s="717"/>
      <c r="R78" s="717"/>
      <c r="S78" s="717"/>
      <c r="T78" s="717"/>
      <c r="U78" s="717"/>
      <c r="V78" s="717"/>
      <c r="W78" s="717"/>
      <c r="X78" s="717"/>
      <c r="Y78" s="717"/>
      <c r="Z78" s="717"/>
      <c r="AA78" s="898"/>
      <c r="AB78" s="964"/>
      <c r="AE78" s="898"/>
      <c r="AF78" s="898"/>
      <c r="AG78" s="973"/>
      <c r="AT78" s="898"/>
      <c r="AU78" s="898"/>
      <c r="AV78" s="898"/>
      <c r="AW78" s="898"/>
      <c r="BJ78" s="898"/>
      <c r="BK78" s="898"/>
      <c r="BL78" s="898"/>
      <c r="BM78" s="898"/>
      <c r="BZ78" s="898"/>
      <c r="CA78" s="898"/>
      <c r="CB78" s="898"/>
      <c r="CC78" s="898"/>
      <c r="CP78" s="898"/>
      <c r="CQ78" s="898"/>
      <c r="CR78" s="898"/>
      <c r="CS78" s="898"/>
      <c r="DF78" s="898"/>
      <c r="DG78" s="898"/>
      <c r="DH78" s="898"/>
      <c r="DI78" s="898"/>
      <c r="DV78" s="898"/>
      <c r="DW78" s="898"/>
      <c r="DX78" s="898"/>
      <c r="DY78" s="898"/>
      <c r="EL78" s="898"/>
      <c r="EM78" s="898"/>
      <c r="EN78" s="898"/>
      <c r="EO78" s="898"/>
      <c r="FB78" s="898"/>
      <c r="FC78" s="898"/>
      <c r="FD78" s="898"/>
      <c r="FE78" s="898"/>
      <c r="FR78" s="898"/>
      <c r="FS78" s="898"/>
      <c r="FT78" s="898"/>
      <c r="FU78" s="898"/>
      <c r="GH78" s="898"/>
      <c r="GI78" s="898"/>
      <c r="GJ78" s="898"/>
      <c r="GK78" s="898"/>
      <c r="GX78" s="898"/>
      <c r="GY78" s="898"/>
      <c r="GZ78" s="898"/>
      <c r="HA78" s="898"/>
      <c r="HN78" s="898"/>
      <c r="HO78" s="898"/>
      <c r="HP78" s="898"/>
      <c r="HQ78" s="898"/>
      <c r="ID78" s="898"/>
      <c r="IE78" s="898"/>
      <c r="IF78" s="898"/>
      <c r="IG78" s="898"/>
      <c r="IT78" s="898"/>
      <c r="IU78" s="898"/>
      <c r="IV78" s="898"/>
      <c r="IW78" s="898"/>
      <c r="JJ78" s="898"/>
      <c r="JK78" s="898"/>
      <c r="JL78" s="898"/>
      <c r="JM78" s="898"/>
      <c r="JZ78" s="898"/>
      <c r="KA78" s="898"/>
      <c r="KB78" s="898"/>
      <c r="KC78" s="898"/>
      <c r="KP78" s="898"/>
      <c r="KQ78" s="898"/>
      <c r="KR78" s="898"/>
      <c r="KS78" s="898"/>
      <c r="LF78" s="898"/>
      <c r="LG78" s="898"/>
      <c r="LH78" s="898"/>
      <c r="LI78" s="898"/>
      <c r="LV78" s="898"/>
      <c r="LW78" s="898"/>
      <c r="LX78" s="898"/>
      <c r="LY78" s="898"/>
      <c r="ML78" s="898"/>
      <c r="MM78" s="898"/>
      <c r="MN78" s="898"/>
      <c r="MO78" s="898"/>
      <c r="NB78" s="898"/>
      <c r="NC78" s="898"/>
      <c r="ND78" s="898"/>
      <c r="NE78" s="898"/>
      <c r="NR78" s="898"/>
      <c r="NS78" s="898"/>
      <c r="NT78" s="898"/>
      <c r="NU78" s="898"/>
      <c r="OH78" s="898"/>
      <c r="OI78" s="898"/>
      <c r="OJ78" s="898"/>
      <c r="OK78" s="898"/>
      <c r="OX78" s="898"/>
      <c r="OY78" s="898"/>
      <c r="OZ78" s="898"/>
      <c r="PA78" s="898"/>
      <c r="PN78" s="898"/>
      <c r="PO78" s="898"/>
      <c r="PP78" s="898"/>
      <c r="PQ78" s="898"/>
      <c r="QD78" s="898"/>
      <c r="QE78" s="898"/>
      <c r="QF78" s="898"/>
      <c r="QG78" s="898"/>
      <c r="QT78" s="898"/>
      <c r="QU78" s="898"/>
      <c r="QV78" s="898"/>
      <c r="QW78" s="898"/>
    </row>
    <row r="79" ht="21" customHeight="1">
      <c r="A79" s="953"/>
      <c r="B79" s="952"/>
      <c r="C79" s="898"/>
      <c r="D79" s="953"/>
      <c r="E79" s="717"/>
      <c r="F79" s="717"/>
      <c r="G79" s="717"/>
      <c r="H79" s="717"/>
      <c r="I79" s="717"/>
      <c r="J79" s="717"/>
      <c r="K79" s="717"/>
      <c r="L79" s="717"/>
      <c r="M79" s="717"/>
      <c r="N79" s="717"/>
      <c r="O79" s="717"/>
      <c r="P79" s="717"/>
      <c r="Q79" s="717"/>
      <c r="R79" s="717"/>
      <c r="S79" s="717"/>
      <c r="T79" s="717"/>
      <c r="U79" s="717"/>
      <c r="V79" s="717"/>
      <c r="W79" s="717"/>
      <c r="X79" s="717"/>
      <c r="Y79" s="717"/>
      <c r="Z79" s="717"/>
      <c r="AA79" s="898"/>
      <c r="AB79" s="964"/>
      <c r="AE79" s="898"/>
      <c r="AF79" s="898"/>
      <c r="AG79" s="973"/>
      <c r="AT79" s="898"/>
      <c r="AU79" s="898"/>
      <c r="AV79" s="898"/>
      <c r="AW79" s="898"/>
      <c r="BJ79" s="898"/>
      <c r="BK79" s="898"/>
      <c r="BL79" s="898"/>
      <c r="BM79" s="898"/>
      <c r="BZ79" s="898"/>
      <c r="CA79" s="898"/>
      <c r="CB79" s="898"/>
      <c r="CC79" s="898"/>
      <c r="CP79" s="898"/>
      <c r="CQ79" s="898"/>
      <c r="CR79" s="898"/>
      <c r="CS79" s="898"/>
      <c r="DF79" s="898"/>
      <c r="DG79" s="898"/>
      <c r="DH79" s="898"/>
      <c r="DI79" s="898"/>
      <c r="DV79" s="898"/>
      <c r="DW79" s="898"/>
      <c r="DX79" s="898"/>
      <c r="DY79" s="898"/>
      <c r="EL79" s="898"/>
      <c r="EM79" s="898"/>
      <c r="EN79" s="898"/>
      <c r="EO79" s="898"/>
      <c r="FB79" s="898"/>
      <c r="FC79" s="898"/>
      <c r="FD79" s="898"/>
      <c r="FE79" s="898"/>
      <c r="FR79" s="898"/>
      <c r="FS79" s="898"/>
      <c r="FT79" s="898"/>
      <c r="FU79" s="898"/>
      <c r="GH79" s="898"/>
      <c r="GI79" s="898"/>
      <c r="GJ79" s="898"/>
      <c r="GK79" s="898"/>
      <c r="GX79" s="898"/>
      <c r="GY79" s="898"/>
      <c r="GZ79" s="898"/>
      <c r="HA79" s="898"/>
      <c r="HN79" s="898"/>
      <c r="HO79" s="898"/>
      <c r="HP79" s="898"/>
      <c r="HQ79" s="898"/>
      <c r="ID79" s="898"/>
      <c r="IE79" s="898"/>
      <c r="IF79" s="898"/>
      <c r="IG79" s="898"/>
      <c r="IT79" s="898"/>
      <c r="IU79" s="898"/>
      <c r="IV79" s="898"/>
      <c r="IW79" s="898"/>
      <c r="JJ79" s="898"/>
      <c r="JK79" s="898"/>
      <c r="JL79" s="898"/>
      <c r="JM79" s="898"/>
      <c r="JZ79" s="898"/>
      <c r="KA79" s="898"/>
      <c r="KB79" s="898"/>
      <c r="KC79" s="898"/>
      <c r="KP79" s="898"/>
      <c r="KQ79" s="898"/>
      <c r="KR79" s="898"/>
      <c r="KS79" s="898"/>
      <c r="LF79" s="898"/>
      <c r="LG79" s="898"/>
      <c r="LH79" s="898"/>
      <c r="LI79" s="898"/>
      <c r="LV79" s="898"/>
      <c r="LW79" s="898"/>
      <c r="LX79" s="898"/>
      <c r="LY79" s="898"/>
      <c r="ML79" s="898"/>
      <c r="MM79" s="898"/>
      <c r="MN79" s="898"/>
      <c r="MO79" s="898"/>
      <c r="NB79" s="898"/>
      <c r="NC79" s="898"/>
      <c r="ND79" s="898"/>
      <c r="NE79" s="898"/>
      <c r="NR79" s="898"/>
      <c r="NS79" s="898"/>
      <c r="NT79" s="898"/>
      <c r="NU79" s="898"/>
      <c r="OH79" s="898"/>
      <c r="OI79" s="898"/>
      <c r="OJ79" s="898"/>
      <c r="OK79" s="898"/>
      <c r="OX79" s="898"/>
      <c r="OY79" s="898"/>
      <c r="OZ79" s="898"/>
      <c r="PA79" s="898"/>
      <c r="PN79" s="898"/>
      <c r="PO79" s="898"/>
      <c r="PP79" s="898"/>
      <c r="PQ79" s="898"/>
      <c r="QD79" s="898"/>
      <c r="QE79" s="898"/>
      <c r="QF79" s="898"/>
      <c r="QG79" s="898"/>
      <c r="QT79" s="898"/>
      <c r="QU79" s="898"/>
      <c r="QV79" s="898"/>
      <c r="QW79" s="898"/>
    </row>
    <row r="80" ht="21" customHeight="1">
      <c r="A80" s="953"/>
      <c r="B80" s="952"/>
      <c r="C80" s="898"/>
      <c r="D80" s="953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717"/>
      <c r="T80" s="717"/>
      <c r="U80" s="717"/>
      <c r="V80" s="717"/>
      <c r="W80" s="717"/>
      <c r="X80" s="717"/>
      <c r="Y80" s="717"/>
      <c r="Z80" s="717"/>
      <c r="AA80" s="898"/>
      <c r="AB80" s="964"/>
      <c r="AE80" s="898"/>
      <c r="AF80" s="898"/>
      <c r="AG80" s="973"/>
      <c r="AT80" s="898"/>
      <c r="AU80" s="898"/>
      <c r="AV80" s="898"/>
      <c r="AW80" s="898"/>
      <c r="BJ80" s="898"/>
      <c r="BK80" s="898"/>
      <c r="BL80" s="898"/>
      <c r="BM80" s="898"/>
      <c r="BZ80" s="898"/>
      <c r="CA80" s="898"/>
      <c r="CB80" s="898"/>
      <c r="CC80" s="898"/>
      <c r="CP80" s="898"/>
      <c r="CQ80" s="898"/>
      <c r="CR80" s="898"/>
      <c r="CS80" s="898"/>
      <c r="DF80" s="898"/>
      <c r="DG80" s="898"/>
      <c r="DH80" s="898"/>
      <c r="DI80" s="898"/>
      <c r="DV80" s="898"/>
      <c r="DW80" s="898"/>
      <c r="DX80" s="898"/>
      <c r="DY80" s="898"/>
      <c r="EL80" s="898"/>
      <c r="EM80" s="898"/>
      <c r="EN80" s="898"/>
      <c r="EO80" s="898"/>
      <c r="FB80" s="898"/>
      <c r="FC80" s="898"/>
      <c r="FD80" s="898"/>
      <c r="FE80" s="898"/>
      <c r="FR80" s="898"/>
      <c r="FS80" s="898"/>
      <c r="FT80" s="898"/>
      <c r="FU80" s="898"/>
      <c r="GH80" s="898"/>
      <c r="GI80" s="898"/>
      <c r="GJ80" s="898"/>
      <c r="GK80" s="898"/>
      <c r="GX80" s="898"/>
      <c r="GY80" s="898"/>
      <c r="GZ80" s="898"/>
      <c r="HA80" s="898"/>
      <c r="HN80" s="898"/>
      <c r="HO80" s="898"/>
      <c r="HP80" s="898"/>
      <c r="HQ80" s="898"/>
      <c r="ID80" s="898"/>
      <c r="IE80" s="898"/>
      <c r="IF80" s="898"/>
      <c r="IG80" s="898"/>
      <c r="IT80" s="898"/>
      <c r="IU80" s="898"/>
      <c r="IV80" s="898"/>
      <c r="IW80" s="898"/>
      <c r="JJ80" s="898"/>
      <c r="JK80" s="898"/>
      <c r="JL80" s="898"/>
      <c r="JM80" s="898"/>
      <c r="JZ80" s="898"/>
      <c r="KA80" s="898"/>
      <c r="KB80" s="898"/>
      <c r="KC80" s="898"/>
      <c r="KP80" s="898"/>
      <c r="KQ80" s="898"/>
      <c r="KR80" s="898"/>
      <c r="KS80" s="898"/>
      <c r="LF80" s="898"/>
      <c r="LG80" s="898"/>
      <c r="LH80" s="898"/>
      <c r="LI80" s="898"/>
      <c r="LV80" s="898"/>
      <c r="LW80" s="898"/>
      <c r="LX80" s="898"/>
      <c r="LY80" s="898"/>
      <c r="ML80" s="898"/>
      <c r="MM80" s="898"/>
      <c r="MN80" s="898"/>
      <c r="MO80" s="898"/>
      <c r="NB80" s="898"/>
      <c r="NC80" s="898"/>
      <c r="ND80" s="898"/>
      <c r="NE80" s="898"/>
      <c r="NR80" s="898"/>
      <c r="NS80" s="898"/>
      <c r="NT80" s="898"/>
      <c r="NU80" s="898"/>
      <c r="OH80" s="898"/>
      <c r="OI80" s="898"/>
      <c r="OJ80" s="898"/>
      <c r="OK80" s="898"/>
      <c r="OX80" s="898"/>
      <c r="OY80" s="898"/>
      <c r="OZ80" s="898"/>
      <c r="PA80" s="898"/>
      <c r="PN80" s="898"/>
      <c r="PO80" s="898"/>
      <c r="PP80" s="898"/>
      <c r="PQ80" s="898"/>
      <c r="QD80" s="898"/>
      <c r="QE80" s="898"/>
      <c r="QF80" s="898"/>
      <c r="QG80" s="898"/>
      <c r="QT80" s="898"/>
      <c r="QU80" s="898"/>
      <c r="QV80" s="898"/>
      <c r="QW80" s="898"/>
    </row>
    <row r="81" ht="21" customHeight="1">
      <c r="A81" s="953"/>
      <c r="B81" s="952"/>
      <c r="C81" s="898"/>
      <c r="D81" s="953"/>
      <c r="E81" s="717"/>
      <c r="F81" s="717"/>
      <c r="G81" s="717"/>
      <c r="H81" s="717"/>
      <c r="I81" s="717"/>
      <c r="J81" s="717"/>
      <c r="K81" s="717"/>
      <c r="L81" s="717"/>
      <c r="M81" s="717"/>
      <c r="N81" s="717"/>
      <c r="O81" s="717"/>
      <c r="P81" s="717"/>
      <c r="Q81" s="717"/>
      <c r="R81" s="717"/>
      <c r="S81" s="717"/>
      <c r="T81" s="717"/>
      <c r="U81" s="717"/>
      <c r="V81" s="717"/>
      <c r="W81" s="717"/>
      <c r="X81" s="717"/>
      <c r="Y81" s="717"/>
      <c r="Z81" s="717"/>
      <c r="AA81" s="898"/>
      <c r="AB81" s="964"/>
      <c r="AE81" s="898"/>
      <c r="AF81" s="898"/>
      <c r="AG81" s="973"/>
      <c r="AT81" s="898"/>
      <c r="AU81" s="898"/>
      <c r="AV81" s="898"/>
      <c r="AW81" s="898"/>
      <c r="BJ81" s="898"/>
      <c r="BK81" s="898"/>
      <c r="BL81" s="898"/>
      <c r="BM81" s="898"/>
      <c r="BZ81" s="898"/>
      <c r="CA81" s="898"/>
      <c r="CB81" s="898"/>
      <c r="CC81" s="898"/>
      <c r="CP81" s="898"/>
      <c r="CQ81" s="898"/>
      <c r="CR81" s="898"/>
      <c r="CS81" s="898"/>
      <c r="DF81" s="898"/>
      <c r="DG81" s="898"/>
      <c r="DH81" s="898"/>
      <c r="DI81" s="898"/>
      <c r="DV81" s="898"/>
      <c r="DW81" s="898"/>
      <c r="DX81" s="898"/>
      <c r="DY81" s="898"/>
      <c r="EL81" s="898"/>
      <c r="EM81" s="898"/>
      <c r="EN81" s="898"/>
      <c r="EO81" s="898"/>
      <c r="FB81" s="898"/>
      <c r="FC81" s="898"/>
      <c r="FD81" s="898"/>
      <c r="FE81" s="898"/>
      <c r="FR81" s="898"/>
      <c r="FS81" s="898"/>
      <c r="FT81" s="898"/>
      <c r="FU81" s="898"/>
      <c r="GH81" s="898"/>
      <c r="GI81" s="898"/>
      <c r="GJ81" s="898"/>
      <c r="GK81" s="898"/>
      <c r="GX81" s="898"/>
      <c r="GY81" s="898"/>
      <c r="GZ81" s="898"/>
      <c r="HA81" s="898"/>
      <c r="HN81" s="898"/>
      <c r="HO81" s="898"/>
      <c r="HP81" s="898"/>
      <c r="HQ81" s="898"/>
      <c r="ID81" s="898"/>
      <c r="IE81" s="898"/>
      <c r="IF81" s="898"/>
      <c r="IG81" s="898"/>
      <c r="IT81" s="898"/>
      <c r="IU81" s="898"/>
      <c r="IV81" s="898"/>
      <c r="IW81" s="898"/>
      <c r="JJ81" s="898"/>
      <c r="JK81" s="898"/>
      <c r="JL81" s="898"/>
      <c r="JM81" s="898"/>
      <c r="JZ81" s="898"/>
      <c r="KA81" s="898"/>
      <c r="KB81" s="898"/>
      <c r="KC81" s="898"/>
      <c r="KP81" s="898"/>
      <c r="KQ81" s="898"/>
      <c r="KR81" s="898"/>
      <c r="KS81" s="898"/>
      <c r="LF81" s="898"/>
      <c r="LG81" s="898"/>
      <c r="LH81" s="898"/>
      <c r="LI81" s="898"/>
      <c r="LV81" s="898"/>
      <c r="LW81" s="898"/>
      <c r="LX81" s="898"/>
      <c r="LY81" s="898"/>
      <c r="ML81" s="898"/>
      <c r="MM81" s="898"/>
      <c r="MN81" s="898"/>
      <c r="MO81" s="898"/>
      <c r="NB81" s="898"/>
      <c r="NC81" s="898"/>
      <c r="ND81" s="898"/>
      <c r="NE81" s="898"/>
      <c r="NR81" s="898"/>
      <c r="NS81" s="898"/>
      <c r="NT81" s="898"/>
      <c r="NU81" s="898"/>
      <c r="OH81" s="898"/>
      <c r="OI81" s="898"/>
      <c r="OJ81" s="898"/>
      <c r="OK81" s="898"/>
      <c r="OX81" s="898"/>
      <c r="OY81" s="898"/>
      <c r="OZ81" s="898"/>
      <c r="PA81" s="898"/>
      <c r="PN81" s="898"/>
      <c r="PO81" s="898"/>
      <c r="PP81" s="898"/>
      <c r="PQ81" s="898"/>
      <c r="QD81" s="898"/>
      <c r="QE81" s="898"/>
      <c r="QF81" s="898"/>
      <c r="QG81" s="898"/>
      <c r="QT81" s="898"/>
      <c r="QU81" s="898"/>
      <c r="QV81" s="898"/>
      <c r="QW81" s="898"/>
    </row>
    <row r="82" ht="21" customHeight="1">
      <c r="A82" s="953"/>
      <c r="B82" s="952"/>
      <c r="C82" s="898"/>
      <c r="D82" s="953"/>
      <c r="E82" s="717"/>
      <c r="F82" s="717"/>
      <c r="G82" s="717"/>
      <c r="H82" s="717"/>
      <c r="I82" s="717"/>
      <c r="J82" s="717"/>
      <c r="K82" s="717"/>
      <c r="L82" s="717"/>
      <c r="M82" s="717"/>
      <c r="N82" s="717"/>
      <c r="O82" s="717"/>
      <c r="P82" s="717"/>
      <c r="Q82" s="717"/>
      <c r="R82" s="717"/>
      <c r="S82" s="717"/>
      <c r="T82" s="717"/>
      <c r="U82" s="717"/>
      <c r="V82" s="717"/>
      <c r="W82" s="717"/>
      <c r="X82" s="717"/>
      <c r="Y82" s="717"/>
      <c r="Z82" s="717"/>
      <c r="AA82" s="898"/>
      <c r="AB82" s="964"/>
      <c r="AE82" s="898"/>
      <c r="AF82" s="898"/>
      <c r="AG82" s="973"/>
      <c r="AT82" s="898"/>
      <c r="AU82" s="898"/>
      <c r="AV82" s="898"/>
      <c r="AW82" s="898"/>
      <c r="BJ82" s="898"/>
      <c r="BK82" s="898"/>
      <c r="BL82" s="898"/>
      <c r="BM82" s="898"/>
      <c r="BZ82" s="898"/>
      <c r="CA82" s="898"/>
      <c r="CB82" s="898"/>
      <c r="CC82" s="898"/>
      <c r="CP82" s="898"/>
      <c r="CQ82" s="898"/>
      <c r="CR82" s="898"/>
      <c r="CS82" s="898"/>
      <c r="DF82" s="898"/>
      <c r="DG82" s="898"/>
      <c r="DH82" s="898"/>
      <c r="DI82" s="898"/>
      <c r="DV82" s="898"/>
      <c r="DW82" s="898"/>
      <c r="DX82" s="898"/>
      <c r="DY82" s="898"/>
      <c r="EL82" s="898"/>
      <c r="EM82" s="898"/>
      <c r="EN82" s="898"/>
      <c r="EO82" s="898"/>
      <c r="FB82" s="898"/>
      <c r="FC82" s="898"/>
      <c r="FD82" s="898"/>
      <c r="FE82" s="898"/>
      <c r="FR82" s="898"/>
      <c r="FS82" s="898"/>
      <c r="FT82" s="898"/>
      <c r="FU82" s="898"/>
      <c r="GH82" s="898"/>
      <c r="GI82" s="898"/>
      <c r="GJ82" s="898"/>
      <c r="GK82" s="898"/>
      <c r="GX82" s="898"/>
      <c r="GY82" s="898"/>
      <c r="GZ82" s="898"/>
      <c r="HA82" s="898"/>
      <c r="HN82" s="898"/>
      <c r="HO82" s="898"/>
      <c r="HP82" s="898"/>
      <c r="HQ82" s="898"/>
      <c r="ID82" s="898"/>
      <c r="IE82" s="898"/>
      <c r="IF82" s="898"/>
      <c r="IG82" s="898"/>
      <c r="IT82" s="898"/>
      <c r="IU82" s="898"/>
      <c r="IV82" s="898"/>
      <c r="IW82" s="898"/>
      <c r="JJ82" s="898"/>
      <c r="JK82" s="898"/>
      <c r="JL82" s="898"/>
      <c r="JM82" s="898"/>
      <c r="JZ82" s="898"/>
      <c r="KA82" s="898"/>
      <c r="KB82" s="898"/>
      <c r="KC82" s="898"/>
      <c r="KP82" s="898"/>
      <c r="KQ82" s="898"/>
      <c r="KR82" s="898"/>
      <c r="KS82" s="898"/>
      <c r="LF82" s="898"/>
      <c r="LG82" s="898"/>
      <c r="LH82" s="898"/>
      <c r="LI82" s="898"/>
      <c r="LV82" s="898"/>
      <c r="LW82" s="898"/>
      <c r="LX82" s="898"/>
      <c r="LY82" s="898"/>
      <c r="ML82" s="898"/>
      <c r="MM82" s="898"/>
      <c r="MN82" s="898"/>
      <c r="MO82" s="898"/>
      <c r="NB82" s="898"/>
      <c r="NC82" s="898"/>
      <c r="ND82" s="898"/>
      <c r="NE82" s="898"/>
      <c r="NR82" s="898"/>
      <c r="NS82" s="898"/>
      <c r="NT82" s="898"/>
      <c r="NU82" s="898"/>
      <c r="OH82" s="898"/>
      <c r="OI82" s="898"/>
      <c r="OJ82" s="898"/>
      <c r="OK82" s="898"/>
      <c r="OX82" s="898"/>
      <c r="OY82" s="898"/>
      <c r="OZ82" s="898"/>
      <c r="PA82" s="898"/>
      <c r="PN82" s="898"/>
      <c r="PO82" s="898"/>
      <c r="PP82" s="898"/>
      <c r="PQ82" s="898"/>
      <c r="QD82" s="898"/>
      <c r="QE82" s="898"/>
      <c r="QF82" s="898"/>
      <c r="QG82" s="898"/>
      <c r="QT82" s="898"/>
      <c r="QU82" s="898"/>
      <c r="QV82" s="898"/>
      <c r="QW82" s="898"/>
    </row>
    <row r="83" ht="21" customHeight="1">
      <c r="A83" s="953"/>
      <c r="B83" s="952"/>
      <c r="C83" s="898"/>
      <c r="D83" s="953"/>
      <c r="E83" s="717"/>
      <c r="F83" s="717"/>
      <c r="G83" s="717"/>
      <c r="H83" s="717"/>
      <c r="I83" s="717"/>
      <c r="J83" s="717"/>
      <c r="K83" s="717"/>
      <c r="L83" s="717"/>
      <c r="M83" s="717"/>
      <c r="N83" s="717"/>
      <c r="O83" s="717"/>
      <c r="P83" s="717"/>
      <c r="Q83" s="717"/>
      <c r="R83" s="717"/>
      <c r="S83" s="717"/>
      <c r="T83" s="717"/>
      <c r="U83" s="717"/>
      <c r="V83" s="717"/>
      <c r="W83" s="717"/>
      <c r="X83" s="717"/>
      <c r="Y83" s="717"/>
      <c r="Z83" s="717"/>
      <c r="AA83" s="898"/>
      <c r="AB83" s="964"/>
      <c r="AE83" s="898"/>
      <c r="AF83" s="898"/>
      <c r="AG83" s="973"/>
      <c r="AT83" s="898"/>
      <c r="AU83" s="898"/>
      <c r="AV83" s="898"/>
      <c r="AW83" s="898"/>
      <c r="BJ83" s="898"/>
      <c r="BK83" s="898"/>
      <c r="BL83" s="898"/>
      <c r="BM83" s="898"/>
      <c r="BZ83" s="898"/>
      <c r="CA83" s="898"/>
      <c r="CB83" s="898"/>
      <c r="CC83" s="898"/>
      <c r="CP83" s="898"/>
      <c r="CQ83" s="898"/>
      <c r="CR83" s="898"/>
      <c r="CS83" s="898"/>
      <c r="DF83" s="898"/>
      <c r="DG83" s="898"/>
      <c r="DH83" s="898"/>
      <c r="DI83" s="898"/>
      <c r="DV83" s="898"/>
      <c r="DW83" s="898"/>
      <c r="DX83" s="898"/>
      <c r="DY83" s="898"/>
      <c r="EL83" s="898"/>
      <c r="EM83" s="898"/>
      <c r="EN83" s="898"/>
      <c r="EO83" s="898"/>
      <c r="FB83" s="898"/>
      <c r="FC83" s="898"/>
      <c r="FD83" s="898"/>
      <c r="FE83" s="898"/>
      <c r="FR83" s="898"/>
      <c r="FS83" s="898"/>
      <c r="FT83" s="898"/>
      <c r="FU83" s="898"/>
      <c r="GH83" s="898"/>
      <c r="GI83" s="898"/>
      <c r="GJ83" s="898"/>
      <c r="GK83" s="898"/>
      <c r="GX83" s="898"/>
      <c r="GY83" s="898"/>
      <c r="GZ83" s="898"/>
      <c r="HA83" s="898"/>
      <c r="HN83" s="898"/>
      <c r="HO83" s="898"/>
      <c r="HP83" s="898"/>
      <c r="HQ83" s="898"/>
      <c r="ID83" s="898"/>
      <c r="IE83" s="898"/>
      <c r="IF83" s="898"/>
      <c r="IG83" s="898"/>
      <c r="IT83" s="898"/>
      <c r="IU83" s="898"/>
      <c r="IV83" s="898"/>
      <c r="IW83" s="898"/>
      <c r="JJ83" s="898"/>
      <c r="JK83" s="898"/>
      <c r="JL83" s="898"/>
      <c r="JM83" s="898"/>
      <c r="JZ83" s="898"/>
      <c r="KA83" s="898"/>
      <c r="KB83" s="898"/>
      <c r="KC83" s="898"/>
      <c r="KP83" s="898"/>
      <c r="KQ83" s="898"/>
      <c r="KR83" s="898"/>
      <c r="KS83" s="898"/>
      <c r="LF83" s="898"/>
      <c r="LG83" s="898"/>
      <c r="LH83" s="898"/>
      <c r="LI83" s="898"/>
      <c r="LV83" s="898"/>
      <c r="LW83" s="898"/>
      <c r="LX83" s="898"/>
      <c r="LY83" s="898"/>
      <c r="ML83" s="898"/>
      <c r="MM83" s="898"/>
      <c r="MN83" s="898"/>
      <c r="MO83" s="898"/>
      <c r="NB83" s="898"/>
      <c r="NC83" s="898"/>
      <c r="ND83" s="898"/>
      <c r="NE83" s="898"/>
      <c r="NR83" s="898"/>
      <c r="NS83" s="898"/>
      <c r="NT83" s="898"/>
      <c r="NU83" s="898"/>
      <c r="OH83" s="898"/>
      <c r="OI83" s="898"/>
      <c r="OJ83" s="898"/>
      <c r="OK83" s="898"/>
      <c r="OX83" s="898"/>
      <c r="OY83" s="898"/>
      <c r="OZ83" s="898"/>
      <c r="PA83" s="898"/>
      <c r="PN83" s="898"/>
      <c r="PO83" s="898"/>
      <c r="PP83" s="898"/>
      <c r="PQ83" s="898"/>
      <c r="QD83" s="898"/>
      <c r="QE83" s="898"/>
      <c r="QF83" s="898"/>
      <c r="QG83" s="898"/>
      <c r="QT83" s="898"/>
      <c r="QU83" s="898"/>
      <c r="QV83" s="898"/>
      <c r="QW83" s="898"/>
    </row>
    <row r="84" ht="2.25" customHeight="1">
      <c r="A84" s="953"/>
      <c r="B84" s="952"/>
      <c r="C84" s="898"/>
      <c r="D84" s="953"/>
      <c r="E84" s="717"/>
      <c r="F84" s="717"/>
      <c r="G84" s="717"/>
      <c r="H84" s="717"/>
      <c r="I84" s="717"/>
      <c r="J84" s="717"/>
      <c r="K84" s="717"/>
      <c r="L84" s="717"/>
      <c r="M84" s="717"/>
      <c r="N84" s="717"/>
      <c r="O84" s="717"/>
      <c r="P84" s="717"/>
      <c r="Q84" s="717"/>
      <c r="R84" s="717"/>
      <c r="S84" s="717"/>
      <c r="T84" s="717"/>
      <c r="U84" s="717"/>
      <c r="V84" s="717"/>
      <c r="W84" s="717"/>
      <c r="X84" s="717"/>
      <c r="Y84" s="717"/>
      <c r="Z84" s="717"/>
      <c r="AA84" s="898"/>
      <c r="AB84" s="964"/>
      <c r="AE84" s="898"/>
      <c r="AF84" s="898"/>
      <c r="AG84" s="973"/>
      <c r="AT84" s="898"/>
      <c r="AU84" s="898"/>
      <c r="AV84" s="898"/>
      <c r="AW84" s="898"/>
      <c r="BJ84" s="898"/>
      <c r="BK84" s="898"/>
      <c r="BL84" s="898"/>
      <c r="BM84" s="898"/>
      <c r="BZ84" s="898"/>
      <c r="CA84" s="898"/>
      <c r="CB84" s="898"/>
      <c r="CC84" s="898"/>
      <c r="CP84" s="898"/>
      <c r="CQ84" s="898"/>
      <c r="CR84" s="898"/>
      <c r="CS84" s="898"/>
      <c r="DF84" s="898"/>
      <c r="DG84" s="898"/>
      <c r="DH84" s="898"/>
      <c r="DI84" s="898"/>
      <c r="DV84" s="898"/>
      <c r="DW84" s="898"/>
      <c r="DX84" s="898"/>
      <c r="DY84" s="898"/>
      <c r="EL84" s="898"/>
      <c r="EM84" s="898"/>
      <c r="EN84" s="898"/>
      <c r="EO84" s="898"/>
      <c r="FB84" s="898"/>
      <c r="FC84" s="898"/>
      <c r="FD84" s="898"/>
      <c r="FE84" s="898"/>
      <c r="FR84" s="898"/>
      <c r="FS84" s="898"/>
      <c r="FT84" s="898"/>
      <c r="FU84" s="898"/>
      <c r="GH84" s="898"/>
      <c r="GI84" s="898"/>
      <c r="GJ84" s="898"/>
      <c r="GK84" s="898"/>
      <c r="GX84" s="898"/>
      <c r="GY84" s="898"/>
      <c r="GZ84" s="898"/>
      <c r="HA84" s="898"/>
      <c r="HN84" s="898"/>
      <c r="HO84" s="898"/>
      <c r="HP84" s="898"/>
      <c r="HQ84" s="898"/>
      <c r="ID84" s="898"/>
      <c r="IE84" s="898"/>
      <c r="IF84" s="898"/>
      <c r="IG84" s="898"/>
      <c r="IT84" s="898"/>
      <c r="IU84" s="898"/>
      <c r="IV84" s="898"/>
      <c r="IW84" s="898"/>
      <c r="JJ84" s="898"/>
      <c r="JK84" s="898"/>
      <c r="JL84" s="898"/>
      <c r="JM84" s="898"/>
      <c r="JZ84" s="898"/>
      <c r="KA84" s="898"/>
      <c r="KB84" s="898"/>
      <c r="KC84" s="898"/>
      <c r="KP84" s="898"/>
      <c r="KQ84" s="898"/>
      <c r="KR84" s="898"/>
      <c r="KS84" s="898"/>
      <c r="LF84" s="898"/>
      <c r="LG84" s="898"/>
      <c r="LH84" s="898"/>
      <c r="LI84" s="898"/>
      <c r="LV84" s="898"/>
      <c r="LW84" s="898"/>
      <c r="LX84" s="898"/>
      <c r="LY84" s="898"/>
      <c r="ML84" s="898"/>
      <c r="MM84" s="898"/>
      <c r="MN84" s="898"/>
      <c r="MO84" s="898"/>
      <c r="NB84" s="898"/>
      <c r="NC84" s="898"/>
      <c r="ND84" s="898"/>
      <c r="NE84" s="898"/>
      <c r="NR84" s="898"/>
      <c r="NS84" s="898"/>
      <c r="NT84" s="898"/>
      <c r="NU84" s="898"/>
      <c r="OH84" s="898"/>
      <c r="OI84" s="898"/>
      <c r="OJ84" s="898"/>
      <c r="OK84" s="898"/>
      <c r="OX84" s="898"/>
      <c r="OY84" s="898"/>
      <c r="OZ84" s="898"/>
      <c r="PA84" s="898"/>
      <c r="PN84" s="898"/>
      <c r="PO84" s="898"/>
      <c r="PP84" s="898"/>
      <c r="PQ84" s="898"/>
      <c r="QD84" s="898"/>
      <c r="QE84" s="898"/>
      <c r="QF84" s="898"/>
      <c r="QG84" s="898"/>
      <c r="QT84" s="898"/>
      <c r="QU84" s="898"/>
      <c r="QV84" s="898"/>
      <c r="QW84" s="898"/>
    </row>
    <row r="85" ht="4.5" customHeight="1">
      <c r="A85" s="953"/>
      <c r="B85" s="955"/>
      <c r="C85" s="911"/>
      <c r="D85" s="956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898"/>
      <c r="AB85" s="964"/>
      <c r="AE85" s="898"/>
      <c r="AF85" s="898"/>
      <c r="AG85" s="973"/>
      <c r="AT85" s="898"/>
      <c r="AU85" s="898"/>
      <c r="AV85" s="898"/>
      <c r="AW85" s="898"/>
      <c r="BJ85" s="898"/>
      <c r="BK85" s="898"/>
      <c r="BL85" s="898"/>
      <c r="BM85" s="898"/>
      <c r="BZ85" s="898"/>
      <c r="CA85" s="898"/>
      <c r="CB85" s="898"/>
      <c r="CC85" s="898"/>
      <c r="CP85" s="898"/>
      <c r="CQ85" s="898"/>
      <c r="CR85" s="898"/>
      <c r="CS85" s="898"/>
      <c r="DF85" s="898"/>
      <c r="DG85" s="898"/>
      <c r="DH85" s="898"/>
      <c r="DI85" s="898"/>
      <c r="DV85" s="898"/>
      <c r="DW85" s="898"/>
      <c r="DX85" s="898"/>
      <c r="DY85" s="898"/>
      <c r="EL85" s="898"/>
      <c r="EM85" s="898"/>
      <c r="EN85" s="898"/>
      <c r="EO85" s="898"/>
      <c r="FB85" s="898"/>
      <c r="FC85" s="898"/>
      <c r="FD85" s="898"/>
      <c r="FE85" s="898"/>
      <c r="FR85" s="898"/>
      <c r="FS85" s="898"/>
      <c r="FT85" s="898"/>
      <c r="FU85" s="898"/>
      <c r="GH85" s="898"/>
      <c r="GI85" s="898"/>
      <c r="GJ85" s="898"/>
      <c r="GK85" s="898"/>
      <c r="GX85" s="898"/>
      <c r="GY85" s="898"/>
      <c r="GZ85" s="898"/>
      <c r="HA85" s="898"/>
      <c r="HN85" s="898"/>
      <c r="HO85" s="898"/>
      <c r="HP85" s="898"/>
      <c r="HQ85" s="898"/>
      <c r="ID85" s="898"/>
      <c r="IE85" s="898"/>
      <c r="IF85" s="898"/>
      <c r="IG85" s="898"/>
      <c r="IT85" s="898"/>
      <c r="IU85" s="898"/>
      <c r="IV85" s="898"/>
      <c r="IW85" s="898"/>
      <c r="JJ85" s="898"/>
      <c r="JK85" s="898"/>
      <c r="JL85" s="898"/>
      <c r="JM85" s="898"/>
      <c r="JZ85" s="898"/>
      <c r="KA85" s="898"/>
      <c r="KB85" s="898"/>
      <c r="KC85" s="898"/>
      <c r="KP85" s="898"/>
      <c r="KQ85" s="898"/>
      <c r="KR85" s="898"/>
      <c r="KS85" s="898"/>
      <c r="LF85" s="898"/>
      <c r="LG85" s="898"/>
      <c r="LH85" s="898"/>
      <c r="LI85" s="898"/>
      <c r="LV85" s="898"/>
      <c r="LW85" s="898"/>
      <c r="LX85" s="898"/>
      <c r="LY85" s="898"/>
      <c r="ML85" s="898"/>
      <c r="MM85" s="898"/>
      <c r="MN85" s="898"/>
      <c r="MO85" s="898"/>
      <c r="NB85" s="898"/>
      <c r="NC85" s="898"/>
      <c r="ND85" s="898"/>
      <c r="NE85" s="898"/>
      <c r="NR85" s="898"/>
      <c r="NS85" s="898"/>
      <c r="NT85" s="898"/>
      <c r="NU85" s="898"/>
      <c r="OH85" s="898"/>
      <c r="OI85" s="898"/>
      <c r="OJ85" s="898"/>
      <c r="OK85" s="898"/>
      <c r="OX85" s="898"/>
      <c r="OY85" s="898"/>
      <c r="OZ85" s="898"/>
      <c r="PA85" s="898"/>
      <c r="PN85" s="898"/>
      <c r="PO85" s="898"/>
      <c r="PP85" s="898"/>
      <c r="PQ85" s="898"/>
      <c r="QD85" s="898"/>
      <c r="QE85" s="898"/>
      <c r="QF85" s="898"/>
      <c r="QG85" s="898"/>
      <c r="QT85" s="898"/>
      <c r="QU85" s="898"/>
      <c r="QV85" s="898"/>
      <c r="QW85" s="898"/>
    </row>
    <row r="86" ht="21" customHeight="1">
      <c r="A86" s="953"/>
      <c r="B86" s="966" t="s">
        <v>6742</v>
      </c>
      <c r="C86" s="948"/>
      <c r="D86" s="949"/>
      <c r="E86" s="974"/>
      <c r="F86" s="968"/>
      <c r="G86" s="968"/>
      <c r="H86" s="968"/>
      <c r="I86" s="968"/>
      <c r="J86" s="968"/>
      <c r="K86" s="968"/>
      <c r="L86" s="968"/>
      <c r="M86" s="968"/>
      <c r="N86" s="968"/>
      <c r="O86" s="968"/>
      <c r="P86" s="968"/>
      <c r="Q86" s="968"/>
      <c r="R86" s="968"/>
      <c r="S86" s="968"/>
      <c r="T86" s="968"/>
      <c r="U86" s="968"/>
      <c r="V86" s="968"/>
      <c r="W86" s="968"/>
      <c r="X86" s="968"/>
      <c r="Y86" s="968"/>
      <c r="Z86" s="968"/>
      <c r="AA86" s="898"/>
      <c r="AB86" s="964"/>
      <c r="AE86" s="898"/>
      <c r="AF86" s="898"/>
      <c r="AG86" s="973"/>
      <c r="AT86" s="898"/>
      <c r="AU86" s="898"/>
      <c r="AV86" s="898"/>
      <c r="AW86" s="898"/>
      <c r="BJ86" s="898"/>
      <c r="BK86" s="898"/>
      <c r="BL86" s="898"/>
      <c r="BM86" s="898"/>
      <c r="BZ86" s="898"/>
      <c r="CA86" s="898"/>
      <c r="CB86" s="898"/>
      <c r="CC86" s="898"/>
      <c r="CP86" s="898"/>
      <c r="CQ86" s="898"/>
      <c r="CR86" s="898"/>
      <c r="CS86" s="898"/>
      <c r="DF86" s="898"/>
      <c r="DG86" s="898"/>
      <c r="DH86" s="898"/>
      <c r="DI86" s="898"/>
      <c r="DV86" s="898"/>
      <c r="DW86" s="898"/>
      <c r="DX86" s="898"/>
      <c r="DY86" s="898"/>
      <c r="EL86" s="898"/>
      <c r="EM86" s="898"/>
      <c r="EN86" s="898"/>
      <c r="EO86" s="898"/>
      <c r="FB86" s="898"/>
      <c r="FC86" s="898"/>
      <c r="FD86" s="898"/>
      <c r="FE86" s="898"/>
      <c r="FR86" s="898"/>
      <c r="FS86" s="898"/>
      <c r="FT86" s="898"/>
      <c r="FU86" s="898"/>
      <c r="GH86" s="898"/>
      <c r="GI86" s="898"/>
      <c r="GJ86" s="898"/>
      <c r="GK86" s="898"/>
      <c r="GX86" s="898"/>
      <c r="GY86" s="898"/>
      <c r="GZ86" s="898"/>
      <c r="HA86" s="898"/>
      <c r="HN86" s="898"/>
      <c r="HO86" s="898"/>
      <c r="HP86" s="898"/>
      <c r="HQ86" s="898"/>
      <c r="ID86" s="898"/>
      <c r="IE86" s="898"/>
      <c r="IF86" s="898"/>
      <c r="IG86" s="898"/>
      <c r="IT86" s="898"/>
      <c r="IU86" s="898"/>
      <c r="IV86" s="898"/>
      <c r="IW86" s="898"/>
      <c r="JJ86" s="898"/>
      <c r="JK86" s="898"/>
      <c r="JL86" s="898"/>
      <c r="JM86" s="898"/>
      <c r="JZ86" s="898"/>
      <c r="KA86" s="898"/>
      <c r="KB86" s="898"/>
      <c r="KC86" s="898"/>
      <c r="KP86" s="898"/>
      <c r="KQ86" s="898"/>
      <c r="KR86" s="898"/>
      <c r="KS86" s="898"/>
      <c r="LF86" s="898"/>
      <c r="LG86" s="898"/>
      <c r="LH86" s="898"/>
      <c r="LI86" s="898"/>
      <c r="LV86" s="898"/>
      <c r="LW86" s="898"/>
      <c r="LX86" s="898"/>
      <c r="LY86" s="898"/>
      <c r="ML86" s="898"/>
      <c r="MM86" s="898"/>
      <c r="MN86" s="898"/>
      <c r="MO86" s="898"/>
      <c r="NB86" s="898"/>
      <c r="NC86" s="898"/>
      <c r="ND86" s="898"/>
      <c r="NE86" s="898"/>
      <c r="NR86" s="898"/>
      <c r="NS86" s="898"/>
      <c r="NT86" s="898"/>
      <c r="NU86" s="898"/>
      <c r="OH86" s="898"/>
      <c r="OI86" s="898"/>
      <c r="OJ86" s="898"/>
      <c r="OK86" s="898"/>
      <c r="OX86" s="898"/>
      <c r="OY86" s="898"/>
      <c r="OZ86" s="898"/>
      <c r="PA86" s="898"/>
      <c r="PN86" s="898"/>
      <c r="PO86" s="898"/>
      <c r="PP86" s="898"/>
      <c r="PQ86" s="898"/>
      <c r="QD86" s="898"/>
      <c r="QE86" s="898"/>
      <c r="QF86" s="898"/>
      <c r="QG86" s="898"/>
      <c r="QT86" s="898"/>
      <c r="QU86" s="898"/>
      <c r="QV86" s="898"/>
      <c r="QW86" s="898"/>
    </row>
    <row r="87" ht="21" customHeight="1">
      <c r="A87" s="953"/>
      <c r="B87" s="952"/>
      <c r="C87" s="898"/>
      <c r="D87" s="953"/>
      <c r="E87" s="717"/>
      <c r="F87" s="717"/>
      <c r="G87" s="717"/>
      <c r="H87" s="717"/>
      <c r="I87" s="717"/>
      <c r="J87" s="717"/>
      <c r="K87" s="717"/>
      <c r="L87" s="717"/>
      <c r="M87" s="717"/>
      <c r="N87" s="717"/>
      <c r="O87" s="717"/>
      <c r="P87" s="717"/>
      <c r="Q87" s="717"/>
      <c r="R87" s="717"/>
      <c r="S87" s="717"/>
      <c r="T87" s="717"/>
      <c r="U87" s="717"/>
      <c r="V87" s="717"/>
      <c r="W87" s="717"/>
      <c r="X87" s="717"/>
      <c r="Y87" s="717"/>
      <c r="Z87" s="717"/>
      <c r="AA87" s="898"/>
      <c r="AB87" s="964"/>
      <c r="AE87" s="898"/>
      <c r="AF87" s="898"/>
      <c r="AG87" s="898"/>
      <c r="AT87" s="898"/>
      <c r="AU87" s="898"/>
      <c r="AV87" s="898"/>
      <c r="AW87" s="898"/>
      <c r="BJ87" s="898"/>
      <c r="BK87" s="898"/>
      <c r="BL87" s="898"/>
      <c r="BM87" s="898"/>
      <c r="BZ87" s="898"/>
      <c r="CA87" s="898"/>
      <c r="CB87" s="898"/>
      <c r="CC87" s="898"/>
      <c r="CP87" s="898"/>
      <c r="CQ87" s="898"/>
      <c r="CR87" s="898"/>
      <c r="CS87" s="898"/>
      <c r="DF87" s="898"/>
      <c r="DG87" s="898"/>
      <c r="DH87" s="898"/>
      <c r="DI87" s="898"/>
      <c r="DV87" s="898"/>
      <c r="DW87" s="898"/>
      <c r="DX87" s="898"/>
      <c r="DY87" s="898"/>
      <c r="EL87" s="898"/>
      <c r="EM87" s="898"/>
      <c r="EN87" s="898"/>
      <c r="EO87" s="898"/>
      <c r="FB87" s="898"/>
      <c r="FC87" s="898"/>
      <c r="FD87" s="898"/>
      <c r="FE87" s="898"/>
      <c r="FR87" s="898"/>
      <c r="FS87" s="898"/>
      <c r="FT87" s="898"/>
      <c r="FU87" s="898"/>
      <c r="GH87" s="898"/>
      <c r="GI87" s="898"/>
      <c r="GJ87" s="898"/>
      <c r="GK87" s="898"/>
      <c r="GX87" s="898"/>
      <c r="GY87" s="898"/>
      <c r="GZ87" s="898"/>
      <c r="HA87" s="898"/>
      <c r="HN87" s="898"/>
      <c r="HO87" s="898"/>
      <c r="HP87" s="898"/>
      <c r="HQ87" s="898"/>
      <c r="ID87" s="898"/>
      <c r="IE87" s="898"/>
      <c r="IF87" s="898"/>
      <c r="IG87" s="898"/>
      <c r="IT87" s="898"/>
      <c r="IU87" s="898"/>
      <c r="IV87" s="898"/>
      <c r="IW87" s="898"/>
      <c r="JJ87" s="898"/>
      <c r="JK87" s="898"/>
      <c r="JL87" s="898"/>
      <c r="JM87" s="898"/>
      <c r="JZ87" s="898"/>
      <c r="KA87" s="898"/>
      <c r="KB87" s="898"/>
      <c r="KC87" s="898"/>
      <c r="KP87" s="898"/>
      <c r="KQ87" s="898"/>
      <c r="KR87" s="898"/>
      <c r="KS87" s="898"/>
      <c r="LF87" s="898"/>
      <c r="LG87" s="898"/>
      <c r="LH87" s="898"/>
      <c r="LI87" s="898"/>
      <c r="LV87" s="898"/>
      <c r="LW87" s="898"/>
      <c r="LX87" s="898"/>
      <c r="LY87" s="898"/>
      <c r="ML87" s="898"/>
      <c r="MM87" s="898"/>
      <c r="MN87" s="898"/>
      <c r="MO87" s="898"/>
      <c r="NB87" s="898"/>
      <c r="NC87" s="898"/>
      <c r="ND87" s="898"/>
      <c r="NE87" s="898"/>
      <c r="NR87" s="898"/>
      <c r="NS87" s="898"/>
      <c r="NT87" s="898"/>
      <c r="NU87" s="898"/>
      <c r="OH87" s="898"/>
      <c r="OI87" s="898"/>
      <c r="OJ87" s="898"/>
      <c r="OK87" s="898"/>
      <c r="OX87" s="898"/>
      <c r="OY87" s="898"/>
      <c r="OZ87" s="898"/>
      <c r="PA87" s="898"/>
      <c r="PN87" s="898"/>
      <c r="PO87" s="898"/>
      <c r="PP87" s="898"/>
      <c r="PQ87" s="898"/>
      <c r="QD87" s="898"/>
      <c r="QE87" s="898"/>
      <c r="QF87" s="898"/>
      <c r="QG87" s="898"/>
      <c r="QT87" s="898"/>
      <c r="QU87" s="898"/>
      <c r="QV87" s="898"/>
      <c r="QW87" s="898"/>
    </row>
    <row r="88" ht="21" customHeight="1">
      <c r="A88" s="953"/>
      <c r="B88" s="952"/>
      <c r="C88" s="898"/>
      <c r="D88" s="953"/>
      <c r="E88" s="717"/>
      <c r="F88" s="717"/>
      <c r="G88" s="717"/>
      <c r="H88" s="717"/>
      <c r="I88" s="717"/>
      <c r="J88" s="717"/>
      <c r="K88" s="717"/>
      <c r="L88" s="717"/>
      <c r="M88" s="717"/>
      <c r="N88" s="717"/>
      <c r="O88" s="717"/>
      <c r="P88" s="717"/>
      <c r="Q88" s="717"/>
      <c r="R88" s="717"/>
      <c r="S88" s="717"/>
      <c r="T88" s="717"/>
      <c r="U88" s="717"/>
      <c r="V88" s="717"/>
      <c r="W88" s="717"/>
      <c r="X88" s="717"/>
      <c r="Y88" s="717"/>
      <c r="Z88" s="717"/>
      <c r="AA88" s="898"/>
      <c r="AB88" s="964"/>
      <c r="AE88" s="898"/>
      <c r="AF88" s="898"/>
      <c r="AG88" s="898"/>
      <c r="AT88" s="898"/>
      <c r="AU88" s="898"/>
      <c r="AV88" s="898"/>
      <c r="AW88" s="898"/>
      <c r="BJ88" s="898"/>
      <c r="BK88" s="898"/>
      <c r="BL88" s="898"/>
      <c r="BM88" s="898"/>
      <c r="BZ88" s="898"/>
      <c r="CA88" s="898"/>
      <c r="CB88" s="898"/>
      <c r="CC88" s="898"/>
      <c r="CP88" s="898"/>
      <c r="CQ88" s="898"/>
      <c r="CR88" s="898"/>
      <c r="CS88" s="898"/>
      <c r="DF88" s="898"/>
      <c r="DG88" s="898"/>
      <c r="DH88" s="898"/>
      <c r="DI88" s="898"/>
      <c r="DV88" s="898"/>
      <c r="DW88" s="898"/>
      <c r="DX88" s="898"/>
      <c r="DY88" s="898"/>
      <c r="EL88" s="898"/>
      <c r="EM88" s="898"/>
      <c r="EN88" s="898"/>
      <c r="EO88" s="898"/>
      <c r="FB88" s="898"/>
      <c r="FC88" s="898"/>
      <c r="FD88" s="898"/>
      <c r="FE88" s="898"/>
      <c r="FR88" s="898"/>
      <c r="FS88" s="898"/>
      <c r="FT88" s="898"/>
      <c r="FU88" s="898"/>
      <c r="GH88" s="898"/>
      <c r="GI88" s="898"/>
      <c r="GJ88" s="898"/>
      <c r="GK88" s="898"/>
      <c r="GX88" s="898"/>
      <c r="GY88" s="898"/>
      <c r="GZ88" s="898"/>
      <c r="HA88" s="898"/>
      <c r="HN88" s="898"/>
      <c r="HO88" s="898"/>
      <c r="HP88" s="898"/>
      <c r="HQ88" s="898"/>
      <c r="ID88" s="898"/>
      <c r="IE88" s="898"/>
      <c r="IF88" s="898"/>
      <c r="IG88" s="898"/>
      <c r="IT88" s="898"/>
      <c r="IU88" s="898"/>
      <c r="IV88" s="898"/>
      <c r="IW88" s="898"/>
      <c r="JJ88" s="898"/>
      <c r="JK88" s="898"/>
      <c r="JL88" s="898"/>
      <c r="JM88" s="898"/>
      <c r="JZ88" s="898"/>
      <c r="KA88" s="898"/>
      <c r="KB88" s="898"/>
      <c r="KC88" s="898"/>
      <c r="KP88" s="898"/>
      <c r="KQ88" s="898"/>
      <c r="KR88" s="898"/>
      <c r="KS88" s="898"/>
      <c r="LF88" s="898"/>
      <c r="LG88" s="898"/>
      <c r="LH88" s="898"/>
      <c r="LI88" s="898"/>
      <c r="LV88" s="898"/>
      <c r="LW88" s="898"/>
      <c r="LX88" s="898"/>
      <c r="LY88" s="898"/>
      <c r="ML88" s="898"/>
      <c r="MM88" s="898"/>
      <c r="MN88" s="898"/>
      <c r="MO88" s="898"/>
      <c r="NB88" s="898"/>
      <c r="NC88" s="898"/>
      <c r="ND88" s="898"/>
      <c r="NE88" s="898"/>
      <c r="NR88" s="898"/>
      <c r="NS88" s="898"/>
      <c r="NT88" s="898"/>
      <c r="NU88" s="898"/>
      <c r="OH88" s="898"/>
      <c r="OI88" s="898"/>
      <c r="OJ88" s="898"/>
      <c r="OK88" s="898"/>
      <c r="OX88" s="898"/>
      <c r="OY88" s="898"/>
      <c r="OZ88" s="898"/>
      <c r="PA88" s="898"/>
      <c r="PN88" s="898"/>
      <c r="PO88" s="898"/>
      <c r="PP88" s="898"/>
      <c r="PQ88" s="898"/>
      <c r="QD88" s="898"/>
      <c r="QE88" s="898"/>
      <c r="QF88" s="898"/>
      <c r="QG88" s="898"/>
      <c r="QT88" s="898"/>
      <c r="QU88" s="898"/>
      <c r="QV88" s="898"/>
      <c r="QW88" s="898"/>
    </row>
    <row r="89" ht="21" customHeight="1">
      <c r="A89" s="953"/>
      <c r="B89" s="952"/>
      <c r="C89" s="898"/>
      <c r="D89" s="953"/>
      <c r="E89" s="717"/>
      <c r="F89" s="717"/>
      <c r="G89" s="717"/>
      <c r="H89" s="717"/>
      <c r="I89" s="717"/>
      <c r="J89" s="717"/>
      <c r="K89" s="717"/>
      <c r="L89" s="717"/>
      <c r="M89" s="717"/>
      <c r="N89" s="717"/>
      <c r="O89" s="717"/>
      <c r="P89" s="717"/>
      <c r="Q89" s="717"/>
      <c r="R89" s="717"/>
      <c r="S89" s="717"/>
      <c r="T89" s="717"/>
      <c r="U89" s="717"/>
      <c r="V89" s="717"/>
      <c r="W89" s="717"/>
      <c r="X89" s="717"/>
      <c r="Y89" s="717"/>
      <c r="Z89" s="717"/>
      <c r="AA89" s="898"/>
      <c r="AB89" s="964"/>
      <c r="AE89" s="898"/>
      <c r="AF89" s="898"/>
      <c r="AG89" s="898"/>
      <c r="AT89" s="898"/>
      <c r="AU89" s="898"/>
      <c r="AV89" s="898"/>
      <c r="AW89" s="898"/>
      <c r="BJ89" s="898"/>
      <c r="BK89" s="898"/>
      <c r="BL89" s="898"/>
      <c r="BM89" s="898"/>
      <c r="BZ89" s="898"/>
      <c r="CA89" s="898"/>
      <c r="CB89" s="898"/>
      <c r="CC89" s="898"/>
      <c r="CP89" s="898"/>
      <c r="CQ89" s="898"/>
      <c r="CR89" s="898"/>
      <c r="CS89" s="898"/>
      <c r="DF89" s="898"/>
      <c r="DG89" s="898"/>
      <c r="DH89" s="898"/>
      <c r="DI89" s="898"/>
      <c r="DV89" s="898"/>
      <c r="DW89" s="898"/>
      <c r="DX89" s="898"/>
      <c r="DY89" s="898"/>
      <c r="EL89" s="898"/>
      <c r="EM89" s="898"/>
      <c r="EN89" s="898"/>
      <c r="EO89" s="898"/>
      <c r="FB89" s="898"/>
      <c r="FC89" s="898"/>
      <c r="FD89" s="898"/>
      <c r="FE89" s="898"/>
      <c r="FR89" s="898"/>
      <c r="FS89" s="898"/>
      <c r="FT89" s="898"/>
      <c r="FU89" s="898"/>
      <c r="GH89" s="898"/>
      <c r="GI89" s="898"/>
      <c r="GJ89" s="898"/>
      <c r="GK89" s="898"/>
      <c r="GX89" s="898"/>
      <c r="GY89" s="898"/>
      <c r="GZ89" s="898"/>
      <c r="HA89" s="898"/>
      <c r="HN89" s="898"/>
      <c r="HO89" s="898"/>
      <c r="HP89" s="898"/>
      <c r="HQ89" s="898"/>
      <c r="ID89" s="898"/>
      <c r="IE89" s="898"/>
      <c r="IF89" s="898"/>
      <c r="IG89" s="898"/>
      <c r="IT89" s="898"/>
      <c r="IU89" s="898"/>
      <c r="IV89" s="898"/>
      <c r="IW89" s="898"/>
      <c r="JJ89" s="898"/>
      <c r="JK89" s="898"/>
      <c r="JL89" s="898"/>
      <c r="JM89" s="898"/>
      <c r="JZ89" s="898"/>
      <c r="KA89" s="898"/>
      <c r="KB89" s="898"/>
      <c r="KC89" s="898"/>
      <c r="KP89" s="898"/>
      <c r="KQ89" s="898"/>
      <c r="KR89" s="898"/>
      <c r="KS89" s="898"/>
      <c r="LF89" s="898"/>
      <c r="LG89" s="898"/>
      <c r="LH89" s="898"/>
      <c r="LI89" s="898"/>
      <c r="LV89" s="898"/>
      <c r="LW89" s="898"/>
      <c r="LX89" s="898"/>
      <c r="LY89" s="898"/>
      <c r="ML89" s="898"/>
      <c r="MM89" s="898"/>
      <c r="MN89" s="898"/>
      <c r="MO89" s="898"/>
      <c r="NB89" s="898"/>
      <c r="NC89" s="898"/>
      <c r="ND89" s="898"/>
      <c r="NE89" s="898"/>
      <c r="NR89" s="898"/>
      <c r="NS89" s="898"/>
      <c r="NT89" s="898"/>
      <c r="NU89" s="898"/>
      <c r="OH89" s="898"/>
      <c r="OI89" s="898"/>
      <c r="OJ89" s="898"/>
      <c r="OK89" s="898"/>
      <c r="OX89" s="898"/>
      <c r="OY89" s="898"/>
      <c r="OZ89" s="898"/>
      <c r="PA89" s="898"/>
      <c r="PN89" s="898"/>
      <c r="PO89" s="898"/>
      <c r="PP89" s="898"/>
      <c r="PQ89" s="898"/>
      <c r="QD89" s="898"/>
      <c r="QE89" s="898"/>
      <c r="QF89" s="898"/>
      <c r="QG89" s="898"/>
      <c r="QT89" s="898"/>
      <c r="QU89" s="898"/>
      <c r="QV89" s="898"/>
      <c r="QW89" s="898"/>
    </row>
    <row r="90" ht="21" customHeight="1">
      <c r="A90" s="953"/>
      <c r="B90" s="952"/>
      <c r="C90" s="898"/>
      <c r="D90" s="953"/>
      <c r="E90" s="717"/>
      <c r="F90" s="717"/>
      <c r="G90" s="717"/>
      <c r="H90" s="717"/>
      <c r="I90" s="717"/>
      <c r="J90" s="717"/>
      <c r="K90" s="717"/>
      <c r="L90" s="717"/>
      <c r="M90" s="717"/>
      <c r="N90" s="717"/>
      <c r="O90" s="717"/>
      <c r="P90" s="717"/>
      <c r="Q90" s="717"/>
      <c r="R90" s="717"/>
      <c r="S90" s="717"/>
      <c r="T90" s="717"/>
      <c r="U90" s="717"/>
      <c r="V90" s="717"/>
      <c r="W90" s="717"/>
      <c r="X90" s="717"/>
      <c r="Y90" s="717"/>
      <c r="Z90" s="717"/>
      <c r="AA90" s="898"/>
      <c r="AB90" s="964"/>
      <c r="AE90" s="898"/>
      <c r="AF90" s="898"/>
      <c r="AG90" s="898"/>
      <c r="AT90" s="898"/>
      <c r="AU90" s="898"/>
      <c r="AV90" s="898"/>
      <c r="AW90" s="898"/>
      <c r="BJ90" s="898"/>
      <c r="BK90" s="898"/>
      <c r="BL90" s="898"/>
      <c r="BM90" s="898"/>
      <c r="BZ90" s="898"/>
      <c r="CA90" s="898"/>
      <c r="CB90" s="898"/>
      <c r="CC90" s="898"/>
      <c r="CP90" s="898"/>
      <c r="CQ90" s="898"/>
      <c r="CR90" s="898"/>
      <c r="CS90" s="898"/>
      <c r="DF90" s="898"/>
      <c r="DG90" s="898"/>
      <c r="DH90" s="898"/>
      <c r="DI90" s="898"/>
      <c r="DV90" s="898"/>
      <c r="DW90" s="898"/>
      <c r="DX90" s="898"/>
      <c r="DY90" s="898"/>
      <c r="EL90" s="898"/>
      <c r="EM90" s="898"/>
      <c r="EN90" s="898"/>
      <c r="EO90" s="898"/>
      <c r="FB90" s="898"/>
      <c r="FC90" s="898"/>
      <c r="FD90" s="898"/>
      <c r="FE90" s="898"/>
      <c r="FR90" s="898"/>
      <c r="FS90" s="898"/>
      <c r="FT90" s="898"/>
      <c r="FU90" s="898"/>
      <c r="GH90" s="898"/>
      <c r="GI90" s="898"/>
      <c r="GJ90" s="898"/>
      <c r="GK90" s="898"/>
      <c r="GX90" s="898"/>
      <c r="GY90" s="898"/>
      <c r="GZ90" s="898"/>
      <c r="HA90" s="898"/>
      <c r="HN90" s="898"/>
      <c r="HO90" s="898"/>
      <c r="HP90" s="898"/>
      <c r="HQ90" s="898"/>
      <c r="ID90" s="898"/>
      <c r="IE90" s="898"/>
      <c r="IF90" s="898"/>
      <c r="IG90" s="898"/>
      <c r="IT90" s="898"/>
      <c r="IU90" s="898"/>
      <c r="IV90" s="898"/>
      <c r="IW90" s="898"/>
      <c r="JJ90" s="898"/>
      <c r="JK90" s="898"/>
      <c r="JL90" s="898"/>
      <c r="JM90" s="898"/>
      <c r="JZ90" s="898"/>
      <c r="KA90" s="898"/>
      <c r="KB90" s="898"/>
      <c r="KC90" s="898"/>
      <c r="KP90" s="898"/>
      <c r="KQ90" s="898"/>
      <c r="KR90" s="898"/>
      <c r="KS90" s="898"/>
      <c r="LF90" s="898"/>
      <c r="LG90" s="898"/>
      <c r="LH90" s="898"/>
      <c r="LI90" s="898"/>
      <c r="LV90" s="898"/>
      <c r="LW90" s="898"/>
      <c r="LX90" s="898"/>
      <c r="LY90" s="898"/>
      <c r="ML90" s="898"/>
      <c r="MM90" s="898"/>
      <c r="MN90" s="898"/>
      <c r="MO90" s="898"/>
      <c r="NB90" s="898"/>
      <c r="NC90" s="898"/>
      <c r="ND90" s="898"/>
      <c r="NE90" s="898"/>
      <c r="NR90" s="898"/>
      <c r="NS90" s="898"/>
      <c r="NT90" s="898"/>
      <c r="NU90" s="898"/>
      <c r="OH90" s="898"/>
      <c r="OI90" s="898"/>
      <c r="OJ90" s="898"/>
      <c r="OK90" s="898"/>
      <c r="OX90" s="898"/>
      <c r="OY90" s="898"/>
      <c r="OZ90" s="898"/>
      <c r="PA90" s="898"/>
      <c r="PN90" s="898"/>
      <c r="PO90" s="898"/>
      <c r="PP90" s="898"/>
      <c r="PQ90" s="898"/>
      <c r="QD90" s="898"/>
      <c r="QE90" s="898"/>
      <c r="QF90" s="898"/>
      <c r="QG90" s="898"/>
      <c r="QT90" s="898"/>
      <c r="QU90" s="898"/>
      <c r="QV90" s="898"/>
      <c r="QW90" s="898"/>
    </row>
    <row r="91" ht="21" customHeight="1">
      <c r="A91" s="953"/>
      <c r="B91" s="952"/>
      <c r="C91" s="898"/>
      <c r="D91" s="953"/>
      <c r="E91" s="717"/>
      <c r="F91" s="717"/>
      <c r="G91" s="717"/>
      <c r="H91" s="717"/>
      <c r="I91" s="717"/>
      <c r="J91" s="717"/>
      <c r="K91" s="717"/>
      <c r="L91" s="717"/>
      <c r="M91" s="717"/>
      <c r="N91" s="717"/>
      <c r="O91" s="717"/>
      <c r="P91" s="717"/>
      <c r="Q91" s="717"/>
      <c r="R91" s="717"/>
      <c r="S91" s="717"/>
      <c r="T91" s="717"/>
      <c r="U91" s="717"/>
      <c r="V91" s="717"/>
      <c r="W91" s="717"/>
      <c r="X91" s="717"/>
      <c r="Y91" s="717"/>
      <c r="Z91" s="717"/>
      <c r="AA91" s="898"/>
      <c r="AB91" s="964"/>
      <c r="AE91" s="898"/>
      <c r="AF91" s="898"/>
      <c r="AG91" s="898"/>
      <c r="AT91" s="898"/>
      <c r="AU91" s="898"/>
      <c r="AV91" s="898"/>
      <c r="AW91" s="898"/>
      <c r="BJ91" s="898"/>
      <c r="BK91" s="898"/>
      <c r="BL91" s="898"/>
      <c r="BM91" s="898"/>
      <c r="BZ91" s="898"/>
      <c r="CA91" s="898"/>
      <c r="CB91" s="898"/>
      <c r="CC91" s="898"/>
      <c r="CP91" s="898"/>
      <c r="CQ91" s="898"/>
      <c r="CR91" s="898"/>
      <c r="CS91" s="898"/>
      <c r="DF91" s="898"/>
      <c r="DG91" s="898"/>
      <c r="DH91" s="898"/>
      <c r="DI91" s="898"/>
      <c r="DV91" s="898"/>
      <c r="DW91" s="898"/>
      <c r="DX91" s="898"/>
      <c r="DY91" s="898"/>
      <c r="EL91" s="898"/>
      <c r="EM91" s="898"/>
      <c r="EN91" s="898"/>
      <c r="EO91" s="898"/>
      <c r="FB91" s="898"/>
      <c r="FC91" s="898"/>
      <c r="FD91" s="898"/>
      <c r="FE91" s="898"/>
      <c r="FR91" s="898"/>
      <c r="FS91" s="898"/>
      <c r="FT91" s="898"/>
      <c r="FU91" s="898"/>
      <c r="GH91" s="898"/>
      <c r="GI91" s="898"/>
      <c r="GJ91" s="898"/>
      <c r="GK91" s="898"/>
      <c r="GX91" s="898"/>
      <c r="GY91" s="898"/>
      <c r="GZ91" s="898"/>
      <c r="HA91" s="898"/>
      <c r="HN91" s="898"/>
      <c r="HO91" s="898"/>
      <c r="HP91" s="898"/>
      <c r="HQ91" s="898"/>
      <c r="ID91" s="898"/>
      <c r="IE91" s="898"/>
      <c r="IF91" s="898"/>
      <c r="IG91" s="898"/>
      <c r="IT91" s="898"/>
      <c r="IU91" s="898"/>
      <c r="IV91" s="898"/>
      <c r="IW91" s="898"/>
      <c r="JJ91" s="898"/>
      <c r="JK91" s="898"/>
      <c r="JL91" s="898"/>
      <c r="JM91" s="898"/>
      <c r="JZ91" s="898"/>
      <c r="KA91" s="898"/>
      <c r="KB91" s="898"/>
      <c r="KC91" s="898"/>
      <c r="KP91" s="898"/>
      <c r="KQ91" s="898"/>
      <c r="KR91" s="898"/>
      <c r="KS91" s="898"/>
      <c r="LF91" s="898"/>
      <c r="LG91" s="898"/>
      <c r="LH91" s="898"/>
      <c r="LI91" s="898"/>
      <c r="LV91" s="898"/>
      <c r="LW91" s="898"/>
      <c r="LX91" s="898"/>
      <c r="LY91" s="898"/>
      <c r="ML91" s="898"/>
      <c r="MM91" s="898"/>
      <c r="MN91" s="898"/>
      <c r="MO91" s="898"/>
      <c r="NB91" s="898"/>
      <c r="NC91" s="898"/>
      <c r="ND91" s="898"/>
      <c r="NE91" s="898"/>
      <c r="NR91" s="898"/>
      <c r="NS91" s="898"/>
      <c r="NT91" s="898"/>
      <c r="NU91" s="898"/>
      <c r="OH91" s="898"/>
      <c r="OI91" s="898"/>
      <c r="OJ91" s="898"/>
      <c r="OK91" s="898"/>
      <c r="OX91" s="898"/>
      <c r="OY91" s="898"/>
      <c r="OZ91" s="898"/>
      <c r="PA91" s="898"/>
      <c r="PN91" s="898"/>
      <c r="PO91" s="898"/>
      <c r="PP91" s="898"/>
      <c r="PQ91" s="898"/>
      <c r="QD91" s="898"/>
      <c r="QE91" s="898"/>
      <c r="QF91" s="898"/>
      <c r="QG91" s="898"/>
      <c r="QT91" s="898"/>
      <c r="QU91" s="898"/>
      <c r="QV91" s="898"/>
      <c r="QW91" s="898"/>
    </row>
    <row r="92" ht="21" customHeight="1">
      <c r="A92" s="953"/>
      <c r="B92" s="952"/>
      <c r="C92" s="898"/>
      <c r="D92" s="953"/>
      <c r="E92" s="717"/>
      <c r="F92" s="717"/>
      <c r="G92" s="717"/>
      <c r="H92" s="717"/>
      <c r="I92" s="717"/>
      <c r="J92" s="717"/>
      <c r="K92" s="717"/>
      <c r="L92" s="717"/>
      <c r="M92" s="717"/>
      <c r="N92" s="717"/>
      <c r="O92" s="717"/>
      <c r="P92" s="717"/>
      <c r="Q92" s="717"/>
      <c r="R92" s="717"/>
      <c r="S92" s="717"/>
      <c r="T92" s="717"/>
      <c r="U92" s="717"/>
      <c r="V92" s="717"/>
      <c r="W92" s="717"/>
      <c r="X92" s="717"/>
      <c r="Y92" s="717"/>
      <c r="Z92" s="717"/>
      <c r="AA92" s="898"/>
      <c r="AB92" s="964"/>
      <c r="AE92" s="898"/>
      <c r="AF92" s="898"/>
      <c r="AG92" s="898"/>
      <c r="AT92" s="898"/>
      <c r="AU92" s="898"/>
      <c r="AV92" s="898"/>
      <c r="AW92" s="898"/>
      <c r="BJ92" s="898"/>
      <c r="BK92" s="898"/>
      <c r="BL92" s="898"/>
      <c r="BM92" s="898"/>
      <c r="BZ92" s="898"/>
      <c r="CA92" s="898"/>
      <c r="CB92" s="898"/>
      <c r="CC92" s="898"/>
      <c r="CP92" s="898"/>
      <c r="CQ92" s="898"/>
      <c r="CR92" s="898"/>
      <c r="CS92" s="898"/>
      <c r="DF92" s="898"/>
      <c r="DG92" s="898"/>
      <c r="DH92" s="898"/>
      <c r="DI92" s="898"/>
      <c r="DV92" s="898"/>
      <c r="DW92" s="898"/>
      <c r="DX92" s="898"/>
      <c r="DY92" s="898"/>
      <c r="EL92" s="898"/>
      <c r="EM92" s="898"/>
      <c r="EN92" s="898"/>
      <c r="EO92" s="898"/>
      <c r="FB92" s="898"/>
      <c r="FC92" s="898"/>
      <c r="FD92" s="898"/>
      <c r="FE92" s="898"/>
      <c r="FR92" s="898"/>
      <c r="FS92" s="898"/>
      <c r="FT92" s="898"/>
      <c r="FU92" s="898"/>
      <c r="GH92" s="898"/>
      <c r="GI92" s="898"/>
      <c r="GJ92" s="898"/>
      <c r="GK92" s="898"/>
      <c r="GX92" s="898"/>
      <c r="GY92" s="898"/>
      <c r="GZ92" s="898"/>
      <c r="HA92" s="898"/>
      <c r="HN92" s="898"/>
      <c r="HO92" s="898"/>
      <c r="HP92" s="898"/>
      <c r="HQ92" s="898"/>
      <c r="ID92" s="898"/>
      <c r="IE92" s="898"/>
      <c r="IF92" s="898"/>
      <c r="IG92" s="898"/>
      <c r="IT92" s="898"/>
      <c r="IU92" s="898"/>
      <c r="IV92" s="898"/>
      <c r="IW92" s="898"/>
      <c r="JJ92" s="898"/>
      <c r="JK92" s="898"/>
      <c r="JL92" s="898"/>
      <c r="JM92" s="898"/>
      <c r="JZ92" s="898"/>
      <c r="KA92" s="898"/>
      <c r="KB92" s="898"/>
      <c r="KC92" s="898"/>
      <c r="KP92" s="898"/>
      <c r="KQ92" s="898"/>
      <c r="KR92" s="898"/>
      <c r="KS92" s="898"/>
      <c r="LF92" s="898"/>
      <c r="LG92" s="898"/>
      <c r="LH92" s="898"/>
      <c r="LI92" s="898"/>
      <c r="LV92" s="898"/>
      <c r="LW92" s="898"/>
      <c r="LX92" s="898"/>
      <c r="LY92" s="898"/>
      <c r="ML92" s="898"/>
      <c r="MM92" s="898"/>
      <c r="MN92" s="898"/>
      <c r="MO92" s="898"/>
      <c r="NB92" s="898"/>
      <c r="NC92" s="898"/>
      <c r="ND92" s="898"/>
      <c r="NE92" s="898"/>
      <c r="NR92" s="898"/>
      <c r="NS92" s="898"/>
      <c r="NT92" s="898"/>
      <c r="NU92" s="898"/>
      <c r="OH92" s="898"/>
      <c r="OI92" s="898"/>
      <c r="OJ92" s="898"/>
      <c r="OK92" s="898"/>
      <c r="OX92" s="898"/>
      <c r="OY92" s="898"/>
      <c r="OZ92" s="898"/>
      <c r="PA92" s="898"/>
      <c r="PN92" s="898"/>
      <c r="PO92" s="898"/>
      <c r="PP92" s="898"/>
      <c r="PQ92" s="898"/>
      <c r="QD92" s="898"/>
      <c r="QE92" s="898"/>
      <c r="QF92" s="898"/>
      <c r="QG92" s="898"/>
      <c r="QT92" s="898"/>
      <c r="QU92" s="898"/>
      <c r="QV92" s="898"/>
      <c r="QW92" s="898"/>
    </row>
    <row r="93" ht="39" customHeight="1">
      <c r="A93" s="953"/>
      <c r="B93" s="955"/>
      <c r="C93" s="911"/>
      <c r="D93" s="956"/>
      <c r="E93" s="552"/>
      <c r="F93" s="552"/>
      <c r="G93" s="552"/>
      <c r="H93" s="552"/>
      <c r="I93" s="552"/>
      <c r="J93" s="552"/>
      <c r="K93" s="552"/>
      <c r="L93" s="552"/>
      <c r="M93" s="552"/>
      <c r="N93" s="552"/>
      <c r="O93" s="552"/>
      <c r="P93" s="552"/>
      <c r="Q93" s="552"/>
      <c r="R93" s="552"/>
      <c r="S93" s="552"/>
      <c r="T93" s="552"/>
      <c r="U93" s="552"/>
      <c r="V93" s="552"/>
      <c r="W93" s="552"/>
      <c r="X93" s="552"/>
      <c r="Y93" s="552"/>
      <c r="Z93" s="552"/>
      <c r="AA93" s="898"/>
      <c r="AB93" s="964"/>
      <c r="AE93" s="898"/>
      <c r="AF93" s="898"/>
      <c r="AG93" s="898"/>
      <c r="AT93" s="898"/>
      <c r="AU93" s="898"/>
      <c r="AV93" s="898"/>
      <c r="AW93" s="898"/>
      <c r="BJ93" s="898"/>
      <c r="BK93" s="898"/>
      <c r="BL93" s="898"/>
      <c r="BM93" s="898"/>
      <c r="BZ93" s="898"/>
      <c r="CA93" s="898"/>
      <c r="CB93" s="898"/>
      <c r="CC93" s="898"/>
      <c r="CP93" s="898"/>
      <c r="CQ93" s="898"/>
      <c r="CR93" s="898"/>
      <c r="CS93" s="898"/>
      <c r="DF93" s="898"/>
      <c r="DG93" s="898"/>
      <c r="DH93" s="898"/>
      <c r="DI93" s="898"/>
      <c r="DV93" s="898"/>
      <c r="DW93" s="898"/>
      <c r="DX93" s="898"/>
      <c r="DY93" s="898"/>
      <c r="EL93" s="898"/>
      <c r="EM93" s="898"/>
      <c r="EN93" s="898"/>
      <c r="EO93" s="898"/>
      <c r="FB93" s="898"/>
      <c r="FC93" s="898"/>
      <c r="FD93" s="898"/>
      <c r="FE93" s="898"/>
      <c r="FR93" s="898"/>
      <c r="FS93" s="898"/>
      <c r="FT93" s="898"/>
      <c r="FU93" s="898"/>
      <c r="GH93" s="898"/>
      <c r="GI93" s="898"/>
      <c r="GJ93" s="898"/>
      <c r="GK93" s="898"/>
      <c r="GX93" s="898"/>
      <c r="GY93" s="898"/>
      <c r="GZ93" s="898"/>
      <c r="HA93" s="898"/>
      <c r="HN93" s="898"/>
      <c r="HO93" s="898"/>
      <c r="HP93" s="898"/>
      <c r="HQ93" s="898"/>
      <c r="ID93" s="898"/>
      <c r="IE93" s="898"/>
      <c r="IF93" s="898"/>
      <c r="IG93" s="898"/>
      <c r="IT93" s="898"/>
      <c r="IU93" s="898"/>
      <c r="IV93" s="898"/>
      <c r="IW93" s="898"/>
      <c r="JJ93" s="898"/>
      <c r="JK93" s="898"/>
      <c r="JL93" s="898"/>
      <c r="JM93" s="898"/>
      <c r="JZ93" s="898"/>
      <c r="KA93" s="898"/>
      <c r="KB93" s="898"/>
      <c r="KC93" s="898"/>
      <c r="KP93" s="898"/>
      <c r="KQ93" s="898"/>
      <c r="KR93" s="898"/>
      <c r="KS93" s="898"/>
      <c r="LF93" s="898"/>
      <c r="LG93" s="898"/>
      <c r="LH93" s="898"/>
      <c r="LI93" s="898"/>
      <c r="LV93" s="898"/>
      <c r="LW93" s="898"/>
      <c r="LX93" s="898"/>
      <c r="LY93" s="898"/>
      <c r="ML93" s="898"/>
      <c r="MM93" s="898"/>
      <c r="MN93" s="898"/>
      <c r="MO93" s="898"/>
      <c r="NB93" s="898"/>
      <c r="NC93" s="898"/>
      <c r="ND93" s="898"/>
      <c r="NE93" s="898"/>
      <c r="NR93" s="898"/>
      <c r="NS93" s="898"/>
      <c r="NT93" s="898"/>
      <c r="NU93" s="898"/>
      <c r="OH93" s="898"/>
      <c r="OI93" s="898"/>
      <c r="OJ93" s="898"/>
      <c r="OK93" s="898"/>
      <c r="OX93" s="898"/>
      <c r="OY93" s="898"/>
      <c r="OZ93" s="898"/>
      <c r="PA93" s="898"/>
      <c r="PN93" s="898"/>
      <c r="PO93" s="898"/>
      <c r="PP93" s="898"/>
      <c r="PQ93" s="898"/>
      <c r="QD93" s="898"/>
      <c r="QE93" s="898"/>
      <c r="QF93" s="898"/>
      <c r="QG93" s="898"/>
      <c r="QT93" s="898"/>
      <c r="QU93" s="898"/>
      <c r="QV93" s="898"/>
      <c r="QW93" s="898"/>
    </row>
    <row r="94" ht="21" customHeight="1">
      <c r="A94" s="953"/>
      <c r="B94" s="966" t="s">
        <v>6743</v>
      </c>
      <c r="C94" s="948"/>
      <c r="D94" s="949"/>
      <c r="E94" s="975"/>
      <c r="F94" s="976"/>
      <c r="G94" s="976"/>
      <c r="H94" s="976"/>
      <c r="I94" s="976"/>
      <c r="J94" s="976"/>
      <c r="K94" s="976"/>
      <c r="L94" s="976"/>
      <c r="M94" s="976"/>
      <c r="N94" s="976"/>
      <c r="O94" s="976"/>
      <c r="P94" s="976"/>
      <c r="Q94" s="976"/>
      <c r="R94" s="976"/>
      <c r="S94" s="976"/>
      <c r="T94" s="976"/>
      <c r="U94" s="976"/>
      <c r="V94" s="976"/>
      <c r="W94" s="976"/>
      <c r="X94" s="976"/>
      <c r="Y94" s="976"/>
      <c r="Z94" s="976"/>
      <c r="AA94" s="898"/>
      <c r="AB94" s="964"/>
      <c r="AE94" s="898"/>
      <c r="AF94" s="898"/>
      <c r="AG94" s="898"/>
      <c r="AT94" s="898"/>
      <c r="AU94" s="898"/>
      <c r="AV94" s="898"/>
      <c r="AW94" s="898"/>
      <c r="BJ94" s="898"/>
      <c r="BK94" s="898"/>
      <c r="BL94" s="898"/>
      <c r="BM94" s="898"/>
      <c r="BZ94" s="898"/>
      <c r="CA94" s="898"/>
      <c r="CB94" s="898"/>
      <c r="CC94" s="898"/>
      <c r="CP94" s="898"/>
      <c r="CQ94" s="898"/>
      <c r="CR94" s="898"/>
      <c r="CS94" s="898"/>
      <c r="DF94" s="898"/>
      <c r="DG94" s="898"/>
      <c r="DH94" s="898"/>
      <c r="DI94" s="898"/>
      <c r="DV94" s="898"/>
      <c r="DW94" s="898"/>
      <c r="DX94" s="898"/>
      <c r="DY94" s="898"/>
      <c r="EL94" s="898"/>
      <c r="EM94" s="898"/>
      <c r="EN94" s="898"/>
      <c r="EO94" s="898"/>
      <c r="FB94" s="898"/>
      <c r="FC94" s="898"/>
      <c r="FD94" s="898"/>
      <c r="FE94" s="898"/>
      <c r="FR94" s="898"/>
      <c r="FS94" s="898"/>
      <c r="FT94" s="898"/>
      <c r="FU94" s="898"/>
      <c r="GH94" s="898"/>
      <c r="GI94" s="898"/>
      <c r="GJ94" s="898"/>
      <c r="GK94" s="898"/>
      <c r="GX94" s="898"/>
      <c r="GY94" s="898"/>
      <c r="GZ94" s="898"/>
      <c r="HA94" s="898"/>
      <c r="HN94" s="898"/>
      <c r="HO94" s="898"/>
      <c r="HP94" s="898"/>
      <c r="HQ94" s="898"/>
      <c r="ID94" s="898"/>
      <c r="IE94" s="898"/>
      <c r="IF94" s="898"/>
      <c r="IG94" s="898"/>
      <c r="IT94" s="898"/>
      <c r="IU94" s="898"/>
      <c r="IV94" s="898"/>
      <c r="IW94" s="898"/>
      <c r="JJ94" s="898"/>
      <c r="JK94" s="898"/>
      <c r="JL94" s="898"/>
      <c r="JM94" s="898"/>
      <c r="JZ94" s="898"/>
      <c r="KA94" s="898"/>
      <c r="KB94" s="898"/>
      <c r="KC94" s="898"/>
      <c r="KP94" s="898"/>
      <c r="KQ94" s="898"/>
      <c r="KR94" s="898"/>
      <c r="KS94" s="898"/>
      <c r="LF94" s="898"/>
      <c r="LG94" s="898"/>
      <c r="LH94" s="898"/>
      <c r="LI94" s="898"/>
      <c r="LV94" s="898"/>
      <c r="LW94" s="898"/>
      <c r="LX94" s="898"/>
      <c r="LY94" s="898"/>
      <c r="ML94" s="898"/>
      <c r="MM94" s="898"/>
      <c r="MN94" s="898"/>
      <c r="MO94" s="898"/>
      <c r="NB94" s="898"/>
      <c r="NC94" s="898"/>
      <c r="ND94" s="898"/>
      <c r="NE94" s="898"/>
      <c r="NR94" s="898"/>
      <c r="NS94" s="898"/>
      <c r="NT94" s="898"/>
      <c r="NU94" s="898"/>
      <c r="OH94" s="898"/>
      <c r="OI94" s="898"/>
      <c r="OJ94" s="898"/>
      <c r="OK94" s="898"/>
      <c r="OX94" s="898"/>
      <c r="OY94" s="898"/>
      <c r="OZ94" s="898"/>
      <c r="PA94" s="898"/>
      <c r="PN94" s="898"/>
      <c r="PO94" s="898"/>
      <c r="PP94" s="898"/>
      <c r="PQ94" s="898"/>
      <c r="QD94" s="898"/>
      <c r="QE94" s="898"/>
      <c r="QF94" s="898"/>
      <c r="QG94" s="898"/>
      <c r="QT94" s="898"/>
      <c r="QU94" s="898"/>
      <c r="QV94" s="898"/>
      <c r="QW94" s="898"/>
    </row>
    <row r="95" ht="21" customHeight="1">
      <c r="A95" s="953"/>
      <c r="B95" s="952"/>
      <c r="C95" s="898"/>
      <c r="D95" s="953"/>
      <c r="E95" s="717"/>
      <c r="F95" s="717"/>
      <c r="G95" s="717"/>
      <c r="H95" s="717"/>
      <c r="I95" s="717"/>
      <c r="J95" s="717"/>
      <c r="K95" s="717"/>
      <c r="L95" s="717"/>
      <c r="M95" s="717"/>
      <c r="N95" s="717"/>
      <c r="O95" s="717"/>
      <c r="P95" s="717"/>
      <c r="Q95" s="717"/>
      <c r="R95" s="717"/>
      <c r="S95" s="717"/>
      <c r="T95" s="717"/>
      <c r="U95" s="717"/>
      <c r="V95" s="717"/>
      <c r="W95" s="717"/>
      <c r="X95" s="717"/>
      <c r="Y95" s="717"/>
      <c r="Z95" s="717"/>
      <c r="AA95" s="898"/>
      <c r="AB95" s="964"/>
      <c r="AE95" s="898"/>
      <c r="AF95" s="898"/>
      <c r="AG95" s="898"/>
      <c r="AT95" s="898"/>
      <c r="AU95" s="898"/>
      <c r="AV95" s="898"/>
      <c r="AW95" s="898"/>
      <c r="BJ95" s="898"/>
      <c r="BK95" s="898"/>
      <c r="BL95" s="898"/>
      <c r="BM95" s="898"/>
      <c r="BZ95" s="898"/>
      <c r="CA95" s="898"/>
      <c r="CB95" s="898"/>
      <c r="CC95" s="898"/>
      <c r="CP95" s="898"/>
      <c r="CQ95" s="898"/>
      <c r="CR95" s="898"/>
      <c r="CS95" s="898"/>
      <c r="DF95" s="898"/>
      <c r="DG95" s="898"/>
      <c r="DH95" s="898"/>
      <c r="DI95" s="898"/>
      <c r="DV95" s="898"/>
      <c r="DW95" s="898"/>
      <c r="DX95" s="898"/>
      <c r="DY95" s="898"/>
      <c r="EL95" s="898"/>
      <c r="EM95" s="898"/>
      <c r="EN95" s="898"/>
      <c r="EO95" s="898"/>
      <c r="FB95" s="898"/>
      <c r="FC95" s="898"/>
      <c r="FD95" s="898"/>
      <c r="FE95" s="898"/>
      <c r="FR95" s="898"/>
      <c r="FS95" s="898"/>
      <c r="FT95" s="898"/>
      <c r="FU95" s="898"/>
      <c r="GH95" s="898"/>
      <c r="GI95" s="898"/>
      <c r="GJ95" s="898"/>
      <c r="GK95" s="898"/>
      <c r="GX95" s="898"/>
      <c r="GY95" s="898"/>
      <c r="GZ95" s="898"/>
      <c r="HA95" s="898"/>
      <c r="HN95" s="898"/>
      <c r="HO95" s="898"/>
      <c r="HP95" s="898"/>
      <c r="HQ95" s="898"/>
      <c r="ID95" s="898"/>
      <c r="IE95" s="898"/>
      <c r="IF95" s="898"/>
      <c r="IG95" s="898"/>
      <c r="IT95" s="898"/>
      <c r="IU95" s="898"/>
      <c r="IV95" s="898"/>
      <c r="IW95" s="898"/>
      <c r="JJ95" s="898"/>
      <c r="JK95" s="898"/>
      <c r="JL95" s="898"/>
      <c r="JM95" s="898"/>
      <c r="JZ95" s="898"/>
      <c r="KA95" s="898"/>
      <c r="KB95" s="898"/>
      <c r="KC95" s="898"/>
      <c r="KP95" s="898"/>
      <c r="KQ95" s="898"/>
      <c r="KR95" s="898"/>
      <c r="KS95" s="898"/>
      <c r="LF95" s="898"/>
      <c r="LG95" s="898"/>
      <c r="LH95" s="898"/>
      <c r="LI95" s="898"/>
      <c r="LV95" s="898"/>
      <c r="LW95" s="898"/>
      <c r="LX95" s="898"/>
      <c r="LY95" s="898"/>
      <c r="ML95" s="898"/>
      <c r="MM95" s="898"/>
      <c r="MN95" s="898"/>
      <c r="MO95" s="898"/>
      <c r="NB95" s="898"/>
      <c r="NC95" s="898"/>
      <c r="ND95" s="898"/>
      <c r="NE95" s="898"/>
      <c r="NR95" s="898"/>
      <c r="NS95" s="898"/>
      <c r="NT95" s="898"/>
      <c r="NU95" s="898"/>
      <c r="OH95" s="898"/>
      <c r="OI95" s="898"/>
      <c r="OJ95" s="898"/>
      <c r="OK95" s="898"/>
      <c r="OX95" s="898"/>
      <c r="OY95" s="898"/>
      <c r="OZ95" s="898"/>
      <c r="PA95" s="898"/>
      <c r="PN95" s="898"/>
      <c r="PO95" s="898"/>
      <c r="PP95" s="898"/>
      <c r="PQ95" s="898"/>
      <c r="QD95" s="898"/>
      <c r="QE95" s="898"/>
      <c r="QF95" s="898"/>
      <c r="QG95" s="898"/>
      <c r="QT95" s="898"/>
      <c r="QU95" s="898"/>
      <c r="QV95" s="898"/>
      <c r="QW95" s="898"/>
    </row>
    <row r="96" ht="21" customHeight="1">
      <c r="A96" s="953"/>
      <c r="B96" s="952"/>
      <c r="C96" s="898"/>
      <c r="D96" s="953"/>
      <c r="E96" s="717"/>
      <c r="F96" s="717"/>
      <c r="G96" s="717"/>
      <c r="H96" s="717"/>
      <c r="I96" s="717"/>
      <c r="J96" s="717"/>
      <c r="K96" s="717"/>
      <c r="L96" s="717"/>
      <c r="M96" s="717"/>
      <c r="N96" s="717"/>
      <c r="O96" s="717"/>
      <c r="P96" s="717"/>
      <c r="Q96" s="717"/>
      <c r="R96" s="717"/>
      <c r="S96" s="717"/>
      <c r="T96" s="717"/>
      <c r="U96" s="717"/>
      <c r="V96" s="717"/>
      <c r="W96" s="717"/>
      <c r="X96" s="717"/>
      <c r="Y96" s="717"/>
      <c r="Z96" s="717"/>
      <c r="AA96" s="898"/>
      <c r="AB96" s="964"/>
      <c r="AE96" s="898"/>
      <c r="AF96" s="898"/>
      <c r="AG96" s="898"/>
      <c r="AT96" s="898"/>
      <c r="AU96" s="898"/>
      <c r="AV96" s="898"/>
      <c r="AW96" s="898"/>
      <c r="BJ96" s="898"/>
      <c r="BK96" s="898"/>
      <c r="BL96" s="898"/>
      <c r="BM96" s="898"/>
      <c r="BZ96" s="898"/>
      <c r="CA96" s="898"/>
      <c r="CB96" s="898"/>
      <c r="CC96" s="898"/>
      <c r="CP96" s="898"/>
      <c r="CQ96" s="898"/>
      <c r="CR96" s="898"/>
      <c r="CS96" s="898"/>
      <c r="DF96" s="898"/>
      <c r="DG96" s="898"/>
      <c r="DH96" s="898"/>
      <c r="DI96" s="898"/>
      <c r="DV96" s="898"/>
      <c r="DW96" s="898"/>
      <c r="DX96" s="898"/>
      <c r="DY96" s="898"/>
      <c r="EL96" s="898"/>
      <c r="EM96" s="898"/>
      <c r="EN96" s="898"/>
      <c r="EO96" s="898"/>
      <c r="FB96" s="898"/>
      <c r="FC96" s="898"/>
      <c r="FD96" s="898"/>
      <c r="FE96" s="898"/>
      <c r="FR96" s="898"/>
      <c r="FS96" s="898"/>
      <c r="FT96" s="898"/>
      <c r="FU96" s="898"/>
      <c r="GH96" s="898"/>
      <c r="GI96" s="898"/>
      <c r="GJ96" s="898"/>
      <c r="GK96" s="898"/>
      <c r="GX96" s="898"/>
      <c r="GY96" s="898"/>
      <c r="GZ96" s="898"/>
      <c r="HA96" s="898"/>
      <c r="HN96" s="898"/>
      <c r="HO96" s="898"/>
      <c r="HP96" s="898"/>
      <c r="HQ96" s="898"/>
      <c r="ID96" s="898"/>
      <c r="IE96" s="898"/>
      <c r="IF96" s="898"/>
      <c r="IG96" s="898"/>
      <c r="IT96" s="898"/>
      <c r="IU96" s="898"/>
      <c r="IV96" s="898"/>
      <c r="IW96" s="898"/>
      <c r="JJ96" s="898"/>
      <c r="JK96" s="898"/>
      <c r="JL96" s="898"/>
      <c r="JM96" s="898"/>
      <c r="JZ96" s="898"/>
      <c r="KA96" s="898"/>
      <c r="KB96" s="898"/>
      <c r="KC96" s="898"/>
      <c r="KP96" s="898"/>
      <c r="KQ96" s="898"/>
      <c r="KR96" s="898"/>
      <c r="KS96" s="898"/>
      <c r="LF96" s="898"/>
      <c r="LG96" s="898"/>
      <c r="LH96" s="898"/>
      <c r="LI96" s="898"/>
      <c r="LV96" s="898"/>
      <c r="LW96" s="898"/>
      <c r="LX96" s="898"/>
      <c r="LY96" s="898"/>
      <c r="ML96" s="898"/>
      <c r="MM96" s="898"/>
      <c r="MN96" s="898"/>
      <c r="MO96" s="898"/>
      <c r="NB96" s="898"/>
      <c r="NC96" s="898"/>
      <c r="ND96" s="898"/>
      <c r="NE96" s="898"/>
      <c r="NR96" s="898"/>
      <c r="NS96" s="898"/>
      <c r="NT96" s="898"/>
      <c r="NU96" s="898"/>
      <c r="OH96" s="898"/>
      <c r="OI96" s="898"/>
      <c r="OJ96" s="898"/>
      <c r="OK96" s="898"/>
      <c r="OX96" s="898"/>
      <c r="OY96" s="898"/>
      <c r="OZ96" s="898"/>
      <c r="PA96" s="898"/>
      <c r="PN96" s="898"/>
      <c r="PO96" s="898"/>
      <c r="PP96" s="898"/>
      <c r="PQ96" s="898"/>
      <c r="QD96" s="898"/>
      <c r="QE96" s="898"/>
      <c r="QF96" s="898"/>
      <c r="QG96" s="898"/>
      <c r="QT96" s="898"/>
      <c r="QU96" s="898"/>
      <c r="QV96" s="898"/>
      <c r="QW96" s="898"/>
    </row>
    <row r="97" ht="21" customHeight="1">
      <c r="A97" s="953"/>
      <c r="B97" s="952"/>
      <c r="C97" s="898"/>
      <c r="D97" s="953"/>
      <c r="E97" s="717"/>
      <c r="F97" s="717"/>
      <c r="G97" s="717"/>
      <c r="H97" s="717"/>
      <c r="I97" s="717"/>
      <c r="J97" s="717"/>
      <c r="K97" s="717"/>
      <c r="L97" s="717"/>
      <c r="M97" s="717"/>
      <c r="N97" s="717"/>
      <c r="O97" s="717"/>
      <c r="P97" s="717"/>
      <c r="Q97" s="717"/>
      <c r="R97" s="717"/>
      <c r="S97" s="717"/>
      <c r="T97" s="717"/>
      <c r="U97" s="717"/>
      <c r="V97" s="717"/>
      <c r="W97" s="717"/>
      <c r="X97" s="717"/>
      <c r="Y97" s="717"/>
      <c r="Z97" s="717"/>
      <c r="AA97" s="898"/>
      <c r="AB97" s="964"/>
      <c r="AE97" s="898"/>
      <c r="AF97" s="898"/>
      <c r="AG97" s="898"/>
      <c r="AT97" s="898"/>
      <c r="AU97" s="898"/>
      <c r="AV97" s="898"/>
      <c r="AW97" s="898"/>
      <c r="BJ97" s="898"/>
      <c r="BK97" s="898"/>
      <c r="BL97" s="898"/>
      <c r="BM97" s="898"/>
      <c r="BZ97" s="898"/>
      <c r="CA97" s="898"/>
      <c r="CB97" s="898"/>
      <c r="CC97" s="898"/>
      <c r="CP97" s="898"/>
      <c r="CQ97" s="898"/>
      <c r="CR97" s="898"/>
      <c r="CS97" s="898"/>
      <c r="DF97" s="898"/>
      <c r="DG97" s="898"/>
      <c r="DH97" s="898"/>
      <c r="DI97" s="898"/>
      <c r="DV97" s="898"/>
      <c r="DW97" s="898"/>
      <c r="DX97" s="898"/>
      <c r="DY97" s="898"/>
      <c r="EL97" s="898"/>
      <c r="EM97" s="898"/>
      <c r="EN97" s="898"/>
      <c r="EO97" s="898"/>
      <c r="FB97" s="898"/>
      <c r="FC97" s="898"/>
      <c r="FD97" s="898"/>
      <c r="FE97" s="898"/>
      <c r="FR97" s="898"/>
      <c r="FS97" s="898"/>
      <c r="FT97" s="898"/>
      <c r="FU97" s="898"/>
      <c r="GH97" s="898"/>
      <c r="GI97" s="898"/>
      <c r="GJ97" s="898"/>
      <c r="GK97" s="898"/>
      <c r="GX97" s="898"/>
      <c r="GY97" s="898"/>
      <c r="GZ97" s="898"/>
      <c r="HA97" s="898"/>
      <c r="HN97" s="898"/>
      <c r="HO97" s="898"/>
      <c r="HP97" s="898"/>
      <c r="HQ97" s="898"/>
      <c r="ID97" s="898"/>
      <c r="IE97" s="898"/>
      <c r="IF97" s="898"/>
      <c r="IG97" s="898"/>
      <c r="IT97" s="898"/>
      <c r="IU97" s="898"/>
      <c r="IV97" s="898"/>
      <c r="IW97" s="898"/>
      <c r="JJ97" s="898"/>
      <c r="JK97" s="898"/>
      <c r="JL97" s="898"/>
      <c r="JM97" s="898"/>
      <c r="JZ97" s="898"/>
      <c r="KA97" s="898"/>
      <c r="KB97" s="898"/>
      <c r="KC97" s="898"/>
      <c r="KP97" s="898"/>
      <c r="KQ97" s="898"/>
      <c r="KR97" s="898"/>
      <c r="KS97" s="898"/>
      <c r="LF97" s="898"/>
      <c r="LG97" s="898"/>
      <c r="LH97" s="898"/>
      <c r="LI97" s="898"/>
      <c r="LV97" s="898"/>
      <c r="LW97" s="898"/>
      <c r="LX97" s="898"/>
      <c r="LY97" s="898"/>
      <c r="ML97" s="898"/>
      <c r="MM97" s="898"/>
      <c r="MN97" s="898"/>
      <c r="MO97" s="898"/>
      <c r="NB97" s="898"/>
      <c r="NC97" s="898"/>
      <c r="ND97" s="898"/>
      <c r="NE97" s="898"/>
      <c r="NR97" s="898"/>
      <c r="NS97" s="898"/>
      <c r="NT97" s="898"/>
      <c r="NU97" s="898"/>
      <c r="OH97" s="898"/>
      <c r="OI97" s="898"/>
      <c r="OJ97" s="898"/>
      <c r="OK97" s="898"/>
      <c r="OX97" s="898"/>
      <c r="OY97" s="898"/>
      <c r="OZ97" s="898"/>
      <c r="PA97" s="898"/>
      <c r="PN97" s="898"/>
      <c r="PO97" s="898"/>
      <c r="PP97" s="898"/>
      <c r="PQ97" s="898"/>
      <c r="QD97" s="898"/>
      <c r="QE97" s="898"/>
      <c r="QF97" s="898"/>
      <c r="QG97" s="898"/>
      <c r="QT97" s="898"/>
      <c r="QU97" s="898"/>
      <c r="QV97" s="898"/>
      <c r="QW97" s="898"/>
    </row>
    <row r="98" ht="28.5" customHeight="1">
      <c r="A98" s="953"/>
      <c r="B98" s="955"/>
      <c r="C98" s="911"/>
      <c r="D98" s="956"/>
      <c r="E98" s="552"/>
      <c r="F98" s="552"/>
      <c r="G98" s="552"/>
      <c r="H98" s="552"/>
      <c r="I98" s="552"/>
      <c r="J98" s="552"/>
      <c r="K98" s="552"/>
      <c r="L98" s="552"/>
      <c r="M98" s="552"/>
      <c r="N98" s="552"/>
      <c r="O98" s="552"/>
      <c r="P98" s="552"/>
      <c r="Q98" s="552"/>
      <c r="R98" s="552"/>
      <c r="S98" s="552"/>
      <c r="T98" s="552"/>
      <c r="U98" s="552"/>
      <c r="V98" s="552"/>
      <c r="W98" s="552"/>
      <c r="X98" s="552"/>
      <c r="Y98" s="552"/>
      <c r="Z98" s="552"/>
      <c r="AA98" s="898"/>
      <c r="AB98" s="964"/>
      <c r="AE98" s="898"/>
      <c r="AF98" s="898"/>
      <c r="AG98" s="898"/>
      <c r="AT98" s="898"/>
      <c r="AU98" s="898"/>
      <c r="AV98" s="898"/>
      <c r="AW98" s="898"/>
      <c r="BJ98" s="898"/>
      <c r="BK98" s="898"/>
      <c r="BL98" s="898"/>
      <c r="BM98" s="898"/>
      <c r="BZ98" s="898"/>
      <c r="CA98" s="898"/>
      <c r="CB98" s="898"/>
      <c r="CC98" s="898"/>
      <c r="CP98" s="898"/>
      <c r="CQ98" s="898"/>
      <c r="CR98" s="898"/>
      <c r="CS98" s="898"/>
      <c r="DF98" s="898"/>
      <c r="DG98" s="898"/>
      <c r="DH98" s="898"/>
      <c r="DI98" s="898"/>
      <c r="DV98" s="898"/>
      <c r="DW98" s="898"/>
      <c r="DX98" s="898"/>
      <c r="DY98" s="898"/>
      <c r="EL98" s="898"/>
      <c r="EM98" s="898"/>
      <c r="EN98" s="898"/>
      <c r="EO98" s="898"/>
      <c r="FB98" s="898"/>
      <c r="FC98" s="898"/>
      <c r="FD98" s="898"/>
      <c r="FE98" s="898"/>
      <c r="FR98" s="898"/>
      <c r="FS98" s="898"/>
      <c r="FT98" s="898"/>
      <c r="FU98" s="898"/>
      <c r="GH98" s="898"/>
      <c r="GI98" s="898"/>
      <c r="GJ98" s="898"/>
      <c r="GK98" s="898"/>
      <c r="GX98" s="898"/>
      <c r="GY98" s="898"/>
      <c r="GZ98" s="898"/>
      <c r="HA98" s="898"/>
      <c r="HN98" s="898"/>
      <c r="HO98" s="898"/>
      <c r="HP98" s="898"/>
      <c r="HQ98" s="898"/>
      <c r="ID98" s="898"/>
      <c r="IE98" s="898"/>
      <c r="IF98" s="898"/>
      <c r="IG98" s="898"/>
      <c r="IT98" s="898"/>
      <c r="IU98" s="898"/>
      <c r="IV98" s="898"/>
      <c r="IW98" s="898"/>
      <c r="JJ98" s="898"/>
      <c r="JK98" s="898"/>
      <c r="JL98" s="898"/>
      <c r="JM98" s="898"/>
      <c r="JZ98" s="898"/>
      <c r="KA98" s="898"/>
      <c r="KB98" s="898"/>
      <c r="KC98" s="898"/>
      <c r="KP98" s="898"/>
      <c r="KQ98" s="898"/>
      <c r="KR98" s="898"/>
      <c r="KS98" s="898"/>
      <c r="LF98" s="898"/>
      <c r="LG98" s="898"/>
      <c r="LH98" s="898"/>
      <c r="LI98" s="898"/>
      <c r="LV98" s="898"/>
      <c r="LW98" s="898"/>
      <c r="LX98" s="898"/>
      <c r="LY98" s="898"/>
      <c r="ML98" s="898"/>
      <c r="MM98" s="898"/>
      <c r="MN98" s="898"/>
      <c r="MO98" s="898"/>
      <c r="NB98" s="898"/>
      <c r="NC98" s="898"/>
      <c r="ND98" s="898"/>
      <c r="NE98" s="898"/>
      <c r="NR98" s="898"/>
      <c r="NS98" s="898"/>
      <c r="NT98" s="898"/>
      <c r="NU98" s="898"/>
      <c r="OH98" s="898"/>
      <c r="OI98" s="898"/>
      <c r="OJ98" s="898"/>
      <c r="OK98" s="898"/>
      <c r="OX98" s="898"/>
      <c r="OY98" s="898"/>
      <c r="OZ98" s="898"/>
      <c r="PA98" s="898"/>
      <c r="PN98" s="898"/>
      <c r="PO98" s="898"/>
      <c r="PP98" s="898"/>
      <c r="PQ98" s="898"/>
      <c r="QD98" s="898"/>
      <c r="QE98" s="898"/>
      <c r="QF98" s="898"/>
      <c r="QG98" s="898"/>
      <c r="QT98" s="898"/>
      <c r="QU98" s="898"/>
      <c r="QV98" s="898"/>
      <c r="QW98" s="898"/>
    </row>
    <row r="99" ht="21" customHeight="1">
      <c r="A99" s="953"/>
      <c r="B99" s="966" t="s">
        <v>6744</v>
      </c>
      <c r="C99" s="948"/>
      <c r="D99" s="949"/>
      <c r="E99" s="975"/>
      <c r="F99" s="967"/>
      <c r="G99" s="967"/>
      <c r="H99" s="967"/>
      <c r="I99" s="967"/>
      <c r="J99" s="967"/>
      <c r="K99" s="967"/>
      <c r="L99" s="967"/>
      <c r="M99" s="967"/>
      <c r="N99" s="967"/>
      <c r="O99" s="967"/>
      <c r="P99" s="967"/>
      <c r="Q99" s="967"/>
      <c r="R99" s="967"/>
      <c r="S99" s="967"/>
      <c r="T99" s="967"/>
      <c r="U99" s="967"/>
      <c r="V99" s="967"/>
      <c r="W99" s="967"/>
      <c r="X99" s="967"/>
      <c r="Y99" s="967"/>
      <c r="Z99" s="967"/>
      <c r="AA99" s="898"/>
      <c r="AB99" s="964"/>
      <c r="AE99" s="898"/>
      <c r="AF99" s="898"/>
      <c r="AG99" s="898"/>
      <c r="AT99" s="898"/>
      <c r="AU99" s="898"/>
      <c r="AV99" s="898"/>
      <c r="AW99" s="898"/>
      <c r="BJ99" s="898"/>
      <c r="BK99" s="898"/>
      <c r="BL99" s="898"/>
      <c r="BM99" s="898"/>
      <c r="BZ99" s="898"/>
      <c r="CA99" s="898"/>
      <c r="CB99" s="898"/>
      <c r="CC99" s="898"/>
      <c r="CP99" s="898"/>
      <c r="CQ99" s="898"/>
      <c r="CR99" s="898"/>
      <c r="CS99" s="898"/>
      <c r="DF99" s="898"/>
      <c r="DG99" s="898"/>
      <c r="DH99" s="898"/>
      <c r="DI99" s="898"/>
      <c r="DV99" s="898"/>
      <c r="DW99" s="898"/>
      <c r="DX99" s="898"/>
      <c r="DY99" s="898"/>
      <c r="EL99" s="898"/>
      <c r="EM99" s="898"/>
      <c r="EN99" s="898"/>
      <c r="EO99" s="898"/>
      <c r="FB99" s="898"/>
      <c r="FC99" s="898"/>
      <c r="FD99" s="898"/>
      <c r="FE99" s="898"/>
      <c r="FR99" s="898"/>
      <c r="FS99" s="898"/>
      <c r="FT99" s="898"/>
      <c r="FU99" s="898"/>
      <c r="GH99" s="898"/>
      <c r="GI99" s="898"/>
      <c r="GJ99" s="898"/>
      <c r="GK99" s="898"/>
      <c r="GX99" s="898"/>
      <c r="GY99" s="898"/>
      <c r="GZ99" s="898"/>
      <c r="HA99" s="898"/>
      <c r="HN99" s="898"/>
      <c r="HO99" s="898"/>
      <c r="HP99" s="898"/>
      <c r="HQ99" s="898"/>
      <c r="ID99" s="898"/>
      <c r="IE99" s="898"/>
      <c r="IF99" s="898"/>
      <c r="IG99" s="898"/>
      <c r="IT99" s="898"/>
      <c r="IU99" s="898"/>
      <c r="IV99" s="898"/>
      <c r="IW99" s="898"/>
      <c r="JJ99" s="898"/>
      <c r="JK99" s="898"/>
      <c r="JL99" s="898"/>
      <c r="JM99" s="898"/>
      <c r="JZ99" s="898"/>
      <c r="KA99" s="898"/>
      <c r="KB99" s="898"/>
      <c r="KC99" s="898"/>
      <c r="KP99" s="898"/>
      <c r="KQ99" s="898"/>
      <c r="KR99" s="898"/>
      <c r="KS99" s="898"/>
      <c r="LF99" s="898"/>
      <c r="LG99" s="898"/>
      <c r="LH99" s="898"/>
      <c r="LI99" s="898"/>
      <c r="LV99" s="898"/>
      <c r="LW99" s="898"/>
      <c r="LX99" s="898"/>
      <c r="LY99" s="898"/>
      <c r="ML99" s="898"/>
      <c r="MM99" s="898"/>
      <c r="MN99" s="898"/>
      <c r="MO99" s="898"/>
      <c r="NB99" s="898"/>
      <c r="NC99" s="898"/>
      <c r="ND99" s="898"/>
      <c r="NE99" s="898"/>
      <c r="NR99" s="898"/>
      <c r="NS99" s="898"/>
      <c r="NT99" s="898"/>
      <c r="NU99" s="898"/>
      <c r="OH99" s="898"/>
      <c r="OI99" s="898"/>
      <c r="OJ99" s="898"/>
      <c r="OK99" s="898"/>
      <c r="OX99" s="898"/>
      <c r="OY99" s="898"/>
      <c r="OZ99" s="898"/>
      <c r="PA99" s="898"/>
      <c r="PN99" s="898"/>
      <c r="PO99" s="898"/>
      <c r="PP99" s="898"/>
      <c r="PQ99" s="898"/>
      <c r="QD99" s="898"/>
      <c r="QE99" s="898"/>
      <c r="QF99" s="898"/>
      <c r="QG99" s="898"/>
      <c r="QT99" s="898"/>
      <c r="QU99" s="898"/>
      <c r="QV99" s="898"/>
      <c r="QW99" s="898"/>
    </row>
    <row r="100" ht="21" customHeight="1">
      <c r="A100" s="953"/>
      <c r="B100" s="952"/>
      <c r="C100" s="898"/>
      <c r="D100" s="953"/>
      <c r="E100" s="717"/>
      <c r="F100" s="717"/>
      <c r="G100" s="717"/>
      <c r="H100" s="717"/>
      <c r="I100" s="717"/>
      <c r="J100" s="717"/>
      <c r="K100" s="717"/>
      <c r="L100" s="717"/>
      <c r="M100" s="717"/>
      <c r="N100" s="717"/>
      <c r="O100" s="717"/>
      <c r="P100" s="717"/>
      <c r="Q100" s="717"/>
      <c r="R100" s="717"/>
      <c r="S100" s="717"/>
      <c r="T100" s="717"/>
      <c r="U100" s="717"/>
      <c r="V100" s="717"/>
      <c r="W100" s="717"/>
      <c r="X100" s="717"/>
      <c r="Y100" s="717"/>
      <c r="Z100" s="717"/>
      <c r="AA100" s="898"/>
      <c r="AB100" s="964"/>
      <c r="AE100" s="898"/>
      <c r="AF100" s="898"/>
      <c r="AG100" s="898"/>
      <c r="AT100" s="898"/>
      <c r="AU100" s="898"/>
      <c r="AV100" s="898"/>
      <c r="AW100" s="898"/>
      <c r="BJ100" s="898"/>
      <c r="BK100" s="898"/>
      <c r="BL100" s="898"/>
      <c r="BM100" s="898"/>
      <c r="BZ100" s="898"/>
      <c r="CA100" s="898"/>
      <c r="CB100" s="898"/>
      <c r="CC100" s="898"/>
      <c r="CP100" s="898"/>
      <c r="CQ100" s="898"/>
      <c r="CR100" s="898"/>
      <c r="CS100" s="898"/>
      <c r="DF100" s="898"/>
      <c r="DG100" s="898"/>
      <c r="DH100" s="898"/>
      <c r="DI100" s="898"/>
      <c r="DV100" s="898"/>
      <c r="DW100" s="898"/>
      <c r="DX100" s="898"/>
      <c r="DY100" s="898"/>
      <c r="EL100" s="898"/>
      <c r="EM100" s="898"/>
      <c r="EN100" s="898"/>
      <c r="EO100" s="898"/>
      <c r="FB100" s="898"/>
      <c r="FC100" s="898"/>
      <c r="FD100" s="898"/>
      <c r="FE100" s="898"/>
      <c r="FR100" s="898"/>
      <c r="FS100" s="898"/>
      <c r="FT100" s="898"/>
      <c r="FU100" s="898"/>
      <c r="GH100" s="898"/>
      <c r="GI100" s="898"/>
      <c r="GJ100" s="898"/>
      <c r="GK100" s="898"/>
      <c r="GX100" s="898"/>
      <c r="GY100" s="898"/>
      <c r="GZ100" s="898"/>
      <c r="HA100" s="898"/>
      <c r="HN100" s="898"/>
      <c r="HO100" s="898"/>
      <c r="HP100" s="898"/>
      <c r="HQ100" s="898"/>
      <c r="ID100" s="898"/>
      <c r="IE100" s="898"/>
      <c r="IF100" s="898"/>
      <c r="IG100" s="898"/>
      <c r="IT100" s="898"/>
      <c r="IU100" s="898"/>
      <c r="IV100" s="898"/>
      <c r="IW100" s="898"/>
      <c r="JJ100" s="898"/>
      <c r="JK100" s="898"/>
      <c r="JL100" s="898"/>
      <c r="JM100" s="898"/>
      <c r="JZ100" s="898"/>
      <c r="KA100" s="898"/>
      <c r="KB100" s="898"/>
      <c r="KC100" s="898"/>
      <c r="KP100" s="898"/>
      <c r="KQ100" s="898"/>
      <c r="KR100" s="898"/>
      <c r="KS100" s="898"/>
      <c r="LF100" s="898"/>
      <c r="LG100" s="898"/>
      <c r="LH100" s="898"/>
      <c r="LI100" s="898"/>
      <c r="LV100" s="898"/>
      <c r="LW100" s="898"/>
      <c r="LX100" s="898"/>
      <c r="LY100" s="898"/>
      <c r="ML100" s="898"/>
      <c r="MM100" s="898"/>
      <c r="MN100" s="898"/>
      <c r="MO100" s="898"/>
      <c r="NB100" s="898"/>
      <c r="NC100" s="898"/>
      <c r="ND100" s="898"/>
      <c r="NE100" s="898"/>
      <c r="NR100" s="898"/>
      <c r="NS100" s="898"/>
      <c r="NT100" s="898"/>
      <c r="NU100" s="898"/>
      <c r="OH100" s="898"/>
      <c r="OI100" s="898"/>
      <c r="OJ100" s="898"/>
      <c r="OK100" s="898"/>
      <c r="OX100" s="898"/>
      <c r="OY100" s="898"/>
      <c r="OZ100" s="898"/>
      <c r="PA100" s="898"/>
      <c r="PN100" s="898"/>
      <c r="PO100" s="898"/>
      <c r="PP100" s="898"/>
      <c r="PQ100" s="898"/>
      <c r="QD100" s="898"/>
      <c r="QE100" s="898"/>
      <c r="QF100" s="898"/>
      <c r="QG100" s="898"/>
      <c r="QT100" s="898"/>
      <c r="QU100" s="898"/>
      <c r="QV100" s="898"/>
      <c r="QW100" s="898"/>
    </row>
    <row r="101" ht="21" customHeight="1">
      <c r="A101" s="953"/>
      <c r="B101" s="952"/>
      <c r="C101" s="898"/>
      <c r="D101" s="953"/>
      <c r="E101" s="717"/>
      <c r="F101" s="717"/>
      <c r="G101" s="717"/>
      <c r="H101" s="717"/>
      <c r="I101" s="717"/>
      <c r="J101" s="717"/>
      <c r="K101" s="717"/>
      <c r="L101" s="717"/>
      <c r="M101" s="717"/>
      <c r="N101" s="717"/>
      <c r="O101" s="717"/>
      <c r="P101" s="717"/>
      <c r="Q101" s="717"/>
      <c r="R101" s="717"/>
      <c r="S101" s="717"/>
      <c r="T101" s="717"/>
      <c r="U101" s="717"/>
      <c r="V101" s="717"/>
      <c r="W101" s="717"/>
      <c r="X101" s="717"/>
      <c r="Y101" s="717"/>
      <c r="Z101" s="717"/>
      <c r="AA101" s="898"/>
      <c r="AB101" s="964"/>
      <c r="AE101" s="898"/>
      <c r="AF101" s="898"/>
      <c r="AG101" s="898"/>
      <c r="AT101" s="898"/>
      <c r="AU101" s="898"/>
      <c r="AV101" s="898"/>
      <c r="AW101" s="898"/>
      <c r="BJ101" s="898"/>
      <c r="BK101" s="898"/>
      <c r="BL101" s="898"/>
      <c r="BM101" s="898"/>
      <c r="BZ101" s="898"/>
      <c r="CA101" s="898"/>
      <c r="CB101" s="898"/>
      <c r="CC101" s="898"/>
      <c r="CP101" s="898"/>
      <c r="CQ101" s="898"/>
      <c r="CR101" s="898"/>
      <c r="CS101" s="898"/>
      <c r="DF101" s="898"/>
      <c r="DG101" s="898"/>
      <c r="DH101" s="898"/>
      <c r="DI101" s="898"/>
      <c r="DV101" s="898"/>
      <c r="DW101" s="898"/>
      <c r="DX101" s="898"/>
      <c r="DY101" s="898"/>
      <c r="EL101" s="898"/>
      <c r="EM101" s="898"/>
      <c r="EN101" s="898"/>
      <c r="EO101" s="898"/>
      <c r="FB101" s="898"/>
      <c r="FC101" s="898"/>
      <c r="FD101" s="898"/>
      <c r="FE101" s="898"/>
      <c r="FR101" s="898"/>
      <c r="FS101" s="898"/>
      <c r="FT101" s="898"/>
      <c r="FU101" s="898"/>
      <c r="GH101" s="898"/>
      <c r="GI101" s="898"/>
      <c r="GJ101" s="898"/>
      <c r="GK101" s="898"/>
      <c r="GX101" s="898"/>
      <c r="GY101" s="898"/>
      <c r="GZ101" s="898"/>
      <c r="HA101" s="898"/>
      <c r="HN101" s="898"/>
      <c r="HO101" s="898"/>
      <c r="HP101" s="898"/>
      <c r="HQ101" s="898"/>
      <c r="ID101" s="898"/>
      <c r="IE101" s="898"/>
      <c r="IF101" s="898"/>
      <c r="IG101" s="898"/>
      <c r="IT101" s="898"/>
      <c r="IU101" s="898"/>
      <c r="IV101" s="898"/>
      <c r="IW101" s="898"/>
      <c r="JJ101" s="898"/>
      <c r="JK101" s="898"/>
      <c r="JL101" s="898"/>
      <c r="JM101" s="898"/>
      <c r="JZ101" s="898"/>
      <c r="KA101" s="898"/>
      <c r="KB101" s="898"/>
      <c r="KC101" s="898"/>
      <c r="KP101" s="898"/>
      <c r="KQ101" s="898"/>
      <c r="KR101" s="898"/>
      <c r="KS101" s="898"/>
      <c r="LF101" s="898"/>
      <c r="LG101" s="898"/>
      <c r="LH101" s="898"/>
      <c r="LI101" s="898"/>
      <c r="LV101" s="898"/>
      <c r="LW101" s="898"/>
      <c r="LX101" s="898"/>
      <c r="LY101" s="898"/>
      <c r="ML101" s="898"/>
      <c r="MM101" s="898"/>
      <c r="MN101" s="898"/>
      <c r="MO101" s="898"/>
      <c r="NB101" s="898"/>
      <c r="NC101" s="898"/>
      <c r="ND101" s="898"/>
      <c r="NE101" s="898"/>
      <c r="NR101" s="898"/>
      <c r="NS101" s="898"/>
      <c r="NT101" s="898"/>
      <c r="NU101" s="898"/>
      <c r="OH101" s="898"/>
      <c r="OI101" s="898"/>
      <c r="OJ101" s="898"/>
      <c r="OK101" s="898"/>
      <c r="OX101" s="898"/>
      <c r="OY101" s="898"/>
      <c r="OZ101" s="898"/>
      <c r="PA101" s="898"/>
      <c r="PN101" s="898"/>
      <c r="PO101" s="898"/>
      <c r="PP101" s="898"/>
      <c r="PQ101" s="898"/>
      <c r="QD101" s="898"/>
      <c r="QE101" s="898"/>
      <c r="QF101" s="898"/>
      <c r="QG101" s="898"/>
      <c r="QT101" s="898"/>
      <c r="QU101" s="898"/>
      <c r="QV101" s="898"/>
      <c r="QW101" s="898"/>
    </row>
    <row r="102" ht="21" customHeight="1">
      <c r="A102" s="953"/>
      <c r="B102" s="955"/>
      <c r="C102" s="911"/>
      <c r="D102" s="956"/>
      <c r="E102" s="552"/>
      <c r="F102" s="552"/>
      <c r="G102" s="552"/>
      <c r="H102" s="552"/>
      <c r="I102" s="552"/>
      <c r="J102" s="552"/>
      <c r="K102" s="552"/>
      <c r="L102" s="552"/>
      <c r="M102" s="552"/>
      <c r="N102" s="552"/>
      <c r="O102" s="552"/>
      <c r="P102" s="552"/>
      <c r="Q102" s="552"/>
      <c r="R102" s="552"/>
      <c r="S102" s="552"/>
      <c r="T102" s="552"/>
      <c r="U102" s="552"/>
      <c r="V102" s="552"/>
      <c r="W102" s="552"/>
      <c r="X102" s="552"/>
      <c r="Y102" s="552"/>
      <c r="Z102" s="552"/>
      <c r="AA102" s="898"/>
      <c r="AB102" s="964"/>
      <c r="AE102" s="898"/>
      <c r="AF102" s="898"/>
      <c r="AG102" s="898"/>
      <c r="AT102" s="898"/>
      <c r="AU102" s="898"/>
      <c r="AV102" s="898"/>
      <c r="AW102" s="898"/>
      <c r="BJ102" s="898"/>
      <c r="BK102" s="898"/>
      <c r="BL102" s="898"/>
      <c r="BM102" s="898"/>
      <c r="BZ102" s="898"/>
      <c r="CA102" s="898"/>
      <c r="CB102" s="898"/>
      <c r="CC102" s="898"/>
      <c r="CP102" s="898"/>
      <c r="CQ102" s="898"/>
      <c r="CR102" s="898"/>
      <c r="CS102" s="898"/>
      <c r="DF102" s="898"/>
      <c r="DG102" s="898"/>
      <c r="DH102" s="898"/>
      <c r="DI102" s="898"/>
      <c r="DV102" s="898"/>
      <c r="DW102" s="898"/>
      <c r="DX102" s="898"/>
      <c r="DY102" s="898"/>
      <c r="EL102" s="898"/>
      <c r="EM102" s="898"/>
      <c r="EN102" s="898"/>
      <c r="EO102" s="898"/>
      <c r="FB102" s="898"/>
      <c r="FC102" s="898"/>
      <c r="FD102" s="898"/>
      <c r="FE102" s="898"/>
      <c r="FR102" s="898"/>
      <c r="FS102" s="898"/>
      <c r="FT102" s="898"/>
      <c r="FU102" s="898"/>
      <c r="GH102" s="898"/>
      <c r="GI102" s="898"/>
      <c r="GJ102" s="898"/>
      <c r="GK102" s="898"/>
      <c r="GX102" s="898"/>
      <c r="GY102" s="898"/>
      <c r="GZ102" s="898"/>
      <c r="HA102" s="898"/>
      <c r="HN102" s="898"/>
      <c r="HO102" s="898"/>
      <c r="HP102" s="898"/>
      <c r="HQ102" s="898"/>
      <c r="ID102" s="898"/>
      <c r="IE102" s="898"/>
      <c r="IF102" s="898"/>
      <c r="IG102" s="898"/>
      <c r="IT102" s="898"/>
      <c r="IU102" s="898"/>
      <c r="IV102" s="898"/>
      <c r="IW102" s="898"/>
      <c r="JJ102" s="898"/>
      <c r="JK102" s="898"/>
      <c r="JL102" s="898"/>
      <c r="JM102" s="898"/>
      <c r="JZ102" s="898"/>
      <c r="KA102" s="898"/>
      <c r="KB102" s="898"/>
      <c r="KC102" s="898"/>
      <c r="KP102" s="898"/>
      <c r="KQ102" s="898"/>
      <c r="KR102" s="898"/>
      <c r="KS102" s="898"/>
      <c r="LF102" s="898"/>
      <c r="LG102" s="898"/>
      <c r="LH102" s="898"/>
      <c r="LI102" s="898"/>
      <c r="LV102" s="898"/>
      <c r="LW102" s="898"/>
      <c r="LX102" s="898"/>
      <c r="LY102" s="898"/>
      <c r="ML102" s="898"/>
      <c r="MM102" s="898"/>
      <c r="MN102" s="898"/>
      <c r="MO102" s="898"/>
      <c r="NB102" s="898"/>
      <c r="NC102" s="898"/>
      <c r="ND102" s="898"/>
      <c r="NE102" s="898"/>
      <c r="NR102" s="898"/>
      <c r="NS102" s="898"/>
      <c r="NT102" s="898"/>
      <c r="NU102" s="898"/>
      <c r="OH102" s="898"/>
      <c r="OI102" s="898"/>
      <c r="OJ102" s="898"/>
      <c r="OK102" s="898"/>
      <c r="OX102" s="898"/>
      <c r="OY102" s="898"/>
      <c r="OZ102" s="898"/>
      <c r="PA102" s="898"/>
      <c r="PN102" s="898"/>
      <c r="PO102" s="898"/>
      <c r="PP102" s="898"/>
      <c r="PQ102" s="898"/>
      <c r="QD102" s="898"/>
      <c r="QE102" s="898"/>
      <c r="QF102" s="898"/>
      <c r="QG102" s="898"/>
      <c r="QT102" s="898"/>
      <c r="QU102" s="898"/>
      <c r="QV102" s="898"/>
      <c r="QW102" s="898"/>
    </row>
    <row r="103" ht="21" customHeight="1">
      <c r="AA103" s="963"/>
      <c r="AB103" s="964"/>
      <c r="AE103" s="898"/>
      <c r="AF103" s="898"/>
      <c r="AG103" s="898"/>
      <c r="AT103" s="898"/>
      <c r="AU103" s="898"/>
      <c r="AV103" s="898"/>
      <c r="AW103" s="898"/>
      <c r="BJ103" s="898"/>
      <c r="BK103" s="898"/>
      <c r="BL103" s="898"/>
      <c r="BM103" s="898"/>
      <c r="BZ103" s="898"/>
      <c r="CA103" s="898"/>
      <c r="CB103" s="898"/>
      <c r="CC103" s="898"/>
      <c r="CP103" s="898"/>
      <c r="CQ103" s="898"/>
      <c r="CR103" s="898"/>
      <c r="CS103" s="898"/>
      <c r="DF103" s="898"/>
      <c r="DG103" s="898"/>
      <c r="DH103" s="898"/>
      <c r="DI103" s="898"/>
      <c r="DV103" s="898"/>
      <c r="DW103" s="898"/>
      <c r="DX103" s="898"/>
      <c r="DY103" s="898"/>
      <c r="EL103" s="898"/>
      <c r="EM103" s="898"/>
      <c r="EN103" s="898"/>
      <c r="EO103" s="898"/>
      <c r="FB103" s="898"/>
      <c r="FC103" s="898"/>
      <c r="FD103" s="898"/>
      <c r="FE103" s="898"/>
      <c r="FR103" s="898"/>
      <c r="FS103" s="898"/>
      <c r="FT103" s="898"/>
      <c r="FU103" s="898"/>
      <c r="GH103" s="898"/>
      <c r="GI103" s="898"/>
      <c r="GJ103" s="898"/>
      <c r="GK103" s="898"/>
      <c r="GX103" s="898"/>
      <c r="GY103" s="898"/>
      <c r="GZ103" s="898"/>
      <c r="HA103" s="898"/>
      <c r="HN103" s="898"/>
      <c r="HO103" s="898"/>
      <c r="HP103" s="898"/>
      <c r="HQ103" s="898"/>
      <c r="ID103" s="898"/>
      <c r="IE103" s="898"/>
      <c r="IF103" s="898"/>
      <c r="IG103" s="898"/>
      <c r="IT103" s="898"/>
      <c r="IU103" s="898"/>
      <c r="IV103" s="898"/>
      <c r="IW103" s="898"/>
      <c r="JJ103" s="898"/>
      <c r="JK103" s="898"/>
      <c r="JL103" s="898"/>
      <c r="JM103" s="898"/>
      <c r="JZ103" s="898"/>
      <c r="KA103" s="898"/>
      <c r="KB103" s="898"/>
      <c r="KC103" s="898"/>
      <c r="KP103" s="898"/>
      <c r="KQ103" s="898"/>
      <c r="KR103" s="898"/>
      <c r="KS103" s="898"/>
      <c r="LF103" s="898"/>
      <c r="LG103" s="898"/>
      <c r="LH103" s="898"/>
      <c r="LI103" s="898"/>
      <c r="LV103" s="898"/>
      <c r="LW103" s="898"/>
      <c r="LX103" s="898"/>
      <c r="LY103" s="898"/>
      <c r="ML103" s="898"/>
      <c r="MM103" s="898"/>
      <c r="MN103" s="898"/>
      <c r="MO103" s="898"/>
      <c r="NB103" s="898"/>
      <c r="NC103" s="898"/>
      <c r="ND103" s="898"/>
      <c r="NE103" s="898"/>
      <c r="NR103" s="898"/>
      <c r="NS103" s="898"/>
      <c r="NT103" s="898"/>
      <c r="NU103" s="898"/>
      <c r="OH103" s="898"/>
      <c r="OI103" s="898"/>
      <c r="OJ103" s="898"/>
      <c r="OK103" s="898"/>
      <c r="OX103" s="898"/>
      <c r="OY103" s="898"/>
      <c r="OZ103" s="898"/>
      <c r="PA103" s="898"/>
      <c r="PN103" s="898"/>
      <c r="PO103" s="898"/>
      <c r="PP103" s="898"/>
      <c r="PQ103" s="898"/>
      <c r="QD103" s="898"/>
      <c r="QE103" s="898"/>
      <c r="QF103" s="898"/>
      <c r="QG103" s="898"/>
      <c r="QT103" s="898"/>
      <c r="QU103" s="898"/>
      <c r="QV103" s="898"/>
      <c r="QW103" s="898"/>
    </row>
    <row r="104" ht="21" customHeight="1">
      <c r="A104" s="977" t="s">
        <v>6745</v>
      </c>
      <c r="B104" s="963"/>
      <c r="C104" s="963"/>
      <c r="M104" s="898"/>
      <c r="N104" s="898"/>
      <c r="O104" s="898"/>
      <c r="P104" s="962"/>
      <c r="Z104" s="962"/>
      <c r="AA104" s="963" t="s">
        <v>6746</v>
      </c>
      <c r="AB104" s="964"/>
      <c r="AE104" s="898"/>
      <c r="AF104" s="898"/>
      <c r="AG104" s="898"/>
      <c r="AT104" s="898"/>
      <c r="AU104" s="898"/>
      <c r="AV104" s="898"/>
      <c r="AW104" s="898"/>
      <c r="BJ104" s="898"/>
      <c r="BK104" s="898"/>
      <c r="BL104" s="898"/>
      <c r="BM104" s="898"/>
      <c r="BZ104" s="898"/>
      <c r="CA104" s="898"/>
      <c r="CB104" s="898"/>
      <c r="CC104" s="898"/>
      <c r="CP104" s="898"/>
      <c r="CQ104" s="898"/>
      <c r="CR104" s="898"/>
      <c r="CS104" s="898"/>
      <c r="DF104" s="898"/>
      <c r="DG104" s="898"/>
      <c r="DH104" s="898"/>
      <c r="DI104" s="898"/>
      <c r="DV104" s="898"/>
      <c r="DW104" s="898"/>
      <c r="DX104" s="898"/>
      <c r="DY104" s="898"/>
      <c r="EL104" s="898"/>
      <c r="EM104" s="898"/>
      <c r="EN104" s="898"/>
      <c r="EO104" s="898"/>
      <c r="FB104" s="898"/>
      <c r="FC104" s="898"/>
      <c r="FD104" s="898"/>
      <c r="FE104" s="898"/>
      <c r="FR104" s="898"/>
      <c r="FS104" s="898"/>
      <c r="FT104" s="898"/>
      <c r="FU104" s="898"/>
      <c r="GH104" s="898"/>
      <c r="GI104" s="898"/>
      <c r="GJ104" s="898"/>
      <c r="GK104" s="898"/>
      <c r="GX104" s="898"/>
      <c r="GY104" s="898"/>
      <c r="GZ104" s="898"/>
      <c r="HA104" s="898"/>
      <c r="HN104" s="898"/>
      <c r="HO104" s="898"/>
      <c r="HP104" s="898"/>
      <c r="HQ104" s="898"/>
      <c r="ID104" s="898"/>
      <c r="IE104" s="898"/>
      <c r="IF104" s="898"/>
      <c r="IG104" s="898"/>
      <c r="IT104" s="898"/>
      <c r="IU104" s="898"/>
      <c r="IV104" s="898"/>
      <c r="IW104" s="898"/>
      <c r="JJ104" s="898"/>
      <c r="JK104" s="898"/>
      <c r="JL104" s="898"/>
      <c r="JM104" s="898"/>
      <c r="JZ104" s="898"/>
      <c r="KA104" s="898"/>
      <c r="KB104" s="898"/>
      <c r="KC104" s="898"/>
      <c r="KP104" s="898"/>
      <c r="KQ104" s="898"/>
      <c r="KR104" s="898"/>
      <c r="KS104" s="898"/>
      <c r="LF104" s="898"/>
      <c r="LG104" s="898"/>
      <c r="LH104" s="898"/>
      <c r="LI104" s="898"/>
      <c r="LV104" s="898"/>
      <c r="LW104" s="898"/>
      <c r="LX104" s="898"/>
      <c r="LY104" s="898"/>
      <c r="ML104" s="898"/>
      <c r="MM104" s="898"/>
      <c r="MN104" s="898"/>
      <c r="MO104" s="898"/>
      <c r="NB104" s="898"/>
      <c r="NC104" s="898"/>
      <c r="ND104" s="898"/>
      <c r="NE104" s="898"/>
      <c r="NR104" s="898"/>
      <c r="NS104" s="898"/>
      <c r="NT104" s="898"/>
      <c r="NU104" s="898"/>
      <c r="OH104" s="898"/>
      <c r="OI104" s="898"/>
      <c r="OJ104" s="898"/>
      <c r="OK104" s="898"/>
      <c r="OX104" s="898"/>
      <c r="OY104" s="898"/>
      <c r="OZ104" s="898"/>
      <c r="PA104" s="898"/>
      <c r="PN104" s="898"/>
      <c r="PO104" s="898"/>
      <c r="PP104" s="898"/>
      <c r="PQ104" s="898"/>
      <c r="QD104" s="898"/>
      <c r="QE104" s="898"/>
      <c r="QF104" s="898"/>
      <c r="QG104" s="898"/>
      <c r="QT104" s="898"/>
      <c r="QU104" s="898"/>
      <c r="QV104" s="898"/>
      <c r="QW104" s="898"/>
    </row>
    <row r="105" ht="21" customHeight="1">
      <c r="A105" s="898"/>
      <c r="B105" s="969" t="s">
        <v>6747</v>
      </c>
      <c r="C105" s="969" t="s">
        <v>6729</v>
      </c>
      <c r="D105" s="967"/>
      <c r="E105" s="967"/>
      <c r="F105" s="967"/>
      <c r="G105" s="967"/>
      <c r="H105" s="967"/>
      <c r="I105" s="967"/>
      <c r="J105" s="967"/>
      <c r="K105" s="967"/>
      <c r="L105" s="967"/>
      <c r="M105" s="967"/>
      <c r="N105" s="967"/>
      <c r="O105" s="967"/>
      <c r="P105" s="967"/>
      <c r="Q105" s="967"/>
      <c r="R105" s="967"/>
      <c r="S105" s="967"/>
      <c r="T105" s="967"/>
      <c r="U105" s="967"/>
      <c r="V105" s="967"/>
      <c r="W105" s="967"/>
      <c r="X105" s="967"/>
      <c r="Y105" s="967"/>
      <c r="Z105" s="967"/>
      <c r="AA105" s="964" t="s">
        <v>6748</v>
      </c>
      <c r="AB105" s="964"/>
      <c r="AE105" s="898"/>
      <c r="AF105" s="898"/>
      <c r="AG105" s="898"/>
      <c r="AT105" s="898"/>
      <c r="AU105" s="898"/>
      <c r="AV105" s="898"/>
      <c r="AW105" s="898"/>
      <c r="BJ105" s="898"/>
      <c r="BK105" s="898"/>
      <c r="BL105" s="898"/>
      <c r="BM105" s="898"/>
      <c r="BZ105" s="898"/>
      <c r="CA105" s="898"/>
      <c r="CB105" s="898"/>
      <c r="CC105" s="898"/>
      <c r="CP105" s="898"/>
      <c r="CQ105" s="898"/>
      <c r="CR105" s="898"/>
      <c r="CS105" s="898"/>
      <c r="DF105" s="898"/>
      <c r="DG105" s="898"/>
      <c r="DH105" s="898"/>
      <c r="DI105" s="898"/>
      <c r="DV105" s="898"/>
      <c r="DW105" s="898"/>
      <c r="DX105" s="898"/>
      <c r="DY105" s="898"/>
      <c r="EL105" s="898"/>
      <c r="EM105" s="898"/>
      <c r="EN105" s="898"/>
      <c r="EO105" s="898"/>
      <c r="FB105" s="898"/>
      <c r="FC105" s="898"/>
      <c r="FD105" s="898"/>
      <c r="FE105" s="898"/>
      <c r="FR105" s="898"/>
      <c r="FS105" s="898"/>
      <c r="FT105" s="898"/>
      <c r="FU105" s="898"/>
      <c r="GH105" s="898"/>
      <c r="GI105" s="898"/>
      <c r="GJ105" s="898"/>
      <c r="GK105" s="898"/>
      <c r="GX105" s="898"/>
      <c r="GY105" s="898"/>
      <c r="GZ105" s="898"/>
      <c r="HA105" s="898"/>
      <c r="HN105" s="898"/>
      <c r="HO105" s="898"/>
      <c r="HP105" s="898"/>
      <c r="HQ105" s="898"/>
      <c r="ID105" s="898"/>
      <c r="IE105" s="898"/>
      <c r="IF105" s="898"/>
      <c r="IG105" s="898"/>
      <c r="IT105" s="898"/>
      <c r="IU105" s="898"/>
      <c r="IV105" s="898"/>
      <c r="IW105" s="898"/>
      <c r="JJ105" s="898"/>
      <c r="JK105" s="898"/>
      <c r="JL105" s="898"/>
      <c r="JM105" s="898"/>
      <c r="JZ105" s="898"/>
      <c r="KA105" s="898"/>
      <c r="KB105" s="898"/>
      <c r="KC105" s="898"/>
      <c r="KP105" s="898"/>
      <c r="KQ105" s="898"/>
      <c r="KR105" s="898"/>
      <c r="KS105" s="898"/>
      <c r="LF105" s="898"/>
      <c r="LG105" s="898"/>
      <c r="LH105" s="898"/>
      <c r="LI105" s="898"/>
      <c r="LV105" s="898"/>
      <c r="LW105" s="898"/>
      <c r="LX105" s="898"/>
      <c r="LY105" s="898"/>
      <c r="ML105" s="898"/>
      <c r="MM105" s="898"/>
      <c r="MN105" s="898"/>
      <c r="MO105" s="898"/>
      <c r="NB105" s="898"/>
      <c r="NC105" s="898"/>
      <c r="ND105" s="898"/>
      <c r="NE105" s="898"/>
      <c r="NR105" s="898"/>
      <c r="NS105" s="898"/>
      <c r="NT105" s="898"/>
      <c r="NU105" s="898"/>
      <c r="OH105" s="898"/>
      <c r="OI105" s="898"/>
      <c r="OJ105" s="898"/>
      <c r="OK105" s="898"/>
      <c r="OX105" s="898"/>
      <c r="OY105" s="898"/>
      <c r="OZ105" s="898"/>
      <c r="PA105" s="898"/>
      <c r="PN105" s="898"/>
      <c r="PO105" s="898"/>
      <c r="PP105" s="898"/>
      <c r="PQ105" s="898"/>
      <c r="QD105" s="898"/>
      <c r="QE105" s="898"/>
      <c r="QF105" s="898"/>
      <c r="QG105" s="898"/>
      <c r="QT105" s="898"/>
      <c r="QU105" s="898"/>
      <c r="QV105" s="898"/>
      <c r="QW105" s="898"/>
    </row>
    <row r="106" ht="21" customHeight="1">
      <c r="A106" s="898"/>
      <c r="B106" s="717"/>
      <c r="C106" s="717"/>
      <c r="D106" s="717"/>
      <c r="E106" s="717"/>
      <c r="F106" s="717"/>
      <c r="G106" s="717"/>
      <c r="H106" s="717"/>
      <c r="I106" s="717"/>
      <c r="J106" s="717"/>
      <c r="K106" s="717"/>
      <c r="L106" s="717"/>
      <c r="M106" s="717"/>
      <c r="N106" s="717"/>
      <c r="O106" s="717"/>
      <c r="P106" s="717"/>
      <c r="Q106" s="717"/>
      <c r="R106" s="717"/>
      <c r="S106" s="717"/>
      <c r="T106" s="717"/>
      <c r="U106" s="717"/>
      <c r="V106" s="717"/>
      <c r="W106" s="717"/>
      <c r="X106" s="717"/>
      <c r="Y106" s="717"/>
      <c r="Z106" s="717"/>
      <c r="AA106" s="898"/>
      <c r="AB106" s="964"/>
      <c r="AE106" s="898"/>
      <c r="AF106" s="898"/>
      <c r="AG106" s="898"/>
      <c r="AT106" s="898"/>
      <c r="AU106" s="898"/>
      <c r="AV106" s="898"/>
      <c r="AW106" s="898"/>
      <c r="BJ106" s="898"/>
      <c r="BK106" s="898"/>
      <c r="BL106" s="898"/>
      <c r="BM106" s="898"/>
      <c r="BZ106" s="898"/>
      <c r="CA106" s="898"/>
      <c r="CB106" s="898"/>
      <c r="CC106" s="898"/>
      <c r="CP106" s="898"/>
      <c r="CQ106" s="898"/>
      <c r="CR106" s="898"/>
      <c r="CS106" s="898"/>
      <c r="DF106" s="898"/>
      <c r="DG106" s="898"/>
      <c r="DH106" s="898"/>
      <c r="DI106" s="898"/>
      <c r="DV106" s="898"/>
      <c r="DW106" s="898"/>
      <c r="DX106" s="898"/>
      <c r="DY106" s="898"/>
      <c r="EL106" s="898"/>
      <c r="EM106" s="898"/>
      <c r="EN106" s="898"/>
      <c r="EO106" s="898"/>
      <c r="FB106" s="898"/>
      <c r="FC106" s="898"/>
      <c r="FD106" s="898"/>
      <c r="FE106" s="898"/>
      <c r="FR106" s="898"/>
      <c r="FS106" s="898"/>
      <c r="FT106" s="898"/>
      <c r="FU106" s="898"/>
      <c r="GH106" s="898"/>
      <c r="GI106" s="898"/>
      <c r="GJ106" s="898"/>
      <c r="GK106" s="898"/>
      <c r="GX106" s="898"/>
      <c r="GY106" s="898"/>
      <c r="GZ106" s="898"/>
      <c r="HA106" s="898"/>
      <c r="HN106" s="898"/>
      <c r="HO106" s="898"/>
      <c r="HP106" s="898"/>
      <c r="HQ106" s="898"/>
      <c r="ID106" s="898"/>
      <c r="IE106" s="898"/>
      <c r="IF106" s="898"/>
      <c r="IG106" s="898"/>
      <c r="IT106" s="898"/>
      <c r="IU106" s="898"/>
      <c r="IV106" s="898"/>
      <c r="IW106" s="898"/>
      <c r="JJ106" s="898"/>
      <c r="JK106" s="898"/>
      <c r="JL106" s="898"/>
      <c r="JM106" s="898"/>
      <c r="JZ106" s="898"/>
      <c r="KA106" s="898"/>
      <c r="KB106" s="898"/>
      <c r="KC106" s="898"/>
      <c r="KP106" s="898"/>
      <c r="KQ106" s="898"/>
      <c r="KR106" s="898"/>
      <c r="KS106" s="898"/>
      <c r="LF106" s="898"/>
      <c r="LG106" s="898"/>
      <c r="LH106" s="898"/>
      <c r="LI106" s="898"/>
      <c r="LV106" s="898"/>
      <c r="LW106" s="898"/>
      <c r="LX106" s="898"/>
      <c r="LY106" s="898"/>
      <c r="ML106" s="898"/>
      <c r="MM106" s="898"/>
      <c r="MN106" s="898"/>
      <c r="MO106" s="898"/>
      <c r="NB106" s="898"/>
      <c r="NC106" s="898"/>
      <c r="ND106" s="898"/>
      <c r="NE106" s="898"/>
      <c r="NR106" s="898"/>
      <c r="NS106" s="898"/>
      <c r="NT106" s="898"/>
      <c r="NU106" s="898"/>
      <c r="OH106" s="898"/>
      <c r="OI106" s="898"/>
      <c r="OJ106" s="898"/>
      <c r="OK106" s="898"/>
      <c r="OX106" s="898"/>
      <c r="OY106" s="898"/>
      <c r="OZ106" s="898"/>
      <c r="PA106" s="898"/>
      <c r="PN106" s="898"/>
      <c r="PO106" s="898"/>
      <c r="PP106" s="898"/>
      <c r="PQ106" s="898"/>
      <c r="QD106" s="898"/>
      <c r="QE106" s="898"/>
      <c r="QF106" s="898"/>
      <c r="QG106" s="898"/>
      <c r="QT106" s="898"/>
      <c r="QU106" s="898"/>
      <c r="QV106" s="898"/>
      <c r="QW106" s="898"/>
    </row>
    <row r="107" ht="21" customHeight="1">
      <c r="A107" s="898"/>
      <c r="B107" s="717"/>
      <c r="C107" s="717"/>
      <c r="D107" s="717"/>
      <c r="E107" s="717"/>
      <c r="F107" s="717"/>
      <c r="G107" s="717"/>
      <c r="H107" s="717"/>
      <c r="I107" s="717"/>
      <c r="J107" s="717"/>
      <c r="K107" s="717"/>
      <c r="L107" s="717"/>
      <c r="M107" s="717"/>
      <c r="N107" s="717"/>
      <c r="O107" s="717"/>
      <c r="P107" s="717"/>
      <c r="Q107" s="717"/>
      <c r="R107" s="717"/>
      <c r="S107" s="717"/>
      <c r="T107" s="717"/>
      <c r="U107" s="717"/>
      <c r="V107" s="717"/>
      <c r="W107" s="717"/>
      <c r="X107" s="717"/>
      <c r="Y107" s="717"/>
      <c r="Z107" s="717"/>
      <c r="AA107" s="898"/>
      <c r="AB107" s="964"/>
      <c r="AE107" s="898"/>
      <c r="AF107" s="898"/>
      <c r="AG107" s="898"/>
      <c r="AT107" s="898"/>
      <c r="AU107" s="898"/>
      <c r="AV107" s="898"/>
      <c r="AW107" s="898"/>
      <c r="BJ107" s="898"/>
      <c r="BK107" s="898"/>
      <c r="BL107" s="898"/>
      <c r="BM107" s="898"/>
      <c r="BZ107" s="898"/>
      <c r="CA107" s="898"/>
      <c r="CB107" s="898"/>
      <c r="CC107" s="898"/>
      <c r="CP107" s="898"/>
      <c r="CQ107" s="898"/>
      <c r="CR107" s="898"/>
      <c r="CS107" s="898"/>
      <c r="DF107" s="898"/>
      <c r="DG107" s="898"/>
      <c r="DH107" s="898"/>
      <c r="DI107" s="898"/>
      <c r="DV107" s="898"/>
      <c r="DW107" s="898"/>
      <c r="DX107" s="898"/>
      <c r="DY107" s="898"/>
      <c r="EL107" s="898"/>
      <c r="EM107" s="898"/>
      <c r="EN107" s="898"/>
      <c r="EO107" s="898"/>
      <c r="FB107" s="898"/>
      <c r="FC107" s="898"/>
      <c r="FD107" s="898"/>
      <c r="FE107" s="898"/>
      <c r="FR107" s="898"/>
      <c r="FS107" s="898"/>
      <c r="FT107" s="898"/>
      <c r="FU107" s="898"/>
      <c r="GH107" s="898"/>
      <c r="GI107" s="898"/>
      <c r="GJ107" s="898"/>
      <c r="GK107" s="898"/>
      <c r="GX107" s="898"/>
      <c r="GY107" s="898"/>
      <c r="GZ107" s="898"/>
      <c r="HA107" s="898"/>
      <c r="HN107" s="898"/>
      <c r="HO107" s="898"/>
      <c r="HP107" s="898"/>
      <c r="HQ107" s="898"/>
      <c r="ID107" s="898"/>
      <c r="IE107" s="898"/>
      <c r="IF107" s="898"/>
      <c r="IG107" s="898"/>
      <c r="IT107" s="898"/>
      <c r="IU107" s="898"/>
      <c r="IV107" s="898"/>
      <c r="IW107" s="898"/>
      <c r="JJ107" s="898"/>
      <c r="JK107" s="898"/>
      <c r="JL107" s="898"/>
      <c r="JM107" s="898"/>
      <c r="JZ107" s="898"/>
      <c r="KA107" s="898"/>
      <c r="KB107" s="898"/>
      <c r="KC107" s="898"/>
      <c r="KP107" s="898"/>
      <c r="KQ107" s="898"/>
      <c r="KR107" s="898"/>
      <c r="KS107" s="898"/>
      <c r="LF107" s="898"/>
      <c r="LG107" s="898"/>
      <c r="LH107" s="898"/>
      <c r="LI107" s="898"/>
      <c r="LV107" s="898"/>
      <c r="LW107" s="898"/>
      <c r="LX107" s="898"/>
      <c r="LY107" s="898"/>
      <c r="ML107" s="898"/>
      <c r="MM107" s="898"/>
      <c r="MN107" s="898"/>
      <c r="MO107" s="898"/>
      <c r="NB107" s="898"/>
      <c r="NC107" s="898"/>
      <c r="ND107" s="898"/>
      <c r="NE107" s="898"/>
      <c r="NR107" s="898"/>
      <c r="NS107" s="898"/>
      <c r="NT107" s="898"/>
      <c r="NU107" s="898"/>
      <c r="OH107" s="898"/>
      <c r="OI107" s="898"/>
      <c r="OJ107" s="898"/>
      <c r="OK107" s="898"/>
      <c r="OX107" s="898"/>
      <c r="OY107" s="898"/>
      <c r="OZ107" s="898"/>
      <c r="PA107" s="898"/>
      <c r="PN107" s="898"/>
      <c r="PO107" s="898"/>
      <c r="PP107" s="898"/>
      <c r="PQ107" s="898"/>
      <c r="QD107" s="898"/>
      <c r="QE107" s="898"/>
      <c r="QF107" s="898"/>
      <c r="QG107" s="898"/>
      <c r="QT107" s="898"/>
      <c r="QU107" s="898"/>
      <c r="QV107" s="898"/>
      <c r="QW107" s="898"/>
    </row>
    <row r="108" ht="21" customHeight="1">
      <c r="A108" s="898"/>
      <c r="B108" s="717"/>
      <c r="C108" s="552"/>
      <c r="D108" s="552"/>
      <c r="E108" s="552"/>
      <c r="F108" s="552"/>
      <c r="G108" s="552"/>
      <c r="H108" s="552"/>
      <c r="I108" s="552"/>
      <c r="J108" s="552"/>
      <c r="K108" s="552"/>
      <c r="L108" s="552"/>
      <c r="M108" s="552"/>
      <c r="N108" s="552"/>
      <c r="O108" s="552"/>
      <c r="P108" s="552"/>
      <c r="Q108" s="552"/>
      <c r="R108" s="552"/>
      <c r="S108" s="552"/>
      <c r="T108" s="552"/>
      <c r="U108" s="552"/>
      <c r="V108" s="552"/>
      <c r="W108" s="552"/>
      <c r="X108" s="552"/>
      <c r="Y108" s="552"/>
      <c r="Z108" s="552"/>
      <c r="AA108" s="898"/>
      <c r="AB108" s="964"/>
      <c r="AE108" s="898"/>
      <c r="AF108" s="898"/>
      <c r="AG108" s="898"/>
      <c r="AT108" s="898"/>
      <c r="AU108" s="898"/>
      <c r="AV108" s="898"/>
      <c r="AW108" s="898"/>
      <c r="BJ108" s="898"/>
      <c r="BK108" s="898"/>
      <c r="BL108" s="898"/>
      <c r="BM108" s="898"/>
      <c r="BZ108" s="898"/>
      <c r="CA108" s="898"/>
      <c r="CB108" s="898"/>
      <c r="CC108" s="898"/>
      <c r="CP108" s="898"/>
      <c r="CQ108" s="898"/>
      <c r="CR108" s="898"/>
      <c r="CS108" s="898"/>
      <c r="DF108" s="898"/>
      <c r="DG108" s="898"/>
      <c r="DH108" s="898"/>
      <c r="DI108" s="898"/>
      <c r="DV108" s="898"/>
      <c r="DW108" s="898"/>
      <c r="DX108" s="898"/>
      <c r="DY108" s="898"/>
      <c r="EL108" s="898"/>
      <c r="EM108" s="898"/>
      <c r="EN108" s="898"/>
      <c r="EO108" s="898"/>
      <c r="FB108" s="898"/>
      <c r="FC108" s="898"/>
      <c r="FD108" s="898"/>
      <c r="FE108" s="898"/>
      <c r="FR108" s="898"/>
      <c r="FS108" s="898"/>
      <c r="FT108" s="898"/>
      <c r="FU108" s="898"/>
      <c r="GH108" s="898"/>
      <c r="GI108" s="898"/>
      <c r="GJ108" s="898"/>
      <c r="GK108" s="898"/>
      <c r="GX108" s="898"/>
      <c r="GY108" s="898"/>
      <c r="GZ108" s="898"/>
      <c r="HA108" s="898"/>
      <c r="HN108" s="898"/>
      <c r="HO108" s="898"/>
      <c r="HP108" s="898"/>
      <c r="HQ108" s="898"/>
      <c r="ID108" s="898"/>
      <c r="IE108" s="898"/>
      <c r="IF108" s="898"/>
      <c r="IG108" s="898"/>
      <c r="IT108" s="898"/>
      <c r="IU108" s="898"/>
      <c r="IV108" s="898"/>
      <c r="IW108" s="898"/>
      <c r="JJ108" s="898"/>
      <c r="JK108" s="898"/>
      <c r="JL108" s="898"/>
      <c r="JM108" s="898"/>
      <c r="JZ108" s="898"/>
      <c r="KA108" s="898"/>
      <c r="KB108" s="898"/>
      <c r="KC108" s="898"/>
      <c r="KP108" s="898"/>
      <c r="KQ108" s="898"/>
      <c r="KR108" s="898"/>
      <c r="KS108" s="898"/>
      <c r="LF108" s="898"/>
      <c r="LG108" s="898"/>
      <c r="LH108" s="898"/>
      <c r="LI108" s="898"/>
      <c r="LV108" s="898"/>
      <c r="LW108" s="898"/>
      <c r="LX108" s="898"/>
      <c r="LY108" s="898"/>
      <c r="ML108" s="898"/>
      <c r="MM108" s="898"/>
      <c r="MN108" s="898"/>
      <c r="MO108" s="898"/>
      <c r="NB108" s="898"/>
      <c r="NC108" s="898"/>
      <c r="ND108" s="898"/>
      <c r="NE108" s="898"/>
      <c r="NR108" s="898"/>
      <c r="NS108" s="898"/>
      <c r="NT108" s="898"/>
      <c r="NU108" s="898"/>
      <c r="OH108" s="898"/>
      <c r="OI108" s="898"/>
      <c r="OJ108" s="898"/>
      <c r="OK108" s="898"/>
      <c r="OX108" s="898"/>
      <c r="OY108" s="898"/>
      <c r="OZ108" s="898"/>
      <c r="PA108" s="898"/>
      <c r="PN108" s="898"/>
      <c r="PO108" s="898"/>
      <c r="PP108" s="898"/>
      <c r="PQ108" s="898"/>
      <c r="QD108" s="898"/>
      <c r="QE108" s="898"/>
      <c r="QF108" s="898"/>
      <c r="QG108" s="898"/>
      <c r="QT108" s="898"/>
      <c r="QU108" s="898"/>
      <c r="QV108" s="898"/>
      <c r="QW108" s="898"/>
    </row>
    <row r="109" ht="21" customHeight="1">
      <c r="A109" s="898"/>
      <c r="B109" s="717"/>
      <c r="C109" s="969" t="s">
        <v>6678</v>
      </c>
      <c r="D109" s="969" t="str">
        <f>AG12</f>
        <v xml:space="preserve">Инж. КИПиА Бондарев А.Г.</v>
      </c>
      <c r="E109" s="969"/>
      <c r="F109" s="969"/>
      <c r="G109" s="969"/>
      <c r="H109" s="969"/>
      <c r="I109" s="969"/>
      <c r="J109" s="969"/>
      <c r="K109" s="969"/>
      <c r="L109" s="969"/>
      <c r="M109" s="969"/>
      <c r="N109" s="969"/>
      <c r="O109" s="969"/>
      <c r="P109" s="969"/>
      <c r="Q109" s="969"/>
      <c r="R109" s="969"/>
      <c r="S109" s="969"/>
      <c r="T109" s="969"/>
      <c r="U109" s="969"/>
      <c r="V109" s="969"/>
      <c r="W109" s="969"/>
      <c r="X109" s="969"/>
      <c r="Y109" s="969"/>
      <c r="Z109" s="969"/>
      <c r="AA109" s="898"/>
      <c r="AB109" s="964"/>
      <c r="AE109" s="898"/>
      <c r="AF109" s="898"/>
      <c r="AG109" s="898"/>
      <c r="AT109" s="898"/>
      <c r="AU109" s="898"/>
      <c r="AV109" s="898"/>
      <c r="AW109" s="898"/>
      <c r="BJ109" s="898"/>
      <c r="BK109" s="898"/>
      <c r="BL109" s="898"/>
      <c r="BM109" s="898"/>
      <c r="BZ109" s="898"/>
      <c r="CA109" s="898"/>
      <c r="CB109" s="898"/>
      <c r="CC109" s="898"/>
      <c r="CP109" s="898"/>
      <c r="CQ109" s="898"/>
      <c r="CR109" s="898"/>
      <c r="CS109" s="898"/>
      <c r="DF109" s="898"/>
      <c r="DG109" s="898"/>
      <c r="DH109" s="898"/>
      <c r="DI109" s="898"/>
      <c r="DV109" s="898"/>
      <c r="DW109" s="898"/>
      <c r="DX109" s="898"/>
      <c r="DY109" s="898"/>
      <c r="EL109" s="898"/>
      <c r="EM109" s="898"/>
      <c r="EN109" s="898"/>
      <c r="EO109" s="898"/>
      <c r="FB109" s="898"/>
      <c r="FC109" s="898"/>
      <c r="FD109" s="898"/>
      <c r="FE109" s="898"/>
      <c r="FR109" s="898"/>
      <c r="FS109" s="898"/>
      <c r="FT109" s="898"/>
      <c r="FU109" s="898"/>
      <c r="GH109" s="898"/>
      <c r="GI109" s="898"/>
      <c r="GJ109" s="898"/>
      <c r="GK109" s="898"/>
      <c r="GX109" s="898"/>
      <c r="GY109" s="898"/>
      <c r="GZ109" s="898"/>
      <c r="HA109" s="898"/>
      <c r="HN109" s="898"/>
      <c r="HO109" s="898"/>
      <c r="HP109" s="898"/>
      <c r="HQ109" s="898"/>
      <c r="ID109" s="898"/>
      <c r="IE109" s="898"/>
      <c r="IF109" s="898"/>
      <c r="IG109" s="898"/>
      <c r="IT109" s="898"/>
      <c r="IU109" s="898"/>
      <c r="IV109" s="898"/>
      <c r="IW109" s="898"/>
      <c r="JJ109" s="898"/>
      <c r="JK109" s="898"/>
      <c r="JL109" s="898"/>
      <c r="JM109" s="898"/>
      <c r="JZ109" s="898"/>
      <c r="KA109" s="898"/>
      <c r="KB109" s="898"/>
      <c r="KC109" s="898"/>
      <c r="KP109" s="898"/>
      <c r="KQ109" s="898"/>
      <c r="KR109" s="898"/>
      <c r="KS109" s="898"/>
      <c r="LF109" s="898"/>
      <c r="LG109" s="898"/>
      <c r="LH109" s="898"/>
      <c r="LI109" s="898"/>
      <c r="LV109" s="898"/>
      <c r="LW109" s="898"/>
      <c r="LX109" s="898"/>
      <c r="LY109" s="898"/>
      <c r="ML109" s="898"/>
      <c r="MM109" s="898"/>
      <c r="MN109" s="898"/>
      <c r="MO109" s="898"/>
      <c r="NB109" s="898"/>
      <c r="NC109" s="898"/>
      <c r="ND109" s="898"/>
      <c r="NE109" s="898"/>
      <c r="NR109" s="898"/>
      <c r="NS109" s="898"/>
      <c r="NT109" s="898"/>
      <c r="NU109" s="898"/>
      <c r="OH109" s="898"/>
      <c r="OI109" s="898"/>
      <c r="OJ109" s="898"/>
      <c r="OK109" s="898"/>
      <c r="OX109" s="898"/>
      <c r="OY109" s="898"/>
      <c r="OZ109" s="898"/>
      <c r="PA109" s="898"/>
      <c r="PN109" s="898"/>
      <c r="PO109" s="898"/>
      <c r="PP109" s="898"/>
      <c r="PQ109" s="898"/>
      <c r="QD109" s="898"/>
      <c r="QE109" s="898"/>
      <c r="QF109" s="898"/>
      <c r="QG109" s="898"/>
      <c r="QT109" s="898"/>
      <c r="QU109" s="898"/>
      <c r="QV109" s="898"/>
      <c r="QW109" s="898"/>
    </row>
    <row r="110" ht="21" customHeight="1">
      <c r="A110" s="898"/>
      <c r="B110" s="717"/>
      <c r="C110" s="717"/>
      <c r="D110" s="717"/>
      <c r="E110" s="717"/>
      <c r="F110" s="717"/>
      <c r="G110" s="717"/>
      <c r="H110" s="717"/>
      <c r="I110" s="717"/>
      <c r="J110" s="717"/>
      <c r="K110" s="717"/>
      <c r="L110" s="717"/>
      <c r="M110" s="717"/>
      <c r="N110" s="717"/>
      <c r="O110" s="717"/>
      <c r="P110" s="717"/>
      <c r="Q110" s="717"/>
      <c r="R110" s="717"/>
      <c r="S110" s="717"/>
      <c r="T110" s="717"/>
      <c r="U110" s="717"/>
      <c r="V110" s="717"/>
      <c r="W110" s="717"/>
      <c r="X110" s="717"/>
      <c r="Y110" s="717"/>
      <c r="Z110" s="717"/>
      <c r="AA110" s="898"/>
      <c r="AB110" s="964"/>
      <c r="AE110" s="898"/>
      <c r="AF110" s="898"/>
      <c r="AG110" s="898"/>
      <c r="AT110" s="898"/>
      <c r="AU110" s="898"/>
      <c r="AV110" s="898"/>
      <c r="AW110" s="898"/>
      <c r="BJ110" s="898"/>
      <c r="BK110" s="898"/>
      <c r="BL110" s="898"/>
      <c r="BM110" s="898"/>
      <c r="BZ110" s="898"/>
      <c r="CA110" s="898"/>
      <c r="CB110" s="898"/>
      <c r="CC110" s="898"/>
      <c r="CP110" s="898"/>
      <c r="CQ110" s="898"/>
      <c r="CR110" s="898"/>
      <c r="CS110" s="898"/>
      <c r="DF110" s="898"/>
      <c r="DG110" s="898"/>
      <c r="DH110" s="898"/>
      <c r="DI110" s="898"/>
      <c r="DV110" s="898"/>
      <c r="DW110" s="898"/>
      <c r="DX110" s="898"/>
      <c r="DY110" s="898"/>
      <c r="EL110" s="898"/>
      <c r="EM110" s="898"/>
      <c r="EN110" s="898"/>
      <c r="EO110" s="898"/>
      <c r="FB110" s="898"/>
      <c r="FC110" s="898"/>
      <c r="FD110" s="898"/>
      <c r="FE110" s="898"/>
      <c r="FR110" s="898"/>
      <c r="FS110" s="898"/>
      <c r="FT110" s="898"/>
      <c r="FU110" s="898"/>
      <c r="GH110" s="898"/>
      <c r="GI110" s="898"/>
      <c r="GJ110" s="898"/>
      <c r="GK110" s="898"/>
      <c r="GX110" s="898"/>
      <c r="GY110" s="898"/>
      <c r="GZ110" s="898"/>
      <c r="HA110" s="898"/>
      <c r="HN110" s="898"/>
      <c r="HO110" s="898"/>
      <c r="HP110" s="898"/>
      <c r="HQ110" s="898"/>
      <c r="ID110" s="898"/>
      <c r="IE110" s="898"/>
      <c r="IF110" s="898"/>
      <c r="IG110" s="898"/>
      <c r="IT110" s="898"/>
      <c r="IU110" s="898"/>
      <c r="IV110" s="898"/>
      <c r="IW110" s="898"/>
      <c r="JJ110" s="898"/>
      <c r="JK110" s="898"/>
      <c r="JL110" s="898"/>
      <c r="JM110" s="898"/>
      <c r="JZ110" s="898"/>
      <c r="KA110" s="898"/>
      <c r="KB110" s="898"/>
      <c r="KC110" s="898"/>
      <c r="KP110" s="898"/>
      <c r="KQ110" s="898"/>
      <c r="KR110" s="898"/>
      <c r="KS110" s="898"/>
      <c r="LF110" s="898"/>
      <c r="LG110" s="898"/>
      <c r="LH110" s="898"/>
      <c r="LI110" s="898"/>
      <c r="LV110" s="898"/>
      <c r="LW110" s="898"/>
      <c r="LX110" s="898"/>
      <c r="LY110" s="898"/>
      <c r="ML110" s="898"/>
      <c r="MM110" s="898"/>
      <c r="MN110" s="898"/>
      <c r="MO110" s="898"/>
      <c r="NB110" s="898"/>
      <c r="NC110" s="898"/>
      <c r="ND110" s="898"/>
      <c r="NE110" s="898"/>
      <c r="NR110" s="898"/>
      <c r="NS110" s="898"/>
      <c r="NT110" s="898"/>
      <c r="NU110" s="898"/>
      <c r="OH110" s="898"/>
      <c r="OI110" s="898"/>
      <c r="OJ110" s="898"/>
      <c r="OK110" s="898"/>
      <c r="OX110" s="898"/>
      <c r="OY110" s="898"/>
      <c r="OZ110" s="898"/>
      <c r="PA110" s="898"/>
      <c r="PN110" s="898"/>
      <c r="PO110" s="898"/>
      <c r="PP110" s="898"/>
      <c r="PQ110" s="898"/>
      <c r="QD110" s="898"/>
      <c r="QE110" s="898"/>
      <c r="QF110" s="898"/>
      <c r="QG110" s="898"/>
      <c r="QT110" s="898"/>
      <c r="QU110" s="898"/>
      <c r="QV110" s="898"/>
      <c r="QW110" s="898"/>
    </row>
    <row r="111" ht="21" customHeight="1">
      <c r="A111" s="898"/>
      <c r="B111" s="717"/>
      <c r="C111" s="717"/>
      <c r="D111" s="717"/>
      <c r="E111" s="717"/>
      <c r="F111" s="717"/>
      <c r="G111" s="717"/>
      <c r="H111" s="717"/>
      <c r="I111" s="717"/>
      <c r="J111" s="717"/>
      <c r="K111" s="717"/>
      <c r="L111" s="717"/>
      <c r="M111" s="717"/>
      <c r="N111" s="717"/>
      <c r="O111" s="717"/>
      <c r="P111" s="717"/>
      <c r="Q111" s="717"/>
      <c r="R111" s="717"/>
      <c r="S111" s="717"/>
      <c r="T111" s="717"/>
      <c r="U111" s="717"/>
      <c r="V111" s="717"/>
      <c r="W111" s="717"/>
      <c r="X111" s="717"/>
      <c r="Y111" s="717"/>
      <c r="Z111" s="717"/>
      <c r="AA111" s="898"/>
      <c r="AB111" s="964"/>
      <c r="AE111" s="898"/>
      <c r="AF111" s="898"/>
      <c r="AG111" s="898"/>
      <c r="AT111" s="898"/>
      <c r="AU111" s="898"/>
      <c r="AV111" s="898"/>
      <c r="AW111" s="898"/>
      <c r="BJ111" s="898"/>
      <c r="BK111" s="898"/>
      <c r="BL111" s="898"/>
      <c r="BM111" s="898"/>
      <c r="BZ111" s="898"/>
      <c r="CA111" s="898"/>
      <c r="CB111" s="898"/>
      <c r="CC111" s="898"/>
      <c r="CP111" s="898"/>
      <c r="CQ111" s="898"/>
      <c r="CR111" s="898"/>
      <c r="CS111" s="898"/>
      <c r="DF111" s="898"/>
      <c r="DG111" s="898"/>
      <c r="DH111" s="898"/>
      <c r="DI111" s="898"/>
      <c r="DV111" s="898"/>
      <c r="DW111" s="898"/>
      <c r="DX111" s="898"/>
      <c r="DY111" s="898"/>
      <c r="EL111" s="898"/>
      <c r="EM111" s="898"/>
      <c r="EN111" s="898"/>
      <c r="EO111" s="898"/>
      <c r="FB111" s="898"/>
      <c r="FC111" s="898"/>
      <c r="FD111" s="898"/>
      <c r="FE111" s="898"/>
      <c r="FR111" s="898"/>
      <c r="FS111" s="898"/>
      <c r="FT111" s="898"/>
      <c r="FU111" s="898"/>
      <c r="GH111" s="898"/>
      <c r="GI111" s="898"/>
      <c r="GJ111" s="898"/>
      <c r="GK111" s="898"/>
      <c r="GX111" s="898"/>
      <c r="GY111" s="898"/>
      <c r="GZ111" s="898"/>
      <c r="HA111" s="898"/>
      <c r="HN111" s="898"/>
      <c r="HO111" s="898"/>
      <c r="HP111" s="898"/>
      <c r="HQ111" s="898"/>
      <c r="ID111" s="898"/>
      <c r="IE111" s="898"/>
      <c r="IF111" s="898"/>
      <c r="IG111" s="898"/>
      <c r="IT111" s="898"/>
      <c r="IU111" s="898"/>
      <c r="IV111" s="898"/>
      <c r="IW111" s="898"/>
      <c r="JJ111" s="898"/>
      <c r="JK111" s="898"/>
      <c r="JL111" s="898"/>
      <c r="JM111" s="898"/>
      <c r="JZ111" s="898"/>
      <c r="KA111" s="898"/>
      <c r="KB111" s="898"/>
      <c r="KC111" s="898"/>
      <c r="KP111" s="898"/>
      <c r="KQ111" s="898"/>
      <c r="KR111" s="898"/>
      <c r="KS111" s="898"/>
      <c r="LF111" s="898"/>
      <c r="LG111" s="898"/>
      <c r="LH111" s="898"/>
      <c r="LI111" s="898"/>
      <c r="LV111" s="898"/>
      <c r="LW111" s="898"/>
      <c r="LX111" s="898"/>
      <c r="LY111" s="898"/>
      <c r="ML111" s="898"/>
      <c r="MM111" s="898"/>
      <c r="MN111" s="898"/>
      <c r="MO111" s="898"/>
      <c r="NB111" s="898"/>
      <c r="NC111" s="898"/>
      <c r="ND111" s="898"/>
      <c r="NE111" s="898"/>
      <c r="NR111" s="898"/>
      <c r="NS111" s="898"/>
      <c r="NT111" s="898"/>
      <c r="NU111" s="898"/>
      <c r="OH111" s="898"/>
      <c r="OI111" s="898"/>
      <c r="OJ111" s="898"/>
      <c r="OK111" s="898"/>
      <c r="OX111" s="898"/>
      <c r="OY111" s="898"/>
      <c r="OZ111" s="898"/>
      <c r="PA111" s="898"/>
      <c r="PN111" s="898"/>
      <c r="PO111" s="898"/>
      <c r="PP111" s="898"/>
      <c r="PQ111" s="898"/>
      <c r="QD111" s="898"/>
      <c r="QE111" s="898"/>
      <c r="QF111" s="898"/>
      <c r="QG111" s="898"/>
      <c r="QT111" s="898"/>
      <c r="QU111" s="898"/>
      <c r="QV111" s="898"/>
      <c r="QW111" s="898"/>
    </row>
    <row r="112" ht="21" customHeight="1">
      <c r="A112" s="898"/>
      <c r="B112" s="717"/>
      <c r="C112" s="717"/>
      <c r="D112" s="717"/>
      <c r="E112" s="717"/>
      <c r="F112" s="717"/>
      <c r="G112" s="717"/>
      <c r="H112" s="717"/>
      <c r="I112" s="717"/>
      <c r="J112" s="717"/>
      <c r="K112" s="717"/>
      <c r="L112" s="717"/>
      <c r="M112" s="717"/>
      <c r="N112" s="717"/>
      <c r="O112" s="717"/>
      <c r="P112" s="717"/>
      <c r="Q112" s="717"/>
      <c r="R112" s="717"/>
      <c r="S112" s="717"/>
      <c r="T112" s="717"/>
      <c r="U112" s="717"/>
      <c r="V112" s="717"/>
      <c r="W112" s="717"/>
      <c r="X112" s="717"/>
      <c r="Y112" s="717"/>
      <c r="Z112" s="717"/>
      <c r="AA112" s="898"/>
      <c r="AB112" s="964"/>
      <c r="AE112" s="898"/>
      <c r="AF112" s="898"/>
      <c r="AG112" s="898"/>
      <c r="AT112" s="898"/>
      <c r="AU112" s="898"/>
      <c r="AV112" s="898"/>
      <c r="AW112" s="898"/>
      <c r="BJ112" s="898"/>
      <c r="BK112" s="898"/>
      <c r="BL112" s="898"/>
      <c r="BM112" s="898"/>
      <c r="BZ112" s="898"/>
      <c r="CA112" s="898"/>
      <c r="CB112" s="898"/>
      <c r="CC112" s="898"/>
      <c r="CP112" s="898"/>
      <c r="CQ112" s="898"/>
      <c r="CR112" s="898"/>
      <c r="CS112" s="898"/>
      <c r="DF112" s="898"/>
      <c r="DG112" s="898"/>
      <c r="DH112" s="898"/>
      <c r="DI112" s="898"/>
      <c r="DV112" s="898"/>
      <c r="DW112" s="898"/>
      <c r="DX112" s="898"/>
      <c r="DY112" s="898"/>
      <c r="EL112" s="898"/>
      <c r="EM112" s="898"/>
      <c r="EN112" s="898"/>
      <c r="EO112" s="898"/>
      <c r="FB112" s="898"/>
      <c r="FC112" s="898"/>
      <c r="FD112" s="898"/>
      <c r="FE112" s="898"/>
      <c r="FR112" s="898"/>
      <c r="FS112" s="898"/>
      <c r="FT112" s="898"/>
      <c r="FU112" s="898"/>
      <c r="GH112" s="898"/>
      <c r="GI112" s="898"/>
      <c r="GJ112" s="898"/>
      <c r="GK112" s="898"/>
      <c r="GX112" s="898"/>
      <c r="GY112" s="898"/>
      <c r="GZ112" s="898"/>
      <c r="HA112" s="898"/>
      <c r="HN112" s="898"/>
      <c r="HO112" s="898"/>
      <c r="HP112" s="898"/>
      <c r="HQ112" s="898"/>
      <c r="ID112" s="898"/>
      <c r="IE112" s="898"/>
      <c r="IF112" s="898"/>
      <c r="IG112" s="898"/>
      <c r="IT112" s="898"/>
      <c r="IU112" s="898"/>
      <c r="IV112" s="898"/>
      <c r="IW112" s="898"/>
      <c r="JJ112" s="898"/>
      <c r="JK112" s="898"/>
      <c r="JL112" s="898"/>
      <c r="JM112" s="898"/>
      <c r="JZ112" s="898"/>
      <c r="KA112" s="898"/>
      <c r="KB112" s="898"/>
      <c r="KC112" s="898"/>
      <c r="KP112" s="898"/>
      <c r="KQ112" s="898"/>
      <c r="KR112" s="898"/>
      <c r="KS112" s="898"/>
      <c r="LF112" s="898"/>
      <c r="LG112" s="898"/>
      <c r="LH112" s="898"/>
      <c r="LI112" s="898"/>
      <c r="LV112" s="898"/>
      <c r="LW112" s="898"/>
      <c r="LX112" s="898"/>
      <c r="LY112" s="898"/>
      <c r="ML112" s="898"/>
      <c r="MM112" s="898"/>
      <c r="MN112" s="898"/>
      <c r="MO112" s="898"/>
      <c r="NB112" s="898"/>
      <c r="NC112" s="898"/>
      <c r="ND112" s="898"/>
      <c r="NE112" s="898"/>
      <c r="NR112" s="898"/>
      <c r="NS112" s="898"/>
      <c r="NT112" s="898"/>
      <c r="NU112" s="898"/>
      <c r="OH112" s="898"/>
      <c r="OI112" s="898"/>
      <c r="OJ112" s="898"/>
      <c r="OK112" s="898"/>
      <c r="OX112" s="898"/>
      <c r="OY112" s="898"/>
      <c r="OZ112" s="898"/>
      <c r="PA112" s="898"/>
      <c r="PN112" s="898"/>
      <c r="PO112" s="898"/>
      <c r="PP112" s="898"/>
      <c r="PQ112" s="898"/>
      <c r="QD112" s="898"/>
      <c r="QE112" s="898"/>
      <c r="QF112" s="898"/>
      <c r="QG112" s="898"/>
      <c r="QT112" s="898"/>
      <c r="QU112" s="898"/>
      <c r="QV112" s="898"/>
      <c r="QW112" s="898"/>
    </row>
    <row r="113" ht="21" customHeight="1">
      <c r="A113" s="898"/>
      <c r="B113" s="717"/>
      <c r="C113" s="717"/>
      <c r="D113" s="717"/>
      <c r="E113" s="717"/>
      <c r="F113" s="717"/>
      <c r="G113" s="717"/>
      <c r="H113" s="717"/>
      <c r="I113" s="717"/>
      <c r="J113" s="717"/>
      <c r="K113" s="717"/>
      <c r="L113" s="717"/>
      <c r="M113" s="717"/>
      <c r="N113" s="717"/>
      <c r="O113" s="717"/>
      <c r="P113" s="717"/>
      <c r="Q113" s="717"/>
      <c r="R113" s="717"/>
      <c r="S113" s="717"/>
      <c r="T113" s="717"/>
      <c r="U113" s="717"/>
      <c r="V113" s="717"/>
      <c r="W113" s="717"/>
      <c r="X113" s="717"/>
      <c r="Y113" s="717"/>
      <c r="Z113" s="717"/>
      <c r="AA113" s="898"/>
      <c r="AB113" s="964"/>
      <c r="AE113" s="898"/>
      <c r="AF113" s="898"/>
      <c r="AG113" s="898"/>
      <c r="AT113" s="898"/>
      <c r="AU113" s="898"/>
      <c r="AV113" s="898"/>
      <c r="AW113" s="898"/>
      <c r="BJ113" s="898"/>
      <c r="BK113" s="898"/>
      <c r="BL113" s="898"/>
      <c r="BM113" s="898"/>
      <c r="BZ113" s="898"/>
      <c r="CA113" s="898"/>
      <c r="CB113" s="898"/>
      <c r="CC113" s="898"/>
      <c r="CP113" s="898"/>
      <c r="CQ113" s="898"/>
      <c r="CR113" s="898"/>
      <c r="CS113" s="898"/>
      <c r="DF113" s="898"/>
      <c r="DG113" s="898"/>
      <c r="DH113" s="898"/>
      <c r="DI113" s="898"/>
      <c r="DV113" s="898"/>
      <c r="DW113" s="898"/>
      <c r="DX113" s="898"/>
      <c r="DY113" s="898"/>
      <c r="EL113" s="898"/>
      <c r="EM113" s="898"/>
      <c r="EN113" s="898"/>
      <c r="EO113" s="898"/>
      <c r="FB113" s="898"/>
      <c r="FC113" s="898"/>
      <c r="FD113" s="898"/>
      <c r="FE113" s="898"/>
      <c r="FR113" s="898"/>
      <c r="FS113" s="898"/>
      <c r="FT113" s="898"/>
      <c r="FU113" s="898"/>
      <c r="GH113" s="898"/>
      <c r="GI113" s="898"/>
      <c r="GJ113" s="898"/>
      <c r="GK113" s="898"/>
      <c r="GX113" s="898"/>
      <c r="GY113" s="898"/>
      <c r="GZ113" s="898"/>
      <c r="HA113" s="898"/>
      <c r="HN113" s="898"/>
      <c r="HO113" s="898"/>
      <c r="HP113" s="898"/>
      <c r="HQ113" s="898"/>
      <c r="ID113" s="898"/>
      <c r="IE113" s="898"/>
      <c r="IF113" s="898"/>
      <c r="IG113" s="898"/>
      <c r="IT113" s="898"/>
      <c r="IU113" s="898"/>
      <c r="IV113" s="898"/>
      <c r="IW113" s="898"/>
      <c r="JJ113" s="898"/>
      <c r="JK113" s="898"/>
      <c r="JL113" s="898"/>
      <c r="JM113" s="898"/>
      <c r="JZ113" s="898"/>
      <c r="KA113" s="898"/>
      <c r="KB113" s="898"/>
      <c r="KC113" s="898"/>
      <c r="KP113" s="898"/>
      <c r="KQ113" s="898"/>
      <c r="KR113" s="898"/>
      <c r="KS113" s="898"/>
      <c r="LF113" s="898"/>
      <c r="LG113" s="898"/>
      <c r="LH113" s="898"/>
      <c r="LI113" s="898"/>
      <c r="LV113" s="898"/>
      <c r="LW113" s="898"/>
      <c r="LX113" s="898"/>
      <c r="LY113" s="898"/>
      <c r="ML113" s="898"/>
      <c r="MM113" s="898"/>
      <c r="MN113" s="898"/>
      <c r="MO113" s="898"/>
      <c r="NB113" s="898"/>
      <c r="NC113" s="898"/>
      <c r="ND113" s="898"/>
      <c r="NE113" s="898"/>
      <c r="NR113" s="898"/>
      <c r="NS113" s="898"/>
      <c r="NT113" s="898"/>
      <c r="NU113" s="898"/>
      <c r="OH113" s="898"/>
      <c r="OI113" s="898"/>
      <c r="OJ113" s="898"/>
      <c r="OK113" s="898"/>
      <c r="OX113" s="898"/>
      <c r="OY113" s="898"/>
      <c r="OZ113" s="898"/>
      <c r="PA113" s="898"/>
      <c r="PN113" s="898"/>
      <c r="PO113" s="898"/>
      <c r="PP113" s="898"/>
      <c r="PQ113" s="898"/>
      <c r="QD113" s="898"/>
      <c r="QE113" s="898"/>
      <c r="QF113" s="898"/>
      <c r="QG113" s="898"/>
      <c r="QT113" s="898"/>
      <c r="QU113" s="898"/>
      <c r="QV113" s="898"/>
      <c r="QW113" s="898"/>
    </row>
    <row r="114" ht="21" customHeight="1">
      <c r="A114" s="898"/>
      <c r="B114" s="717"/>
      <c r="C114" s="717"/>
      <c r="D114" s="717"/>
      <c r="E114" s="717"/>
      <c r="F114" s="717"/>
      <c r="G114" s="717"/>
      <c r="H114" s="717"/>
      <c r="I114" s="717"/>
      <c r="J114" s="717"/>
      <c r="K114" s="717"/>
      <c r="L114" s="717"/>
      <c r="M114" s="717"/>
      <c r="N114" s="717"/>
      <c r="O114" s="717"/>
      <c r="P114" s="717"/>
      <c r="Q114" s="717"/>
      <c r="R114" s="717"/>
      <c r="S114" s="717"/>
      <c r="T114" s="717"/>
      <c r="U114" s="717"/>
      <c r="V114" s="717"/>
      <c r="W114" s="717"/>
      <c r="X114" s="717"/>
      <c r="Y114" s="717"/>
      <c r="Z114" s="717"/>
      <c r="AA114" s="898"/>
      <c r="AB114" s="964"/>
      <c r="AE114" s="898"/>
      <c r="AF114" s="898"/>
      <c r="AG114" s="898"/>
      <c r="AT114" s="898"/>
      <c r="AU114" s="898"/>
      <c r="AV114" s="898"/>
      <c r="AW114" s="898"/>
      <c r="BJ114" s="898"/>
      <c r="BK114" s="898"/>
      <c r="BL114" s="898"/>
      <c r="BM114" s="898"/>
      <c r="BZ114" s="898"/>
      <c r="CA114" s="898"/>
      <c r="CB114" s="898"/>
      <c r="CC114" s="898"/>
      <c r="CP114" s="898"/>
      <c r="CQ114" s="898"/>
      <c r="CR114" s="898"/>
      <c r="CS114" s="898"/>
      <c r="DF114" s="898"/>
      <c r="DG114" s="898"/>
      <c r="DH114" s="898"/>
      <c r="DI114" s="898"/>
      <c r="DV114" s="898"/>
      <c r="DW114" s="898"/>
      <c r="DX114" s="898"/>
      <c r="DY114" s="898"/>
      <c r="EL114" s="898"/>
      <c r="EM114" s="898"/>
      <c r="EN114" s="898"/>
      <c r="EO114" s="898"/>
      <c r="FB114" s="898"/>
      <c r="FC114" s="898"/>
      <c r="FD114" s="898"/>
      <c r="FE114" s="898"/>
      <c r="FR114" s="898"/>
      <c r="FS114" s="898"/>
      <c r="FT114" s="898"/>
      <c r="FU114" s="898"/>
      <c r="GH114" s="898"/>
      <c r="GI114" s="898"/>
      <c r="GJ114" s="898"/>
      <c r="GK114" s="898"/>
      <c r="GX114" s="898"/>
      <c r="GY114" s="898"/>
      <c r="GZ114" s="898"/>
      <c r="HA114" s="898"/>
      <c r="HN114" s="898"/>
      <c r="HO114" s="898"/>
      <c r="HP114" s="898"/>
      <c r="HQ114" s="898"/>
      <c r="ID114" s="898"/>
      <c r="IE114" s="898"/>
      <c r="IF114" s="898"/>
      <c r="IG114" s="898"/>
      <c r="IT114" s="898"/>
      <c r="IU114" s="898"/>
      <c r="IV114" s="898"/>
      <c r="IW114" s="898"/>
      <c r="JJ114" s="898"/>
      <c r="JK114" s="898"/>
      <c r="JL114" s="898"/>
      <c r="JM114" s="898"/>
      <c r="JZ114" s="898"/>
      <c r="KA114" s="898"/>
      <c r="KB114" s="898"/>
      <c r="KC114" s="898"/>
      <c r="KP114" s="898"/>
      <c r="KQ114" s="898"/>
      <c r="KR114" s="898"/>
      <c r="KS114" s="898"/>
      <c r="LF114" s="898"/>
      <c r="LG114" s="898"/>
      <c r="LH114" s="898"/>
      <c r="LI114" s="898"/>
      <c r="LV114" s="898"/>
      <c r="LW114" s="898"/>
      <c r="LX114" s="898"/>
      <c r="LY114" s="898"/>
      <c r="ML114" s="898"/>
      <c r="MM114" s="898"/>
      <c r="MN114" s="898"/>
      <c r="MO114" s="898"/>
      <c r="NB114" s="898"/>
      <c r="NC114" s="898"/>
      <c r="ND114" s="898"/>
      <c r="NE114" s="898"/>
      <c r="NR114" s="898"/>
      <c r="NS114" s="898"/>
      <c r="NT114" s="898"/>
      <c r="NU114" s="898"/>
      <c r="OH114" s="898"/>
      <c r="OI114" s="898"/>
      <c r="OJ114" s="898"/>
      <c r="OK114" s="898"/>
      <c r="OX114" s="898"/>
      <c r="OY114" s="898"/>
      <c r="OZ114" s="898"/>
      <c r="PA114" s="898"/>
      <c r="PN114" s="898"/>
      <c r="PO114" s="898"/>
      <c r="PP114" s="898"/>
      <c r="PQ114" s="898"/>
      <c r="QD114" s="898"/>
      <c r="QE114" s="898"/>
      <c r="QF114" s="898"/>
      <c r="QG114" s="898"/>
      <c r="QT114" s="898"/>
      <c r="QU114" s="898"/>
      <c r="QV114" s="898"/>
      <c r="QW114" s="898"/>
    </row>
    <row r="115" ht="21" customHeight="1">
      <c r="A115" s="898"/>
      <c r="B115" s="717"/>
      <c r="C115" s="717"/>
      <c r="D115" s="717"/>
      <c r="E115" s="717"/>
      <c r="F115" s="717"/>
      <c r="G115" s="717"/>
      <c r="H115" s="717"/>
      <c r="I115" s="717"/>
      <c r="J115" s="717"/>
      <c r="K115" s="717"/>
      <c r="L115" s="717"/>
      <c r="M115" s="717"/>
      <c r="N115" s="717"/>
      <c r="O115" s="717"/>
      <c r="P115" s="717"/>
      <c r="Q115" s="717"/>
      <c r="R115" s="717"/>
      <c r="S115" s="717"/>
      <c r="T115" s="717"/>
      <c r="U115" s="717"/>
      <c r="V115" s="717"/>
      <c r="W115" s="717"/>
      <c r="X115" s="717"/>
      <c r="Y115" s="717"/>
      <c r="Z115" s="717"/>
      <c r="AA115" s="898"/>
      <c r="AB115" s="964"/>
      <c r="AE115" s="898"/>
      <c r="AF115" s="898"/>
      <c r="AG115" s="898"/>
      <c r="AT115" s="898"/>
      <c r="AU115" s="898"/>
      <c r="AV115" s="898"/>
      <c r="AW115" s="898"/>
      <c r="BJ115" s="898"/>
      <c r="BK115" s="898"/>
      <c r="BL115" s="898"/>
      <c r="BM115" s="898"/>
      <c r="BZ115" s="898"/>
      <c r="CA115" s="898"/>
      <c r="CB115" s="898"/>
      <c r="CC115" s="898"/>
      <c r="CP115" s="898"/>
      <c r="CQ115" s="898"/>
      <c r="CR115" s="898"/>
      <c r="CS115" s="898"/>
      <c r="DF115" s="898"/>
      <c r="DG115" s="898"/>
      <c r="DH115" s="898"/>
      <c r="DI115" s="898"/>
      <c r="DV115" s="898"/>
      <c r="DW115" s="898"/>
      <c r="DX115" s="898"/>
      <c r="DY115" s="898"/>
      <c r="EL115" s="898"/>
      <c r="EM115" s="898"/>
      <c r="EN115" s="898"/>
      <c r="EO115" s="898"/>
      <c r="FB115" s="898"/>
      <c r="FC115" s="898"/>
      <c r="FD115" s="898"/>
      <c r="FE115" s="898"/>
      <c r="FR115" s="898"/>
      <c r="FS115" s="898"/>
      <c r="FT115" s="898"/>
      <c r="FU115" s="898"/>
      <c r="GH115" s="898"/>
      <c r="GI115" s="898"/>
      <c r="GJ115" s="898"/>
      <c r="GK115" s="898"/>
      <c r="GX115" s="898"/>
      <c r="GY115" s="898"/>
      <c r="GZ115" s="898"/>
      <c r="HA115" s="898"/>
      <c r="HN115" s="898"/>
      <c r="HO115" s="898"/>
      <c r="HP115" s="898"/>
      <c r="HQ115" s="898"/>
      <c r="ID115" s="898"/>
      <c r="IE115" s="898"/>
      <c r="IF115" s="898"/>
      <c r="IG115" s="898"/>
      <c r="IT115" s="898"/>
      <c r="IU115" s="898"/>
      <c r="IV115" s="898"/>
      <c r="IW115" s="898"/>
      <c r="JJ115" s="898"/>
      <c r="JK115" s="898"/>
      <c r="JL115" s="898"/>
      <c r="JM115" s="898"/>
      <c r="JZ115" s="898"/>
      <c r="KA115" s="898"/>
      <c r="KB115" s="898"/>
      <c r="KC115" s="898"/>
      <c r="KP115" s="898"/>
      <c r="KQ115" s="898"/>
      <c r="KR115" s="898"/>
      <c r="KS115" s="898"/>
      <c r="LF115" s="898"/>
      <c r="LG115" s="898"/>
      <c r="LH115" s="898"/>
      <c r="LI115" s="898"/>
      <c r="LV115" s="898"/>
      <c r="LW115" s="898"/>
      <c r="LX115" s="898"/>
      <c r="LY115" s="898"/>
      <c r="ML115" s="898"/>
      <c r="MM115" s="898"/>
      <c r="MN115" s="898"/>
      <c r="MO115" s="898"/>
      <c r="NB115" s="898"/>
      <c r="NC115" s="898"/>
      <c r="ND115" s="898"/>
      <c r="NE115" s="898"/>
      <c r="NR115" s="898"/>
      <c r="NS115" s="898"/>
      <c r="NT115" s="898"/>
      <c r="NU115" s="898"/>
      <c r="OH115" s="898"/>
      <c r="OI115" s="898"/>
      <c r="OJ115" s="898"/>
      <c r="OK115" s="898"/>
      <c r="OX115" s="898"/>
      <c r="OY115" s="898"/>
      <c r="OZ115" s="898"/>
      <c r="PA115" s="898"/>
      <c r="PN115" s="898"/>
      <c r="PO115" s="898"/>
      <c r="PP115" s="898"/>
      <c r="PQ115" s="898"/>
      <c r="QD115" s="898"/>
      <c r="QE115" s="898"/>
      <c r="QF115" s="898"/>
      <c r="QG115" s="898"/>
      <c r="QT115" s="898"/>
      <c r="QU115" s="898"/>
      <c r="QV115" s="898"/>
      <c r="QW115" s="898"/>
    </row>
    <row r="116" ht="21" customHeight="1">
      <c r="A116" s="898"/>
      <c r="B116" s="717"/>
      <c r="C116" s="717"/>
      <c r="D116" s="717"/>
      <c r="E116" s="717"/>
      <c r="F116" s="717"/>
      <c r="G116" s="717"/>
      <c r="H116" s="717"/>
      <c r="I116" s="717"/>
      <c r="J116" s="717"/>
      <c r="K116" s="717"/>
      <c r="L116" s="717"/>
      <c r="M116" s="717"/>
      <c r="N116" s="717"/>
      <c r="O116" s="717"/>
      <c r="P116" s="717"/>
      <c r="Q116" s="717"/>
      <c r="R116" s="717"/>
      <c r="S116" s="717"/>
      <c r="T116" s="717"/>
      <c r="U116" s="717"/>
      <c r="V116" s="717"/>
      <c r="W116" s="717"/>
      <c r="X116" s="717"/>
      <c r="Y116" s="717"/>
      <c r="Z116" s="717"/>
      <c r="AA116" s="898"/>
      <c r="AB116" s="964"/>
      <c r="AE116" s="898"/>
      <c r="AF116" s="898"/>
      <c r="AG116" s="898"/>
      <c r="AT116" s="898"/>
      <c r="AU116" s="898"/>
      <c r="AV116" s="898"/>
      <c r="AW116" s="898"/>
      <c r="BJ116" s="898"/>
      <c r="BK116" s="898"/>
      <c r="BL116" s="898"/>
      <c r="BM116" s="898"/>
      <c r="BZ116" s="898"/>
      <c r="CA116" s="898"/>
      <c r="CB116" s="898"/>
      <c r="CC116" s="898"/>
      <c r="CP116" s="898"/>
      <c r="CQ116" s="898"/>
      <c r="CR116" s="898"/>
      <c r="CS116" s="898"/>
      <c r="DF116" s="898"/>
      <c r="DG116" s="898"/>
      <c r="DH116" s="898"/>
      <c r="DI116" s="898"/>
      <c r="DV116" s="898"/>
      <c r="DW116" s="898"/>
      <c r="DX116" s="898"/>
      <c r="DY116" s="898"/>
      <c r="EL116" s="898"/>
      <c r="EM116" s="898"/>
      <c r="EN116" s="898"/>
      <c r="EO116" s="898"/>
      <c r="FB116" s="898"/>
      <c r="FC116" s="898"/>
      <c r="FD116" s="898"/>
      <c r="FE116" s="898"/>
      <c r="FR116" s="898"/>
      <c r="FS116" s="898"/>
      <c r="FT116" s="898"/>
      <c r="FU116" s="898"/>
      <c r="GH116" s="898"/>
      <c r="GI116" s="898"/>
      <c r="GJ116" s="898"/>
      <c r="GK116" s="898"/>
      <c r="GX116" s="898"/>
      <c r="GY116" s="898"/>
      <c r="GZ116" s="898"/>
      <c r="HA116" s="898"/>
      <c r="HN116" s="898"/>
      <c r="HO116" s="898"/>
      <c r="HP116" s="898"/>
      <c r="HQ116" s="898"/>
      <c r="ID116" s="898"/>
      <c r="IE116" s="898"/>
      <c r="IF116" s="898"/>
      <c r="IG116" s="898"/>
      <c r="IT116" s="898"/>
      <c r="IU116" s="898"/>
      <c r="IV116" s="898"/>
      <c r="IW116" s="898"/>
      <c r="JJ116" s="898"/>
      <c r="JK116" s="898"/>
      <c r="JL116" s="898"/>
      <c r="JM116" s="898"/>
      <c r="JZ116" s="898"/>
      <c r="KA116" s="898"/>
      <c r="KB116" s="898"/>
      <c r="KC116" s="898"/>
      <c r="KP116" s="898"/>
      <c r="KQ116" s="898"/>
      <c r="KR116" s="898"/>
      <c r="KS116" s="898"/>
      <c r="LF116" s="898"/>
      <c r="LG116" s="898"/>
      <c r="LH116" s="898"/>
      <c r="LI116" s="898"/>
      <c r="LV116" s="898"/>
      <c r="LW116" s="898"/>
      <c r="LX116" s="898"/>
      <c r="LY116" s="898"/>
      <c r="ML116" s="898"/>
      <c r="MM116" s="898"/>
      <c r="MN116" s="898"/>
      <c r="MO116" s="898"/>
      <c r="NB116" s="898"/>
      <c r="NC116" s="898"/>
      <c r="ND116" s="898"/>
      <c r="NE116" s="898"/>
      <c r="NR116" s="898"/>
      <c r="NS116" s="898"/>
      <c r="NT116" s="898"/>
      <c r="NU116" s="898"/>
      <c r="OH116" s="898"/>
      <c r="OI116" s="898"/>
      <c r="OJ116" s="898"/>
      <c r="OK116" s="898"/>
      <c r="OX116" s="898"/>
      <c r="OY116" s="898"/>
      <c r="OZ116" s="898"/>
      <c r="PA116" s="898"/>
      <c r="PN116" s="898"/>
      <c r="PO116" s="898"/>
      <c r="PP116" s="898"/>
      <c r="PQ116" s="898"/>
      <c r="QD116" s="898"/>
      <c r="QE116" s="898"/>
      <c r="QF116" s="898"/>
      <c r="QG116" s="898"/>
      <c r="QT116" s="898"/>
      <c r="QU116" s="898"/>
      <c r="QV116" s="898"/>
      <c r="QW116" s="898"/>
    </row>
    <row r="117" ht="21" customHeight="1">
      <c r="A117" s="898"/>
      <c r="B117" s="717"/>
      <c r="C117" s="717"/>
      <c r="D117" s="717"/>
      <c r="E117" s="717"/>
      <c r="F117" s="717"/>
      <c r="G117" s="717"/>
      <c r="H117" s="717"/>
      <c r="I117" s="717"/>
      <c r="J117" s="717"/>
      <c r="K117" s="717"/>
      <c r="L117" s="717"/>
      <c r="M117" s="717"/>
      <c r="N117" s="717"/>
      <c r="O117" s="717"/>
      <c r="P117" s="717"/>
      <c r="Q117" s="717"/>
      <c r="R117" s="717"/>
      <c r="S117" s="717"/>
      <c r="T117" s="717"/>
      <c r="U117" s="717"/>
      <c r="V117" s="717"/>
      <c r="W117" s="717"/>
      <c r="X117" s="717"/>
      <c r="Y117" s="717"/>
      <c r="Z117" s="717"/>
      <c r="AA117" s="898"/>
      <c r="AB117" s="964"/>
      <c r="AE117" s="898"/>
      <c r="AF117" s="898"/>
      <c r="AG117" s="898"/>
      <c r="AT117" s="898"/>
      <c r="AU117" s="898"/>
      <c r="AV117" s="898"/>
      <c r="AW117" s="898"/>
      <c r="BJ117" s="898"/>
      <c r="BK117" s="898"/>
      <c r="BL117" s="898"/>
      <c r="BM117" s="898"/>
      <c r="BZ117" s="898"/>
      <c r="CA117" s="898"/>
      <c r="CB117" s="898"/>
      <c r="CC117" s="898"/>
      <c r="CP117" s="898"/>
      <c r="CQ117" s="898"/>
      <c r="CR117" s="898"/>
      <c r="CS117" s="898"/>
      <c r="DF117" s="898"/>
      <c r="DG117" s="898"/>
      <c r="DH117" s="898"/>
      <c r="DI117" s="898"/>
      <c r="DV117" s="898"/>
      <c r="DW117" s="898"/>
      <c r="DX117" s="898"/>
      <c r="DY117" s="898"/>
      <c r="EL117" s="898"/>
      <c r="EM117" s="898"/>
      <c r="EN117" s="898"/>
      <c r="EO117" s="898"/>
      <c r="FB117" s="898"/>
      <c r="FC117" s="898"/>
      <c r="FD117" s="898"/>
      <c r="FE117" s="898"/>
      <c r="FR117" s="898"/>
      <c r="FS117" s="898"/>
      <c r="FT117" s="898"/>
      <c r="FU117" s="898"/>
      <c r="GH117" s="898"/>
      <c r="GI117" s="898"/>
      <c r="GJ117" s="898"/>
      <c r="GK117" s="898"/>
      <c r="GX117" s="898"/>
      <c r="GY117" s="898"/>
      <c r="GZ117" s="898"/>
      <c r="HA117" s="898"/>
      <c r="HN117" s="898"/>
      <c r="HO117" s="898"/>
      <c r="HP117" s="898"/>
      <c r="HQ117" s="898"/>
      <c r="ID117" s="898"/>
      <c r="IE117" s="898"/>
      <c r="IF117" s="898"/>
      <c r="IG117" s="898"/>
      <c r="IT117" s="898"/>
      <c r="IU117" s="898"/>
      <c r="IV117" s="898"/>
      <c r="IW117" s="898"/>
      <c r="JJ117" s="898"/>
      <c r="JK117" s="898"/>
      <c r="JL117" s="898"/>
      <c r="JM117" s="898"/>
      <c r="JZ117" s="898"/>
      <c r="KA117" s="898"/>
      <c r="KB117" s="898"/>
      <c r="KC117" s="898"/>
      <c r="KP117" s="898"/>
      <c r="KQ117" s="898"/>
      <c r="KR117" s="898"/>
      <c r="KS117" s="898"/>
      <c r="LF117" s="898"/>
      <c r="LG117" s="898"/>
      <c r="LH117" s="898"/>
      <c r="LI117" s="898"/>
      <c r="LV117" s="898"/>
      <c r="LW117" s="898"/>
      <c r="LX117" s="898"/>
      <c r="LY117" s="898"/>
      <c r="ML117" s="898"/>
      <c r="MM117" s="898"/>
      <c r="MN117" s="898"/>
      <c r="MO117" s="898"/>
      <c r="NB117" s="898"/>
      <c r="NC117" s="898"/>
      <c r="ND117" s="898"/>
      <c r="NE117" s="898"/>
      <c r="NR117" s="898"/>
      <c r="NS117" s="898"/>
      <c r="NT117" s="898"/>
      <c r="NU117" s="898"/>
      <c r="OH117" s="898"/>
      <c r="OI117" s="898"/>
      <c r="OJ117" s="898"/>
      <c r="OK117" s="898"/>
      <c r="OX117" s="898"/>
      <c r="OY117" s="898"/>
      <c r="OZ117" s="898"/>
      <c r="PA117" s="898"/>
      <c r="PN117" s="898"/>
      <c r="PO117" s="898"/>
      <c r="PP117" s="898"/>
      <c r="PQ117" s="898"/>
      <c r="QD117" s="898"/>
      <c r="QE117" s="898"/>
      <c r="QF117" s="898"/>
      <c r="QG117" s="898"/>
      <c r="QT117" s="898"/>
      <c r="QU117" s="898"/>
      <c r="QV117" s="898"/>
      <c r="QW117" s="898"/>
    </row>
    <row r="118" ht="21" customHeight="1">
      <c r="A118" s="898"/>
      <c r="B118" s="717"/>
      <c r="C118" s="717"/>
      <c r="D118" s="717"/>
      <c r="E118" s="717"/>
      <c r="F118" s="717"/>
      <c r="G118" s="717"/>
      <c r="H118" s="717"/>
      <c r="I118" s="717"/>
      <c r="J118" s="717"/>
      <c r="K118" s="717"/>
      <c r="L118" s="717"/>
      <c r="M118" s="717"/>
      <c r="N118" s="717"/>
      <c r="O118" s="717"/>
      <c r="P118" s="717"/>
      <c r="Q118" s="717"/>
      <c r="R118" s="717"/>
      <c r="S118" s="717"/>
      <c r="T118" s="717"/>
      <c r="U118" s="717"/>
      <c r="V118" s="717"/>
      <c r="W118" s="717"/>
      <c r="X118" s="717"/>
      <c r="Y118" s="717"/>
      <c r="Z118" s="717"/>
      <c r="AA118" s="898"/>
      <c r="AB118" s="964"/>
      <c r="AE118" s="898"/>
      <c r="AF118" s="898"/>
      <c r="AG118" s="898"/>
      <c r="AT118" s="898"/>
      <c r="AU118" s="898"/>
      <c r="AV118" s="898"/>
      <c r="AW118" s="898"/>
      <c r="BJ118" s="898"/>
      <c r="BK118" s="898"/>
      <c r="BL118" s="898"/>
      <c r="BM118" s="898"/>
      <c r="BZ118" s="898"/>
      <c r="CA118" s="898"/>
      <c r="CB118" s="898"/>
      <c r="CC118" s="898"/>
      <c r="CP118" s="898"/>
      <c r="CQ118" s="898"/>
      <c r="CR118" s="898"/>
      <c r="CS118" s="898"/>
      <c r="DF118" s="898"/>
      <c r="DG118" s="898"/>
      <c r="DH118" s="898"/>
      <c r="DI118" s="898"/>
      <c r="DV118" s="898"/>
      <c r="DW118" s="898"/>
      <c r="DX118" s="898"/>
      <c r="DY118" s="898"/>
      <c r="EL118" s="898"/>
      <c r="EM118" s="898"/>
      <c r="EN118" s="898"/>
      <c r="EO118" s="898"/>
      <c r="FB118" s="898"/>
      <c r="FC118" s="898"/>
      <c r="FD118" s="898"/>
      <c r="FE118" s="898"/>
      <c r="FR118" s="898"/>
      <c r="FS118" s="898"/>
      <c r="FT118" s="898"/>
      <c r="FU118" s="898"/>
      <c r="GH118" s="898"/>
      <c r="GI118" s="898"/>
      <c r="GJ118" s="898"/>
      <c r="GK118" s="898"/>
      <c r="GX118" s="898"/>
      <c r="GY118" s="898"/>
      <c r="GZ118" s="898"/>
      <c r="HA118" s="898"/>
      <c r="HN118" s="898"/>
      <c r="HO118" s="898"/>
      <c r="HP118" s="898"/>
      <c r="HQ118" s="898"/>
      <c r="ID118" s="898"/>
      <c r="IE118" s="898"/>
      <c r="IF118" s="898"/>
      <c r="IG118" s="898"/>
      <c r="IT118" s="898"/>
      <c r="IU118" s="898"/>
      <c r="IV118" s="898"/>
      <c r="IW118" s="898"/>
      <c r="JJ118" s="898"/>
      <c r="JK118" s="898"/>
      <c r="JL118" s="898"/>
      <c r="JM118" s="898"/>
      <c r="JZ118" s="898"/>
      <c r="KA118" s="898"/>
      <c r="KB118" s="898"/>
      <c r="KC118" s="898"/>
      <c r="KP118" s="898"/>
      <c r="KQ118" s="898"/>
      <c r="KR118" s="898"/>
      <c r="KS118" s="898"/>
      <c r="LF118" s="898"/>
      <c r="LG118" s="898"/>
      <c r="LH118" s="898"/>
      <c r="LI118" s="898"/>
      <c r="LV118" s="898"/>
      <c r="LW118" s="898"/>
      <c r="LX118" s="898"/>
      <c r="LY118" s="898"/>
      <c r="ML118" s="898"/>
      <c r="MM118" s="898"/>
      <c r="MN118" s="898"/>
      <c r="MO118" s="898"/>
      <c r="NB118" s="898"/>
      <c r="NC118" s="898"/>
      <c r="ND118" s="898"/>
      <c r="NE118" s="898"/>
      <c r="NR118" s="898"/>
      <c r="NS118" s="898"/>
      <c r="NT118" s="898"/>
      <c r="NU118" s="898"/>
      <c r="OH118" s="898"/>
      <c r="OI118" s="898"/>
      <c r="OJ118" s="898"/>
      <c r="OK118" s="898"/>
      <c r="OX118" s="898"/>
      <c r="OY118" s="898"/>
      <c r="OZ118" s="898"/>
      <c r="PA118" s="898"/>
      <c r="PN118" s="898"/>
      <c r="PO118" s="898"/>
      <c r="PP118" s="898"/>
      <c r="PQ118" s="898"/>
      <c r="QD118" s="898"/>
      <c r="QE118" s="898"/>
      <c r="QF118" s="898"/>
      <c r="QG118" s="898"/>
      <c r="QT118" s="898"/>
      <c r="QU118" s="898"/>
      <c r="QV118" s="898"/>
      <c r="QW118" s="898"/>
    </row>
    <row r="119" ht="21" customHeight="1">
      <c r="A119" s="898"/>
      <c r="B119" s="717"/>
      <c r="C119" s="717"/>
      <c r="D119" s="717"/>
      <c r="E119" s="717"/>
      <c r="F119" s="717"/>
      <c r="G119" s="717"/>
      <c r="H119" s="717"/>
      <c r="I119" s="717"/>
      <c r="J119" s="717"/>
      <c r="K119" s="717"/>
      <c r="L119" s="717"/>
      <c r="M119" s="717"/>
      <c r="N119" s="717"/>
      <c r="O119" s="717"/>
      <c r="P119" s="717"/>
      <c r="Q119" s="717"/>
      <c r="R119" s="717"/>
      <c r="S119" s="717"/>
      <c r="T119" s="717"/>
      <c r="U119" s="717"/>
      <c r="V119" s="717"/>
      <c r="W119" s="717"/>
      <c r="X119" s="717"/>
      <c r="Y119" s="717"/>
      <c r="Z119" s="717"/>
      <c r="AA119" s="898"/>
      <c r="AB119" s="964"/>
      <c r="AE119" s="898"/>
      <c r="AF119" s="898"/>
      <c r="AG119" s="898"/>
      <c r="AT119" s="898"/>
      <c r="AU119" s="898"/>
      <c r="AV119" s="898"/>
      <c r="AW119" s="898"/>
      <c r="BJ119" s="898"/>
      <c r="BK119" s="898"/>
      <c r="BL119" s="898"/>
      <c r="BM119" s="898"/>
      <c r="BZ119" s="898"/>
      <c r="CA119" s="898"/>
      <c r="CB119" s="898"/>
      <c r="CC119" s="898"/>
      <c r="CP119" s="898"/>
      <c r="CQ119" s="898"/>
      <c r="CR119" s="898"/>
      <c r="CS119" s="898"/>
      <c r="DF119" s="898"/>
      <c r="DG119" s="898"/>
      <c r="DH119" s="898"/>
      <c r="DI119" s="898"/>
      <c r="DV119" s="898"/>
      <c r="DW119" s="898"/>
      <c r="DX119" s="898"/>
      <c r="DY119" s="898"/>
      <c r="EL119" s="898"/>
      <c r="EM119" s="898"/>
      <c r="EN119" s="898"/>
      <c r="EO119" s="898"/>
      <c r="FB119" s="898"/>
      <c r="FC119" s="898"/>
      <c r="FD119" s="898"/>
      <c r="FE119" s="898"/>
      <c r="FR119" s="898"/>
      <c r="FS119" s="898"/>
      <c r="FT119" s="898"/>
      <c r="FU119" s="898"/>
      <c r="GH119" s="898"/>
      <c r="GI119" s="898"/>
      <c r="GJ119" s="898"/>
      <c r="GK119" s="898"/>
      <c r="GX119" s="898"/>
      <c r="GY119" s="898"/>
      <c r="GZ119" s="898"/>
      <c r="HA119" s="898"/>
      <c r="HN119" s="898"/>
      <c r="HO119" s="898"/>
      <c r="HP119" s="898"/>
      <c r="HQ119" s="898"/>
      <c r="ID119" s="898"/>
      <c r="IE119" s="898"/>
      <c r="IF119" s="898"/>
      <c r="IG119" s="898"/>
      <c r="IT119" s="898"/>
      <c r="IU119" s="898"/>
      <c r="IV119" s="898"/>
      <c r="IW119" s="898"/>
      <c r="JJ119" s="898"/>
      <c r="JK119" s="898"/>
      <c r="JL119" s="898"/>
      <c r="JM119" s="898"/>
      <c r="JZ119" s="898"/>
      <c r="KA119" s="898"/>
      <c r="KB119" s="898"/>
      <c r="KC119" s="898"/>
      <c r="KP119" s="898"/>
      <c r="KQ119" s="898"/>
      <c r="KR119" s="898"/>
      <c r="KS119" s="898"/>
      <c r="LF119" s="898"/>
      <c r="LG119" s="898"/>
      <c r="LH119" s="898"/>
      <c r="LI119" s="898"/>
      <c r="LV119" s="898"/>
      <c r="LW119" s="898"/>
      <c r="LX119" s="898"/>
      <c r="LY119" s="898"/>
      <c r="ML119" s="898"/>
      <c r="MM119" s="898"/>
      <c r="MN119" s="898"/>
      <c r="MO119" s="898"/>
      <c r="NB119" s="898"/>
      <c r="NC119" s="898"/>
      <c r="ND119" s="898"/>
      <c r="NE119" s="898"/>
      <c r="NR119" s="898"/>
      <c r="NS119" s="898"/>
      <c r="NT119" s="898"/>
      <c r="NU119" s="898"/>
      <c r="OH119" s="898"/>
      <c r="OI119" s="898"/>
      <c r="OJ119" s="898"/>
      <c r="OK119" s="898"/>
      <c r="OX119" s="898"/>
      <c r="OY119" s="898"/>
      <c r="OZ119" s="898"/>
      <c r="PA119" s="898"/>
      <c r="PN119" s="898"/>
      <c r="PO119" s="898"/>
      <c r="PP119" s="898"/>
      <c r="PQ119" s="898"/>
      <c r="QD119" s="898"/>
      <c r="QE119" s="898"/>
      <c r="QF119" s="898"/>
      <c r="QG119" s="898"/>
      <c r="QT119" s="898"/>
      <c r="QU119" s="898"/>
      <c r="QV119" s="898"/>
      <c r="QW119" s="898"/>
    </row>
    <row r="120" ht="21" customHeight="1">
      <c r="A120" s="898"/>
      <c r="B120" s="717"/>
      <c r="C120" s="717"/>
      <c r="D120" s="717"/>
      <c r="E120" s="717"/>
      <c r="F120" s="717"/>
      <c r="G120" s="717"/>
      <c r="H120" s="717"/>
      <c r="I120" s="717"/>
      <c r="J120" s="717"/>
      <c r="K120" s="717"/>
      <c r="L120" s="717"/>
      <c r="M120" s="717"/>
      <c r="N120" s="717"/>
      <c r="O120" s="717"/>
      <c r="P120" s="717"/>
      <c r="Q120" s="717"/>
      <c r="R120" s="717"/>
      <c r="S120" s="717"/>
      <c r="T120" s="717"/>
      <c r="U120" s="717"/>
      <c r="V120" s="717"/>
      <c r="W120" s="717"/>
      <c r="X120" s="717"/>
      <c r="Y120" s="717"/>
      <c r="Z120" s="717"/>
      <c r="AA120" s="898"/>
      <c r="AB120" s="964"/>
      <c r="AE120" s="898"/>
      <c r="AF120" s="898"/>
      <c r="AG120" s="898"/>
      <c r="AT120" s="898"/>
      <c r="AU120" s="898"/>
      <c r="AV120" s="898"/>
      <c r="AW120" s="898"/>
      <c r="BJ120" s="898"/>
      <c r="BK120" s="898"/>
      <c r="BL120" s="898"/>
      <c r="BM120" s="898"/>
      <c r="BZ120" s="898"/>
      <c r="CA120" s="898"/>
      <c r="CB120" s="898"/>
      <c r="CC120" s="898"/>
      <c r="CP120" s="898"/>
      <c r="CQ120" s="898"/>
      <c r="CR120" s="898"/>
      <c r="CS120" s="898"/>
      <c r="DF120" s="898"/>
      <c r="DG120" s="898"/>
      <c r="DH120" s="898"/>
      <c r="DI120" s="898"/>
      <c r="DV120" s="898"/>
      <c r="DW120" s="898"/>
      <c r="DX120" s="898"/>
      <c r="DY120" s="898"/>
      <c r="EL120" s="898"/>
      <c r="EM120" s="898"/>
      <c r="EN120" s="898"/>
      <c r="EO120" s="898"/>
      <c r="FB120" s="898"/>
      <c r="FC120" s="898"/>
      <c r="FD120" s="898"/>
      <c r="FE120" s="898"/>
      <c r="FR120" s="898"/>
      <c r="FS120" s="898"/>
      <c r="FT120" s="898"/>
      <c r="FU120" s="898"/>
      <c r="GH120" s="898"/>
      <c r="GI120" s="898"/>
      <c r="GJ120" s="898"/>
      <c r="GK120" s="898"/>
      <c r="GX120" s="898"/>
      <c r="GY120" s="898"/>
      <c r="GZ120" s="898"/>
      <c r="HA120" s="898"/>
      <c r="HN120" s="898"/>
      <c r="HO120" s="898"/>
      <c r="HP120" s="898"/>
      <c r="HQ120" s="898"/>
      <c r="ID120" s="898"/>
      <c r="IE120" s="898"/>
      <c r="IF120" s="898"/>
      <c r="IG120" s="898"/>
      <c r="IT120" s="898"/>
      <c r="IU120" s="898"/>
      <c r="IV120" s="898"/>
      <c r="IW120" s="898"/>
      <c r="JJ120" s="898"/>
      <c r="JK120" s="898"/>
      <c r="JL120" s="898"/>
      <c r="JM120" s="898"/>
      <c r="JZ120" s="898"/>
      <c r="KA120" s="898"/>
      <c r="KB120" s="898"/>
      <c r="KC120" s="898"/>
      <c r="KP120" s="898"/>
      <c r="KQ120" s="898"/>
      <c r="KR120" s="898"/>
      <c r="KS120" s="898"/>
      <c r="LF120" s="898"/>
      <c r="LG120" s="898"/>
      <c r="LH120" s="898"/>
      <c r="LI120" s="898"/>
      <c r="LV120" s="898"/>
      <c r="LW120" s="898"/>
      <c r="LX120" s="898"/>
      <c r="LY120" s="898"/>
      <c r="ML120" s="898"/>
      <c r="MM120" s="898"/>
      <c r="MN120" s="898"/>
      <c r="MO120" s="898"/>
      <c r="NB120" s="898"/>
      <c r="NC120" s="898"/>
      <c r="ND120" s="898"/>
      <c r="NE120" s="898"/>
      <c r="NR120" s="898"/>
      <c r="NS120" s="898"/>
      <c r="NT120" s="898"/>
      <c r="NU120" s="898"/>
      <c r="OH120" s="898"/>
      <c r="OI120" s="898"/>
      <c r="OJ120" s="898"/>
      <c r="OK120" s="898"/>
      <c r="OX120" s="898"/>
      <c r="OY120" s="898"/>
      <c r="OZ120" s="898"/>
      <c r="PA120" s="898"/>
      <c r="PN120" s="898"/>
      <c r="PO120" s="898"/>
      <c r="PP120" s="898"/>
      <c r="PQ120" s="898"/>
      <c r="QD120" s="898"/>
      <c r="QE120" s="898"/>
      <c r="QF120" s="898"/>
      <c r="QG120" s="898"/>
      <c r="QT120" s="898"/>
      <c r="QU120" s="898"/>
      <c r="QV120" s="898"/>
      <c r="QW120" s="898"/>
    </row>
    <row r="121" ht="21" customHeight="1">
      <c r="A121" s="898"/>
      <c r="B121" s="552"/>
      <c r="C121" s="552"/>
      <c r="D121" s="552"/>
      <c r="E121" s="552"/>
      <c r="F121" s="552"/>
      <c r="G121" s="552"/>
      <c r="H121" s="552"/>
      <c r="I121" s="552"/>
      <c r="J121" s="552"/>
      <c r="K121" s="552"/>
      <c r="L121" s="552"/>
      <c r="M121" s="552"/>
      <c r="N121" s="552"/>
      <c r="O121" s="552"/>
      <c r="P121" s="552"/>
      <c r="Q121" s="552"/>
      <c r="R121" s="552"/>
      <c r="S121" s="552"/>
      <c r="T121" s="552"/>
      <c r="U121" s="552"/>
      <c r="V121" s="552"/>
      <c r="W121" s="552"/>
      <c r="X121" s="552"/>
      <c r="Y121" s="552"/>
      <c r="Z121" s="552"/>
      <c r="AA121" s="898"/>
      <c r="AB121" s="964"/>
      <c r="AE121" s="898"/>
      <c r="AF121" s="898"/>
      <c r="AG121" s="898"/>
      <c r="AT121" s="898"/>
      <c r="AU121" s="898"/>
      <c r="AV121" s="898"/>
      <c r="AW121" s="898"/>
      <c r="BJ121" s="898"/>
      <c r="BK121" s="898"/>
      <c r="BL121" s="898"/>
      <c r="BM121" s="898"/>
      <c r="BZ121" s="898"/>
      <c r="CA121" s="898"/>
      <c r="CB121" s="898"/>
      <c r="CC121" s="898"/>
      <c r="CP121" s="898"/>
      <c r="CQ121" s="898"/>
      <c r="CR121" s="898"/>
      <c r="CS121" s="898"/>
      <c r="DF121" s="898"/>
      <c r="DG121" s="898"/>
      <c r="DH121" s="898"/>
      <c r="DI121" s="898"/>
      <c r="DV121" s="898"/>
      <c r="DW121" s="898"/>
      <c r="DX121" s="898"/>
      <c r="DY121" s="898"/>
      <c r="EL121" s="898"/>
      <c r="EM121" s="898"/>
      <c r="EN121" s="898"/>
      <c r="EO121" s="898"/>
      <c r="FB121" s="898"/>
      <c r="FC121" s="898"/>
      <c r="FD121" s="898"/>
      <c r="FE121" s="898"/>
      <c r="FR121" s="898"/>
      <c r="FS121" s="898"/>
      <c r="FT121" s="898"/>
      <c r="FU121" s="898"/>
      <c r="GH121" s="898"/>
      <c r="GI121" s="898"/>
      <c r="GJ121" s="898"/>
      <c r="GK121" s="898"/>
      <c r="GX121" s="898"/>
      <c r="GY121" s="898"/>
      <c r="GZ121" s="898"/>
      <c r="HA121" s="898"/>
      <c r="HN121" s="898"/>
      <c r="HO121" s="898"/>
      <c r="HP121" s="898"/>
      <c r="HQ121" s="898"/>
      <c r="ID121" s="898"/>
      <c r="IE121" s="898"/>
      <c r="IF121" s="898"/>
      <c r="IG121" s="898"/>
      <c r="IT121" s="898"/>
      <c r="IU121" s="898"/>
      <c r="IV121" s="898"/>
      <c r="IW121" s="898"/>
      <c r="JJ121" s="898"/>
      <c r="JK121" s="898"/>
      <c r="JL121" s="898"/>
      <c r="JM121" s="898"/>
      <c r="JZ121" s="898"/>
      <c r="KA121" s="898"/>
      <c r="KB121" s="898"/>
      <c r="KC121" s="898"/>
      <c r="KP121" s="898"/>
      <c r="KQ121" s="898"/>
      <c r="KR121" s="898"/>
      <c r="KS121" s="898"/>
      <c r="LF121" s="898"/>
      <c r="LG121" s="898"/>
      <c r="LH121" s="898"/>
      <c r="LI121" s="898"/>
      <c r="LV121" s="898"/>
      <c r="LW121" s="898"/>
      <c r="LX121" s="898"/>
      <c r="LY121" s="898"/>
      <c r="ML121" s="898"/>
      <c r="MM121" s="898"/>
      <c r="MN121" s="898"/>
      <c r="MO121" s="898"/>
      <c r="NB121" s="898"/>
      <c r="NC121" s="898"/>
      <c r="ND121" s="898"/>
      <c r="NE121" s="898"/>
      <c r="NR121" s="898"/>
      <c r="NS121" s="898"/>
      <c r="NT121" s="898"/>
      <c r="NU121" s="898"/>
      <c r="OH121" s="898"/>
      <c r="OI121" s="898"/>
      <c r="OJ121" s="898"/>
      <c r="OK121" s="898"/>
      <c r="OX121" s="898"/>
      <c r="OY121" s="898"/>
      <c r="OZ121" s="898"/>
      <c r="PA121" s="898"/>
      <c r="PN121" s="898"/>
      <c r="PO121" s="898"/>
      <c r="PP121" s="898"/>
      <c r="PQ121" s="898"/>
      <c r="QD121" s="898"/>
      <c r="QE121" s="898"/>
      <c r="QF121" s="898"/>
      <c r="QG121" s="898"/>
      <c r="QT121" s="898"/>
      <c r="QU121" s="898"/>
      <c r="QV121" s="898"/>
      <c r="QW121" s="898"/>
    </row>
    <row r="122" ht="21" customHeight="1">
      <c r="A122" s="898"/>
      <c r="B122" s="978" t="s">
        <v>6749</v>
      </c>
      <c r="C122" s="949"/>
      <c r="D122" s="979" t="s">
        <v>6750</v>
      </c>
      <c r="E122" s="978"/>
      <c r="F122" s="978"/>
      <c r="G122" s="978"/>
      <c r="H122" s="978"/>
      <c r="I122" s="978"/>
      <c r="J122" s="978"/>
      <c r="K122" s="978"/>
      <c r="L122" s="978"/>
      <c r="M122" s="978"/>
      <c r="N122" s="978"/>
      <c r="O122" s="978"/>
      <c r="P122" s="978"/>
      <c r="Q122" s="978"/>
      <c r="R122" s="978"/>
      <c r="S122" s="978"/>
      <c r="T122" s="978"/>
      <c r="U122" s="978"/>
      <c r="V122" s="978"/>
      <c r="W122" s="978"/>
      <c r="X122" s="978"/>
      <c r="Y122" s="978"/>
      <c r="Z122" s="978"/>
      <c r="AA122" s="898"/>
      <c r="AB122" s="964"/>
      <c r="AE122" s="898"/>
      <c r="AF122" s="898"/>
      <c r="AG122" s="898"/>
      <c r="AT122" s="898"/>
      <c r="AU122" s="898"/>
      <c r="AV122" s="898"/>
      <c r="AW122" s="898"/>
      <c r="BJ122" s="898"/>
      <c r="BK122" s="898"/>
      <c r="BL122" s="898"/>
      <c r="BM122" s="898"/>
      <c r="BZ122" s="898"/>
      <c r="CA122" s="898"/>
      <c r="CB122" s="898"/>
      <c r="CC122" s="898"/>
      <c r="CP122" s="898"/>
      <c r="CQ122" s="898"/>
      <c r="CR122" s="898"/>
      <c r="CS122" s="898"/>
      <c r="DF122" s="898"/>
      <c r="DG122" s="898"/>
      <c r="DH122" s="898"/>
      <c r="DI122" s="898"/>
      <c r="DV122" s="898"/>
      <c r="DW122" s="898"/>
      <c r="DX122" s="898"/>
      <c r="DY122" s="898"/>
      <c r="EL122" s="898"/>
      <c r="EM122" s="898"/>
      <c r="EN122" s="898"/>
      <c r="EO122" s="898"/>
      <c r="FB122" s="898"/>
      <c r="FC122" s="898"/>
      <c r="FD122" s="898"/>
      <c r="FE122" s="898"/>
      <c r="FR122" s="898"/>
      <c r="FS122" s="898"/>
      <c r="FT122" s="898"/>
      <c r="FU122" s="898"/>
      <c r="GH122" s="898"/>
      <c r="GI122" s="898"/>
      <c r="GJ122" s="898"/>
      <c r="GK122" s="898"/>
      <c r="GX122" s="898"/>
      <c r="GY122" s="898"/>
      <c r="GZ122" s="898"/>
      <c r="HA122" s="898"/>
      <c r="HN122" s="898"/>
      <c r="HO122" s="898"/>
      <c r="HP122" s="898"/>
      <c r="HQ122" s="898"/>
      <c r="ID122" s="898"/>
      <c r="IE122" s="898"/>
      <c r="IF122" s="898"/>
      <c r="IG122" s="898"/>
      <c r="IT122" s="898"/>
      <c r="IU122" s="898"/>
      <c r="IV122" s="898"/>
      <c r="IW122" s="898"/>
      <c r="JJ122" s="898"/>
      <c r="JK122" s="898"/>
      <c r="JL122" s="898"/>
      <c r="JM122" s="898"/>
      <c r="JZ122" s="898"/>
      <c r="KA122" s="898"/>
      <c r="KB122" s="898"/>
      <c r="KC122" s="898"/>
      <c r="KP122" s="898"/>
      <c r="KQ122" s="898"/>
      <c r="KR122" s="898"/>
      <c r="KS122" s="898"/>
      <c r="LF122" s="898"/>
      <c r="LG122" s="898"/>
      <c r="LH122" s="898"/>
      <c r="LI122" s="898"/>
      <c r="LV122" s="898"/>
      <c r="LW122" s="898"/>
      <c r="LX122" s="898"/>
      <c r="LY122" s="898"/>
      <c r="ML122" s="898"/>
      <c r="MM122" s="898"/>
      <c r="MN122" s="898"/>
      <c r="MO122" s="898"/>
      <c r="NB122" s="898"/>
      <c r="NC122" s="898"/>
      <c r="ND122" s="898"/>
      <c r="NE122" s="898"/>
      <c r="NR122" s="898"/>
      <c r="NS122" s="898"/>
      <c r="NT122" s="898"/>
      <c r="NU122" s="898"/>
      <c r="OH122" s="898"/>
      <c r="OI122" s="898"/>
      <c r="OJ122" s="898"/>
      <c r="OK122" s="898"/>
      <c r="OX122" s="898"/>
      <c r="OY122" s="898"/>
      <c r="OZ122" s="898"/>
      <c r="PA122" s="898"/>
      <c r="PN122" s="898"/>
      <c r="PO122" s="898"/>
      <c r="PP122" s="898"/>
      <c r="PQ122" s="898"/>
      <c r="QD122" s="898"/>
      <c r="QE122" s="898"/>
      <c r="QF122" s="898"/>
      <c r="QG122" s="898"/>
      <c r="QT122" s="898"/>
      <c r="QU122" s="898"/>
      <c r="QV122" s="898"/>
      <c r="QW122" s="898"/>
    </row>
    <row r="123" ht="21" customHeight="1">
      <c r="A123" s="898"/>
      <c r="B123" s="952"/>
      <c r="C123" s="953"/>
      <c r="D123" s="717"/>
      <c r="E123" s="717"/>
      <c r="F123" s="717"/>
      <c r="G123" s="717"/>
      <c r="H123" s="717"/>
      <c r="I123" s="717"/>
      <c r="J123" s="717"/>
      <c r="K123" s="717"/>
      <c r="L123" s="717"/>
      <c r="M123" s="717"/>
      <c r="N123" s="717"/>
      <c r="O123" s="717"/>
      <c r="P123" s="717"/>
      <c r="Q123" s="717"/>
      <c r="R123" s="717"/>
      <c r="S123" s="717"/>
      <c r="T123" s="717"/>
      <c r="U123" s="717"/>
      <c r="V123" s="717"/>
      <c r="W123" s="717"/>
      <c r="X123" s="717"/>
      <c r="Y123" s="717"/>
      <c r="Z123" s="717"/>
      <c r="AA123" s="898"/>
      <c r="AB123" s="964"/>
      <c r="AE123" s="898"/>
      <c r="AF123" s="898"/>
      <c r="AG123" s="898"/>
      <c r="AT123" s="898"/>
      <c r="AU123" s="898"/>
      <c r="AV123" s="898"/>
      <c r="AW123" s="898"/>
      <c r="BJ123" s="898"/>
      <c r="BK123" s="898"/>
      <c r="BL123" s="898"/>
      <c r="BM123" s="898"/>
      <c r="BZ123" s="898"/>
      <c r="CA123" s="898"/>
      <c r="CB123" s="898"/>
      <c r="CC123" s="898"/>
      <c r="CP123" s="898"/>
      <c r="CQ123" s="898"/>
      <c r="CR123" s="898"/>
      <c r="CS123" s="898"/>
      <c r="DF123" s="898"/>
      <c r="DG123" s="898"/>
      <c r="DH123" s="898"/>
      <c r="DI123" s="898"/>
      <c r="DV123" s="898"/>
      <c r="DW123" s="898"/>
      <c r="DX123" s="898"/>
      <c r="DY123" s="898"/>
      <c r="EL123" s="898"/>
      <c r="EM123" s="898"/>
      <c r="EN123" s="898"/>
      <c r="EO123" s="898"/>
      <c r="FB123" s="898"/>
      <c r="FC123" s="898"/>
      <c r="FD123" s="898"/>
      <c r="FE123" s="898"/>
      <c r="FR123" s="898"/>
      <c r="FS123" s="898"/>
      <c r="FT123" s="898"/>
      <c r="FU123" s="898"/>
      <c r="GH123" s="898"/>
      <c r="GI123" s="898"/>
      <c r="GJ123" s="898"/>
      <c r="GK123" s="898"/>
      <c r="GX123" s="898"/>
      <c r="GY123" s="898"/>
      <c r="GZ123" s="898"/>
      <c r="HA123" s="898"/>
      <c r="HN123" s="898"/>
      <c r="HO123" s="898"/>
      <c r="HP123" s="898"/>
      <c r="HQ123" s="898"/>
      <c r="ID123" s="898"/>
      <c r="IE123" s="898"/>
      <c r="IF123" s="898"/>
      <c r="IG123" s="898"/>
      <c r="IT123" s="898"/>
      <c r="IU123" s="898"/>
      <c r="IV123" s="898"/>
      <c r="IW123" s="898"/>
      <c r="JJ123" s="898"/>
      <c r="JK123" s="898"/>
      <c r="JL123" s="898"/>
      <c r="JM123" s="898"/>
      <c r="JZ123" s="898"/>
      <c r="KA123" s="898"/>
      <c r="KB123" s="898"/>
      <c r="KC123" s="898"/>
      <c r="KP123" s="898"/>
      <c r="KQ123" s="898"/>
      <c r="KR123" s="898"/>
      <c r="KS123" s="898"/>
      <c r="LF123" s="898"/>
      <c r="LG123" s="898"/>
      <c r="LH123" s="898"/>
      <c r="LI123" s="898"/>
      <c r="LV123" s="898"/>
      <c r="LW123" s="898"/>
      <c r="LX123" s="898"/>
      <c r="LY123" s="898"/>
      <c r="ML123" s="898"/>
      <c r="MM123" s="898"/>
      <c r="MN123" s="898"/>
      <c r="MO123" s="898"/>
      <c r="NB123" s="898"/>
      <c r="NC123" s="898"/>
      <c r="ND123" s="898"/>
      <c r="NE123" s="898"/>
      <c r="NR123" s="898"/>
      <c r="NS123" s="898"/>
      <c r="NT123" s="898"/>
      <c r="NU123" s="898"/>
      <c r="OH123" s="898"/>
      <c r="OI123" s="898"/>
      <c r="OJ123" s="898"/>
      <c r="OK123" s="898"/>
      <c r="OX123" s="898"/>
      <c r="OY123" s="898"/>
      <c r="OZ123" s="898"/>
      <c r="PA123" s="898"/>
      <c r="PN123" s="898"/>
      <c r="PO123" s="898"/>
      <c r="PP123" s="898"/>
      <c r="PQ123" s="898"/>
      <c r="QD123" s="898"/>
      <c r="QE123" s="898"/>
      <c r="QF123" s="898"/>
      <c r="QG123" s="898"/>
      <c r="QT123" s="898"/>
      <c r="QU123" s="898"/>
      <c r="QV123" s="898"/>
      <c r="QW123" s="898"/>
    </row>
    <row r="124" ht="21" customHeight="1">
      <c r="A124" s="898"/>
      <c r="B124" s="952"/>
      <c r="C124" s="953"/>
      <c r="D124" s="717"/>
      <c r="E124" s="717"/>
      <c r="F124" s="717"/>
      <c r="G124" s="717"/>
      <c r="H124" s="717"/>
      <c r="I124" s="717"/>
      <c r="J124" s="717"/>
      <c r="K124" s="717"/>
      <c r="L124" s="717"/>
      <c r="M124" s="717"/>
      <c r="N124" s="717"/>
      <c r="O124" s="717"/>
      <c r="P124" s="717"/>
      <c r="Q124" s="717"/>
      <c r="R124" s="717"/>
      <c r="S124" s="717"/>
      <c r="T124" s="717"/>
      <c r="U124" s="717"/>
      <c r="V124" s="717"/>
      <c r="W124" s="717"/>
      <c r="X124" s="717"/>
      <c r="Y124" s="717"/>
      <c r="Z124" s="717"/>
      <c r="AA124" s="898"/>
      <c r="AB124" s="964"/>
      <c r="AE124" s="898"/>
      <c r="AF124" s="898"/>
      <c r="AG124" s="898"/>
      <c r="AT124" s="898"/>
      <c r="AU124" s="898"/>
      <c r="AV124" s="898"/>
      <c r="AW124" s="898"/>
      <c r="BJ124" s="898"/>
      <c r="BK124" s="898"/>
      <c r="BL124" s="898"/>
      <c r="BM124" s="898"/>
      <c r="BZ124" s="898"/>
      <c r="CA124" s="898"/>
      <c r="CB124" s="898"/>
      <c r="CC124" s="898"/>
      <c r="CP124" s="898"/>
      <c r="CQ124" s="898"/>
      <c r="CR124" s="898"/>
      <c r="CS124" s="898"/>
      <c r="DF124" s="898"/>
      <c r="DG124" s="898"/>
      <c r="DH124" s="898"/>
      <c r="DI124" s="898"/>
      <c r="DV124" s="898"/>
      <c r="DW124" s="898"/>
      <c r="DX124" s="898"/>
      <c r="DY124" s="898"/>
      <c r="EL124" s="898"/>
      <c r="EM124" s="898"/>
      <c r="EN124" s="898"/>
      <c r="EO124" s="898"/>
      <c r="FB124" s="898"/>
      <c r="FC124" s="898"/>
      <c r="FD124" s="898"/>
      <c r="FE124" s="898"/>
      <c r="FR124" s="898"/>
      <c r="FS124" s="898"/>
      <c r="FT124" s="898"/>
      <c r="FU124" s="898"/>
      <c r="GH124" s="898"/>
      <c r="GI124" s="898"/>
      <c r="GJ124" s="898"/>
      <c r="GK124" s="898"/>
      <c r="GX124" s="898"/>
      <c r="GY124" s="898"/>
      <c r="GZ124" s="898"/>
      <c r="HA124" s="898"/>
      <c r="HN124" s="898"/>
      <c r="HO124" s="898"/>
      <c r="HP124" s="898"/>
      <c r="HQ124" s="898"/>
      <c r="ID124" s="898"/>
      <c r="IE124" s="898"/>
      <c r="IF124" s="898"/>
      <c r="IG124" s="898"/>
      <c r="IT124" s="898"/>
      <c r="IU124" s="898"/>
      <c r="IV124" s="898"/>
      <c r="IW124" s="898"/>
      <c r="JJ124" s="898"/>
      <c r="JK124" s="898"/>
      <c r="JL124" s="898"/>
      <c r="JM124" s="898"/>
      <c r="JZ124" s="898"/>
      <c r="KA124" s="898"/>
      <c r="KB124" s="898"/>
      <c r="KC124" s="898"/>
      <c r="KP124" s="898"/>
      <c r="KQ124" s="898"/>
      <c r="KR124" s="898"/>
      <c r="KS124" s="898"/>
      <c r="LF124" s="898"/>
      <c r="LG124" s="898"/>
      <c r="LH124" s="898"/>
      <c r="LI124" s="898"/>
      <c r="LV124" s="898"/>
      <c r="LW124" s="898"/>
      <c r="LX124" s="898"/>
      <c r="LY124" s="898"/>
      <c r="ML124" s="898"/>
      <c r="MM124" s="898"/>
      <c r="MN124" s="898"/>
      <c r="MO124" s="898"/>
      <c r="NB124" s="898"/>
      <c r="NC124" s="898"/>
      <c r="ND124" s="898"/>
      <c r="NE124" s="898"/>
      <c r="NR124" s="898"/>
      <c r="NS124" s="898"/>
      <c r="NT124" s="898"/>
      <c r="NU124" s="898"/>
      <c r="OH124" s="898"/>
      <c r="OI124" s="898"/>
      <c r="OJ124" s="898"/>
      <c r="OK124" s="898"/>
      <c r="OX124" s="898"/>
      <c r="OY124" s="898"/>
      <c r="OZ124" s="898"/>
      <c r="PA124" s="898"/>
      <c r="PN124" s="898"/>
      <c r="PO124" s="898"/>
      <c r="PP124" s="898"/>
      <c r="PQ124" s="898"/>
      <c r="QD124" s="898"/>
      <c r="QE124" s="898"/>
      <c r="QF124" s="898"/>
      <c r="QG124" s="898"/>
      <c r="QT124" s="898"/>
      <c r="QU124" s="898"/>
      <c r="QV124" s="898"/>
      <c r="QW124" s="898"/>
    </row>
    <row r="125" ht="21" customHeight="1">
      <c r="A125" s="898"/>
      <c r="B125" s="952"/>
      <c r="C125" s="953"/>
      <c r="D125" s="717"/>
      <c r="E125" s="717"/>
      <c r="F125" s="717"/>
      <c r="G125" s="717"/>
      <c r="H125" s="717"/>
      <c r="I125" s="717"/>
      <c r="J125" s="717"/>
      <c r="K125" s="717"/>
      <c r="L125" s="717"/>
      <c r="M125" s="717"/>
      <c r="N125" s="717"/>
      <c r="O125" s="717"/>
      <c r="P125" s="717"/>
      <c r="Q125" s="717"/>
      <c r="R125" s="717"/>
      <c r="S125" s="717"/>
      <c r="T125" s="717"/>
      <c r="U125" s="717"/>
      <c r="V125" s="717"/>
      <c r="W125" s="717"/>
      <c r="X125" s="717"/>
      <c r="Y125" s="717"/>
      <c r="Z125" s="717"/>
      <c r="AA125" s="898"/>
      <c r="AB125" s="964"/>
      <c r="AE125" s="898"/>
      <c r="AF125" s="898"/>
      <c r="AG125" s="898"/>
      <c r="AT125" s="898"/>
      <c r="AU125" s="898"/>
      <c r="AV125" s="898"/>
      <c r="AW125" s="898"/>
      <c r="BJ125" s="898"/>
      <c r="BK125" s="898"/>
      <c r="BL125" s="898"/>
      <c r="BM125" s="898"/>
      <c r="BZ125" s="898"/>
      <c r="CA125" s="898"/>
      <c r="CB125" s="898"/>
      <c r="CC125" s="898"/>
      <c r="CP125" s="898"/>
      <c r="CQ125" s="898"/>
      <c r="CR125" s="898"/>
      <c r="CS125" s="898"/>
      <c r="DF125" s="898"/>
      <c r="DG125" s="898"/>
      <c r="DH125" s="898"/>
      <c r="DI125" s="898"/>
      <c r="DV125" s="898"/>
      <c r="DW125" s="898"/>
      <c r="DX125" s="898"/>
      <c r="DY125" s="898"/>
      <c r="EL125" s="898"/>
      <c r="EM125" s="898"/>
      <c r="EN125" s="898"/>
      <c r="EO125" s="898"/>
      <c r="FB125" s="898"/>
      <c r="FC125" s="898"/>
      <c r="FD125" s="898"/>
      <c r="FE125" s="898"/>
      <c r="FR125" s="898"/>
      <c r="FS125" s="898"/>
      <c r="FT125" s="898"/>
      <c r="FU125" s="898"/>
      <c r="GH125" s="898"/>
      <c r="GI125" s="898"/>
      <c r="GJ125" s="898"/>
      <c r="GK125" s="898"/>
      <c r="GX125" s="898"/>
      <c r="GY125" s="898"/>
      <c r="GZ125" s="898"/>
      <c r="HA125" s="898"/>
      <c r="HN125" s="898"/>
      <c r="HO125" s="898"/>
      <c r="HP125" s="898"/>
      <c r="HQ125" s="898"/>
      <c r="ID125" s="898"/>
      <c r="IE125" s="898"/>
      <c r="IF125" s="898"/>
      <c r="IG125" s="898"/>
      <c r="IT125" s="898"/>
      <c r="IU125" s="898"/>
      <c r="IV125" s="898"/>
      <c r="IW125" s="898"/>
      <c r="JJ125" s="898"/>
      <c r="JK125" s="898"/>
      <c r="JL125" s="898"/>
      <c r="JM125" s="898"/>
      <c r="JZ125" s="898"/>
      <c r="KA125" s="898"/>
      <c r="KB125" s="898"/>
      <c r="KC125" s="898"/>
      <c r="KP125" s="898"/>
      <c r="KQ125" s="898"/>
      <c r="KR125" s="898"/>
      <c r="KS125" s="898"/>
      <c r="LF125" s="898"/>
      <c r="LG125" s="898"/>
      <c r="LH125" s="898"/>
      <c r="LI125" s="898"/>
      <c r="LV125" s="898"/>
      <c r="LW125" s="898"/>
      <c r="LX125" s="898"/>
      <c r="LY125" s="898"/>
      <c r="ML125" s="898"/>
      <c r="MM125" s="898"/>
      <c r="MN125" s="898"/>
      <c r="MO125" s="898"/>
      <c r="NB125" s="898"/>
      <c r="NC125" s="898"/>
      <c r="ND125" s="898"/>
      <c r="NE125" s="898"/>
      <c r="NR125" s="898"/>
      <c r="NS125" s="898"/>
      <c r="NT125" s="898"/>
      <c r="NU125" s="898"/>
      <c r="OH125" s="898"/>
      <c r="OI125" s="898"/>
      <c r="OJ125" s="898"/>
      <c r="OK125" s="898"/>
      <c r="OX125" s="898"/>
      <c r="OY125" s="898"/>
      <c r="OZ125" s="898"/>
      <c r="PA125" s="898"/>
      <c r="PN125" s="898"/>
      <c r="PO125" s="898"/>
      <c r="PP125" s="898"/>
      <c r="PQ125" s="898"/>
      <c r="QD125" s="898"/>
      <c r="QE125" s="898"/>
      <c r="QF125" s="898"/>
      <c r="QG125" s="898"/>
      <c r="QT125" s="898"/>
      <c r="QU125" s="898"/>
      <c r="QV125" s="898"/>
      <c r="QW125" s="898"/>
    </row>
    <row r="126" ht="21" customHeight="1">
      <c r="A126" s="898"/>
      <c r="B126" s="952"/>
      <c r="C126" s="953"/>
      <c r="D126" s="717"/>
      <c r="E126" s="717"/>
      <c r="F126" s="717"/>
      <c r="G126" s="717"/>
      <c r="H126" s="717"/>
      <c r="I126" s="717"/>
      <c r="J126" s="717"/>
      <c r="K126" s="717"/>
      <c r="L126" s="717"/>
      <c r="M126" s="717"/>
      <c r="N126" s="717"/>
      <c r="O126" s="717"/>
      <c r="P126" s="717"/>
      <c r="Q126" s="717"/>
      <c r="R126" s="717"/>
      <c r="S126" s="717"/>
      <c r="T126" s="717"/>
      <c r="U126" s="717"/>
      <c r="V126" s="717"/>
      <c r="W126" s="717"/>
      <c r="X126" s="717"/>
      <c r="Y126" s="717"/>
      <c r="Z126" s="717"/>
      <c r="AA126" s="898"/>
      <c r="AB126" s="964"/>
      <c r="AE126" s="945"/>
      <c r="AF126" s="899"/>
      <c r="AG126" s="899"/>
      <c r="AT126" s="898"/>
      <c r="AU126" s="898"/>
      <c r="AV126" s="898"/>
      <c r="AW126" s="898"/>
      <c r="BJ126" s="898"/>
      <c r="BK126" s="898"/>
      <c r="BL126" s="898"/>
      <c r="BM126" s="898"/>
      <c r="BZ126" s="898"/>
      <c r="CA126" s="898"/>
      <c r="CB126" s="898"/>
      <c r="CC126" s="898"/>
      <c r="CP126" s="898"/>
      <c r="CQ126" s="898"/>
      <c r="CR126" s="898"/>
      <c r="CS126" s="898"/>
      <c r="DF126" s="898"/>
      <c r="DG126" s="898"/>
      <c r="DH126" s="898"/>
      <c r="DI126" s="898"/>
      <c r="DV126" s="898"/>
      <c r="DW126" s="898"/>
      <c r="DX126" s="898"/>
      <c r="DY126" s="898"/>
      <c r="EL126" s="898"/>
      <c r="EM126" s="898"/>
      <c r="EN126" s="898"/>
      <c r="EO126" s="898"/>
      <c r="FB126" s="898"/>
      <c r="FC126" s="898"/>
      <c r="FD126" s="898"/>
      <c r="FE126" s="898"/>
      <c r="FR126" s="898"/>
      <c r="FS126" s="898"/>
      <c r="FT126" s="898"/>
      <c r="FU126" s="898"/>
      <c r="GH126" s="898"/>
      <c r="GI126" s="898"/>
      <c r="GJ126" s="898"/>
      <c r="GK126" s="898"/>
      <c r="GX126" s="898"/>
      <c r="GY126" s="898"/>
      <c r="GZ126" s="898"/>
      <c r="HA126" s="898"/>
      <c r="HN126" s="898"/>
      <c r="HO126" s="898"/>
      <c r="HP126" s="898"/>
      <c r="HQ126" s="898"/>
      <c r="ID126" s="898"/>
      <c r="IE126" s="898"/>
      <c r="IF126" s="898"/>
      <c r="IG126" s="898"/>
      <c r="IT126" s="898"/>
      <c r="IU126" s="898"/>
      <c r="IV126" s="898"/>
      <c r="IW126" s="898"/>
      <c r="JJ126" s="898"/>
      <c r="JK126" s="898"/>
      <c r="JL126" s="898"/>
      <c r="JM126" s="898"/>
      <c r="JZ126" s="898"/>
      <c r="KA126" s="898"/>
      <c r="KB126" s="898"/>
      <c r="KC126" s="898"/>
      <c r="KP126" s="898"/>
      <c r="KQ126" s="898"/>
      <c r="KR126" s="898"/>
      <c r="KS126" s="898"/>
      <c r="LF126" s="898"/>
      <c r="LG126" s="898"/>
      <c r="LH126" s="898"/>
      <c r="LI126" s="898"/>
      <c r="LV126" s="898"/>
      <c r="LW126" s="898"/>
      <c r="LX126" s="898"/>
      <c r="LY126" s="898"/>
      <c r="ML126" s="898"/>
      <c r="MM126" s="898"/>
      <c r="MN126" s="898"/>
      <c r="MO126" s="898"/>
      <c r="NB126" s="898"/>
      <c r="NC126" s="898"/>
      <c r="ND126" s="898"/>
      <c r="NE126" s="898"/>
      <c r="NR126" s="898"/>
      <c r="NS126" s="898"/>
      <c r="NT126" s="898"/>
      <c r="NU126" s="898"/>
      <c r="OH126" s="898"/>
      <c r="OI126" s="898"/>
      <c r="OJ126" s="898"/>
      <c r="OK126" s="898"/>
      <c r="OX126" s="898"/>
      <c r="OY126" s="898"/>
      <c r="OZ126" s="898"/>
      <c r="PA126" s="898"/>
      <c r="PN126" s="898"/>
      <c r="PO126" s="898"/>
      <c r="PP126" s="898"/>
      <c r="PQ126" s="898"/>
      <c r="QD126" s="898"/>
      <c r="QE126" s="898"/>
      <c r="QF126" s="898"/>
      <c r="QG126" s="898"/>
      <c r="QT126" s="898"/>
      <c r="QU126" s="898"/>
      <c r="QV126" s="898"/>
      <c r="QW126" s="898"/>
    </row>
    <row r="127" ht="21" customHeight="1">
      <c r="A127" s="898"/>
      <c r="B127" s="952"/>
      <c r="C127" s="953"/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717"/>
      <c r="V127" s="717"/>
      <c r="W127" s="717"/>
      <c r="X127" s="717"/>
      <c r="Y127" s="717"/>
      <c r="Z127" s="717"/>
      <c r="AA127" s="898"/>
      <c r="AB127" s="964"/>
      <c r="AE127" s="899"/>
      <c r="AF127" s="899"/>
      <c r="AG127" s="899"/>
      <c r="AT127" s="898"/>
      <c r="AU127" s="898"/>
      <c r="AV127" s="898"/>
      <c r="AW127" s="898"/>
      <c r="BJ127" s="898"/>
      <c r="BK127" s="898"/>
      <c r="BL127" s="898"/>
      <c r="BM127" s="898"/>
      <c r="BZ127" s="898"/>
      <c r="CA127" s="898"/>
      <c r="CB127" s="898"/>
      <c r="CC127" s="898"/>
      <c r="CP127" s="898"/>
      <c r="CQ127" s="898"/>
      <c r="CR127" s="898"/>
      <c r="CS127" s="898"/>
      <c r="DF127" s="898"/>
      <c r="DG127" s="898"/>
      <c r="DH127" s="898"/>
      <c r="DI127" s="898"/>
      <c r="DV127" s="898"/>
      <c r="DW127" s="898"/>
      <c r="DX127" s="898"/>
      <c r="DY127" s="898"/>
      <c r="EL127" s="898"/>
      <c r="EM127" s="898"/>
      <c r="EN127" s="898"/>
      <c r="EO127" s="898"/>
      <c r="FB127" s="898"/>
      <c r="FC127" s="898"/>
      <c r="FD127" s="898"/>
      <c r="FE127" s="898"/>
      <c r="FR127" s="898"/>
      <c r="FS127" s="898"/>
      <c r="FT127" s="898"/>
      <c r="FU127" s="898"/>
      <c r="GH127" s="898"/>
      <c r="GI127" s="898"/>
      <c r="GJ127" s="898"/>
      <c r="GK127" s="898"/>
      <c r="GX127" s="898"/>
      <c r="GY127" s="898"/>
      <c r="GZ127" s="898"/>
      <c r="HA127" s="898"/>
      <c r="HN127" s="898"/>
      <c r="HO127" s="898"/>
      <c r="HP127" s="898"/>
      <c r="HQ127" s="898"/>
      <c r="ID127" s="898"/>
      <c r="IE127" s="898"/>
      <c r="IF127" s="898"/>
      <c r="IG127" s="898"/>
      <c r="IT127" s="898"/>
      <c r="IU127" s="898"/>
      <c r="IV127" s="898"/>
      <c r="IW127" s="898"/>
      <c r="JJ127" s="898"/>
      <c r="JK127" s="898"/>
      <c r="JL127" s="898"/>
      <c r="JM127" s="898"/>
      <c r="JZ127" s="898"/>
      <c r="KA127" s="898"/>
      <c r="KB127" s="898"/>
      <c r="KC127" s="898"/>
      <c r="KP127" s="898"/>
      <c r="KQ127" s="898"/>
      <c r="KR127" s="898"/>
      <c r="KS127" s="898"/>
      <c r="LF127" s="898"/>
      <c r="LG127" s="898"/>
      <c r="LH127" s="898"/>
      <c r="LI127" s="898"/>
      <c r="LV127" s="898"/>
      <c r="LW127" s="898"/>
      <c r="LX127" s="898"/>
      <c r="LY127" s="898"/>
      <c r="ML127" s="898"/>
      <c r="MM127" s="898"/>
      <c r="MN127" s="898"/>
      <c r="MO127" s="898"/>
      <c r="NB127" s="898"/>
      <c r="NC127" s="898"/>
      <c r="ND127" s="898"/>
      <c r="NE127" s="898"/>
      <c r="NR127" s="898"/>
      <c r="NS127" s="898"/>
      <c r="NT127" s="898"/>
      <c r="NU127" s="898"/>
      <c r="OH127" s="898"/>
      <c r="OI127" s="898"/>
      <c r="OJ127" s="898"/>
      <c r="OK127" s="898"/>
      <c r="OX127" s="898"/>
      <c r="OY127" s="898"/>
      <c r="OZ127" s="898"/>
      <c r="PA127" s="898"/>
      <c r="PN127" s="898"/>
      <c r="PO127" s="898"/>
      <c r="PP127" s="898"/>
      <c r="PQ127" s="898"/>
      <c r="QD127" s="898"/>
      <c r="QE127" s="898"/>
      <c r="QF127" s="898"/>
      <c r="QG127" s="898"/>
      <c r="QT127" s="898"/>
      <c r="QU127" s="898"/>
      <c r="QV127" s="898"/>
      <c r="QW127" s="898"/>
    </row>
    <row r="128" ht="21" customHeight="1">
      <c r="A128" s="898"/>
      <c r="B128" s="952"/>
      <c r="C128" s="953"/>
      <c r="D128" s="717"/>
      <c r="E128" s="717"/>
      <c r="F128" s="717"/>
      <c r="G128" s="717"/>
      <c r="H128" s="717"/>
      <c r="I128" s="717"/>
      <c r="J128" s="717"/>
      <c r="K128" s="717"/>
      <c r="L128" s="717"/>
      <c r="M128" s="717"/>
      <c r="N128" s="717"/>
      <c r="O128" s="717"/>
      <c r="P128" s="717"/>
      <c r="Q128" s="717"/>
      <c r="R128" s="717"/>
      <c r="S128" s="717"/>
      <c r="T128" s="717"/>
      <c r="U128" s="717"/>
      <c r="V128" s="717"/>
      <c r="W128" s="717"/>
      <c r="X128" s="717"/>
      <c r="Y128" s="717"/>
      <c r="Z128" s="717"/>
      <c r="AA128" s="898"/>
      <c r="AB128" s="964"/>
      <c r="AE128" s="899"/>
      <c r="AF128" s="899"/>
      <c r="AG128" s="899"/>
      <c r="AT128" s="898"/>
      <c r="AU128" s="898"/>
      <c r="AV128" s="898"/>
      <c r="AW128" s="898"/>
      <c r="BJ128" s="898"/>
      <c r="BK128" s="898"/>
      <c r="BL128" s="898"/>
      <c r="BM128" s="898"/>
      <c r="BZ128" s="898"/>
      <c r="CA128" s="898"/>
      <c r="CB128" s="898"/>
      <c r="CC128" s="898"/>
      <c r="CP128" s="898"/>
      <c r="CQ128" s="898"/>
      <c r="CR128" s="898"/>
      <c r="CS128" s="898"/>
      <c r="DF128" s="898"/>
      <c r="DG128" s="898"/>
      <c r="DH128" s="898"/>
      <c r="DI128" s="898"/>
      <c r="DV128" s="898"/>
      <c r="DW128" s="898"/>
      <c r="DX128" s="898"/>
      <c r="DY128" s="898"/>
      <c r="EL128" s="898"/>
      <c r="EM128" s="898"/>
      <c r="EN128" s="898"/>
      <c r="EO128" s="898"/>
      <c r="FB128" s="898"/>
      <c r="FC128" s="898"/>
      <c r="FD128" s="898"/>
      <c r="FE128" s="898"/>
      <c r="FR128" s="898"/>
      <c r="FS128" s="898"/>
      <c r="FT128" s="898"/>
      <c r="FU128" s="898"/>
      <c r="GH128" s="898"/>
      <c r="GI128" s="898"/>
      <c r="GJ128" s="898"/>
      <c r="GK128" s="898"/>
      <c r="GX128" s="898"/>
      <c r="GY128" s="898"/>
      <c r="GZ128" s="898"/>
      <c r="HA128" s="898"/>
      <c r="HN128" s="898"/>
      <c r="HO128" s="898"/>
      <c r="HP128" s="898"/>
      <c r="HQ128" s="898"/>
      <c r="ID128" s="898"/>
      <c r="IE128" s="898"/>
      <c r="IF128" s="898"/>
      <c r="IG128" s="898"/>
      <c r="IT128" s="898"/>
      <c r="IU128" s="898"/>
      <c r="IV128" s="898"/>
      <c r="IW128" s="898"/>
      <c r="JJ128" s="898"/>
      <c r="JK128" s="898"/>
      <c r="JL128" s="898"/>
      <c r="JM128" s="898"/>
      <c r="JZ128" s="898"/>
      <c r="KA128" s="898"/>
      <c r="KB128" s="898"/>
      <c r="KC128" s="898"/>
      <c r="KP128" s="898"/>
      <c r="KQ128" s="898"/>
      <c r="KR128" s="898"/>
      <c r="KS128" s="898"/>
      <c r="LF128" s="898"/>
      <c r="LG128" s="898"/>
      <c r="LH128" s="898"/>
      <c r="LI128" s="898"/>
      <c r="LV128" s="898"/>
      <c r="LW128" s="898"/>
      <c r="LX128" s="898"/>
      <c r="LY128" s="898"/>
      <c r="ML128" s="898"/>
      <c r="MM128" s="898"/>
      <c r="MN128" s="898"/>
      <c r="MO128" s="898"/>
      <c r="NB128" s="898"/>
      <c r="NC128" s="898"/>
      <c r="ND128" s="898"/>
      <c r="NE128" s="898"/>
      <c r="NR128" s="898"/>
      <c r="NS128" s="898"/>
      <c r="NT128" s="898"/>
      <c r="NU128" s="898"/>
      <c r="OH128" s="898"/>
      <c r="OI128" s="898"/>
      <c r="OJ128" s="898"/>
      <c r="OK128" s="898"/>
      <c r="OX128" s="898"/>
      <c r="OY128" s="898"/>
      <c r="OZ128" s="898"/>
      <c r="PA128" s="898"/>
      <c r="PN128" s="898"/>
      <c r="PO128" s="898"/>
      <c r="PP128" s="898"/>
      <c r="PQ128" s="898"/>
      <c r="QD128" s="898"/>
      <c r="QE128" s="898"/>
      <c r="QF128" s="898"/>
      <c r="QG128" s="898"/>
      <c r="QT128" s="898"/>
      <c r="QU128" s="898"/>
      <c r="QV128" s="898"/>
      <c r="QW128" s="898"/>
    </row>
    <row r="129" ht="21" customHeight="1">
      <c r="A129" s="898"/>
      <c r="B129" s="952"/>
      <c r="C129" s="953"/>
      <c r="D129" s="717"/>
      <c r="E129" s="717"/>
      <c r="F129" s="717"/>
      <c r="G129" s="717"/>
      <c r="H129" s="717"/>
      <c r="I129" s="717"/>
      <c r="J129" s="717"/>
      <c r="K129" s="717"/>
      <c r="L129" s="717"/>
      <c r="M129" s="717"/>
      <c r="N129" s="717"/>
      <c r="O129" s="717"/>
      <c r="P129" s="717"/>
      <c r="Q129" s="717"/>
      <c r="R129" s="717"/>
      <c r="S129" s="717"/>
      <c r="T129" s="717"/>
      <c r="U129" s="717"/>
      <c r="V129" s="717"/>
      <c r="W129" s="717"/>
      <c r="X129" s="717"/>
      <c r="Y129" s="717"/>
      <c r="Z129" s="717"/>
      <c r="AA129" s="898"/>
      <c r="AB129" s="964"/>
      <c r="AE129" s="899"/>
      <c r="AF129" s="899"/>
      <c r="AG129" s="899"/>
      <c r="AT129" s="898"/>
      <c r="AU129" s="898"/>
      <c r="AV129" s="898"/>
      <c r="AW129" s="898"/>
      <c r="BJ129" s="898"/>
      <c r="BK129" s="898"/>
      <c r="BL129" s="898"/>
      <c r="BM129" s="898"/>
      <c r="BZ129" s="898"/>
      <c r="CA129" s="898"/>
      <c r="CB129" s="898"/>
      <c r="CC129" s="898"/>
      <c r="CP129" s="898"/>
      <c r="CQ129" s="898"/>
      <c r="CR129" s="898"/>
      <c r="CS129" s="898"/>
      <c r="DF129" s="898"/>
      <c r="DG129" s="898"/>
      <c r="DH129" s="898"/>
      <c r="DI129" s="898"/>
      <c r="DV129" s="898"/>
      <c r="DW129" s="898"/>
      <c r="DX129" s="898"/>
      <c r="DY129" s="898"/>
      <c r="EL129" s="898"/>
      <c r="EM129" s="898"/>
      <c r="EN129" s="898"/>
      <c r="EO129" s="898"/>
      <c r="FB129" s="898"/>
      <c r="FC129" s="898"/>
      <c r="FD129" s="898"/>
      <c r="FE129" s="898"/>
      <c r="FR129" s="898"/>
      <c r="FS129" s="898"/>
      <c r="FT129" s="898"/>
      <c r="FU129" s="898"/>
      <c r="GH129" s="898"/>
      <c r="GI129" s="898"/>
      <c r="GJ129" s="898"/>
      <c r="GK129" s="898"/>
      <c r="GX129" s="898"/>
      <c r="GY129" s="898"/>
      <c r="GZ129" s="898"/>
      <c r="HA129" s="898"/>
      <c r="HN129" s="898"/>
      <c r="HO129" s="898"/>
      <c r="HP129" s="898"/>
      <c r="HQ129" s="898"/>
      <c r="ID129" s="898"/>
      <c r="IE129" s="898"/>
      <c r="IF129" s="898"/>
      <c r="IG129" s="898"/>
      <c r="IT129" s="898"/>
      <c r="IU129" s="898"/>
      <c r="IV129" s="898"/>
      <c r="IW129" s="898"/>
      <c r="JJ129" s="898"/>
      <c r="JK129" s="898"/>
      <c r="JL129" s="898"/>
      <c r="JM129" s="898"/>
      <c r="JZ129" s="898"/>
      <c r="KA129" s="898"/>
      <c r="KB129" s="898"/>
      <c r="KC129" s="898"/>
      <c r="KP129" s="898"/>
      <c r="KQ129" s="898"/>
      <c r="KR129" s="898"/>
      <c r="KS129" s="898"/>
      <c r="LF129" s="898"/>
      <c r="LG129" s="898"/>
      <c r="LH129" s="898"/>
      <c r="LI129" s="898"/>
      <c r="LV129" s="898"/>
      <c r="LW129" s="898"/>
      <c r="LX129" s="898"/>
      <c r="LY129" s="898"/>
      <c r="ML129" s="898"/>
      <c r="MM129" s="898"/>
      <c r="MN129" s="898"/>
      <c r="MO129" s="898"/>
      <c r="NB129" s="898"/>
      <c r="NC129" s="898"/>
      <c r="ND129" s="898"/>
      <c r="NE129" s="898"/>
      <c r="NR129" s="898"/>
      <c r="NS129" s="898"/>
      <c r="NT129" s="898"/>
      <c r="NU129" s="898"/>
      <c r="OH129" s="898"/>
      <c r="OI129" s="898"/>
      <c r="OJ129" s="898"/>
      <c r="OK129" s="898"/>
      <c r="OX129" s="898"/>
      <c r="OY129" s="898"/>
      <c r="OZ129" s="898"/>
      <c r="PA129" s="898"/>
      <c r="PN129" s="898"/>
      <c r="PO129" s="898"/>
      <c r="PP129" s="898"/>
      <c r="PQ129" s="898"/>
      <c r="QD129" s="898"/>
      <c r="QE129" s="898"/>
      <c r="QF129" s="898"/>
      <c r="QG129" s="898"/>
      <c r="QT129" s="898"/>
      <c r="QU129" s="898"/>
      <c r="QV129" s="898"/>
      <c r="QW129" s="898"/>
    </row>
    <row r="130" ht="21" customHeight="1">
      <c r="A130" s="898"/>
      <c r="B130" s="952"/>
      <c r="C130" s="953"/>
      <c r="D130" s="717"/>
      <c r="E130" s="717"/>
      <c r="F130" s="717"/>
      <c r="G130" s="717"/>
      <c r="H130" s="717"/>
      <c r="I130" s="717"/>
      <c r="J130" s="717"/>
      <c r="K130" s="717"/>
      <c r="L130" s="717"/>
      <c r="M130" s="717"/>
      <c r="N130" s="717"/>
      <c r="O130" s="717"/>
      <c r="P130" s="717"/>
      <c r="Q130" s="717"/>
      <c r="R130" s="717"/>
      <c r="S130" s="717"/>
      <c r="T130" s="717"/>
      <c r="U130" s="717"/>
      <c r="V130" s="717"/>
      <c r="W130" s="717"/>
      <c r="X130" s="717"/>
      <c r="Y130" s="717"/>
      <c r="Z130" s="717"/>
      <c r="AA130" s="898"/>
      <c r="AB130" s="964"/>
      <c r="AE130" s="899"/>
      <c r="AF130" s="899"/>
      <c r="AG130" s="899"/>
      <c r="AT130" s="898"/>
      <c r="AU130" s="898"/>
      <c r="AV130" s="898"/>
      <c r="AW130" s="898"/>
      <c r="BJ130" s="898"/>
      <c r="BK130" s="898"/>
      <c r="BL130" s="898"/>
      <c r="BM130" s="898"/>
      <c r="BZ130" s="898"/>
      <c r="CA130" s="898"/>
      <c r="CB130" s="898"/>
      <c r="CC130" s="898"/>
      <c r="CP130" s="898"/>
      <c r="CQ130" s="898"/>
      <c r="CR130" s="898"/>
      <c r="CS130" s="898"/>
      <c r="DF130" s="898"/>
      <c r="DG130" s="898"/>
      <c r="DH130" s="898"/>
      <c r="DI130" s="898"/>
      <c r="DV130" s="898"/>
      <c r="DW130" s="898"/>
      <c r="DX130" s="898"/>
      <c r="DY130" s="898"/>
      <c r="EL130" s="898"/>
      <c r="EM130" s="898"/>
      <c r="EN130" s="898"/>
      <c r="EO130" s="898"/>
      <c r="FB130" s="898"/>
      <c r="FC130" s="898"/>
      <c r="FD130" s="898"/>
      <c r="FE130" s="898"/>
      <c r="FR130" s="898"/>
      <c r="FS130" s="898"/>
      <c r="FT130" s="898"/>
      <c r="FU130" s="898"/>
      <c r="GH130" s="898"/>
      <c r="GI130" s="898"/>
      <c r="GJ130" s="898"/>
      <c r="GK130" s="898"/>
      <c r="GX130" s="898"/>
      <c r="GY130" s="898"/>
      <c r="GZ130" s="898"/>
      <c r="HA130" s="898"/>
      <c r="HN130" s="898"/>
      <c r="HO130" s="898"/>
      <c r="HP130" s="898"/>
      <c r="HQ130" s="898"/>
      <c r="ID130" s="898"/>
      <c r="IE130" s="898"/>
      <c r="IF130" s="898"/>
      <c r="IG130" s="898"/>
      <c r="IT130" s="898"/>
      <c r="IU130" s="898"/>
      <c r="IV130" s="898"/>
      <c r="IW130" s="898"/>
      <c r="JJ130" s="898"/>
      <c r="JK130" s="898"/>
      <c r="JL130" s="898"/>
      <c r="JM130" s="898"/>
      <c r="JZ130" s="898"/>
      <c r="KA130" s="898"/>
      <c r="KB130" s="898"/>
      <c r="KC130" s="898"/>
      <c r="KP130" s="898"/>
      <c r="KQ130" s="898"/>
      <c r="KR130" s="898"/>
      <c r="KS130" s="898"/>
      <c r="LF130" s="898"/>
      <c r="LG130" s="898"/>
      <c r="LH130" s="898"/>
      <c r="LI130" s="898"/>
      <c r="LV130" s="898"/>
      <c r="LW130" s="898"/>
      <c r="LX130" s="898"/>
      <c r="LY130" s="898"/>
      <c r="ML130" s="898"/>
      <c r="MM130" s="898"/>
      <c r="MN130" s="898"/>
      <c r="MO130" s="898"/>
      <c r="NB130" s="898"/>
      <c r="NC130" s="898"/>
      <c r="ND130" s="898"/>
      <c r="NE130" s="898"/>
      <c r="NR130" s="898"/>
      <c r="NS130" s="898"/>
      <c r="NT130" s="898"/>
      <c r="NU130" s="898"/>
      <c r="OH130" s="898"/>
      <c r="OI130" s="898"/>
      <c r="OJ130" s="898"/>
      <c r="OK130" s="898"/>
      <c r="OX130" s="898"/>
      <c r="OY130" s="898"/>
      <c r="OZ130" s="898"/>
      <c r="PA130" s="898"/>
      <c r="PN130" s="898"/>
      <c r="PO130" s="898"/>
      <c r="PP130" s="898"/>
      <c r="PQ130" s="898"/>
      <c r="QD130" s="898"/>
      <c r="QE130" s="898"/>
      <c r="QF130" s="898"/>
      <c r="QG130" s="898"/>
      <c r="QT130" s="898"/>
      <c r="QU130" s="898"/>
      <c r="QV130" s="898"/>
      <c r="QW130" s="898"/>
    </row>
    <row r="131" ht="21" customHeight="1">
      <c r="A131" s="898"/>
      <c r="B131" s="952"/>
      <c r="C131" s="953"/>
      <c r="D131" s="717"/>
      <c r="E131" s="717"/>
      <c r="F131" s="717"/>
      <c r="G131" s="717"/>
      <c r="H131" s="717"/>
      <c r="I131" s="717"/>
      <c r="J131" s="717"/>
      <c r="K131" s="717"/>
      <c r="L131" s="717"/>
      <c r="M131" s="717"/>
      <c r="N131" s="717"/>
      <c r="O131" s="717"/>
      <c r="P131" s="717"/>
      <c r="Q131" s="717"/>
      <c r="R131" s="717"/>
      <c r="S131" s="717"/>
      <c r="T131" s="717"/>
      <c r="U131" s="717"/>
      <c r="V131" s="717"/>
      <c r="W131" s="717"/>
      <c r="X131" s="717"/>
      <c r="Y131" s="717"/>
      <c r="Z131" s="717"/>
      <c r="AA131" s="898"/>
      <c r="AB131" s="964"/>
      <c r="AE131" s="899"/>
      <c r="AF131" s="899"/>
      <c r="AG131" s="899"/>
      <c r="AT131" s="898"/>
      <c r="AU131" s="898"/>
      <c r="AV131" s="898"/>
      <c r="AW131" s="898"/>
      <c r="BJ131" s="898"/>
      <c r="BK131" s="898"/>
      <c r="BL131" s="898"/>
      <c r="BM131" s="898"/>
      <c r="BZ131" s="898"/>
      <c r="CA131" s="898"/>
      <c r="CB131" s="898"/>
      <c r="CC131" s="898"/>
      <c r="CP131" s="898"/>
      <c r="CQ131" s="898"/>
      <c r="CR131" s="898"/>
      <c r="CS131" s="898"/>
      <c r="DF131" s="898"/>
      <c r="DG131" s="898"/>
      <c r="DH131" s="898"/>
      <c r="DI131" s="898"/>
      <c r="DV131" s="898"/>
      <c r="DW131" s="898"/>
      <c r="DX131" s="898"/>
      <c r="DY131" s="898"/>
      <c r="EL131" s="898"/>
      <c r="EM131" s="898"/>
      <c r="EN131" s="898"/>
      <c r="EO131" s="898"/>
      <c r="FB131" s="898"/>
      <c r="FC131" s="898"/>
      <c r="FD131" s="898"/>
      <c r="FE131" s="898"/>
      <c r="FR131" s="898"/>
      <c r="FS131" s="898"/>
      <c r="FT131" s="898"/>
      <c r="FU131" s="898"/>
      <c r="GH131" s="898"/>
      <c r="GI131" s="898"/>
      <c r="GJ131" s="898"/>
      <c r="GK131" s="898"/>
      <c r="GX131" s="898"/>
      <c r="GY131" s="898"/>
      <c r="GZ131" s="898"/>
      <c r="HA131" s="898"/>
      <c r="HN131" s="898"/>
      <c r="HO131" s="898"/>
      <c r="HP131" s="898"/>
      <c r="HQ131" s="898"/>
      <c r="ID131" s="898"/>
      <c r="IE131" s="898"/>
      <c r="IF131" s="898"/>
      <c r="IG131" s="898"/>
      <c r="IT131" s="898"/>
      <c r="IU131" s="898"/>
      <c r="IV131" s="898"/>
      <c r="IW131" s="898"/>
      <c r="JJ131" s="898"/>
      <c r="JK131" s="898"/>
      <c r="JL131" s="898"/>
      <c r="JM131" s="898"/>
      <c r="JZ131" s="898"/>
      <c r="KA131" s="898"/>
      <c r="KB131" s="898"/>
      <c r="KC131" s="898"/>
      <c r="KP131" s="898"/>
      <c r="KQ131" s="898"/>
      <c r="KR131" s="898"/>
      <c r="KS131" s="898"/>
      <c r="LF131" s="898"/>
      <c r="LG131" s="898"/>
      <c r="LH131" s="898"/>
      <c r="LI131" s="898"/>
      <c r="LV131" s="898"/>
      <c r="LW131" s="898"/>
      <c r="LX131" s="898"/>
      <c r="LY131" s="898"/>
      <c r="ML131" s="898"/>
      <c r="MM131" s="898"/>
      <c r="MN131" s="898"/>
      <c r="MO131" s="898"/>
      <c r="NB131" s="898"/>
      <c r="NC131" s="898"/>
      <c r="ND131" s="898"/>
      <c r="NE131" s="898"/>
      <c r="NR131" s="898"/>
      <c r="NS131" s="898"/>
      <c r="NT131" s="898"/>
      <c r="NU131" s="898"/>
      <c r="OH131" s="898"/>
      <c r="OI131" s="898"/>
      <c r="OJ131" s="898"/>
      <c r="OK131" s="898"/>
      <c r="OX131" s="898"/>
      <c r="OY131" s="898"/>
      <c r="OZ131" s="898"/>
      <c r="PA131" s="898"/>
      <c r="PN131" s="898"/>
      <c r="PO131" s="898"/>
      <c r="PP131" s="898"/>
      <c r="PQ131" s="898"/>
      <c r="QD131" s="898"/>
      <c r="QE131" s="898"/>
      <c r="QF131" s="898"/>
      <c r="QG131" s="898"/>
      <c r="QT131" s="898"/>
      <c r="QU131" s="898"/>
      <c r="QV131" s="898"/>
      <c r="QW131" s="898"/>
    </row>
    <row r="132" ht="21" customHeight="1">
      <c r="A132" s="898"/>
      <c r="B132" s="952"/>
      <c r="C132" s="953"/>
      <c r="D132" s="717"/>
      <c r="E132" s="717"/>
      <c r="F132" s="717"/>
      <c r="G132" s="717"/>
      <c r="H132" s="717"/>
      <c r="I132" s="717"/>
      <c r="J132" s="717"/>
      <c r="K132" s="717"/>
      <c r="L132" s="717"/>
      <c r="M132" s="717"/>
      <c r="N132" s="717"/>
      <c r="O132" s="717"/>
      <c r="P132" s="717"/>
      <c r="Q132" s="717"/>
      <c r="R132" s="717"/>
      <c r="S132" s="717"/>
      <c r="T132" s="717"/>
      <c r="U132" s="717"/>
      <c r="V132" s="717"/>
      <c r="W132" s="717"/>
      <c r="X132" s="717"/>
      <c r="Y132" s="717"/>
      <c r="Z132" s="717"/>
      <c r="AA132" s="898"/>
      <c r="AB132" s="964"/>
      <c r="AE132" s="899"/>
      <c r="AF132" s="899"/>
      <c r="AG132" s="899"/>
      <c r="AT132" s="898"/>
      <c r="AU132" s="898"/>
      <c r="AV132" s="898"/>
      <c r="AW132" s="898"/>
      <c r="BJ132" s="898"/>
      <c r="BK132" s="898"/>
      <c r="BL132" s="898"/>
      <c r="BM132" s="898"/>
      <c r="BZ132" s="898"/>
      <c r="CA132" s="898"/>
      <c r="CB132" s="898"/>
      <c r="CC132" s="898"/>
      <c r="CP132" s="898"/>
      <c r="CQ132" s="898"/>
      <c r="CR132" s="898"/>
      <c r="CS132" s="898"/>
      <c r="DF132" s="898"/>
      <c r="DG132" s="898"/>
      <c r="DH132" s="898"/>
      <c r="DI132" s="898"/>
      <c r="DV132" s="898"/>
      <c r="DW132" s="898"/>
      <c r="DX132" s="898"/>
      <c r="DY132" s="898"/>
      <c r="EL132" s="898"/>
      <c r="EM132" s="898"/>
      <c r="EN132" s="898"/>
      <c r="EO132" s="898"/>
      <c r="FB132" s="898"/>
      <c r="FC132" s="898"/>
      <c r="FD132" s="898"/>
      <c r="FE132" s="898"/>
      <c r="FR132" s="898"/>
      <c r="FS132" s="898"/>
      <c r="FT132" s="898"/>
      <c r="FU132" s="898"/>
      <c r="GH132" s="898"/>
      <c r="GI132" s="898"/>
      <c r="GJ132" s="898"/>
      <c r="GK132" s="898"/>
      <c r="GX132" s="898"/>
      <c r="GY132" s="898"/>
      <c r="GZ132" s="898"/>
      <c r="HA132" s="898"/>
      <c r="HN132" s="898"/>
      <c r="HO132" s="898"/>
      <c r="HP132" s="898"/>
      <c r="HQ132" s="898"/>
      <c r="ID132" s="898"/>
      <c r="IE132" s="898"/>
      <c r="IF132" s="898"/>
      <c r="IG132" s="898"/>
      <c r="IT132" s="898"/>
      <c r="IU132" s="898"/>
      <c r="IV132" s="898"/>
      <c r="IW132" s="898"/>
      <c r="JJ132" s="898"/>
      <c r="JK132" s="898"/>
      <c r="JL132" s="898"/>
      <c r="JM132" s="898"/>
      <c r="JZ132" s="898"/>
      <c r="KA132" s="898"/>
      <c r="KB132" s="898"/>
      <c r="KC132" s="898"/>
      <c r="KP132" s="898"/>
      <c r="KQ132" s="898"/>
      <c r="KR132" s="898"/>
      <c r="KS132" s="898"/>
      <c r="LF132" s="898"/>
      <c r="LG132" s="898"/>
      <c r="LH132" s="898"/>
      <c r="LI132" s="898"/>
      <c r="LV132" s="898"/>
      <c r="LW132" s="898"/>
      <c r="LX132" s="898"/>
      <c r="LY132" s="898"/>
      <c r="ML132" s="898"/>
      <c r="MM132" s="898"/>
      <c r="MN132" s="898"/>
      <c r="MO132" s="898"/>
      <c r="NB132" s="898"/>
      <c r="NC132" s="898"/>
      <c r="ND132" s="898"/>
      <c r="NE132" s="898"/>
      <c r="NR132" s="898"/>
      <c r="NS132" s="898"/>
      <c r="NT132" s="898"/>
      <c r="NU132" s="898"/>
      <c r="OH132" s="898"/>
      <c r="OI132" s="898"/>
      <c r="OJ132" s="898"/>
      <c r="OK132" s="898"/>
      <c r="OX132" s="898"/>
      <c r="OY132" s="898"/>
      <c r="OZ132" s="898"/>
      <c r="PA132" s="898"/>
      <c r="PN132" s="898"/>
      <c r="PO132" s="898"/>
      <c r="PP132" s="898"/>
      <c r="PQ132" s="898"/>
      <c r="QD132" s="898"/>
      <c r="QE132" s="898"/>
      <c r="QF132" s="898"/>
      <c r="QG132" s="898"/>
      <c r="QT132" s="898"/>
      <c r="QU132" s="898"/>
      <c r="QV132" s="898"/>
      <c r="QW132" s="898"/>
    </row>
    <row r="133" ht="21" customHeight="1">
      <c r="A133" s="898"/>
      <c r="B133" s="952"/>
      <c r="C133" s="953"/>
      <c r="D133" s="717"/>
      <c r="E133" s="717"/>
      <c r="F133" s="717"/>
      <c r="G133" s="717"/>
      <c r="H133" s="717"/>
      <c r="I133" s="717"/>
      <c r="J133" s="717"/>
      <c r="K133" s="717"/>
      <c r="L133" s="717"/>
      <c r="M133" s="717"/>
      <c r="N133" s="717"/>
      <c r="O133" s="717"/>
      <c r="P133" s="717"/>
      <c r="Q133" s="717"/>
      <c r="R133" s="717"/>
      <c r="S133" s="717"/>
      <c r="T133" s="717"/>
      <c r="U133" s="717"/>
      <c r="V133" s="717"/>
      <c r="W133" s="717"/>
      <c r="X133" s="717"/>
      <c r="Y133" s="717"/>
      <c r="Z133" s="717"/>
      <c r="AA133" s="898"/>
      <c r="AB133" s="964"/>
      <c r="AE133" s="899"/>
      <c r="AF133" s="899"/>
      <c r="AG133" s="899"/>
      <c r="AT133" s="898"/>
      <c r="AU133" s="898"/>
      <c r="AV133" s="898"/>
      <c r="AW133" s="898"/>
      <c r="BJ133" s="898"/>
      <c r="BK133" s="898"/>
      <c r="BL133" s="898"/>
      <c r="BM133" s="898"/>
      <c r="BZ133" s="898"/>
      <c r="CA133" s="898"/>
      <c r="CB133" s="898"/>
      <c r="CC133" s="898"/>
      <c r="CP133" s="898"/>
      <c r="CQ133" s="898"/>
      <c r="CR133" s="898"/>
      <c r="CS133" s="898"/>
      <c r="DF133" s="898"/>
      <c r="DG133" s="898"/>
      <c r="DH133" s="898"/>
      <c r="DI133" s="898"/>
      <c r="DV133" s="898"/>
      <c r="DW133" s="898"/>
      <c r="DX133" s="898"/>
      <c r="DY133" s="898"/>
      <c r="EL133" s="898"/>
      <c r="EM133" s="898"/>
      <c r="EN133" s="898"/>
      <c r="EO133" s="898"/>
      <c r="FB133" s="898"/>
      <c r="FC133" s="898"/>
      <c r="FD133" s="898"/>
      <c r="FE133" s="898"/>
      <c r="FR133" s="898"/>
      <c r="FS133" s="898"/>
      <c r="FT133" s="898"/>
      <c r="FU133" s="898"/>
      <c r="GH133" s="898"/>
      <c r="GI133" s="898"/>
      <c r="GJ133" s="898"/>
      <c r="GK133" s="898"/>
      <c r="GX133" s="898"/>
      <c r="GY133" s="898"/>
      <c r="GZ133" s="898"/>
      <c r="HA133" s="898"/>
      <c r="HN133" s="898"/>
      <c r="HO133" s="898"/>
      <c r="HP133" s="898"/>
      <c r="HQ133" s="898"/>
      <c r="ID133" s="898"/>
      <c r="IE133" s="898"/>
      <c r="IF133" s="898"/>
      <c r="IG133" s="898"/>
      <c r="IT133" s="898"/>
      <c r="IU133" s="898"/>
      <c r="IV133" s="898"/>
      <c r="IW133" s="898"/>
      <c r="JJ133" s="898"/>
      <c r="JK133" s="898"/>
      <c r="JL133" s="898"/>
      <c r="JM133" s="898"/>
      <c r="JZ133" s="898"/>
      <c r="KA133" s="898"/>
      <c r="KB133" s="898"/>
      <c r="KC133" s="898"/>
      <c r="KP133" s="898"/>
      <c r="KQ133" s="898"/>
      <c r="KR133" s="898"/>
      <c r="KS133" s="898"/>
      <c r="LF133" s="898"/>
      <c r="LG133" s="898"/>
      <c r="LH133" s="898"/>
      <c r="LI133" s="898"/>
      <c r="LV133" s="898"/>
      <c r="LW133" s="898"/>
      <c r="LX133" s="898"/>
      <c r="LY133" s="898"/>
      <c r="ML133" s="898"/>
      <c r="MM133" s="898"/>
      <c r="MN133" s="898"/>
      <c r="MO133" s="898"/>
      <c r="NB133" s="898"/>
      <c r="NC133" s="898"/>
      <c r="ND133" s="898"/>
      <c r="NE133" s="898"/>
      <c r="NR133" s="898"/>
      <c r="NS133" s="898"/>
      <c r="NT133" s="898"/>
      <c r="NU133" s="898"/>
      <c r="OH133" s="898"/>
      <c r="OI133" s="898"/>
      <c r="OJ133" s="898"/>
      <c r="OK133" s="898"/>
      <c r="OX133" s="898"/>
      <c r="OY133" s="898"/>
      <c r="OZ133" s="898"/>
      <c r="PA133" s="898"/>
      <c r="PN133" s="898"/>
      <c r="PO133" s="898"/>
      <c r="PP133" s="898"/>
      <c r="PQ133" s="898"/>
      <c r="QD133" s="898"/>
      <c r="QE133" s="898"/>
      <c r="QF133" s="898"/>
      <c r="QG133" s="898"/>
      <c r="QT133" s="898"/>
      <c r="QU133" s="898"/>
      <c r="QV133" s="898"/>
      <c r="QW133" s="898"/>
    </row>
    <row r="134" ht="21" customHeight="1">
      <c r="A134" s="898"/>
      <c r="B134" s="952"/>
      <c r="C134" s="953"/>
      <c r="D134" s="717"/>
      <c r="E134" s="717"/>
      <c r="F134" s="717"/>
      <c r="G134" s="717"/>
      <c r="H134" s="717"/>
      <c r="I134" s="717"/>
      <c r="J134" s="717"/>
      <c r="K134" s="717"/>
      <c r="L134" s="717"/>
      <c r="M134" s="717"/>
      <c r="N134" s="717"/>
      <c r="O134" s="717"/>
      <c r="P134" s="717"/>
      <c r="Q134" s="717"/>
      <c r="R134" s="717"/>
      <c r="S134" s="717"/>
      <c r="T134" s="717"/>
      <c r="U134" s="717"/>
      <c r="V134" s="717"/>
      <c r="W134" s="717"/>
      <c r="X134" s="717"/>
      <c r="Y134" s="717"/>
      <c r="Z134" s="717"/>
      <c r="AA134" s="898"/>
      <c r="AB134" s="964"/>
      <c r="AE134" s="899"/>
      <c r="AF134" s="899"/>
      <c r="AG134" s="899"/>
      <c r="AT134" s="898"/>
      <c r="AU134" s="898"/>
      <c r="AV134" s="898"/>
      <c r="AW134" s="898"/>
      <c r="BJ134" s="898"/>
      <c r="BK134" s="898"/>
      <c r="BL134" s="898"/>
      <c r="BM134" s="898"/>
      <c r="BZ134" s="898"/>
      <c r="CA134" s="898"/>
      <c r="CB134" s="898"/>
      <c r="CC134" s="898"/>
      <c r="CP134" s="898"/>
      <c r="CQ134" s="898"/>
      <c r="CR134" s="898"/>
      <c r="CS134" s="898"/>
      <c r="DF134" s="898"/>
      <c r="DG134" s="898"/>
      <c r="DH134" s="898"/>
      <c r="DI134" s="898"/>
      <c r="DV134" s="898"/>
      <c r="DW134" s="898"/>
      <c r="DX134" s="898"/>
      <c r="DY134" s="898"/>
      <c r="EL134" s="898"/>
      <c r="EM134" s="898"/>
      <c r="EN134" s="898"/>
      <c r="EO134" s="898"/>
      <c r="FB134" s="898"/>
      <c r="FC134" s="898"/>
      <c r="FD134" s="898"/>
      <c r="FE134" s="898"/>
      <c r="FR134" s="898"/>
      <c r="FS134" s="898"/>
      <c r="FT134" s="898"/>
      <c r="FU134" s="898"/>
      <c r="GH134" s="898"/>
      <c r="GI134" s="898"/>
      <c r="GJ134" s="898"/>
      <c r="GK134" s="898"/>
      <c r="GX134" s="898"/>
      <c r="GY134" s="898"/>
      <c r="GZ134" s="898"/>
      <c r="HA134" s="898"/>
      <c r="HN134" s="898"/>
      <c r="HO134" s="898"/>
      <c r="HP134" s="898"/>
      <c r="HQ134" s="898"/>
      <c r="ID134" s="898"/>
      <c r="IE134" s="898"/>
      <c r="IF134" s="898"/>
      <c r="IG134" s="898"/>
      <c r="IT134" s="898"/>
      <c r="IU134" s="898"/>
      <c r="IV134" s="898"/>
      <c r="IW134" s="898"/>
      <c r="JJ134" s="898"/>
      <c r="JK134" s="898"/>
      <c r="JL134" s="898"/>
      <c r="JM134" s="898"/>
      <c r="JZ134" s="898"/>
      <c r="KA134" s="898"/>
      <c r="KB134" s="898"/>
      <c r="KC134" s="898"/>
      <c r="KP134" s="898"/>
      <c r="KQ134" s="898"/>
      <c r="KR134" s="898"/>
      <c r="KS134" s="898"/>
      <c r="LF134" s="898"/>
      <c r="LG134" s="898"/>
      <c r="LH134" s="898"/>
      <c r="LI134" s="898"/>
      <c r="LV134" s="898"/>
      <c r="LW134" s="898"/>
      <c r="LX134" s="898"/>
      <c r="LY134" s="898"/>
      <c r="ML134" s="898"/>
      <c r="MM134" s="898"/>
      <c r="MN134" s="898"/>
      <c r="MO134" s="898"/>
      <c r="NB134" s="898"/>
      <c r="NC134" s="898"/>
      <c r="ND134" s="898"/>
      <c r="NE134" s="898"/>
      <c r="NR134" s="898"/>
      <c r="NS134" s="898"/>
      <c r="NT134" s="898"/>
      <c r="NU134" s="898"/>
      <c r="OH134" s="898"/>
      <c r="OI134" s="898"/>
      <c r="OJ134" s="898"/>
      <c r="OK134" s="898"/>
      <c r="OX134" s="898"/>
      <c r="OY134" s="898"/>
      <c r="OZ134" s="898"/>
      <c r="PA134" s="898"/>
      <c r="PN134" s="898"/>
      <c r="PO134" s="898"/>
      <c r="PP134" s="898"/>
      <c r="PQ134" s="898"/>
      <c r="QD134" s="898"/>
      <c r="QE134" s="898"/>
      <c r="QF134" s="898"/>
      <c r="QG134" s="898"/>
      <c r="QT134" s="898"/>
      <c r="QU134" s="898"/>
      <c r="QV134" s="898"/>
      <c r="QW134" s="898"/>
    </row>
    <row r="135" ht="21" customHeight="1">
      <c r="A135" s="898"/>
      <c r="B135" s="952"/>
      <c r="C135" s="953"/>
      <c r="D135" s="717"/>
      <c r="E135" s="717"/>
      <c r="F135" s="717"/>
      <c r="G135" s="717"/>
      <c r="H135" s="717"/>
      <c r="I135" s="717"/>
      <c r="J135" s="717"/>
      <c r="K135" s="717"/>
      <c r="L135" s="717"/>
      <c r="M135" s="717"/>
      <c r="N135" s="717"/>
      <c r="O135" s="717"/>
      <c r="P135" s="717"/>
      <c r="Q135" s="717"/>
      <c r="R135" s="717"/>
      <c r="S135" s="717"/>
      <c r="T135" s="717"/>
      <c r="U135" s="717"/>
      <c r="V135" s="717"/>
      <c r="W135" s="717"/>
      <c r="X135" s="717"/>
      <c r="Y135" s="717"/>
      <c r="Z135" s="717"/>
      <c r="AA135" s="898"/>
      <c r="AB135" s="964"/>
      <c r="AE135" s="899"/>
      <c r="AF135" s="899"/>
      <c r="AG135" s="899"/>
      <c r="AT135" s="898"/>
      <c r="AU135" s="898"/>
      <c r="AV135" s="898"/>
      <c r="AW135" s="898"/>
      <c r="BJ135" s="898"/>
      <c r="BK135" s="898"/>
      <c r="BL135" s="898"/>
      <c r="BM135" s="898"/>
      <c r="BZ135" s="898"/>
      <c r="CA135" s="898"/>
      <c r="CB135" s="898"/>
      <c r="CC135" s="898"/>
      <c r="CP135" s="898"/>
      <c r="CQ135" s="898"/>
      <c r="CR135" s="898"/>
      <c r="CS135" s="898"/>
      <c r="DF135" s="898"/>
      <c r="DG135" s="898"/>
      <c r="DH135" s="898"/>
      <c r="DI135" s="898"/>
      <c r="DV135" s="898"/>
      <c r="DW135" s="898"/>
      <c r="DX135" s="898"/>
      <c r="DY135" s="898"/>
      <c r="EL135" s="898"/>
      <c r="EM135" s="898"/>
      <c r="EN135" s="898"/>
      <c r="EO135" s="898"/>
      <c r="FB135" s="898"/>
      <c r="FC135" s="898"/>
      <c r="FD135" s="898"/>
      <c r="FE135" s="898"/>
      <c r="FR135" s="898"/>
      <c r="FS135" s="898"/>
      <c r="FT135" s="898"/>
      <c r="FU135" s="898"/>
      <c r="GH135" s="898"/>
      <c r="GI135" s="898"/>
      <c r="GJ135" s="898"/>
      <c r="GK135" s="898"/>
      <c r="GX135" s="898"/>
      <c r="GY135" s="898"/>
      <c r="GZ135" s="898"/>
      <c r="HA135" s="898"/>
      <c r="HN135" s="898"/>
      <c r="HO135" s="898"/>
      <c r="HP135" s="898"/>
      <c r="HQ135" s="898"/>
      <c r="ID135" s="898"/>
      <c r="IE135" s="898"/>
      <c r="IF135" s="898"/>
      <c r="IG135" s="898"/>
      <c r="IT135" s="898"/>
      <c r="IU135" s="898"/>
      <c r="IV135" s="898"/>
      <c r="IW135" s="898"/>
      <c r="JJ135" s="898"/>
      <c r="JK135" s="898"/>
      <c r="JL135" s="898"/>
      <c r="JM135" s="898"/>
      <c r="JZ135" s="898"/>
      <c r="KA135" s="898"/>
      <c r="KB135" s="898"/>
      <c r="KC135" s="898"/>
      <c r="KP135" s="898"/>
      <c r="KQ135" s="898"/>
      <c r="KR135" s="898"/>
      <c r="KS135" s="898"/>
      <c r="LF135" s="898"/>
      <c r="LG135" s="898"/>
      <c r="LH135" s="898"/>
      <c r="LI135" s="898"/>
      <c r="LV135" s="898"/>
      <c r="LW135" s="898"/>
      <c r="LX135" s="898"/>
      <c r="LY135" s="898"/>
      <c r="ML135" s="898"/>
      <c r="MM135" s="898"/>
      <c r="MN135" s="898"/>
      <c r="MO135" s="898"/>
      <c r="NB135" s="898"/>
      <c r="NC135" s="898"/>
      <c r="ND135" s="898"/>
      <c r="NE135" s="898"/>
      <c r="NR135" s="898"/>
      <c r="NS135" s="898"/>
      <c r="NT135" s="898"/>
      <c r="NU135" s="898"/>
      <c r="OH135" s="898"/>
      <c r="OI135" s="898"/>
      <c r="OJ135" s="898"/>
      <c r="OK135" s="898"/>
      <c r="OX135" s="898"/>
      <c r="OY135" s="898"/>
      <c r="OZ135" s="898"/>
      <c r="PA135" s="898"/>
      <c r="PN135" s="898"/>
      <c r="PO135" s="898"/>
      <c r="PP135" s="898"/>
      <c r="PQ135" s="898"/>
      <c r="QD135" s="898"/>
      <c r="QE135" s="898"/>
      <c r="QF135" s="898"/>
      <c r="QG135" s="898"/>
      <c r="QT135" s="898"/>
      <c r="QU135" s="898"/>
      <c r="QV135" s="898"/>
      <c r="QW135" s="898"/>
    </row>
    <row r="136" ht="21" customHeight="1">
      <c r="A136" s="898"/>
      <c r="B136" s="952"/>
      <c r="C136" s="953"/>
      <c r="D136" s="717"/>
      <c r="E136" s="717"/>
      <c r="F136" s="717"/>
      <c r="G136" s="717"/>
      <c r="H136" s="717"/>
      <c r="I136" s="717"/>
      <c r="J136" s="717"/>
      <c r="K136" s="717"/>
      <c r="L136" s="717"/>
      <c r="M136" s="717"/>
      <c r="N136" s="717"/>
      <c r="O136" s="717"/>
      <c r="P136" s="717"/>
      <c r="Q136" s="717"/>
      <c r="R136" s="717"/>
      <c r="S136" s="717"/>
      <c r="T136" s="717"/>
      <c r="U136" s="717"/>
      <c r="V136" s="717"/>
      <c r="W136" s="717"/>
      <c r="X136" s="717"/>
      <c r="Y136" s="717"/>
      <c r="Z136" s="717"/>
      <c r="AA136" s="898"/>
      <c r="AB136" s="964"/>
      <c r="AE136" s="899"/>
      <c r="AF136" s="899"/>
      <c r="AG136" s="899"/>
      <c r="AT136" s="898"/>
      <c r="AU136" s="898"/>
      <c r="AV136" s="898"/>
      <c r="AW136" s="898"/>
      <c r="BJ136" s="898"/>
      <c r="BK136" s="898"/>
      <c r="BL136" s="898"/>
      <c r="BM136" s="898"/>
      <c r="BZ136" s="898"/>
      <c r="CA136" s="898"/>
      <c r="CB136" s="898"/>
      <c r="CC136" s="898"/>
      <c r="CP136" s="898"/>
      <c r="CQ136" s="898"/>
      <c r="CR136" s="898"/>
      <c r="CS136" s="898"/>
      <c r="DF136" s="898"/>
      <c r="DG136" s="898"/>
      <c r="DH136" s="898"/>
      <c r="DI136" s="898"/>
      <c r="DV136" s="898"/>
      <c r="DW136" s="898"/>
      <c r="DX136" s="898"/>
      <c r="DY136" s="898"/>
      <c r="EL136" s="898"/>
      <c r="EM136" s="898"/>
      <c r="EN136" s="898"/>
      <c r="EO136" s="898"/>
      <c r="FB136" s="898"/>
      <c r="FC136" s="898"/>
      <c r="FD136" s="898"/>
      <c r="FE136" s="898"/>
      <c r="FR136" s="898"/>
      <c r="FS136" s="898"/>
      <c r="FT136" s="898"/>
      <c r="FU136" s="898"/>
      <c r="GH136" s="898"/>
      <c r="GI136" s="898"/>
      <c r="GJ136" s="898"/>
      <c r="GK136" s="898"/>
      <c r="GX136" s="898"/>
      <c r="GY136" s="898"/>
      <c r="GZ136" s="898"/>
      <c r="HA136" s="898"/>
      <c r="HN136" s="898"/>
      <c r="HO136" s="898"/>
      <c r="HP136" s="898"/>
      <c r="HQ136" s="898"/>
      <c r="ID136" s="898"/>
      <c r="IE136" s="898"/>
      <c r="IF136" s="898"/>
      <c r="IG136" s="898"/>
      <c r="IT136" s="898"/>
      <c r="IU136" s="898"/>
      <c r="IV136" s="898"/>
      <c r="IW136" s="898"/>
      <c r="JJ136" s="898"/>
      <c r="JK136" s="898"/>
      <c r="JL136" s="898"/>
      <c r="JM136" s="898"/>
      <c r="JZ136" s="898"/>
      <c r="KA136" s="898"/>
      <c r="KB136" s="898"/>
      <c r="KC136" s="898"/>
      <c r="KP136" s="898"/>
      <c r="KQ136" s="898"/>
      <c r="KR136" s="898"/>
      <c r="KS136" s="898"/>
      <c r="LF136" s="898"/>
      <c r="LG136" s="898"/>
      <c r="LH136" s="898"/>
      <c r="LI136" s="898"/>
      <c r="LV136" s="898"/>
      <c r="LW136" s="898"/>
      <c r="LX136" s="898"/>
      <c r="LY136" s="898"/>
      <c r="ML136" s="898"/>
      <c r="MM136" s="898"/>
      <c r="MN136" s="898"/>
      <c r="MO136" s="898"/>
      <c r="NB136" s="898"/>
      <c r="NC136" s="898"/>
      <c r="ND136" s="898"/>
      <c r="NE136" s="898"/>
      <c r="NR136" s="898"/>
      <c r="NS136" s="898"/>
      <c r="NT136" s="898"/>
      <c r="NU136" s="898"/>
      <c r="OH136" s="898"/>
      <c r="OI136" s="898"/>
      <c r="OJ136" s="898"/>
      <c r="OK136" s="898"/>
      <c r="OX136" s="898"/>
      <c r="OY136" s="898"/>
      <c r="OZ136" s="898"/>
      <c r="PA136" s="898"/>
      <c r="PN136" s="898"/>
      <c r="PO136" s="898"/>
      <c r="PP136" s="898"/>
      <c r="PQ136" s="898"/>
      <c r="QD136" s="898"/>
      <c r="QE136" s="898"/>
      <c r="QF136" s="898"/>
      <c r="QG136" s="898"/>
      <c r="QT136" s="898"/>
      <c r="QU136" s="898"/>
      <c r="QV136" s="898"/>
      <c r="QW136" s="898"/>
    </row>
    <row r="137" ht="21" customHeight="1">
      <c r="A137" s="898"/>
      <c r="B137" s="952"/>
      <c r="C137" s="953"/>
      <c r="D137" s="717"/>
      <c r="E137" s="717"/>
      <c r="F137" s="717"/>
      <c r="G137" s="717"/>
      <c r="H137" s="717"/>
      <c r="I137" s="717"/>
      <c r="J137" s="717"/>
      <c r="K137" s="717"/>
      <c r="L137" s="717"/>
      <c r="M137" s="717"/>
      <c r="N137" s="717"/>
      <c r="O137" s="717"/>
      <c r="P137" s="717"/>
      <c r="Q137" s="717"/>
      <c r="R137" s="717"/>
      <c r="S137" s="717"/>
      <c r="T137" s="717"/>
      <c r="U137" s="717"/>
      <c r="V137" s="717"/>
      <c r="W137" s="717"/>
      <c r="X137" s="717"/>
      <c r="Y137" s="717"/>
      <c r="Z137" s="717"/>
      <c r="AA137" s="898"/>
      <c r="AB137" s="964"/>
      <c r="AE137" s="899"/>
      <c r="AF137" s="899"/>
      <c r="AG137" s="899"/>
      <c r="AT137" s="898"/>
      <c r="AU137" s="898"/>
      <c r="AV137" s="898"/>
      <c r="AW137" s="898"/>
      <c r="BJ137" s="898"/>
      <c r="BK137" s="898"/>
      <c r="BL137" s="898"/>
      <c r="BM137" s="898"/>
      <c r="BZ137" s="898"/>
      <c r="CA137" s="898"/>
      <c r="CB137" s="898"/>
      <c r="CC137" s="898"/>
      <c r="CP137" s="898"/>
      <c r="CQ137" s="898"/>
      <c r="CR137" s="898"/>
      <c r="CS137" s="898"/>
      <c r="DF137" s="898"/>
      <c r="DG137" s="898"/>
      <c r="DH137" s="898"/>
      <c r="DI137" s="898"/>
      <c r="DV137" s="898"/>
      <c r="DW137" s="898"/>
      <c r="DX137" s="898"/>
      <c r="DY137" s="898"/>
      <c r="EL137" s="898"/>
      <c r="EM137" s="898"/>
      <c r="EN137" s="898"/>
      <c r="EO137" s="898"/>
      <c r="FB137" s="898"/>
      <c r="FC137" s="898"/>
      <c r="FD137" s="898"/>
      <c r="FE137" s="898"/>
      <c r="FR137" s="898"/>
      <c r="FS137" s="898"/>
      <c r="FT137" s="898"/>
      <c r="FU137" s="898"/>
      <c r="GH137" s="898"/>
      <c r="GI137" s="898"/>
      <c r="GJ137" s="898"/>
      <c r="GK137" s="898"/>
      <c r="GX137" s="898"/>
      <c r="GY137" s="898"/>
      <c r="GZ137" s="898"/>
      <c r="HA137" s="898"/>
      <c r="HN137" s="898"/>
      <c r="HO137" s="898"/>
      <c r="HP137" s="898"/>
      <c r="HQ137" s="898"/>
      <c r="ID137" s="898"/>
      <c r="IE137" s="898"/>
      <c r="IF137" s="898"/>
      <c r="IG137" s="898"/>
      <c r="IT137" s="898"/>
      <c r="IU137" s="898"/>
      <c r="IV137" s="898"/>
      <c r="IW137" s="898"/>
      <c r="JJ137" s="898"/>
      <c r="JK137" s="898"/>
      <c r="JL137" s="898"/>
      <c r="JM137" s="898"/>
      <c r="JZ137" s="898"/>
      <c r="KA137" s="898"/>
      <c r="KB137" s="898"/>
      <c r="KC137" s="898"/>
      <c r="KP137" s="898"/>
      <c r="KQ137" s="898"/>
      <c r="KR137" s="898"/>
      <c r="KS137" s="898"/>
      <c r="LF137" s="898"/>
      <c r="LG137" s="898"/>
      <c r="LH137" s="898"/>
      <c r="LI137" s="898"/>
      <c r="LV137" s="898"/>
      <c r="LW137" s="898"/>
      <c r="LX137" s="898"/>
      <c r="LY137" s="898"/>
      <c r="ML137" s="898"/>
      <c r="MM137" s="898"/>
      <c r="MN137" s="898"/>
      <c r="MO137" s="898"/>
      <c r="NB137" s="898"/>
      <c r="NC137" s="898"/>
      <c r="ND137" s="898"/>
      <c r="NE137" s="898"/>
      <c r="NR137" s="898"/>
      <c r="NS137" s="898"/>
      <c r="NT137" s="898"/>
      <c r="NU137" s="898"/>
      <c r="OH137" s="898"/>
      <c r="OI137" s="898"/>
      <c r="OJ137" s="898"/>
      <c r="OK137" s="898"/>
      <c r="OX137" s="898"/>
      <c r="OY137" s="898"/>
      <c r="OZ137" s="898"/>
      <c r="PA137" s="898"/>
      <c r="PN137" s="898"/>
      <c r="PO137" s="898"/>
      <c r="PP137" s="898"/>
      <c r="PQ137" s="898"/>
      <c r="QD137" s="898"/>
      <c r="QE137" s="898"/>
      <c r="QF137" s="898"/>
      <c r="QG137" s="898"/>
      <c r="QT137" s="898"/>
      <c r="QU137" s="898"/>
      <c r="QV137" s="898"/>
      <c r="QW137" s="898"/>
    </row>
    <row r="138" ht="21" customHeight="1">
      <c r="A138" s="898"/>
      <c r="B138" s="952"/>
      <c r="C138" s="953"/>
      <c r="D138" s="717"/>
      <c r="E138" s="717"/>
      <c r="F138" s="717"/>
      <c r="G138" s="717"/>
      <c r="H138" s="717"/>
      <c r="I138" s="717"/>
      <c r="J138" s="717"/>
      <c r="K138" s="717"/>
      <c r="L138" s="717"/>
      <c r="M138" s="717"/>
      <c r="N138" s="717"/>
      <c r="O138" s="717"/>
      <c r="P138" s="717"/>
      <c r="Q138" s="717"/>
      <c r="R138" s="717"/>
      <c r="S138" s="717"/>
      <c r="T138" s="717"/>
      <c r="U138" s="717"/>
      <c r="V138" s="717"/>
      <c r="W138" s="717"/>
      <c r="X138" s="717"/>
      <c r="Y138" s="717"/>
      <c r="Z138" s="717"/>
      <c r="AA138" s="898"/>
      <c r="AB138" s="964"/>
      <c r="AE138" s="899"/>
      <c r="AF138" s="899"/>
      <c r="AG138" s="899"/>
      <c r="AT138" s="898"/>
      <c r="AU138" s="898"/>
      <c r="AV138" s="898"/>
      <c r="AW138" s="898"/>
      <c r="BJ138" s="898"/>
      <c r="BK138" s="898"/>
      <c r="BL138" s="898"/>
      <c r="BM138" s="898"/>
      <c r="BZ138" s="898"/>
      <c r="CA138" s="898"/>
      <c r="CB138" s="898"/>
      <c r="CC138" s="898"/>
      <c r="CP138" s="898"/>
      <c r="CQ138" s="898"/>
      <c r="CR138" s="898"/>
      <c r="CS138" s="898"/>
      <c r="DF138" s="898"/>
      <c r="DG138" s="898"/>
      <c r="DH138" s="898"/>
      <c r="DI138" s="898"/>
      <c r="DV138" s="898"/>
      <c r="DW138" s="898"/>
      <c r="DX138" s="898"/>
      <c r="DY138" s="898"/>
      <c r="EL138" s="898"/>
      <c r="EM138" s="898"/>
      <c r="EN138" s="898"/>
      <c r="EO138" s="898"/>
      <c r="FB138" s="898"/>
      <c r="FC138" s="898"/>
      <c r="FD138" s="898"/>
      <c r="FE138" s="898"/>
      <c r="FR138" s="898"/>
      <c r="FS138" s="898"/>
      <c r="FT138" s="898"/>
      <c r="FU138" s="898"/>
      <c r="GH138" s="898"/>
      <c r="GI138" s="898"/>
      <c r="GJ138" s="898"/>
      <c r="GK138" s="898"/>
      <c r="GX138" s="898"/>
      <c r="GY138" s="898"/>
      <c r="GZ138" s="898"/>
      <c r="HA138" s="898"/>
      <c r="HN138" s="898"/>
      <c r="HO138" s="898"/>
      <c r="HP138" s="898"/>
      <c r="HQ138" s="898"/>
      <c r="ID138" s="898"/>
      <c r="IE138" s="898"/>
      <c r="IF138" s="898"/>
      <c r="IG138" s="898"/>
      <c r="IT138" s="898"/>
      <c r="IU138" s="898"/>
      <c r="IV138" s="898"/>
      <c r="IW138" s="898"/>
      <c r="JJ138" s="898"/>
      <c r="JK138" s="898"/>
      <c r="JL138" s="898"/>
      <c r="JM138" s="898"/>
      <c r="JZ138" s="898"/>
      <c r="KA138" s="898"/>
      <c r="KB138" s="898"/>
      <c r="KC138" s="898"/>
      <c r="KP138" s="898"/>
      <c r="KQ138" s="898"/>
      <c r="KR138" s="898"/>
      <c r="KS138" s="898"/>
      <c r="LF138" s="898"/>
      <c r="LG138" s="898"/>
      <c r="LH138" s="898"/>
      <c r="LI138" s="898"/>
      <c r="LV138" s="898"/>
      <c r="LW138" s="898"/>
      <c r="LX138" s="898"/>
      <c r="LY138" s="898"/>
      <c r="ML138" s="898"/>
      <c r="MM138" s="898"/>
      <c r="MN138" s="898"/>
      <c r="MO138" s="898"/>
      <c r="NB138" s="898"/>
      <c r="NC138" s="898"/>
      <c r="ND138" s="898"/>
      <c r="NE138" s="898"/>
      <c r="NR138" s="898"/>
      <c r="NS138" s="898"/>
      <c r="NT138" s="898"/>
      <c r="NU138" s="898"/>
      <c r="OH138" s="898"/>
      <c r="OI138" s="898"/>
      <c r="OJ138" s="898"/>
      <c r="OK138" s="898"/>
      <c r="OX138" s="898"/>
      <c r="OY138" s="898"/>
      <c r="OZ138" s="898"/>
      <c r="PA138" s="898"/>
      <c r="PN138" s="898"/>
      <c r="PO138" s="898"/>
      <c r="PP138" s="898"/>
      <c r="PQ138" s="898"/>
      <c r="QD138" s="898"/>
      <c r="QE138" s="898"/>
      <c r="QF138" s="898"/>
      <c r="QG138" s="898"/>
      <c r="QT138" s="898"/>
      <c r="QU138" s="898"/>
      <c r="QV138" s="898"/>
      <c r="QW138" s="898"/>
    </row>
    <row r="139" ht="21" customHeight="1">
      <c r="A139" s="898"/>
      <c r="B139" s="952"/>
      <c r="C139" s="953"/>
      <c r="D139" s="717"/>
      <c r="E139" s="717"/>
      <c r="F139" s="717"/>
      <c r="G139" s="717"/>
      <c r="H139" s="717"/>
      <c r="I139" s="717"/>
      <c r="J139" s="717"/>
      <c r="K139" s="717"/>
      <c r="L139" s="717"/>
      <c r="M139" s="717"/>
      <c r="N139" s="717"/>
      <c r="O139" s="717"/>
      <c r="P139" s="717"/>
      <c r="Q139" s="717"/>
      <c r="R139" s="717"/>
      <c r="S139" s="717"/>
      <c r="T139" s="717"/>
      <c r="U139" s="717"/>
      <c r="V139" s="717"/>
      <c r="W139" s="717"/>
      <c r="X139" s="717"/>
      <c r="Y139" s="717"/>
      <c r="Z139" s="717"/>
      <c r="AA139" s="898"/>
      <c r="AB139" s="964"/>
      <c r="AE139" s="899"/>
      <c r="AF139" s="899"/>
      <c r="AG139" s="899"/>
      <c r="AT139" s="898"/>
      <c r="AU139" s="898"/>
      <c r="AV139" s="898"/>
      <c r="AW139" s="898"/>
      <c r="BJ139" s="898"/>
      <c r="BK139" s="898"/>
      <c r="BL139" s="898"/>
      <c r="BM139" s="898"/>
      <c r="BZ139" s="898"/>
      <c r="CA139" s="898"/>
      <c r="CB139" s="898"/>
      <c r="CC139" s="898"/>
      <c r="CP139" s="898"/>
      <c r="CQ139" s="898"/>
      <c r="CR139" s="898"/>
      <c r="CS139" s="898"/>
      <c r="DF139" s="898"/>
      <c r="DG139" s="898"/>
      <c r="DH139" s="898"/>
      <c r="DI139" s="898"/>
      <c r="DV139" s="898"/>
      <c r="DW139" s="898"/>
      <c r="DX139" s="898"/>
      <c r="DY139" s="898"/>
      <c r="EL139" s="898"/>
      <c r="EM139" s="898"/>
      <c r="EN139" s="898"/>
      <c r="EO139" s="898"/>
      <c r="FB139" s="898"/>
      <c r="FC139" s="898"/>
      <c r="FD139" s="898"/>
      <c r="FE139" s="898"/>
      <c r="FR139" s="898"/>
      <c r="FS139" s="898"/>
      <c r="FT139" s="898"/>
      <c r="FU139" s="898"/>
      <c r="GH139" s="898"/>
      <c r="GI139" s="898"/>
      <c r="GJ139" s="898"/>
      <c r="GK139" s="898"/>
      <c r="GX139" s="898"/>
      <c r="GY139" s="898"/>
      <c r="GZ139" s="898"/>
      <c r="HA139" s="898"/>
      <c r="HN139" s="898"/>
      <c r="HO139" s="898"/>
      <c r="HP139" s="898"/>
      <c r="HQ139" s="898"/>
      <c r="ID139" s="898"/>
      <c r="IE139" s="898"/>
      <c r="IF139" s="898"/>
      <c r="IG139" s="898"/>
      <c r="IT139" s="898"/>
      <c r="IU139" s="898"/>
      <c r="IV139" s="898"/>
      <c r="IW139" s="898"/>
      <c r="JJ139" s="898"/>
      <c r="JK139" s="898"/>
      <c r="JL139" s="898"/>
      <c r="JM139" s="898"/>
      <c r="JZ139" s="898"/>
      <c r="KA139" s="898"/>
      <c r="KB139" s="898"/>
      <c r="KC139" s="898"/>
      <c r="KP139" s="898"/>
      <c r="KQ139" s="898"/>
      <c r="KR139" s="898"/>
      <c r="KS139" s="898"/>
      <c r="LF139" s="898"/>
      <c r="LG139" s="898"/>
      <c r="LH139" s="898"/>
      <c r="LI139" s="898"/>
      <c r="LV139" s="898"/>
      <c r="LW139" s="898"/>
      <c r="LX139" s="898"/>
      <c r="LY139" s="898"/>
      <c r="ML139" s="898"/>
      <c r="MM139" s="898"/>
      <c r="MN139" s="898"/>
      <c r="MO139" s="898"/>
      <c r="NB139" s="898"/>
      <c r="NC139" s="898"/>
      <c r="ND139" s="898"/>
      <c r="NE139" s="898"/>
      <c r="NR139" s="898"/>
      <c r="NS139" s="898"/>
      <c r="NT139" s="898"/>
      <c r="NU139" s="898"/>
      <c r="OH139" s="898"/>
      <c r="OI139" s="898"/>
      <c r="OJ139" s="898"/>
      <c r="OK139" s="898"/>
      <c r="OX139" s="898"/>
      <c r="OY139" s="898"/>
      <c r="OZ139" s="898"/>
      <c r="PA139" s="898"/>
      <c r="PN139" s="898"/>
      <c r="PO139" s="898"/>
      <c r="PP139" s="898"/>
      <c r="PQ139" s="898"/>
      <c r="QD139" s="898"/>
      <c r="QE139" s="898"/>
      <c r="QF139" s="898"/>
      <c r="QG139" s="898"/>
      <c r="QT139" s="898"/>
      <c r="QU139" s="898"/>
      <c r="QV139" s="898"/>
      <c r="QW139" s="898"/>
    </row>
    <row r="140" ht="21" customHeight="1">
      <c r="A140" s="898"/>
      <c r="B140" s="952"/>
      <c r="C140" s="953"/>
      <c r="D140" s="717"/>
      <c r="E140" s="717"/>
      <c r="F140" s="717"/>
      <c r="G140" s="717"/>
      <c r="H140" s="717"/>
      <c r="I140" s="717"/>
      <c r="J140" s="717"/>
      <c r="K140" s="717"/>
      <c r="L140" s="717"/>
      <c r="M140" s="717"/>
      <c r="N140" s="717"/>
      <c r="O140" s="717"/>
      <c r="P140" s="717"/>
      <c r="Q140" s="717"/>
      <c r="R140" s="717"/>
      <c r="S140" s="717"/>
      <c r="T140" s="717"/>
      <c r="U140" s="717"/>
      <c r="V140" s="717"/>
      <c r="W140" s="717"/>
      <c r="X140" s="717"/>
      <c r="Y140" s="717"/>
      <c r="Z140" s="717"/>
      <c r="AA140" s="898"/>
      <c r="AB140" s="964"/>
      <c r="AE140" s="899"/>
      <c r="AF140" s="899"/>
      <c r="AG140" s="899"/>
      <c r="AT140" s="898"/>
      <c r="AU140" s="898"/>
      <c r="AV140" s="898"/>
      <c r="AW140" s="898"/>
      <c r="BJ140" s="898"/>
      <c r="BK140" s="898"/>
      <c r="BL140" s="898"/>
      <c r="BM140" s="898"/>
      <c r="BZ140" s="898"/>
      <c r="CA140" s="898"/>
      <c r="CB140" s="898"/>
      <c r="CC140" s="898"/>
      <c r="CP140" s="898"/>
      <c r="CQ140" s="898"/>
      <c r="CR140" s="898"/>
      <c r="CS140" s="898"/>
      <c r="DF140" s="898"/>
      <c r="DG140" s="898"/>
      <c r="DH140" s="898"/>
      <c r="DI140" s="898"/>
      <c r="DV140" s="898"/>
      <c r="DW140" s="898"/>
      <c r="DX140" s="898"/>
      <c r="DY140" s="898"/>
      <c r="EL140" s="898"/>
      <c r="EM140" s="898"/>
      <c r="EN140" s="898"/>
      <c r="EO140" s="898"/>
      <c r="FB140" s="898"/>
      <c r="FC140" s="898"/>
      <c r="FD140" s="898"/>
      <c r="FE140" s="898"/>
      <c r="FR140" s="898"/>
      <c r="FS140" s="898"/>
      <c r="FT140" s="898"/>
      <c r="FU140" s="898"/>
      <c r="GH140" s="898"/>
      <c r="GI140" s="898"/>
      <c r="GJ140" s="898"/>
      <c r="GK140" s="898"/>
      <c r="GX140" s="898"/>
      <c r="GY140" s="898"/>
      <c r="GZ140" s="898"/>
      <c r="HA140" s="898"/>
      <c r="HN140" s="898"/>
      <c r="HO140" s="898"/>
      <c r="HP140" s="898"/>
      <c r="HQ140" s="898"/>
      <c r="ID140" s="898"/>
      <c r="IE140" s="898"/>
      <c r="IF140" s="898"/>
      <c r="IG140" s="898"/>
      <c r="IT140" s="898"/>
      <c r="IU140" s="898"/>
      <c r="IV140" s="898"/>
      <c r="IW140" s="898"/>
      <c r="JJ140" s="898"/>
      <c r="JK140" s="898"/>
      <c r="JL140" s="898"/>
      <c r="JM140" s="898"/>
      <c r="JZ140" s="898"/>
      <c r="KA140" s="898"/>
      <c r="KB140" s="898"/>
      <c r="KC140" s="898"/>
      <c r="KP140" s="898"/>
      <c r="KQ140" s="898"/>
      <c r="KR140" s="898"/>
      <c r="KS140" s="898"/>
      <c r="LF140" s="898"/>
      <c r="LG140" s="898"/>
      <c r="LH140" s="898"/>
      <c r="LI140" s="898"/>
      <c r="LV140" s="898"/>
      <c r="LW140" s="898"/>
      <c r="LX140" s="898"/>
      <c r="LY140" s="898"/>
      <c r="ML140" s="898"/>
      <c r="MM140" s="898"/>
      <c r="MN140" s="898"/>
      <c r="MO140" s="898"/>
      <c r="NB140" s="898"/>
      <c r="NC140" s="898"/>
      <c r="ND140" s="898"/>
      <c r="NE140" s="898"/>
      <c r="NR140" s="898"/>
      <c r="NS140" s="898"/>
      <c r="NT140" s="898"/>
      <c r="NU140" s="898"/>
      <c r="OH140" s="898"/>
      <c r="OI140" s="898"/>
      <c r="OJ140" s="898"/>
      <c r="OK140" s="898"/>
      <c r="OX140" s="898"/>
      <c r="OY140" s="898"/>
      <c r="OZ140" s="898"/>
      <c r="PA140" s="898"/>
      <c r="PN140" s="898"/>
      <c r="PO140" s="898"/>
      <c r="PP140" s="898"/>
      <c r="PQ140" s="898"/>
      <c r="QD140" s="898"/>
      <c r="QE140" s="898"/>
      <c r="QF140" s="898"/>
      <c r="QG140" s="898"/>
      <c r="QT140" s="898"/>
      <c r="QU140" s="898"/>
      <c r="QV140" s="898"/>
      <c r="QW140" s="898"/>
    </row>
    <row r="141" ht="21" customHeight="1">
      <c r="A141" s="898"/>
      <c r="B141" s="952"/>
      <c r="C141" s="953"/>
      <c r="D141" s="717"/>
      <c r="E141" s="717"/>
      <c r="F141" s="717"/>
      <c r="G141" s="717"/>
      <c r="H141" s="717"/>
      <c r="I141" s="717"/>
      <c r="J141" s="717"/>
      <c r="K141" s="717"/>
      <c r="L141" s="717"/>
      <c r="M141" s="717"/>
      <c r="N141" s="717"/>
      <c r="O141" s="717"/>
      <c r="P141" s="717"/>
      <c r="Q141" s="717"/>
      <c r="R141" s="717"/>
      <c r="S141" s="717"/>
      <c r="T141" s="717"/>
      <c r="U141" s="717"/>
      <c r="V141" s="717"/>
      <c r="W141" s="717"/>
      <c r="X141" s="717"/>
      <c r="Y141" s="717"/>
      <c r="Z141" s="717"/>
      <c r="AA141" s="898"/>
      <c r="AB141" s="964"/>
      <c r="AE141" s="899"/>
      <c r="AF141" s="899"/>
      <c r="AG141" s="899"/>
      <c r="AT141" s="898"/>
      <c r="AU141" s="898"/>
      <c r="AV141" s="898"/>
      <c r="AW141" s="898"/>
      <c r="BJ141" s="898"/>
      <c r="BK141" s="898"/>
      <c r="BL141" s="898"/>
      <c r="BM141" s="898"/>
      <c r="BZ141" s="898"/>
      <c r="CA141" s="898"/>
      <c r="CB141" s="898"/>
      <c r="CC141" s="898"/>
      <c r="CP141" s="898"/>
      <c r="CQ141" s="898"/>
      <c r="CR141" s="898"/>
      <c r="CS141" s="898"/>
      <c r="DF141" s="898"/>
      <c r="DG141" s="898"/>
      <c r="DH141" s="898"/>
      <c r="DI141" s="898"/>
      <c r="DV141" s="898"/>
      <c r="DW141" s="898"/>
      <c r="DX141" s="898"/>
      <c r="DY141" s="898"/>
      <c r="EL141" s="898"/>
      <c r="EM141" s="898"/>
      <c r="EN141" s="898"/>
      <c r="EO141" s="898"/>
      <c r="FB141" s="898"/>
      <c r="FC141" s="898"/>
      <c r="FD141" s="898"/>
      <c r="FE141" s="898"/>
      <c r="FR141" s="898"/>
      <c r="FS141" s="898"/>
      <c r="FT141" s="898"/>
      <c r="FU141" s="898"/>
      <c r="GH141" s="898"/>
      <c r="GI141" s="898"/>
      <c r="GJ141" s="898"/>
      <c r="GK141" s="898"/>
      <c r="GX141" s="898"/>
      <c r="GY141" s="898"/>
      <c r="GZ141" s="898"/>
      <c r="HA141" s="898"/>
      <c r="HN141" s="898"/>
      <c r="HO141" s="898"/>
      <c r="HP141" s="898"/>
      <c r="HQ141" s="898"/>
      <c r="ID141" s="898"/>
      <c r="IE141" s="898"/>
      <c r="IF141" s="898"/>
      <c r="IG141" s="898"/>
      <c r="IT141" s="898"/>
      <c r="IU141" s="898"/>
      <c r="IV141" s="898"/>
      <c r="IW141" s="898"/>
      <c r="JJ141" s="898"/>
      <c r="JK141" s="898"/>
      <c r="JL141" s="898"/>
      <c r="JM141" s="898"/>
      <c r="JZ141" s="898"/>
      <c r="KA141" s="898"/>
      <c r="KB141" s="898"/>
      <c r="KC141" s="898"/>
      <c r="KP141" s="898"/>
      <c r="KQ141" s="898"/>
      <c r="KR141" s="898"/>
      <c r="KS141" s="898"/>
      <c r="LF141" s="898"/>
      <c r="LG141" s="898"/>
      <c r="LH141" s="898"/>
      <c r="LI141" s="898"/>
      <c r="LV141" s="898"/>
      <c r="LW141" s="898"/>
      <c r="LX141" s="898"/>
      <c r="LY141" s="898"/>
      <c r="ML141" s="898"/>
      <c r="MM141" s="898"/>
      <c r="MN141" s="898"/>
      <c r="MO141" s="898"/>
      <c r="NB141" s="898"/>
      <c r="NC141" s="898"/>
      <c r="ND141" s="898"/>
      <c r="NE141" s="898"/>
      <c r="NR141" s="898"/>
      <c r="NS141" s="898"/>
      <c r="NT141" s="898"/>
      <c r="NU141" s="898"/>
      <c r="OH141" s="898"/>
      <c r="OI141" s="898"/>
      <c r="OJ141" s="898"/>
      <c r="OK141" s="898"/>
      <c r="OX141" s="898"/>
      <c r="OY141" s="898"/>
      <c r="OZ141" s="898"/>
      <c r="PA141" s="898"/>
      <c r="PN141" s="898"/>
      <c r="PO141" s="898"/>
      <c r="PP141" s="898"/>
      <c r="PQ141" s="898"/>
      <c r="QD141" s="898"/>
      <c r="QE141" s="898"/>
      <c r="QF141" s="898"/>
      <c r="QG141" s="898"/>
      <c r="QT141" s="898"/>
      <c r="QU141" s="898"/>
      <c r="QV141" s="898"/>
      <c r="QW141" s="898"/>
    </row>
    <row r="142" ht="21" customHeight="1">
      <c r="A142" s="898"/>
      <c r="B142" s="952"/>
      <c r="C142" s="953"/>
      <c r="D142" s="717"/>
      <c r="E142" s="717"/>
      <c r="F142" s="717"/>
      <c r="G142" s="717"/>
      <c r="H142" s="717"/>
      <c r="I142" s="717"/>
      <c r="J142" s="717"/>
      <c r="K142" s="717"/>
      <c r="L142" s="717"/>
      <c r="M142" s="717"/>
      <c r="N142" s="717"/>
      <c r="O142" s="717"/>
      <c r="P142" s="717"/>
      <c r="Q142" s="717"/>
      <c r="R142" s="717"/>
      <c r="S142" s="717"/>
      <c r="T142" s="717"/>
      <c r="U142" s="717"/>
      <c r="V142" s="717"/>
      <c r="W142" s="717"/>
      <c r="X142" s="717"/>
      <c r="Y142" s="717"/>
      <c r="Z142" s="717"/>
      <c r="AA142" s="898"/>
      <c r="AB142" s="964"/>
      <c r="AE142" s="899"/>
      <c r="AF142" s="899"/>
      <c r="AG142" s="899"/>
      <c r="AT142" s="898"/>
      <c r="AU142" s="898"/>
      <c r="AV142" s="898"/>
      <c r="AW142" s="898"/>
      <c r="BJ142" s="898"/>
      <c r="BK142" s="898"/>
      <c r="BL142" s="898"/>
      <c r="BM142" s="898"/>
      <c r="BZ142" s="898"/>
      <c r="CA142" s="898"/>
      <c r="CB142" s="898"/>
      <c r="CC142" s="898"/>
      <c r="CP142" s="898"/>
      <c r="CQ142" s="898"/>
      <c r="CR142" s="898"/>
      <c r="CS142" s="898"/>
      <c r="DF142" s="898"/>
      <c r="DG142" s="898"/>
      <c r="DH142" s="898"/>
      <c r="DI142" s="898"/>
      <c r="DV142" s="898"/>
      <c r="DW142" s="898"/>
      <c r="DX142" s="898"/>
      <c r="DY142" s="898"/>
      <c r="EL142" s="898"/>
      <c r="EM142" s="898"/>
      <c r="EN142" s="898"/>
      <c r="EO142" s="898"/>
      <c r="FB142" s="898"/>
      <c r="FC142" s="898"/>
      <c r="FD142" s="898"/>
      <c r="FE142" s="898"/>
      <c r="FR142" s="898"/>
      <c r="FS142" s="898"/>
      <c r="FT142" s="898"/>
      <c r="FU142" s="898"/>
      <c r="GH142" s="898"/>
      <c r="GI142" s="898"/>
      <c r="GJ142" s="898"/>
      <c r="GK142" s="898"/>
      <c r="GX142" s="898"/>
      <c r="GY142" s="898"/>
      <c r="GZ142" s="898"/>
      <c r="HA142" s="898"/>
      <c r="HN142" s="898"/>
      <c r="HO142" s="898"/>
      <c r="HP142" s="898"/>
      <c r="HQ142" s="898"/>
      <c r="ID142" s="898"/>
      <c r="IE142" s="898"/>
      <c r="IF142" s="898"/>
      <c r="IG142" s="898"/>
      <c r="IT142" s="898"/>
      <c r="IU142" s="898"/>
      <c r="IV142" s="898"/>
      <c r="IW142" s="898"/>
      <c r="JJ142" s="898"/>
      <c r="JK142" s="898"/>
      <c r="JL142" s="898"/>
      <c r="JM142" s="898"/>
      <c r="JZ142" s="898"/>
      <c r="KA142" s="898"/>
      <c r="KB142" s="898"/>
      <c r="KC142" s="898"/>
      <c r="KP142" s="898"/>
      <c r="KQ142" s="898"/>
      <c r="KR142" s="898"/>
      <c r="KS142" s="898"/>
      <c r="LF142" s="898"/>
      <c r="LG142" s="898"/>
      <c r="LH142" s="898"/>
      <c r="LI142" s="898"/>
      <c r="LV142" s="898"/>
      <c r="LW142" s="898"/>
      <c r="LX142" s="898"/>
      <c r="LY142" s="898"/>
      <c r="ML142" s="898"/>
      <c r="MM142" s="898"/>
      <c r="MN142" s="898"/>
      <c r="MO142" s="898"/>
      <c r="NB142" s="898"/>
      <c r="NC142" s="898"/>
      <c r="ND142" s="898"/>
      <c r="NE142" s="898"/>
      <c r="NR142" s="898"/>
      <c r="NS142" s="898"/>
      <c r="NT142" s="898"/>
      <c r="NU142" s="898"/>
      <c r="OH142" s="898"/>
      <c r="OI142" s="898"/>
      <c r="OJ142" s="898"/>
      <c r="OK142" s="898"/>
      <c r="OX142" s="898"/>
      <c r="OY142" s="898"/>
      <c r="OZ142" s="898"/>
      <c r="PA142" s="898"/>
      <c r="PN142" s="898"/>
      <c r="PO142" s="898"/>
      <c r="PP142" s="898"/>
      <c r="PQ142" s="898"/>
      <c r="QD142" s="898"/>
      <c r="QE142" s="898"/>
      <c r="QF142" s="898"/>
      <c r="QG142" s="898"/>
      <c r="QT142" s="898"/>
      <c r="QU142" s="898"/>
      <c r="QV142" s="898"/>
      <c r="QW142" s="898"/>
    </row>
    <row r="143" ht="21" customHeight="1">
      <c r="A143" s="898"/>
      <c r="B143" s="952"/>
      <c r="C143" s="953"/>
      <c r="D143" s="717"/>
      <c r="E143" s="717"/>
      <c r="F143" s="717"/>
      <c r="G143" s="717"/>
      <c r="H143" s="717"/>
      <c r="I143" s="717"/>
      <c r="J143" s="717"/>
      <c r="K143" s="717"/>
      <c r="L143" s="717"/>
      <c r="M143" s="717"/>
      <c r="N143" s="717"/>
      <c r="O143" s="717"/>
      <c r="P143" s="717"/>
      <c r="Q143" s="717"/>
      <c r="R143" s="717"/>
      <c r="S143" s="717"/>
      <c r="T143" s="717"/>
      <c r="U143" s="717"/>
      <c r="V143" s="717"/>
      <c r="W143" s="717"/>
      <c r="X143" s="717"/>
      <c r="Y143" s="717"/>
      <c r="Z143" s="717"/>
      <c r="AA143" s="898"/>
      <c r="AB143" s="964"/>
      <c r="AE143" s="899"/>
      <c r="AF143" s="899"/>
      <c r="AG143" s="899"/>
      <c r="AT143" s="898"/>
      <c r="AU143" s="898"/>
      <c r="AV143" s="898"/>
      <c r="AW143" s="898"/>
      <c r="BJ143" s="898"/>
      <c r="BK143" s="898"/>
      <c r="BL143" s="898"/>
      <c r="BM143" s="898"/>
      <c r="BZ143" s="898"/>
      <c r="CA143" s="898"/>
      <c r="CB143" s="898"/>
      <c r="CC143" s="898"/>
      <c r="CP143" s="898"/>
      <c r="CQ143" s="898"/>
      <c r="CR143" s="898"/>
      <c r="CS143" s="898"/>
      <c r="DF143" s="898"/>
      <c r="DG143" s="898"/>
      <c r="DH143" s="898"/>
      <c r="DI143" s="898"/>
      <c r="DV143" s="898"/>
      <c r="DW143" s="898"/>
      <c r="DX143" s="898"/>
      <c r="DY143" s="898"/>
      <c r="EL143" s="898"/>
      <c r="EM143" s="898"/>
      <c r="EN143" s="898"/>
      <c r="EO143" s="898"/>
      <c r="FB143" s="898"/>
      <c r="FC143" s="898"/>
      <c r="FD143" s="898"/>
      <c r="FE143" s="898"/>
      <c r="FR143" s="898"/>
      <c r="FS143" s="898"/>
      <c r="FT143" s="898"/>
      <c r="FU143" s="898"/>
      <c r="GH143" s="898"/>
      <c r="GI143" s="898"/>
      <c r="GJ143" s="898"/>
      <c r="GK143" s="898"/>
      <c r="GX143" s="898"/>
      <c r="GY143" s="898"/>
      <c r="GZ143" s="898"/>
      <c r="HA143" s="898"/>
      <c r="HN143" s="898"/>
      <c r="HO143" s="898"/>
      <c r="HP143" s="898"/>
      <c r="HQ143" s="898"/>
      <c r="ID143" s="898"/>
      <c r="IE143" s="898"/>
      <c r="IF143" s="898"/>
      <c r="IG143" s="898"/>
      <c r="IT143" s="898"/>
      <c r="IU143" s="898"/>
      <c r="IV143" s="898"/>
      <c r="IW143" s="898"/>
      <c r="JJ143" s="898"/>
      <c r="JK143" s="898"/>
      <c r="JL143" s="898"/>
      <c r="JM143" s="898"/>
      <c r="JZ143" s="898"/>
      <c r="KA143" s="898"/>
      <c r="KB143" s="898"/>
      <c r="KC143" s="898"/>
      <c r="KP143" s="898"/>
      <c r="KQ143" s="898"/>
      <c r="KR143" s="898"/>
      <c r="KS143" s="898"/>
      <c r="LF143" s="898"/>
      <c r="LG143" s="898"/>
      <c r="LH143" s="898"/>
      <c r="LI143" s="898"/>
      <c r="LV143" s="898"/>
      <c r="LW143" s="898"/>
      <c r="LX143" s="898"/>
      <c r="LY143" s="898"/>
      <c r="ML143" s="898"/>
      <c r="MM143" s="898"/>
      <c r="MN143" s="898"/>
      <c r="MO143" s="898"/>
      <c r="NB143" s="898"/>
      <c r="NC143" s="898"/>
      <c r="ND143" s="898"/>
      <c r="NE143" s="898"/>
      <c r="NR143" s="898"/>
      <c r="NS143" s="898"/>
      <c r="NT143" s="898"/>
      <c r="NU143" s="898"/>
      <c r="OH143" s="898"/>
      <c r="OI143" s="898"/>
      <c r="OJ143" s="898"/>
      <c r="OK143" s="898"/>
      <c r="OX143" s="898"/>
      <c r="OY143" s="898"/>
      <c r="OZ143" s="898"/>
      <c r="PA143" s="898"/>
      <c r="PN143" s="898"/>
      <c r="PO143" s="898"/>
      <c r="PP143" s="898"/>
      <c r="PQ143" s="898"/>
      <c r="QD143" s="898"/>
      <c r="QE143" s="898"/>
      <c r="QF143" s="898"/>
      <c r="QG143" s="898"/>
      <c r="QT143" s="898"/>
      <c r="QU143" s="898"/>
      <c r="QV143" s="898"/>
      <c r="QW143" s="898"/>
    </row>
    <row r="144" ht="21" customHeight="1">
      <c r="A144" s="898"/>
      <c r="B144" s="966" t="s">
        <v>6751</v>
      </c>
      <c r="C144" s="949"/>
      <c r="D144" s="969" t="s">
        <v>6752</v>
      </c>
      <c r="E144" s="969"/>
      <c r="F144" s="969"/>
      <c r="G144" s="969"/>
      <c r="H144" s="969"/>
      <c r="I144" s="969"/>
      <c r="J144" s="969"/>
      <c r="K144" s="969"/>
      <c r="L144" s="969"/>
      <c r="M144" s="969"/>
      <c r="N144" s="969"/>
      <c r="O144" s="969"/>
      <c r="P144" s="969"/>
      <c r="Q144" s="969"/>
      <c r="R144" s="969"/>
      <c r="S144" s="969"/>
      <c r="T144" s="969"/>
      <c r="U144" s="969"/>
      <c r="V144" s="969"/>
      <c r="W144" s="969"/>
      <c r="X144" s="969"/>
      <c r="Y144" s="969"/>
      <c r="Z144" s="969"/>
      <c r="AA144" s="898"/>
      <c r="AB144" s="964"/>
      <c r="AE144" s="899"/>
      <c r="AF144" s="899"/>
      <c r="AG144" s="899"/>
      <c r="AT144" s="898"/>
      <c r="AU144" s="898"/>
      <c r="AV144" s="898"/>
      <c r="AW144" s="898"/>
      <c r="BJ144" s="898"/>
      <c r="BK144" s="898"/>
      <c r="BL144" s="898"/>
      <c r="BM144" s="898"/>
      <c r="BZ144" s="898"/>
      <c r="CA144" s="898"/>
      <c r="CB144" s="898"/>
      <c r="CC144" s="898"/>
      <c r="CP144" s="898"/>
      <c r="CQ144" s="898"/>
      <c r="CR144" s="898"/>
      <c r="CS144" s="898"/>
      <c r="DF144" s="898"/>
      <c r="DG144" s="898"/>
      <c r="DH144" s="898"/>
      <c r="DI144" s="898"/>
      <c r="DV144" s="898"/>
      <c r="DW144" s="898"/>
      <c r="DX144" s="898"/>
      <c r="DY144" s="898"/>
      <c r="EL144" s="898"/>
      <c r="EM144" s="898"/>
      <c r="EN144" s="898"/>
      <c r="EO144" s="898"/>
      <c r="FB144" s="898"/>
      <c r="FC144" s="898"/>
      <c r="FD144" s="898"/>
      <c r="FE144" s="898"/>
      <c r="FR144" s="898"/>
      <c r="FS144" s="898"/>
      <c r="FT144" s="898"/>
      <c r="FU144" s="898"/>
      <c r="GH144" s="898"/>
      <c r="GI144" s="898"/>
      <c r="GJ144" s="898"/>
      <c r="GK144" s="898"/>
      <c r="GX144" s="898"/>
      <c r="GY144" s="898"/>
      <c r="GZ144" s="898"/>
      <c r="HA144" s="898"/>
      <c r="HN144" s="898"/>
      <c r="HO144" s="898"/>
      <c r="HP144" s="898"/>
      <c r="HQ144" s="898"/>
      <c r="ID144" s="898"/>
      <c r="IE144" s="898"/>
      <c r="IF144" s="898"/>
      <c r="IG144" s="898"/>
      <c r="IT144" s="898"/>
      <c r="IU144" s="898"/>
      <c r="IV144" s="898"/>
      <c r="IW144" s="898"/>
      <c r="JJ144" s="898"/>
      <c r="JK144" s="898"/>
      <c r="JL144" s="898"/>
      <c r="JM144" s="898"/>
      <c r="JZ144" s="898"/>
      <c r="KA144" s="898"/>
      <c r="KB144" s="898"/>
      <c r="KC144" s="898"/>
      <c r="KP144" s="898"/>
      <c r="KQ144" s="898"/>
      <c r="KR144" s="898"/>
      <c r="KS144" s="898"/>
      <c r="LF144" s="898"/>
      <c r="LG144" s="898"/>
      <c r="LH144" s="898"/>
      <c r="LI144" s="898"/>
      <c r="LV144" s="898"/>
      <c r="LW144" s="898"/>
      <c r="LX144" s="898"/>
      <c r="LY144" s="898"/>
      <c r="ML144" s="898"/>
      <c r="MM144" s="898"/>
      <c r="MN144" s="898"/>
      <c r="MO144" s="898"/>
      <c r="NB144" s="898"/>
      <c r="NC144" s="898"/>
      <c r="ND144" s="898"/>
      <c r="NE144" s="898"/>
      <c r="NR144" s="898"/>
      <c r="NS144" s="898"/>
      <c r="NT144" s="898"/>
      <c r="NU144" s="898"/>
      <c r="OH144" s="898"/>
      <c r="OI144" s="898"/>
      <c r="OJ144" s="898"/>
      <c r="OK144" s="898"/>
      <c r="OX144" s="898"/>
      <c r="OY144" s="898"/>
      <c r="OZ144" s="898"/>
      <c r="PA144" s="898"/>
      <c r="PN144" s="898"/>
      <c r="PO144" s="898"/>
      <c r="PP144" s="898"/>
      <c r="PQ144" s="898"/>
      <c r="QD144" s="898"/>
      <c r="QE144" s="898"/>
      <c r="QF144" s="898"/>
      <c r="QG144" s="898"/>
      <c r="QT144" s="898"/>
      <c r="QU144" s="898"/>
      <c r="QV144" s="898"/>
      <c r="QW144" s="898"/>
    </row>
    <row r="145" ht="21" customHeight="1">
      <c r="A145" s="898"/>
      <c r="B145" s="952"/>
      <c r="C145" s="953"/>
      <c r="D145" s="717"/>
      <c r="E145" s="717"/>
      <c r="F145" s="717"/>
      <c r="G145" s="717"/>
      <c r="H145" s="717"/>
      <c r="I145" s="717"/>
      <c r="J145" s="717"/>
      <c r="K145" s="717"/>
      <c r="L145" s="717"/>
      <c r="M145" s="717"/>
      <c r="N145" s="717"/>
      <c r="O145" s="717"/>
      <c r="P145" s="717"/>
      <c r="Q145" s="717"/>
      <c r="R145" s="717"/>
      <c r="S145" s="717"/>
      <c r="T145" s="717"/>
      <c r="U145" s="717"/>
      <c r="V145" s="717"/>
      <c r="W145" s="717"/>
      <c r="X145" s="717"/>
      <c r="Y145" s="717"/>
      <c r="Z145" s="717"/>
      <c r="AA145" s="898"/>
      <c r="AB145" s="964"/>
      <c r="AE145" s="899"/>
      <c r="AF145" s="899"/>
      <c r="AG145" s="899"/>
      <c r="AT145" s="898"/>
      <c r="AU145" s="898"/>
      <c r="AV145" s="898"/>
      <c r="AW145" s="898"/>
      <c r="BJ145" s="898"/>
      <c r="BK145" s="898"/>
      <c r="BL145" s="898"/>
      <c r="BM145" s="898"/>
      <c r="BZ145" s="898"/>
      <c r="CA145" s="898"/>
      <c r="CB145" s="898"/>
      <c r="CC145" s="898"/>
      <c r="CP145" s="898"/>
      <c r="CQ145" s="898"/>
      <c r="CR145" s="898"/>
      <c r="CS145" s="898"/>
      <c r="DF145" s="898"/>
      <c r="DG145" s="898"/>
      <c r="DH145" s="898"/>
      <c r="DI145" s="898"/>
      <c r="DV145" s="898"/>
      <c r="DW145" s="898"/>
      <c r="DX145" s="898"/>
      <c r="DY145" s="898"/>
      <c r="EL145" s="898"/>
      <c r="EM145" s="898"/>
      <c r="EN145" s="898"/>
      <c r="EO145" s="898"/>
      <c r="FB145" s="898"/>
      <c r="FC145" s="898"/>
      <c r="FD145" s="898"/>
      <c r="FE145" s="898"/>
      <c r="FR145" s="898"/>
      <c r="FS145" s="898"/>
      <c r="FT145" s="898"/>
      <c r="FU145" s="898"/>
      <c r="GH145" s="898"/>
      <c r="GI145" s="898"/>
      <c r="GJ145" s="898"/>
      <c r="GK145" s="898"/>
      <c r="GX145" s="898"/>
      <c r="GY145" s="898"/>
      <c r="GZ145" s="898"/>
      <c r="HA145" s="898"/>
      <c r="HN145" s="898"/>
      <c r="HO145" s="898"/>
      <c r="HP145" s="898"/>
      <c r="HQ145" s="898"/>
      <c r="ID145" s="898"/>
      <c r="IE145" s="898"/>
      <c r="IF145" s="898"/>
      <c r="IG145" s="898"/>
      <c r="IT145" s="898"/>
      <c r="IU145" s="898"/>
      <c r="IV145" s="898"/>
      <c r="IW145" s="898"/>
      <c r="JJ145" s="898"/>
      <c r="JK145" s="898"/>
      <c r="JL145" s="898"/>
      <c r="JM145" s="898"/>
      <c r="JZ145" s="898"/>
      <c r="KA145" s="898"/>
      <c r="KB145" s="898"/>
      <c r="KC145" s="898"/>
      <c r="KP145" s="898"/>
      <c r="KQ145" s="898"/>
      <c r="KR145" s="898"/>
      <c r="KS145" s="898"/>
      <c r="LF145" s="898"/>
      <c r="LG145" s="898"/>
      <c r="LH145" s="898"/>
      <c r="LI145" s="898"/>
      <c r="LV145" s="898"/>
      <c r="LW145" s="898"/>
      <c r="LX145" s="898"/>
      <c r="LY145" s="898"/>
      <c r="ML145" s="898"/>
      <c r="MM145" s="898"/>
      <c r="MN145" s="898"/>
      <c r="MO145" s="898"/>
      <c r="NB145" s="898"/>
      <c r="NC145" s="898"/>
      <c r="ND145" s="898"/>
      <c r="NE145" s="898"/>
      <c r="NR145" s="898"/>
      <c r="NS145" s="898"/>
      <c r="NT145" s="898"/>
      <c r="NU145" s="898"/>
      <c r="OH145" s="898"/>
      <c r="OI145" s="898"/>
      <c r="OJ145" s="898"/>
      <c r="OK145" s="898"/>
      <c r="OX145" s="898"/>
      <c r="OY145" s="898"/>
      <c r="OZ145" s="898"/>
      <c r="PA145" s="898"/>
      <c r="PN145" s="898"/>
      <c r="PO145" s="898"/>
      <c r="PP145" s="898"/>
      <c r="PQ145" s="898"/>
      <c r="QD145" s="898"/>
      <c r="QE145" s="898"/>
      <c r="QF145" s="898"/>
      <c r="QG145" s="898"/>
      <c r="QT145" s="898"/>
      <c r="QU145" s="898"/>
      <c r="QV145" s="898"/>
      <c r="QW145" s="898"/>
    </row>
    <row r="146" ht="21" customHeight="1">
      <c r="A146" s="898"/>
      <c r="B146" s="952"/>
      <c r="C146" s="953"/>
      <c r="D146" s="717"/>
      <c r="E146" s="717"/>
      <c r="F146" s="717"/>
      <c r="G146" s="717"/>
      <c r="H146" s="717"/>
      <c r="I146" s="717"/>
      <c r="J146" s="717"/>
      <c r="K146" s="717"/>
      <c r="L146" s="717"/>
      <c r="M146" s="717"/>
      <c r="N146" s="717"/>
      <c r="O146" s="717"/>
      <c r="P146" s="717"/>
      <c r="Q146" s="717"/>
      <c r="R146" s="717"/>
      <c r="S146" s="717"/>
      <c r="T146" s="717"/>
      <c r="U146" s="717"/>
      <c r="V146" s="717"/>
      <c r="W146" s="717"/>
      <c r="X146" s="717"/>
      <c r="Y146" s="717"/>
      <c r="Z146" s="717"/>
      <c r="AA146" s="898"/>
      <c r="AB146" s="964"/>
      <c r="AE146" s="899"/>
      <c r="AF146" s="899"/>
      <c r="AG146" s="899"/>
      <c r="AT146" s="898"/>
      <c r="AU146" s="898"/>
      <c r="AV146" s="898"/>
      <c r="AW146" s="898"/>
      <c r="BJ146" s="898"/>
      <c r="BK146" s="898"/>
      <c r="BL146" s="898"/>
      <c r="BM146" s="898"/>
      <c r="BZ146" s="898"/>
      <c r="CA146" s="898"/>
      <c r="CB146" s="898"/>
      <c r="CC146" s="898"/>
      <c r="CP146" s="898"/>
      <c r="CQ146" s="898"/>
      <c r="CR146" s="898"/>
      <c r="CS146" s="898"/>
      <c r="DF146" s="898"/>
      <c r="DG146" s="898"/>
      <c r="DH146" s="898"/>
      <c r="DI146" s="898"/>
      <c r="DV146" s="898"/>
      <c r="DW146" s="898"/>
      <c r="DX146" s="898"/>
      <c r="DY146" s="898"/>
      <c r="EL146" s="898"/>
      <c r="EM146" s="898"/>
      <c r="EN146" s="898"/>
      <c r="EO146" s="898"/>
      <c r="FB146" s="898"/>
      <c r="FC146" s="898"/>
      <c r="FD146" s="898"/>
      <c r="FE146" s="898"/>
      <c r="FR146" s="898"/>
      <c r="FS146" s="898"/>
      <c r="FT146" s="898"/>
      <c r="FU146" s="898"/>
      <c r="GH146" s="898"/>
      <c r="GI146" s="898"/>
      <c r="GJ146" s="898"/>
      <c r="GK146" s="898"/>
      <c r="GX146" s="898"/>
      <c r="GY146" s="898"/>
      <c r="GZ146" s="898"/>
      <c r="HA146" s="898"/>
      <c r="HN146" s="898"/>
      <c r="HO146" s="898"/>
      <c r="HP146" s="898"/>
      <c r="HQ146" s="898"/>
      <c r="ID146" s="898"/>
      <c r="IE146" s="898"/>
      <c r="IF146" s="898"/>
      <c r="IG146" s="898"/>
      <c r="IT146" s="898"/>
      <c r="IU146" s="898"/>
      <c r="IV146" s="898"/>
      <c r="IW146" s="898"/>
      <c r="JJ146" s="898"/>
      <c r="JK146" s="898"/>
      <c r="JL146" s="898"/>
      <c r="JM146" s="898"/>
      <c r="JZ146" s="898"/>
      <c r="KA146" s="898"/>
      <c r="KB146" s="898"/>
      <c r="KC146" s="898"/>
      <c r="KP146" s="898"/>
      <c r="KQ146" s="898"/>
      <c r="KR146" s="898"/>
      <c r="KS146" s="898"/>
      <c r="LF146" s="898"/>
      <c r="LG146" s="898"/>
      <c r="LH146" s="898"/>
      <c r="LI146" s="898"/>
      <c r="LV146" s="898"/>
      <c r="LW146" s="898"/>
      <c r="LX146" s="898"/>
      <c r="LY146" s="898"/>
      <c r="ML146" s="898"/>
      <c r="MM146" s="898"/>
      <c r="MN146" s="898"/>
      <c r="MO146" s="898"/>
      <c r="NB146" s="898"/>
      <c r="NC146" s="898"/>
      <c r="ND146" s="898"/>
      <c r="NE146" s="898"/>
      <c r="NR146" s="898"/>
      <c r="NS146" s="898"/>
      <c r="NT146" s="898"/>
      <c r="NU146" s="898"/>
      <c r="OH146" s="898"/>
      <c r="OI146" s="898"/>
      <c r="OJ146" s="898"/>
      <c r="OK146" s="898"/>
      <c r="OX146" s="898"/>
      <c r="OY146" s="898"/>
      <c r="OZ146" s="898"/>
      <c r="PA146" s="898"/>
      <c r="PN146" s="898"/>
      <c r="PO146" s="898"/>
      <c r="PP146" s="898"/>
      <c r="PQ146" s="898"/>
      <c r="QD146" s="898"/>
      <c r="QE146" s="898"/>
      <c r="QF146" s="898"/>
      <c r="QG146" s="898"/>
      <c r="QT146" s="898"/>
      <c r="QU146" s="898"/>
      <c r="QV146" s="898"/>
      <c r="QW146" s="898"/>
    </row>
    <row r="147" ht="21" customHeight="1">
      <c r="A147" s="898"/>
      <c r="B147" s="952"/>
      <c r="C147" s="953"/>
      <c r="D147" s="717"/>
      <c r="E147" s="717"/>
      <c r="F147" s="717"/>
      <c r="G147" s="717"/>
      <c r="H147" s="717"/>
      <c r="I147" s="717"/>
      <c r="J147" s="717"/>
      <c r="K147" s="717"/>
      <c r="L147" s="717"/>
      <c r="M147" s="717"/>
      <c r="N147" s="717"/>
      <c r="O147" s="717"/>
      <c r="P147" s="717"/>
      <c r="Q147" s="717"/>
      <c r="R147" s="717"/>
      <c r="S147" s="717"/>
      <c r="T147" s="717"/>
      <c r="U147" s="717"/>
      <c r="V147" s="717"/>
      <c r="W147" s="717"/>
      <c r="X147" s="717"/>
      <c r="Y147" s="717"/>
      <c r="Z147" s="717"/>
      <c r="AA147" s="898"/>
      <c r="AB147" s="964"/>
      <c r="AE147" s="899"/>
      <c r="AF147" s="899"/>
      <c r="AG147" s="899"/>
      <c r="AT147" s="898"/>
      <c r="AU147" s="898"/>
      <c r="AV147" s="898"/>
      <c r="AW147" s="898"/>
      <c r="BJ147" s="898"/>
      <c r="BK147" s="898"/>
      <c r="BL147" s="898"/>
      <c r="BM147" s="898"/>
      <c r="BZ147" s="898"/>
      <c r="CA147" s="898"/>
      <c r="CB147" s="898"/>
      <c r="CC147" s="898"/>
      <c r="CP147" s="898"/>
      <c r="CQ147" s="898"/>
      <c r="CR147" s="898"/>
      <c r="CS147" s="898"/>
      <c r="DF147" s="898"/>
      <c r="DG147" s="898"/>
      <c r="DH147" s="898"/>
      <c r="DI147" s="898"/>
      <c r="DV147" s="898"/>
      <c r="DW147" s="898"/>
      <c r="DX147" s="898"/>
      <c r="DY147" s="898"/>
      <c r="EL147" s="898"/>
      <c r="EM147" s="898"/>
      <c r="EN147" s="898"/>
      <c r="EO147" s="898"/>
      <c r="FB147" s="898"/>
      <c r="FC147" s="898"/>
      <c r="FD147" s="898"/>
      <c r="FE147" s="898"/>
      <c r="FR147" s="898"/>
      <c r="FS147" s="898"/>
      <c r="FT147" s="898"/>
      <c r="FU147" s="898"/>
      <c r="GH147" s="898"/>
      <c r="GI147" s="898"/>
      <c r="GJ147" s="898"/>
      <c r="GK147" s="898"/>
      <c r="GX147" s="898"/>
      <c r="GY147" s="898"/>
      <c r="GZ147" s="898"/>
      <c r="HA147" s="898"/>
      <c r="HN147" s="898"/>
      <c r="HO147" s="898"/>
      <c r="HP147" s="898"/>
      <c r="HQ147" s="898"/>
      <c r="ID147" s="898"/>
      <c r="IE147" s="898"/>
      <c r="IF147" s="898"/>
      <c r="IG147" s="898"/>
      <c r="IT147" s="898"/>
      <c r="IU147" s="898"/>
      <c r="IV147" s="898"/>
      <c r="IW147" s="898"/>
      <c r="JJ147" s="898"/>
      <c r="JK147" s="898"/>
      <c r="JL147" s="898"/>
      <c r="JM147" s="898"/>
      <c r="JZ147" s="898"/>
      <c r="KA147" s="898"/>
      <c r="KB147" s="898"/>
      <c r="KC147" s="898"/>
      <c r="KP147" s="898"/>
      <c r="KQ147" s="898"/>
      <c r="KR147" s="898"/>
      <c r="KS147" s="898"/>
      <c r="LF147" s="898"/>
      <c r="LG147" s="898"/>
      <c r="LH147" s="898"/>
      <c r="LI147" s="898"/>
      <c r="LV147" s="898"/>
      <c r="LW147" s="898"/>
      <c r="LX147" s="898"/>
      <c r="LY147" s="898"/>
      <c r="ML147" s="898"/>
      <c r="MM147" s="898"/>
      <c r="MN147" s="898"/>
      <c r="MO147" s="898"/>
      <c r="NB147" s="898"/>
      <c r="NC147" s="898"/>
      <c r="ND147" s="898"/>
      <c r="NE147" s="898"/>
      <c r="NR147" s="898"/>
      <c r="NS147" s="898"/>
      <c r="NT147" s="898"/>
      <c r="NU147" s="898"/>
      <c r="OH147" s="898"/>
      <c r="OI147" s="898"/>
      <c r="OJ147" s="898"/>
      <c r="OK147" s="898"/>
      <c r="OX147" s="898"/>
      <c r="OY147" s="898"/>
      <c r="OZ147" s="898"/>
      <c r="PA147" s="898"/>
      <c r="PN147" s="898"/>
      <c r="PO147" s="898"/>
      <c r="PP147" s="898"/>
      <c r="PQ147" s="898"/>
      <c r="QD147" s="898"/>
      <c r="QE147" s="898"/>
      <c r="QF147" s="898"/>
      <c r="QG147" s="898"/>
      <c r="QT147" s="898"/>
      <c r="QU147" s="898"/>
      <c r="QV147" s="898"/>
      <c r="QW147" s="898"/>
    </row>
    <row r="148" ht="21" customHeight="1">
      <c r="A148" s="898"/>
      <c r="B148" s="952"/>
      <c r="C148" s="953"/>
      <c r="D148" s="717"/>
      <c r="E148" s="717"/>
      <c r="F148" s="717"/>
      <c r="G148" s="717"/>
      <c r="H148" s="717"/>
      <c r="I148" s="717"/>
      <c r="J148" s="717"/>
      <c r="K148" s="717"/>
      <c r="L148" s="717"/>
      <c r="M148" s="717"/>
      <c r="N148" s="717"/>
      <c r="O148" s="717"/>
      <c r="P148" s="717"/>
      <c r="Q148" s="717"/>
      <c r="R148" s="717"/>
      <c r="S148" s="717"/>
      <c r="T148" s="717"/>
      <c r="U148" s="717"/>
      <c r="V148" s="717"/>
      <c r="W148" s="717"/>
      <c r="X148" s="717"/>
      <c r="Y148" s="717"/>
      <c r="Z148" s="717"/>
      <c r="AA148" s="898"/>
      <c r="AB148" s="964"/>
      <c r="AT148" s="898"/>
      <c r="AU148" s="898"/>
      <c r="AV148" s="898"/>
      <c r="AW148" s="898"/>
      <c r="BJ148" s="898"/>
      <c r="BK148" s="898"/>
      <c r="BL148" s="898"/>
      <c r="BM148" s="898"/>
      <c r="BZ148" s="898"/>
      <c r="CA148" s="898"/>
      <c r="CB148" s="898"/>
      <c r="CC148" s="898"/>
      <c r="CP148" s="898"/>
      <c r="CQ148" s="898"/>
      <c r="CR148" s="898"/>
      <c r="CS148" s="898"/>
      <c r="DF148" s="898"/>
      <c r="DG148" s="898"/>
      <c r="DH148" s="898"/>
      <c r="DI148" s="898"/>
      <c r="DV148" s="898"/>
      <c r="DW148" s="898"/>
      <c r="DX148" s="898"/>
      <c r="DY148" s="898"/>
      <c r="EL148" s="898"/>
      <c r="EM148" s="898"/>
      <c r="EN148" s="898"/>
      <c r="EO148" s="898"/>
      <c r="FB148" s="898"/>
      <c r="FC148" s="898"/>
      <c r="FD148" s="898"/>
      <c r="FE148" s="898"/>
      <c r="FR148" s="898"/>
      <c r="FS148" s="898"/>
      <c r="FT148" s="898"/>
      <c r="FU148" s="898"/>
      <c r="GH148" s="898"/>
      <c r="GI148" s="898"/>
      <c r="GJ148" s="898"/>
      <c r="GK148" s="898"/>
      <c r="GX148" s="898"/>
      <c r="GY148" s="898"/>
      <c r="GZ148" s="898"/>
      <c r="HA148" s="898"/>
      <c r="HN148" s="898"/>
      <c r="HO148" s="898"/>
      <c r="HP148" s="898"/>
      <c r="HQ148" s="898"/>
      <c r="ID148" s="898"/>
      <c r="IE148" s="898"/>
      <c r="IF148" s="898"/>
      <c r="IG148" s="898"/>
      <c r="IT148" s="898"/>
      <c r="IU148" s="898"/>
      <c r="IV148" s="898"/>
      <c r="IW148" s="898"/>
      <c r="JJ148" s="898"/>
      <c r="JK148" s="898"/>
      <c r="JL148" s="898"/>
      <c r="JM148" s="898"/>
      <c r="JZ148" s="898"/>
      <c r="KA148" s="898"/>
      <c r="KB148" s="898"/>
      <c r="KC148" s="898"/>
      <c r="KP148" s="898"/>
      <c r="KQ148" s="898"/>
      <c r="KR148" s="898"/>
      <c r="KS148" s="898"/>
      <c r="LF148" s="898"/>
      <c r="LG148" s="898"/>
      <c r="LH148" s="898"/>
      <c r="LI148" s="898"/>
      <c r="LV148" s="898"/>
      <c r="LW148" s="898"/>
      <c r="LX148" s="898"/>
      <c r="LY148" s="898"/>
      <c r="ML148" s="898"/>
      <c r="MM148" s="898"/>
      <c r="MN148" s="898"/>
      <c r="MO148" s="898"/>
      <c r="NB148" s="898"/>
      <c r="NC148" s="898"/>
      <c r="ND148" s="898"/>
      <c r="NE148" s="898"/>
      <c r="NR148" s="898"/>
      <c r="NS148" s="898"/>
      <c r="NT148" s="898"/>
      <c r="NU148" s="898"/>
      <c r="OH148" s="898"/>
      <c r="OI148" s="898"/>
      <c r="OJ148" s="898"/>
      <c r="OK148" s="898"/>
      <c r="OX148" s="898"/>
      <c r="OY148" s="898"/>
      <c r="OZ148" s="898"/>
      <c r="PA148" s="898"/>
      <c r="PN148" s="898"/>
      <c r="PO148" s="898"/>
      <c r="PP148" s="898"/>
      <c r="PQ148" s="898"/>
      <c r="QD148" s="898"/>
      <c r="QE148" s="898"/>
      <c r="QF148" s="898"/>
      <c r="QG148" s="898"/>
      <c r="QT148" s="898"/>
      <c r="QU148" s="898"/>
      <c r="QV148" s="898"/>
      <c r="QW148" s="898"/>
    </row>
    <row r="149" ht="21" customHeight="1">
      <c r="A149" s="898"/>
      <c r="B149" s="952"/>
      <c r="C149" s="953"/>
      <c r="D149" s="717"/>
      <c r="E149" s="717"/>
      <c r="F149" s="717"/>
      <c r="G149" s="717"/>
      <c r="H149" s="717"/>
      <c r="I149" s="717"/>
      <c r="J149" s="717"/>
      <c r="K149" s="717"/>
      <c r="L149" s="717"/>
      <c r="M149" s="717"/>
      <c r="N149" s="717"/>
      <c r="O149" s="717"/>
      <c r="P149" s="717"/>
      <c r="Q149" s="717"/>
      <c r="R149" s="717"/>
      <c r="S149" s="717"/>
      <c r="T149" s="717"/>
      <c r="U149" s="717"/>
      <c r="V149" s="717"/>
      <c r="W149" s="717"/>
      <c r="X149" s="717"/>
      <c r="Y149" s="717"/>
      <c r="Z149" s="717"/>
      <c r="AA149" s="898"/>
      <c r="AB149" s="964"/>
      <c r="AT149" s="898"/>
      <c r="AU149" s="898"/>
      <c r="AV149" s="898"/>
      <c r="AW149" s="898"/>
      <c r="BJ149" s="898"/>
      <c r="BK149" s="898"/>
      <c r="BL149" s="898"/>
      <c r="BM149" s="898"/>
      <c r="BZ149" s="898"/>
      <c r="CA149" s="898"/>
      <c r="CB149" s="898"/>
      <c r="CC149" s="898"/>
      <c r="CP149" s="898"/>
      <c r="CQ149" s="898"/>
      <c r="CR149" s="898"/>
      <c r="CS149" s="898"/>
      <c r="DF149" s="898"/>
      <c r="DG149" s="898"/>
      <c r="DH149" s="898"/>
      <c r="DI149" s="898"/>
      <c r="DV149" s="898"/>
      <c r="DW149" s="898"/>
      <c r="DX149" s="898"/>
      <c r="DY149" s="898"/>
      <c r="EL149" s="898"/>
      <c r="EM149" s="898"/>
      <c r="EN149" s="898"/>
      <c r="EO149" s="898"/>
      <c r="FB149" s="898"/>
      <c r="FC149" s="898"/>
      <c r="FD149" s="898"/>
      <c r="FE149" s="898"/>
      <c r="FR149" s="898"/>
      <c r="FS149" s="898"/>
      <c r="FT149" s="898"/>
      <c r="FU149" s="898"/>
      <c r="GH149" s="898"/>
      <c r="GI149" s="898"/>
      <c r="GJ149" s="898"/>
      <c r="GK149" s="898"/>
      <c r="GX149" s="898"/>
      <c r="GY149" s="898"/>
      <c r="GZ149" s="898"/>
      <c r="HA149" s="898"/>
      <c r="HN149" s="898"/>
      <c r="HO149" s="898"/>
      <c r="HP149" s="898"/>
      <c r="HQ149" s="898"/>
      <c r="ID149" s="898"/>
      <c r="IE149" s="898"/>
      <c r="IF149" s="898"/>
      <c r="IG149" s="898"/>
      <c r="IT149" s="898"/>
      <c r="IU149" s="898"/>
      <c r="IV149" s="898"/>
      <c r="IW149" s="898"/>
      <c r="JJ149" s="898"/>
      <c r="JK149" s="898"/>
      <c r="JL149" s="898"/>
      <c r="JM149" s="898"/>
      <c r="JZ149" s="898"/>
      <c r="KA149" s="898"/>
      <c r="KB149" s="898"/>
      <c r="KC149" s="898"/>
      <c r="KP149" s="898"/>
      <c r="KQ149" s="898"/>
      <c r="KR149" s="898"/>
      <c r="KS149" s="898"/>
      <c r="LF149" s="898"/>
      <c r="LG149" s="898"/>
      <c r="LH149" s="898"/>
      <c r="LI149" s="898"/>
      <c r="LV149" s="898"/>
      <c r="LW149" s="898"/>
      <c r="LX149" s="898"/>
      <c r="LY149" s="898"/>
      <c r="ML149" s="898"/>
      <c r="MM149" s="898"/>
      <c r="MN149" s="898"/>
      <c r="MO149" s="898"/>
      <c r="NB149" s="898"/>
      <c r="NC149" s="898"/>
      <c r="ND149" s="898"/>
      <c r="NE149" s="898"/>
      <c r="NR149" s="898"/>
      <c r="NS149" s="898"/>
      <c r="NT149" s="898"/>
      <c r="NU149" s="898"/>
      <c r="OH149" s="898"/>
      <c r="OI149" s="898"/>
      <c r="OJ149" s="898"/>
      <c r="OK149" s="898"/>
      <c r="OX149" s="898"/>
      <c r="OY149" s="898"/>
      <c r="OZ149" s="898"/>
      <c r="PA149" s="898"/>
      <c r="PN149" s="898"/>
      <c r="PO149" s="898"/>
      <c r="PP149" s="898"/>
      <c r="PQ149" s="898"/>
      <c r="QD149" s="898"/>
      <c r="QE149" s="898"/>
      <c r="QF149" s="898"/>
      <c r="QG149" s="898"/>
      <c r="QT149" s="898"/>
      <c r="QU149" s="898"/>
      <c r="QV149" s="898"/>
      <c r="QW149" s="898"/>
    </row>
    <row r="150" ht="21" customHeight="1">
      <c r="A150" s="898"/>
      <c r="B150" s="952"/>
      <c r="C150" s="953"/>
      <c r="D150" s="717"/>
      <c r="E150" s="717"/>
      <c r="F150" s="717"/>
      <c r="G150" s="717"/>
      <c r="H150" s="717"/>
      <c r="I150" s="717"/>
      <c r="J150" s="717"/>
      <c r="K150" s="717"/>
      <c r="L150" s="717"/>
      <c r="M150" s="717"/>
      <c r="N150" s="717"/>
      <c r="O150" s="717"/>
      <c r="P150" s="717"/>
      <c r="Q150" s="717"/>
      <c r="R150" s="717"/>
      <c r="S150" s="717"/>
      <c r="T150" s="717"/>
      <c r="U150" s="717"/>
      <c r="V150" s="717"/>
      <c r="W150" s="717"/>
      <c r="X150" s="717"/>
      <c r="Y150" s="717"/>
      <c r="Z150" s="717"/>
      <c r="AA150" s="898"/>
      <c r="AB150" s="964"/>
      <c r="AT150" s="898"/>
      <c r="AU150" s="898"/>
      <c r="AV150" s="898"/>
      <c r="AW150" s="898"/>
      <c r="BJ150" s="898"/>
      <c r="BK150" s="898"/>
      <c r="BL150" s="898"/>
      <c r="BM150" s="898"/>
      <c r="BZ150" s="898"/>
      <c r="CA150" s="898"/>
      <c r="CB150" s="898"/>
      <c r="CC150" s="898"/>
      <c r="CP150" s="898"/>
      <c r="CQ150" s="898"/>
      <c r="CR150" s="898"/>
      <c r="CS150" s="898"/>
      <c r="DF150" s="898"/>
      <c r="DG150" s="898"/>
      <c r="DH150" s="898"/>
      <c r="DI150" s="898"/>
      <c r="DV150" s="898"/>
      <c r="DW150" s="898"/>
      <c r="DX150" s="898"/>
      <c r="DY150" s="898"/>
      <c r="EL150" s="898"/>
      <c r="EM150" s="898"/>
      <c r="EN150" s="898"/>
      <c r="EO150" s="898"/>
      <c r="FB150" s="898"/>
      <c r="FC150" s="898"/>
      <c r="FD150" s="898"/>
      <c r="FE150" s="898"/>
      <c r="FR150" s="898"/>
      <c r="FS150" s="898"/>
      <c r="FT150" s="898"/>
      <c r="FU150" s="898"/>
      <c r="GH150" s="898"/>
      <c r="GI150" s="898"/>
      <c r="GJ150" s="898"/>
      <c r="GK150" s="898"/>
      <c r="GX150" s="898"/>
      <c r="GY150" s="898"/>
      <c r="GZ150" s="898"/>
      <c r="HA150" s="898"/>
      <c r="HN150" s="898"/>
      <c r="HO150" s="898"/>
      <c r="HP150" s="898"/>
      <c r="HQ150" s="898"/>
      <c r="ID150" s="898"/>
      <c r="IE150" s="898"/>
      <c r="IF150" s="898"/>
      <c r="IG150" s="898"/>
      <c r="IT150" s="898"/>
      <c r="IU150" s="898"/>
      <c r="IV150" s="898"/>
      <c r="IW150" s="898"/>
      <c r="JJ150" s="898"/>
      <c r="JK150" s="898"/>
      <c r="JL150" s="898"/>
      <c r="JM150" s="898"/>
      <c r="JZ150" s="898"/>
      <c r="KA150" s="898"/>
      <c r="KB150" s="898"/>
      <c r="KC150" s="898"/>
      <c r="KP150" s="898"/>
      <c r="KQ150" s="898"/>
      <c r="KR150" s="898"/>
      <c r="KS150" s="898"/>
      <c r="LF150" s="898"/>
      <c r="LG150" s="898"/>
      <c r="LH150" s="898"/>
      <c r="LI150" s="898"/>
      <c r="LV150" s="898"/>
      <c r="LW150" s="898"/>
      <c r="LX150" s="898"/>
      <c r="LY150" s="898"/>
      <c r="ML150" s="898"/>
      <c r="MM150" s="898"/>
      <c r="MN150" s="898"/>
      <c r="MO150" s="898"/>
      <c r="NB150" s="898"/>
      <c r="NC150" s="898"/>
      <c r="ND150" s="898"/>
      <c r="NE150" s="898"/>
      <c r="NR150" s="898"/>
      <c r="NS150" s="898"/>
      <c r="NT150" s="898"/>
      <c r="NU150" s="898"/>
      <c r="OH150" s="898"/>
      <c r="OI150" s="898"/>
      <c r="OJ150" s="898"/>
      <c r="OK150" s="898"/>
      <c r="OX150" s="898"/>
      <c r="OY150" s="898"/>
      <c r="OZ150" s="898"/>
      <c r="PA150" s="898"/>
      <c r="PN150" s="898"/>
      <c r="PO150" s="898"/>
      <c r="PP150" s="898"/>
      <c r="PQ150" s="898"/>
      <c r="QD150" s="898"/>
      <c r="QE150" s="898"/>
      <c r="QF150" s="898"/>
      <c r="QG150" s="898"/>
      <c r="QT150" s="898"/>
      <c r="QU150" s="898"/>
      <c r="QV150" s="898"/>
      <c r="QW150" s="898"/>
    </row>
    <row r="151" ht="21" customHeight="1">
      <c r="A151" s="898"/>
      <c r="B151" s="952"/>
      <c r="C151" s="953"/>
      <c r="D151" s="717"/>
      <c r="E151" s="717"/>
      <c r="F151" s="717"/>
      <c r="G151" s="717"/>
      <c r="H151" s="717"/>
      <c r="I151" s="717"/>
      <c r="J151" s="717"/>
      <c r="K151" s="717"/>
      <c r="L151" s="717"/>
      <c r="M151" s="717"/>
      <c r="N151" s="717"/>
      <c r="O151" s="717"/>
      <c r="P151" s="717"/>
      <c r="Q151" s="717"/>
      <c r="R151" s="717"/>
      <c r="S151" s="717"/>
      <c r="T151" s="717"/>
      <c r="U151" s="717"/>
      <c r="V151" s="717"/>
      <c r="W151" s="717"/>
      <c r="X151" s="717"/>
      <c r="Y151" s="717"/>
      <c r="Z151" s="717"/>
      <c r="AA151" s="898"/>
      <c r="AB151" s="964"/>
      <c r="AT151" s="898"/>
      <c r="AU151" s="898"/>
      <c r="AV151" s="898"/>
      <c r="AW151" s="898"/>
      <c r="BJ151" s="898"/>
      <c r="BK151" s="898"/>
      <c r="BL151" s="898"/>
      <c r="BM151" s="898"/>
      <c r="BZ151" s="898"/>
      <c r="CA151" s="898"/>
      <c r="CB151" s="898"/>
      <c r="CC151" s="898"/>
      <c r="CP151" s="898"/>
      <c r="CQ151" s="898"/>
      <c r="CR151" s="898"/>
      <c r="CS151" s="898"/>
      <c r="DF151" s="898"/>
      <c r="DG151" s="898"/>
      <c r="DH151" s="898"/>
      <c r="DI151" s="898"/>
      <c r="DV151" s="898"/>
      <c r="DW151" s="898"/>
      <c r="DX151" s="898"/>
      <c r="DY151" s="898"/>
      <c r="EL151" s="898"/>
      <c r="EM151" s="898"/>
      <c r="EN151" s="898"/>
      <c r="EO151" s="898"/>
      <c r="FB151" s="898"/>
      <c r="FC151" s="898"/>
      <c r="FD151" s="898"/>
      <c r="FE151" s="898"/>
      <c r="FR151" s="898"/>
      <c r="FS151" s="898"/>
      <c r="FT151" s="898"/>
      <c r="FU151" s="898"/>
      <c r="GH151" s="898"/>
      <c r="GI151" s="898"/>
      <c r="GJ151" s="898"/>
      <c r="GK151" s="898"/>
      <c r="GX151" s="898"/>
      <c r="GY151" s="898"/>
      <c r="GZ151" s="898"/>
      <c r="HA151" s="898"/>
      <c r="HN151" s="898"/>
      <c r="HO151" s="898"/>
      <c r="HP151" s="898"/>
      <c r="HQ151" s="898"/>
      <c r="ID151" s="898"/>
      <c r="IE151" s="898"/>
      <c r="IF151" s="898"/>
      <c r="IG151" s="898"/>
      <c r="IT151" s="898"/>
      <c r="IU151" s="898"/>
      <c r="IV151" s="898"/>
      <c r="IW151" s="898"/>
      <c r="JJ151" s="898"/>
      <c r="JK151" s="898"/>
      <c r="JL151" s="898"/>
      <c r="JM151" s="898"/>
      <c r="JZ151" s="898"/>
      <c r="KA151" s="898"/>
      <c r="KB151" s="898"/>
      <c r="KC151" s="898"/>
      <c r="KP151" s="898"/>
      <c r="KQ151" s="898"/>
      <c r="KR151" s="898"/>
      <c r="KS151" s="898"/>
      <c r="LF151" s="898"/>
      <c r="LG151" s="898"/>
      <c r="LH151" s="898"/>
      <c r="LI151" s="898"/>
      <c r="LV151" s="898"/>
      <c r="LW151" s="898"/>
      <c r="LX151" s="898"/>
      <c r="LY151" s="898"/>
      <c r="ML151" s="898"/>
      <c r="MM151" s="898"/>
      <c r="MN151" s="898"/>
      <c r="MO151" s="898"/>
      <c r="NB151" s="898"/>
      <c r="NC151" s="898"/>
      <c r="ND151" s="898"/>
      <c r="NE151" s="898"/>
      <c r="NR151" s="898"/>
      <c r="NS151" s="898"/>
      <c r="NT151" s="898"/>
      <c r="NU151" s="898"/>
      <c r="OH151" s="898"/>
      <c r="OI151" s="898"/>
      <c r="OJ151" s="898"/>
      <c r="OK151" s="898"/>
      <c r="OX151" s="898"/>
      <c r="OY151" s="898"/>
      <c r="OZ151" s="898"/>
      <c r="PA151" s="898"/>
      <c r="PN151" s="898"/>
      <c r="PO151" s="898"/>
      <c r="PP151" s="898"/>
      <c r="PQ151" s="898"/>
      <c r="QD151" s="898"/>
      <c r="QE151" s="898"/>
      <c r="QF151" s="898"/>
      <c r="QG151" s="898"/>
      <c r="QT151" s="898"/>
      <c r="QU151" s="898"/>
      <c r="QV151" s="898"/>
      <c r="QW151" s="898"/>
    </row>
    <row r="152" ht="21" customHeight="1">
      <c r="A152" s="898"/>
      <c r="B152" s="952"/>
      <c r="C152" s="953"/>
      <c r="D152" s="717"/>
      <c r="E152" s="717"/>
      <c r="F152" s="717"/>
      <c r="G152" s="717"/>
      <c r="H152" s="717"/>
      <c r="I152" s="717"/>
      <c r="J152" s="717"/>
      <c r="K152" s="717"/>
      <c r="L152" s="717"/>
      <c r="M152" s="717"/>
      <c r="N152" s="717"/>
      <c r="O152" s="717"/>
      <c r="P152" s="717"/>
      <c r="Q152" s="717"/>
      <c r="R152" s="717"/>
      <c r="S152" s="717"/>
      <c r="T152" s="717"/>
      <c r="U152" s="717"/>
      <c r="V152" s="717"/>
      <c r="W152" s="717"/>
      <c r="X152" s="717"/>
      <c r="Y152" s="717"/>
      <c r="Z152" s="717"/>
      <c r="AA152" s="898"/>
      <c r="AB152" s="964"/>
      <c r="AT152" s="898"/>
      <c r="AU152" s="898"/>
      <c r="AV152" s="898"/>
      <c r="AW152" s="898"/>
      <c r="BJ152" s="898"/>
      <c r="BK152" s="898"/>
      <c r="BL152" s="898"/>
      <c r="BM152" s="898"/>
      <c r="BZ152" s="898"/>
      <c r="CA152" s="898"/>
      <c r="CB152" s="898"/>
      <c r="CC152" s="898"/>
      <c r="CP152" s="898"/>
      <c r="CQ152" s="898"/>
      <c r="CR152" s="898"/>
      <c r="CS152" s="898"/>
      <c r="DF152" s="898"/>
      <c r="DG152" s="898"/>
      <c r="DH152" s="898"/>
      <c r="DI152" s="898"/>
      <c r="DV152" s="898"/>
      <c r="DW152" s="898"/>
      <c r="DX152" s="898"/>
      <c r="DY152" s="898"/>
      <c r="EL152" s="898"/>
      <c r="EM152" s="898"/>
      <c r="EN152" s="898"/>
      <c r="EO152" s="898"/>
      <c r="FB152" s="898"/>
      <c r="FC152" s="898"/>
      <c r="FD152" s="898"/>
      <c r="FE152" s="898"/>
      <c r="FR152" s="898"/>
      <c r="FS152" s="898"/>
      <c r="FT152" s="898"/>
      <c r="FU152" s="898"/>
      <c r="GH152" s="898"/>
      <c r="GI152" s="898"/>
      <c r="GJ152" s="898"/>
      <c r="GK152" s="898"/>
      <c r="GX152" s="898"/>
      <c r="GY152" s="898"/>
      <c r="GZ152" s="898"/>
      <c r="HA152" s="898"/>
      <c r="HN152" s="898"/>
      <c r="HO152" s="898"/>
      <c r="HP152" s="898"/>
      <c r="HQ152" s="898"/>
      <c r="ID152" s="898"/>
      <c r="IE152" s="898"/>
      <c r="IF152" s="898"/>
      <c r="IG152" s="898"/>
      <c r="IT152" s="898"/>
      <c r="IU152" s="898"/>
      <c r="IV152" s="898"/>
      <c r="IW152" s="898"/>
      <c r="JJ152" s="898"/>
      <c r="JK152" s="898"/>
      <c r="JL152" s="898"/>
      <c r="JM152" s="898"/>
      <c r="JZ152" s="898"/>
      <c r="KA152" s="898"/>
      <c r="KB152" s="898"/>
      <c r="KC152" s="898"/>
      <c r="KP152" s="898"/>
      <c r="KQ152" s="898"/>
      <c r="KR152" s="898"/>
      <c r="KS152" s="898"/>
      <c r="LF152" s="898"/>
      <c r="LG152" s="898"/>
      <c r="LH152" s="898"/>
      <c r="LI152" s="898"/>
      <c r="LV152" s="898"/>
      <c r="LW152" s="898"/>
      <c r="LX152" s="898"/>
      <c r="LY152" s="898"/>
      <c r="ML152" s="898"/>
      <c r="MM152" s="898"/>
      <c r="MN152" s="898"/>
      <c r="MO152" s="898"/>
      <c r="NB152" s="898"/>
      <c r="NC152" s="898"/>
      <c r="ND152" s="898"/>
      <c r="NE152" s="898"/>
      <c r="NR152" s="898"/>
      <c r="NS152" s="898"/>
      <c r="NT152" s="898"/>
      <c r="NU152" s="898"/>
      <c r="OH152" s="898"/>
      <c r="OI152" s="898"/>
      <c r="OJ152" s="898"/>
      <c r="OK152" s="898"/>
      <c r="OX152" s="898"/>
      <c r="OY152" s="898"/>
      <c r="OZ152" s="898"/>
      <c r="PA152" s="898"/>
      <c r="PN152" s="898"/>
      <c r="PO152" s="898"/>
      <c r="PP152" s="898"/>
      <c r="PQ152" s="898"/>
      <c r="QD152" s="898"/>
      <c r="QE152" s="898"/>
      <c r="QF152" s="898"/>
      <c r="QG152" s="898"/>
      <c r="QT152" s="898"/>
      <c r="QU152" s="898"/>
      <c r="QV152" s="898"/>
      <c r="QW152" s="898"/>
    </row>
    <row r="153" ht="21" customHeight="1">
      <c r="A153" s="898"/>
      <c r="B153" s="952"/>
      <c r="C153" s="953"/>
      <c r="D153" s="717"/>
      <c r="E153" s="717"/>
      <c r="F153" s="717"/>
      <c r="G153" s="717"/>
      <c r="H153" s="717"/>
      <c r="I153" s="717"/>
      <c r="J153" s="717"/>
      <c r="K153" s="717"/>
      <c r="L153" s="717"/>
      <c r="M153" s="717"/>
      <c r="N153" s="717"/>
      <c r="O153" s="717"/>
      <c r="P153" s="717"/>
      <c r="Q153" s="717"/>
      <c r="R153" s="717"/>
      <c r="S153" s="717"/>
      <c r="T153" s="717"/>
      <c r="U153" s="717"/>
      <c r="V153" s="717"/>
      <c r="W153" s="717"/>
      <c r="X153" s="717"/>
      <c r="Y153" s="717"/>
      <c r="Z153" s="717"/>
      <c r="AA153" s="898"/>
      <c r="AB153" s="964"/>
      <c r="AT153" s="898"/>
      <c r="AU153" s="898"/>
      <c r="AV153" s="898"/>
      <c r="AW153" s="898"/>
      <c r="BJ153" s="898"/>
      <c r="BK153" s="898"/>
      <c r="BL153" s="898"/>
      <c r="BM153" s="898"/>
      <c r="BZ153" s="898"/>
      <c r="CA153" s="898"/>
      <c r="CB153" s="898"/>
      <c r="CC153" s="898"/>
      <c r="CP153" s="898"/>
      <c r="CQ153" s="898"/>
      <c r="CR153" s="898"/>
      <c r="CS153" s="898"/>
      <c r="DF153" s="898"/>
      <c r="DG153" s="898"/>
      <c r="DH153" s="898"/>
      <c r="DI153" s="898"/>
      <c r="DV153" s="898"/>
      <c r="DW153" s="898"/>
      <c r="DX153" s="898"/>
      <c r="DY153" s="898"/>
      <c r="EL153" s="898"/>
      <c r="EM153" s="898"/>
      <c r="EN153" s="898"/>
      <c r="EO153" s="898"/>
      <c r="FB153" s="898"/>
      <c r="FC153" s="898"/>
      <c r="FD153" s="898"/>
      <c r="FE153" s="898"/>
      <c r="FR153" s="898"/>
      <c r="FS153" s="898"/>
      <c r="FT153" s="898"/>
      <c r="FU153" s="898"/>
      <c r="GH153" s="898"/>
      <c r="GI153" s="898"/>
      <c r="GJ153" s="898"/>
      <c r="GK153" s="898"/>
      <c r="GX153" s="898"/>
      <c r="GY153" s="898"/>
      <c r="GZ153" s="898"/>
      <c r="HA153" s="898"/>
      <c r="HN153" s="898"/>
      <c r="HO153" s="898"/>
      <c r="HP153" s="898"/>
      <c r="HQ153" s="898"/>
      <c r="ID153" s="898"/>
      <c r="IE153" s="898"/>
      <c r="IF153" s="898"/>
      <c r="IG153" s="898"/>
      <c r="IT153" s="898"/>
      <c r="IU153" s="898"/>
      <c r="IV153" s="898"/>
      <c r="IW153" s="898"/>
      <c r="JJ153" s="898"/>
      <c r="JK153" s="898"/>
      <c r="JL153" s="898"/>
      <c r="JM153" s="898"/>
      <c r="JZ153" s="898"/>
      <c r="KA153" s="898"/>
      <c r="KB153" s="898"/>
      <c r="KC153" s="898"/>
      <c r="KP153" s="898"/>
      <c r="KQ153" s="898"/>
      <c r="KR153" s="898"/>
      <c r="KS153" s="898"/>
      <c r="LF153" s="898"/>
      <c r="LG153" s="898"/>
      <c r="LH153" s="898"/>
      <c r="LI153" s="898"/>
      <c r="LV153" s="898"/>
      <c r="LW153" s="898"/>
      <c r="LX153" s="898"/>
      <c r="LY153" s="898"/>
      <c r="ML153" s="898"/>
      <c r="MM153" s="898"/>
      <c r="MN153" s="898"/>
      <c r="MO153" s="898"/>
      <c r="NB153" s="898"/>
      <c r="NC153" s="898"/>
      <c r="ND153" s="898"/>
      <c r="NE153" s="898"/>
      <c r="NR153" s="898"/>
      <c r="NS153" s="898"/>
      <c r="NT153" s="898"/>
      <c r="NU153" s="898"/>
      <c r="OH153" s="898"/>
      <c r="OI153" s="898"/>
      <c r="OJ153" s="898"/>
      <c r="OK153" s="898"/>
      <c r="OX153" s="898"/>
      <c r="OY153" s="898"/>
      <c r="OZ153" s="898"/>
      <c r="PA153" s="898"/>
      <c r="PN153" s="898"/>
      <c r="PO153" s="898"/>
      <c r="PP153" s="898"/>
      <c r="PQ153" s="898"/>
      <c r="QD153" s="898"/>
      <c r="QE153" s="898"/>
      <c r="QF153" s="898"/>
      <c r="QG153" s="898"/>
      <c r="QT153" s="898"/>
      <c r="QU153" s="898"/>
      <c r="QV153" s="898"/>
      <c r="QW153" s="898"/>
    </row>
    <row r="154" ht="21" customHeight="1">
      <c r="A154" s="898"/>
      <c r="B154" s="955"/>
      <c r="C154" s="956"/>
      <c r="D154" s="552"/>
      <c r="E154" s="552"/>
      <c r="F154" s="552"/>
      <c r="G154" s="552"/>
      <c r="H154" s="552"/>
      <c r="I154" s="552"/>
      <c r="J154" s="552"/>
      <c r="K154" s="552"/>
      <c r="L154" s="552"/>
      <c r="M154" s="552"/>
      <c r="N154" s="552"/>
      <c r="O154" s="552"/>
      <c r="P154" s="552"/>
      <c r="Q154" s="552"/>
      <c r="R154" s="552"/>
      <c r="S154" s="552"/>
      <c r="T154" s="552"/>
      <c r="U154" s="552"/>
      <c r="V154" s="552"/>
      <c r="W154" s="552"/>
      <c r="X154" s="552"/>
      <c r="Y154" s="552"/>
      <c r="Z154" s="552"/>
      <c r="AA154" s="898"/>
      <c r="AB154" s="964"/>
      <c r="AT154" s="898"/>
      <c r="AU154" s="898"/>
      <c r="AV154" s="898"/>
      <c r="AW154" s="898"/>
      <c r="BJ154" s="898"/>
      <c r="BK154" s="898"/>
      <c r="BL154" s="898"/>
      <c r="BM154" s="898"/>
      <c r="BZ154" s="898"/>
      <c r="CA154" s="898"/>
      <c r="CB154" s="898"/>
      <c r="CC154" s="898"/>
      <c r="CP154" s="898"/>
      <c r="CQ154" s="898"/>
      <c r="CR154" s="898"/>
      <c r="CS154" s="898"/>
      <c r="DF154" s="898"/>
      <c r="DG154" s="898"/>
      <c r="DH154" s="898"/>
      <c r="DI154" s="898"/>
      <c r="DV154" s="898"/>
      <c r="DW154" s="898"/>
      <c r="DX154" s="898"/>
      <c r="DY154" s="898"/>
      <c r="EL154" s="898"/>
      <c r="EM154" s="898"/>
      <c r="EN154" s="898"/>
      <c r="EO154" s="898"/>
      <c r="FB154" s="898"/>
      <c r="FC154" s="898"/>
      <c r="FD154" s="898"/>
      <c r="FE154" s="898"/>
      <c r="FR154" s="898"/>
      <c r="FS154" s="898"/>
      <c r="FT154" s="898"/>
      <c r="FU154" s="898"/>
      <c r="GH154" s="898"/>
      <c r="GI154" s="898"/>
      <c r="GJ154" s="898"/>
      <c r="GK154" s="898"/>
      <c r="GX154" s="898"/>
      <c r="GY154" s="898"/>
      <c r="GZ154" s="898"/>
      <c r="HA154" s="898"/>
      <c r="HN154" s="898"/>
      <c r="HO154" s="898"/>
      <c r="HP154" s="898"/>
      <c r="HQ154" s="898"/>
      <c r="ID154" s="898"/>
      <c r="IE154" s="898"/>
      <c r="IF154" s="898"/>
      <c r="IG154" s="898"/>
      <c r="IT154" s="898"/>
      <c r="IU154" s="898"/>
      <c r="IV154" s="898"/>
      <c r="IW154" s="898"/>
      <c r="JJ154" s="898"/>
      <c r="JK154" s="898"/>
      <c r="JL154" s="898"/>
      <c r="JM154" s="898"/>
      <c r="JZ154" s="898"/>
      <c r="KA154" s="898"/>
      <c r="KB154" s="898"/>
      <c r="KC154" s="898"/>
      <c r="KP154" s="898"/>
      <c r="KQ154" s="898"/>
      <c r="KR154" s="898"/>
      <c r="KS154" s="898"/>
      <c r="LF154" s="898"/>
      <c r="LG154" s="898"/>
      <c r="LH154" s="898"/>
      <c r="LI154" s="898"/>
      <c r="LV154" s="898"/>
      <c r="LW154" s="898"/>
      <c r="LX154" s="898"/>
      <c r="LY154" s="898"/>
      <c r="ML154" s="898"/>
      <c r="MM154" s="898"/>
      <c r="MN154" s="898"/>
      <c r="MO154" s="898"/>
      <c r="NB154" s="898"/>
      <c r="NC154" s="898"/>
      <c r="ND154" s="898"/>
      <c r="NE154" s="898"/>
      <c r="NR154" s="898"/>
      <c r="NS154" s="898"/>
      <c r="NT154" s="898"/>
      <c r="NU154" s="898"/>
      <c r="OH154" s="898"/>
      <c r="OI154" s="898"/>
      <c r="OJ154" s="898"/>
      <c r="OK154" s="898"/>
      <c r="OX154" s="898"/>
      <c r="OY154" s="898"/>
      <c r="OZ154" s="898"/>
      <c r="PA154" s="898"/>
      <c r="PN154" s="898"/>
      <c r="PO154" s="898"/>
      <c r="PP154" s="898"/>
      <c r="PQ154" s="898"/>
      <c r="QD154" s="898"/>
      <c r="QE154" s="898"/>
      <c r="QF154" s="898"/>
      <c r="QG154" s="898"/>
      <c r="QT154" s="898"/>
      <c r="QU154" s="898"/>
      <c r="QV154" s="898"/>
      <c r="QW154" s="898"/>
    </row>
    <row r="155" ht="21" customHeight="1">
      <c r="A155" s="898"/>
      <c r="B155" s="969" t="s">
        <v>6753</v>
      </c>
      <c r="C155" s="949"/>
      <c r="D155" s="975">
        <f>A29</f>
        <v>45918</v>
      </c>
      <c r="E155" s="967"/>
      <c r="F155" s="967"/>
      <c r="G155" s="967"/>
      <c r="H155" s="967"/>
      <c r="I155" s="967"/>
      <c r="J155" s="967"/>
      <c r="K155" s="967"/>
      <c r="L155" s="967"/>
      <c r="M155" s="967"/>
      <c r="N155" s="967"/>
      <c r="O155" s="967"/>
      <c r="P155" s="967"/>
      <c r="Q155" s="967"/>
      <c r="R155" s="967"/>
      <c r="S155" s="967"/>
      <c r="T155" s="967"/>
      <c r="U155" s="967"/>
      <c r="V155" s="967"/>
      <c r="W155" s="967"/>
      <c r="X155" s="967"/>
      <c r="Y155" s="967"/>
      <c r="Z155" s="967"/>
      <c r="AA155" s="898"/>
      <c r="AB155" s="964"/>
      <c r="AT155" s="898"/>
      <c r="AU155" s="898"/>
      <c r="AV155" s="898"/>
      <c r="AW155" s="898"/>
      <c r="BJ155" s="898"/>
      <c r="BK155" s="898"/>
      <c r="BL155" s="898"/>
      <c r="BM155" s="898"/>
      <c r="BZ155" s="898"/>
      <c r="CA155" s="898"/>
      <c r="CB155" s="898"/>
      <c r="CC155" s="898"/>
      <c r="CP155" s="898"/>
      <c r="CQ155" s="898"/>
      <c r="CR155" s="898"/>
      <c r="CS155" s="898"/>
      <c r="DF155" s="898"/>
      <c r="DG155" s="898"/>
      <c r="DH155" s="898"/>
      <c r="DI155" s="898"/>
      <c r="DV155" s="898"/>
      <c r="DW155" s="898"/>
      <c r="DX155" s="898"/>
      <c r="DY155" s="898"/>
      <c r="EL155" s="898"/>
      <c r="EM155" s="898"/>
      <c r="EN155" s="898"/>
      <c r="EO155" s="898"/>
      <c r="FB155" s="898"/>
      <c r="FC155" s="898"/>
      <c r="FD155" s="898"/>
      <c r="FE155" s="898"/>
      <c r="FR155" s="898"/>
      <c r="FS155" s="898"/>
      <c r="FT155" s="898"/>
      <c r="FU155" s="898"/>
      <c r="GH155" s="898"/>
      <c r="GI155" s="898"/>
      <c r="GJ155" s="898"/>
      <c r="GK155" s="898"/>
      <c r="GX155" s="898"/>
      <c r="GY155" s="898"/>
      <c r="GZ155" s="898"/>
      <c r="HA155" s="898"/>
      <c r="HN155" s="898"/>
      <c r="HO155" s="898"/>
      <c r="HP155" s="898"/>
      <c r="HQ155" s="898"/>
      <c r="ID155" s="898"/>
      <c r="IE155" s="898"/>
      <c r="IF155" s="898"/>
      <c r="IG155" s="898"/>
      <c r="IT155" s="898"/>
      <c r="IU155" s="898"/>
      <c r="IV155" s="898"/>
      <c r="IW155" s="898"/>
      <c r="JJ155" s="898"/>
      <c r="JK155" s="898"/>
      <c r="JL155" s="898"/>
      <c r="JM155" s="898"/>
      <c r="JZ155" s="898"/>
      <c r="KA155" s="898"/>
      <c r="KB155" s="898"/>
      <c r="KC155" s="898"/>
      <c r="KP155" s="898"/>
      <c r="KQ155" s="898"/>
      <c r="KR155" s="898"/>
      <c r="KS155" s="898"/>
      <c r="LF155" s="898"/>
      <c r="LG155" s="898"/>
      <c r="LH155" s="898"/>
      <c r="LI155" s="898"/>
      <c r="LV155" s="898"/>
      <c r="LW155" s="898"/>
      <c r="LX155" s="898"/>
      <c r="LY155" s="898"/>
      <c r="ML155" s="898"/>
      <c r="MM155" s="898"/>
      <c r="MN155" s="898"/>
      <c r="MO155" s="898"/>
      <c r="NB155" s="898"/>
      <c r="NC155" s="898"/>
      <c r="ND155" s="898"/>
      <c r="NE155" s="898"/>
      <c r="NR155" s="898"/>
      <c r="NS155" s="898"/>
      <c r="NT155" s="898"/>
      <c r="NU155" s="898"/>
      <c r="OH155" s="898"/>
      <c r="OI155" s="898"/>
      <c r="OJ155" s="898"/>
      <c r="OK155" s="898"/>
      <c r="OX155" s="898"/>
      <c r="OY155" s="898"/>
      <c r="OZ155" s="898"/>
      <c r="PA155" s="898"/>
      <c r="PN155" s="898"/>
      <c r="PO155" s="898"/>
      <c r="PP155" s="898"/>
      <c r="PQ155" s="898"/>
      <c r="QD155" s="898"/>
      <c r="QE155" s="898"/>
      <c r="QF155" s="898"/>
      <c r="QG155" s="898"/>
      <c r="QT155" s="898"/>
      <c r="QU155" s="898"/>
      <c r="QV155" s="898"/>
      <c r="QW155" s="898"/>
    </row>
    <row r="156" ht="21" customHeight="1">
      <c r="A156" s="898"/>
      <c r="B156" s="952"/>
      <c r="C156" s="953"/>
      <c r="D156" s="717"/>
      <c r="E156" s="717"/>
      <c r="F156" s="717"/>
      <c r="G156" s="717"/>
      <c r="H156" s="717"/>
      <c r="I156" s="717"/>
      <c r="J156" s="717"/>
      <c r="K156" s="717"/>
      <c r="L156" s="717"/>
      <c r="M156" s="717"/>
      <c r="N156" s="717"/>
      <c r="O156" s="717"/>
      <c r="P156" s="717"/>
      <c r="Q156" s="717"/>
      <c r="R156" s="717"/>
      <c r="S156" s="717"/>
      <c r="T156" s="717"/>
      <c r="U156" s="717"/>
      <c r="V156" s="717"/>
      <c r="W156" s="717"/>
      <c r="X156" s="717"/>
      <c r="Y156" s="717"/>
      <c r="Z156" s="717"/>
      <c r="AA156" s="898"/>
      <c r="AB156" s="964"/>
      <c r="AT156" s="898"/>
      <c r="AU156" s="898"/>
      <c r="AV156" s="898"/>
      <c r="AW156" s="898"/>
      <c r="BJ156" s="898"/>
      <c r="BK156" s="898"/>
      <c r="BL156" s="898"/>
      <c r="BM156" s="898"/>
      <c r="BZ156" s="898"/>
      <c r="CA156" s="898"/>
      <c r="CB156" s="898"/>
      <c r="CC156" s="898"/>
      <c r="CP156" s="898"/>
      <c r="CQ156" s="898"/>
      <c r="CR156" s="898"/>
      <c r="CS156" s="898"/>
      <c r="DF156" s="898"/>
      <c r="DG156" s="898"/>
      <c r="DH156" s="898"/>
      <c r="DI156" s="898"/>
      <c r="DV156" s="898"/>
      <c r="DW156" s="898"/>
      <c r="DX156" s="898"/>
      <c r="DY156" s="898"/>
      <c r="EL156" s="898"/>
      <c r="EM156" s="898"/>
      <c r="EN156" s="898"/>
      <c r="EO156" s="898"/>
      <c r="FB156" s="898"/>
      <c r="FC156" s="898"/>
      <c r="FD156" s="898"/>
      <c r="FE156" s="898"/>
      <c r="FR156" s="898"/>
      <c r="FS156" s="898"/>
      <c r="FT156" s="898"/>
      <c r="FU156" s="898"/>
      <c r="GH156" s="898"/>
      <c r="GI156" s="898"/>
      <c r="GJ156" s="898"/>
      <c r="GK156" s="898"/>
      <c r="GX156" s="898"/>
      <c r="GY156" s="898"/>
      <c r="GZ156" s="898"/>
      <c r="HA156" s="898"/>
      <c r="HN156" s="898"/>
      <c r="HO156" s="898"/>
      <c r="HP156" s="898"/>
      <c r="HQ156" s="898"/>
      <c r="ID156" s="898"/>
      <c r="IE156" s="898"/>
      <c r="IF156" s="898"/>
      <c r="IG156" s="898"/>
      <c r="IT156" s="898"/>
      <c r="IU156" s="898"/>
      <c r="IV156" s="898"/>
      <c r="IW156" s="898"/>
      <c r="JJ156" s="898"/>
      <c r="JK156" s="898"/>
      <c r="JL156" s="898"/>
      <c r="JM156" s="898"/>
      <c r="JZ156" s="898"/>
      <c r="KA156" s="898"/>
      <c r="KB156" s="898"/>
      <c r="KC156" s="898"/>
      <c r="KP156" s="898"/>
      <c r="KQ156" s="898"/>
      <c r="KR156" s="898"/>
      <c r="KS156" s="898"/>
      <c r="LF156" s="898"/>
      <c r="LG156" s="898"/>
      <c r="LH156" s="898"/>
      <c r="LI156" s="898"/>
      <c r="LV156" s="898"/>
      <c r="LW156" s="898"/>
      <c r="LX156" s="898"/>
      <c r="LY156" s="898"/>
      <c r="ML156" s="898"/>
      <c r="MM156" s="898"/>
      <c r="MN156" s="898"/>
      <c r="MO156" s="898"/>
      <c r="NB156" s="898"/>
      <c r="NC156" s="898"/>
      <c r="ND156" s="898"/>
      <c r="NE156" s="898"/>
      <c r="NR156" s="898"/>
      <c r="NS156" s="898"/>
      <c r="NT156" s="898"/>
      <c r="NU156" s="898"/>
      <c r="OH156" s="898"/>
      <c r="OI156" s="898"/>
      <c r="OJ156" s="898"/>
      <c r="OK156" s="898"/>
      <c r="OX156" s="898"/>
      <c r="OY156" s="898"/>
      <c r="OZ156" s="898"/>
      <c r="PA156" s="898"/>
      <c r="PN156" s="898"/>
      <c r="PO156" s="898"/>
      <c r="PP156" s="898"/>
      <c r="PQ156" s="898"/>
      <c r="QD156" s="898"/>
      <c r="QE156" s="898"/>
      <c r="QF156" s="898"/>
      <c r="QG156" s="898"/>
      <c r="QT156" s="898"/>
      <c r="QU156" s="898"/>
      <c r="QV156" s="898"/>
      <c r="QW156" s="898"/>
    </row>
    <row r="157" ht="21" customHeight="1">
      <c r="A157" s="898"/>
      <c r="B157" s="952"/>
      <c r="C157" s="953"/>
      <c r="D157" s="717"/>
      <c r="E157" s="717"/>
      <c r="F157" s="717"/>
      <c r="G157" s="717"/>
      <c r="H157" s="717"/>
      <c r="I157" s="717"/>
      <c r="J157" s="717"/>
      <c r="K157" s="717"/>
      <c r="L157" s="717"/>
      <c r="M157" s="717"/>
      <c r="N157" s="717"/>
      <c r="O157" s="717"/>
      <c r="P157" s="717"/>
      <c r="Q157" s="717"/>
      <c r="R157" s="717"/>
      <c r="S157" s="717"/>
      <c r="T157" s="717"/>
      <c r="U157" s="717"/>
      <c r="V157" s="717"/>
      <c r="W157" s="717"/>
      <c r="X157" s="717"/>
      <c r="Y157" s="717"/>
      <c r="Z157" s="717"/>
      <c r="AA157" s="898"/>
      <c r="AB157" s="964"/>
      <c r="AT157" s="898"/>
      <c r="AU157" s="898"/>
      <c r="AV157" s="898"/>
      <c r="AW157" s="898"/>
      <c r="BJ157" s="898"/>
      <c r="BK157" s="898"/>
      <c r="BL157" s="898"/>
      <c r="BM157" s="898"/>
      <c r="BZ157" s="898"/>
      <c r="CA157" s="898"/>
      <c r="CB157" s="898"/>
      <c r="CC157" s="898"/>
      <c r="CP157" s="898"/>
      <c r="CQ157" s="898"/>
      <c r="CR157" s="898"/>
      <c r="CS157" s="898"/>
      <c r="DF157" s="898"/>
      <c r="DG157" s="898"/>
      <c r="DH157" s="898"/>
      <c r="DI157" s="898"/>
      <c r="DV157" s="898"/>
      <c r="DW157" s="898"/>
      <c r="DX157" s="898"/>
      <c r="DY157" s="898"/>
      <c r="EL157" s="898"/>
      <c r="EM157" s="898"/>
      <c r="EN157" s="898"/>
      <c r="EO157" s="898"/>
      <c r="FB157" s="898"/>
      <c r="FC157" s="898"/>
      <c r="FD157" s="898"/>
      <c r="FE157" s="898"/>
      <c r="FR157" s="898"/>
      <c r="FS157" s="898"/>
      <c r="FT157" s="898"/>
      <c r="FU157" s="898"/>
      <c r="GH157" s="898"/>
      <c r="GI157" s="898"/>
      <c r="GJ157" s="898"/>
      <c r="GK157" s="898"/>
      <c r="GX157" s="898"/>
      <c r="GY157" s="898"/>
      <c r="GZ157" s="898"/>
      <c r="HA157" s="898"/>
      <c r="HN157" s="898"/>
      <c r="HO157" s="898"/>
      <c r="HP157" s="898"/>
      <c r="HQ157" s="898"/>
      <c r="ID157" s="898"/>
      <c r="IE157" s="898"/>
      <c r="IF157" s="898"/>
      <c r="IG157" s="898"/>
      <c r="IT157" s="898"/>
      <c r="IU157" s="898"/>
      <c r="IV157" s="898"/>
      <c r="IW157" s="898"/>
      <c r="JJ157" s="898"/>
      <c r="JK157" s="898"/>
      <c r="JL157" s="898"/>
      <c r="JM157" s="898"/>
      <c r="JZ157" s="898"/>
      <c r="KA157" s="898"/>
      <c r="KB157" s="898"/>
      <c r="KC157" s="898"/>
      <c r="KP157" s="898"/>
      <c r="KQ157" s="898"/>
      <c r="KR157" s="898"/>
      <c r="KS157" s="898"/>
      <c r="LF157" s="898"/>
      <c r="LG157" s="898"/>
      <c r="LH157" s="898"/>
      <c r="LI157" s="898"/>
      <c r="LV157" s="898"/>
      <c r="LW157" s="898"/>
      <c r="LX157" s="898"/>
      <c r="LY157" s="898"/>
      <c r="ML157" s="898"/>
      <c r="MM157" s="898"/>
      <c r="MN157" s="898"/>
      <c r="MO157" s="898"/>
      <c r="NB157" s="898"/>
      <c r="NC157" s="898"/>
      <c r="ND157" s="898"/>
      <c r="NE157" s="898"/>
      <c r="NR157" s="898"/>
      <c r="NS157" s="898"/>
      <c r="NT157" s="898"/>
      <c r="NU157" s="898"/>
      <c r="OH157" s="898"/>
      <c r="OI157" s="898"/>
      <c r="OJ157" s="898"/>
      <c r="OK157" s="898"/>
      <c r="OX157" s="898"/>
      <c r="OY157" s="898"/>
      <c r="OZ157" s="898"/>
      <c r="PA157" s="898"/>
      <c r="PN157" s="898"/>
      <c r="PO157" s="898"/>
      <c r="PP157" s="898"/>
      <c r="PQ157" s="898"/>
      <c r="QD157" s="898"/>
      <c r="QE157" s="898"/>
      <c r="QF157" s="898"/>
      <c r="QG157" s="898"/>
      <c r="QT157" s="898"/>
      <c r="QU157" s="898"/>
      <c r="QV157" s="898"/>
      <c r="QW157" s="898"/>
    </row>
    <row r="158" ht="21" customHeight="1">
      <c r="A158" s="898"/>
      <c r="B158" s="952"/>
      <c r="C158" s="953"/>
      <c r="D158" s="717"/>
      <c r="E158" s="717"/>
      <c r="F158" s="717"/>
      <c r="G158" s="717"/>
      <c r="H158" s="717"/>
      <c r="I158" s="717"/>
      <c r="J158" s="717"/>
      <c r="K158" s="717"/>
      <c r="L158" s="717"/>
      <c r="M158" s="717"/>
      <c r="N158" s="717"/>
      <c r="O158" s="717"/>
      <c r="P158" s="717"/>
      <c r="Q158" s="717"/>
      <c r="R158" s="717"/>
      <c r="S158" s="717"/>
      <c r="T158" s="717"/>
      <c r="U158" s="717"/>
      <c r="V158" s="717"/>
      <c r="W158" s="717"/>
      <c r="X158" s="717"/>
      <c r="Y158" s="717"/>
      <c r="Z158" s="717"/>
      <c r="AA158" s="898"/>
      <c r="AB158" s="964"/>
      <c r="AT158" s="898"/>
      <c r="AU158" s="898"/>
      <c r="AV158" s="898"/>
      <c r="AW158" s="898"/>
      <c r="BJ158" s="898"/>
      <c r="BK158" s="898"/>
      <c r="BL158" s="898"/>
      <c r="BM158" s="898"/>
      <c r="BZ158" s="898"/>
      <c r="CA158" s="898"/>
      <c r="CB158" s="898"/>
      <c r="CC158" s="898"/>
      <c r="CP158" s="898"/>
      <c r="CQ158" s="898"/>
      <c r="CR158" s="898"/>
      <c r="CS158" s="898"/>
      <c r="DF158" s="898"/>
      <c r="DG158" s="898"/>
      <c r="DH158" s="898"/>
      <c r="DI158" s="898"/>
      <c r="DV158" s="898"/>
      <c r="DW158" s="898"/>
      <c r="DX158" s="898"/>
      <c r="DY158" s="898"/>
      <c r="EL158" s="898"/>
      <c r="EM158" s="898"/>
      <c r="EN158" s="898"/>
      <c r="EO158" s="898"/>
      <c r="FB158" s="898"/>
      <c r="FC158" s="898"/>
      <c r="FD158" s="898"/>
      <c r="FE158" s="898"/>
      <c r="FR158" s="898"/>
      <c r="FS158" s="898"/>
      <c r="FT158" s="898"/>
      <c r="FU158" s="898"/>
      <c r="GH158" s="898"/>
      <c r="GI158" s="898"/>
      <c r="GJ158" s="898"/>
      <c r="GK158" s="898"/>
      <c r="GX158" s="898"/>
      <c r="GY158" s="898"/>
      <c r="GZ158" s="898"/>
      <c r="HA158" s="898"/>
      <c r="HN158" s="898"/>
      <c r="HO158" s="898"/>
      <c r="HP158" s="898"/>
      <c r="HQ158" s="898"/>
      <c r="ID158" s="898"/>
      <c r="IE158" s="898"/>
      <c r="IF158" s="898"/>
      <c r="IG158" s="898"/>
      <c r="IT158" s="898"/>
      <c r="IU158" s="898"/>
      <c r="IV158" s="898"/>
      <c r="IW158" s="898"/>
      <c r="JJ158" s="898"/>
      <c r="JK158" s="898"/>
      <c r="JL158" s="898"/>
      <c r="JM158" s="898"/>
      <c r="JZ158" s="898"/>
      <c r="KA158" s="898"/>
      <c r="KB158" s="898"/>
      <c r="KC158" s="898"/>
      <c r="KP158" s="898"/>
      <c r="KQ158" s="898"/>
      <c r="KR158" s="898"/>
      <c r="KS158" s="898"/>
      <c r="LF158" s="898"/>
      <c r="LG158" s="898"/>
      <c r="LH158" s="898"/>
      <c r="LI158" s="898"/>
      <c r="LV158" s="898"/>
      <c r="LW158" s="898"/>
      <c r="LX158" s="898"/>
      <c r="LY158" s="898"/>
      <c r="ML158" s="898"/>
      <c r="MM158" s="898"/>
      <c r="MN158" s="898"/>
      <c r="MO158" s="898"/>
      <c r="NB158" s="898"/>
      <c r="NC158" s="898"/>
      <c r="ND158" s="898"/>
      <c r="NE158" s="898"/>
      <c r="NR158" s="898"/>
      <c r="NS158" s="898"/>
      <c r="NT158" s="898"/>
      <c r="NU158" s="898"/>
      <c r="OH158" s="898"/>
      <c r="OI158" s="898"/>
      <c r="OJ158" s="898"/>
      <c r="OK158" s="898"/>
      <c r="OX158" s="898"/>
      <c r="OY158" s="898"/>
      <c r="OZ158" s="898"/>
      <c r="PA158" s="898"/>
      <c r="PN158" s="898"/>
      <c r="PO158" s="898"/>
      <c r="PP158" s="898"/>
      <c r="PQ158" s="898"/>
      <c r="QD158" s="898"/>
      <c r="QE158" s="898"/>
      <c r="QF158" s="898"/>
      <c r="QG158" s="898"/>
      <c r="QT158" s="898"/>
      <c r="QU158" s="898"/>
      <c r="QV158" s="898"/>
      <c r="QW158" s="898"/>
    </row>
    <row r="159" ht="42.75" customHeight="1">
      <c r="A159" s="898"/>
      <c r="B159" s="955"/>
      <c r="C159" s="956"/>
      <c r="D159" s="552"/>
      <c r="E159" s="552"/>
      <c r="F159" s="552"/>
      <c r="G159" s="552"/>
      <c r="H159" s="552"/>
      <c r="I159" s="552"/>
      <c r="J159" s="552"/>
      <c r="K159" s="552"/>
      <c r="L159" s="552"/>
      <c r="M159" s="552"/>
      <c r="N159" s="552"/>
      <c r="O159" s="552"/>
      <c r="P159" s="552"/>
      <c r="Q159" s="552"/>
      <c r="R159" s="552"/>
      <c r="S159" s="552"/>
      <c r="T159" s="552"/>
      <c r="U159" s="552"/>
      <c r="V159" s="552"/>
      <c r="W159" s="552"/>
      <c r="X159" s="552"/>
      <c r="Y159" s="552"/>
      <c r="Z159" s="552"/>
      <c r="AA159" s="898"/>
      <c r="AB159" s="964"/>
      <c r="AT159" s="898"/>
      <c r="AU159" s="898"/>
      <c r="AV159" s="898"/>
      <c r="AW159" s="898"/>
      <c r="BJ159" s="898"/>
      <c r="BK159" s="898"/>
      <c r="BL159" s="898"/>
      <c r="BM159" s="898"/>
      <c r="BZ159" s="898"/>
      <c r="CA159" s="898"/>
      <c r="CB159" s="898"/>
      <c r="CC159" s="898"/>
      <c r="CP159" s="898"/>
      <c r="CQ159" s="898"/>
      <c r="CR159" s="898"/>
      <c r="CS159" s="898"/>
      <c r="DF159" s="898"/>
      <c r="DG159" s="898"/>
      <c r="DH159" s="898"/>
      <c r="DI159" s="898"/>
      <c r="DV159" s="898"/>
      <c r="DW159" s="898"/>
      <c r="DX159" s="898"/>
      <c r="DY159" s="898"/>
      <c r="EL159" s="898"/>
      <c r="EM159" s="898"/>
      <c r="EN159" s="898"/>
      <c r="EO159" s="898"/>
      <c r="FB159" s="898"/>
      <c r="FC159" s="898"/>
      <c r="FD159" s="898"/>
      <c r="FE159" s="898"/>
      <c r="FR159" s="898"/>
      <c r="FS159" s="898"/>
      <c r="FT159" s="898"/>
      <c r="FU159" s="898"/>
      <c r="GH159" s="898"/>
      <c r="GI159" s="898"/>
      <c r="GJ159" s="898"/>
      <c r="GK159" s="898"/>
      <c r="GX159" s="898"/>
      <c r="GY159" s="898"/>
      <c r="GZ159" s="898"/>
      <c r="HA159" s="898"/>
      <c r="HN159" s="898"/>
      <c r="HO159" s="898"/>
      <c r="HP159" s="898"/>
      <c r="HQ159" s="898"/>
      <c r="ID159" s="898"/>
      <c r="IE159" s="898"/>
      <c r="IF159" s="898"/>
      <c r="IG159" s="898"/>
      <c r="IT159" s="898"/>
      <c r="IU159" s="898"/>
      <c r="IV159" s="898"/>
      <c r="IW159" s="898"/>
      <c r="JJ159" s="898"/>
      <c r="JK159" s="898"/>
      <c r="JL159" s="898"/>
      <c r="JM159" s="898"/>
      <c r="JZ159" s="898"/>
      <c r="KA159" s="898"/>
      <c r="KB159" s="898"/>
      <c r="KC159" s="898"/>
      <c r="KP159" s="898"/>
      <c r="KQ159" s="898"/>
      <c r="KR159" s="898"/>
      <c r="KS159" s="898"/>
      <c r="LF159" s="898"/>
      <c r="LG159" s="898"/>
      <c r="LH159" s="898"/>
      <c r="LI159" s="898"/>
      <c r="LV159" s="898"/>
      <c r="LW159" s="898"/>
      <c r="LX159" s="898"/>
      <c r="LY159" s="898"/>
      <c r="ML159" s="898"/>
      <c r="MM159" s="898"/>
      <c r="MN159" s="898"/>
      <c r="MO159" s="898"/>
      <c r="NB159" s="898"/>
      <c r="NC159" s="898"/>
      <c r="ND159" s="898"/>
      <c r="NE159" s="898"/>
      <c r="NR159" s="898"/>
      <c r="NS159" s="898"/>
      <c r="NT159" s="898"/>
      <c r="NU159" s="898"/>
      <c r="OH159" s="898"/>
      <c r="OI159" s="898"/>
      <c r="OJ159" s="898"/>
      <c r="OK159" s="898"/>
      <c r="OX159" s="898"/>
      <c r="OY159" s="898"/>
      <c r="OZ159" s="898"/>
      <c r="PA159" s="898"/>
      <c r="PN159" s="898"/>
      <c r="PO159" s="898"/>
      <c r="PP159" s="898"/>
      <c r="PQ159" s="898"/>
      <c r="QD159" s="898"/>
      <c r="QE159" s="898"/>
      <c r="QF159" s="898"/>
      <c r="QG159" s="898"/>
      <c r="QT159" s="898"/>
      <c r="QU159" s="898"/>
      <c r="QV159" s="898"/>
      <c r="QW159" s="898"/>
    </row>
    <row r="160" ht="21" customHeight="1">
      <c r="A160" s="898"/>
      <c r="B160" s="964"/>
      <c r="C160" s="964"/>
      <c r="D160" s="927"/>
      <c r="E160" s="927"/>
      <c r="F160" s="927"/>
      <c r="G160" s="927"/>
      <c r="H160" s="927"/>
      <c r="I160" s="927"/>
      <c r="J160" s="927"/>
      <c r="K160" s="927"/>
      <c r="L160" s="927"/>
      <c r="M160" s="927"/>
      <c r="N160" s="927"/>
      <c r="O160" s="927"/>
      <c r="P160" s="927"/>
      <c r="Q160" s="927"/>
      <c r="R160" s="927"/>
      <c r="S160" s="927"/>
      <c r="T160" s="927"/>
      <c r="U160" s="927"/>
      <c r="V160" s="927"/>
      <c r="W160" s="927"/>
      <c r="X160" s="927"/>
      <c r="Y160" s="927"/>
      <c r="Z160" s="927"/>
      <c r="AA160" s="963"/>
      <c r="AB160" s="964"/>
      <c r="AT160" s="898"/>
      <c r="AU160" s="898"/>
      <c r="AV160" s="898"/>
      <c r="AW160" s="898"/>
      <c r="BJ160" s="898"/>
      <c r="BK160" s="898"/>
      <c r="BL160" s="898"/>
      <c r="BM160" s="898"/>
      <c r="BZ160" s="898"/>
      <c r="CA160" s="898"/>
      <c r="CB160" s="898"/>
      <c r="CC160" s="898"/>
      <c r="CP160" s="898"/>
      <c r="CQ160" s="898"/>
      <c r="CR160" s="898"/>
      <c r="CS160" s="898"/>
      <c r="DF160" s="898"/>
      <c r="DG160" s="898"/>
      <c r="DH160" s="898"/>
      <c r="DI160" s="898"/>
      <c r="DV160" s="898"/>
      <c r="DW160" s="898"/>
      <c r="DX160" s="898"/>
      <c r="DY160" s="898"/>
      <c r="EL160" s="898"/>
      <c r="EM160" s="898"/>
      <c r="EN160" s="898"/>
      <c r="EO160" s="898"/>
      <c r="FB160" s="898"/>
      <c r="FC160" s="898"/>
      <c r="FD160" s="898"/>
      <c r="FE160" s="898"/>
      <c r="FR160" s="898"/>
      <c r="FS160" s="898"/>
      <c r="FT160" s="898"/>
      <c r="FU160" s="898"/>
      <c r="GH160" s="898"/>
      <c r="GI160" s="898"/>
      <c r="GJ160" s="898"/>
      <c r="GK160" s="898"/>
      <c r="GX160" s="898"/>
      <c r="GY160" s="898"/>
      <c r="GZ160" s="898"/>
      <c r="HA160" s="898"/>
      <c r="HN160" s="898"/>
      <c r="HO160" s="898"/>
      <c r="HP160" s="898"/>
      <c r="HQ160" s="898"/>
      <c r="ID160" s="898"/>
      <c r="IE160" s="898"/>
      <c r="IF160" s="898"/>
      <c r="IG160" s="898"/>
      <c r="IT160" s="898"/>
      <c r="IU160" s="898"/>
      <c r="IV160" s="898"/>
      <c r="IW160" s="898"/>
      <c r="JJ160" s="898"/>
      <c r="JK160" s="898"/>
      <c r="JL160" s="898"/>
      <c r="JM160" s="898"/>
      <c r="JZ160" s="898"/>
      <c r="KA160" s="898"/>
      <c r="KB160" s="898"/>
      <c r="KC160" s="898"/>
      <c r="KP160" s="898"/>
      <c r="KQ160" s="898"/>
      <c r="KR160" s="898"/>
      <c r="KS160" s="898"/>
      <c r="LF160" s="898"/>
      <c r="LG160" s="898"/>
      <c r="LH160" s="898"/>
      <c r="LI160" s="898"/>
      <c r="LV160" s="898"/>
      <c r="LW160" s="898"/>
      <c r="LX160" s="898"/>
      <c r="LY160" s="898"/>
      <c r="ML160" s="898"/>
      <c r="MM160" s="898"/>
      <c r="MN160" s="898"/>
      <c r="MO160" s="898"/>
      <c r="NB160" s="898"/>
      <c r="NC160" s="898"/>
      <c r="ND160" s="898"/>
      <c r="NE160" s="898"/>
      <c r="NR160" s="898"/>
      <c r="NS160" s="898"/>
      <c r="NT160" s="898"/>
      <c r="NU160" s="898"/>
      <c r="OH160" s="898"/>
      <c r="OI160" s="898"/>
      <c r="OJ160" s="898"/>
      <c r="OK160" s="898"/>
      <c r="OX160" s="898"/>
      <c r="OY160" s="898"/>
      <c r="OZ160" s="898"/>
      <c r="PA160" s="898"/>
      <c r="PN160" s="898"/>
      <c r="PO160" s="898"/>
      <c r="PP160" s="898"/>
      <c r="PQ160" s="898"/>
      <c r="QD160" s="898"/>
      <c r="QE160" s="898"/>
      <c r="QF160" s="898"/>
      <c r="QG160" s="898"/>
      <c r="QT160" s="898"/>
      <c r="QU160" s="898"/>
      <c r="QV160" s="898"/>
      <c r="QW160" s="898"/>
    </row>
    <row r="161" ht="21" customHeight="1">
      <c r="M161" s="898"/>
      <c r="Q161" s="899"/>
      <c r="AA161" s="963"/>
      <c r="AB161" s="964"/>
      <c r="AE161" s="899"/>
      <c r="AF161" s="899"/>
      <c r="AG161" s="899"/>
      <c r="AT161" s="898"/>
      <c r="AU161" s="898"/>
      <c r="AV161" s="898"/>
      <c r="AW161" s="898"/>
      <c r="BJ161" s="898"/>
      <c r="BK161" s="898"/>
      <c r="BL161" s="898"/>
      <c r="BM161" s="898"/>
      <c r="BZ161" s="898"/>
      <c r="CA161" s="898"/>
      <c r="CB161" s="898"/>
      <c r="CC161" s="898"/>
      <c r="CP161" s="898"/>
      <c r="CQ161" s="898"/>
      <c r="CR161" s="898"/>
      <c r="CS161" s="898"/>
      <c r="DF161" s="898"/>
      <c r="DG161" s="898"/>
      <c r="DH161" s="898"/>
      <c r="DI161" s="898"/>
      <c r="DV161" s="898"/>
      <c r="DW161" s="898"/>
      <c r="DX161" s="898"/>
      <c r="DY161" s="898"/>
      <c r="EL161" s="898"/>
      <c r="EM161" s="898"/>
      <c r="EN161" s="898"/>
      <c r="EO161" s="898"/>
      <c r="FB161" s="898"/>
      <c r="FC161" s="898"/>
      <c r="FD161" s="898"/>
      <c r="FE161" s="898"/>
      <c r="FR161" s="898"/>
      <c r="FS161" s="898"/>
      <c r="FT161" s="898"/>
      <c r="FU161" s="898"/>
      <c r="GH161" s="898"/>
      <c r="GI161" s="898"/>
      <c r="GJ161" s="898"/>
      <c r="GK161" s="898"/>
      <c r="GX161" s="898"/>
      <c r="GY161" s="898"/>
      <c r="GZ161" s="898"/>
      <c r="HA161" s="898"/>
      <c r="HN161" s="898"/>
      <c r="HO161" s="898"/>
      <c r="HP161" s="898"/>
      <c r="HQ161" s="898"/>
      <c r="ID161" s="898"/>
      <c r="IE161" s="898"/>
      <c r="IF161" s="898"/>
      <c r="IG161" s="898"/>
      <c r="IT161" s="898"/>
      <c r="IU161" s="898"/>
      <c r="IV161" s="898"/>
      <c r="IW161" s="898"/>
      <c r="JJ161" s="898"/>
      <c r="JK161" s="898"/>
      <c r="JL161" s="898"/>
      <c r="JM161" s="898"/>
      <c r="JZ161" s="898"/>
      <c r="KA161" s="898"/>
      <c r="KB161" s="898"/>
      <c r="KC161" s="898"/>
      <c r="KP161" s="898"/>
      <c r="KQ161" s="898"/>
      <c r="KR161" s="898"/>
      <c r="KS161" s="898"/>
      <c r="LF161" s="898"/>
      <c r="LG161" s="898"/>
      <c r="LH161" s="898"/>
      <c r="LI161" s="898"/>
      <c r="LV161" s="898"/>
      <c r="LW161" s="898"/>
      <c r="LX161" s="898"/>
      <c r="LY161" s="898"/>
      <c r="ML161" s="898"/>
      <c r="MM161" s="898"/>
      <c r="MN161" s="898"/>
      <c r="MO161" s="898"/>
      <c r="NB161" s="898"/>
      <c r="NC161" s="898"/>
      <c r="ND161" s="898"/>
      <c r="NE161" s="898"/>
      <c r="NR161" s="898"/>
      <c r="NS161" s="898"/>
      <c r="NT161" s="898"/>
      <c r="NU161" s="898"/>
      <c r="OH161" s="898"/>
      <c r="OI161" s="898"/>
      <c r="OJ161" s="898"/>
      <c r="OK161" s="898"/>
      <c r="OX161" s="898"/>
      <c r="OY161" s="898"/>
      <c r="OZ161" s="898"/>
      <c r="PA161" s="898"/>
      <c r="PN161" s="898"/>
      <c r="PO161" s="898"/>
      <c r="PP161" s="898"/>
      <c r="PQ161" s="898"/>
      <c r="QD161" s="898"/>
      <c r="QE161" s="898"/>
      <c r="QF161" s="898"/>
      <c r="QG161" s="898"/>
      <c r="QT161" s="898"/>
      <c r="QU161" s="898"/>
      <c r="QV161" s="898"/>
      <c r="QW161" s="898"/>
    </row>
    <row r="162" ht="21" customHeight="1">
      <c r="A162" s="980" t="s">
        <v>6754</v>
      </c>
      <c r="B162" s="981" t="str">
        <f>AD20</f>
        <v xml:space="preserve"> Согласно руководству по эксплуатации, ГОСТ 30852.16-2002 Таблица 1. ГОСТ 30852.1-2002 Таблица 4. </v>
      </c>
      <c r="C162" s="982" t="s">
        <v>6747</v>
      </c>
      <c r="D162" s="982" t="s">
        <v>6729</v>
      </c>
      <c r="E162" s="967"/>
      <c r="F162" s="967"/>
      <c r="G162" s="967"/>
      <c r="H162" s="967"/>
      <c r="I162" s="967"/>
      <c r="J162" s="967"/>
      <c r="K162" s="967"/>
      <c r="L162" s="967"/>
      <c r="M162" s="967"/>
      <c r="N162" s="967"/>
      <c r="O162" s="967"/>
      <c r="P162" s="967"/>
      <c r="Q162" s="967"/>
      <c r="R162" s="967"/>
      <c r="S162" s="967"/>
      <c r="T162" s="967"/>
      <c r="U162" s="967"/>
      <c r="V162" s="967"/>
      <c r="W162" s="967"/>
      <c r="X162" s="967"/>
      <c r="Y162" s="967"/>
      <c r="Z162" s="967"/>
      <c r="AA162" s="964" t="s">
        <v>6755</v>
      </c>
      <c r="AB162" s="964"/>
      <c r="AE162" s="899"/>
      <c r="AF162" s="899"/>
      <c r="AG162" s="899"/>
      <c r="AT162" s="898"/>
      <c r="AU162" s="898"/>
      <c r="AV162" s="898"/>
      <c r="AW162" s="898"/>
      <c r="BJ162" s="898"/>
      <c r="BK162" s="898"/>
      <c r="BL162" s="898"/>
      <c r="BM162" s="898"/>
      <c r="BZ162" s="898"/>
      <c r="CA162" s="898"/>
      <c r="CB162" s="898"/>
      <c r="CC162" s="898"/>
      <c r="CP162" s="898"/>
      <c r="CQ162" s="898"/>
      <c r="CR162" s="898"/>
      <c r="CS162" s="898"/>
      <c r="DF162" s="898"/>
      <c r="DG162" s="898"/>
      <c r="DH162" s="898"/>
      <c r="DI162" s="898"/>
      <c r="DV162" s="898"/>
      <c r="DW162" s="898"/>
      <c r="DX162" s="898"/>
      <c r="DY162" s="898"/>
      <c r="EL162" s="898"/>
      <c r="EM162" s="898"/>
      <c r="EN162" s="898"/>
      <c r="EO162" s="898"/>
      <c r="FB162" s="898"/>
      <c r="FC162" s="898"/>
      <c r="FD162" s="898"/>
      <c r="FE162" s="898"/>
      <c r="FR162" s="898"/>
      <c r="FS162" s="898"/>
      <c r="FT162" s="898"/>
      <c r="FU162" s="898"/>
      <c r="GH162" s="898"/>
      <c r="GI162" s="898"/>
      <c r="GJ162" s="898"/>
      <c r="GK162" s="898"/>
      <c r="GX162" s="898"/>
      <c r="GY162" s="898"/>
      <c r="GZ162" s="898"/>
      <c r="HA162" s="898"/>
      <c r="HN162" s="898"/>
      <c r="HO162" s="898"/>
      <c r="HP162" s="898"/>
      <c r="HQ162" s="898"/>
      <c r="ID162" s="898"/>
      <c r="IE162" s="898"/>
      <c r="IF162" s="898"/>
      <c r="IG162" s="898"/>
      <c r="IT162" s="898"/>
      <c r="IU162" s="898"/>
      <c r="IV162" s="898"/>
      <c r="IW162" s="898"/>
      <c r="JJ162" s="898"/>
      <c r="JK162" s="898"/>
      <c r="JL162" s="898"/>
      <c r="JM162" s="898"/>
      <c r="JZ162" s="898"/>
      <c r="KA162" s="898"/>
      <c r="KB162" s="898"/>
      <c r="KC162" s="898"/>
      <c r="KP162" s="898"/>
      <c r="KQ162" s="898"/>
      <c r="KR162" s="898"/>
      <c r="KS162" s="898"/>
      <c r="LF162" s="898"/>
      <c r="LG162" s="898"/>
      <c r="LH162" s="898"/>
      <c r="LI162" s="898"/>
      <c r="LV162" s="898"/>
      <c r="LW162" s="898"/>
      <c r="LX162" s="898"/>
      <c r="LY162" s="898"/>
      <c r="ML162" s="898"/>
      <c r="MM162" s="898"/>
      <c r="MN162" s="898"/>
      <c r="MO162" s="898"/>
      <c r="NB162" s="898"/>
      <c r="NC162" s="898"/>
      <c r="ND162" s="898"/>
      <c r="NE162" s="898"/>
      <c r="NR162" s="898"/>
      <c r="NS162" s="898"/>
      <c r="NT162" s="898"/>
      <c r="NU162" s="898"/>
      <c r="OH162" s="898"/>
      <c r="OI162" s="898"/>
      <c r="OJ162" s="898"/>
      <c r="OK162" s="898"/>
      <c r="OX162" s="898"/>
      <c r="OY162" s="898"/>
      <c r="OZ162" s="898"/>
      <c r="PA162" s="898"/>
      <c r="PN162" s="898"/>
      <c r="PO162" s="898"/>
      <c r="PP162" s="898"/>
      <c r="PQ162" s="898"/>
      <c r="QD162" s="898"/>
      <c r="QE162" s="898"/>
      <c r="QF162" s="898"/>
      <c r="QG162" s="898"/>
      <c r="QT162" s="898"/>
      <c r="QU162" s="898"/>
      <c r="QV162" s="898"/>
      <c r="QW162" s="898"/>
    </row>
    <row r="163" ht="21" customHeight="1">
      <c r="A163" s="898"/>
      <c r="B163" s="953"/>
      <c r="C163" s="717"/>
      <c r="D163" s="717"/>
      <c r="E163" s="717"/>
      <c r="F163" s="717"/>
      <c r="G163" s="717"/>
      <c r="H163" s="717"/>
      <c r="I163" s="717"/>
      <c r="J163" s="717"/>
      <c r="K163" s="717"/>
      <c r="L163" s="717"/>
      <c r="M163" s="717"/>
      <c r="N163" s="717"/>
      <c r="O163" s="717"/>
      <c r="P163" s="717"/>
      <c r="Q163" s="717"/>
      <c r="R163" s="717"/>
      <c r="S163" s="717"/>
      <c r="T163" s="717"/>
      <c r="U163" s="717"/>
      <c r="V163" s="717"/>
      <c r="W163" s="717"/>
      <c r="X163" s="717"/>
      <c r="Y163" s="717"/>
      <c r="Z163" s="717"/>
      <c r="AA163" s="898"/>
      <c r="AB163" s="964"/>
      <c r="AE163" s="899"/>
      <c r="AF163" s="899"/>
      <c r="AG163" s="899"/>
      <c r="AT163" s="898"/>
      <c r="AU163" s="898"/>
      <c r="AV163" s="898"/>
      <c r="AW163" s="898"/>
      <c r="BJ163" s="898"/>
      <c r="BK163" s="898"/>
      <c r="BL163" s="898"/>
      <c r="BM163" s="898"/>
      <c r="BZ163" s="898"/>
      <c r="CA163" s="898"/>
      <c r="CB163" s="898"/>
      <c r="CC163" s="898"/>
      <c r="CP163" s="898"/>
      <c r="CQ163" s="898"/>
      <c r="CR163" s="898"/>
      <c r="CS163" s="898"/>
      <c r="DF163" s="898"/>
      <c r="DG163" s="898"/>
      <c r="DH163" s="898"/>
      <c r="DI163" s="898"/>
      <c r="DV163" s="898"/>
      <c r="DW163" s="898"/>
      <c r="DX163" s="898"/>
      <c r="DY163" s="898"/>
      <c r="EL163" s="898"/>
      <c r="EM163" s="898"/>
      <c r="EN163" s="898"/>
      <c r="EO163" s="898"/>
      <c r="FB163" s="898"/>
      <c r="FC163" s="898"/>
      <c r="FD163" s="898"/>
      <c r="FE163" s="898"/>
      <c r="FR163" s="898"/>
      <c r="FS163" s="898"/>
      <c r="FT163" s="898"/>
      <c r="FU163" s="898"/>
      <c r="GH163" s="898"/>
      <c r="GI163" s="898"/>
      <c r="GJ163" s="898"/>
      <c r="GK163" s="898"/>
      <c r="GX163" s="898"/>
      <c r="GY163" s="898"/>
      <c r="GZ163" s="898"/>
      <c r="HA163" s="898"/>
      <c r="HN163" s="898"/>
      <c r="HO163" s="898"/>
      <c r="HP163" s="898"/>
      <c r="HQ163" s="898"/>
      <c r="ID163" s="898"/>
      <c r="IE163" s="898"/>
      <c r="IF163" s="898"/>
      <c r="IG163" s="898"/>
      <c r="IT163" s="898"/>
      <c r="IU163" s="898"/>
      <c r="IV163" s="898"/>
      <c r="IW163" s="898"/>
      <c r="JJ163" s="898"/>
      <c r="JK163" s="898"/>
      <c r="JL163" s="898"/>
      <c r="JM163" s="898"/>
      <c r="JZ163" s="898"/>
      <c r="KA163" s="898"/>
      <c r="KB163" s="898"/>
      <c r="KC163" s="898"/>
      <c r="KP163" s="898"/>
      <c r="KQ163" s="898"/>
      <c r="KR163" s="898"/>
      <c r="KS163" s="898"/>
      <c r="LF163" s="898"/>
      <c r="LG163" s="898"/>
      <c r="LH163" s="898"/>
      <c r="LI163" s="898"/>
      <c r="LV163" s="898"/>
      <c r="LW163" s="898"/>
      <c r="LX163" s="898"/>
      <c r="LY163" s="898"/>
      <c r="ML163" s="898"/>
      <c r="MM163" s="898"/>
      <c r="MN163" s="898"/>
      <c r="MO163" s="898"/>
      <c r="NB163" s="898"/>
      <c r="NC163" s="898"/>
      <c r="ND163" s="898"/>
      <c r="NE163" s="898"/>
      <c r="NR163" s="898"/>
      <c r="NS163" s="898"/>
      <c r="NT163" s="898"/>
      <c r="NU163" s="898"/>
      <c r="OH163" s="898"/>
      <c r="OI163" s="898"/>
      <c r="OJ163" s="898"/>
      <c r="OK163" s="898"/>
      <c r="OX163" s="898"/>
      <c r="OY163" s="898"/>
      <c r="OZ163" s="898"/>
      <c r="PA163" s="898"/>
      <c r="PN163" s="898"/>
      <c r="PO163" s="898"/>
      <c r="PP163" s="898"/>
      <c r="PQ163" s="898"/>
      <c r="QD163" s="898"/>
      <c r="QE163" s="898"/>
      <c r="QF163" s="898"/>
      <c r="QG163" s="898"/>
      <c r="QT163" s="898"/>
      <c r="QU163" s="898"/>
      <c r="QV163" s="898"/>
      <c r="QW163" s="898"/>
    </row>
    <row r="164" ht="21" customHeight="1">
      <c r="A164" s="898"/>
      <c r="B164" s="953"/>
      <c r="C164" s="717"/>
      <c r="D164" s="717"/>
      <c r="E164" s="717"/>
      <c r="F164" s="717"/>
      <c r="G164" s="717"/>
      <c r="H164" s="717"/>
      <c r="I164" s="717"/>
      <c r="J164" s="717"/>
      <c r="K164" s="717"/>
      <c r="L164" s="717"/>
      <c r="M164" s="717"/>
      <c r="N164" s="717"/>
      <c r="O164" s="717"/>
      <c r="P164" s="717"/>
      <c r="Q164" s="717"/>
      <c r="R164" s="717"/>
      <c r="S164" s="717"/>
      <c r="T164" s="717"/>
      <c r="U164" s="717"/>
      <c r="V164" s="717"/>
      <c r="W164" s="717"/>
      <c r="X164" s="717"/>
      <c r="Y164" s="717"/>
      <c r="Z164" s="717"/>
      <c r="AA164" s="898"/>
      <c r="AB164" s="964"/>
      <c r="AE164" s="899"/>
      <c r="AF164" s="899"/>
      <c r="AG164" s="899"/>
      <c r="AT164" s="898"/>
      <c r="AU164" s="898"/>
      <c r="AV164" s="898"/>
      <c r="AW164" s="898"/>
      <c r="BJ164" s="898"/>
      <c r="BK164" s="898"/>
      <c r="BL164" s="898"/>
      <c r="BM164" s="898"/>
      <c r="BZ164" s="898"/>
      <c r="CA164" s="898"/>
      <c r="CB164" s="898"/>
      <c r="CC164" s="898"/>
      <c r="CP164" s="898"/>
      <c r="CQ164" s="898"/>
      <c r="CR164" s="898"/>
      <c r="CS164" s="898"/>
      <c r="DF164" s="898"/>
      <c r="DG164" s="898"/>
      <c r="DH164" s="898"/>
      <c r="DI164" s="898"/>
      <c r="DV164" s="898"/>
      <c r="DW164" s="898"/>
      <c r="DX164" s="898"/>
      <c r="DY164" s="898"/>
      <c r="EL164" s="898"/>
      <c r="EM164" s="898"/>
      <c r="EN164" s="898"/>
      <c r="EO164" s="898"/>
      <c r="FB164" s="898"/>
      <c r="FC164" s="898"/>
      <c r="FD164" s="898"/>
      <c r="FE164" s="898"/>
      <c r="FR164" s="898"/>
      <c r="FS164" s="898"/>
      <c r="FT164" s="898"/>
      <c r="FU164" s="898"/>
      <c r="GH164" s="898"/>
      <c r="GI164" s="898"/>
      <c r="GJ164" s="898"/>
      <c r="GK164" s="898"/>
      <c r="GX164" s="898"/>
      <c r="GY164" s="898"/>
      <c r="GZ164" s="898"/>
      <c r="HA164" s="898"/>
      <c r="HN164" s="898"/>
      <c r="HO164" s="898"/>
      <c r="HP164" s="898"/>
      <c r="HQ164" s="898"/>
      <c r="ID164" s="898"/>
      <c r="IE164" s="898"/>
      <c r="IF164" s="898"/>
      <c r="IG164" s="898"/>
      <c r="IT164" s="898"/>
      <c r="IU164" s="898"/>
      <c r="IV164" s="898"/>
      <c r="IW164" s="898"/>
      <c r="JJ164" s="898"/>
      <c r="JK164" s="898"/>
      <c r="JL164" s="898"/>
      <c r="JM164" s="898"/>
      <c r="JZ164" s="898"/>
      <c r="KA164" s="898"/>
      <c r="KB164" s="898"/>
      <c r="KC164" s="898"/>
      <c r="KP164" s="898"/>
      <c r="KQ164" s="898"/>
      <c r="KR164" s="898"/>
      <c r="KS164" s="898"/>
      <c r="LF164" s="898"/>
      <c r="LG164" s="898"/>
      <c r="LH164" s="898"/>
      <c r="LI164" s="898"/>
      <c r="LV164" s="898"/>
      <c r="LW164" s="898"/>
      <c r="LX164" s="898"/>
      <c r="LY164" s="898"/>
      <c r="ML164" s="898"/>
      <c r="MM164" s="898"/>
      <c r="MN164" s="898"/>
      <c r="MO164" s="898"/>
      <c r="NB164" s="898"/>
      <c r="NC164" s="898"/>
      <c r="ND164" s="898"/>
      <c r="NE164" s="898"/>
      <c r="NR164" s="898"/>
      <c r="NS164" s="898"/>
      <c r="NT164" s="898"/>
      <c r="NU164" s="898"/>
      <c r="OH164" s="898"/>
      <c r="OI164" s="898"/>
      <c r="OJ164" s="898"/>
      <c r="OK164" s="898"/>
      <c r="OX164" s="898"/>
      <c r="OY164" s="898"/>
      <c r="OZ164" s="898"/>
      <c r="PA164" s="898"/>
      <c r="PN164" s="898"/>
      <c r="PO164" s="898"/>
      <c r="PP164" s="898"/>
      <c r="PQ164" s="898"/>
      <c r="QD164" s="898"/>
      <c r="QE164" s="898"/>
      <c r="QF164" s="898"/>
      <c r="QG164" s="898"/>
      <c r="QT164" s="898"/>
      <c r="QU164" s="898"/>
      <c r="QV164" s="898"/>
      <c r="QW164" s="898"/>
    </row>
    <row r="165" ht="21" customHeight="1">
      <c r="A165" s="898"/>
      <c r="B165" s="953"/>
      <c r="C165" s="717"/>
      <c r="D165" s="552"/>
      <c r="E165" s="552"/>
      <c r="F165" s="552"/>
      <c r="G165" s="552"/>
      <c r="H165" s="552"/>
      <c r="I165" s="552"/>
      <c r="J165" s="552"/>
      <c r="K165" s="552"/>
      <c r="L165" s="552"/>
      <c r="M165" s="552"/>
      <c r="N165" s="552"/>
      <c r="O165" s="552"/>
      <c r="P165" s="552"/>
      <c r="Q165" s="552"/>
      <c r="R165" s="552"/>
      <c r="S165" s="552"/>
      <c r="T165" s="552"/>
      <c r="U165" s="552"/>
      <c r="V165" s="552"/>
      <c r="W165" s="552"/>
      <c r="X165" s="552"/>
      <c r="Y165" s="552"/>
      <c r="Z165" s="552"/>
      <c r="AA165" s="898"/>
      <c r="AB165" s="964"/>
      <c r="AE165" s="899"/>
      <c r="AF165" s="899"/>
      <c r="AG165" s="899"/>
      <c r="AT165" s="898"/>
      <c r="AU165" s="898"/>
      <c r="AV165" s="898"/>
      <c r="AW165" s="898"/>
      <c r="BJ165" s="898"/>
      <c r="BK165" s="898"/>
      <c r="BL165" s="898"/>
      <c r="BM165" s="898"/>
      <c r="BZ165" s="898"/>
      <c r="CA165" s="898"/>
      <c r="CB165" s="898"/>
      <c r="CC165" s="898"/>
      <c r="CP165" s="898"/>
      <c r="CQ165" s="898"/>
      <c r="CR165" s="898"/>
      <c r="CS165" s="898"/>
      <c r="DF165" s="898"/>
      <c r="DG165" s="898"/>
      <c r="DH165" s="898"/>
      <c r="DI165" s="898"/>
      <c r="DV165" s="898"/>
      <c r="DW165" s="898"/>
      <c r="DX165" s="898"/>
      <c r="DY165" s="898"/>
      <c r="EL165" s="898"/>
      <c r="EM165" s="898"/>
      <c r="EN165" s="898"/>
      <c r="EO165" s="898"/>
      <c r="FB165" s="898"/>
      <c r="FC165" s="898"/>
      <c r="FD165" s="898"/>
      <c r="FE165" s="898"/>
      <c r="FR165" s="898"/>
      <c r="FS165" s="898"/>
      <c r="FT165" s="898"/>
      <c r="FU165" s="898"/>
      <c r="GH165" s="898"/>
      <c r="GI165" s="898"/>
      <c r="GJ165" s="898"/>
      <c r="GK165" s="898"/>
      <c r="GX165" s="898"/>
      <c r="GY165" s="898"/>
      <c r="GZ165" s="898"/>
      <c r="HA165" s="898"/>
      <c r="HN165" s="898"/>
      <c r="HO165" s="898"/>
      <c r="HP165" s="898"/>
      <c r="HQ165" s="898"/>
      <c r="ID165" s="898"/>
      <c r="IE165" s="898"/>
      <c r="IF165" s="898"/>
      <c r="IG165" s="898"/>
      <c r="IT165" s="898"/>
      <c r="IU165" s="898"/>
      <c r="IV165" s="898"/>
      <c r="IW165" s="898"/>
      <c r="JJ165" s="898"/>
      <c r="JK165" s="898"/>
      <c r="JL165" s="898"/>
      <c r="JM165" s="898"/>
      <c r="JZ165" s="898"/>
      <c r="KA165" s="898"/>
      <c r="KB165" s="898"/>
      <c r="KC165" s="898"/>
      <c r="KP165" s="898"/>
      <c r="KQ165" s="898"/>
      <c r="KR165" s="898"/>
      <c r="KS165" s="898"/>
      <c r="LF165" s="898"/>
      <c r="LG165" s="898"/>
      <c r="LH165" s="898"/>
      <c r="LI165" s="898"/>
      <c r="LV165" s="898"/>
      <c r="LW165" s="898"/>
      <c r="LX165" s="898"/>
      <c r="LY165" s="898"/>
      <c r="ML165" s="898"/>
      <c r="MM165" s="898"/>
      <c r="MN165" s="898"/>
      <c r="MO165" s="898"/>
      <c r="NB165" s="898"/>
      <c r="NC165" s="898"/>
      <c r="ND165" s="898"/>
      <c r="NE165" s="898"/>
      <c r="NR165" s="898"/>
      <c r="NS165" s="898"/>
      <c r="NT165" s="898"/>
      <c r="NU165" s="898"/>
      <c r="OH165" s="898"/>
      <c r="OI165" s="898"/>
      <c r="OJ165" s="898"/>
      <c r="OK165" s="898"/>
      <c r="OX165" s="898"/>
      <c r="OY165" s="898"/>
      <c r="OZ165" s="898"/>
      <c r="PA165" s="898"/>
      <c r="PN165" s="898"/>
      <c r="PO165" s="898"/>
      <c r="PP165" s="898"/>
      <c r="PQ165" s="898"/>
      <c r="QD165" s="898"/>
      <c r="QE165" s="898"/>
      <c r="QF165" s="898"/>
      <c r="QG165" s="898"/>
      <c r="QT165" s="898"/>
      <c r="QU165" s="898"/>
      <c r="QV165" s="898"/>
      <c r="QW165" s="898"/>
    </row>
    <row r="166" ht="21" customHeight="1">
      <c r="A166" s="898"/>
      <c r="B166" s="953"/>
      <c r="C166" s="717"/>
      <c r="D166" s="982" t="s">
        <v>6678</v>
      </c>
      <c r="E166" s="983" t="str">
        <f>AG12</f>
        <v xml:space="preserve">Инж. КИПиА Бондарев А.Г.</v>
      </c>
      <c r="F166" s="983"/>
      <c r="G166" s="983"/>
      <c r="H166" s="983"/>
      <c r="I166" s="983"/>
      <c r="J166" s="983"/>
      <c r="K166" s="983"/>
      <c r="L166" s="983"/>
      <c r="M166" s="983"/>
      <c r="N166" s="983"/>
      <c r="O166" s="983"/>
      <c r="P166" s="983"/>
      <c r="Q166" s="983"/>
      <c r="R166" s="983"/>
      <c r="S166" s="983"/>
      <c r="T166" s="983"/>
      <c r="U166" s="983"/>
      <c r="V166" s="983"/>
      <c r="W166" s="983"/>
      <c r="X166" s="983"/>
      <c r="Y166" s="983"/>
      <c r="Z166" s="983"/>
      <c r="AA166" s="898"/>
      <c r="AB166" s="964"/>
      <c r="AE166" s="899"/>
      <c r="AF166" s="899"/>
      <c r="AG166" s="899"/>
      <c r="AT166" s="898"/>
      <c r="AU166" s="898"/>
      <c r="AV166" s="898"/>
      <c r="AW166" s="898"/>
      <c r="BJ166" s="898"/>
      <c r="BK166" s="898"/>
      <c r="BL166" s="898"/>
      <c r="BM166" s="898"/>
      <c r="BZ166" s="898"/>
      <c r="CA166" s="898"/>
      <c r="CB166" s="898"/>
      <c r="CC166" s="898"/>
      <c r="CP166" s="898"/>
      <c r="CQ166" s="898"/>
      <c r="CR166" s="898"/>
      <c r="CS166" s="898"/>
      <c r="DF166" s="898"/>
      <c r="DG166" s="898"/>
      <c r="DH166" s="898"/>
      <c r="DI166" s="898"/>
      <c r="DV166" s="898"/>
      <c r="DW166" s="898"/>
      <c r="DX166" s="898"/>
      <c r="DY166" s="898"/>
      <c r="EL166" s="898"/>
      <c r="EM166" s="898"/>
      <c r="EN166" s="898"/>
      <c r="EO166" s="898"/>
      <c r="FB166" s="898"/>
      <c r="FC166" s="898"/>
      <c r="FD166" s="898"/>
      <c r="FE166" s="898"/>
      <c r="FR166" s="898"/>
      <c r="FS166" s="898"/>
      <c r="FT166" s="898"/>
      <c r="FU166" s="898"/>
      <c r="GH166" s="898"/>
      <c r="GI166" s="898"/>
      <c r="GJ166" s="898"/>
      <c r="GK166" s="898"/>
      <c r="GX166" s="898"/>
      <c r="GY166" s="898"/>
      <c r="GZ166" s="898"/>
      <c r="HA166" s="898"/>
      <c r="HN166" s="898"/>
      <c r="HO166" s="898"/>
      <c r="HP166" s="898"/>
      <c r="HQ166" s="898"/>
      <c r="ID166" s="898"/>
      <c r="IE166" s="898"/>
      <c r="IF166" s="898"/>
      <c r="IG166" s="898"/>
      <c r="IT166" s="898"/>
      <c r="IU166" s="898"/>
      <c r="IV166" s="898"/>
      <c r="IW166" s="898"/>
      <c r="JJ166" s="898"/>
      <c r="JK166" s="898"/>
      <c r="JL166" s="898"/>
      <c r="JM166" s="898"/>
      <c r="JZ166" s="898"/>
      <c r="KA166" s="898"/>
      <c r="KB166" s="898"/>
      <c r="KC166" s="898"/>
      <c r="KP166" s="898"/>
      <c r="KQ166" s="898"/>
      <c r="KR166" s="898"/>
      <c r="KS166" s="898"/>
      <c r="LF166" s="898"/>
      <c r="LG166" s="898"/>
      <c r="LH166" s="898"/>
      <c r="LI166" s="898"/>
      <c r="LV166" s="898"/>
      <c r="LW166" s="898"/>
      <c r="LX166" s="898"/>
      <c r="LY166" s="898"/>
      <c r="ML166" s="898"/>
      <c r="MM166" s="898"/>
      <c r="MN166" s="898"/>
      <c r="MO166" s="898"/>
      <c r="NB166" s="898"/>
      <c r="NC166" s="898"/>
      <c r="ND166" s="898"/>
      <c r="NE166" s="898"/>
      <c r="NR166" s="898"/>
      <c r="NS166" s="898"/>
      <c r="NT166" s="898"/>
      <c r="NU166" s="898"/>
      <c r="OH166" s="898"/>
      <c r="OI166" s="898"/>
      <c r="OJ166" s="898"/>
      <c r="OK166" s="898"/>
      <c r="OX166" s="898"/>
      <c r="OY166" s="898"/>
      <c r="OZ166" s="898"/>
      <c r="PA166" s="898"/>
      <c r="PN166" s="898"/>
      <c r="PO166" s="898"/>
      <c r="PP166" s="898"/>
      <c r="PQ166" s="898"/>
      <c r="QD166" s="898"/>
      <c r="QE166" s="898"/>
      <c r="QF166" s="898"/>
      <c r="QG166" s="898"/>
      <c r="QT166" s="898"/>
      <c r="QU166" s="898"/>
      <c r="QV166" s="898"/>
      <c r="QW166" s="898"/>
    </row>
    <row r="167" ht="21" customHeight="1">
      <c r="A167" s="898"/>
      <c r="B167" s="953"/>
      <c r="C167" s="717"/>
      <c r="D167" s="717"/>
      <c r="E167" s="717"/>
      <c r="F167" s="717"/>
      <c r="G167" s="717"/>
      <c r="H167" s="717"/>
      <c r="I167" s="717"/>
      <c r="J167" s="717"/>
      <c r="K167" s="717"/>
      <c r="L167" s="717"/>
      <c r="M167" s="717"/>
      <c r="N167" s="717"/>
      <c r="O167" s="717"/>
      <c r="P167" s="717"/>
      <c r="Q167" s="717"/>
      <c r="R167" s="717"/>
      <c r="S167" s="717"/>
      <c r="T167" s="717"/>
      <c r="U167" s="717"/>
      <c r="V167" s="717"/>
      <c r="W167" s="717"/>
      <c r="X167" s="717"/>
      <c r="Y167" s="717"/>
      <c r="Z167" s="717"/>
      <c r="AA167" s="898"/>
      <c r="AB167" s="964"/>
      <c r="AE167" s="899"/>
      <c r="AF167" s="899"/>
      <c r="AG167" s="899"/>
      <c r="AT167" s="898"/>
      <c r="AU167" s="898"/>
      <c r="AV167" s="898"/>
      <c r="AW167" s="898"/>
      <c r="BJ167" s="898"/>
      <c r="BK167" s="898"/>
      <c r="BL167" s="898"/>
      <c r="BM167" s="898"/>
      <c r="BZ167" s="898"/>
      <c r="CA167" s="898"/>
      <c r="CB167" s="898"/>
      <c r="CC167" s="898"/>
      <c r="CP167" s="898"/>
      <c r="CQ167" s="898"/>
      <c r="CR167" s="898"/>
      <c r="CS167" s="898"/>
      <c r="DF167" s="898"/>
      <c r="DG167" s="898"/>
      <c r="DH167" s="898"/>
      <c r="DI167" s="898"/>
      <c r="DV167" s="898"/>
      <c r="DW167" s="898"/>
      <c r="DX167" s="898"/>
      <c r="DY167" s="898"/>
      <c r="EL167" s="898"/>
      <c r="EM167" s="898"/>
      <c r="EN167" s="898"/>
      <c r="EO167" s="898"/>
      <c r="FB167" s="898"/>
      <c r="FC167" s="898"/>
      <c r="FD167" s="898"/>
      <c r="FE167" s="898"/>
      <c r="FR167" s="898"/>
      <c r="FS167" s="898"/>
      <c r="FT167" s="898"/>
      <c r="FU167" s="898"/>
      <c r="GH167" s="898"/>
      <c r="GI167" s="898"/>
      <c r="GJ167" s="898"/>
      <c r="GK167" s="898"/>
      <c r="GX167" s="898"/>
      <c r="GY167" s="898"/>
      <c r="GZ167" s="898"/>
      <c r="HA167" s="898"/>
      <c r="HN167" s="898"/>
      <c r="HO167" s="898"/>
      <c r="HP167" s="898"/>
      <c r="HQ167" s="898"/>
      <c r="ID167" s="898"/>
      <c r="IE167" s="898"/>
      <c r="IF167" s="898"/>
      <c r="IG167" s="898"/>
      <c r="IT167" s="898"/>
      <c r="IU167" s="898"/>
      <c r="IV167" s="898"/>
      <c r="IW167" s="898"/>
      <c r="JJ167" s="898"/>
      <c r="JK167" s="898"/>
      <c r="JL167" s="898"/>
      <c r="JM167" s="898"/>
      <c r="JZ167" s="898"/>
      <c r="KA167" s="898"/>
      <c r="KB167" s="898"/>
      <c r="KC167" s="898"/>
      <c r="KP167" s="898"/>
      <c r="KQ167" s="898"/>
      <c r="KR167" s="898"/>
      <c r="KS167" s="898"/>
      <c r="LF167" s="898"/>
      <c r="LG167" s="898"/>
      <c r="LH167" s="898"/>
      <c r="LI167" s="898"/>
      <c r="LV167" s="898"/>
      <c r="LW167" s="898"/>
      <c r="LX167" s="898"/>
      <c r="LY167" s="898"/>
      <c r="ML167" s="898"/>
      <c r="MM167" s="898"/>
      <c r="MN167" s="898"/>
      <c r="MO167" s="898"/>
      <c r="NB167" s="898"/>
      <c r="NC167" s="898"/>
      <c r="ND167" s="898"/>
      <c r="NE167" s="898"/>
      <c r="NR167" s="898"/>
      <c r="NS167" s="898"/>
      <c r="NT167" s="898"/>
      <c r="NU167" s="898"/>
      <c r="OH167" s="898"/>
      <c r="OI167" s="898"/>
      <c r="OJ167" s="898"/>
      <c r="OK167" s="898"/>
      <c r="OX167" s="898"/>
      <c r="OY167" s="898"/>
      <c r="OZ167" s="898"/>
      <c r="PA167" s="898"/>
      <c r="PN167" s="898"/>
      <c r="PO167" s="898"/>
      <c r="PP167" s="898"/>
      <c r="PQ167" s="898"/>
      <c r="QD167" s="898"/>
      <c r="QE167" s="898"/>
      <c r="QF167" s="898"/>
      <c r="QG167" s="898"/>
      <c r="QT167" s="898"/>
      <c r="QU167" s="898"/>
      <c r="QV167" s="898"/>
      <c r="QW167" s="898"/>
    </row>
    <row r="168" ht="21" customHeight="1">
      <c r="A168" s="898"/>
      <c r="B168" s="953"/>
      <c r="C168" s="717"/>
      <c r="D168" s="717"/>
      <c r="E168" s="717"/>
      <c r="F168" s="717"/>
      <c r="G168" s="717"/>
      <c r="H168" s="717"/>
      <c r="I168" s="717"/>
      <c r="J168" s="717"/>
      <c r="K168" s="717"/>
      <c r="L168" s="717"/>
      <c r="M168" s="717"/>
      <c r="N168" s="717"/>
      <c r="O168" s="717"/>
      <c r="P168" s="717"/>
      <c r="Q168" s="717"/>
      <c r="R168" s="717"/>
      <c r="S168" s="717"/>
      <c r="T168" s="717"/>
      <c r="U168" s="717"/>
      <c r="V168" s="717"/>
      <c r="W168" s="717"/>
      <c r="X168" s="717"/>
      <c r="Y168" s="717"/>
      <c r="Z168" s="717"/>
      <c r="AA168" s="898"/>
      <c r="AB168" s="964"/>
      <c r="AE168" s="899"/>
      <c r="AF168" s="899"/>
      <c r="AG168" s="899"/>
      <c r="AT168" s="898"/>
      <c r="AU168" s="898"/>
      <c r="AV168" s="898"/>
      <c r="AW168" s="898"/>
      <c r="BJ168" s="898"/>
      <c r="BK168" s="898"/>
      <c r="BL168" s="898"/>
      <c r="BM168" s="898"/>
      <c r="BZ168" s="898"/>
      <c r="CA168" s="898"/>
      <c r="CB168" s="898"/>
      <c r="CC168" s="898"/>
      <c r="CP168" s="898"/>
      <c r="CQ168" s="898"/>
      <c r="CR168" s="898"/>
      <c r="CS168" s="898"/>
      <c r="DF168" s="898"/>
      <c r="DG168" s="898"/>
      <c r="DH168" s="898"/>
      <c r="DI168" s="898"/>
      <c r="DV168" s="898"/>
      <c r="DW168" s="898"/>
      <c r="DX168" s="898"/>
      <c r="DY168" s="898"/>
      <c r="EL168" s="898"/>
      <c r="EM168" s="898"/>
      <c r="EN168" s="898"/>
      <c r="EO168" s="898"/>
      <c r="FB168" s="898"/>
      <c r="FC168" s="898"/>
      <c r="FD168" s="898"/>
      <c r="FE168" s="898"/>
      <c r="FR168" s="898"/>
      <c r="FS168" s="898"/>
      <c r="FT168" s="898"/>
      <c r="FU168" s="898"/>
      <c r="GH168" s="898"/>
      <c r="GI168" s="898"/>
      <c r="GJ168" s="898"/>
      <c r="GK168" s="898"/>
      <c r="GX168" s="898"/>
      <c r="GY168" s="898"/>
      <c r="GZ168" s="898"/>
      <c r="HA168" s="898"/>
      <c r="HN168" s="898"/>
      <c r="HO168" s="898"/>
      <c r="HP168" s="898"/>
      <c r="HQ168" s="898"/>
      <c r="ID168" s="898"/>
      <c r="IE168" s="898"/>
      <c r="IF168" s="898"/>
      <c r="IG168" s="898"/>
      <c r="IT168" s="898"/>
      <c r="IU168" s="898"/>
      <c r="IV168" s="898"/>
      <c r="IW168" s="898"/>
      <c r="JJ168" s="898"/>
      <c r="JK168" s="898"/>
      <c r="JL168" s="898"/>
      <c r="JM168" s="898"/>
      <c r="JZ168" s="898"/>
      <c r="KA168" s="898"/>
      <c r="KB168" s="898"/>
      <c r="KC168" s="898"/>
      <c r="KP168" s="898"/>
      <c r="KQ168" s="898"/>
      <c r="KR168" s="898"/>
      <c r="KS168" s="898"/>
      <c r="LF168" s="898"/>
      <c r="LG168" s="898"/>
      <c r="LH168" s="898"/>
      <c r="LI168" s="898"/>
      <c r="LV168" s="898"/>
      <c r="LW168" s="898"/>
      <c r="LX168" s="898"/>
      <c r="LY168" s="898"/>
      <c r="ML168" s="898"/>
      <c r="MM168" s="898"/>
      <c r="MN168" s="898"/>
      <c r="MO168" s="898"/>
      <c r="NB168" s="898"/>
      <c r="NC168" s="898"/>
      <c r="ND168" s="898"/>
      <c r="NE168" s="898"/>
      <c r="NR168" s="898"/>
      <c r="NS168" s="898"/>
      <c r="NT168" s="898"/>
      <c r="NU168" s="898"/>
      <c r="OH168" s="898"/>
      <c r="OI168" s="898"/>
      <c r="OJ168" s="898"/>
      <c r="OK168" s="898"/>
      <c r="OX168" s="898"/>
      <c r="OY168" s="898"/>
      <c r="OZ168" s="898"/>
      <c r="PA168" s="898"/>
      <c r="PN168" s="898"/>
      <c r="PO168" s="898"/>
      <c r="PP168" s="898"/>
      <c r="PQ168" s="898"/>
      <c r="QD168" s="898"/>
      <c r="QE168" s="898"/>
      <c r="QF168" s="898"/>
      <c r="QG168" s="898"/>
      <c r="QT168" s="898"/>
      <c r="QU168" s="898"/>
      <c r="QV168" s="898"/>
      <c r="QW168" s="898"/>
    </row>
    <row r="169" ht="21" customHeight="1">
      <c r="A169" s="898"/>
      <c r="B169" s="953"/>
      <c r="C169" s="717"/>
      <c r="D169" s="717"/>
      <c r="E169" s="717"/>
      <c r="F169" s="717"/>
      <c r="G169" s="717"/>
      <c r="H169" s="717"/>
      <c r="I169" s="717"/>
      <c r="J169" s="717"/>
      <c r="K169" s="717"/>
      <c r="L169" s="717"/>
      <c r="M169" s="717"/>
      <c r="N169" s="717"/>
      <c r="O169" s="717"/>
      <c r="P169" s="717"/>
      <c r="Q169" s="717"/>
      <c r="R169" s="717"/>
      <c r="S169" s="717"/>
      <c r="T169" s="717"/>
      <c r="U169" s="717"/>
      <c r="V169" s="717"/>
      <c r="W169" s="717"/>
      <c r="X169" s="717"/>
      <c r="Y169" s="717"/>
      <c r="Z169" s="717"/>
      <c r="AA169" s="898"/>
      <c r="AB169" s="964"/>
      <c r="AE169" s="899"/>
      <c r="AF169" s="899"/>
      <c r="AG169" s="899"/>
      <c r="AT169" s="898"/>
      <c r="AU169" s="898"/>
      <c r="AV169" s="898"/>
      <c r="AW169" s="898"/>
      <c r="BJ169" s="898"/>
      <c r="BK169" s="898"/>
      <c r="BL169" s="898"/>
      <c r="BM169" s="898"/>
      <c r="BZ169" s="898"/>
      <c r="CA169" s="898"/>
      <c r="CB169" s="898"/>
      <c r="CC169" s="898"/>
      <c r="CP169" s="898"/>
      <c r="CQ169" s="898"/>
      <c r="CR169" s="898"/>
      <c r="CS169" s="898"/>
      <c r="DF169" s="898"/>
      <c r="DG169" s="898"/>
      <c r="DH169" s="898"/>
      <c r="DI169" s="898"/>
      <c r="DV169" s="898"/>
      <c r="DW169" s="898"/>
      <c r="DX169" s="898"/>
      <c r="DY169" s="898"/>
      <c r="EL169" s="898"/>
      <c r="EM169" s="898"/>
      <c r="EN169" s="898"/>
      <c r="EO169" s="898"/>
      <c r="FB169" s="898"/>
      <c r="FC169" s="898"/>
      <c r="FD169" s="898"/>
      <c r="FE169" s="898"/>
      <c r="FR169" s="898"/>
      <c r="FS169" s="898"/>
      <c r="FT169" s="898"/>
      <c r="FU169" s="898"/>
      <c r="GH169" s="898"/>
      <c r="GI169" s="898"/>
      <c r="GJ169" s="898"/>
      <c r="GK169" s="898"/>
      <c r="GX169" s="898"/>
      <c r="GY169" s="898"/>
      <c r="GZ169" s="898"/>
      <c r="HA169" s="898"/>
      <c r="HN169" s="898"/>
      <c r="HO169" s="898"/>
      <c r="HP169" s="898"/>
      <c r="HQ169" s="898"/>
      <c r="ID169" s="898"/>
      <c r="IE169" s="898"/>
      <c r="IF169" s="898"/>
      <c r="IG169" s="898"/>
      <c r="IT169" s="898"/>
      <c r="IU169" s="898"/>
      <c r="IV169" s="898"/>
      <c r="IW169" s="898"/>
      <c r="JJ169" s="898"/>
      <c r="JK169" s="898"/>
      <c r="JL169" s="898"/>
      <c r="JM169" s="898"/>
      <c r="JZ169" s="898"/>
      <c r="KA169" s="898"/>
      <c r="KB169" s="898"/>
      <c r="KC169" s="898"/>
      <c r="KP169" s="898"/>
      <c r="KQ169" s="898"/>
      <c r="KR169" s="898"/>
      <c r="KS169" s="898"/>
      <c r="LF169" s="898"/>
      <c r="LG169" s="898"/>
      <c r="LH169" s="898"/>
      <c r="LI169" s="898"/>
      <c r="LV169" s="898"/>
      <c r="LW169" s="898"/>
      <c r="LX169" s="898"/>
      <c r="LY169" s="898"/>
      <c r="ML169" s="898"/>
      <c r="MM169" s="898"/>
      <c r="MN169" s="898"/>
      <c r="MO169" s="898"/>
      <c r="NB169" s="898"/>
      <c r="NC169" s="898"/>
      <c r="ND169" s="898"/>
      <c r="NE169" s="898"/>
      <c r="NR169" s="898"/>
      <c r="NS169" s="898"/>
      <c r="NT169" s="898"/>
      <c r="NU169" s="898"/>
      <c r="OH169" s="898"/>
      <c r="OI169" s="898"/>
      <c r="OJ169" s="898"/>
      <c r="OK169" s="898"/>
      <c r="OX169" s="898"/>
      <c r="OY169" s="898"/>
      <c r="OZ169" s="898"/>
      <c r="PA169" s="898"/>
      <c r="PN169" s="898"/>
      <c r="PO169" s="898"/>
      <c r="PP169" s="898"/>
      <c r="PQ169" s="898"/>
      <c r="QD169" s="898"/>
      <c r="QE169" s="898"/>
      <c r="QF169" s="898"/>
      <c r="QG169" s="898"/>
      <c r="QT169" s="898"/>
      <c r="QU169" s="898"/>
      <c r="QV169" s="898"/>
      <c r="QW169" s="898"/>
    </row>
    <row r="170" ht="21" customHeight="1">
      <c r="A170" s="898"/>
      <c r="B170" s="953"/>
      <c r="C170" s="717"/>
      <c r="D170" s="717"/>
      <c r="E170" s="717"/>
      <c r="F170" s="717"/>
      <c r="G170" s="717"/>
      <c r="H170" s="717"/>
      <c r="I170" s="717"/>
      <c r="J170" s="717"/>
      <c r="K170" s="717"/>
      <c r="L170" s="717"/>
      <c r="M170" s="717"/>
      <c r="N170" s="717"/>
      <c r="O170" s="717"/>
      <c r="P170" s="717"/>
      <c r="Q170" s="717"/>
      <c r="R170" s="717"/>
      <c r="S170" s="717"/>
      <c r="T170" s="717"/>
      <c r="U170" s="717"/>
      <c r="V170" s="717"/>
      <c r="W170" s="717"/>
      <c r="X170" s="717"/>
      <c r="Y170" s="717"/>
      <c r="Z170" s="717"/>
      <c r="AA170" s="898"/>
      <c r="AB170" s="964"/>
      <c r="AE170" s="899"/>
      <c r="AF170" s="899"/>
      <c r="AG170" s="899"/>
      <c r="AT170" s="898"/>
      <c r="AU170" s="898"/>
      <c r="AV170" s="898"/>
      <c r="AW170" s="898"/>
      <c r="BJ170" s="898"/>
      <c r="BK170" s="898"/>
      <c r="BL170" s="898"/>
      <c r="BM170" s="898"/>
      <c r="BZ170" s="898"/>
      <c r="CA170" s="898"/>
      <c r="CB170" s="898"/>
      <c r="CC170" s="898"/>
      <c r="CP170" s="898"/>
      <c r="CQ170" s="898"/>
      <c r="CR170" s="898"/>
      <c r="CS170" s="898"/>
      <c r="DF170" s="898"/>
      <c r="DG170" s="898"/>
      <c r="DH170" s="898"/>
      <c r="DI170" s="898"/>
      <c r="DV170" s="898"/>
      <c r="DW170" s="898"/>
      <c r="DX170" s="898"/>
      <c r="DY170" s="898"/>
      <c r="EL170" s="898"/>
      <c r="EM170" s="898"/>
      <c r="EN170" s="898"/>
      <c r="EO170" s="898"/>
      <c r="FB170" s="898"/>
      <c r="FC170" s="898"/>
      <c r="FD170" s="898"/>
      <c r="FE170" s="898"/>
      <c r="FR170" s="898"/>
      <c r="FS170" s="898"/>
      <c r="FT170" s="898"/>
      <c r="FU170" s="898"/>
      <c r="GH170" s="898"/>
      <c r="GI170" s="898"/>
      <c r="GJ170" s="898"/>
      <c r="GK170" s="898"/>
      <c r="GX170" s="898"/>
      <c r="GY170" s="898"/>
      <c r="GZ170" s="898"/>
      <c r="HA170" s="898"/>
      <c r="HN170" s="898"/>
      <c r="HO170" s="898"/>
      <c r="HP170" s="898"/>
      <c r="HQ170" s="898"/>
      <c r="ID170" s="898"/>
      <c r="IE170" s="898"/>
      <c r="IF170" s="898"/>
      <c r="IG170" s="898"/>
      <c r="IT170" s="898"/>
      <c r="IU170" s="898"/>
      <c r="IV170" s="898"/>
      <c r="IW170" s="898"/>
      <c r="JJ170" s="898"/>
      <c r="JK170" s="898"/>
      <c r="JL170" s="898"/>
      <c r="JM170" s="898"/>
      <c r="JZ170" s="898"/>
      <c r="KA170" s="898"/>
      <c r="KB170" s="898"/>
      <c r="KC170" s="898"/>
      <c r="KP170" s="898"/>
      <c r="KQ170" s="898"/>
      <c r="KR170" s="898"/>
      <c r="KS170" s="898"/>
      <c r="LF170" s="898"/>
      <c r="LG170" s="898"/>
      <c r="LH170" s="898"/>
      <c r="LI170" s="898"/>
      <c r="LV170" s="898"/>
      <c r="LW170" s="898"/>
      <c r="LX170" s="898"/>
      <c r="LY170" s="898"/>
      <c r="ML170" s="898"/>
      <c r="MM170" s="898"/>
      <c r="MN170" s="898"/>
      <c r="MO170" s="898"/>
      <c r="NB170" s="898"/>
      <c r="NC170" s="898"/>
      <c r="ND170" s="898"/>
      <c r="NE170" s="898"/>
      <c r="NR170" s="898"/>
      <c r="NS170" s="898"/>
      <c r="NT170" s="898"/>
      <c r="NU170" s="898"/>
      <c r="OH170" s="898"/>
      <c r="OI170" s="898"/>
      <c r="OJ170" s="898"/>
      <c r="OK170" s="898"/>
      <c r="OX170" s="898"/>
      <c r="OY170" s="898"/>
      <c r="OZ170" s="898"/>
      <c r="PA170" s="898"/>
      <c r="PN170" s="898"/>
      <c r="PO170" s="898"/>
      <c r="PP170" s="898"/>
      <c r="PQ170" s="898"/>
      <c r="QD170" s="898"/>
      <c r="QE170" s="898"/>
      <c r="QF170" s="898"/>
      <c r="QG170" s="898"/>
      <c r="QT170" s="898"/>
      <c r="QU170" s="898"/>
      <c r="QV170" s="898"/>
      <c r="QW170" s="898"/>
    </row>
    <row r="171" ht="21" customHeight="1">
      <c r="A171" s="898"/>
      <c r="B171" s="953"/>
      <c r="C171" s="717"/>
      <c r="D171" s="717"/>
      <c r="E171" s="717"/>
      <c r="F171" s="717"/>
      <c r="G171" s="717"/>
      <c r="H171" s="717"/>
      <c r="I171" s="717"/>
      <c r="J171" s="717"/>
      <c r="K171" s="717"/>
      <c r="L171" s="717"/>
      <c r="M171" s="717"/>
      <c r="N171" s="717"/>
      <c r="O171" s="717"/>
      <c r="P171" s="717"/>
      <c r="Q171" s="717"/>
      <c r="R171" s="717"/>
      <c r="S171" s="717"/>
      <c r="T171" s="717"/>
      <c r="U171" s="717"/>
      <c r="V171" s="717"/>
      <c r="W171" s="717"/>
      <c r="X171" s="717"/>
      <c r="Y171" s="717"/>
      <c r="Z171" s="717"/>
      <c r="AA171" s="898"/>
      <c r="AB171" s="964"/>
      <c r="AE171" s="899"/>
      <c r="AF171" s="899"/>
      <c r="AG171" s="899"/>
      <c r="AT171" s="898"/>
      <c r="AU171" s="898"/>
      <c r="AV171" s="898"/>
      <c r="AW171" s="898"/>
      <c r="BJ171" s="898"/>
      <c r="BK171" s="898"/>
      <c r="BL171" s="898"/>
      <c r="BM171" s="898"/>
      <c r="BZ171" s="898"/>
      <c r="CA171" s="898"/>
      <c r="CB171" s="898"/>
      <c r="CC171" s="898"/>
      <c r="CP171" s="898"/>
      <c r="CQ171" s="898"/>
      <c r="CR171" s="898"/>
      <c r="CS171" s="898"/>
      <c r="DF171" s="898"/>
      <c r="DG171" s="898"/>
      <c r="DH171" s="898"/>
      <c r="DI171" s="898"/>
      <c r="DV171" s="898"/>
      <c r="DW171" s="898"/>
      <c r="DX171" s="898"/>
      <c r="DY171" s="898"/>
      <c r="EL171" s="898"/>
      <c r="EM171" s="898"/>
      <c r="EN171" s="898"/>
      <c r="EO171" s="898"/>
      <c r="FB171" s="898"/>
      <c r="FC171" s="898"/>
      <c r="FD171" s="898"/>
      <c r="FE171" s="898"/>
      <c r="FR171" s="898"/>
      <c r="FS171" s="898"/>
      <c r="FT171" s="898"/>
      <c r="FU171" s="898"/>
      <c r="GH171" s="898"/>
      <c r="GI171" s="898"/>
      <c r="GJ171" s="898"/>
      <c r="GK171" s="898"/>
      <c r="GX171" s="898"/>
      <c r="GY171" s="898"/>
      <c r="GZ171" s="898"/>
      <c r="HA171" s="898"/>
      <c r="HN171" s="898"/>
      <c r="HO171" s="898"/>
      <c r="HP171" s="898"/>
      <c r="HQ171" s="898"/>
      <c r="ID171" s="898"/>
      <c r="IE171" s="898"/>
      <c r="IF171" s="898"/>
      <c r="IG171" s="898"/>
      <c r="IT171" s="898"/>
      <c r="IU171" s="898"/>
      <c r="IV171" s="898"/>
      <c r="IW171" s="898"/>
      <c r="JJ171" s="898"/>
      <c r="JK171" s="898"/>
      <c r="JL171" s="898"/>
      <c r="JM171" s="898"/>
      <c r="JZ171" s="898"/>
      <c r="KA171" s="898"/>
      <c r="KB171" s="898"/>
      <c r="KC171" s="898"/>
      <c r="KP171" s="898"/>
      <c r="KQ171" s="898"/>
      <c r="KR171" s="898"/>
      <c r="KS171" s="898"/>
      <c r="LF171" s="898"/>
      <c r="LG171" s="898"/>
      <c r="LH171" s="898"/>
      <c r="LI171" s="898"/>
      <c r="LV171" s="898"/>
      <c r="LW171" s="898"/>
      <c r="LX171" s="898"/>
      <c r="LY171" s="898"/>
      <c r="ML171" s="898"/>
      <c r="MM171" s="898"/>
      <c r="MN171" s="898"/>
      <c r="MO171" s="898"/>
      <c r="NB171" s="898"/>
      <c r="NC171" s="898"/>
      <c r="ND171" s="898"/>
      <c r="NE171" s="898"/>
      <c r="NR171" s="898"/>
      <c r="NS171" s="898"/>
      <c r="NT171" s="898"/>
      <c r="NU171" s="898"/>
      <c r="OH171" s="898"/>
      <c r="OI171" s="898"/>
      <c r="OJ171" s="898"/>
      <c r="OK171" s="898"/>
      <c r="OX171" s="898"/>
      <c r="OY171" s="898"/>
      <c r="OZ171" s="898"/>
      <c r="PA171" s="898"/>
      <c r="PN171" s="898"/>
      <c r="PO171" s="898"/>
      <c r="PP171" s="898"/>
      <c r="PQ171" s="898"/>
      <c r="QD171" s="898"/>
      <c r="QE171" s="898"/>
      <c r="QF171" s="898"/>
      <c r="QG171" s="898"/>
      <c r="QT171" s="898"/>
      <c r="QU171" s="898"/>
      <c r="QV171" s="898"/>
      <c r="QW171" s="898"/>
    </row>
    <row r="172" ht="21" customHeight="1">
      <c r="A172" s="898"/>
      <c r="B172" s="953"/>
      <c r="C172" s="717"/>
      <c r="D172" s="717"/>
      <c r="E172" s="717"/>
      <c r="F172" s="717"/>
      <c r="G172" s="717"/>
      <c r="H172" s="717"/>
      <c r="I172" s="717"/>
      <c r="J172" s="717"/>
      <c r="K172" s="717"/>
      <c r="L172" s="717"/>
      <c r="M172" s="717"/>
      <c r="N172" s="717"/>
      <c r="O172" s="717"/>
      <c r="P172" s="717"/>
      <c r="Q172" s="717"/>
      <c r="R172" s="717"/>
      <c r="S172" s="717"/>
      <c r="T172" s="717"/>
      <c r="U172" s="717"/>
      <c r="V172" s="717"/>
      <c r="W172" s="717"/>
      <c r="X172" s="717"/>
      <c r="Y172" s="717"/>
      <c r="Z172" s="717"/>
      <c r="AA172" s="898"/>
      <c r="AB172" s="964"/>
      <c r="AE172" s="899"/>
      <c r="AF172" s="899"/>
      <c r="AG172" s="899"/>
      <c r="AT172" s="898"/>
      <c r="AU172" s="898"/>
      <c r="AV172" s="898"/>
      <c r="AW172" s="898"/>
      <c r="BJ172" s="898"/>
      <c r="BK172" s="898"/>
      <c r="BL172" s="898"/>
      <c r="BM172" s="898"/>
      <c r="BZ172" s="898"/>
      <c r="CA172" s="898"/>
      <c r="CB172" s="898"/>
      <c r="CC172" s="898"/>
      <c r="CP172" s="898"/>
      <c r="CQ172" s="898"/>
      <c r="CR172" s="898"/>
      <c r="CS172" s="898"/>
      <c r="DF172" s="898"/>
      <c r="DG172" s="898"/>
      <c r="DH172" s="898"/>
      <c r="DI172" s="898"/>
      <c r="DV172" s="898"/>
      <c r="DW172" s="898"/>
      <c r="DX172" s="898"/>
      <c r="DY172" s="898"/>
      <c r="EL172" s="898"/>
      <c r="EM172" s="898"/>
      <c r="EN172" s="898"/>
      <c r="EO172" s="898"/>
      <c r="FB172" s="898"/>
      <c r="FC172" s="898"/>
      <c r="FD172" s="898"/>
      <c r="FE172" s="898"/>
      <c r="FR172" s="898"/>
      <c r="FS172" s="898"/>
      <c r="FT172" s="898"/>
      <c r="FU172" s="898"/>
      <c r="GH172" s="898"/>
      <c r="GI172" s="898"/>
      <c r="GJ172" s="898"/>
      <c r="GK172" s="898"/>
      <c r="GX172" s="898"/>
      <c r="GY172" s="898"/>
      <c r="GZ172" s="898"/>
      <c r="HA172" s="898"/>
      <c r="HN172" s="898"/>
      <c r="HO172" s="898"/>
      <c r="HP172" s="898"/>
      <c r="HQ172" s="898"/>
      <c r="ID172" s="898"/>
      <c r="IE172" s="898"/>
      <c r="IF172" s="898"/>
      <c r="IG172" s="898"/>
      <c r="IT172" s="898"/>
      <c r="IU172" s="898"/>
      <c r="IV172" s="898"/>
      <c r="IW172" s="898"/>
      <c r="JJ172" s="898"/>
      <c r="JK172" s="898"/>
      <c r="JL172" s="898"/>
      <c r="JM172" s="898"/>
      <c r="JZ172" s="898"/>
      <c r="KA172" s="898"/>
      <c r="KB172" s="898"/>
      <c r="KC172" s="898"/>
      <c r="KP172" s="898"/>
      <c r="KQ172" s="898"/>
      <c r="KR172" s="898"/>
      <c r="KS172" s="898"/>
      <c r="LF172" s="898"/>
      <c r="LG172" s="898"/>
      <c r="LH172" s="898"/>
      <c r="LI172" s="898"/>
      <c r="LV172" s="898"/>
      <c r="LW172" s="898"/>
      <c r="LX172" s="898"/>
      <c r="LY172" s="898"/>
      <c r="ML172" s="898"/>
      <c r="MM172" s="898"/>
      <c r="MN172" s="898"/>
      <c r="MO172" s="898"/>
      <c r="NB172" s="898"/>
      <c r="NC172" s="898"/>
      <c r="ND172" s="898"/>
      <c r="NE172" s="898"/>
      <c r="NR172" s="898"/>
      <c r="NS172" s="898"/>
      <c r="NT172" s="898"/>
      <c r="NU172" s="898"/>
      <c r="OH172" s="898"/>
      <c r="OI172" s="898"/>
      <c r="OJ172" s="898"/>
      <c r="OK172" s="898"/>
      <c r="OX172" s="898"/>
      <c r="OY172" s="898"/>
      <c r="OZ172" s="898"/>
      <c r="PA172" s="898"/>
      <c r="PN172" s="898"/>
      <c r="PO172" s="898"/>
      <c r="PP172" s="898"/>
      <c r="PQ172" s="898"/>
      <c r="QD172" s="898"/>
      <c r="QE172" s="898"/>
      <c r="QF172" s="898"/>
      <c r="QG172" s="898"/>
      <c r="QT172" s="898"/>
      <c r="QU172" s="898"/>
      <c r="QV172" s="898"/>
      <c r="QW172" s="898"/>
    </row>
    <row r="173" ht="21" customHeight="1">
      <c r="A173" s="898"/>
      <c r="B173" s="953"/>
      <c r="C173" s="717"/>
      <c r="D173" s="717"/>
      <c r="E173" s="717"/>
      <c r="F173" s="717"/>
      <c r="G173" s="717"/>
      <c r="H173" s="717"/>
      <c r="I173" s="717"/>
      <c r="J173" s="717"/>
      <c r="K173" s="717"/>
      <c r="L173" s="717"/>
      <c r="M173" s="717"/>
      <c r="N173" s="717"/>
      <c r="O173" s="717"/>
      <c r="P173" s="717"/>
      <c r="Q173" s="717"/>
      <c r="R173" s="717"/>
      <c r="S173" s="717"/>
      <c r="T173" s="717"/>
      <c r="U173" s="717"/>
      <c r="V173" s="717"/>
      <c r="W173" s="717"/>
      <c r="X173" s="717"/>
      <c r="Y173" s="717"/>
      <c r="Z173" s="717"/>
      <c r="AA173" s="898"/>
      <c r="AB173" s="964"/>
      <c r="AE173" s="899"/>
      <c r="AF173" s="899"/>
      <c r="AG173" s="899"/>
      <c r="AT173" s="898"/>
      <c r="AU173" s="898"/>
      <c r="AV173" s="898"/>
      <c r="AW173" s="898"/>
      <c r="BJ173" s="898"/>
      <c r="BK173" s="898"/>
      <c r="BL173" s="898"/>
      <c r="BM173" s="898"/>
      <c r="BZ173" s="898"/>
      <c r="CA173" s="898"/>
      <c r="CB173" s="898"/>
      <c r="CC173" s="898"/>
      <c r="CP173" s="898"/>
      <c r="CQ173" s="898"/>
      <c r="CR173" s="898"/>
      <c r="CS173" s="898"/>
      <c r="DF173" s="898"/>
      <c r="DG173" s="898"/>
      <c r="DH173" s="898"/>
      <c r="DI173" s="898"/>
      <c r="DV173" s="898"/>
      <c r="DW173" s="898"/>
      <c r="DX173" s="898"/>
      <c r="DY173" s="898"/>
      <c r="EL173" s="898"/>
      <c r="EM173" s="898"/>
      <c r="EN173" s="898"/>
      <c r="EO173" s="898"/>
      <c r="FB173" s="898"/>
      <c r="FC173" s="898"/>
      <c r="FD173" s="898"/>
      <c r="FE173" s="898"/>
      <c r="FR173" s="898"/>
      <c r="FS173" s="898"/>
      <c r="FT173" s="898"/>
      <c r="FU173" s="898"/>
      <c r="GH173" s="898"/>
      <c r="GI173" s="898"/>
      <c r="GJ173" s="898"/>
      <c r="GK173" s="898"/>
      <c r="GX173" s="898"/>
      <c r="GY173" s="898"/>
      <c r="GZ173" s="898"/>
      <c r="HA173" s="898"/>
      <c r="HN173" s="898"/>
      <c r="HO173" s="898"/>
      <c r="HP173" s="898"/>
      <c r="HQ173" s="898"/>
      <c r="ID173" s="898"/>
      <c r="IE173" s="898"/>
      <c r="IF173" s="898"/>
      <c r="IG173" s="898"/>
      <c r="IT173" s="898"/>
      <c r="IU173" s="898"/>
      <c r="IV173" s="898"/>
      <c r="IW173" s="898"/>
      <c r="JJ173" s="898"/>
      <c r="JK173" s="898"/>
      <c r="JL173" s="898"/>
      <c r="JM173" s="898"/>
      <c r="JZ173" s="898"/>
      <c r="KA173" s="898"/>
      <c r="KB173" s="898"/>
      <c r="KC173" s="898"/>
      <c r="KP173" s="898"/>
      <c r="KQ173" s="898"/>
      <c r="KR173" s="898"/>
      <c r="KS173" s="898"/>
      <c r="LF173" s="898"/>
      <c r="LG173" s="898"/>
      <c r="LH173" s="898"/>
      <c r="LI173" s="898"/>
      <c r="LV173" s="898"/>
      <c r="LW173" s="898"/>
      <c r="LX173" s="898"/>
      <c r="LY173" s="898"/>
      <c r="ML173" s="898"/>
      <c r="MM173" s="898"/>
      <c r="MN173" s="898"/>
      <c r="MO173" s="898"/>
      <c r="NB173" s="898"/>
      <c r="NC173" s="898"/>
      <c r="ND173" s="898"/>
      <c r="NE173" s="898"/>
      <c r="NR173" s="898"/>
      <c r="NS173" s="898"/>
      <c r="NT173" s="898"/>
      <c r="NU173" s="898"/>
      <c r="OH173" s="898"/>
      <c r="OI173" s="898"/>
      <c r="OJ173" s="898"/>
      <c r="OK173" s="898"/>
      <c r="OX173" s="898"/>
      <c r="OY173" s="898"/>
      <c r="OZ173" s="898"/>
      <c r="PA173" s="898"/>
      <c r="PN173" s="898"/>
      <c r="PO173" s="898"/>
      <c r="PP173" s="898"/>
      <c r="PQ173" s="898"/>
      <c r="QD173" s="898"/>
      <c r="QE173" s="898"/>
      <c r="QF173" s="898"/>
      <c r="QG173" s="898"/>
      <c r="QT173" s="898"/>
      <c r="QU173" s="898"/>
      <c r="QV173" s="898"/>
      <c r="QW173" s="898"/>
    </row>
    <row r="174" ht="21" customHeight="1">
      <c r="A174" s="898"/>
      <c r="B174" s="953"/>
      <c r="C174" s="717"/>
      <c r="D174" s="717"/>
      <c r="E174" s="717"/>
      <c r="F174" s="717"/>
      <c r="G174" s="717"/>
      <c r="H174" s="717"/>
      <c r="I174" s="717"/>
      <c r="J174" s="717"/>
      <c r="K174" s="717"/>
      <c r="L174" s="717"/>
      <c r="M174" s="717"/>
      <c r="N174" s="717"/>
      <c r="O174" s="717"/>
      <c r="P174" s="717"/>
      <c r="Q174" s="717"/>
      <c r="R174" s="717"/>
      <c r="S174" s="717"/>
      <c r="T174" s="717"/>
      <c r="U174" s="717"/>
      <c r="V174" s="717"/>
      <c r="W174" s="717"/>
      <c r="X174" s="717"/>
      <c r="Y174" s="717"/>
      <c r="Z174" s="717"/>
      <c r="AA174" s="898"/>
      <c r="AB174" s="964"/>
      <c r="AE174" s="899"/>
      <c r="AF174" s="899"/>
      <c r="AG174" s="899"/>
      <c r="AT174" s="898"/>
      <c r="AU174" s="898"/>
      <c r="AV174" s="898"/>
      <c r="AW174" s="898"/>
      <c r="BJ174" s="898"/>
      <c r="BK174" s="898"/>
      <c r="BL174" s="898"/>
      <c r="BM174" s="898"/>
      <c r="BZ174" s="898"/>
      <c r="CA174" s="898"/>
      <c r="CB174" s="898"/>
      <c r="CC174" s="898"/>
      <c r="CP174" s="898"/>
      <c r="CQ174" s="898"/>
      <c r="CR174" s="898"/>
      <c r="CS174" s="898"/>
      <c r="DF174" s="898"/>
      <c r="DG174" s="898"/>
      <c r="DH174" s="898"/>
      <c r="DI174" s="898"/>
      <c r="DV174" s="898"/>
      <c r="DW174" s="898"/>
      <c r="DX174" s="898"/>
      <c r="DY174" s="898"/>
      <c r="EL174" s="898"/>
      <c r="EM174" s="898"/>
      <c r="EN174" s="898"/>
      <c r="EO174" s="898"/>
      <c r="FB174" s="898"/>
      <c r="FC174" s="898"/>
      <c r="FD174" s="898"/>
      <c r="FE174" s="898"/>
      <c r="FR174" s="898"/>
      <c r="FS174" s="898"/>
      <c r="FT174" s="898"/>
      <c r="FU174" s="898"/>
      <c r="GH174" s="898"/>
      <c r="GI174" s="898"/>
      <c r="GJ174" s="898"/>
      <c r="GK174" s="898"/>
      <c r="GX174" s="898"/>
      <c r="GY174" s="898"/>
      <c r="GZ174" s="898"/>
      <c r="HA174" s="898"/>
      <c r="HN174" s="898"/>
      <c r="HO174" s="898"/>
      <c r="HP174" s="898"/>
      <c r="HQ174" s="898"/>
      <c r="ID174" s="898"/>
      <c r="IE174" s="898"/>
      <c r="IF174" s="898"/>
      <c r="IG174" s="898"/>
      <c r="IT174" s="898"/>
      <c r="IU174" s="898"/>
      <c r="IV174" s="898"/>
      <c r="IW174" s="898"/>
      <c r="JJ174" s="898"/>
      <c r="JK174" s="898"/>
      <c r="JL174" s="898"/>
      <c r="JM174" s="898"/>
      <c r="JZ174" s="898"/>
      <c r="KA174" s="898"/>
      <c r="KB174" s="898"/>
      <c r="KC174" s="898"/>
      <c r="KP174" s="898"/>
      <c r="KQ174" s="898"/>
      <c r="KR174" s="898"/>
      <c r="KS174" s="898"/>
      <c r="LF174" s="898"/>
      <c r="LG174" s="898"/>
      <c r="LH174" s="898"/>
      <c r="LI174" s="898"/>
      <c r="LV174" s="898"/>
      <c r="LW174" s="898"/>
      <c r="LX174" s="898"/>
      <c r="LY174" s="898"/>
      <c r="ML174" s="898"/>
      <c r="MM174" s="898"/>
      <c r="MN174" s="898"/>
      <c r="MO174" s="898"/>
      <c r="NB174" s="898"/>
      <c r="NC174" s="898"/>
      <c r="ND174" s="898"/>
      <c r="NE174" s="898"/>
      <c r="NR174" s="898"/>
      <c r="NS174" s="898"/>
      <c r="NT174" s="898"/>
      <c r="NU174" s="898"/>
      <c r="OH174" s="898"/>
      <c r="OI174" s="898"/>
      <c r="OJ174" s="898"/>
      <c r="OK174" s="898"/>
      <c r="OX174" s="898"/>
      <c r="OY174" s="898"/>
      <c r="OZ174" s="898"/>
      <c r="PA174" s="898"/>
      <c r="PN174" s="898"/>
      <c r="PO174" s="898"/>
      <c r="PP174" s="898"/>
      <c r="PQ174" s="898"/>
      <c r="QD174" s="898"/>
      <c r="QE174" s="898"/>
      <c r="QF174" s="898"/>
      <c r="QG174" s="898"/>
      <c r="QT174" s="898"/>
      <c r="QU174" s="898"/>
      <c r="QV174" s="898"/>
      <c r="QW174" s="898"/>
    </row>
    <row r="175" ht="21" customHeight="1">
      <c r="A175" s="898"/>
      <c r="B175" s="953"/>
      <c r="C175" s="552"/>
      <c r="D175" s="552"/>
      <c r="E175" s="552"/>
      <c r="F175" s="552"/>
      <c r="G175" s="552"/>
      <c r="H175" s="552"/>
      <c r="I175" s="552"/>
      <c r="J175" s="552"/>
      <c r="K175" s="552"/>
      <c r="L175" s="552"/>
      <c r="M175" s="552"/>
      <c r="N175" s="552"/>
      <c r="O175" s="552"/>
      <c r="P175" s="552"/>
      <c r="Q175" s="552"/>
      <c r="R175" s="552"/>
      <c r="S175" s="552"/>
      <c r="T175" s="552"/>
      <c r="U175" s="552"/>
      <c r="V175" s="552"/>
      <c r="W175" s="552"/>
      <c r="X175" s="552"/>
      <c r="Y175" s="552"/>
      <c r="Z175" s="552"/>
      <c r="AA175" s="898"/>
      <c r="AB175" s="964"/>
      <c r="AE175" s="899"/>
      <c r="AF175" s="899"/>
      <c r="AG175" s="899"/>
      <c r="AT175" s="898"/>
      <c r="AU175" s="898"/>
      <c r="AV175" s="898"/>
      <c r="AW175" s="898"/>
      <c r="BJ175" s="898"/>
      <c r="BK175" s="898"/>
      <c r="BL175" s="898"/>
      <c r="BM175" s="898"/>
      <c r="BZ175" s="898"/>
      <c r="CA175" s="898"/>
      <c r="CB175" s="898"/>
      <c r="CC175" s="898"/>
      <c r="CP175" s="898"/>
      <c r="CQ175" s="898"/>
      <c r="CR175" s="898"/>
      <c r="CS175" s="898"/>
      <c r="DF175" s="898"/>
      <c r="DG175" s="898"/>
      <c r="DH175" s="898"/>
      <c r="DI175" s="898"/>
      <c r="DV175" s="898"/>
      <c r="DW175" s="898"/>
      <c r="DX175" s="898"/>
      <c r="DY175" s="898"/>
      <c r="EL175" s="898"/>
      <c r="EM175" s="898"/>
      <c r="EN175" s="898"/>
      <c r="EO175" s="898"/>
      <c r="FB175" s="898"/>
      <c r="FC175" s="898"/>
      <c r="FD175" s="898"/>
      <c r="FE175" s="898"/>
      <c r="FR175" s="898"/>
      <c r="FS175" s="898"/>
      <c r="FT175" s="898"/>
      <c r="FU175" s="898"/>
      <c r="GH175" s="898"/>
      <c r="GI175" s="898"/>
      <c r="GJ175" s="898"/>
      <c r="GK175" s="898"/>
      <c r="GX175" s="898"/>
      <c r="GY175" s="898"/>
      <c r="GZ175" s="898"/>
      <c r="HA175" s="898"/>
      <c r="HN175" s="898"/>
      <c r="HO175" s="898"/>
      <c r="HP175" s="898"/>
      <c r="HQ175" s="898"/>
      <c r="ID175" s="898"/>
      <c r="IE175" s="898"/>
      <c r="IF175" s="898"/>
      <c r="IG175" s="898"/>
      <c r="IT175" s="898"/>
      <c r="IU175" s="898"/>
      <c r="IV175" s="898"/>
      <c r="IW175" s="898"/>
      <c r="JJ175" s="898"/>
      <c r="JK175" s="898"/>
      <c r="JL175" s="898"/>
      <c r="JM175" s="898"/>
      <c r="JZ175" s="898"/>
      <c r="KA175" s="898"/>
      <c r="KB175" s="898"/>
      <c r="KC175" s="898"/>
      <c r="KP175" s="898"/>
      <c r="KQ175" s="898"/>
      <c r="KR175" s="898"/>
      <c r="KS175" s="898"/>
      <c r="LF175" s="898"/>
      <c r="LG175" s="898"/>
      <c r="LH175" s="898"/>
      <c r="LI175" s="898"/>
      <c r="LV175" s="898"/>
      <c r="LW175" s="898"/>
      <c r="LX175" s="898"/>
      <c r="LY175" s="898"/>
      <c r="ML175" s="898"/>
      <c r="MM175" s="898"/>
      <c r="MN175" s="898"/>
      <c r="MO175" s="898"/>
      <c r="NB175" s="898"/>
      <c r="NC175" s="898"/>
      <c r="ND175" s="898"/>
      <c r="NE175" s="898"/>
      <c r="NR175" s="898"/>
      <c r="NS175" s="898"/>
      <c r="NT175" s="898"/>
      <c r="NU175" s="898"/>
      <c r="OH175" s="898"/>
      <c r="OI175" s="898"/>
      <c r="OJ175" s="898"/>
      <c r="OK175" s="898"/>
      <c r="OX175" s="898"/>
      <c r="OY175" s="898"/>
      <c r="OZ175" s="898"/>
      <c r="PA175" s="898"/>
      <c r="PN175" s="898"/>
      <c r="PO175" s="898"/>
      <c r="PP175" s="898"/>
      <c r="PQ175" s="898"/>
      <c r="QD175" s="898"/>
      <c r="QE175" s="898"/>
      <c r="QF175" s="898"/>
      <c r="QG175" s="898"/>
      <c r="QT175" s="898"/>
      <c r="QU175" s="898"/>
      <c r="QV175" s="898"/>
      <c r="QW175" s="898"/>
    </row>
    <row r="176" ht="21" customHeight="1">
      <c r="A176" s="898"/>
      <c r="B176" s="953"/>
      <c r="C176" s="983" t="s">
        <v>6756</v>
      </c>
      <c r="D176" s="949"/>
      <c r="E176" s="969" t="s">
        <v>6757</v>
      </c>
      <c r="F176" s="968"/>
      <c r="G176" s="968"/>
      <c r="H176" s="968"/>
      <c r="I176" s="968"/>
      <c r="J176" s="968"/>
      <c r="K176" s="968"/>
      <c r="L176" s="968"/>
      <c r="M176" s="968"/>
      <c r="N176" s="968"/>
      <c r="O176" s="968"/>
      <c r="P176" s="968"/>
      <c r="Q176" s="968"/>
      <c r="R176" s="968"/>
      <c r="S176" s="968"/>
      <c r="T176" s="968"/>
      <c r="U176" s="968"/>
      <c r="V176" s="968"/>
      <c r="W176" s="968"/>
      <c r="X176" s="968"/>
      <c r="Y176" s="968"/>
      <c r="Z176" s="968"/>
      <c r="AA176" s="898"/>
      <c r="AB176" s="964"/>
      <c r="AE176" s="899"/>
      <c r="AF176" s="899"/>
      <c r="AG176" s="899"/>
      <c r="AT176" s="898"/>
      <c r="AU176" s="898"/>
      <c r="AV176" s="898"/>
      <c r="AW176" s="898"/>
      <c r="BJ176" s="898"/>
      <c r="BK176" s="898"/>
      <c r="BL176" s="898"/>
      <c r="BM176" s="898"/>
      <c r="BZ176" s="898"/>
      <c r="CA176" s="898"/>
      <c r="CB176" s="898"/>
      <c r="CC176" s="898"/>
      <c r="CP176" s="898"/>
      <c r="CQ176" s="898"/>
      <c r="CR176" s="898"/>
      <c r="CS176" s="898"/>
      <c r="DF176" s="898"/>
      <c r="DG176" s="898"/>
      <c r="DH176" s="898"/>
      <c r="DI176" s="898"/>
      <c r="DV176" s="898"/>
      <c r="DW176" s="898"/>
      <c r="DX176" s="898"/>
      <c r="DY176" s="898"/>
      <c r="EL176" s="898"/>
      <c r="EM176" s="898"/>
      <c r="EN176" s="898"/>
      <c r="EO176" s="898"/>
      <c r="FB176" s="898"/>
      <c r="FC176" s="898"/>
      <c r="FD176" s="898"/>
      <c r="FE176" s="898"/>
      <c r="FR176" s="898"/>
      <c r="FS176" s="898"/>
      <c r="FT176" s="898"/>
      <c r="FU176" s="898"/>
      <c r="GH176" s="898"/>
      <c r="GI176" s="898"/>
      <c r="GJ176" s="898"/>
      <c r="GK176" s="898"/>
      <c r="GX176" s="898"/>
      <c r="GY176" s="898"/>
      <c r="GZ176" s="898"/>
      <c r="HA176" s="898"/>
      <c r="HN176" s="898"/>
      <c r="HO176" s="898"/>
      <c r="HP176" s="898"/>
      <c r="HQ176" s="898"/>
      <c r="ID176" s="898"/>
      <c r="IE176" s="898"/>
      <c r="IF176" s="898"/>
      <c r="IG176" s="898"/>
      <c r="IT176" s="898"/>
      <c r="IU176" s="898"/>
      <c r="IV176" s="898"/>
      <c r="IW176" s="898"/>
      <c r="JJ176" s="898"/>
      <c r="JK176" s="898"/>
      <c r="JL176" s="898"/>
      <c r="JM176" s="898"/>
      <c r="JZ176" s="898"/>
      <c r="KA176" s="898"/>
      <c r="KB176" s="898"/>
      <c r="KC176" s="898"/>
      <c r="KP176" s="898"/>
      <c r="KQ176" s="898"/>
      <c r="KR176" s="898"/>
      <c r="KS176" s="898"/>
      <c r="LF176" s="898"/>
      <c r="LG176" s="898"/>
      <c r="LH176" s="898"/>
      <c r="LI176" s="898"/>
      <c r="LV176" s="898"/>
      <c r="LW176" s="898"/>
      <c r="LX176" s="898"/>
      <c r="LY176" s="898"/>
      <c r="ML176" s="898"/>
      <c r="MM176" s="898"/>
      <c r="MN176" s="898"/>
      <c r="MO176" s="898"/>
      <c r="NB176" s="898"/>
      <c r="NC176" s="898"/>
      <c r="ND176" s="898"/>
      <c r="NE176" s="898"/>
      <c r="NR176" s="898"/>
      <c r="NS176" s="898"/>
      <c r="NT176" s="898"/>
      <c r="NU176" s="898"/>
      <c r="OH176" s="898"/>
      <c r="OI176" s="898"/>
      <c r="OJ176" s="898"/>
      <c r="OK176" s="898"/>
      <c r="OX176" s="898"/>
      <c r="OY176" s="898"/>
      <c r="OZ176" s="898"/>
      <c r="PA176" s="898"/>
      <c r="PN176" s="898"/>
      <c r="PO176" s="898"/>
      <c r="PP176" s="898"/>
      <c r="PQ176" s="898"/>
      <c r="QD176" s="898"/>
      <c r="QE176" s="898"/>
      <c r="QF176" s="898"/>
      <c r="QG176" s="898"/>
      <c r="QT176" s="898"/>
      <c r="QU176" s="898"/>
      <c r="QV176" s="898"/>
      <c r="QW176" s="898"/>
    </row>
    <row r="177" ht="21" customHeight="1">
      <c r="A177" s="898"/>
      <c r="B177" s="953"/>
      <c r="C177" s="952"/>
      <c r="D177" s="953"/>
      <c r="E177" s="717"/>
      <c r="F177" s="717"/>
      <c r="G177" s="717"/>
      <c r="H177" s="717"/>
      <c r="I177" s="717"/>
      <c r="J177" s="717"/>
      <c r="K177" s="717"/>
      <c r="L177" s="717"/>
      <c r="M177" s="717"/>
      <c r="N177" s="717"/>
      <c r="O177" s="717"/>
      <c r="P177" s="717"/>
      <c r="Q177" s="717"/>
      <c r="R177" s="717"/>
      <c r="S177" s="717"/>
      <c r="T177" s="717"/>
      <c r="U177" s="717"/>
      <c r="V177" s="717"/>
      <c r="W177" s="717"/>
      <c r="X177" s="717"/>
      <c r="Y177" s="717"/>
      <c r="Z177" s="717"/>
      <c r="AA177" s="898"/>
      <c r="AB177" s="964"/>
      <c r="AE177" s="899"/>
      <c r="AF177" s="899"/>
      <c r="AG177" s="899"/>
      <c r="AT177" s="898"/>
      <c r="AU177" s="898"/>
      <c r="AV177" s="898"/>
      <c r="AW177" s="898"/>
      <c r="BJ177" s="898"/>
      <c r="BK177" s="898"/>
      <c r="BL177" s="898"/>
      <c r="BM177" s="898"/>
      <c r="BZ177" s="898"/>
      <c r="CA177" s="898"/>
      <c r="CB177" s="898"/>
      <c r="CC177" s="898"/>
      <c r="CP177" s="898"/>
      <c r="CQ177" s="898"/>
      <c r="CR177" s="898"/>
      <c r="CS177" s="898"/>
      <c r="DF177" s="898"/>
      <c r="DG177" s="898"/>
      <c r="DH177" s="898"/>
      <c r="DI177" s="898"/>
      <c r="DV177" s="898"/>
      <c r="DW177" s="898"/>
      <c r="DX177" s="898"/>
      <c r="DY177" s="898"/>
      <c r="EL177" s="898"/>
      <c r="EM177" s="898"/>
      <c r="EN177" s="898"/>
      <c r="EO177" s="898"/>
      <c r="FB177" s="898"/>
      <c r="FC177" s="898"/>
      <c r="FD177" s="898"/>
      <c r="FE177" s="898"/>
      <c r="FR177" s="898"/>
      <c r="FS177" s="898"/>
      <c r="FT177" s="898"/>
      <c r="FU177" s="898"/>
      <c r="GH177" s="898"/>
      <c r="GI177" s="898"/>
      <c r="GJ177" s="898"/>
      <c r="GK177" s="898"/>
      <c r="GX177" s="898"/>
      <c r="GY177" s="898"/>
      <c r="GZ177" s="898"/>
      <c r="HA177" s="898"/>
      <c r="HN177" s="898"/>
      <c r="HO177" s="898"/>
      <c r="HP177" s="898"/>
      <c r="HQ177" s="898"/>
      <c r="ID177" s="898"/>
      <c r="IE177" s="898"/>
      <c r="IF177" s="898"/>
      <c r="IG177" s="898"/>
      <c r="IT177" s="898"/>
      <c r="IU177" s="898"/>
      <c r="IV177" s="898"/>
      <c r="IW177" s="898"/>
      <c r="JJ177" s="898"/>
      <c r="JK177" s="898"/>
      <c r="JL177" s="898"/>
      <c r="JM177" s="898"/>
      <c r="JZ177" s="898"/>
      <c r="KA177" s="898"/>
      <c r="KB177" s="898"/>
      <c r="KC177" s="898"/>
      <c r="KP177" s="898"/>
      <c r="KQ177" s="898"/>
      <c r="KR177" s="898"/>
      <c r="KS177" s="898"/>
      <c r="LF177" s="898"/>
      <c r="LG177" s="898"/>
      <c r="LH177" s="898"/>
      <c r="LI177" s="898"/>
      <c r="LV177" s="898"/>
      <c r="LW177" s="898"/>
      <c r="LX177" s="898"/>
      <c r="LY177" s="898"/>
      <c r="ML177" s="898"/>
      <c r="MM177" s="898"/>
      <c r="MN177" s="898"/>
      <c r="MO177" s="898"/>
      <c r="NB177" s="898"/>
      <c r="NC177" s="898"/>
      <c r="ND177" s="898"/>
      <c r="NE177" s="898"/>
      <c r="NR177" s="898"/>
      <c r="NS177" s="898"/>
      <c r="NT177" s="898"/>
      <c r="NU177" s="898"/>
      <c r="OH177" s="898"/>
      <c r="OI177" s="898"/>
      <c r="OJ177" s="898"/>
      <c r="OK177" s="898"/>
      <c r="OX177" s="898"/>
      <c r="OY177" s="898"/>
      <c r="OZ177" s="898"/>
      <c r="PA177" s="898"/>
      <c r="PN177" s="898"/>
      <c r="PO177" s="898"/>
      <c r="PP177" s="898"/>
      <c r="PQ177" s="898"/>
      <c r="QD177" s="898"/>
      <c r="QE177" s="898"/>
      <c r="QF177" s="898"/>
      <c r="QG177" s="898"/>
      <c r="QT177" s="898"/>
      <c r="QU177" s="898"/>
      <c r="QV177" s="898"/>
      <c r="QW177" s="898"/>
    </row>
    <row r="178" ht="21" customHeight="1">
      <c r="A178" s="898"/>
      <c r="B178" s="953"/>
      <c r="C178" s="952"/>
      <c r="D178" s="953"/>
      <c r="E178" s="717"/>
      <c r="F178" s="717"/>
      <c r="G178" s="717"/>
      <c r="H178" s="717"/>
      <c r="I178" s="717"/>
      <c r="J178" s="717"/>
      <c r="K178" s="717"/>
      <c r="L178" s="717"/>
      <c r="M178" s="717"/>
      <c r="N178" s="717"/>
      <c r="O178" s="717"/>
      <c r="P178" s="717"/>
      <c r="Q178" s="717"/>
      <c r="R178" s="717"/>
      <c r="S178" s="717"/>
      <c r="T178" s="717"/>
      <c r="U178" s="717"/>
      <c r="V178" s="717"/>
      <c r="W178" s="717"/>
      <c r="X178" s="717"/>
      <c r="Y178" s="717"/>
      <c r="Z178" s="717"/>
      <c r="AA178" s="898"/>
      <c r="AB178" s="964"/>
      <c r="AE178" s="899"/>
      <c r="AF178" s="899"/>
      <c r="AG178" s="899"/>
      <c r="AT178" s="898"/>
      <c r="AU178" s="898"/>
      <c r="AV178" s="898"/>
      <c r="AW178" s="898"/>
      <c r="BJ178" s="898"/>
      <c r="BK178" s="898"/>
      <c r="BL178" s="898"/>
      <c r="BM178" s="898"/>
      <c r="BZ178" s="898"/>
      <c r="CA178" s="898"/>
      <c r="CB178" s="898"/>
      <c r="CC178" s="898"/>
      <c r="CP178" s="898"/>
      <c r="CQ178" s="898"/>
      <c r="CR178" s="898"/>
      <c r="CS178" s="898"/>
      <c r="DF178" s="898"/>
      <c r="DG178" s="898"/>
      <c r="DH178" s="898"/>
      <c r="DI178" s="898"/>
      <c r="DV178" s="898"/>
      <c r="DW178" s="898"/>
      <c r="DX178" s="898"/>
      <c r="DY178" s="898"/>
      <c r="EL178" s="898"/>
      <c r="EM178" s="898"/>
      <c r="EN178" s="898"/>
      <c r="EO178" s="898"/>
      <c r="FB178" s="898"/>
      <c r="FC178" s="898"/>
      <c r="FD178" s="898"/>
      <c r="FE178" s="898"/>
      <c r="FR178" s="898"/>
      <c r="FS178" s="898"/>
      <c r="FT178" s="898"/>
      <c r="FU178" s="898"/>
      <c r="GH178" s="898"/>
      <c r="GI178" s="898"/>
      <c r="GJ178" s="898"/>
      <c r="GK178" s="898"/>
      <c r="GX178" s="898"/>
      <c r="GY178" s="898"/>
      <c r="GZ178" s="898"/>
      <c r="HA178" s="898"/>
      <c r="HN178" s="898"/>
      <c r="HO178" s="898"/>
      <c r="HP178" s="898"/>
      <c r="HQ178" s="898"/>
      <c r="ID178" s="898"/>
      <c r="IE178" s="898"/>
      <c r="IF178" s="898"/>
      <c r="IG178" s="898"/>
      <c r="IT178" s="898"/>
      <c r="IU178" s="898"/>
      <c r="IV178" s="898"/>
      <c r="IW178" s="898"/>
      <c r="JJ178" s="898"/>
      <c r="JK178" s="898"/>
      <c r="JL178" s="898"/>
      <c r="JM178" s="898"/>
      <c r="JZ178" s="898"/>
      <c r="KA178" s="898"/>
      <c r="KB178" s="898"/>
      <c r="KC178" s="898"/>
      <c r="KP178" s="898"/>
      <c r="KQ178" s="898"/>
      <c r="KR178" s="898"/>
      <c r="KS178" s="898"/>
      <c r="LF178" s="898"/>
      <c r="LG178" s="898"/>
      <c r="LH178" s="898"/>
      <c r="LI178" s="898"/>
      <c r="LV178" s="898"/>
      <c r="LW178" s="898"/>
      <c r="LX178" s="898"/>
      <c r="LY178" s="898"/>
      <c r="ML178" s="898"/>
      <c r="MM178" s="898"/>
      <c r="MN178" s="898"/>
      <c r="MO178" s="898"/>
      <c r="NB178" s="898"/>
      <c r="NC178" s="898"/>
      <c r="ND178" s="898"/>
      <c r="NE178" s="898"/>
      <c r="NR178" s="898"/>
      <c r="NS178" s="898"/>
      <c r="NT178" s="898"/>
      <c r="NU178" s="898"/>
      <c r="OH178" s="898"/>
      <c r="OI178" s="898"/>
      <c r="OJ178" s="898"/>
      <c r="OK178" s="898"/>
      <c r="OX178" s="898"/>
      <c r="OY178" s="898"/>
      <c r="OZ178" s="898"/>
      <c r="PA178" s="898"/>
      <c r="PN178" s="898"/>
      <c r="PO178" s="898"/>
      <c r="PP178" s="898"/>
      <c r="PQ178" s="898"/>
      <c r="QD178" s="898"/>
      <c r="QE178" s="898"/>
      <c r="QF178" s="898"/>
      <c r="QG178" s="898"/>
      <c r="QT178" s="898"/>
      <c r="QU178" s="898"/>
      <c r="QV178" s="898"/>
      <c r="QW178" s="898"/>
    </row>
    <row r="179" ht="21" customHeight="1">
      <c r="A179" s="898"/>
      <c r="B179" s="953"/>
      <c r="C179" s="952"/>
      <c r="D179" s="953"/>
      <c r="E179" s="717"/>
      <c r="F179" s="717"/>
      <c r="G179" s="717"/>
      <c r="H179" s="717"/>
      <c r="I179" s="717"/>
      <c r="J179" s="717"/>
      <c r="K179" s="717"/>
      <c r="L179" s="717"/>
      <c r="M179" s="717"/>
      <c r="N179" s="717"/>
      <c r="O179" s="717"/>
      <c r="P179" s="717"/>
      <c r="Q179" s="717"/>
      <c r="R179" s="717"/>
      <c r="S179" s="717"/>
      <c r="T179" s="717"/>
      <c r="U179" s="717"/>
      <c r="V179" s="717"/>
      <c r="W179" s="717"/>
      <c r="X179" s="717"/>
      <c r="Y179" s="717"/>
      <c r="Z179" s="717"/>
      <c r="AA179" s="898"/>
      <c r="AB179" s="964"/>
      <c r="AE179" s="899"/>
      <c r="AF179" s="899"/>
      <c r="AG179" s="899"/>
      <c r="AT179" s="898"/>
      <c r="AU179" s="898"/>
      <c r="AV179" s="898"/>
      <c r="AW179" s="898"/>
      <c r="BJ179" s="898"/>
      <c r="BK179" s="898"/>
      <c r="BL179" s="898"/>
      <c r="BM179" s="898"/>
      <c r="BZ179" s="898"/>
      <c r="CA179" s="898"/>
      <c r="CB179" s="898"/>
      <c r="CC179" s="898"/>
      <c r="CP179" s="898"/>
      <c r="CQ179" s="898"/>
      <c r="CR179" s="898"/>
      <c r="CS179" s="898"/>
      <c r="DF179" s="898"/>
      <c r="DG179" s="898"/>
      <c r="DH179" s="898"/>
      <c r="DI179" s="898"/>
      <c r="DV179" s="898"/>
      <c r="DW179" s="898"/>
      <c r="DX179" s="898"/>
      <c r="DY179" s="898"/>
      <c r="EL179" s="898"/>
      <c r="EM179" s="898"/>
      <c r="EN179" s="898"/>
      <c r="EO179" s="898"/>
      <c r="FB179" s="898"/>
      <c r="FC179" s="898"/>
      <c r="FD179" s="898"/>
      <c r="FE179" s="898"/>
      <c r="FR179" s="898"/>
      <c r="FS179" s="898"/>
      <c r="FT179" s="898"/>
      <c r="FU179" s="898"/>
      <c r="GH179" s="898"/>
      <c r="GI179" s="898"/>
      <c r="GJ179" s="898"/>
      <c r="GK179" s="898"/>
      <c r="GX179" s="898"/>
      <c r="GY179" s="898"/>
      <c r="GZ179" s="898"/>
      <c r="HA179" s="898"/>
      <c r="HN179" s="898"/>
      <c r="HO179" s="898"/>
      <c r="HP179" s="898"/>
      <c r="HQ179" s="898"/>
      <c r="ID179" s="898"/>
      <c r="IE179" s="898"/>
      <c r="IF179" s="898"/>
      <c r="IG179" s="898"/>
      <c r="IT179" s="898"/>
      <c r="IU179" s="898"/>
      <c r="IV179" s="898"/>
      <c r="IW179" s="898"/>
      <c r="JJ179" s="898"/>
      <c r="JK179" s="898"/>
      <c r="JL179" s="898"/>
      <c r="JM179" s="898"/>
      <c r="JZ179" s="898"/>
      <c r="KA179" s="898"/>
      <c r="KB179" s="898"/>
      <c r="KC179" s="898"/>
      <c r="KP179" s="898"/>
      <c r="KQ179" s="898"/>
      <c r="KR179" s="898"/>
      <c r="KS179" s="898"/>
      <c r="LF179" s="898"/>
      <c r="LG179" s="898"/>
      <c r="LH179" s="898"/>
      <c r="LI179" s="898"/>
      <c r="LV179" s="898"/>
      <c r="LW179" s="898"/>
      <c r="LX179" s="898"/>
      <c r="LY179" s="898"/>
      <c r="ML179" s="898"/>
      <c r="MM179" s="898"/>
      <c r="MN179" s="898"/>
      <c r="MO179" s="898"/>
      <c r="NB179" s="898"/>
      <c r="NC179" s="898"/>
      <c r="ND179" s="898"/>
      <c r="NE179" s="898"/>
      <c r="NR179" s="898"/>
      <c r="NS179" s="898"/>
      <c r="NT179" s="898"/>
      <c r="NU179" s="898"/>
      <c r="OH179" s="898"/>
      <c r="OI179" s="898"/>
      <c r="OJ179" s="898"/>
      <c r="OK179" s="898"/>
      <c r="OX179" s="898"/>
      <c r="OY179" s="898"/>
      <c r="OZ179" s="898"/>
      <c r="PA179" s="898"/>
      <c r="PN179" s="898"/>
      <c r="PO179" s="898"/>
      <c r="PP179" s="898"/>
      <c r="PQ179" s="898"/>
      <c r="QD179" s="898"/>
      <c r="QE179" s="898"/>
      <c r="QF179" s="898"/>
      <c r="QG179" s="898"/>
      <c r="QT179" s="898"/>
      <c r="QU179" s="898"/>
      <c r="QV179" s="898"/>
      <c r="QW179" s="898"/>
    </row>
    <row r="180" ht="21" customHeight="1">
      <c r="A180" s="898"/>
      <c r="B180" s="953"/>
      <c r="C180" s="952"/>
      <c r="D180" s="953"/>
      <c r="E180" s="717"/>
      <c r="F180" s="717"/>
      <c r="G180" s="717"/>
      <c r="H180" s="717"/>
      <c r="I180" s="717"/>
      <c r="J180" s="717"/>
      <c r="K180" s="717"/>
      <c r="L180" s="717"/>
      <c r="M180" s="717"/>
      <c r="N180" s="717"/>
      <c r="O180" s="717"/>
      <c r="P180" s="717"/>
      <c r="Q180" s="717"/>
      <c r="R180" s="717"/>
      <c r="S180" s="717"/>
      <c r="T180" s="717"/>
      <c r="U180" s="717"/>
      <c r="V180" s="717"/>
      <c r="W180" s="717"/>
      <c r="X180" s="717"/>
      <c r="Y180" s="717"/>
      <c r="Z180" s="717"/>
      <c r="AA180" s="898"/>
      <c r="AB180" s="964"/>
      <c r="AE180" s="899"/>
      <c r="AF180" s="899"/>
      <c r="AG180" s="899"/>
      <c r="AT180" s="898"/>
      <c r="AU180" s="898"/>
      <c r="AV180" s="898"/>
      <c r="AW180" s="898"/>
      <c r="BJ180" s="898"/>
      <c r="BK180" s="898"/>
      <c r="BL180" s="898"/>
      <c r="BM180" s="898"/>
      <c r="BZ180" s="898"/>
      <c r="CA180" s="898"/>
      <c r="CB180" s="898"/>
      <c r="CC180" s="898"/>
      <c r="CP180" s="898"/>
      <c r="CQ180" s="898"/>
      <c r="CR180" s="898"/>
      <c r="CS180" s="898"/>
      <c r="DF180" s="898"/>
      <c r="DG180" s="898"/>
      <c r="DH180" s="898"/>
      <c r="DI180" s="898"/>
      <c r="DV180" s="898"/>
      <c r="DW180" s="898"/>
      <c r="DX180" s="898"/>
      <c r="DY180" s="898"/>
      <c r="EL180" s="898"/>
      <c r="EM180" s="898"/>
      <c r="EN180" s="898"/>
      <c r="EO180" s="898"/>
      <c r="FB180" s="898"/>
      <c r="FC180" s="898"/>
      <c r="FD180" s="898"/>
      <c r="FE180" s="898"/>
      <c r="FR180" s="898"/>
      <c r="FS180" s="898"/>
      <c r="FT180" s="898"/>
      <c r="FU180" s="898"/>
      <c r="GH180" s="898"/>
      <c r="GI180" s="898"/>
      <c r="GJ180" s="898"/>
      <c r="GK180" s="898"/>
      <c r="GX180" s="898"/>
      <c r="GY180" s="898"/>
      <c r="GZ180" s="898"/>
      <c r="HA180" s="898"/>
      <c r="HN180" s="898"/>
      <c r="HO180" s="898"/>
      <c r="HP180" s="898"/>
      <c r="HQ180" s="898"/>
      <c r="ID180" s="898"/>
      <c r="IE180" s="898"/>
      <c r="IF180" s="898"/>
      <c r="IG180" s="898"/>
      <c r="IT180" s="898"/>
      <c r="IU180" s="898"/>
      <c r="IV180" s="898"/>
      <c r="IW180" s="898"/>
      <c r="JJ180" s="898"/>
      <c r="JK180" s="898"/>
      <c r="JL180" s="898"/>
      <c r="JM180" s="898"/>
      <c r="JZ180" s="898"/>
      <c r="KA180" s="898"/>
      <c r="KB180" s="898"/>
      <c r="KC180" s="898"/>
      <c r="KP180" s="898"/>
      <c r="KQ180" s="898"/>
      <c r="KR180" s="898"/>
      <c r="KS180" s="898"/>
      <c r="LF180" s="898"/>
      <c r="LG180" s="898"/>
      <c r="LH180" s="898"/>
      <c r="LI180" s="898"/>
      <c r="LV180" s="898"/>
      <c r="LW180" s="898"/>
      <c r="LX180" s="898"/>
      <c r="LY180" s="898"/>
      <c r="ML180" s="898"/>
      <c r="MM180" s="898"/>
      <c r="MN180" s="898"/>
      <c r="MO180" s="898"/>
      <c r="NB180" s="898"/>
      <c r="NC180" s="898"/>
      <c r="ND180" s="898"/>
      <c r="NE180" s="898"/>
      <c r="NR180" s="898"/>
      <c r="NS180" s="898"/>
      <c r="NT180" s="898"/>
      <c r="NU180" s="898"/>
      <c r="OH180" s="898"/>
      <c r="OI180" s="898"/>
      <c r="OJ180" s="898"/>
      <c r="OK180" s="898"/>
      <c r="OX180" s="898"/>
      <c r="OY180" s="898"/>
      <c r="OZ180" s="898"/>
      <c r="PA180" s="898"/>
      <c r="PN180" s="898"/>
      <c r="PO180" s="898"/>
      <c r="PP180" s="898"/>
      <c r="PQ180" s="898"/>
      <c r="QD180" s="898"/>
      <c r="QE180" s="898"/>
      <c r="QF180" s="898"/>
      <c r="QG180" s="898"/>
      <c r="QT180" s="898"/>
      <c r="QU180" s="898"/>
      <c r="QV180" s="898"/>
      <c r="QW180" s="898"/>
    </row>
    <row r="181" ht="21" customHeight="1">
      <c r="A181" s="898"/>
      <c r="B181" s="953"/>
      <c r="C181" s="952"/>
      <c r="D181" s="953"/>
      <c r="E181" s="717"/>
      <c r="F181" s="717"/>
      <c r="G181" s="717"/>
      <c r="H181" s="717"/>
      <c r="I181" s="717"/>
      <c r="J181" s="717"/>
      <c r="K181" s="717"/>
      <c r="L181" s="717"/>
      <c r="M181" s="717"/>
      <c r="N181" s="717"/>
      <c r="O181" s="717"/>
      <c r="P181" s="717"/>
      <c r="Q181" s="717"/>
      <c r="R181" s="717"/>
      <c r="S181" s="717"/>
      <c r="T181" s="717"/>
      <c r="U181" s="717"/>
      <c r="V181" s="717"/>
      <c r="W181" s="717"/>
      <c r="X181" s="717"/>
      <c r="Y181" s="717"/>
      <c r="Z181" s="717"/>
      <c r="AA181" s="898"/>
      <c r="AB181" s="964"/>
      <c r="AT181" s="898"/>
      <c r="AU181" s="898"/>
      <c r="AV181" s="898"/>
      <c r="AW181" s="898"/>
      <c r="BJ181" s="898"/>
      <c r="BK181" s="898"/>
      <c r="BL181" s="898"/>
      <c r="BM181" s="898"/>
      <c r="BZ181" s="898"/>
      <c r="CA181" s="898"/>
      <c r="CB181" s="898"/>
      <c r="CC181" s="898"/>
      <c r="CP181" s="898"/>
      <c r="CQ181" s="898"/>
      <c r="CR181" s="898"/>
      <c r="CS181" s="898"/>
      <c r="DF181" s="898"/>
      <c r="DG181" s="898"/>
      <c r="DH181" s="898"/>
      <c r="DI181" s="898"/>
      <c r="DV181" s="898"/>
      <c r="DW181" s="898"/>
      <c r="DX181" s="898"/>
      <c r="DY181" s="898"/>
      <c r="EL181" s="898"/>
      <c r="EM181" s="898"/>
      <c r="EN181" s="898"/>
      <c r="EO181" s="898"/>
      <c r="FB181" s="898"/>
      <c r="FC181" s="898"/>
      <c r="FD181" s="898"/>
      <c r="FE181" s="898"/>
      <c r="FR181" s="898"/>
      <c r="FS181" s="898"/>
      <c r="FT181" s="898"/>
      <c r="FU181" s="898"/>
      <c r="GH181" s="898"/>
      <c r="GI181" s="898"/>
      <c r="GJ181" s="898"/>
      <c r="GK181" s="898"/>
      <c r="GX181" s="898"/>
      <c r="GY181" s="898"/>
      <c r="GZ181" s="898"/>
      <c r="HA181" s="898"/>
      <c r="HN181" s="898"/>
      <c r="HO181" s="898"/>
      <c r="HP181" s="898"/>
      <c r="HQ181" s="898"/>
      <c r="ID181" s="898"/>
      <c r="IE181" s="898"/>
      <c r="IF181" s="898"/>
      <c r="IG181" s="898"/>
      <c r="IT181" s="898"/>
      <c r="IU181" s="898"/>
      <c r="IV181" s="898"/>
      <c r="IW181" s="898"/>
      <c r="JJ181" s="898"/>
      <c r="JK181" s="898"/>
      <c r="JL181" s="898"/>
      <c r="JM181" s="898"/>
      <c r="JZ181" s="898"/>
      <c r="KA181" s="898"/>
      <c r="KB181" s="898"/>
      <c r="KC181" s="898"/>
      <c r="KP181" s="898"/>
      <c r="KQ181" s="898"/>
      <c r="KR181" s="898"/>
      <c r="KS181" s="898"/>
      <c r="LF181" s="898"/>
      <c r="LG181" s="898"/>
      <c r="LH181" s="898"/>
      <c r="LI181" s="898"/>
      <c r="LV181" s="898"/>
      <c r="LW181" s="898"/>
      <c r="LX181" s="898"/>
      <c r="LY181" s="898"/>
      <c r="ML181" s="898"/>
      <c r="MM181" s="898"/>
      <c r="MN181" s="898"/>
      <c r="MO181" s="898"/>
      <c r="NB181" s="898"/>
      <c r="NC181" s="898"/>
      <c r="ND181" s="898"/>
      <c r="NE181" s="898"/>
      <c r="NR181" s="898"/>
      <c r="NS181" s="898"/>
      <c r="NT181" s="898"/>
      <c r="NU181" s="898"/>
      <c r="OH181" s="898"/>
      <c r="OI181" s="898"/>
      <c r="OJ181" s="898"/>
      <c r="OK181" s="898"/>
      <c r="OX181" s="898"/>
      <c r="OY181" s="898"/>
      <c r="OZ181" s="898"/>
      <c r="PA181" s="898"/>
      <c r="PN181" s="898"/>
      <c r="PO181" s="898"/>
      <c r="PP181" s="898"/>
      <c r="PQ181" s="898"/>
      <c r="QD181" s="898"/>
      <c r="QE181" s="898"/>
      <c r="QF181" s="898"/>
      <c r="QG181" s="898"/>
      <c r="QT181" s="898"/>
      <c r="QU181" s="898"/>
      <c r="QV181" s="898"/>
      <c r="QW181" s="898"/>
    </row>
    <row r="182" ht="21" customHeight="1">
      <c r="A182" s="898"/>
      <c r="B182" s="953"/>
      <c r="C182" s="955"/>
      <c r="D182" s="956"/>
      <c r="E182" s="552"/>
      <c r="F182" s="552"/>
      <c r="G182" s="552"/>
      <c r="H182" s="552"/>
      <c r="I182" s="552"/>
      <c r="J182" s="552"/>
      <c r="K182" s="552"/>
      <c r="L182" s="552"/>
      <c r="M182" s="552"/>
      <c r="N182" s="552"/>
      <c r="O182" s="552"/>
      <c r="P182" s="552"/>
      <c r="Q182" s="552"/>
      <c r="R182" s="552"/>
      <c r="S182" s="552"/>
      <c r="T182" s="552"/>
      <c r="U182" s="552"/>
      <c r="V182" s="552"/>
      <c r="W182" s="552"/>
      <c r="X182" s="552"/>
      <c r="Y182" s="552"/>
      <c r="Z182" s="552"/>
      <c r="AA182" s="898"/>
      <c r="AB182" s="964"/>
      <c r="AT182" s="898"/>
      <c r="AU182" s="898"/>
      <c r="AV182" s="898"/>
      <c r="AW182" s="898"/>
      <c r="BJ182" s="898"/>
      <c r="BK182" s="898"/>
      <c r="BL182" s="898"/>
      <c r="BM182" s="898"/>
      <c r="BZ182" s="898"/>
      <c r="CA182" s="898"/>
      <c r="CB182" s="898"/>
      <c r="CC182" s="898"/>
      <c r="CP182" s="898"/>
      <c r="CQ182" s="898"/>
      <c r="CR182" s="898"/>
      <c r="CS182" s="898"/>
      <c r="DF182" s="898"/>
      <c r="DG182" s="898"/>
      <c r="DH182" s="898"/>
      <c r="DI182" s="898"/>
      <c r="DV182" s="898"/>
      <c r="DW182" s="898"/>
      <c r="DX182" s="898"/>
      <c r="DY182" s="898"/>
      <c r="EL182" s="898"/>
      <c r="EM182" s="898"/>
      <c r="EN182" s="898"/>
      <c r="EO182" s="898"/>
      <c r="FB182" s="898"/>
      <c r="FC182" s="898"/>
      <c r="FD182" s="898"/>
      <c r="FE182" s="898"/>
      <c r="FR182" s="898"/>
      <c r="FS182" s="898"/>
      <c r="FT182" s="898"/>
      <c r="FU182" s="898"/>
      <c r="GH182" s="898"/>
      <c r="GI182" s="898"/>
      <c r="GJ182" s="898"/>
      <c r="GK182" s="898"/>
      <c r="GX182" s="898"/>
      <c r="GY182" s="898"/>
      <c r="GZ182" s="898"/>
      <c r="HA182" s="898"/>
      <c r="HN182" s="898"/>
      <c r="HO182" s="898"/>
      <c r="HP182" s="898"/>
      <c r="HQ182" s="898"/>
      <c r="ID182" s="898"/>
      <c r="IE182" s="898"/>
      <c r="IF182" s="898"/>
      <c r="IG182" s="898"/>
      <c r="IT182" s="898"/>
      <c r="IU182" s="898"/>
      <c r="IV182" s="898"/>
      <c r="IW182" s="898"/>
      <c r="JJ182" s="898"/>
      <c r="JK182" s="898"/>
      <c r="JL182" s="898"/>
      <c r="JM182" s="898"/>
      <c r="JZ182" s="898"/>
      <c r="KA182" s="898"/>
      <c r="KB182" s="898"/>
      <c r="KC182" s="898"/>
      <c r="KP182" s="898"/>
      <c r="KQ182" s="898"/>
      <c r="KR182" s="898"/>
      <c r="KS182" s="898"/>
      <c r="LF182" s="898"/>
      <c r="LG182" s="898"/>
      <c r="LH182" s="898"/>
      <c r="LI182" s="898"/>
      <c r="LV182" s="898"/>
      <c r="LW182" s="898"/>
      <c r="LX182" s="898"/>
      <c r="LY182" s="898"/>
      <c r="ML182" s="898"/>
      <c r="MM182" s="898"/>
      <c r="MN182" s="898"/>
      <c r="MO182" s="898"/>
      <c r="NB182" s="898"/>
      <c r="NC182" s="898"/>
      <c r="ND182" s="898"/>
      <c r="NE182" s="898"/>
      <c r="NR182" s="898"/>
      <c r="NS182" s="898"/>
      <c r="NT182" s="898"/>
      <c r="NU182" s="898"/>
      <c r="OH182" s="898"/>
      <c r="OI182" s="898"/>
      <c r="OJ182" s="898"/>
      <c r="OK182" s="898"/>
      <c r="OX182" s="898"/>
      <c r="OY182" s="898"/>
      <c r="OZ182" s="898"/>
      <c r="PA182" s="898"/>
      <c r="PN182" s="898"/>
      <c r="PO182" s="898"/>
      <c r="PP182" s="898"/>
      <c r="PQ182" s="898"/>
      <c r="QD182" s="898"/>
      <c r="QE182" s="898"/>
      <c r="QF182" s="898"/>
      <c r="QG182" s="898"/>
      <c r="QT182" s="898"/>
      <c r="QU182" s="898"/>
      <c r="QV182" s="898"/>
      <c r="QW182" s="898"/>
    </row>
    <row r="183" ht="21" customHeight="1">
      <c r="A183" s="898"/>
      <c r="B183" s="953"/>
      <c r="C183" s="984" t="s">
        <v>6758</v>
      </c>
      <c r="D183" s="949"/>
      <c r="E183" s="969" t="s">
        <v>6759</v>
      </c>
      <c r="F183" s="968"/>
      <c r="G183" s="968"/>
      <c r="H183" s="968"/>
      <c r="I183" s="968"/>
      <c r="J183" s="968"/>
      <c r="K183" s="968"/>
      <c r="L183" s="968"/>
      <c r="M183" s="968"/>
      <c r="N183" s="968"/>
      <c r="O183" s="968"/>
      <c r="P183" s="968"/>
      <c r="Q183" s="968"/>
      <c r="R183" s="968"/>
      <c r="S183" s="968"/>
      <c r="T183" s="968"/>
      <c r="U183" s="968"/>
      <c r="V183" s="968"/>
      <c r="W183" s="968"/>
      <c r="X183" s="968"/>
      <c r="Y183" s="968"/>
      <c r="Z183" s="968"/>
      <c r="AA183" s="898"/>
      <c r="AB183" s="964"/>
      <c r="AT183" s="898"/>
      <c r="AU183" s="898"/>
      <c r="AV183" s="898"/>
      <c r="AW183" s="898"/>
      <c r="BJ183" s="898"/>
      <c r="BK183" s="898"/>
      <c r="BL183" s="898"/>
      <c r="BM183" s="898"/>
      <c r="BZ183" s="898"/>
      <c r="CA183" s="898"/>
      <c r="CB183" s="898"/>
      <c r="CC183" s="898"/>
      <c r="CP183" s="898"/>
      <c r="CQ183" s="898"/>
      <c r="CR183" s="898"/>
      <c r="CS183" s="898"/>
      <c r="DF183" s="898"/>
      <c r="DG183" s="898"/>
      <c r="DH183" s="898"/>
      <c r="DI183" s="898"/>
      <c r="DV183" s="898"/>
      <c r="DW183" s="898"/>
      <c r="DX183" s="898"/>
      <c r="DY183" s="898"/>
      <c r="EL183" s="898"/>
      <c r="EM183" s="898"/>
      <c r="EN183" s="898"/>
      <c r="EO183" s="898"/>
      <c r="FB183" s="898"/>
      <c r="FC183" s="898"/>
      <c r="FD183" s="898"/>
      <c r="FE183" s="898"/>
      <c r="FR183" s="898"/>
      <c r="FS183" s="898"/>
      <c r="FT183" s="898"/>
      <c r="FU183" s="898"/>
      <c r="GH183" s="898"/>
      <c r="GI183" s="898"/>
      <c r="GJ183" s="898"/>
      <c r="GK183" s="898"/>
      <c r="GX183" s="898"/>
      <c r="GY183" s="898"/>
      <c r="GZ183" s="898"/>
      <c r="HA183" s="898"/>
      <c r="HN183" s="898"/>
      <c r="HO183" s="898"/>
      <c r="HP183" s="898"/>
      <c r="HQ183" s="898"/>
      <c r="ID183" s="898"/>
      <c r="IE183" s="898"/>
      <c r="IF183" s="898"/>
      <c r="IG183" s="898"/>
      <c r="IT183" s="898"/>
      <c r="IU183" s="898"/>
      <c r="IV183" s="898"/>
      <c r="IW183" s="898"/>
      <c r="JJ183" s="898"/>
      <c r="JK183" s="898"/>
      <c r="JL183" s="898"/>
      <c r="JM183" s="898"/>
      <c r="JZ183" s="898"/>
      <c r="KA183" s="898"/>
      <c r="KB183" s="898"/>
      <c r="KC183" s="898"/>
      <c r="KP183" s="898"/>
      <c r="KQ183" s="898"/>
      <c r="KR183" s="898"/>
      <c r="KS183" s="898"/>
      <c r="LF183" s="898"/>
      <c r="LG183" s="898"/>
      <c r="LH183" s="898"/>
      <c r="LI183" s="898"/>
      <c r="LV183" s="898"/>
      <c r="LW183" s="898"/>
      <c r="LX183" s="898"/>
      <c r="LY183" s="898"/>
      <c r="ML183" s="898"/>
      <c r="MM183" s="898"/>
      <c r="MN183" s="898"/>
      <c r="MO183" s="898"/>
      <c r="NB183" s="898"/>
      <c r="NC183" s="898"/>
      <c r="ND183" s="898"/>
      <c r="NE183" s="898"/>
      <c r="NR183" s="898"/>
      <c r="NS183" s="898"/>
      <c r="NT183" s="898"/>
      <c r="NU183" s="898"/>
      <c r="OH183" s="898"/>
      <c r="OI183" s="898"/>
      <c r="OJ183" s="898"/>
      <c r="OK183" s="898"/>
      <c r="OX183" s="898"/>
      <c r="OY183" s="898"/>
      <c r="OZ183" s="898"/>
      <c r="PA183" s="898"/>
      <c r="PN183" s="898"/>
      <c r="PO183" s="898"/>
      <c r="PP183" s="898"/>
      <c r="PQ183" s="898"/>
      <c r="QD183" s="898"/>
      <c r="QE183" s="898"/>
      <c r="QF183" s="898"/>
      <c r="QG183" s="898"/>
      <c r="QT183" s="898"/>
      <c r="QU183" s="898"/>
      <c r="QV183" s="898"/>
      <c r="QW183" s="898"/>
    </row>
    <row r="184" ht="21" customHeight="1">
      <c r="A184" s="898"/>
      <c r="B184" s="953"/>
      <c r="C184" s="952"/>
      <c r="D184" s="953"/>
      <c r="E184" s="717"/>
      <c r="F184" s="717"/>
      <c r="G184" s="717"/>
      <c r="H184" s="717"/>
      <c r="I184" s="717"/>
      <c r="J184" s="717"/>
      <c r="K184" s="717"/>
      <c r="L184" s="717"/>
      <c r="M184" s="717"/>
      <c r="N184" s="717"/>
      <c r="O184" s="717"/>
      <c r="P184" s="717"/>
      <c r="Q184" s="717"/>
      <c r="R184" s="717"/>
      <c r="S184" s="717"/>
      <c r="T184" s="717"/>
      <c r="U184" s="717"/>
      <c r="V184" s="717"/>
      <c r="W184" s="717"/>
      <c r="X184" s="717"/>
      <c r="Y184" s="717"/>
      <c r="Z184" s="717"/>
      <c r="AA184" s="898"/>
      <c r="AB184" s="964"/>
      <c r="AT184" s="898"/>
      <c r="AU184" s="898"/>
      <c r="AV184" s="898"/>
      <c r="AW184" s="898"/>
      <c r="BJ184" s="898"/>
      <c r="BK184" s="898"/>
      <c r="BL184" s="898"/>
      <c r="BM184" s="898"/>
      <c r="BZ184" s="898"/>
      <c r="CA184" s="898"/>
      <c r="CB184" s="898"/>
      <c r="CC184" s="898"/>
      <c r="CP184" s="898"/>
      <c r="CQ184" s="898"/>
      <c r="CR184" s="898"/>
      <c r="CS184" s="898"/>
      <c r="DF184" s="898"/>
      <c r="DG184" s="898"/>
      <c r="DH184" s="898"/>
      <c r="DI184" s="898"/>
      <c r="DV184" s="898"/>
      <c r="DW184" s="898"/>
      <c r="DX184" s="898"/>
      <c r="DY184" s="898"/>
      <c r="EL184" s="898"/>
      <c r="EM184" s="898"/>
      <c r="EN184" s="898"/>
      <c r="EO184" s="898"/>
      <c r="FB184" s="898"/>
      <c r="FC184" s="898"/>
      <c r="FD184" s="898"/>
      <c r="FE184" s="898"/>
      <c r="FR184" s="898"/>
      <c r="FS184" s="898"/>
      <c r="FT184" s="898"/>
      <c r="FU184" s="898"/>
      <c r="GH184" s="898"/>
      <c r="GI184" s="898"/>
      <c r="GJ184" s="898"/>
      <c r="GK184" s="898"/>
      <c r="GX184" s="898"/>
      <c r="GY184" s="898"/>
      <c r="GZ184" s="898"/>
      <c r="HA184" s="898"/>
      <c r="HN184" s="898"/>
      <c r="HO184" s="898"/>
      <c r="HP184" s="898"/>
      <c r="HQ184" s="898"/>
      <c r="ID184" s="898"/>
      <c r="IE184" s="898"/>
      <c r="IF184" s="898"/>
      <c r="IG184" s="898"/>
      <c r="IT184" s="898"/>
      <c r="IU184" s="898"/>
      <c r="IV184" s="898"/>
      <c r="IW184" s="898"/>
      <c r="JJ184" s="898"/>
      <c r="JK184" s="898"/>
      <c r="JL184" s="898"/>
      <c r="JM184" s="898"/>
      <c r="JZ184" s="898"/>
      <c r="KA184" s="898"/>
      <c r="KB184" s="898"/>
      <c r="KC184" s="898"/>
      <c r="KP184" s="898"/>
      <c r="KQ184" s="898"/>
      <c r="KR184" s="898"/>
      <c r="KS184" s="898"/>
      <c r="LF184" s="898"/>
      <c r="LG184" s="898"/>
      <c r="LH184" s="898"/>
      <c r="LI184" s="898"/>
      <c r="LV184" s="898"/>
      <c r="LW184" s="898"/>
      <c r="LX184" s="898"/>
      <c r="LY184" s="898"/>
      <c r="ML184" s="898"/>
      <c r="MM184" s="898"/>
      <c r="MN184" s="898"/>
      <c r="MO184" s="898"/>
      <c r="NB184" s="898"/>
      <c r="NC184" s="898"/>
      <c r="ND184" s="898"/>
      <c r="NE184" s="898"/>
      <c r="NR184" s="898"/>
      <c r="NS184" s="898"/>
      <c r="NT184" s="898"/>
      <c r="NU184" s="898"/>
      <c r="OH184" s="898"/>
      <c r="OI184" s="898"/>
      <c r="OJ184" s="898"/>
      <c r="OK184" s="898"/>
      <c r="OX184" s="898"/>
      <c r="OY184" s="898"/>
      <c r="OZ184" s="898"/>
      <c r="PA184" s="898"/>
      <c r="PN184" s="898"/>
      <c r="PO184" s="898"/>
      <c r="PP184" s="898"/>
      <c r="PQ184" s="898"/>
      <c r="QD184" s="898"/>
      <c r="QE184" s="898"/>
      <c r="QF184" s="898"/>
      <c r="QG184" s="898"/>
      <c r="QT184" s="898"/>
      <c r="QU184" s="898"/>
      <c r="QV184" s="898"/>
      <c r="QW184" s="898"/>
    </row>
    <row r="185" ht="21" customHeight="1">
      <c r="A185" s="898"/>
      <c r="B185" s="953"/>
      <c r="C185" s="952"/>
      <c r="D185" s="953"/>
      <c r="E185" s="717"/>
      <c r="F185" s="717"/>
      <c r="G185" s="717"/>
      <c r="H185" s="717"/>
      <c r="I185" s="717"/>
      <c r="J185" s="717"/>
      <c r="K185" s="717"/>
      <c r="L185" s="717"/>
      <c r="M185" s="717"/>
      <c r="N185" s="717"/>
      <c r="O185" s="717"/>
      <c r="P185" s="717"/>
      <c r="Q185" s="717"/>
      <c r="R185" s="717"/>
      <c r="S185" s="717"/>
      <c r="T185" s="717"/>
      <c r="U185" s="717"/>
      <c r="V185" s="717"/>
      <c r="W185" s="717"/>
      <c r="X185" s="717"/>
      <c r="Y185" s="717"/>
      <c r="Z185" s="717"/>
      <c r="AA185" s="898"/>
      <c r="AB185" s="964"/>
      <c r="AE185" s="898"/>
      <c r="AF185" s="898"/>
      <c r="AG185" s="898"/>
      <c r="AT185" s="898"/>
      <c r="AU185" s="898"/>
      <c r="AV185" s="898"/>
      <c r="AW185" s="898"/>
      <c r="BJ185" s="898"/>
      <c r="BK185" s="898"/>
      <c r="BL185" s="898"/>
      <c r="BM185" s="898"/>
      <c r="BZ185" s="898"/>
      <c r="CA185" s="898"/>
      <c r="CB185" s="898"/>
      <c r="CC185" s="898"/>
      <c r="CP185" s="898"/>
      <c r="CQ185" s="898"/>
      <c r="CR185" s="898"/>
      <c r="CS185" s="898"/>
      <c r="DF185" s="898"/>
      <c r="DG185" s="898"/>
      <c r="DH185" s="898"/>
      <c r="DI185" s="898"/>
      <c r="DV185" s="898"/>
      <c r="DW185" s="898"/>
      <c r="DX185" s="898"/>
      <c r="DY185" s="898"/>
      <c r="EL185" s="898"/>
      <c r="EM185" s="898"/>
      <c r="EN185" s="898"/>
      <c r="EO185" s="898"/>
      <c r="FB185" s="898"/>
      <c r="FC185" s="898"/>
      <c r="FD185" s="898"/>
      <c r="FE185" s="898"/>
      <c r="FR185" s="898"/>
      <c r="FS185" s="898"/>
      <c r="FT185" s="898"/>
      <c r="FU185" s="898"/>
      <c r="GH185" s="898"/>
      <c r="GI185" s="898"/>
      <c r="GJ185" s="898"/>
      <c r="GK185" s="898"/>
      <c r="GX185" s="898"/>
      <c r="GY185" s="898"/>
      <c r="GZ185" s="898"/>
      <c r="HA185" s="898"/>
      <c r="HN185" s="898"/>
      <c r="HO185" s="898"/>
      <c r="HP185" s="898"/>
      <c r="HQ185" s="898"/>
      <c r="ID185" s="898"/>
      <c r="IE185" s="898"/>
      <c r="IF185" s="898"/>
      <c r="IG185" s="898"/>
      <c r="IT185" s="898"/>
      <c r="IU185" s="898"/>
      <c r="IV185" s="898"/>
      <c r="IW185" s="898"/>
      <c r="JJ185" s="898"/>
      <c r="JK185" s="898"/>
      <c r="JL185" s="898"/>
      <c r="JM185" s="898"/>
      <c r="JZ185" s="898"/>
      <c r="KA185" s="898"/>
      <c r="KB185" s="898"/>
      <c r="KC185" s="898"/>
      <c r="KP185" s="898"/>
      <c r="KQ185" s="898"/>
      <c r="KR185" s="898"/>
      <c r="KS185" s="898"/>
      <c r="LF185" s="898"/>
      <c r="LG185" s="898"/>
      <c r="LH185" s="898"/>
      <c r="LI185" s="898"/>
      <c r="LV185" s="898"/>
      <c r="LW185" s="898"/>
      <c r="LX185" s="898"/>
      <c r="LY185" s="898"/>
      <c r="ML185" s="898"/>
      <c r="MM185" s="898"/>
      <c r="MN185" s="898"/>
      <c r="MO185" s="898"/>
      <c r="NB185" s="898"/>
      <c r="NC185" s="898"/>
      <c r="ND185" s="898"/>
      <c r="NE185" s="898"/>
      <c r="NR185" s="898"/>
      <c r="NS185" s="898"/>
      <c r="NT185" s="898"/>
      <c r="NU185" s="898"/>
      <c r="OH185" s="898"/>
      <c r="OI185" s="898"/>
      <c r="OJ185" s="898"/>
      <c r="OK185" s="898"/>
      <c r="OX185" s="898"/>
      <c r="OY185" s="898"/>
      <c r="OZ185" s="898"/>
      <c r="PA185" s="898"/>
      <c r="PN185" s="898"/>
      <c r="PO185" s="898"/>
      <c r="PP185" s="898"/>
      <c r="PQ185" s="898"/>
      <c r="QD185" s="898"/>
      <c r="QE185" s="898"/>
      <c r="QF185" s="898"/>
      <c r="QG185" s="898"/>
      <c r="QT185" s="898"/>
      <c r="QU185" s="898"/>
      <c r="QV185" s="898"/>
      <c r="QW185" s="898"/>
    </row>
    <row r="186" ht="21" customHeight="1">
      <c r="A186" s="898"/>
      <c r="B186" s="953"/>
      <c r="C186" s="952"/>
      <c r="D186" s="953"/>
      <c r="E186" s="717"/>
      <c r="F186" s="717"/>
      <c r="G186" s="717"/>
      <c r="H186" s="717"/>
      <c r="I186" s="717"/>
      <c r="J186" s="717"/>
      <c r="K186" s="717"/>
      <c r="L186" s="717"/>
      <c r="M186" s="717"/>
      <c r="N186" s="717"/>
      <c r="O186" s="717"/>
      <c r="P186" s="717"/>
      <c r="Q186" s="717"/>
      <c r="R186" s="717"/>
      <c r="S186" s="717"/>
      <c r="T186" s="717"/>
      <c r="U186" s="717"/>
      <c r="V186" s="717"/>
      <c r="W186" s="717"/>
      <c r="X186" s="717"/>
      <c r="Y186" s="717"/>
      <c r="Z186" s="717"/>
      <c r="AA186" s="898"/>
      <c r="AB186" s="964"/>
      <c r="AE186" s="898"/>
      <c r="AF186" s="898"/>
      <c r="AG186" s="898"/>
      <c r="AT186" s="898"/>
      <c r="AU186" s="898"/>
      <c r="AV186" s="898"/>
      <c r="AW186" s="898"/>
      <c r="BJ186" s="898"/>
      <c r="BK186" s="898"/>
      <c r="BL186" s="898"/>
      <c r="BM186" s="898"/>
      <c r="BZ186" s="898"/>
      <c r="CA186" s="898"/>
      <c r="CB186" s="898"/>
      <c r="CC186" s="898"/>
      <c r="CP186" s="898"/>
      <c r="CQ186" s="898"/>
      <c r="CR186" s="898"/>
      <c r="CS186" s="898"/>
      <c r="DF186" s="898"/>
      <c r="DG186" s="898"/>
      <c r="DH186" s="898"/>
      <c r="DI186" s="898"/>
      <c r="DV186" s="898"/>
      <c r="DW186" s="898"/>
      <c r="DX186" s="898"/>
      <c r="DY186" s="898"/>
      <c r="EL186" s="898"/>
      <c r="EM186" s="898"/>
      <c r="EN186" s="898"/>
      <c r="EO186" s="898"/>
      <c r="FB186" s="898"/>
      <c r="FC186" s="898"/>
      <c r="FD186" s="898"/>
      <c r="FE186" s="898"/>
      <c r="FR186" s="898"/>
      <c r="FS186" s="898"/>
      <c r="FT186" s="898"/>
      <c r="FU186" s="898"/>
      <c r="GH186" s="898"/>
      <c r="GI186" s="898"/>
      <c r="GJ186" s="898"/>
      <c r="GK186" s="898"/>
      <c r="GX186" s="898"/>
      <c r="GY186" s="898"/>
      <c r="GZ186" s="898"/>
      <c r="HA186" s="898"/>
      <c r="HN186" s="898"/>
      <c r="HO186" s="898"/>
      <c r="HP186" s="898"/>
      <c r="HQ186" s="898"/>
      <c r="ID186" s="898"/>
      <c r="IE186" s="898"/>
      <c r="IF186" s="898"/>
      <c r="IG186" s="898"/>
      <c r="IT186" s="898"/>
      <c r="IU186" s="898"/>
      <c r="IV186" s="898"/>
      <c r="IW186" s="898"/>
      <c r="JJ186" s="898"/>
      <c r="JK186" s="898"/>
      <c r="JL186" s="898"/>
      <c r="JM186" s="898"/>
      <c r="JZ186" s="898"/>
      <c r="KA186" s="898"/>
      <c r="KB186" s="898"/>
      <c r="KC186" s="898"/>
      <c r="KP186" s="898"/>
      <c r="KQ186" s="898"/>
      <c r="KR186" s="898"/>
      <c r="KS186" s="898"/>
      <c r="LF186" s="898"/>
      <c r="LG186" s="898"/>
      <c r="LH186" s="898"/>
      <c r="LI186" s="898"/>
      <c r="LV186" s="898"/>
      <c r="LW186" s="898"/>
      <c r="LX186" s="898"/>
      <c r="LY186" s="898"/>
      <c r="ML186" s="898"/>
      <c r="MM186" s="898"/>
      <c r="MN186" s="898"/>
      <c r="MO186" s="898"/>
      <c r="NB186" s="898"/>
      <c r="NC186" s="898"/>
      <c r="ND186" s="898"/>
      <c r="NE186" s="898"/>
      <c r="NR186" s="898"/>
      <c r="NS186" s="898"/>
      <c r="NT186" s="898"/>
      <c r="NU186" s="898"/>
      <c r="OH186" s="898"/>
      <c r="OI186" s="898"/>
      <c r="OJ186" s="898"/>
      <c r="OK186" s="898"/>
      <c r="OX186" s="898"/>
      <c r="OY186" s="898"/>
      <c r="OZ186" s="898"/>
      <c r="PA186" s="898"/>
      <c r="PN186" s="898"/>
      <c r="PO186" s="898"/>
      <c r="PP186" s="898"/>
      <c r="PQ186" s="898"/>
      <c r="QD186" s="898"/>
      <c r="QE186" s="898"/>
      <c r="QF186" s="898"/>
      <c r="QG186" s="898"/>
      <c r="QT186" s="898"/>
      <c r="QU186" s="898"/>
      <c r="QV186" s="898"/>
      <c r="QW186" s="898"/>
    </row>
    <row r="187" ht="21" customHeight="1">
      <c r="A187" s="898"/>
      <c r="B187" s="953"/>
      <c r="C187" s="952"/>
      <c r="D187" s="953"/>
      <c r="E187" s="717"/>
      <c r="F187" s="717"/>
      <c r="G187" s="717"/>
      <c r="H187" s="717"/>
      <c r="I187" s="717"/>
      <c r="J187" s="717"/>
      <c r="K187" s="717"/>
      <c r="L187" s="717"/>
      <c r="M187" s="717"/>
      <c r="N187" s="717"/>
      <c r="O187" s="717"/>
      <c r="P187" s="717"/>
      <c r="Q187" s="717"/>
      <c r="R187" s="717"/>
      <c r="S187" s="717"/>
      <c r="T187" s="717"/>
      <c r="U187" s="717"/>
      <c r="V187" s="717"/>
      <c r="W187" s="717"/>
      <c r="X187" s="717"/>
      <c r="Y187" s="717"/>
      <c r="Z187" s="717"/>
      <c r="AA187" s="898"/>
      <c r="AB187" s="964"/>
      <c r="AE187" s="898"/>
      <c r="AF187" s="898"/>
      <c r="AG187" s="898"/>
      <c r="AT187" s="898"/>
      <c r="AU187" s="898"/>
      <c r="AV187" s="898"/>
      <c r="AW187" s="898"/>
      <c r="BJ187" s="898"/>
      <c r="BK187" s="898"/>
      <c r="BL187" s="898"/>
      <c r="BM187" s="898"/>
      <c r="BZ187" s="898"/>
      <c r="CA187" s="898"/>
      <c r="CB187" s="898"/>
      <c r="CC187" s="898"/>
      <c r="CP187" s="898"/>
      <c r="CQ187" s="898"/>
      <c r="CR187" s="898"/>
      <c r="CS187" s="898"/>
      <c r="DF187" s="898"/>
      <c r="DG187" s="898"/>
      <c r="DH187" s="898"/>
      <c r="DI187" s="898"/>
      <c r="DV187" s="898"/>
      <c r="DW187" s="898"/>
      <c r="DX187" s="898"/>
      <c r="DY187" s="898"/>
      <c r="EL187" s="898"/>
      <c r="EM187" s="898"/>
      <c r="EN187" s="898"/>
      <c r="EO187" s="898"/>
      <c r="FB187" s="898"/>
      <c r="FC187" s="898"/>
      <c r="FD187" s="898"/>
      <c r="FE187" s="898"/>
      <c r="FR187" s="898"/>
      <c r="FS187" s="898"/>
      <c r="FT187" s="898"/>
      <c r="FU187" s="898"/>
      <c r="GH187" s="898"/>
      <c r="GI187" s="898"/>
      <c r="GJ187" s="898"/>
      <c r="GK187" s="898"/>
      <c r="GX187" s="898"/>
      <c r="GY187" s="898"/>
      <c r="GZ187" s="898"/>
      <c r="HA187" s="898"/>
      <c r="HN187" s="898"/>
      <c r="HO187" s="898"/>
      <c r="HP187" s="898"/>
      <c r="HQ187" s="898"/>
      <c r="ID187" s="898"/>
      <c r="IE187" s="898"/>
      <c r="IF187" s="898"/>
      <c r="IG187" s="898"/>
      <c r="IT187" s="898"/>
      <c r="IU187" s="898"/>
      <c r="IV187" s="898"/>
      <c r="IW187" s="898"/>
      <c r="JJ187" s="898"/>
      <c r="JK187" s="898"/>
      <c r="JL187" s="898"/>
      <c r="JM187" s="898"/>
      <c r="JZ187" s="898"/>
      <c r="KA187" s="898"/>
      <c r="KB187" s="898"/>
      <c r="KC187" s="898"/>
      <c r="KP187" s="898"/>
      <c r="KQ187" s="898"/>
      <c r="KR187" s="898"/>
      <c r="KS187" s="898"/>
      <c r="LF187" s="898"/>
      <c r="LG187" s="898"/>
      <c r="LH187" s="898"/>
      <c r="LI187" s="898"/>
      <c r="LV187" s="898"/>
      <c r="LW187" s="898"/>
      <c r="LX187" s="898"/>
      <c r="LY187" s="898"/>
      <c r="ML187" s="898"/>
      <c r="MM187" s="898"/>
      <c r="MN187" s="898"/>
      <c r="MO187" s="898"/>
      <c r="NB187" s="898"/>
      <c r="NC187" s="898"/>
      <c r="ND187" s="898"/>
      <c r="NE187" s="898"/>
      <c r="NR187" s="898"/>
      <c r="NS187" s="898"/>
      <c r="NT187" s="898"/>
      <c r="NU187" s="898"/>
      <c r="OH187" s="898"/>
      <c r="OI187" s="898"/>
      <c r="OJ187" s="898"/>
      <c r="OK187" s="898"/>
      <c r="OX187" s="898"/>
      <c r="OY187" s="898"/>
      <c r="OZ187" s="898"/>
      <c r="PA187" s="898"/>
      <c r="PN187" s="898"/>
      <c r="PO187" s="898"/>
      <c r="PP187" s="898"/>
      <c r="PQ187" s="898"/>
      <c r="QD187" s="898"/>
      <c r="QE187" s="898"/>
      <c r="QF187" s="898"/>
      <c r="QG187" s="898"/>
      <c r="QT187" s="898"/>
      <c r="QU187" s="898"/>
      <c r="QV187" s="898"/>
      <c r="QW187" s="898"/>
    </row>
    <row r="188" ht="21" customHeight="1">
      <c r="A188" s="898"/>
      <c r="B188" s="953"/>
      <c r="C188" s="952"/>
      <c r="D188" s="953"/>
      <c r="E188" s="717"/>
      <c r="F188" s="717"/>
      <c r="G188" s="717"/>
      <c r="H188" s="717"/>
      <c r="I188" s="717"/>
      <c r="J188" s="717"/>
      <c r="K188" s="717"/>
      <c r="L188" s="717"/>
      <c r="M188" s="717"/>
      <c r="N188" s="717"/>
      <c r="O188" s="717"/>
      <c r="P188" s="717"/>
      <c r="Q188" s="717"/>
      <c r="R188" s="717"/>
      <c r="S188" s="717"/>
      <c r="T188" s="717"/>
      <c r="U188" s="717"/>
      <c r="V188" s="717"/>
      <c r="W188" s="717"/>
      <c r="X188" s="717"/>
      <c r="Y188" s="717"/>
      <c r="Z188" s="717"/>
      <c r="AA188" s="898"/>
      <c r="AB188" s="964"/>
      <c r="AE188" s="898"/>
      <c r="AF188" s="898"/>
      <c r="AG188" s="898"/>
      <c r="AT188" s="898"/>
      <c r="AU188" s="898"/>
      <c r="AV188" s="898"/>
      <c r="AW188" s="898"/>
      <c r="BJ188" s="898"/>
      <c r="BK188" s="898"/>
      <c r="BL188" s="898"/>
      <c r="BM188" s="898"/>
      <c r="BZ188" s="898"/>
      <c r="CA188" s="898"/>
      <c r="CB188" s="898"/>
      <c r="CC188" s="898"/>
      <c r="CP188" s="898"/>
      <c r="CQ188" s="898"/>
      <c r="CR188" s="898"/>
      <c r="CS188" s="898"/>
      <c r="DF188" s="898"/>
      <c r="DG188" s="898"/>
      <c r="DH188" s="898"/>
      <c r="DI188" s="898"/>
      <c r="DV188" s="898"/>
      <c r="DW188" s="898"/>
      <c r="DX188" s="898"/>
      <c r="DY188" s="898"/>
      <c r="EL188" s="898"/>
      <c r="EM188" s="898"/>
      <c r="EN188" s="898"/>
      <c r="EO188" s="898"/>
      <c r="FB188" s="898"/>
      <c r="FC188" s="898"/>
      <c r="FD188" s="898"/>
      <c r="FE188" s="898"/>
      <c r="FR188" s="898"/>
      <c r="FS188" s="898"/>
      <c r="FT188" s="898"/>
      <c r="FU188" s="898"/>
      <c r="GH188" s="898"/>
      <c r="GI188" s="898"/>
      <c r="GJ188" s="898"/>
      <c r="GK188" s="898"/>
      <c r="GX188" s="898"/>
      <c r="GY188" s="898"/>
      <c r="GZ188" s="898"/>
      <c r="HA188" s="898"/>
      <c r="HN188" s="898"/>
      <c r="HO188" s="898"/>
      <c r="HP188" s="898"/>
      <c r="HQ188" s="898"/>
      <c r="ID188" s="898"/>
      <c r="IE188" s="898"/>
      <c r="IF188" s="898"/>
      <c r="IG188" s="898"/>
      <c r="IT188" s="898"/>
      <c r="IU188" s="898"/>
      <c r="IV188" s="898"/>
      <c r="IW188" s="898"/>
      <c r="JJ188" s="898"/>
      <c r="JK188" s="898"/>
      <c r="JL188" s="898"/>
      <c r="JM188" s="898"/>
      <c r="JZ188" s="898"/>
      <c r="KA188" s="898"/>
      <c r="KB188" s="898"/>
      <c r="KC188" s="898"/>
      <c r="KP188" s="898"/>
      <c r="KQ188" s="898"/>
      <c r="KR188" s="898"/>
      <c r="KS188" s="898"/>
      <c r="LF188" s="898"/>
      <c r="LG188" s="898"/>
      <c r="LH188" s="898"/>
      <c r="LI188" s="898"/>
      <c r="LV188" s="898"/>
      <c r="LW188" s="898"/>
      <c r="LX188" s="898"/>
      <c r="LY188" s="898"/>
      <c r="ML188" s="898"/>
      <c r="MM188" s="898"/>
      <c r="MN188" s="898"/>
      <c r="MO188" s="898"/>
      <c r="NB188" s="898"/>
      <c r="NC188" s="898"/>
      <c r="ND188" s="898"/>
      <c r="NE188" s="898"/>
      <c r="NR188" s="898"/>
      <c r="NS188" s="898"/>
      <c r="NT188" s="898"/>
      <c r="NU188" s="898"/>
      <c r="OH188" s="898"/>
      <c r="OI188" s="898"/>
      <c r="OJ188" s="898"/>
      <c r="OK188" s="898"/>
      <c r="OX188" s="898"/>
      <c r="OY188" s="898"/>
      <c r="OZ188" s="898"/>
      <c r="PA188" s="898"/>
      <c r="PN188" s="898"/>
      <c r="PO188" s="898"/>
      <c r="PP188" s="898"/>
      <c r="PQ188" s="898"/>
      <c r="QD188" s="898"/>
      <c r="QE188" s="898"/>
      <c r="QF188" s="898"/>
      <c r="QG188" s="898"/>
      <c r="QT188" s="898"/>
      <c r="QU188" s="898"/>
      <c r="QV188" s="898"/>
      <c r="QW188" s="898"/>
    </row>
    <row r="189" ht="21" customHeight="1">
      <c r="A189" s="898"/>
      <c r="B189" s="953"/>
      <c r="C189" s="952"/>
      <c r="D189" s="953"/>
      <c r="E189" s="717"/>
      <c r="F189" s="717"/>
      <c r="G189" s="717"/>
      <c r="H189" s="717"/>
      <c r="I189" s="717"/>
      <c r="J189" s="717"/>
      <c r="K189" s="717"/>
      <c r="L189" s="717"/>
      <c r="M189" s="717"/>
      <c r="N189" s="717"/>
      <c r="O189" s="717"/>
      <c r="P189" s="717"/>
      <c r="Q189" s="717"/>
      <c r="R189" s="717"/>
      <c r="S189" s="717"/>
      <c r="T189" s="717"/>
      <c r="U189" s="717"/>
      <c r="V189" s="717"/>
      <c r="W189" s="717"/>
      <c r="X189" s="717"/>
      <c r="Y189" s="717"/>
      <c r="Z189" s="717"/>
      <c r="AA189" s="898"/>
      <c r="AB189" s="964"/>
      <c r="AE189" s="898"/>
      <c r="AF189" s="898"/>
      <c r="AG189" s="898"/>
      <c r="AT189" s="898"/>
      <c r="AU189" s="898"/>
      <c r="AV189" s="898"/>
      <c r="AW189" s="898"/>
      <c r="BJ189" s="898"/>
      <c r="BK189" s="898"/>
      <c r="BL189" s="898"/>
      <c r="BM189" s="898"/>
      <c r="BZ189" s="898"/>
      <c r="CA189" s="898"/>
      <c r="CB189" s="898"/>
      <c r="CC189" s="898"/>
      <c r="CP189" s="898"/>
      <c r="CQ189" s="898"/>
      <c r="CR189" s="898"/>
      <c r="CS189" s="898"/>
      <c r="DF189" s="898"/>
      <c r="DG189" s="898"/>
      <c r="DH189" s="898"/>
      <c r="DI189" s="898"/>
      <c r="DV189" s="898"/>
      <c r="DW189" s="898"/>
      <c r="DX189" s="898"/>
      <c r="DY189" s="898"/>
      <c r="EL189" s="898"/>
      <c r="EM189" s="898"/>
      <c r="EN189" s="898"/>
      <c r="EO189" s="898"/>
      <c r="FB189" s="898"/>
      <c r="FC189" s="898"/>
      <c r="FD189" s="898"/>
      <c r="FE189" s="898"/>
      <c r="FR189" s="898"/>
      <c r="FS189" s="898"/>
      <c r="FT189" s="898"/>
      <c r="FU189" s="898"/>
      <c r="GH189" s="898"/>
      <c r="GI189" s="898"/>
      <c r="GJ189" s="898"/>
      <c r="GK189" s="898"/>
      <c r="GX189" s="898"/>
      <c r="GY189" s="898"/>
      <c r="GZ189" s="898"/>
      <c r="HA189" s="898"/>
      <c r="HN189" s="898"/>
      <c r="HO189" s="898"/>
      <c r="HP189" s="898"/>
      <c r="HQ189" s="898"/>
      <c r="ID189" s="898"/>
      <c r="IE189" s="898"/>
      <c r="IF189" s="898"/>
      <c r="IG189" s="898"/>
      <c r="IT189" s="898"/>
      <c r="IU189" s="898"/>
      <c r="IV189" s="898"/>
      <c r="IW189" s="898"/>
      <c r="JJ189" s="898"/>
      <c r="JK189" s="898"/>
      <c r="JL189" s="898"/>
      <c r="JM189" s="898"/>
      <c r="JZ189" s="898"/>
      <c r="KA189" s="898"/>
      <c r="KB189" s="898"/>
      <c r="KC189" s="898"/>
      <c r="KP189" s="898"/>
      <c r="KQ189" s="898"/>
      <c r="KR189" s="898"/>
      <c r="KS189" s="898"/>
      <c r="LF189" s="898"/>
      <c r="LG189" s="898"/>
      <c r="LH189" s="898"/>
      <c r="LI189" s="898"/>
      <c r="LV189" s="898"/>
      <c r="LW189" s="898"/>
      <c r="LX189" s="898"/>
      <c r="LY189" s="898"/>
      <c r="ML189" s="898"/>
      <c r="MM189" s="898"/>
      <c r="MN189" s="898"/>
      <c r="MO189" s="898"/>
      <c r="NB189" s="898"/>
      <c r="NC189" s="898"/>
      <c r="ND189" s="898"/>
      <c r="NE189" s="898"/>
      <c r="NR189" s="898"/>
      <c r="NS189" s="898"/>
      <c r="NT189" s="898"/>
      <c r="NU189" s="898"/>
      <c r="OH189" s="898"/>
      <c r="OI189" s="898"/>
      <c r="OJ189" s="898"/>
      <c r="OK189" s="898"/>
      <c r="OX189" s="898"/>
      <c r="OY189" s="898"/>
      <c r="OZ189" s="898"/>
      <c r="PA189" s="898"/>
      <c r="PN189" s="898"/>
      <c r="PO189" s="898"/>
      <c r="PP189" s="898"/>
      <c r="PQ189" s="898"/>
      <c r="QD189" s="898"/>
      <c r="QE189" s="898"/>
      <c r="QF189" s="898"/>
      <c r="QG189" s="898"/>
      <c r="QT189" s="898"/>
      <c r="QU189" s="898"/>
      <c r="QV189" s="898"/>
      <c r="QW189" s="898"/>
    </row>
    <row r="190" ht="21" customHeight="1">
      <c r="A190" s="898"/>
      <c r="B190" s="953"/>
      <c r="C190" s="952"/>
      <c r="D190" s="953"/>
      <c r="E190" s="717"/>
      <c r="F190" s="717"/>
      <c r="G190" s="717"/>
      <c r="H190" s="717"/>
      <c r="I190" s="717"/>
      <c r="J190" s="717"/>
      <c r="K190" s="717"/>
      <c r="L190" s="717"/>
      <c r="M190" s="717"/>
      <c r="N190" s="717"/>
      <c r="O190" s="717"/>
      <c r="P190" s="717"/>
      <c r="Q190" s="717"/>
      <c r="R190" s="717"/>
      <c r="S190" s="717"/>
      <c r="T190" s="717"/>
      <c r="U190" s="717"/>
      <c r="V190" s="717"/>
      <c r="W190" s="717"/>
      <c r="X190" s="717"/>
      <c r="Y190" s="717"/>
      <c r="Z190" s="717"/>
      <c r="AA190" s="898"/>
      <c r="AB190" s="964"/>
      <c r="AE190" s="898"/>
      <c r="AF190" s="898"/>
      <c r="AG190" s="898"/>
      <c r="AT190" s="898"/>
      <c r="AU190" s="898"/>
      <c r="AV190" s="898"/>
      <c r="AW190" s="898"/>
      <c r="BJ190" s="898"/>
      <c r="BK190" s="898"/>
      <c r="BL190" s="898"/>
      <c r="BM190" s="898"/>
      <c r="BZ190" s="898"/>
      <c r="CA190" s="898"/>
      <c r="CB190" s="898"/>
      <c r="CC190" s="898"/>
      <c r="CP190" s="898"/>
      <c r="CQ190" s="898"/>
      <c r="CR190" s="898"/>
      <c r="CS190" s="898"/>
      <c r="DF190" s="898"/>
      <c r="DG190" s="898"/>
      <c r="DH190" s="898"/>
      <c r="DI190" s="898"/>
      <c r="DV190" s="898"/>
      <c r="DW190" s="898"/>
      <c r="DX190" s="898"/>
      <c r="DY190" s="898"/>
      <c r="EL190" s="898"/>
      <c r="EM190" s="898"/>
      <c r="EN190" s="898"/>
      <c r="EO190" s="898"/>
      <c r="FB190" s="898"/>
      <c r="FC190" s="898"/>
      <c r="FD190" s="898"/>
      <c r="FE190" s="898"/>
      <c r="FR190" s="898"/>
      <c r="FS190" s="898"/>
      <c r="FT190" s="898"/>
      <c r="FU190" s="898"/>
      <c r="GH190" s="898"/>
      <c r="GI190" s="898"/>
      <c r="GJ190" s="898"/>
      <c r="GK190" s="898"/>
      <c r="GX190" s="898"/>
      <c r="GY190" s="898"/>
      <c r="GZ190" s="898"/>
      <c r="HA190" s="898"/>
      <c r="HN190" s="898"/>
      <c r="HO190" s="898"/>
      <c r="HP190" s="898"/>
      <c r="HQ190" s="898"/>
      <c r="ID190" s="898"/>
      <c r="IE190" s="898"/>
      <c r="IF190" s="898"/>
      <c r="IG190" s="898"/>
      <c r="IT190" s="898"/>
      <c r="IU190" s="898"/>
      <c r="IV190" s="898"/>
      <c r="IW190" s="898"/>
      <c r="JJ190" s="898"/>
      <c r="JK190" s="898"/>
      <c r="JL190" s="898"/>
      <c r="JM190" s="898"/>
      <c r="JZ190" s="898"/>
      <c r="KA190" s="898"/>
      <c r="KB190" s="898"/>
      <c r="KC190" s="898"/>
      <c r="KP190" s="898"/>
      <c r="KQ190" s="898"/>
      <c r="KR190" s="898"/>
      <c r="KS190" s="898"/>
      <c r="LF190" s="898"/>
      <c r="LG190" s="898"/>
      <c r="LH190" s="898"/>
      <c r="LI190" s="898"/>
      <c r="LV190" s="898"/>
      <c r="LW190" s="898"/>
      <c r="LX190" s="898"/>
      <c r="LY190" s="898"/>
      <c r="ML190" s="898"/>
      <c r="MM190" s="898"/>
      <c r="MN190" s="898"/>
      <c r="MO190" s="898"/>
      <c r="NB190" s="898"/>
      <c r="NC190" s="898"/>
      <c r="ND190" s="898"/>
      <c r="NE190" s="898"/>
      <c r="NR190" s="898"/>
      <c r="NS190" s="898"/>
      <c r="NT190" s="898"/>
      <c r="NU190" s="898"/>
      <c r="OH190" s="898"/>
      <c r="OI190" s="898"/>
      <c r="OJ190" s="898"/>
      <c r="OK190" s="898"/>
      <c r="OX190" s="898"/>
      <c r="OY190" s="898"/>
      <c r="OZ190" s="898"/>
      <c r="PA190" s="898"/>
      <c r="PN190" s="898"/>
      <c r="PO190" s="898"/>
      <c r="PP190" s="898"/>
      <c r="PQ190" s="898"/>
      <c r="QD190" s="898"/>
      <c r="QE190" s="898"/>
      <c r="QF190" s="898"/>
      <c r="QG190" s="898"/>
      <c r="QT190" s="898"/>
      <c r="QU190" s="898"/>
      <c r="QV190" s="898"/>
      <c r="QW190" s="898"/>
    </row>
    <row r="191" ht="21" customHeight="1">
      <c r="A191" s="898"/>
      <c r="B191" s="953"/>
      <c r="C191" s="952"/>
      <c r="D191" s="953"/>
      <c r="E191" s="717"/>
      <c r="F191" s="717"/>
      <c r="G191" s="717"/>
      <c r="H191" s="717"/>
      <c r="I191" s="717"/>
      <c r="J191" s="717"/>
      <c r="K191" s="717"/>
      <c r="L191" s="717"/>
      <c r="M191" s="717"/>
      <c r="N191" s="717"/>
      <c r="O191" s="717"/>
      <c r="P191" s="717"/>
      <c r="Q191" s="717"/>
      <c r="R191" s="717"/>
      <c r="S191" s="717"/>
      <c r="T191" s="717"/>
      <c r="U191" s="717"/>
      <c r="V191" s="717"/>
      <c r="W191" s="717"/>
      <c r="X191" s="717"/>
      <c r="Y191" s="717"/>
      <c r="Z191" s="717"/>
      <c r="AA191" s="898"/>
      <c r="AB191" s="964"/>
      <c r="AE191" s="898"/>
      <c r="AF191" s="898"/>
      <c r="AG191" s="898"/>
      <c r="AT191" s="898"/>
      <c r="AU191" s="898"/>
      <c r="AV191" s="898"/>
      <c r="AW191" s="898"/>
      <c r="BJ191" s="898"/>
      <c r="BK191" s="898"/>
      <c r="BL191" s="898"/>
      <c r="BM191" s="898"/>
      <c r="BZ191" s="898"/>
      <c r="CA191" s="898"/>
      <c r="CB191" s="898"/>
      <c r="CC191" s="898"/>
      <c r="CP191" s="898"/>
      <c r="CQ191" s="898"/>
      <c r="CR191" s="898"/>
      <c r="CS191" s="898"/>
      <c r="DF191" s="898"/>
      <c r="DG191" s="898"/>
      <c r="DH191" s="898"/>
      <c r="DI191" s="898"/>
      <c r="DV191" s="898"/>
      <c r="DW191" s="898"/>
      <c r="DX191" s="898"/>
      <c r="DY191" s="898"/>
      <c r="EL191" s="898"/>
      <c r="EM191" s="898"/>
      <c r="EN191" s="898"/>
      <c r="EO191" s="898"/>
      <c r="FB191" s="898"/>
      <c r="FC191" s="898"/>
      <c r="FD191" s="898"/>
      <c r="FE191" s="898"/>
      <c r="FR191" s="898"/>
      <c r="FS191" s="898"/>
      <c r="FT191" s="898"/>
      <c r="FU191" s="898"/>
      <c r="GH191" s="898"/>
      <c r="GI191" s="898"/>
      <c r="GJ191" s="898"/>
      <c r="GK191" s="898"/>
      <c r="GX191" s="898"/>
      <c r="GY191" s="898"/>
      <c r="GZ191" s="898"/>
      <c r="HA191" s="898"/>
      <c r="HN191" s="898"/>
      <c r="HO191" s="898"/>
      <c r="HP191" s="898"/>
      <c r="HQ191" s="898"/>
      <c r="ID191" s="898"/>
      <c r="IE191" s="898"/>
      <c r="IF191" s="898"/>
      <c r="IG191" s="898"/>
      <c r="IT191" s="898"/>
      <c r="IU191" s="898"/>
      <c r="IV191" s="898"/>
      <c r="IW191" s="898"/>
      <c r="JJ191" s="898"/>
      <c r="JK191" s="898"/>
      <c r="JL191" s="898"/>
      <c r="JM191" s="898"/>
      <c r="JZ191" s="898"/>
      <c r="KA191" s="898"/>
      <c r="KB191" s="898"/>
      <c r="KC191" s="898"/>
      <c r="KP191" s="898"/>
      <c r="KQ191" s="898"/>
      <c r="KR191" s="898"/>
      <c r="KS191" s="898"/>
      <c r="LF191" s="898"/>
      <c r="LG191" s="898"/>
      <c r="LH191" s="898"/>
      <c r="LI191" s="898"/>
      <c r="LV191" s="898"/>
      <c r="LW191" s="898"/>
      <c r="LX191" s="898"/>
      <c r="LY191" s="898"/>
      <c r="ML191" s="898"/>
      <c r="MM191" s="898"/>
      <c r="MN191" s="898"/>
      <c r="MO191" s="898"/>
      <c r="NB191" s="898"/>
      <c r="NC191" s="898"/>
      <c r="ND191" s="898"/>
      <c r="NE191" s="898"/>
      <c r="NR191" s="898"/>
      <c r="NS191" s="898"/>
      <c r="NT191" s="898"/>
      <c r="NU191" s="898"/>
      <c r="OH191" s="898"/>
      <c r="OI191" s="898"/>
      <c r="OJ191" s="898"/>
      <c r="OK191" s="898"/>
      <c r="OX191" s="898"/>
      <c r="OY191" s="898"/>
      <c r="OZ191" s="898"/>
      <c r="PA191" s="898"/>
      <c r="PN191" s="898"/>
      <c r="PO191" s="898"/>
      <c r="PP191" s="898"/>
      <c r="PQ191" s="898"/>
      <c r="QD191" s="898"/>
      <c r="QE191" s="898"/>
      <c r="QF191" s="898"/>
      <c r="QG191" s="898"/>
      <c r="QT191" s="898"/>
      <c r="QU191" s="898"/>
      <c r="QV191" s="898"/>
      <c r="QW191" s="898"/>
    </row>
    <row r="192" ht="21" customHeight="1">
      <c r="A192" s="898"/>
      <c r="B192" s="953"/>
      <c r="C192" s="952"/>
      <c r="D192" s="953"/>
      <c r="E192" s="717"/>
      <c r="F192" s="717"/>
      <c r="G192" s="717"/>
      <c r="H192" s="717"/>
      <c r="I192" s="717"/>
      <c r="J192" s="717"/>
      <c r="K192" s="717"/>
      <c r="L192" s="717"/>
      <c r="M192" s="717"/>
      <c r="N192" s="717"/>
      <c r="O192" s="717"/>
      <c r="P192" s="717"/>
      <c r="Q192" s="717"/>
      <c r="R192" s="717"/>
      <c r="S192" s="717"/>
      <c r="T192" s="717"/>
      <c r="U192" s="717"/>
      <c r="V192" s="717"/>
      <c r="W192" s="717"/>
      <c r="X192" s="717"/>
      <c r="Y192" s="717"/>
      <c r="Z192" s="717"/>
      <c r="AA192" s="898"/>
      <c r="AB192" s="964"/>
      <c r="AE192" s="898"/>
      <c r="AF192" s="898"/>
      <c r="AG192" s="898"/>
      <c r="AT192" s="898"/>
      <c r="AU192" s="898"/>
      <c r="AV192" s="898"/>
      <c r="AW192" s="898"/>
      <c r="BJ192" s="898"/>
      <c r="BK192" s="898"/>
      <c r="BL192" s="898"/>
      <c r="BM192" s="898"/>
      <c r="BZ192" s="898"/>
      <c r="CA192" s="898"/>
      <c r="CB192" s="898"/>
      <c r="CC192" s="898"/>
      <c r="CP192" s="898"/>
      <c r="CQ192" s="898"/>
      <c r="CR192" s="898"/>
      <c r="CS192" s="898"/>
      <c r="DF192" s="898"/>
      <c r="DG192" s="898"/>
      <c r="DH192" s="898"/>
      <c r="DI192" s="898"/>
      <c r="DV192" s="898"/>
      <c r="DW192" s="898"/>
      <c r="DX192" s="898"/>
      <c r="DY192" s="898"/>
      <c r="EL192" s="898"/>
      <c r="EM192" s="898"/>
      <c r="EN192" s="898"/>
      <c r="EO192" s="898"/>
      <c r="FB192" s="898"/>
      <c r="FC192" s="898"/>
      <c r="FD192" s="898"/>
      <c r="FE192" s="898"/>
      <c r="FR192" s="898"/>
      <c r="FS192" s="898"/>
      <c r="FT192" s="898"/>
      <c r="FU192" s="898"/>
      <c r="GH192" s="898"/>
      <c r="GI192" s="898"/>
      <c r="GJ192" s="898"/>
      <c r="GK192" s="898"/>
      <c r="GX192" s="898"/>
      <c r="GY192" s="898"/>
      <c r="GZ192" s="898"/>
      <c r="HA192" s="898"/>
      <c r="HN192" s="898"/>
      <c r="HO192" s="898"/>
      <c r="HP192" s="898"/>
      <c r="HQ192" s="898"/>
      <c r="ID192" s="898"/>
      <c r="IE192" s="898"/>
      <c r="IF192" s="898"/>
      <c r="IG192" s="898"/>
      <c r="IT192" s="898"/>
      <c r="IU192" s="898"/>
      <c r="IV192" s="898"/>
      <c r="IW192" s="898"/>
      <c r="JJ192" s="898"/>
      <c r="JK192" s="898"/>
      <c r="JL192" s="898"/>
      <c r="JM192" s="898"/>
      <c r="JZ192" s="898"/>
      <c r="KA192" s="898"/>
      <c r="KB192" s="898"/>
      <c r="KC192" s="898"/>
      <c r="KP192" s="898"/>
      <c r="KQ192" s="898"/>
      <c r="KR192" s="898"/>
      <c r="KS192" s="898"/>
      <c r="LF192" s="898"/>
      <c r="LG192" s="898"/>
      <c r="LH192" s="898"/>
      <c r="LI192" s="898"/>
      <c r="LV192" s="898"/>
      <c r="LW192" s="898"/>
      <c r="LX192" s="898"/>
      <c r="LY192" s="898"/>
      <c r="ML192" s="898"/>
      <c r="MM192" s="898"/>
      <c r="MN192" s="898"/>
      <c r="MO192" s="898"/>
      <c r="NB192" s="898"/>
      <c r="NC192" s="898"/>
      <c r="ND192" s="898"/>
      <c r="NE192" s="898"/>
      <c r="NR192" s="898"/>
      <c r="NS192" s="898"/>
      <c r="NT192" s="898"/>
      <c r="NU192" s="898"/>
      <c r="OH192" s="898"/>
      <c r="OI192" s="898"/>
      <c r="OJ192" s="898"/>
      <c r="OK192" s="898"/>
      <c r="OX192" s="898"/>
      <c r="OY192" s="898"/>
      <c r="OZ192" s="898"/>
      <c r="PA192" s="898"/>
      <c r="PN192" s="898"/>
      <c r="PO192" s="898"/>
      <c r="PP192" s="898"/>
      <c r="PQ192" s="898"/>
      <c r="QD192" s="898"/>
      <c r="QE192" s="898"/>
      <c r="QF192" s="898"/>
      <c r="QG192" s="898"/>
      <c r="QT192" s="898"/>
      <c r="QU192" s="898"/>
      <c r="QV192" s="898"/>
      <c r="QW192" s="898"/>
    </row>
    <row r="193" ht="21" customHeight="1">
      <c r="A193" s="898"/>
      <c r="B193" s="953"/>
      <c r="C193" s="952"/>
      <c r="D193" s="953"/>
      <c r="E193" s="717"/>
      <c r="F193" s="717"/>
      <c r="G193" s="717"/>
      <c r="H193" s="717"/>
      <c r="I193" s="717"/>
      <c r="J193" s="717"/>
      <c r="K193" s="717"/>
      <c r="L193" s="717"/>
      <c r="M193" s="717"/>
      <c r="N193" s="717"/>
      <c r="O193" s="717"/>
      <c r="P193" s="717"/>
      <c r="Q193" s="717"/>
      <c r="R193" s="717"/>
      <c r="S193" s="717"/>
      <c r="T193" s="717"/>
      <c r="U193" s="717"/>
      <c r="V193" s="717"/>
      <c r="W193" s="717"/>
      <c r="X193" s="717"/>
      <c r="Y193" s="717"/>
      <c r="Z193" s="717"/>
      <c r="AA193" s="898"/>
      <c r="AB193" s="964"/>
      <c r="AE193" s="898"/>
      <c r="AF193" s="898"/>
      <c r="AG193" s="898"/>
      <c r="AT193" s="898"/>
      <c r="AU193" s="898"/>
      <c r="AV193" s="898"/>
      <c r="AW193" s="898"/>
      <c r="BJ193" s="898"/>
      <c r="BK193" s="898"/>
      <c r="BL193" s="898"/>
      <c r="BM193" s="898"/>
      <c r="BZ193" s="898"/>
      <c r="CA193" s="898"/>
      <c r="CB193" s="898"/>
      <c r="CC193" s="898"/>
      <c r="CP193" s="898"/>
      <c r="CQ193" s="898"/>
      <c r="CR193" s="898"/>
      <c r="CS193" s="898"/>
      <c r="DF193" s="898"/>
      <c r="DG193" s="898"/>
      <c r="DH193" s="898"/>
      <c r="DI193" s="898"/>
      <c r="DV193" s="898"/>
      <c r="DW193" s="898"/>
      <c r="DX193" s="898"/>
      <c r="DY193" s="898"/>
      <c r="EL193" s="898"/>
      <c r="EM193" s="898"/>
      <c r="EN193" s="898"/>
      <c r="EO193" s="898"/>
      <c r="FB193" s="898"/>
      <c r="FC193" s="898"/>
      <c r="FD193" s="898"/>
      <c r="FE193" s="898"/>
      <c r="FR193" s="898"/>
      <c r="FS193" s="898"/>
      <c r="FT193" s="898"/>
      <c r="FU193" s="898"/>
      <c r="GH193" s="898"/>
      <c r="GI193" s="898"/>
      <c r="GJ193" s="898"/>
      <c r="GK193" s="898"/>
      <c r="GX193" s="898"/>
      <c r="GY193" s="898"/>
      <c r="GZ193" s="898"/>
      <c r="HA193" s="898"/>
      <c r="HN193" s="898"/>
      <c r="HO193" s="898"/>
      <c r="HP193" s="898"/>
      <c r="HQ193" s="898"/>
      <c r="ID193" s="898"/>
      <c r="IE193" s="898"/>
      <c r="IF193" s="898"/>
      <c r="IG193" s="898"/>
      <c r="IT193" s="898"/>
      <c r="IU193" s="898"/>
      <c r="IV193" s="898"/>
      <c r="IW193" s="898"/>
      <c r="JJ193" s="898"/>
      <c r="JK193" s="898"/>
      <c r="JL193" s="898"/>
      <c r="JM193" s="898"/>
      <c r="JZ193" s="898"/>
      <c r="KA193" s="898"/>
      <c r="KB193" s="898"/>
      <c r="KC193" s="898"/>
      <c r="KP193" s="898"/>
      <c r="KQ193" s="898"/>
      <c r="KR193" s="898"/>
      <c r="KS193" s="898"/>
      <c r="LF193" s="898"/>
      <c r="LG193" s="898"/>
      <c r="LH193" s="898"/>
      <c r="LI193" s="898"/>
      <c r="LV193" s="898"/>
      <c r="LW193" s="898"/>
      <c r="LX193" s="898"/>
      <c r="LY193" s="898"/>
      <c r="ML193" s="898"/>
      <c r="MM193" s="898"/>
      <c r="MN193" s="898"/>
      <c r="MO193" s="898"/>
      <c r="NB193" s="898"/>
      <c r="NC193" s="898"/>
      <c r="ND193" s="898"/>
      <c r="NE193" s="898"/>
      <c r="NR193" s="898"/>
      <c r="NS193" s="898"/>
      <c r="NT193" s="898"/>
      <c r="NU193" s="898"/>
      <c r="OH193" s="898"/>
      <c r="OI193" s="898"/>
      <c r="OJ193" s="898"/>
      <c r="OK193" s="898"/>
      <c r="OX193" s="898"/>
      <c r="OY193" s="898"/>
      <c r="OZ193" s="898"/>
      <c r="PA193" s="898"/>
      <c r="PN193" s="898"/>
      <c r="PO193" s="898"/>
      <c r="PP193" s="898"/>
      <c r="PQ193" s="898"/>
      <c r="QD193" s="898"/>
      <c r="QE193" s="898"/>
      <c r="QF193" s="898"/>
      <c r="QG193" s="898"/>
      <c r="QT193" s="898"/>
      <c r="QU193" s="898"/>
      <c r="QV193" s="898"/>
      <c r="QW193" s="898"/>
    </row>
    <row r="194" ht="21" customHeight="1">
      <c r="A194" s="898"/>
      <c r="B194" s="953"/>
      <c r="C194" s="952"/>
      <c r="D194" s="953"/>
      <c r="E194" s="717"/>
      <c r="F194" s="717"/>
      <c r="G194" s="717"/>
      <c r="H194" s="717"/>
      <c r="I194" s="717"/>
      <c r="J194" s="717"/>
      <c r="K194" s="717"/>
      <c r="L194" s="717"/>
      <c r="M194" s="717"/>
      <c r="N194" s="717"/>
      <c r="O194" s="717"/>
      <c r="P194" s="717"/>
      <c r="Q194" s="717"/>
      <c r="R194" s="717"/>
      <c r="S194" s="717"/>
      <c r="T194" s="717"/>
      <c r="U194" s="717"/>
      <c r="V194" s="717"/>
      <c r="W194" s="717"/>
      <c r="X194" s="717"/>
      <c r="Y194" s="717"/>
      <c r="Z194" s="717"/>
      <c r="AA194" s="898"/>
      <c r="AB194" s="964"/>
      <c r="AE194" s="898"/>
      <c r="AF194" s="898"/>
      <c r="AG194" s="898"/>
      <c r="AT194" s="898"/>
      <c r="AU194" s="898"/>
      <c r="AV194" s="898"/>
      <c r="AW194" s="898"/>
      <c r="BJ194" s="898"/>
      <c r="BK194" s="898"/>
      <c r="BL194" s="898"/>
      <c r="BM194" s="898"/>
      <c r="BZ194" s="898"/>
      <c r="CA194" s="898"/>
      <c r="CB194" s="898"/>
      <c r="CC194" s="898"/>
      <c r="CP194" s="898"/>
      <c r="CQ194" s="898"/>
      <c r="CR194" s="898"/>
      <c r="CS194" s="898"/>
      <c r="DF194" s="898"/>
      <c r="DG194" s="898"/>
      <c r="DH194" s="898"/>
      <c r="DI194" s="898"/>
      <c r="DV194" s="898"/>
      <c r="DW194" s="898"/>
      <c r="DX194" s="898"/>
      <c r="DY194" s="898"/>
      <c r="EL194" s="898"/>
      <c r="EM194" s="898"/>
      <c r="EN194" s="898"/>
      <c r="EO194" s="898"/>
      <c r="FB194" s="898"/>
      <c r="FC194" s="898"/>
      <c r="FD194" s="898"/>
      <c r="FE194" s="898"/>
      <c r="FR194" s="898"/>
      <c r="FS194" s="898"/>
      <c r="FT194" s="898"/>
      <c r="FU194" s="898"/>
      <c r="GH194" s="898"/>
      <c r="GI194" s="898"/>
      <c r="GJ194" s="898"/>
      <c r="GK194" s="898"/>
      <c r="GX194" s="898"/>
      <c r="GY194" s="898"/>
      <c r="GZ194" s="898"/>
      <c r="HA194" s="898"/>
      <c r="HN194" s="898"/>
      <c r="HO194" s="898"/>
      <c r="HP194" s="898"/>
      <c r="HQ194" s="898"/>
      <c r="ID194" s="898"/>
      <c r="IE194" s="898"/>
      <c r="IF194" s="898"/>
      <c r="IG194" s="898"/>
      <c r="IT194" s="898"/>
      <c r="IU194" s="898"/>
      <c r="IV194" s="898"/>
      <c r="IW194" s="898"/>
      <c r="JJ194" s="898"/>
      <c r="JK194" s="898"/>
      <c r="JL194" s="898"/>
      <c r="JM194" s="898"/>
      <c r="JZ194" s="898"/>
      <c r="KA194" s="898"/>
      <c r="KB194" s="898"/>
      <c r="KC194" s="898"/>
      <c r="KP194" s="898"/>
      <c r="KQ194" s="898"/>
      <c r="KR194" s="898"/>
      <c r="KS194" s="898"/>
      <c r="LF194" s="898"/>
      <c r="LG194" s="898"/>
      <c r="LH194" s="898"/>
      <c r="LI194" s="898"/>
      <c r="LV194" s="898"/>
      <c r="LW194" s="898"/>
      <c r="LX194" s="898"/>
      <c r="LY194" s="898"/>
      <c r="ML194" s="898"/>
      <c r="MM194" s="898"/>
      <c r="MN194" s="898"/>
      <c r="MO194" s="898"/>
      <c r="NB194" s="898"/>
      <c r="NC194" s="898"/>
      <c r="ND194" s="898"/>
      <c r="NE194" s="898"/>
      <c r="NR194" s="898"/>
      <c r="NS194" s="898"/>
      <c r="NT194" s="898"/>
      <c r="NU194" s="898"/>
      <c r="OH194" s="898"/>
      <c r="OI194" s="898"/>
      <c r="OJ194" s="898"/>
      <c r="OK194" s="898"/>
      <c r="OX194" s="898"/>
      <c r="OY194" s="898"/>
      <c r="OZ194" s="898"/>
      <c r="PA194" s="898"/>
      <c r="PN194" s="898"/>
      <c r="PO194" s="898"/>
      <c r="PP194" s="898"/>
      <c r="PQ194" s="898"/>
      <c r="QD194" s="898"/>
      <c r="QE194" s="898"/>
      <c r="QF194" s="898"/>
      <c r="QG194" s="898"/>
      <c r="QT194" s="898"/>
      <c r="QU194" s="898"/>
      <c r="QV194" s="898"/>
      <c r="QW194" s="898"/>
    </row>
    <row r="195" ht="21" customHeight="1">
      <c r="A195" s="898"/>
      <c r="B195" s="953"/>
      <c r="C195" s="955"/>
      <c r="D195" s="956"/>
      <c r="E195" s="552"/>
      <c r="F195" s="552"/>
      <c r="G195" s="552"/>
      <c r="H195" s="552"/>
      <c r="I195" s="552"/>
      <c r="J195" s="552"/>
      <c r="K195" s="552"/>
      <c r="L195" s="552"/>
      <c r="M195" s="552"/>
      <c r="N195" s="552"/>
      <c r="O195" s="552"/>
      <c r="P195" s="552"/>
      <c r="Q195" s="552"/>
      <c r="R195" s="552"/>
      <c r="S195" s="552"/>
      <c r="T195" s="552"/>
      <c r="U195" s="552"/>
      <c r="V195" s="552"/>
      <c r="W195" s="552"/>
      <c r="X195" s="552"/>
      <c r="Y195" s="552"/>
      <c r="Z195" s="552"/>
      <c r="AA195" s="898"/>
      <c r="AB195" s="964"/>
      <c r="AE195" s="898"/>
      <c r="AF195" s="898"/>
      <c r="AG195" s="898"/>
      <c r="AT195" s="898"/>
      <c r="AU195" s="898"/>
      <c r="AV195" s="898"/>
      <c r="AW195" s="898"/>
      <c r="BJ195" s="898"/>
      <c r="BK195" s="898"/>
      <c r="BL195" s="898"/>
      <c r="BM195" s="898"/>
      <c r="BZ195" s="898"/>
      <c r="CA195" s="898"/>
      <c r="CB195" s="898"/>
      <c r="CC195" s="898"/>
      <c r="CP195" s="898"/>
      <c r="CQ195" s="898"/>
      <c r="CR195" s="898"/>
      <c r="CS195" s="898"/>
      <c r="DF195" s="898"/>
      <c r="DG195" s="898"/>
      <c r="DH195" s="898"/>
      <c r="DI195" s="898"/>
      <c r="DV195" s="898"/>
      <c r="DW195" s="898"/>
      <c r="DX195" s="898"/>
      <c r="DY195" s="898"/>
      <c r="EL195" s="898"/>
      <c r="EM195" s="898"/>
      <c r="EN195" s="898"/>
      <c r="EO195" s="898"/>
      <c r="FB195" s="898"/>
      <c r="FC195" s="898"/>
      <c r="FD195" s="898"/>
      <c r="FE195" s="898"/>
      <c r="FR195" s="898"/>
      <c r="FS195" s="898"/>
      <c r="FT195" s="898"/>
      <c r="FU195" s="898"/>
      <c r="GH195" s="898"/>
      <c r="GI195" s="898"/>
      <c r="GJ195" s="898"/>
      <c r="GK195" s="898"/>
      <c r="GX195" s="898"/>
      <c r="GY195" s="898"/>
      <c r="GZ195" s="898"/>
      <c r="HA195" s="898"/>
      <c r="HN195" s="898"/>
      <c r="HO195" s="898"/>
      <c r="HP195" s="898"/>
      <c r="HQ195" s="898"/>
      <c r="ID195" s="898"/>
      <c r="IE195" s="898"/>
      <c r="IF195" s="898"/>
      <c r="IG195" s="898"/>
      <c r="IT195" s="898"/>
      <c r="IU195" s="898"/>
      <c r="IV195" s="898"/>
      <c r="IW195" s="898"/>
      <c r="JJ195" s="898"/>
      <c r="JK195" s="898"/>
      <c r="JL195" s="898"/>
      <c r="JM195" s="898"/>
      <c r="JZ195" s="898"/>
      <c r="KA195" s="898"/>
      <c r="KB195" s="898"/>
      <c r="KC195" s="898"/>
      <c r="KP195" s="898"/>
      <c r="KQ195" s="898"/>
      <c r="KR195" s="898"/>
      <c r="KS195" s="898"/>
      <c r="LF195" s="898"/>
      <c r="LG195" s="898"/>
      <c r="LH195" s="898"/>
      <c r="LI195" s="898"/>
      <c r="LV195" s="898"/>
      <c r="LW195" s="898"/>
      <c r="LX195" s="898"/>
      <c r="LY195" s="898"/>
      <c r="ML195" s="898"/>
      <c r="MM195" s="898"/>
      <c r="MN195" s="898"/>
      <c r="MO195" s="898"/>
      <c r="NB195" s="898"/>
      <c r="NC195" s="898"/>
      <c r="ND195" s="898"/>
      <c r="NE195" s="898"/>
      <c r="NR195" s="898"/>
      <c r="NS195" s="898"/>
      <c r="NT195" s="898"/>
      <c r="NU195" s="898"/>
      <c r="OH195" s="898"/>
      <c r="OI195" s="898"/>
      <c r="OJ195" s="898"/>
      <c r="OK195" s="898"/>
      <c r="OX195" s="898"/>
      <c r="OY195" s="898"/>
      <c r="OZ195" s="898"/>
      <c r="PA195" s="898"/>
      <c r="PN195" s="898"/>
      <c r="PO195" s="898"/>
      <c r="PP195" s="898"/>
      <c r="PQ195" s="898"/>
      <c r="QD195" s="898"/>
      <c r="QE195" s="898"/>
      <c r="QF195" s="898"/>
      <c r="QG195" s="898"/>
      <c r="QT195" s="898"/>
      <c r="QU195" s="898"/>
      <c r="QV195" s="898"/>
      <c r="QW195" s="898"/>
    </row>
    <row r="196" ht="21" customHeight="1">
      <c r="A196" s="898"/>
      <c r="B196" s="953"/>
      <c r="C196" s="985" t="s">
        <v>6760</v>
      </c>
      <c r="D196" s="949"/>
      <c r="E196" s="969" t="s">
        <v>6761</v>
      </c>
      <c r="F196" s="968"/>
      <c r="G196" s="968"/>
      <c r="H196" s="968"/>
      <c r="I196" s="968"/>
      <c r="J196" s="968"/>
      <c r="K196" s="968"/>
      <c r="L196" s="968"/>
      <c r="M196" s="968"/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898"/>
      <c r="AB196" s="964"/>
      <c r="AE196" s="898"/>
      <c r="AF196" s="898"/>
      <c r="AG196" s="898"/>
      <c r="AT196" s="898"/>
      <c r="AU196" s="898"/>
      <c r="AV196" s="898"/>
      <c r="AW196" s="898"/>
      <c r="BJ196" s="898"/>
      <c r="BK196" s="898"/>
      <c r="BL196" s="898"/>
      <c r="BM196" s="898"/>
      <c r="BZ196" s="898"/>
      <c r="CA196" s="898"/>
      <c r="CB196" s="898"/>
      <c r="CC196" s="898"/>
      <c r="CP196" s="898"/>
      <c r="CQ196" s="898"/>
      <c r="CR196" s="898"/>
      <c r="CS196" s="898"/>
      <c r="DF196" s="898"/>
      <c r="DG196" s="898"/>
      <c r="DH196" s="898"/>
      <c r="DI196" s="898"/>
      <c r="DV196" s="898"/>
      <c r="DW196" s="898"/>
      <c r="DX196" s="898"/>
      <c r="DY196" s="898"/>
      <c r="EL196" s="898"/>
      <c r="EM196" s="898"/>
      <c r="EN196" s="898"/>
      <c r="EO196" s="898"/>
      <c r="FB196" s="898"/>
      <c r="FC196" s="898"/>
      <c r="FD196" s="898"/>
      <c r="FE196" s="898"/>
      <c r="FR196" s="898"/>
      <c r="FS196" s="898"/>
      <c r="FT196" s="898"/>
      <c r="FU196" s="898"/>
      <c r="GH196" s="898"/>
      <c r="GI196" s="898"/>
      <c r="GJ196" s="898"/>
      <c r="GK196" s="898"/>
      <c r="GX196" s="898"/>
      <c r="GY196" s="898"/>
      <c r="GZ196" s="898"/>
      <c r="HA196" s="898"/>
      <c r="HN196" s="898"/>
      <c r="HO196" s="898"/>
      <c r="HP196" s="898"/>
      <c r="HQ196" s="898"/>
      <c r="ID196" s="898"/>
      <c r="IE196" s="898"/>
      <c r="IF196" s="898"/>
      <c r="IG196" s="898"/>
      <c r="IT196" s="898"/>
      <c r="IU196" s="898"/>
      <c r="IV196" s="898"/>
      <c r="IW196" s="898"/>
      <c r="JJ196" s="898"/>
      <c r="JK196" s="898"/>
      <c r="JL196" s="898"/>
      <c r="JM196" s="898"/>
      <c r="JZ196" s="898"/>
      <c r="KA196" s="898"/>
      <c r="KB196" s="898"/>
      <c r="KC196" s="898"/>
      <c r="KP196" s="898"/>
      <c r="KQ196" s="898"/>
      <c r="KR196" s="898"/>
      <c r="KS196" s="898"/>
      <c r="LF196" s="898"/>
      <c r="LG196" s="898"/>
      <c r="LH196" s="898"/>
      <c r="LI196" s="898"/>
      <c r="LV196" s="898"/>
      <c r="LW196" s="898"/>
      <c r="LX196" s="898"/>
      <c r="LY196" s="898"/>
      <c r="ML196" s="898"/>
      <c r="MM196" s="898"/>
      <c r="MN196" s="898"/>
      <c r="MO196" s="898"/>
      <c r="NB196" s="898"/>
      <c r="NC196" s="898"/>
      <c r="ND196" s="898"/>
      <c r="NE196" s="898"/>
      <c r="NR196" s="898"/>
      <c r="NS196" s="898"/>
      <c r="NT196" s="898"/>
      <c r="NU196" s="898"/>
      <c r="OH196" s="898"/>
      <c r="OI196" s="898"/>
      <c r="OJ196" s="898"/>
      <c r="OK196" s="898"/>
      <c r="OX196" s="898"/>
      <c r="OY196" s="898"/>
      <c r="OZ196" s="898"/>
      <c r="PA196" s="898"/>
      <c r="PN196" s="898"/>
      <c r="PO196" s="898"/>
      <c r="PP196" s="898"/>
      <c r="PQ196" s="898"/>
      <c r="QD196" s="898"/>
      <c r="QE196" s="898"/>
      <c r="QF196" s="898"/>
      <c r="QG196" s="898"/>
      <c r="QT196" s="898"/>
      <c r="QU196" s="898"/>
      <c r="QV196" s="898"/>
      <c r="QW196" s="898"/>
    </row>
    <row r="197" ht="21" customHeight="1">
      <c r="A197" s="898"/>
      <c r="B197" s="953"/>
      <c r="C197" s="952"/>
      <c r="D197" s="953"/>
      <c r="E197" s="717"/>
      <c r="F197" s="717"/>
      <c r="G197" s="717"/>
      <c r="H197" s="717"/>
      <c r="I197" s="717"/>
      <c r="J197" s="717"/>
      <c r="K197" s="717"/>
      <c r="L197" s="717"/>
      <c r="M197" s="717"/>
      <c r="N197" s="717"/>
      <c r="O197" s="717"/>
      <c r="P197" s="717"/>
      <c r="Q197" s="717"/>
      <c r="R197" s="717"/>
      <c r="S197" s="717"/>
      <c r="T197" s="717"/>
      <c r="U197" s="717"/>
      <c r="V197" s="717"/>
      <c r="W197" s="717"/>
      <c r="X197" s="717"/>
      <c r="Y197" s="717"/>
      <c r="Z197" s="717"/>
      <c r="AA197" s="898"/>
      <c r="AB197" s="964"/>
      <c r="AE197" s="898"/>
      <c r="AF197" s="898"/>
      <c r="AG197" s="898"/>
      <c r="AT197" s="898"/>
      <c r="AU197" s="898"/>
      <c r="AV197" s="898"/>
      <c r="AW197" s="898"/>
      <c r="BJ197" s="898"/>
      <c r="BK197" s="898"/>
      <c r="BL197" s="898"/>
      <c r="BM197" s="898"/>
      <c r="BZ197" s="898"/>
      <c r="CA197" s="898"/>
      <c r="CB197" s="898"/>
      <c r="CC197" s="898"/>
      <c r="CP197" s="898"/>
      <c r="CQ197" s="898"/>
      <c r="CR197" s="898"/>
      <c r="CS197" s="898"/>
      <c r="DF197" s="898"/>
      <c r="DG197" s="898"/>
      <c r="DH197" s="898"/>
      <c r="DI197" s="898"/>
      <c r="DV197" s="898"/>
      <c r="DW197" s="898"/>
      <c r="DX197" s="898"/>
      <c r="DY197" s="898"/>
      <c r="EL197" s="898"/>
      <c r="EM197" s="898"/>
      <c r="EN197" s="898"/>
      <c r="EO197" s="898"/>
      <c r="FB197" s="898"/>
      <c r="FC197" s="898"/>
      <c r="FD197" s="898"/>
      <c r="FE197" s="898"/>
      <c r="FR197" s="898"/>
      <c r="FS197" s="898"/>
      <c r="FT197" s="898"/>
      <c r="FU197" s="898"/>
      <c r="GH197" s="898"/>
      <c r="GI197" s="898"/>
      <c r="GJ197" s="898"/>
      <c r="GK197" s="898"/>
      <c r="GX197" s="898"/>
      <c r="GY197" s="898"/>
      <c r="GZ197" s="898"/>
      <c r="HA197" s="898"/>
      <c r="HN197" s="898"/>
      <c r="HO197" s="898"/>
      <c r="HP197" s="898"/>
      <c r="HQ197" s="898"/>
      <c r="ID197" s="898"/>
      <c r="IE197" s="898"/>
      <c r="IF197" s="898"/>
      <c r="IG197" s="898"/>
      <c r="IT197" s="898"/>
      <c r="IU197" s="898"/>
      <c r="IV197" s="898"/>
      <c r="IW197" s="898"/>
      <c r="JJ197" s="898"/>
      <c r="JK197" s="898"/>
      <c r="JL197" s="898"/>
      <c r="JM197" s="898"/>
      <c r="JZ197" s="898"/>
      <c r="KA197" s="898"/>
      <c r="KB197" s="898"/>
      <c r="KC197" s="898"/>
      <c r="KP197" s="898"/>
      <c r="KQ197" s="898"/>
      <c r="KR197" s="898"/>
      <c r="KS197" s="898"/>
      <c r="LF197" s="898"/>
      <c r="LG197" s="898"/>
      <c r="LH197" s="898"/>
      <c r="LI197" s="898"/>
      <c r="LV197" s="898"/>
      <c r="LW197" s="898"/>
      <c r="LX197" s="898"/>
      <c r="LY197" s="898"/>
      <c r="ML197" s="898"/>
      <c r="MM197" s="898"/>
      <c r="MN197" s="898"/>
      <c r="MO197" s="898"/>
      <c r="NB197" s="898"/>
      <c r="NC197" s="898"/>
      <c r="ND197" s="898"/>
      <c r="NE197" s="898"/>
      <c r="NR197" s="898"/>
      <c r="NS197" s="898"/>
      <c r="NT197" s="898"/>
      <c r="NU197" s="898"/>
      <c r="OH197" s="898"/>
      <c r="OI197" s="898"/>
      <c r="OJ197" s="898"/>
      <c r="OK197" s="898"/>
      <c r="OX197" s="898"/>
      <c r="OY197" s="898"/>
      <c r="OZ197" s="898"/>
      <c r="PA197" s="898"/>
      <c r="PN197" s="898"/>
      <c r="PO197" s="898"/>
      <c r="PP197" s="898"/>
      <c r="PQ197" s="898"/>
      <c r="QD197" s="898"/>
      <c r="QE197" s="898"/>
      <c r="QF197" s="898"/>
      <c r="QG197" s="898"/>
      <c r="QT197" s="898"/>
      <c r="QU197" s="898"/>
      <c r="QV197" s="898"/>
      <c r="QW197" s="898"/>
    </row>
    <row r="198" ht="21" customHeight="1">
      <c r="A198" s="898"/>
      <c r="B198" s="953"/>
      <c r="C198" s="952"/>
      <c r="D198" s="953"/>
      <c r="E198" s="717"/>
      <c r="F198" s="717"/>
      <c r="G198" s="717"/>
      <c r="H198" s="717"/>
      <c r="I198" s="717"/>
      <c r="J198" s="717"/>
      <c r="K198" s="717"/>
      <c r="L198" s="717"/>
      <c r="M198" s="717"/>
      <c r="N198" s="717"/>
      <c r="O198" s="717"/>
      <c r="P198" s="717"/>
      <c r="Q198" s="717"/>
      <c r="R198" s="717"/>
      <c r="S198" s="717"/>
      <c r="T198" s="717"/>
      <c r="U198" s="717"/>
      <c r="V198" s="717"/>
      <c r="W198" s="717"/>
      <c r="X198" s="717"/>
      <c r="Y198" s="717"/>
      <c r="Z198" s="717"/>
      <c r="AA198" s="898"/>
      <c r="AB198" s="964"/>
      <c r="AE198" s="898"/>
      <c r="AF198" s="898"/>
      <c r="AG198" s="898"/>
      <c r="AT198" s="898"/>
      <c r="AU198" s="898"/>
      <c r="AV198" s="898"/>
      <c r="AW198" s="898"/>
      <c r="BJ198" s="898"/>
      <c r="BK198" s="898"/>
      <c r="BL198" s="898"/>
      <c r="BM198" s="898"/>
      <c r="BZ198" s="898"/>
      <c r="CA198" s="898"/>
      <c r="CB198" s="898"/>
      <c r="CC198" s="898"/>
      <c r="CP198" s="898"/>
      <c r="CQ198" s="898"/>
      <c r="CR198" s="898"/>
      <c r="CS198" s="898"/>
      <c r="DF198" s="898"/>
      <c r="DG198" s="898"/>
      <c r="DH198" s="898"/>
      <c r="DI198" s="898"/>
      <c r="DV198" s="898"/>
      <c r="DW198" s="898"/>
      <c r="DX198" s="898"/>
      <c r="DY198" s="898"/>
      <c r="EL198" s="898"/>
      <c r="EM198" s="898"/>
      <c r="EN198" s="898"/>
      <c r="EO198" s="898"/>
      <c r="FB198" s="898"/>
      <c r="FC198" s="898"/>
      <c r="FD198" s="898"/>
      <c r="FE198" s="898"/>
      <c r="FR198" s="898"/>
      <c r="FS198" s="898"/>
      <c r="FT198" s="898"/>
      <c r="FU198" s="898"/>
      <c r="GH198" s="898"/>
      <c r="GI198" s="898"/>
      <c r="GJ198" s="898"/>
      <c r="GK198" s="898"/>
      <c r="GX198" s="898"/>
      <c r="GY198" s="898"/>
      <c r="GZ198" s="898"/>
      <c r="HA198" s="898"/>
      <c r="HN198" s="898"/>
      <c r="HO198" s="898"/>
      <c r="HP198" s="898"/>
      <c r="HQ198" s="898"/>
      <c r="ID198" s="898"/>
      <c r="IE198" s="898"/>
      <c r="IF198" s="898"/>
      <c r="IG198" s="898"/>
      <c r="IT198" s="898"/>
      <c r="IU198" s="898"/>
      <c r="IV198" s="898"/>
      <c r="IW198" s="898"/>
      <c r="JJ198" s="898"/>
      <c r="JK198" s="898"/>
      <c r="JL198" s="898"/>
      <c r="JM198" s="898"/>
      <c r="JZ198" s="898"/>
      <c r="KA198" s="898"/>
      <c r="KB198" s="898"/>
      <c r="KC198" s="898"/>
      <c r="KP198" s="898"/>
      <c r="KQ198" s="898"/>
      <c r="KR198" s="898"/>
      <c r="KS198" s="898"/>
      <c r="LF198" s="898"/>
      <c r="LG198" s="898"/>
      <c r="LH198" s="898"/>
      <c r="LI198" s="898"/>
      <c r="LV198" s="898"/>
      <c r="LW198" s="898"/>
      <c r="LX198" s="898"/>
      <c r="LY198" s="898"/>
      <c r="ML198" s="898"/>
      <c r="MM198" s="898"/>
      <c r="MN198" s="898"/>
      <c r="MO198" s="898"/>
      <c r="NB198" s="898"/>
      <c r="NC198" s="898"/>
      <c r="ND198" s="898"/>
      <c r="NE198" s="898"/>
      <c r="NR198" s="898"/>
      <c r="NS198" s="898"/>
      <c r="NT198" s="898"/>
      <c r="NU198" s="898"/>
      <c r="OH198" s="898"/>
      <c r="OI198" s="898"/>
      <c r="OJ198" s="898"/>
      <c r="OK198" s="898"/>
      <c r="OX198" s="898"/>
      <c r="OY198" s="898"/>
      <c r="OZ198" s="898"/>
      <c r="PA198" s="898"/>
      <c r="PN198" s="898"/>
      <c r="PO198" s="898"/>
      <c r="PP198" s="898"/>
      <c r="PQ198" s="898"/>
      <c r="QD198" s="898"/>
      <c r="QE198" s="898"/>
      <c r="QF198" s="898"/>
      <c r="QG198" s="898"/>
      <c r="QT198" s="898"/>
      <c r="QU198" s="898"/>
      <c r="QV198" s="898"/>
      <c r="QW198" s="898"/>
    </row>
    <row r="199" ht="21" customHeight="1">
      <c r="A199" s="898"/>
      <c r="B199" s="953"/>
      <c r="C199" s="952"/>
      <c r="D199" s="953"/>
      <c r="E199" s="717"/>
      <c r="F199" s="717"/>
      <c r="G199" s="717"/>
      <c r="H199" s="717"/>
      <c r="I199" s="717"/>
      <c r="J199" s="717"/>
      <c r="K199" s="717"/>
      <c r="L199" s="717"/>
      <c r="M199" s="717"/>
      <c r="N199" s="717"/>
      <c r="O199" s="717"/>
      <c r="P199" s="717"/>
      <c r="Q199" s="717"/>
      <c r="R199" s="717"/>
      <c r="S199" s="717"/>
      <c r="T199" s="717"/>
      <c r="U199" s="717"/>
      <c r="V199" s="717"/>
      <c r="W199" s="717"/>
      <c r="X199" s="717"/>
      <c r="Y199" s="717"/>
      <c r="Z199" s="717"/>
      <c r="AA199" s="898"/>
      <c r="AB199" s="964"/>
      <c r="AE199" s="898"/>
      <c r="AF199" s="898"/>
      <c r="AG199" s="898"/>
      <c r="AT199" s="898"/>
      <c r="AU199" s="898"/>
      <c r="AV199" s="898"/>
      <c r="AW199" s="898"/>
      <c r="BJ199" s="898"/>
      <c r="BK199" s="898"/>
      <c r="BL199" s="898"/>
      <c r="BM199" s="898"/>
      <c r="BZ199" s="898"/>
      <c r="CA199" s="898"/>
      <c r="CB199" s="898"/>
      <c r="CC199" s="898"/>
      <c r="CP199" s="898"/>
      <c r="CQ199" s="898"/>
      <c r="CR199" s="898"/>
      <c r="CS199" s="898"/>
      <c r="DF199" s="898"/>
      <c r="DG199" s="898"/>
      <c r="DH199" s="898"/>
      <c r="DI199" s="898"/>
      <c r="DV199" s="898"/>
      <c r="DW199" s="898"/>
      <c r="DX199" s="898"/>
      <c r="DY199" s="898"/>
      <c r="EL199" s="898"/>
      <c r="EM199" s="898"/>
      <c r="EN199" s="898"/>
      <c r="EO199" s="898"/>
      <c r="FB199" s="898"/>
      <c r="FC199" s="898"/>
      <c r="FD199" s="898"/>
      <c r="FE199" s="898"/>
      <c r="FR199" s="898"/>
      <c r="FS199" s="898"/>
      <c r="FT199" s="898"/>
      <c r="FU199" s="898"/>
      <c r="GH199" s="898"/>
      <c r="GI199" s="898"/>
      <c r="GJ199" s="898"/>
      <c r="GK199" s="898"/>
      <c r="GX199" s="898"/>
      <c r="GY199" s="898"/>
      <c r="GZ199" s="898"/>
      <c r="HA199" s="898"/>
      <c r="HN199" s="898"/>
      <c r="HO199" s="898"/>
      <c r="HP199" s="898"/>
      <c r="HQ199" s="898"/>
      <c r="ID199" s="898"/>
      <c r="IE199" s="898"/>
      <c r="IF199" s="898"/>
      <c r="IG199" s="898"/>
      <c r="IT199" s="898"/>
      <c r="IU199" s="898"/>
      <c r="IV199" s="898"/>
      <c r="IW199" s="898"/>
      <c r="JJ199" s="898"/>
      <c r="JK199" s="898"/>
      <c r="JL199" s="898"/>
      <c r="JM199" s="898"/>
      <c r="JZ199" s="898"/>
      <c r="KA199" s="898"/>
      <c r="KB199" s="898"/>
      <c r="KC199" s="898"/>
      <c r="KP199" s="898"/>
      <c r="KQ199" s="898"/>
      <c r="KR199" s="898"/>
      <c r="KS199" s="898"/>
      <c r="LF199" s="898"/>
      <c r="LG199" s="898"/>
      <c r="LH199" s="898"/>
      <c r="LI199" s="898"/>
      <c r="LV199" s="898"/>
      <c r="LW199" s="898"/>
      <c r="LX199" s="898"/>
      <c r="LY199" s="898"/>
      <c r="ML199" s="898"/>
      <c r="MM199" s="898"/>
      <c r="MN199" s="898"/>
      <c r="MO199" s="898"/>
      <c r="NB199" s="898"/>
      <c r="NC199" s="898"/>
      <c r="ND199" s="898"/>
      <c r="NE199" s="898"/>
      <c r="NR199" s="898"/>
      <c r="NS199" s="898"/>
      <c r="NT199" s="898"/>
      <c r="NU199" s="898"/>
      <c r="OH199" s="898"/>
      <c r="OI199" s="898"/>
      <c r="OJ199" s="898"/>
      <c r="OK199" s="898"/>
      <c r="OX199" s="898"/>
      <c r="OY199" s="898"/>
      <c r="OZ199" s="898"/>
      <c r="PA199" s="898"/>
      <c r="PN199" s="898"/>
      <c r="PO199" s="898"/>
      <c r="PP199" s="898"/>
      <c r="PQ199" s="898"/>
      <c r="QD199" s="898"/>
      <c r="QE199" s="898"/>
      <c r="QF199" s="898"/>
      <c r="QG199" s="898"/>
      <c r="QT199" s="898"/>
      <c r="QU199" s="898"/>
      <c r="QV199" s="898"/>
      <c r="QW199" s="898"/>
    </row>
    <row r="200" ht="21" customHeight="1">
      <c r="A200" s="898"/>
      <c r="B200" s="986" t="s">
        <v>6762</v>
      </c>
      <c r="C200" s="952"/>
      <c r="D200" s="953"/>
      <c r="E200" s="717"/>
      <c r="F200" s="717"/>
      <c r="G200" s="717"/>
      <c r="H200" s="717"/>
      <c r="I200" s="717"/>
      <c r="J200" s="717"/>
      <c r="K200" s="717"/>
      <c r="L200" s="717"/>
      <c r="M200" s="717"/>
      <c r="N200" s="717"/>
      <c r="O200" s="717"/>
      <c r="P200" s="717"/>
      <c r="Q200" s="717"/>
      <c r="R200" s="717"/>
      <c r="S200" s="717"/>
      <c r="T200" s="717"/>
      <c r="U200" s="717"/>
      <c r="V200" s="717"/>
      <c r="W200" s="717"/>
      <c r="X200" s="717"/>
      <c r="Y200" s="717"/>
      <c r="Z200" s="717"/>
      <c r="AA200" s="898"/>
      <c r="AB200" s="964"/>
      <c r="AE200" s="898"/>
      <c r="AF200" s="898"/>
      <c r="AG200" s="898"/>
      <c r="AT200" s="898"/>
      <c r="AU200" s="898"/>
      <c r="AV200" s="898"/>
      <c r="AW200" s="898"/>
      <c r="BJ200" s="898"/>
      <c r="BK200" s="898"/>
      <c r="BL200" s="898"/>
      <c r="BM200" s="898"/>
      <c r="BZ200" s="898"/>
      <c r="CA200" s="898"/>
      <c r="CB200" s="898"/>
      <c r="CC200" s="898"/>
      <c r="CP200" s="898"/>
      <c r="CQ200" s="898"/>
      <c r="CR200" s="898"/>
      <c r="CS200" s="898"/>
      <c r="DF200" s="898"/>
      <c r="DG200" s="898"/>
      <c r="DH200" s="898"/>
      <c r="DI200" s="898"/>
      <c r="DV200" s="898"/>
      <c r="DW200" s="898"/>
      <c r="DX200" s="898"/>
      <c r="DY200" s="898"/>
      <c r="EL200" s="898"/>
      <c r="EM200" s="898"/>
      <c r="EN200" s="898"/>
      <c r="EO200" s="898"/>
      <c r="FB200" s="898"/>
      <c r="FC200" s="898"/>
      <c r="FD200" s="898"/>
      <c r="FE200" s="898"/>
      <c r="FR200" s="898"/>
      <c r="FS200" s="898"/>
      <c r="FT200" s="898"/>
      <c r="FU200" s="898"/>
      <c r="GH200" s="898"/>
      <c r="GI200" s="898"/>
      <c r="GJ200" s="898"/>
      <c r="GK200" s="898"/>
      <c r="GX200" s="898"/>
      <c r="GY200" s="898"/>
      <c r="GZ200" s="898"/>
      <c r="HA200" s="898"/>
      <c r="HN200" s="898"/>
      <c r="HO200" s="898"/>
      <c r="HP200" s="898"/>
      <c r="HQ200" s="898"/>
      <c r="ID200" s="898"/>
      <c r="IE200" s="898"/>
      <c r="IF200" s="898"/>
      <c r="IG200" s="898"/>
      <c r="IT200" s="898"/>
      <c r="IU200" s="898"/>
      <c r="IV200" s="898"/>
      <c r="IW200" s="898"/>
      <c r="JJ200" s="898"/>
      <c r="JK200" s="898"/>
      <c r="JL200" s="898"/>
      <c r="JM200" s="898"/>
      <c r="JZ200" s="898"/>
      <c r="KA200" s="898"/>
      <c r="KB200" s="898"/>
      <c r="KC200" s="898"/>
      <c r="KP200" s="898"/>
      <c r="KQ200" s="898"/>
      <c r="KR200" s="898"/>
      <c r="KS200" s="898"/>
      <c r="LF200" s="898"/>
      <c r="LG200" s="898"/>
      <c r="LH200" s="898"/>
      <c r="LI200" s="898"/>
      <c r="LV200" s="898"/>
      <c r="LW200" s="898"/>
      <c r="LX200" s="898"/>
      <c r="LY200" s="898"/>
      <c r="ML200" s="898"/>
      <c r="MM200" s="898"/>
      <c r="MN200" s="898"/>
      <c r="MO200" s="898"/>
      <c r="NB200" s="898"/>
      <c r="NC200" s="898"/>
      <c r="ND200" s="898"/>
      <c r="NE200" s="898"/>
      <c r="NR200" s="898"/>
      <c r="NS200" s="898"/>
      <c r="NT200" s="898"/>
      <c r="NU200" s="898"/>
      <c r="OH200" s="898"/>
      <c r="OI200" s="898"/>
      <c r="OJ200" s="898"/>
      <c r="OK200" s="898"/>
      <c r="OX200" s="898"/>
      <c r="OY200" s="898"/>
      <c r="OZ200" s="898"/>
      <c r="PA200" s="898"/>
      <c r="PN200" s="898"/>
      <c r="PO200" s="898"/>
      <c r="PP200" s="898"/>
      <c r="PQ200" s="898"/>
      <c r="QD200" s="898"/>
      <c r="QE200" s="898"/>
      <c r="QF200" s="898"/>
      <c r="QG200" s="898"/>
      <c r="QT200" s="898"/>
      <c r="QU200" s="898"/>
      <c r="QV200" s="898"/>
      <c r="QW200" s="898"/>
    </row>
    <row r="201" ht="69" customHeight="1">
      <c r="A201" s="898"/>
      <c r="B201" s="953"/>
      <c r="C201" s="955"/>
      <c r="D201" s="956"/>
      <c r="E201" s="552"/>
      <c r="F201" s="552"/>
      <c r="G201" s="552"/>
      <c r="H201" s="552"/>
      <c r="I201" s="552"/>
      <c r="J201" s="552"/>
      <c r="K201" s="552"/>
      <c r="L201" s="552"/>
      <c r="M201" s="552"/>
      <c r="N201" s="552"/>
      <c r="O201" s="552"/>
      <c r="P201" s="552"/>
      <c r="Q201" s="552"/>
      <c r="R201" s="552"/>
      <c r="S201" s="552"/>
      <c r="T201" s="552"/>
      <c r="U201" s="552"/>
      <c r="V201" s="552"/>
      <c r="W201" s="552"/>
      <c r="X201" s="552"/>
      <c r="Y201" s="552"/>
      <c r="Z201" s="552"/>
      <c r="AA201" s="898"/>
      <c r="AB201" s="964"/>
      <c r="AE201" s="898"/>
      <c r="AF201" s="898"/>
      <c r="AG201" s="898"/>
      <c r="AT201" s="898"/>
      <c r="AU201" s="898"/>
      <c r="AV201" s="898"/>
      <c r="AW201" s="898"/>
      <c r="BJ201" s="898"/>
      <c r="BK201" s="898"/>
      <c r="BL201" s="898"/>
      <c r="BM201" s="898"/>
      <c r="BZ201" s="898"/>
      <c r="CA201" s="898"/>
      <c r="CB201" s="898"/>
      <c r="CC201" s="898"/>
      <c r="CP201" s="898"/>
      <c r="CQ201" s="898"/>
      <c r="CR201" s="898"/>
      <c r="CS201" s="898"/>
      <c r="DF201" s="898"/>
      <c r="DG201" s="898"/>
      <c r="DH201" s="898"/>
      <c r="DI201" s="898"/>
      <c r="DV201" s="898"/>
      <c r="DW201" s="898"/>
      <c r="DX201" s="898"/>
      <c r="DY201" s="898"/>
      <c r="EL201" s="898"/>
      <c r="EM201" s="898"/>
      <c r="EN201" s="898"/>
      <c r="EO201" s="898"/>
      <c r="FB201" s="898"/>
      <c r="FC201" s="898"/>
      <c r="FD201" s="898"/>
      <c r="FE201" s="898"/>
      <c r="FR201" s="898"/>
      <c r="FS201" s="898"/>
      <c r="FT201" s="898"/>
      <c r="FU201" s="898"/>
      <c r="GH201" s="898"/>
      <c r="GI201" s="898"/>
      <c r="GJ201" s="898"/>
      <c r="GK201" s="898"/>
      <c r="GX201" s="898"/>
      <c r="GY201" s="898"/>
      <c r="GZ201" s="898"/>
      <c r="HA201" s="898"/>
      <c r="HN201" s="898"/>
      <c r="HO201" s="898"/>
      <c r="HP201" s="898"/>
      <c r="HQ201" s="898"/>
      <c r="ID201" s="898"/>
      <c r="IE201" s="898"/>
      <c r="IF201" s="898"/>
      <c r="IG201" s="898"/>
      <c r="IT201" s="898"/>
      <c r="IU201" s="898"/>
      <c r="IV201" s="898"/>
      <c r="IW201" s="898"/>
      <c r="JJ201" s="898"/>
      <c r="JK201" s="898"/>
      <c r="JL201" s="898"/>
      <c r="JM201" s="898"/>
      <c r="JZ201" s="898"/>
      <c r="KA201" s="898"/>
      <c r="KB201" s="898"/>
      <c r="KC201" s="898"/>
      <c r="KP201" s="898"/>
      <c r="KQ201" s="898"/>
      <c r="KR201" s="898"/>
      <c r="KS201" s="898"/>
      <c r="LF201" s="898"/>
      <c r="LG201" s="898"/>
      <c r="LH201" s="898"/>
      <c r="LI201" s="898"/>
      <c r="LV201" s="898"/>
      <c r="LW201" s="898"/>
      <c r="LX201" s="898"/>
      <c r="LY201" s="898"/>
      <c r="ML201" s="898"/>
      <c r="MM201" s="898"/>
      <c r="MN201" s="898"/>
      <c r="MO201" s="898"/>
      <c r="NB201" s="898"/>
      <c r="NC201" s="898"/>
      <c r="ND201" s="898"/>
      <c r="NE201" s="898"/>
      <c r="NR201" s="898"/>
      <c r="NS201" s="898"/>
      <c r="NT201" s="898"/>
      <c r="NU201" s="898"/>
      <c r="OH201" s="898"/>
      <c r="OI201" s="898"/>
      <c r="OJ201" s="898"/>
      <c r="OK201" s="898"/>
      <c r="OX201" s="898"/>
      <c r="OY201" s="898"/>
      <c r="OZ201" s="898"/>
      <c r="PA201" s="898"/>
      <c r="PN201" s="898"/>
      <c r="PO201" s="898"/>
      <c r="PP201" s="898"/>
      <c r="PQ201" s="898"/>
      <c r="QD201" s="898"/>
      <c r="QE201" s="898"/>
      <c r="QF201" s="898"/>
      <c r="QG201" s="898"/>
      <c r="QT201" s="898"/>
      <c r="QU201" s="898"/>
      <c r="QV201" s="898"/>
      <c r="QW201" s="898"/>
    </row>
    <row r="202" ht="21" customHeight="1">
      <c r="A202" s="898"/>
      <c r="B202" s="953"/>
      <c r="C202" s="983" t="s">
        <v>6763</v>
      </c>
      <c r="D202" s="949"/>
      <c r="E202" s="985" t="s">
        <v>6764</v>
      </c>
      <c r="F202" s="985"/>
      <c r="G202" s="985"/>
      <c r="H202" s="985"/>
      <c r="I202" s="985"/>
      <c r="J202" s="985"/>
      <c r="K202" s="985"/>
      <c r="L202" s="985"/>
      <c r="M202" s="985"/>
      <c r="N202" s="985"/>
      <c r="O202" s="985"/>
      <c r="P202" s="985"/>
      <c r="Q202" s="985"/>
      <c r="R202" s="985"/>
      <c r="S202" s="985"/>
      <c r="T202" s="985"/>
      <c r="U202" s="985"/>
      <c r="V202" s="985"/>
      <c r="W202" s="985"/>
      <c r="X202" s="985"/>
      <c r="Y202" s="985"/>
      <c r="Z202" s="985"/>
      <c r="AA202" s="898"/>
      <c r="AB202" s="964"/>
      <c r="AE202" s="898"/>
      <c r="AF202" s="898"/>
      <c r="AG202" s="898"/>
      <c r="AT202" s="898"/>
      <c r="AU202" s="898"/>
      <c r="AV202" s="898"/>
      <c r="AW202" s="898"/>
      <c r="BJ202" s="898"/>
      <c r="BK202" s="898"/>
      <c r="BL202" s="898"/>
      <c r="BM202" s="898"/>
      <c r="BZ202" s="898"/>
      <c r="CA202" s="898"/>
      <c r="CB202" s="898"/>
      <c r="CC202" s="898"/>
      <c r="CP202" s="898"/>
      <c r="CQ202" s="898"/>
      <c r="CR202" s="898"/>
      <c r="CS202" s="898"/>
      <c r="DF202" s="898"/>
      <c r="DG202" s="898"/>
      <c r="DH202" s="898"/>
      <c r="DI202" s="898"/>
      <c r="DV202" s="898"/>
      <c r="DW202" s="898"/>
      <c r="DX202" s="898"/>
      <c r="DY202" s="898"/>
      <c r="EL202" s="898"/>
      <c r="EM202" s="898"/>
      <c r="EN202" s="898"/>
      <c r="EO202" s="898"/>
      <c r="FB202" s="898"/>
      <c r="FC202" s="898"/>
      <c r="FD202" s="898"/>
      <c r="FE202" s="898"/>
      <c r="FR202" s="898"/>
      <c r="FS202" s="898"/>
      <c r="FT202" s="898"/>
      <c r="FU202" s="898"/>
      <c r="GH202" s="898"/>
      <c r="GI202" s="898"/>
      <c r="GJ202" s="898"/>
      <c r="GK202" s="898"/>
      <c r="GX202" s="898"/>
      <c r="GY202" s="898"/>
      <c r="GZ202" s="898"/>
      <c r="HA202" s="898"/>
      <c r="HN202" s="898"/>
      <c r="HO202" s="898"/>
      <c r="HP202" s="898"/>
      <c r="HQ202" s="898"/>
      <c r="ID202" s="898"/>
      <c r="IE202" s="898"/>
      <c r="IF202" s="898"/>
      <c r="IG202" s="898"/>
      <c r="IT202" s="898"/>
      <c r="IU202" s="898"/>
      <c r="IV202" s="898"/>
      <c r="IW202" s="898"/>
      <c r="JJ202" s="898"/>
      <c r="JK202" s="898"/>
      <c r="JL202" s="898"/>
      <c r="JM202" s="898"/>
      <c r="JZ202" s="898"/>
      <c r="KA202" s="898"/>
      <c r="KB202" s="898"/>
      <c r="KC202" s="898"/>
      <c r="KP202" s="898"/>
      <c r="KQ202" s="898"/>
      <c r="KR202" s="898"/>
      <c r="KS202" s="898"/>
      <c r="LF202" s="898"/>
      <c r="LG202" s="898"/>
      <c r="LH202" s="898"/>
      <c r="LI202" s="898"/>
      <c r="LV202" s="898"/>
      <c r="LW202" s="898"/>
      <c r="LX202" s="898"/>
      <c r="LY202" s="898"/>
      <c r="ML202" s="898"/>
      <c r="MM202" s="898"/>
      <c r="MN202" s="898"/>
      <c r="MO202" s="898"/>
      <c r="NB202" s="898"/>
      <c r="NC202" s="898"/>
      <c r="ND202" s="898"/>
      <c r="NE202" s="898"/>
      <c r="NR202" s="898"/>
      <c r="NS202" s="898"/>
      <c r="NT202" s="898"/>
      <c r="NU202" s="898"/>
      <c r="OH202" s="898"/>
      <c r="OI202" s="898"/>
      <c r="OJ202" s="898"/>
      <c r="OK202" s="898"/>
      <c r="OX202" s="898"/>
      <c r="OY202" s="898"/>
      <c r="OZ202" s="898"/>
      <c r="PA202" s="898"/>
      <c r="PN202" s="898"/>
      <c r="PO202" s="898"/>
      <c r="PP202" s="898"/>
      <c r="PQ202" s="898"/>
      <c r="QD202" s="898"/>
      <c r="QE202" s="898"/>
      <c r="QF202" s="898"/>
      <c r="QG202" s="898"/>
      <c r="QT202" s="898"/>
      <c r="QU202" s="898"/>
      <c r="QV202" s="898"/>
      <c r="QW202" s="898"/>
    </row>
    <row r="203" ht="11.25" customHeight="1">
      <c r="A203" s="898"/>
      <c r="B203" s="953"/>
      <c r="C203" s="952"/>
      <c r="D203" s="953"/>
      <c r="E203" s="717"/>
      <c r="F203" s="717"/>
      <c r="G203" s="717"/>
      <c r="H203" s="717"/>
      <c r="I203" s="717"/>
      <c r="J203" s="717"/>
      <c r="K203" s="717"/>
      <c r="L203" s="717"/>
      <c r="M203" s="717"/>
      <c r="N203" s="717"/>
      <c r="O203" s="717"/>
      <c r="P203" s="717"/>
      <c r="Q203" s="717"/>
      <c r="R203" s="717"/>
      <c r="S203" s="717"/>
      <c r="T203" s="717"/>
      <c r="U203" s="717"/>
      <c r="V203" s="717"/>
      <c r="W203" s="717"/>
      <c r="X203" s="717"/>
      <c r="Y203" s="717"/>
      <c r="Z203" s="717"/>
      <c r="AA203" s="898"/>
      <c r="AB203" s="964"/>
      <c r="AE203" s="898"/>
      <c r="AF203" s="898"/>
      <c r="AG203" s="898"/>
      <c r="AT203" s="898"/>
      <c r="AU203" s="898"/>
      <c r="AV203" s="898"/>
      <c r="AW203" s="898"/>
      <c r="BJ203" s="898"/>
      <c r="BK203" s="898"/>
      <c r="BL203" s="898"/>
      <c r="BM203" s="898"/>
      <c r="BZ203" s="898"/>
      <c r="CA203" s="898"/>
      <c r="CB203" s="898"/>
      <c r="CC203" s="898"/>
      <c r="CP203" s="898"/>
      <c r="CQ203" s="898"/>
      <c r="CR203" s="898"/>
      <c r="CS203" s="898"/>
      <c r="DF203" s="898"/>
      <c r="DG203" s="898"/>
      <c r="DH203" s="898"/>
      <c r="DI203" s="898"/>
      <c r="DV203" s="898"/>
      <c r="DW203" s="898"/>
      <c r="DX203" s="898"/>
      <c r="DY203" s="898"/>
      <c r="EL203" s="898"/>
      <c r="EM203" s="898"/>
      <c r="EN203" s="898"/>
      <c r="EO203" s="898"/>
      <c r="FB203" s="898"/>
      <c r="FC203" s="898"/>
      <c r="FD203" s="898"/>
      <c r="FE203" s="898"/>
      <c r="FR203" s="898"/>
      <c r="FS203" s="898"/>
      <c r="FT203" s="898"/>
      <c r="FU203" s="898"/>
      <c r="GH203" s="898"/>
      <c r="GI203" s="898"/>
      <c r="GJ203" s="898"/>
      <c r="GK203" s="898"/>
      <c r="GX203" s="898"/>
      <c r="GY203" s="898"/>
      <c r="GZ203" s="898"/>
      <c r="HA203" s="898"/>
      <c r="HN203" s="898"/>
      <c r="HO203" s="898"/>
      <c r="HP203" s="898"/>
      <c r="HQ203" s="898"/>
      <c r="ID203" s="898"/>
      <c r="IE203" s="898"/>
      <c r="IF203" s="898"/>
      <c r="IG203" s="898"/>
      <c r="IT203" s="898"/>
      <c r="IU203" s="898"/>
      <c r="IV203" s="898"/>
      <c r="IW203" s="898"/>
      <c r="JJ203" s="898"/>
      <c r="JK203" s="898"/>
      <c r="JL203" s="898"/>
      <c r="JM203" s="898"/>
      <c r="JZ203" s="898"/>
      <c r="KA203" s="898"/>
      <c r="KB203" s="898"/>
      <c r="KC203" s="898"/>
      <c r="KP203" s="898"/>
      <c r="KQ203" s="898"/>
      <c r="KR203" s="898"/>
      <c r="KS203" s="898"/>
      <c r="LF203" s="898"/>
      <c r="LG203" s="898"/>
      <c r="LH203" s="898"/>
      <c r="LI203" s="898"/>
      <c r="LV203" s="898"/>
      <c r="LW203" s="898"/>
      <c r="LX203" s="898"/>
      <c r="LY203" s="898"/>
      <c r="ML203" s="898"/>
      <c r="MM203" s="898"/>
      <c r="MN203" s="898"/>
      <c r="MO203" s="898"/>
      <c r="NB203" s="898"/>
      <c r="NC203" s="898"/>
      <c r="ND203" s="898"/>
      <c r="NE203" s="898"/>
      <c r="NR203" s="898"/>
      <c r="NS203" s="898"/>
      <c r="NT203" s="898"/>
      <c r="NU203" s="898"/>
      <c r="OH203" s="898"/>
      <c r="OI203" s="898"/>
      <c r="OJ203" s="898"/>
      <c r="OK203" s="898"/>
      <c r="OX203" s="898"/>
      <c r="OY203" s="898"/>
      <c r="OZ203" s="898"/>
      <c r="PA203" s="898"/>
      <c r="PN203" s="898"/>
      <c r="PO203" s="898"/>
      <c r="PP203" s="898"/>
      <c r="PQ203" s="898"/>
      <c r="QD203" s="898"/>
      <c r="QE203" s="898"/>
      <c r="QF203" s="898"/>
      <c r="QG203" s="898"/>
      <c r="QT203" s="898"/>
      <c r="QU203" s="898"/>
      <c r="QV203" s="898"/>
      <c r="QW203" s="898"/>
    </row>
    <row r="204" ht="21" hidden="1" customHeight="1">
      <c r="A204" s="898"/>
      <c r="B204" s="953"/>
      <c r="C204" s="952"/>
      <c r="D204" s="953"/>
      <c r="E204" s="717"/>
      <c r="F204" s="717"/>
      <c r="G204" s="717"/>
      <c r="H204" s="717"/>
      <c r="I204" s="717"/>
      <c r="J204" s="717"/>
      <c r="K204" s="717"/>
      <c r="L204" s="717"/>
      <c r="M204" s="717"/>
      <c r="N204" s="717"/>
      <c r="O204" s="717"/>
      <c r="P204" s="717"/>
      <c r="Q204" s="717"/>
      <c r="R204" s="717"/>
      <c r="S204" s="717"/>
      <c r="T204" s="717"/>
      <c r="U204" s="717"/>
      <c r="V204" s="717"/>
      <c r="W204" s="717"/>
      <c r="X204" s="717"/>
      <c r="Y204" s="717"/>
      <c r="Z204" s="717"/>
      <c r="AA204" s="898"/>
      <c r="AB204" s="964"/>
      <c r="AE204" s="898"/>
      <c r="AF204" s="898"/>
      <c r="AG204" s="898"/>
      <c r="AT204" s="898"/>
      <c r="AU204" s="898"/>
      <c r="AV204" s="898"/>
      <c r="AW204" s="898"/>
      <c r="BJ204" s="898"/>
      <c r="BK204" s="898"/>
      <c r="BL204" s="898"/>
      <c r="BM204" s="898"/>
      <c r="BZ204" s="898"/>
      <c r="CA204" s="898"/>
      <c r="CB204" s="898"/>
      <c r="CC204" s="898"/>
      <c r="CP204" s="898"/>
      <c r="CQ204" s="898"/>
      <c r="CR204" s="898"/>
      <c r="CS204" s="898"/>
      <c r="DF204" s="898"/>
      <c r="DG204" s="898"/>
      <c r="DH204" s="898"/>
      <c r="DI204" s="898"/>
      <c r="DV204" s="898"/>
      <c r="DW204" s="898"/>
      <c r="DX204" s="898"/>
      <c r="DY204" s="898"/>
      <c r="EL204" s="898"/>
      <c r="EM204" s="898"/>
      <c r="EN204" s="898"/>
      <c r="EO204" s="898"/>
      <c r="FB204" s="898"/>
      <c r="FC204" s="898"/>
      <c r="FD204" s="898"/>
      <c r="FE204" s="898"/>
      <c r="FR204" s="898"/>
      <c r="FS204" s="898"/>
      <c r="FT204" s="898"/>
      <c r="FU204" s="898"/>
      <c r="GH204" s="898"/>
      <c r="GI204" s="898"/>
      <c r="GJ204" s="898"/>
      <c r="GK204" s="898"/>
      <c r="GX204" s="898"/>
      <c r="GY204" s="898"/>
      <c r="GZ204" s="898"/>
      <c r="HA204" s="898"/>
      <c r="HN204" s="898"/>
      <c r="HO204" s="898"/>
      <c r="HP204" s="898"/>
      <c r="HQ204" s="898"/>
      <c r="ID204" s="898"/>
      <c r="IE204" s="898"/>
      <c r="IF204" s="898"/>
      <c r="IG204" s="898"/>
      <c r="IT204" s="898"/>
      <c r="IU204" s="898"/>
      <c r="IV204" s="898"/>
      <c r="IW204" s="898"/>
      <c r="JJ204" s="898"/>
      <c r="JK204" s="898"/>
      <c r="JL204" s="898"/>
      <c r="JM204" s="898"/>
      <c r="JZ204" s="898"/>
      <c r="KA204" s="898"/>
      <c r="KB204" s="898"/>
      <c r="KC204" s="898"/>
      <c r="KP204" s="898"/>
      <c r="KQ204" s="898"/>
      <c r="KR204" s="898"/>
      <c r="KS204" s="898"/>
      <c r="LF204" s="898"/>
      <c r="LG204" s="898"/>
      <c r="LH204" s="898"/>
      <c r="LI204" s="898"/>
      <c r="LV204" s="898"/>
      <c r="LW204" s="898"/>
      <c r="LX204" s="898"/>
      <c r="LY204" s="898"/>
      <c r="ML204" s="898"/>
      <c r="MM204" s="898"/>
      <c r="MN204" s="898"/>
      <c r="MO204" s="898"/>
      <c r="NB204" s="898"/>
      <c r="NC204" s="898"/>
      <c r="ND204" s="898"/>
      <c r="NE204" s="898"/>
      <c r="NR204" s="898"/>
      <c r="NS204" s="898"/>
      <c r="NT204" s="898"/>
      <c r="NU204" s="898"/>
      <c r="OH204" s="898"/>
      <c r="OI204" s="898"/>
      <c r="OJ204" s="898"/>
      <c r="OK204" s="898"/>
      <c r="OX204" s="898"/>
      <c r="OY204" s="898"/>
      <c r="OZ204" s="898"/>
      <c r="PA204" s="898"/>
      <c r="PN204" s="898"/>
      <c r="PO204" s="898"/>
      <c r="PP204" s="898"/>
      <c r="PQ204" s="898"/>
      <c r="QD204" s="898"/>
      <c r="QE204" s="898"/>
      <c r="QF204" s="898"/>
      <c r="QG204" s="898"/>
      <c r="QT204" s="898"/>
      <c r="QU204" s="898"/>
      <c r="QV204" s="898"/>
      <c r="QW204" s="898"/>
    </row>
    <row r="205" ht="17.25" hidden="1" customHeight="1">
      <c r="A205" s="898"/>
      <c r="B205" s="953"/>
      <c r="C205" s="952"/>
      <c r="D205" s="953"/>
      <c r="E205" s="717"/>
      <c r="F205" s="717"/>
      <c r="G205" s="717"/>
      <c r="H205" s="717"/>
      <c r="I205" s="717"/>
      <c r="J205" s="717"/>
      <c r="K205" s="717"/>
      <c r="L205" s="717"/>
      <c r="M205" s="717"/>
      <c r="N205" s="717"/>
      <c r="O205" s="717"/>
      <c r="P205" s="717"/>
      <c r="Q205" s="717"/>
      <c r="R205" s="717"/>
      <c r="S205" s="717"/>
      <c r="T205" s="717"/>
      <c r="U205" s="717"/>
      <c r="V205" s="717"/>
      <c r="W205" s="717"/>
      <c r="X205" s="717"/>
      <c r="Y205" s="717"/>
      <c r="Z205" s="717"/>
      <c r="AA205" s="898"/>
      <c r="AB205" s="964"/>
      <c r="AE205" s="898"/>
      <c r="AF205" s="898"/>
      <c r="AG205" s="898"/>
      <c r="AT205" s="898"/>
      <c r="AU205" s="898"/>
      <c r="AV205" s="898"/>
      <c r="AW205" s="898"/>
      <c r="BJ205" s="898"/>
      <c r="BK205" s="898"/>
      <c r="BL205" s="898"/>
      <c r="BM205" s="898"/>
      <c r="BZ205" s="898"/>
      <c r="CA205" s="898"/>
      <c r="CB205" s="898"/>
      <c r="CC205" s="898"/>
      <c r="CP205" s="898"/>
      <c r="CQ205" s="898"/>
      <c r="CR205" s="898"/>
      <c r="CS205" s="898"/>
      <c r="DF205" s="898"/>
      <c r="DG205" s="898"/>
      <c r="DH205" s="898"/>
      <c r="DI205" s="898"/>
      <c r="DV205" s="898"/>
      <c r="DW205" s="898"/>
      <c r="DX205" s="898"/>
      <c r="DY205" s="898"/>
      <c r="EL205" s="898"/>
      <c r="EM205" s="898"/>
      <c r="EN205" s="898"/>
      <c r="EO205" s="898"/>
      <c r="FB205" s="898"/>
      <c r="FC205" s="898"/>
      <c r="FD205" s="898"/>
      <c r="FE205" s="898"/>
      <c r="FR205" s="898"/>
      <c r="FS205" s="898"/>
      <c r="FT205" s="898"/>
      <c r="FU205" s="898"/>
      <c r="GH205" s="898"/>
      <c r="GI205" s="898"/>
      <c r="GJ205" s="898"/>
      <c r="GK205" s="898"/>
      <c r="GX205" s="898"/>
      <c r="GY205" s="898"/>
      <c r="GZ205" s="898"/>
      <c r="HA205" s="898"/>
      <c r="HN205" s="898"/>
      <c r="HO205" s="898"/>
      <c r="HP205" s="898"/>
      <c r="HQ205" s="898"/>
      <c r="ID205" s="898"/>
      <c r="IE205" s="898"/>
      <c r="IF205" s="898"/>
      <c r="IG205" s="898"/>
      <c r="IT205" s="898"/>
      <c r="IU205" s="898"/>
      <c r="IV205" s="898"/>
      <c r="IW205" s="898"/>
      <c r="JJ205" s="898"/>
      <c r="JK205" s="898"/>
      <c r="JL205" s="898"/>
      <c r="JM205" s="898"/>
      <c r="JZ205" s="898"/>
      <c r="KA205" s="898"/>
      <c r="KB205" s="898"/>
      <c r="KC205" s="898"/>
      <c r="KP205" s="898"/>
      <c r="KQ205" s="898"/>
      <c r="KR205" s="898"/>
      <c r="KS205" s="898"/>
      <c r="LF205" s="898"/>
      <c r="LG205" s="898"/>
      <c r="LH205" s="898"/>
      <c r="LI205" s="898"/>
      <c r="LV205" s="898"/>
      <c r="LW205" s="898"/>
      <c r="LX205" s="898"/>
      <c r="LY205" s="898"/>
      <c r="ML205" s="898"/>
      <c r="MM205" s="898"/>
      <c r="MN205" s="898"/>
      <c r="MO205" s="898"/>
      <c r="NB205" s="898"/>
      <c r="NC205" s="898"/>
      <c r="ND205" s="898"/>
      <c r="NE205" s="898"/>
      <c r="NR205" s="898"/>
      <c r="NS205" s="898"/>
      <c r="NT205" s="898"/>
      <c r="NU205" s="898"/>
      <c r="OH205" s="898"/>
      <c r="OI205" s="898"/>
      <c r="OJ205" s="898"/>
      <c r="OK205" s="898"/>
      <c r="OX205" s="898"/>
      <c r="OY205" s="898"/>
      <c r="OZ205" s="898"/>
      <c r="PA205" s="898"/>
      <c r="PN205" s="898"/>
      <c r="PO205" s="898"/>
      <c r="PP205" s="898"/>
      <c r="PQ205" s="898"/>
      <c r="QD205" s="898"/>
      <c r="QE205" s="898"/>
      <c r="QF205" s="898"/>
      <c r="QG205" s="898"/>
      <c r="QT205" s="898"/>
      <c r="QU205" s="898"/>
      <c r="QV205" s="898"/>
      <c r="QW205" s="898"/>
    </row>
    <row r="206" ht="21" hidden="1" customHeight="1">
      <c r="A206" s="898"/>
      <c r="B206" s="953"/>
      <c r="C206" s="952"/>
      <c r="D206" s="953"/>
      <c r="E206" s="717"/>
      <c r="F206" s="717"/>
      <c r="G206" s="717"/>
      <c r="H206" s="717"/>
      <c r="I206" s="717"/>
      <c r="J206" s="717"/>
      <c r="K206" s="717"/>
      <c r="L206" s="717"/>
      <c r="M206" s="717"/>
      <c r="N206" s="717"/>
      <c r="O206" s="717"/>
      <c r="P206" s="717"/>
      <c r="Q206" s="717"/>
      <c r="R206" s="717"/>
      <c r="S206" s="717"/>
      <c r="T206" s="717"/>
      <c r="U206" s="717"/>
      <c r="V206" s="717"/>
      <c r="W206" s="717"/>
      <c r="X206" s="717"/>
      <c r="Y206" s="717"/>
      <c r="Z206" s="717"/>
      <c r="AA206" s="898"/>
      <c r="AB206" s="964"/>
      <c r="AE206" s="898"/>
      <c r="AF206" s="898"/>
      <c r="AG206" s="898"/>
      <c r="AT206" s="898"/>
      <c r="AU206" s="898"/>
      <c r="AV206" s="898"/>
      <c r="AW206" s="898"/>
      <c r="BJ206" s="898"/>
      <c r="BK206" s="898"/>
      <c r="BL206" s="898"/>
      <c r="BM206" s="898"/>
      <c r="BZ206" s="898"/>
      <c r="CA206" s="898"/>
      <c r="CB206" s="898"/>
      <c r="CC206" s="898"/>
      <c r="CP206" s="898"/>
      <c r="CQ206" s="898"/>
      <c r="CR206" s="898"/>
      <c r="CS206" s="898"/>
      <c r="DF206" s="898"/>
      <c r="DG206" s="898"/>
      <c r="DH206" s="898"/>
      <c r="DI206" s="898"/>
      <c r="DV206" s="898"/>
      <c r="DW206" s="898"/>
      <c r="DX206" s="898"/>
      <c r="DY206" s="898"/>
      <c r="EL206" s="898"/>
      <c r="EM206" s="898"/>
      <c r="EN206" s="898"/>
      <c r="EO206" s="898"/>
      <c r="FB206" s="898"/>
      <c r="FC206" s="898"/>
      <c r="FD206" s="898"/>
      <c r="FE206" s="898"/>
      <c r="FR206" s="898"/>
      <c r="FS206" s="898"/>
      <c r="FT206" s="898"/>
      <c r="FU206" s="898"/>
      <c r="GH206" s="898"/>
      <c r="GI206" s="898"/>
      <c r="GJ206" s="898"/>
      <c r="GK206" s="898"/>
      <c r="GX206" s="898"/>
      <c r="GY206" s="898"/>
      <c r="GZ206" s="898"/>
      <c r="HA206" s="898"/>
      <c r="HN206" s="898"/>
      <c r="HO206" s="898"/>
      <c r="HP206" s="898"/>
      <c r="HQ206" s="898"/>
      <c r="ID206" s="898"/>
      <c r="IE206" s="898"/>
      <c r="IF206" s="898"/>
      <c r="IG206" s="898"/>
      <c r="IT206" s="898"/>
      <c r="IU206" s="898"/>
      <c r="IV206" s="898"/>
      <c r="IW206" s="898"/>
      <c r="JJ206" s="898"/>
      <c r="JK206" s="898"/>
      <c r="JL206" s="898"/>
      <c r="JM206" s="898"/>
      <c r="JZ206" s="898"/>
      <c r="KA206" s="898"/>
      <c r="KB206" s="898"/>
      <c r="KC206" s="898"/>
      <c r="KP206" s="898"/>
      <c r="KQ206" s="898"/>
      <c r="KR206" s="898"/>
      <c r="KS206" s="898"/>
      <c r="LF206" s="898"/>
      <c r="LG206" s="898"/>
      <c r="LH206" s="898"/>
      <c r="LI206" s="898"/>
      <c r="LV206" s="898"/>
      <c r="LW206" s="898"/>
      <c r="LX206" s="898"/>
      <c r="LY206" s="898"/>
      <c r="ML206" s="898"/>
      <c r="MM206" s="898"/>
      <c r="MN206" s="898"/>
      <c r="MO206" s="898"/>
      <c r="NB206" s="898"/>
      <c r="NC206" s="898"/>
      <c r="ND206" s="898"/>
      <c r="NE206" s="898"/>
      <c r="NR206" s="898"/>
      <c r="NS206" s="898"/>
      <c r="NT206" s="898"/>
      <c r="NU206" s="898"/>
      <c r="OH206" s="898"/>
      <c r="OI206" s="898"/>
      <c r="OJ206" s="898"/>
      <c r="OK206" s="898"/>
      <c r="OX206" s="898"/>
      <c r="OY206" s="898"/>
      <c r="OZ206" s="898"/>
      <c r="PA206" s="898"/>
      <c r="PN206" s="898"/>
      <c r="PO206" s="898"/>
      <c r="PP206" s="898"/>
      <c r="PQ206" s="898"/>
      <c r="QD206" s="898"/>
      <c r="QE206" s="898"/>
      <c r="QF206" s="898"/>
      <c r="QG206" s="898"/>
      <c r="QT206" s="898"/>
      <c r="QU206" s="898"/>
      <c r="QV206" s="898"/>
      <c r="QW206" s="898"/>
    </row>
    <row r="207" ht="21" customHeight="1">
      <c r="A207" s="898"/>
      <c r="B207" s="953"/>
      <c r="C207" s="952"/>
      <c r="D207" s="953"/>
      <c r="E207" s="717"/>
      <c r="F207" s="717"/>
      <c r="G207" s="717"/>
      <c r="H207" s="717"/>
      <c r="I207" s="717"/>
      <c r="J207" s="717"/>
      <c r="K207" s="717"/>
      <c r="L207" s="717"/>
      <c r="M207" s="717"/>
      <c r="N207" s="717"/>
      <c r="O207" s="717"/>
      <c r="P207" s="717"/>
      <c r="Q207" s="717"/>
      <c r="R207" s="717"/>
      <c r="S207" s="717"/>
      <c r="T207" s="717"/>
      <c r="U207" s="717"/>
      <c r="V207" s="717"/>
      <c r="W207" s="717"/>
      <c r="X207" s="717"/>
      <c r="Y207" s="717"/>
      <c r="Z207" s="717"/>
      <c r="AA207" s="898"/>
      <c r="AB207" s="964"/>
      <c r="AE207" s="898"/>
      <c r="AF207" s="898"/>
      <c r="AG207" s="898"/>
      <c r="AT207" s="898"/>
      <c r="AU207" s="898"/>
      <c r="AV207" s="898"/>
      <c r="AW207" s="898"/>
      <c r="BJ207" s="898"/>
      <c r="BK207" s="898"/>
      <c r="BL207" s="898"/>
      <c r="BM207" s="898"/>
      <c r="BZ207" s="898"/>
      <c r="CA207" s="898"/>
      <c r="CB207" s="898"/>
      <c r="CC207" s="898"/>
      <c r="CP207" s="898"/>
      <c r="CQ207" s="898"/>
      <c r="CR207" s="898"/>
      <c r="CS207" s="898"/>
      <c r="DF207" s="898"/>
      <c r="DG207" s="898"/>
      <c r="DH207" s="898"/>
      <c r="DI207" s="898"/>
      <c r="DV207" s="898"/>
      <c r="DW207" s="898"/>
      <c r="DX207" s="898"/>
      <c r="DY207" s="898"/>
      <c r="EL207" s="898"/>
      <c r="EM207" s="898"/>
      <c r="EN207" s="898"/>
      <c r="EO207" s="898"/>
      <c r="FB207" s="898"/>
      <c r="FC207" s="898"/>
      <c r="FD207" s="898"/>
      <c r="FE207" s="898"/>
      <c r="FR207" s="898"/>
      <c r="FS207" s="898"/>
      <c r="FT207" s="898"/>
      <c r="FU207" s="898"/>
      <c r="GH207" s="898"/>
      <c r="GI207" s="898"/>
      <c r="GJ207" s="898"/>
      <c r="GK207" s="898"/>
      <c r="GX207" s="898"/>
      <c r="GY207" s="898"/>
      <c r="GZ207" s="898"/>
      <c r="HA207" s="898"/>
      <c r="HN207" s="898"/>
      <c r="HO207" s="898"/>
      <c r="HP207" s="898"/>
      <c r="HQ207" s="898"/>
      <c r="ID207" s="898"/>
      <c r="IE207" s="898"/>
      <c r="IF207" s="898"/>
      <c r="IG207" s="898"/>
      <c r="IT207" s="898"/>
      <c r="IU207" s="898"/>
      <c r="IV207" s="898"/>
      <c r="IW207" s="898"/>
      <c r="JJ207" s="898"/>
      <c r="JK207" s="898"/>
      <c r="JL207" s="898"/>
      <c r="JM207" s="898"/>
      <c r="JZ207" s="898"/>
      <c r="KA207" s="898"/>
      <c r="KB207" s="898"/>
      <c r="KC207" s="898"/>
      <c r="KP207" s="898"/>
      <c r="KQ207" s="898"/>
      <c r="KR207" s="898"/>
      <c r="KS207" s="898"/>
      <c r="LF207" s="898"/>
      <c r="LG207" s="898"/>
      <c r="LH207" s="898"/>
      <c r="LI207" s="898"/>
      <c r="LV207" s="898"/>
      <c r="LW207" s="898"/>
      <c r="LX207" s="898"/>
      <c r="LY207" s="898"/>
      <c r="ML207" s="898"/>
      <c r="MM207" s="898"/>
      <c r="MN207" s="898"/>
      <c r="MO207" s="898"/>
      <c r="NB207" s="898"/>
      <c r="NC207" s="898"/>
      <c r="ND207" s="898"/>
      <c r="NE207" s="898"/>
      <c r="NR207" s="898"/>
      <c r="NS207" s="898"/>
      <c r="NT207" s="898"/>
      <c r="NU207" s="898"/>
      <c r="OH207" s="898"/>
      <c r="OI207" s="898"/>
      <c r="OJ207" s="898"/>
      <c r="OK207" s="898"/>
      <c r="OX207" s="898"/>
      <c r="OY207" s="898"/>
      <c r="OZ207" s="898"/>
      <c r="PA207" s="898"/>
      <c r="PN207" s="898"/>
      <c r="PO207" s="898"/>
      <c r="PP207" s="898"/>
      <c r="PQ207" s="898"/>
      <c r="QD207" s="898"/>
      <c r="QE207" s="898"/>
      <c r="QF207" s="898"/>
      <c r="QG207" s="898"/>
      <c r="QT207" s="898"/>
      <c r="QU207" s="898"/>
      <c r="QV207" s="898"/>
      <c r="QW207" s="898"/>
    </row>
    <row r="208" ht="21" customHeight="1">
      <c r="A208" s="898"/>
      <c r="B208" s="953"/>
      <c r="C208" s="952"/>
      <c r="D208" s="953"/>
      <c r="E208" s="717"/>
      <c r="F208" s="717"/>
      <c r="G208" s="717"/>
      <c r="H208" s="717"/>
      <c r="I208" s="717"/>
      <c r="J208" s="717"/>
      <c r="K208" s="717"/>
      <c r="L208" s="717"/>
      <c r="M208" s="717"/>
      <c r="N208" s="717"/>
      <c r="O208" s="717"/>
      <c r="P208" s="717"/>
      <c r="Q208" s="717"/>
      <c r="R208" s="717"/>
      <c r="S208" s="717"/>
      <c r="T208" s="717"/>
      <c r="U208" s="717"/>
      <c r="V208" s="717"/>
      <c r="W208" s="717"/>
      <c r="X208" s="717"/>
      <c r="Y208" s="717"/>
      <c r="Z208" s="717"/>
      <c r="AA208" s="898"/>
      <c r="AB208" s="964"/>
      <c r="AE208" s="898"/>
      <c r="AF208" s="898"/>
      <c r="AG208" s="898"/>
      <c r="AT208" s="898"/>
      <c r="AU208" s="898"/>
      <c r="AV208" s="898"/>
      <c r="AW208" s="898"/>
      <c r="BJ208" s="898"/>
      <c r="BK208" s="898"/>
      <c r="BL208" s="898"/>
      <c r="BM208" s="898"/>
      <c r="BZ208" s="898"/>
      <c r="CA208" s="898"/>
      <c r="CB208" s="898"/>
      <c r="CC208" s="898"/>
      <c r="CP208" s="898"/>
      <c r="CQ208" s="898"/>
      <c r="CR208" s="898"/>
      <c r="CS208" s="898"/>
      <c r="DF208" s="898"/>
      <c r="DG208" s="898"/>
      <c r="DH208" s="898"/>
      <c r="DI208" s="898"/>
      <c r="DV208" s="898"/>
      <c r="DW208" s="898"/>
      <c r="DX208" s="898"/>
      <c r="DY208" s="898"/>
      <c r="EL208" s="898"/>
      <c r="EM208" s="898"/>
      <c r="EN208" s="898"/>
      <c r="EO208" s="898"/>
      <c r="FB208" s="898"/>
      <c r="FC208" s="898"/>
      <c r="FD208" s="898"/>
      <c r="FE208" s="898"/>
      <c r="FR208" s="898"/>
      <c r="FS208" s="898"/>
      <c r="FT208" s="898"/>
      <c r="FU208" s="898"/>
      <c r="GH208" s="898"/>
      <c r="GI208" s="898"/>
      <c r="GJ208" s="898"/>
      <c r="GK208" s="898"/>
      <c r="GX208" s="898"/>
      <c r="GY208" s="898"/>
      <c r="GZ208" s="898"/>
      <c r="HA208" s="898"/>
      <c r="HN208" s="898"/>
      <c r="HO208" s="898"/>
      <c r="HP208" s="898"/>
      <c r="HQ208" s="898"/>
      <c r="ID208" s="898"/>
      <c r="IE208" s="898"/>
      <c r="IF208" s="898"/>
      <c r="IG208" s="898"/>
      <c r="IT208" s="898"/>
      <c r="IU208" s="898"/>
      <c r="IV208" s="898"/>
      <c r="IW208" s="898"/>
      <c r="JJ208" s="898"/>
      <c r="JK208" s="898"/>
      <c r="JL208" s="898"/>
      <c r="JM208" s="898"/>
      <c r="JZ208" s="898"/>
      <c r="KA208" s="898"/>
      <c r="KB208" s="898"/>
      <c r="KC208" s="898"/>
      <c r="KP208" s="898"/>
      <c r="KQ208" s="898"/>
      <c r="KR208" s="898"/>
      <c r="KS208" s="898"/>
      <c r="LF208" s="898"/>
      <c r="LG208" s="898"/>
      <c r="LH208" s="898"/>
      <c r="LI208" s="898"/>
      <c r="LV208" s="898"/>
      <c r="LW208" s="898"/>
      <c r="LX208" s="898"/>
      <c r="LY208" s="898"/>
      <c r="ML208" s="898"/>
      <c r="MM208" s="898"/>
      <c r="MN208" s="898"/>
      <c r="MO208" s="898"/>
      <c r="NB208" s="898"/>
      <c r="NC208" s="898"/>
      <c r="ND208" s="898"/>
      <c r="NE208" s="898"/>
      <c r="NR208" s="898"/>
      <c r="NS208" s="898"/>
      <c r="NT208" s="898"/>
      <c r="NU208" s="898"/>
      <c r="OH208" s="898"/>
      <c r="OI208" s="898"/>
      <c r="OJ208" s="898"/>
      <c r="OK208" s="898"/>
      <c r="OX208" s="898"/>
      <c r="OY208" s="898"/>
      <c r="OZ208" s="898"/>
      <c r="PA208" s="898"/>
      <c r="PN208" s="898"/>
      <c r="PO208" s="898"/>
      <c r="PP208" s="898"/>
      <c r="PQ208" s="898"/>
      <c r="QD208" s="898"/>
      <c r="QE208" s="898"/>
      <c r="QF208" s="898"/>
      <c r="QG208" s="898"/>
      <c r="QT208" s="898"/>
      <c r="QU208" s="898"/>
      <c r="QV208" s="898"/>
      <c r="QW208" s="898"/>
    </row>
    <row r="209" ht="21" customHeight="1">
      <c r="A209" s="898"/>
      <c r="B209" s="953"/>
      <c r="C209" s="952"/>
      <c r="D209" s="953"/>
      <c r="E209" s="717"/>
      <c r="F209" s="717"/>
      <c r="G209" s="717"/>
      <c r="H209" s="717"/>
      <c r="I209" s="717"/>
      <c r="J209" s="717"/>
      <c r="K209" s="717"/>
      <c r="L209" s="717"/>
      <c r="M209" s="717"/>
      <c r="N209" s="717"/>
      <c r="O209" s="717"/>
      <c r="P209" s="717"/>
      <c r="Q209" s="717"/>
      <c r="R209" s="717"/>
      <c r="S209" s="717"/>
      <c r="T209" s="717"/>
      <c r="U209" s="717"/>
      <c r="V209" s="717"/>
      <c r="W209" s="717"/>
      <c r="X209" s="717"/>
      <c r="Y209" s="717"/>
      <c r="Z209" s="717"/>
      <c r="AA209" s="898"/>
      <c r="AB209" s="964"/>
      <c r="AE209" s="898"/>
      <c r="AF209" s="898"/>
      <c r="AG209" s="898"/>
      <c r="AT209" s="898"/>
      <c r="AU209" s="898"/>
      <c r="AV209" s="898"/>
      <c r="AW209" s="898"/>
      <c r="BJ209" s="898"/>
      <c r="BK209" s="898"/>
      <c r="BL209" s="898"/>
      <c r="BM209" s="898"/>
      <c r="BZ209" s="898"/>
      <c r="CA209" s="898"/>
      <c r="CB209" s="898"/>
      <c r="CC209" s="898"/>
      <c r="CP209" s="898"/>
      <c r="CQ209" s="898"/>
      <c r="CR209" s="898"/>
      <c r="CS209" s="898"/>
      <c r="DF209" s="898"/>
      <c r="DG209" s="898"/>
      <c r="DH209" s="898"/>
      <c r="DI209" s="898"/>
      <c r="DV209" s="898"/>
      <c r="DW209" s="898"/>
      <c r="DX209" s="898"/>
      <c r="DY209" s="898"/>
      <c r="EL209" s="898"/>
      <c r="EM209" s="898"/>
      <c r="EN209" s="898"/>
      <c r="EO209" s="898"/>
      <c r="FB209" s="898"/>
      <c r="FC209" s="898"/>
      <c r="FD209" s="898"/>
      <c r="FE209" s="898"/>
      <c r="FR209" s="898"/>
      <c r="FS209" s="898"/>
      <c r="FT209" s="898"/>
      <c r="FU209" s="898"/>
      <c r="GH209" s="898"/>
      <c r="GI209" s="898"/>
      <c r="GJ209" s="898"/>
      <c r="GK209" s="898"/>
      <c r="GX209" s="898"/>
      <c r="GY209" s="898"/>
      <c r="GZ209" s="898"/>
      <c r="HA209" s="898"/>
      <c r="HN209" s="898"/>
      <c r="HO209" s="898"/>
      <c r="HP209" s="898"/>
      <c r="HQ209" s="898"/>
      <c r="ID209" s="898"/>
      <c r="IE209" s="898"/>
      <c r="IF209" s="898"/>
      <c r="IG209" s="898"/>
      <c r="IT209" s="898"/>
      <c r="IU209" s="898"/>
      <c r="IV209" s="898"/>
      <c r="IW209" s="898"/>
      <c r="JJ209" s="898"/>
      <c r="JK209" s="898"/>
      <c r="JL209" s="898"/>
      <c r="JM209" s="898"/>
      <c r="JZ209" s="898"/>
      <c r="KA209" s="898"/>
      <c r="KB209" s="898"/>
      <c r="KC209" s="898"/>
      <c r="KP209" s="898"/>
      <c r="KQ209" s="898"/>
      <c r="KR209" s="898"/>
      <c r="KS209" s="898"/>
      <c r="LF209" s="898"/>
      <c r="LG209" s="898"/>
      <c r="LH209" s="898"/>
      <c r="LI209" s="898"/>
      <c r="LV209" s="898"/>
      <c r="LW209" s="898"/>
      <c r="LX209" s="898"/>
      <c r="LY209" s="898"/>
      <c r="ML209" s="898"/>
      <c r="MM209" s="898"/>
      <c r="MN209" s="898"/>
      <c r="MO209" s="898"/>
      <c r="NB209" s="898"/>
      <c r="NC209" s="898"/>
      <c r="ND209" s="898"/>
      <c r="NE209" s="898"/>
      <c r="NR209" s="898"/>
      <c r="NS209" s="898"/>
      <c r="NT209" s="898"/>
      <c r="NU209" s="898"/>
      <c r="OH209" s="898"/>
      <c r="OI209" s="898"/>
      <c r="OJ209" s="898"/>
      <c r="OK209" s="898"/>
      <c r="OX209" s="898"/>
      <c r="OY209" s="898"/>
      <c r="OZ209" s="898"/>
      <c r="PA209" s="898"/>
      <c r="PN209" s="898"/>
      <c r="PO209" s="898"/>
      <c r="PP209" s="898"/>
      <c r="PQ209" s="898"/>
      <c r="QD209" s="898"/>
      <c r="QE209" s="898"/>
      <c r="QF209" s="898"/>
      <c r="QG209" s="898"/>
      <c r="QT209" s="898"/>
      <c r="QU209" s="898"/>
      <c r="QV209" s="898"/>
      <c r="QW209" s="898"/>
    </row>
    <row r="210" ht="21" customHeight="1">
      <c r="A210" s="898"/>
      <c r="B210" s="953"/>
      <c r="C210" s="952"/>
      <c r="D210" s="953"/>
      <c r="E210" s="717"/>
      <c r="F210" s="717"/>
      <c r="G210" s="717"/>
      <c r="H210" s="717"/>
      <c r="I210" s="717"/>
      <c r="J210" s="717"/>
      <c r="K210" s="717"/>
      <c r="L210" s="717"/>
      <c r="M210" s="717"/>
      <c r="N210" s="717"/>
      <c r="O210" s="717"/>
      <c r="P210" s="717"/>
      <c r="Q210" s="717"/>
      <c r="R210" s="717"/>
      <c r="S210" s="717"/>
      <c r="T210" s="717"/>
      <c r="U210" s="717"/>
      <c r="V210" s="717"/>
      <c r="W210" s="717"/>
      <c r="X210" s="717"/>
      <c r="Y210" s="717"/>
      <c r="Z210" s="717"/>
      <c r="AA210" s="898"/>
      <c r="AB210" s="964"/>
      <c r="AE210" s="898"/>
      <c r="AF210" s="898"/>
      <c r="AG210" s="898"/>
      <c r="AT210" s="898"/>
      <c r="AU210" s="898"/>
      <c r="AV210" s="898"/>
      <c r="AW210" s="898"/>
      <c r="BJ210" s="898"/>
      <c r="BK210" s="898"/>
      <c r="BL210" s="898"/>
      <c r="BM210" s="898"/>
      <c r="BZ210" s="898"/>
      <c r="CA210" s="898"/>
      <c r="CB210" s="898"/>
      <c r="CC210" s="898"/>
      <c r="CP210" s="898"/>
      <c r="CQ210" s="898"/>
      <c r="CR210" s="898"/>
      <c r="CS210" s="898"/>
      <c r="DF210" s="898"/>
      <c r="DG210" s="898"/>
      <c r="DH210" s="898"/>
      <c r="DI210" s="898"/>
      <c r="DV210" s="898"/>
      <c r="DW210" s="898"/>
      <c r="DX210" s="898"/>
      <c r="DY210" s="898"/>
      <c r="EL210" s="898"/>
      <c r="EM210" s="898"/>
      <c r="EN210" s="898"/>
      <c r="EO210" s="898"/>
      <c r="FB210" s="898"/>
      <c r="FC210" s="898"/>
      <c r="FD210" s="898"/>
      <c r="FE210" s="898"/>
      <c r="FR210" s="898"/>
      <c r="FS210" s="898"/>
      <c r="FT210" s="898"/>
      <c r="FU210" s="898"/>
      <c r="GH210" s="898"/>
      <c r="GI210" s="898"/>
      <c r="GJ210" s="898"/>
      <c r="GK210" s="898"/>
      <c r="GX210" s="898"/>
      <c r="GY210" s="898"/>
      <c r="GZ210" s="898"/>
      <c r="HA210" s="898"/>
      <c r="HN210" s="898"/>
      <c r="HO210" s="898"/>
      <c r="HP210" s="898"/>
      <c r="HQ210" s="898"/>
      <c r="ID210" s="898"/>
      <c r="IE210" s="898"/>
      <c r="IF210" s="898"/>
      <c r="IG210" s="898"/>
      <c r="IT210" s="898"/>
      <c r="IU210" s="898"/>
      <c r="IV210" s="898"/>
      <c r="IW210" s="898"/>
      <c r="JJ210" s="898"/>
      <c r="JK210" s="898"/>
      <c r="JL210" s="898"/>
      <c r="JM210" s="898"/>
      <c r="JZ210" s="898"/>
      <c r="KA210" s="898"/>
      <c r="KB210" s="898"/>
      <c r="KC210" s="898"/>
      <c r="KP210" s="898"/>
      <c r="KQ210" s="898"/>
      <c r="KR210" s="898"/>
      <c r="KS210" s="898"/>
      <c r="LF210" s="898"/>
      <c r="LG210" s="898"/>
      <c r="LH210" s="898"/>
      <c r="LI210" s="898"/>
      <c r="LV210" s="898"/>
      <c r="LW210" s="898"/>
      <c r="LX210" s="898"/>
      <c r="LY210" s="898"/>
      <c r="ML210" s="898"/>
      <c r="MM210" s="898"/>
      <c r="MN210" s="898"/>
      <c r="MO210" s="898"/>
      <c r="NB210" s="898"/>
      <c r="NC210" s="898"/>
      <c r="ND210" s="898"/>
      <c r="NE210" s="898"/>
      <c r="NR210" s="898"/>
      <c r="NS210" s="898"/>
      <c r="NT210" s="898"/>
      <c r="NU210" s="898"/>
      <c r="OH210" s="898"/>
      <c r="OI210" s="898"/>
      <c r="OJ210" s="898"/>
      <c r="OK210" s="898"/>
      <c r="OX210" s="898"/>
      <c r="OY210" s="898"/>
      <c r="OZ210" s="898"/>
      <c r="PA210" s="898"/>
      <c r="PN210" s="898"/>
      <c r="PO210" s="898"/>
      <c r="PP210" s="898"/>
      <c r="PQ210" s="898"/>
      <c r="QD210" s="898"/>
      <c r="QE210" s="898"/>
      <c r="QF210" s="898"/>
      <c r="QG210" s="898"/>
      <c r="QT210" s="898"/>
      <c r="QU210" s="898"/>
      <c r="QV210" s="898"/>
      <c r="QW210" s="898"/>
    </row>
    <row r="211" ht="21" customHeight="1">
      <c r="A211" s="898"/>
      <c r="B211" s="953"/>
      <c r="C211" s="952"/>
      <c r="D211" s="953"/>
      <c r="E211" s="717"/>
      <c r="F211" s="717"/>
      <c r="G211" s="717"/>
      <c r="H211" s="717"/>
      <c r="I211" s="717"/>
      <c r="J211" s="717"/>
      <c r="K211" s="717"/>
      <c r="L211" s="717"/>
      <c r="M211" s="717"/>
      <c r="N211" s="717"/>
      <c r="O211" s="717"/>
      <c r="P211" s="717"/>
      <c r="Q211" s="717"/>
      <c r="R211" s="717"/>
      <c r="S211" s="717"/>
      <c r="T211" s="717"/>
      <c r="U211" s="717"/>
      <c r="V211" s="717"/>
      <c r="W211" s="717"/>
      <c r="X211" s="717"/>
      <c r="Y211" s="717"/>
      <c r="Z211" s="717"/>
      <c r="AA211" s="898"/>
      <c r="AB211" s="964"/>
      <c r="AE211" s="898"/>
      <c r="AF211" s="898"/>
      <c r="AG211" s="898"/>
      <c r="AT211" s="898"/>
      <c r="AU211" s="898"/>
      <c r="AV211" s="898"/>
      <c r="AW211" s="898"/>
      <c r="BJ211" s="898"/>
      <c r="BK211" s="898"/>
      <c r="BL211" s="898"/>
      <c r="BM211" s="898"/>
      <c r="BZ211" s="898"/>
      <c r="CA211" s="898"/>
      <c r="CB211" s="898"/>
      <c r="CC211" s="898"/>
      <c r="CP211" s="898"/>
      <c r="CQ211" s="898"/>
      <c r="CR211" s="898"/>
      <c r="CS211" s="898"/>
      <c r="DF211" s="898"/>
      <c r="DG211" s="898"/>
      <c r="DH211" s="898"/>
      <c r="DI211" s="898"/>
      <c r="DV211" s="898"/>
      <c r="DW211" s="898"/>
      <c r="DX211" s="898"/>
      <c r="DY211" s="898"/>
      <c r="EL211" s="898"/>
      <c r="EM211" s="898"/>
      <c r="EN211" s="898"/>
      <c r="EO211" s="898"/>
      <c r="FB211" s="898"/>
      <c r="FC211" s="898"/>
      <c r="FD211" s="898"/>
      <c r="FE211" s="898"/>
      <c r="FR211" s="898"/>
      <c r="FS211" s="898"/>
      <c r="FT211" s="898"/>
      <c r="FU211" s="898"/>
      <c r="GH211" s="898"/>
      <c r="GI211" s="898"/>
      <c r="GJ211" s="898"/>
      <c r="GK211" s="898"/>
      <c r="GX211" s="898"/>
      <c r="GY211" s="898"/>
      <c r="GZ211" s="898"/>
      <c r="HA211" s="898"/>
      <c r="HN211" s="898"/>
      <c r="HO211" s="898"/>
      <c r="HP211" s="898"/>
      <c r="HQ211" s="898"/>
      <c r="ID211" s="898"/>
      <c r="IE211" s="898"/>
      <c r="IF211" s="898"/>
      <c r="IG211" s="898"/>
      <c r="IT211" s="898"/>
      <c r="IU211" s="898"/>
      <c r="IV211" s="898"/>
      <c r="IW211" s="898"/>
      <c r="JJ211" s="898"/>
      <c r="JK211" s="898"/>
      <c r="JL211" s="898"/>
      <c r="JM211" s="898"/>
      <c r="JZ211" s="898"/>
      <c r="KA211" s="898"/>
      <c r="KB211" s="898"/>
      <c r="KC211" s="898"/>
      <c r="KP211" s="898"/>
      <c r="KQ211" s="898"/>
      <c r="KR211" s="898"/>
      <c r="KS211" s="898"/>
      <c r="LF211" s="898"/>
      <c r="LG211" s="898"/>
      <c r="LH211" s="898"/>
      <c r="LI211" s="898"/>
      <c r="LV211" s="898"/>
      <c r="LW211" s="898"/>
      <c r="LX211" s="898"/>
      <c r="LY211" s="898"/>
      <c r="ML211" s="898"/>
      <c r="MM211" s="898"/>
      <c r="MN211" s="898"/>
      <c r="MO211" s="898"/>
      <c r="NB211" s="898"/>
      <c r="NC211" s="898"/>
      <c r="ND211" s="898"/>
      <c r="NE211" s="898"/>
      <c r="NR211" s="898"/>
      <c r="NS211" s="898"/>
      <c r="NT211" s="898"/>
      <c r="NU211" s="898"/>
      <c r="OH211" s="898"/>
      <c r="OI211" s="898"/>
      <c r="OJ211" s="898"/>
      <c r="OK211" s="898"/>
      <c r="OX211" s="898"/>
      <c r="OY211" s="898"/>
      <c r="OZ211" s="898"/>
      <c r="PA211" s="898"/>
      <c r="PN211" s="898"/>
      <c r="PO211" s="898"/>
      <c r="PP211" s="898"/>
      <c r="PQ211" s="898"/>
      <c r="QD211" s="898"/>
      <c r="QE211" s="898"/>
      <c r="QF211" s="898"/>
      <c r="QG211" s="898"/>
      <c r="QT211" s="898"/>
      <c r="QU211" s="898"/>
      <c r="QV211" s="898"/>
      <c r="QW211" s="898"/>
    </row>
    <row r="212" ht="42" customHeight="1">
      <c r="A212" s="898"/>
      <c r="B212" s="953"/>
      <c r="C212" s="955"/>
      <c r="D212" s="956"/>
      <c r="E212" s="552"/>
      <c r="F212" s="552"/>
      <c r="G212" s="552"/>
      <c r="H212" s="552"/>
      <c r="I212" s="552"/>
      <c r="J212" s="552"/>
      <c r="K212" s="552"/>
      <c r="L212" s="552"/>
      <c r="M212" s="552"/>
      <c r="N212" s="552"/>
      <c r="O212" s="552"/>
      <c r="P212" s="552"/>
      <c r="Q212" s="552"/>
      <c r="R212" s="552"/>
      <c r="S212" s="552"/>
      <c r="T212" s="552"/>
      <c r="U212" s="552"/>
      <c r="V212" s="552"/>
      <c r="W212" s="552"/>
      <c r="X212" s="552"/>
      <c r="Y212" s="552"/>
      <c r="Z212" s="552"/>
      <c r="AA212" s="898"/>
      <c r="AB212" s="964"/>
      <c r="AE212" s="898"/>
      <c r="AF212" s="898"/>
      <c r="AG212" s="898"/>
      <c r="AT212" s="898"/>
      <c r="AU212" s="898"/>
      <c r="AV212" s="898"/>
      <c r="AW212" s="898"/>
      <c r="BJ212" s="898"/>
      <c r="BK212" s="898"/>
      <c r="BL212" s="898"/>
      <c r="BM212" s="898"/>
      <c r="BZ212" s="898"/>
      <c r="CA212" s="898"/>
      <c r="CB212" s="898"/>
      <c r="CC212" s="898"/>
      <c r="CP212" s="898"/>
      <c r="CQ212" s="898"/>
      <c r="CR212" s="898"/>
      <c r="CS212" s="898"/>
      <c r="DF212" s="898"/>
      <c r="DG212" s="898"/>
      <c r="DH212" s="898"/>
      <c r="DI212" s="898"/>
      <c r="DV212" s="898"/>
      <c r="DW212" s="898"/>
      <c r="DX212" s="898"/>
      <c r="DY212" s="898"/>
      <c r="EL212" s="898"/>
      <c r="EM212" s="898"/>
      <c r="EN212" s="898"/>
      <c r="EO212" s="898"/>
      <c r="FB212" s="898"/>
      <c r="FC212" s="898"/>
      <c r="FD212" s="898"/>
      <c r="FE212" s="898"/>
      <c r="FR212" s="898"/>
      <c r="FS212" s="898"/>
      <c r="FT212" s="898"/>
      <c r="FU212" s="898"/>
      <c r="GH212" s="898"/>
      <c r="GI212" s="898"/>
      <c r="GJ212" s="898"/>
      <c r="GK212" s="898"/>
      <c r="GX212" s="898"/>
      <c r="GY212" s="898"/>
      <c r="GZ212" s="898"/>
      <c r="HA212" s="898"/>
      <c r="HN212" s="898"/>
      <c r="HO212" s="898"/>
      <c r="HP212" s="898"/>
      <c r="HQ212" s="898"/>
      <c r="ID212" s="898"/>
      <c r="IE212" s="898"/>
      <c r="IF212" s="898"/>
      <c r="IG212" s="898"/>
      <c r="IT212" s="898"/>
      <c r="IU212" s="898"/>
      <c r="IV212" s="898"/>
      <c r="IW212" s="898"/>
      <c r="JJ212" s="898"/>
      <c r="JK212" s="898"/>
      <c r="JL212" s="898"/>
      <c r="JM212" s="898"/>
      <c r="JZ212" s="898"/>
      <c r="KA212" s="898"/>
      <c r="KB212" s="898"/>
      <c r="KC212" s="898"/>
      <c r="KP212" s="898"/>
      <c r="KQ212" s="898"/>
      <c r="KR212" s="898"/>
      <c r="KS212" s="898"/>
      <c r="LF212" s="898"/>
      <c r="LG212" s="898"/>
      <c r="LH212" s="898"/>
      <c r="LI212" s="898"/>
      <c r="LV212" s="898"/>
      <c r="LW212" s="898"/>
      <c r="LX212" s="898"/>
      <c r="LY212" s="898"/>
      <c r="ML212" s="898"/>
      <c r="MM212" s="898"/>
      <c r="MN212" s="898"/>
      <c r="MO212" s="898"/>
      <c r="NB212" s="898"/>
      <c r="NC212" s="898"/>
      <c r="ND212" s="898"/>
      <c r="NE212" s="898"/>
      <c r="NR212" s="898"/>
      <c r="NS212" s="898"/>
      <c r="NT212" s="898"/>
      <c r="NU212" s="898"/>
      <c r="OH212" s="898"/>
      <c r="OI212" s="898"/>
      <c r="OJ212" s="898"/>
      <c r="OK212" s="898"/>
      <c r="OX212" s="898"/>
      <c r="OY212" s="898"/>
      <c r="OZ212" s="898"/>
      <c r="PA212" s="898"/>
      <c r="PN212" s="898"/>
      <c r="PO212" s="898"/>
      <c r="PP212" s="898"/>
      <c r="PQ212" s="898"/>
      <c r="QD212" s="898"/>
      <c r="QE212" s="898"/>
      <c r="QF212" s="898"/>
      <c r="QG212" s="898"/>
      <c r="QT212" s="898"/>
      <c r="QU212" s="898"/>
      <c r="QV212" s="898"/>
      <c r="QW212" s="898"/>
    </row>
    <row r="213" ht="21" customHeight="1">
      <c r="A213" s="898"/>
      <c r="B213" s="953"/>
      <c r="C213" s="982" t="s">
        <v>6753</v>
      </c>
      <c r="D213" s="949"/>
      <c r="E213" s="975">
        <f>A29</f>
        <v>45918</v>
      </c>
      <c r="F213" s="987"/>
      <c r="G213" s="987"/>
      <c r="H213" s="987"/>
      <c r="I213" s="987"/>
      <c r="J213" s="987"/>
      <c r="K213" s="987"/>
      <c r="L213" s="987"/>
      <c r="M213" s="987"/>
      <c r="N213" s="987"/>
      <c r="O213" s="987"/>
      <c r="P213" s="987"/>
      <c r="Q213" s="987"/>
      <c r="R213" s="987"/>
      <c r="S213" s="987"/>
      <c r="T213" s="987"/>
      <c r="U213" s="987"/>
      <c r="V213" s="987"/>
      <c r="W213" s="987"/>
      <c r="X213" s="987"/>
      <c r="Y213" s="987"/>
      <c r="Z213" s="987"/>
      <c r="AA213" s="898"/>
      <c r="AB213" s="964"/>
      <c r="AE213" s="898"/>
      <c r="AF213" s="898"/>
      <c r="AG213" s="898"/>
      <c r="AT213" s="898"/>
      <c r="AU213" s="898"/>
      <c r="AV213" s="898"/>
      <c r="AW213" s="898"/>
      <c r="BJ213" s="898"/>
      <c r="BK213" s="898"/>
      <c r="BL213" s="898"/>
      <c r="BM213" s="898"/>
      <c r="BZ213" s="898"/>
      <c r="CA213" s="898"/>
      <c r="CB213" s="898"/>
      <c r="CC213" s="898"/>
      <c r="CP213" s="898"/>
      <c r="CQ213" s="898"/>
      <c r="CR213" s="898"/>
      <c r="CS213" s="898"/>
      <c r="DF213" s="898"/>
      <c r="DG213" s="898"/>
      <c r="DH213" s="898"/>
      <c r="DI213" s="898"/>
      <c r="DV213" s="898"/>
      <c r="DW213" s="898"/>
      <c r="DX213" s="898"/>
      <c r="DY213" s="898"/>
      <c r="EL213" s="898"/>
      <c r="EM213" s="898"/>
      <c r="EN213" s="898"/>
      <c r="EO213" s="898"/>
      <c r="FB213" s="898"/>
      <c r="FC213" s="898"/>
      <c r="FD213" s="898"/>
      <c r="FE213" s="898"/>
      <c r="FR213" s="898"/>
      <c r="FS213" s="898"/>
      <c r="FT213" s="898"/>
      <c r="FU213" s="898"/>
      <c r="GH213" s="898"/>
      <c r="GI213" s="898"/>
      <c r="GJ213" s="898"/>
      <c r="GK213" s="898"/>
      <c r="GX213" s="898"/>
      <c r="GY213" s="898"/>
      <c r="GZ213" s="898"/>
      <c r="HA213" s="898"/>
      <c r="HN213" s="898"/>
      <c r="HO213" s="898"/>
      <c r="HP213" s="898"/>
      <c r="HQ213" s="898"/>
      <c r="ID213" s="898"/>
      <c r="IE213" s="898"/>
      <c r="IF213" s="898"/>
      <c r="IG213" s="898"/>
      <c r="IT213" s="898"/>
      <c r="IU213" s="898"/>
      <c r="IV213" s="898"/>
      <c r="IW213" s="898"/>
      <c r="JJ213" s="898"/>
      <c r="JK213" s="898"/>
      <c r="JL213" s="898"/>
      <c r="JM213" s="898"/>
      <c r="JZ213" s="898"/>
      <c r="KA213" s="898"/>
      <c r="KB213" s="898"/>
      <c r="KC213" s="898"/>
      <c r="KP213" s="898"/>
      <c r="KQ213" s="898"/>
      <c r="KR213" s="898"/>
      <c r="KS213" s="898"/>
      <c r="LF213" s="898"/>
      <c r="LG213" s="898"/>
      <c r="LH213" s="898"/>
      <c r="LI213" s="898"/>
      <c r="LV213" s="898"/>
      <c r="LW213" s="898"/>
      <c r="LX213" s="898"/>
      <c r="LY213" s="898"/>
      <c r="ML213" s="898"/>
      <c r="MM213" s="898"/>
      <c r="MN213" s="898"/>
      <c r="MO213" s="898"/>
      <c r="NB213" s="898"/>
      <c r="NC213" s="898"/>
      <c r="ND213" s="898"/>
      <c r="NE213" s="898"/>
      <c r="NR213" s="898"/>
      <c r="NS213" s="898"/>
      <c r="NT213" s="898"/>
      <c r="NU213" s="898"/>
      <c r="OH213" s="898"/>
      <c r="OI213" s="898"/>
      <c r="OJ213" s="898"/>
      <c r="OK213" s="898"/>
      <c r="OX213" s="898"/>
      <c r="OY213" s="898"/>
      <c r="OZ213" s="898"/>
      <c r="PA213" s="898"/>
      <c r="PN213" s="898"/>
      <c r="PO213" s="898"/>
      <c r="PP213" s="898"/>
      <c r="PQ213" s="898"/>
      <c r="QD213" s="898"/>
      <c r="QE213" s="898"/>
      <c r="QF213" s="898"/>
      <c r="QG213" s="898"/>
      <c r="QT213" s="898"/>
      <c r="QU213" s="898"/>
      <c r="QV213" s="898"/>
      <c r="QW213" s="898"/>
    </row>
    <row r="214" ht="21" customHeight="1">
      <c r="A214" s="898"/>
      <c r="B214" s="953"/>
      <c r="C214" s="952"/>
      <c r="D214" s="953"/>
      <c r="E214" s="717"/>
      <c r="F214" s="717"/>
      <c r="G214" s="717"/>
      <c r="H214" s="717"/>
      <c r="I214" s="717"/>
      <c r="J214" s="717"/>
      <c r="K214" s="717"/>
      <c r="L214" s="717"/>
      <c r="M214" s="717"/>
      <c r="N214" s="717"/>
      <c r="O214" s="717"/>
      <c r="P214" s="717"/>
      <c r="Q214" s="717"/>
      <c r="R214" s="717"/>
      <c r="S214" s="717"/>
      <c r="T214" s="717"/>
      <c r="U214" s="717"/>
      <c r="V214" s="717"/>
      <c r="W214" s="717"/>
      <c r="X214" s="717"/>
      <c r="Y214" s="717"/>
      <c r="Z214" s="717"/>
      <c r="AA214" s="898"/>
      <c r="AB214" s="964"/>
      <c r="AE214" s="898"/>
      <c r="AF214" s="898"/>
      <c r="AG214" s="898"/>
      <c r="AT214" s="898"/>
      <c r="AU214" s="898"/>
      <c r="AV214" s="898"/>
      <c r="AW214" s="898"/>
      <c r="BJ214" s="898"/>
      <c r="BK214" s="898"/>
      <c r="BL214" s="898"/>
      <c r="BM214" s="898"/>
      <c r="BZ214" s="898"/>
      <c r="CA214" s="898"/>
      <c r="CB214" s="898"/>
      <c r="CC214" s="898"/>
      <c r="CP214" s="898"/>
      <c r="CQ214" s="898"/>
      <c r="CR214" s="898"/>
      <c r="CS214" s="898"/>
      <c r="DF214" s="898"/>
      <c r="DG214" s="898"/>
      <c r="DH214" s="898"/>
      <c r="DI214" s="898"/>
      <c r="DV214" s="898"/>
      <c r="DW214" s="898"/>
      <c r="DX214" s="898"/>
      <c r="DY214" s="898"/>
      <c r="EL214" s="898"/>
      <c r="EM214" s="898"/>
      <c r="EN214" s="898"/>
      <c r="EO214" s="898"/>
      <c r="FB214" s="898"/>
      <c r="FC214" s="898"/>
      <c r="FD214" s="898"/>
      <c r="FE214" s="898"/>
      <c r="FR214" s="898"/>
      <c r="FS214" s="898"/>
      <c r="FT214" s="898"/>
      <c r="FU214" s="898"/>
      <c r="GH214" s="898"/>
      <c r="GI214" s="898"/>
      <c r="GJ214" s="898"/>
      <c r="GK214" s="898"/>
      <c r="GX214" s="898"/>
      <c r="GY214" s="898"/>
      <c r="GZ214" s="898"/>
      <c r="HA214" s="898"/>
      <c r="HN214" s="898"/>
      <c r="HO214" s="898"/>
      <c r="HP214" s="898"/>
      <c r="HQ214" s="898"/>
      <c r="ID214" s="898"/>
      <c r="IE214" s="898"/>
      <c r="IF214" s="898"/>
      <c r="IG214" s="898"/>
      <c r="IT214" s="898"/>
      <c r="IU214" s="898"/>
      <c r="IV214" s="898"/>
      <c r="IW214" s="898"/>
      <c r="JJ214" s="898"/>
      <c r="JK214" s="898"/>
      <c r="JL214" s="898"/>
      <c r="JM214" s="898"/>
      <c r="JZ214" s="898"/>
      <c r="KA214" s="898"/>
      <c r="KB214" s="898"/>
      <c r="KC214" s="898"/>
      <c r="KP214" s="898"/>
      <c r="KQ214" s="898"/>
      <c r="KR214" s="898"/>
      <c r="KS214" s="898"/>
      <c r="LF214" s="898"/>
      <c r="LG214" s="898"/>
      <c r="LH214" s="898"/>
      <c r="LI214" s="898"/>
      <c r="LV214" s="898"/>
      <c r="LW214" s="898"/>
      <c r="LX214" s="898"/>
      <c r="LY214" s="898"/>
      <c r="ML214" s="898"/>
      <c r="MM214" s="898"/>
      <c r="MN214" s="898"/>
      <c r="MO214" s="898"/>
      <c r="NB214" s="898"/>
      <c r="NC214" s="898"/>
      <c r="ND214" s="898"/>
      <c r="NE214" s="898"/>
      <c r="NR214" s="898"/>
      <c r="NS214" s="898"/>
      <c r="NT214" s="898"/>
      <c r="NU214" s="898"/>
      <c r="OH214" s="898"/>
      <c r="OI214" s="898"/>
      <c r="OJ214" s="898"/>
      <c r="OK214" s="898"/>
      <c r="OX214" s="898"/>
      <c r="OY214" s="898"/>
      <c r="OZ214" s="898"/>
      <c r="PA214" s="898"/>
      <c r="PN214" s="898"/>
      <c r="PO214" s="898"/>
      <c r="PP214" s="898"/>
      <c r="PQ214" s="898"/>
      <c r="QD214" s="898"/>
      <c r="QE214" s="898"/>
      <c r="QF214" s="898"/>
      <c r="QG214" s="898"/>
      <c r="QT214" s="898"/>
      <c r="QU214" s="898"/>
      <c r="QV214" s="898"/>
      <c r="QW214" s="898"/>
    </row>
    <row r="215" ht="21" customHeight="1">
      <c r="A215" s="898"/>
      <c r="B215" s="953"/>
      <c r="C215" s="952"/>
      <c r="D215" s="953"/>
      <c r="E215" s="717"/>
      <c r="F215" s="717"/>
      <c r="G215" s="717"/>
      <c r="H215" s="717"/>
      <c r="I215" s="717"/>
      <c r="J215" s="717"/>
      <c r="K215" s="717"/>
      <c r="L215" s="717"/>
      <c r="M215" s="717"/>
      <c r="N215" s="717"/>
      <c r="O215" s="717"/>
      <c r="P215" s="717"/>
      <c r="Q215" s="717"/>
      <c r="R215" s="717"/>
      <c r="S215" s="717"/>
      <c r="T215" s="717"/>
      <c r="U215" s="717"/>
      <c r="V215" s="717"/>
      <c r="W215" s="717"/>
      <c r="X215" s="717"/>
      <c r="Y215" s="717"/>
      <c r="Z215" s="717"/>
      <c r="AA215" s="898"/>
      <c r="AB215" s="964"/>
      <c r="AE215" s="898"/>
      <c r="AF215" s="898"/>
      <c r="AG215" s="898"/>
      <c r="AT215" s="898"/>
      <c r="AU215" s="898"/>
      <c r="AV215" s="898"/>
      <c r="AW215" s="898"/>
      <c r="BJ215" s="898"/>
      <c r="BK215" s="898"/>
      <c r="BL215" s="898"/>
      <c r="BM215" s="898"/>
      <c r="BZ215" s="898"/>
      <c r="CA215" s="898"/>
      <c r="CB215" s="898"/>
      <c r="CC215" s="898"/>
      <c r="CP215" s="898"/>
      <c r="CQ215" s="898"/>
      <c r="CR215" s="898"/>
      <c r="CS215" s="898"/>
      <c r="DF215" s="898"/>
      <c r="DG215" s="898"/>
      <c r="DH215" s="898"/>
      <c r="DI215" s="898"/>
      <c r="DV215" s="898"/>
      <c r="DW215" s="898"/>
      <c r="DX215" s="898"/>
      <c r="DY215" s="898"/>
      <c r="EL215" s="898"/>
      <c r="EM215" s="898"/>
      <c r="EN215" s="898"/>
      <c r="EO215" s="898"/>
      <c r="FB215" s="898"/>
      <c r="FC215" s="898"/>
      <c r="FD215" s="898"/>
      <c r="FE215" s="898"/>
      <c r="FR215" s="898"/>
      <c r="FS215" s="898"/>
      <c r="FT215" s="898"/>
      <c r="FU215" s="898"/>
      <c r="GH215" s="898"/>
      <c r="GI215" s="898"/>
      <c r="GJ215" s="898"/>
      <c r="GK215" s="898"/>
      <c r="GX215" s="898"/>
      <c r="GY215" s="898"/>
      <c r="GZ215" s="898"/>
      <c r="HA215" s="898"/>
      <c r="HN215" s="898"/>
      <c r="HO215" s="898"/>
      <c r="HP215" s="898"/>
      <c r="HQ215" s="898"/>
      <c r="ID215" s="898"/>
      <c r="IE215" s="898"/>
      <c r="IF215" s="898"/>
      <c r="IG215" s="898"/>
      <c r="IT215" s="898"/>
      <c r="IU215" s="898"/>
      <c r="IV215" s="898"/>
      <c r="IW215" s="898"/>
      <c r="JJ215" s="898"/>
      <c r="JK215" s="898"/>
      <c r="JL215" s="898"/>
      <c r="JM215" s="898"/>
      <c r="JZ215" s="898"/>
      <c r="KA215" s="898"/>
      <c r="KB215" s="898"/>
      <c r="KC215" s="898"/>
      <c r="KP215" s="898"/>
      <c r="KQ215" s="898"/>
      <c r="KR215" s="898"/>
      <c r="KS215" s="898"/>
      <c r="LF215" s="898"/>
      <c r="LG215" s="898"/>
      <c r="LH215" s="898"/>
      <c r="LI215" s="898"/>
      <c r="LV215" s="898"/>
      <c r="LW215" s="898"/>
      <c r="LX215" s="898"/>
      <c r="LY215" s="898"/>
      <c r="ML215" s="898"/>
      <c r="MM215" s="898"/>
      <c r="MN215" s="898"/>
      <c r="MO215" s="898"/>
      <c r="NB215" s="898"/>
      <c r="NC215" s="898"/>
      <c r="ND215" s="898"/>
      <c r="NE215" s="898"/>
      <c r="NR215" s="898"/>
      <c r="NS215" s="898"/>
      <c r="NT215" s="898"/>
      <c r="NU215" s="898"/>
      <c r="OH215" s="898"/>
      <c r="OI215" s="898"/>
      <c r="OJ215" s="898"/>
      <c r="OK215" s="898"/>
      <c r="OX215" s="898"/>
      <c r="OY215" s="898"/>
      <c r="OZ215" s="898"/>
      <c r="PA215" s="898"/>
      <c r="PN215" s="898"/>
      <c r="PO215" s="898"/>
      <c r="PP215" s="898"/>
      <c r="PQ215" s="898"/>
      <c r="QD215" s="898"/>
      <c r="QE215" s="898"/>
      <c r="QF215" s="898"/>
      <c r="QG215" s="898"/>
      <c r="QT215" s="898"/>
      <c r="QU215" s="898"/>
      <c r="QV215" s="898"/>
      <c r="QW215" s="898"/>
    </row>
    <row r="216" ht="21" customHeight="1">
      <c r="A216" s="898"/>
      <c r="B216" s="953"/>
      <c r="C216" s="955"/>
      <c r="D216" s="956"/>
      <c r="E216" s="552"/>
      <c r="F216" s="552"/>
      <c r="G216" s="552"/>
      <c r="H216" s="552"/>
      <c r="I216" s="552"/>
      <c r="J216" s="552"/>
      <c r="K216" s="552"/>
      <c r="L216" s="552"/>
      <c r="M216" s="552"/>
      <c r="N216" s="552"/>
      <c r="O216" s="552"/>
      <c r="P216" s="552"/>
      <c r="Q216" s="552"/>
      <c r="R216" s="552"/>
      <c r="S216" s="552"/>
      <c r="T216" s="552"/>
      <c r="U216" s="552"/>
      <c r="V216" s="552"/>
      <c r="W216" s="552"/>
      <c r="X216" s="552"/>
      <c r="Y216" s="552"/>
      <c r="Z216" s="552"/>
      <c r="AA216" s="898"/>
      <c r="AB216" s="964"/>
      <c r="AE216" s="898"/>
      <c r="AF216" s="898"/>
      <c r="AG216" s="898"/>
      <c r="AT216" s="898"/>
      <c r="AU216" s="898"/>
      <c r="AV216" s="898"/>
      <c r="AW216" s="898"/>
      <c r="BJ216" s="898"/>
      <c r="BK216" s="898"/>
      <c r="BL216" s="898"/>
      <c r="BM216" s="898"/>
      <c r="BZ216" s="898"/>
      <c r="CA216" s="898"/>
      <c r="CB216" s="898"/>
      <c r="CC216" s="898"/>
      <c r="CP216" s="898"/>
      <c r="CQ216" s="898"/>
      <c r="CR216" s="898"/>
      <c r="CS216" s="898"/>
      <c r="DF216" s="898"/>
      <c r="DG216" s="898"/>
      <c r="DH216" s="898"/>
      <c r="DI216" s="898"/>
      <c r="DV216" s="898"/>
      <c r="DW216" s="898"/>
      <c r="DX216" s="898"/>
      <c r="DY216" s="898"/>
      <c r="EL216" s="898"/>
      <c r="EM216" s="898"/>
      <c r="EN216" s="898"/>
      <c r="EO216" s="898"/>
      <c r="FB216" s="898"/>
      <c r="FC216" s="898"/>
      <c r="FD216" s="898"/>
      <c r="FE216" s="898"/>
      <c r="FR216" s="898"/>
      <c r="FS216" s="898"/>
      <c r="FT216" s="898"/>
      <c r="FU216" s="898"/>
      <c r="GH216" s="898"/>
      <c r="GI216" s="898"/>
      <c r="GJ216" s="898"/>
      <c r="GK216" s="898"/>
      <c r="GX216" s="898"/>
      <c r="GY216" s="898"/>
      <c r="GZ216" s="898"/>
      <c r="HA216" s="898"/>
      <c r="HN216" s="898"/>
      <c r="HO216" s="898"/>
      <c r="HP216" s="898"/>
      <c r="HQ216" s="898"/>
      <c r="ID216" s="898"/>
      <c r="IE216" s="898"/>
      <c r="IF216" s="898"/>
      <c r="IG216" s="898"/>
      <c r="IT216" s="898"/>
      <c r="IU216" s="898"/>
      <c r="IV216" s="898"/>
      <c r="IW216" s="898"/>
      <c r="JJ216" s="898"/>
      <c r="JK216" s="898"/>
      <c r="JL216" s="898"/>
      <c r="JM216" s="898"/>
      <c r="JZ216" s="898"/>
      <c r="KA216" s="898"/>
      <c r="KB216" s="898"/>
      <c r="KC216" s="898"/>
      <c r="KP216" s="898"/>
      <c r="KQ216" s="898"/>
      <c r="KR216" s="898"/>
      <c r="KS216" s="898"/>
      <c r="LF216" s="898"/>
      <c r="LG216" s="898"/>
      <c r="LH216" s="898"/>
      <c r="LI216" s="898"/>
      <c r="LV216" s="898"/>
      <c r="LW216" s="898"/>
      <c r="LX216" s="898"/>
      <c r="LY216" s="898"/>
      <c r="ML216" s="898"/>
      <c r="MM216" s="898"/>
      <c r="MN216" s="898"/>
      <c r="MO216" s="898"/>
      <c r="NB216" s="898"/>
      <c r="NC216" s="898"/>
      <c r="ND216" s="898"/>
      <c r="NE216" s="898"/>
      <c r="NR216" s="898"/>
      <c r="NS216" s="898"/>
      <c r="NT216" s="898"/>
      <c r="NU216" s="898"/>
      <c r="OH216" s="898"/>
      <c r="OI216" s="898"/>
      <c r="OJ216" s="898"/>
      <c r="OK216" s="898"/>
      <c r="OX216" s="898"/>
      <c r="OY216" s="898"/>
      <c r="OZ216" s="898"/>
      <c r="PA216" s="898"/>
      <c r="PN216" s="898"/>
      <c r="PO216" s="898"/>
      <c r="PP216" s="898"/>
      <c r="PQ216" s="898"/>
      <c r="QD216" s="898"/>
      <c r="QE216" s="898"/>
      <c r="QF216" s="898"/>
      <c r="QG216" s="898"/>
      <c r="QT216" s="898"/>
      <c r="QU216" s="898"/>
      <c r="QV216" s="898"/>
      <c r="QW216" s="898"/>
    </row>
    <row r="217" ht="21" customHeight="1">
      <c r="A217" s="988"/>
      <c r="B217" s="989"/>
      <c r="C217" s="990"/>
      <c r="D217" s="990"/>
      <c r="E217" s="991"/>
      <c r="F217" s="991"/>
      <c r="G217" s="991"/>
      <c r="H217" s="991"/>
      <c r="I217" s="991"/>
      <c r="J217" s="991"/>
      <c r="K217" s="991"/>
      <c r="L217" s="991"/>
      <c r="M217" s="991"/>
      <c r="N217" s="991"/>
      <c r="O217" s="991"/>
      <c r="P217" s="991"/>
      <c r="Q217" s="991"/>
      <c r="R217" s="991"/>
      <c r="S217" s="991"/>
      <c r="T217" s="991"/>
      <c r="U217" s="991"/>
      <c r="V217" s="991"/>
      <c r="W217" s="991"/>
      <c r="X217" s="991"/>
      <c r="Y217" s="991"/>
      <c r="Z217" s="991"/>
      <c r="AA217" s="963"/>
      <c r="AB217" s="964"/>
      <c r="AE217" s="898"/>
      <c r="AF217" s="898"/>
      <c r="AG217" s="898"/>
      <c r="AT217" s="898"/>
      <c r="AU217" s="898"/>
      <c r="AV217" s="898"/>
      <c r="AW217" s="898"/>
      <c r="BJ217" s="898"/>
      <c r="BK217" s="898"/>
      <c r="BL217" s="898"/>
      <c r="BM217" s="898"/>
      <c r="BZ217" s="898"/>
      <c r="CA217" s="898"/>
      <c r="CB217" s="898"/>
      <c r="CC217" s="898"/>
      <c r="CP217" s="898"/>
      <c r="CQ217" s="898"/>
      <c r="CR217" s="898"/>
      <c r="CS217" s="898"/>
      <c r="DF217" s="898"/>
      <c r="DG217" s="898"/>
      <c r="DH217" s="898"/>
      <c r="DI217" s="898"/>
      <c r="DV217" s="898"/>
      <c r="DW217" s="898"/>
      <c r="DX217" s="898"/>
      <c r="DY217" s="898"/>
      <c r="EL217" s="898"/>
      <c r="EM217" s="898"/>
      <c r="EN217" s="898"/>
      <c r="EO217" s="898"/>
      <c r="FB217" s="898"/>
      <c r="FC217" s="898"/>
      <c r="FD217" s="898"/>
      <c r="FE217" s="898"/>
      <c r="FR217" s="898"/>
      <c r="FS217" s="898"/>
      <c r="FT217" s="898"/>
      <c r="FU217" s="898"/>
      <c r="GH217" s="898"/>
      <c r="GI217" s="898"/>
      <c r="GJ217" s="898"/>
      <c r="GK217" s="898"/>
      <c r="GX217" s="898"/>
      <c r="GY217" s="898"/>
      <c r="GZ217" s="898"/>
      <c r="HA217" s="898"/>
      <c r="HN217" s="898"/>
      <c r="HO217" s="898"/>
      <c r="HP217" s="898"/>
      <c r="HQ217" s="898"/>
      <c r="ID217" s="898"/>
      <c r="IE217" s="898"/>
      <c r="IF217" s="898"/>
      <c r="IG217" s="898"/>
      <c r="IT217" s="898"/>
      <c r="IU217" s="898"/>
      <c r="IV217" s="898"/>
      <c r="IW217" s="898"/>
      <c r="JJ217" s="898"/>
      <c r="JK217" s="898"/>
      <c r="JL217" s="898"/>
      <c r="JM217" s="898"/>
      <c r="JZ217" s="898"/>
      <c r="KA217" s="898"/>
      <c r="KB217" s="898"/>
      <c r="KC217" s="898"/>
      <c r="KP217" s="898"/>
      <c r="KQ217" s="898"/>
      <c r="KR217" s="898"/>
      <c r="KS217" s="898"/>
      <c r="LF217" s="898"/>
      <c r="LG217" s="898"/>
      <c r="LH217" s="898"/>
      <c r="LI217" s="898"/>
      <c r="LV217" s="898"/>
      <c r="LW217" s="898"/>
      <c r="LX217" s="898"/>
      <c r="LY217" s="898"/>
      <c r="ML217" s="898"/>
      <c r="MM217" s="898"/>
      <c r="MN217" s="898"/>
      <c r="MO217" s="898"/>
      <c r="NB217" s="898"/>
      <c r="NC217" s="898"/>
      <c r="ND217" s="898"/>
      <c r="NE217" s="898"/>
      <c r="NR217" s="898"/>
      <c r="NS217" s="898"/>
      <c r="NT217" s="898"/>
      <c r="NU217" s="898"/>
      <c r="OH217" s="898"/>
      <c r="OI217" s="898"/>
      <c r="OJ217" s="898"/>
      <c r="OK217" s="898"/>
      <c r="OX217" s="898"/>
      <c r="OY217" s="898"/>
      <c r="OZ217" s="898"/>
      <c r="PA217" s="898"/>
      <c r="PN217" s="898"/>
      <c r="PO217" s="898"/>
      <c r="PP217" s="898"/>
      <c r="PQ217" s="898"/>
      <c r="QD217" s="898"/>
      <c r="QE217" s="898"/>
      <c r="QF217" s="898"/>
      <c r="QG217" s="898"/>
      <c r="QT217" s="898"/>
      <c r="QU217" s="898"/>
      <c r="QV217" s="898"/>
      <c r="QW217" s="898"/>
    </row>
    <row r="218" ht="21" customHeight="1">
      <c r="A218" s="977" t="s">
        <v>6765</v>
      </c>
      <c r="B218" s="963"/>
      <c r="C218" s="963"/>
      <c r="M218" s="898"/>
      <c r="N218" s="898"/>
      <c r="O218" s="898"/>
      <c r="P218" s="962"/>
      <c r="Z218" s="962"/>
      <c r="AA218" s="963"/>
      <c r="AB218" s="964"/>
      <c r="AE218" s="898"/>
      <c r="AF218" s="898"/>
      <c r="AG218" s="898"/>
      <c r="AT218" s="898"/>
      <c r="AU218" s="898"/>
      <c r="AV218" s="898"/>
      <c r="AW218" s="898"/>
      <c r="BJ218" s="898"/>
      <c r="BK218" s="898"/>
      <c r="BL218" s="898"/>
      <c r="BM218" s="898"/>
      <c r="BZ218" s="898"/>
      <c r="CA218" s="898"/>
      <c r="CB218" s="898"/>
      <c r="CC218" s="898"/>
      <c r="CP218" s="898"/>
      <c r="CQ218" s="898"/>
      <c r="CR218" s="898"/>
      <c r="CS218" s="898"/>
      <c r="DF218" s="898"/>
      <c r="DG218" s="898"/>
      <c r="DH218" s="898"/>
      <c r="DI218" s="898"/>
      <c r="DV218" s="898"/>
      <c r="DW218" s="898"/>
      <c r="DX218" s="898"/>
      <c r="DY218" s="898"/>
      <c r="EL218" s="898"/>
      <c r="EM218" s="898"/>
      <c r="EN218" s="898"/>
      <c r="EO218" s="898"/>
      <c r="FB218" s="898"/>
      <c r="FC218" s="898"/>
      <c r="FD218" s="898"/>
      <c r="FE218" s="898"/>
      <c r="FR218" s="898"/>
      <c r="FS218" s="898"/>
      <c r="FT218" s="898"/>
      <c r="FU218" s="898"/>
      <c r="GH218" s="898"/>
      <c r="GI218" s="898"/>
      <c r="GJ218" s="898"/>
      <c r="GK218" s="898"/>
      <c r="GX218" s="898"/>
      <c r="GY218" s="898"/>
      <c r="GZ218" s="898"/>
      <c r="HA218" s="898"/>
      <c r="HN218" s="898"/>
      <c r="HO218" s="898"/>
      <c r="HP218" s="898"/>
      <c r="HQ218" s="898"/>
      <c r="ID218" s="898"/>
      <c r="IE218" s="898"/>
      <c r="IF218" s="898"/>
      <c r="IG218" s="898"/>
      <c r="IT218" s="898"/>
      <c r="IU218" s="898"/>
      <c r="IV218" s="898"/>
      <c r="IW218" s="898"/>
      <c r="JJ218" s="898"/>
      <c r="JK218" s="898"/>
      <c r="JL218" s="898"/>
      <c r="JM218" s="898"/>
      <c r="JZ218" s="898"/>
      <c r="KA218" s="898"/>
      <c r="KB218" s="898"/>
      <c r="KC218" s="898"/>
      <c r="KP218" s="898"/>
      <c r="KQ218" s="898"/>
      <c r="KR218" s="898"/>
      <c r="KS218" s="898"/>
      <c r="LF218" s="898"/>
      <c r="LG218" s="898"/>
      <c r="LH218" s="898"/>
      <c r="LI218" s="898"/>
      <c r="LV218" s="898"/>
      <c r="LW218" s="898"/>
      <c r="LX218" s="898"/>
      <c r="LY218" s="898"/>
      <c r="ML218" s="898"/>
      <c r="MM218" s="898"/>
      <c r="MN218" s="898"/>
      <c r="MO218" s="898"/>
      <c r="NB218" s="898"/>
      <c r="NC218" s="898"/>
      <c r="ND218" s="898"/>
      <c r="NE218" s="898"/>
      <c r="NR218" s="898"/>
      <c r="NS218" s="898"/>
      <c r="NT218" s="898"/>
      <c r="NU218" s="898"/>
      <c r="OH218" s="898"/>
      <c r="OI218" s="898"/>
      <c r="OJ218" s="898"/>
      <c r="OK218" s="898"/>
      <c r="OX218" s="898"/>
      <c r="OY218" s="898"/>
      <c r="OZ218" s="898"/>
      <c r="PA218" s="898"/>
      <c r="PN218" s="898"/>
      <c r="PO218" s="898"/>
      <c r="PP218" s="898"/>
      <c r="PQ218" s="898"/>
      <c r="QD218" s="898"/>
      <c r="QE218" s="898"/>
      <c r="QF218" s="898"/>
      <c r="QG218" s="898"/>
      <c r="QT218" s="898"/>
      <c r="QU218" s="898"/>
      <c r="QV218" s="898"/>
      <c r="QW218" s="898"/>
    </row>
    <row r="219" ht="21" customHeight="1">
      <c r="A219" s="898"/>
      <c r="B219" s="963"/>
      <c r="C219" s="963"/>
      <c r="M219" s="898"/>
      <c r="N219" s="898"/>
      <c r="O219" s="898"/>
      <c r="P219" s="962"/>
      <c r="Z219" s="962"/>
      <c r="AA219" s="963"/>
      <c r="AB219" s="964"/>
      <c r="AE219" s="898"/>
      <c r="AF219" s="898"/>
      <c r="AG219" s="898"/>
      <c r="AT219" s="898"/>
      <c r="AU219" s="898"/>
      <c r="AV219" s="898"/>
      <c r="AW219" s="898"/>
      <c r="BJ219" s="898"/>
      <c r="BK219" s="898"/>
      <c r="BL219" s="898"/>
      <c r="BM219" s="898"/>
      <c r="BZ219" s="898"/>
      <c r="CA219" s="898"/>
      <c r="CB219" s="898"/>
      <c r="CC219" s="898"/>
      <c r="CP219" s="898"/>
      <c r="CQ219" s="898"/>
      <c r="CR219" s="898"/>
      <c r="CS219" s="898"/>
      <c r="DF219" s="898"/>
      <c r="DG219" s="898"/>
      <c r="DH219" s="898"/>
      <c r="DI219" s="898"/>
      <c r="DV219" s="898"/>
      <c r="DW219" s="898"/>
      <c r="DX219" s="898"/>
      <c r="DY219" s="898"/>
      <c r="EL219" s="898"/>
      <c r="EM219" s="898"/>
      <c r="EN219" s="898"/>
      <c r="EO219" s="898"/>
      <c r="FB219" s="898"/>
      <c r="FC219" s="898"/>
      <c r="FD219" s="898"/>
      <c r="FE219" s="898"/>
      <c r="FR219" s="898"/>
      <c r="FS219" s="898"/>
      <c r="FT219" s="898"/>
      <c r="FU219" s="898"/>
      <c r="GH219" s="898"/>
      <c r="GI219" s="898"/>
      <c r="GJ219" s="898"/>
      <c r="GK219" s="898"/>
      <c r="GX219" s="898"/>
      <c r="GY219" s="898"/>
      <c r="GZ219" s="898"/>
      <c r="HA219" s="898"/>
      <c r="HN219" s="898"/>
      <c r="HO219" s="898"/>
      <c r="HP219" s="898"/>
      <c r="HQ219" s="898"/>
      <c r="ID219" s="898"/>
      <c r="IE219" s="898"/>
      <c r="IF219" s="898"/>
      <c r="IG219" s="898"/>
      <c r="IT219" s="898"/>
      <c r="IU219" s="898"/>
      <c r="IV219" s="898"/>
      <c r="IW219" s="898"/>
      <c r="JJ219" s="898"/>
      <c r="JK219" s="898"/>
      <c r="JL219" s="898"/>
      <c r="JM219" s="898"/>
      <c r="JZ219" s="898"/>
      <c r="KA219" s="898"/>
      <c r="KB219" s="898"/>
      <c r="KC219" s="898"/>
      <c r="KP219" s="898"/>
      <c r="KQ219" s="898"/>
      <c r="KR219" s="898"/>
      <c r="KS219" s="898"/>
      <c r="LF219" s="898"/>
      <c r="LG219" s="898"/>
      <c r="LH219" s="898"/>
      <c r="LI219" s="898"/>
      <c r="LV219" s="898"/>
      <c r="LW219" s="898"/>
      <c r="LX219" s="898"/>
      <c r="LY219" s="898"/>
      <c r="ML219" s="898"/>
      <c r="MM219" s="898"/>
      <c r="MN219" s="898"/>
      <c r="MO219" s="898"/>
      <c r="NB219" s="898"/>
      <c r="NC219" s="898"/>
      <c r="ND219" s="898"/>
      <c r="NE219" s="898"/>
      <c r="NR219" s="898"/>
      <c r="NS219" s="898"/>
      <c r="NT219" s="898"/>
      <c r="NU219" s="898"/>
      <c r="OH219" s="898"/>
      <c r="OI219" s="898"/>
      <c r="OJ219" s="898"/>
      <c r="OK219" s="898"/>
      <c r="OX219" s="898"/>
      <c r="OY219" s="898"/>
      <c r="OZ219" s="898"/>
      <c r="PA219" s="898"/>
      <c r="PN219" s="898"/>
      <c r="PO219" s="898"/>
      <c r="PP219" s="898"/>
      <c r="PQ219" s="898"/>
      <c r="QD219" s="898"/>
      <c r="QE219" s="898"/>
      <c r="QF219" s="898"/>
      <c r="QG219" s="898"/>
      <c r="QT219" s="898"/>
      <c r="QU219" s="898"/>
      <c r="QV219" s="898"/>
      <c r="QW219" s="898"/>
    </row>
    <row r="220" ht="21" customHeight="1">
      <c r="A220" s="898"/>
      <c r="B220" s="969" t="s">
        <v>6747</v>
      </c>
      <c r="C220" s="969" t="s">
        <v>6729</v>
      </c>
      <c r="D220" s="967"/>
      <c r="E220" s="967"/>
      <c r="F220" s="967"/>
      <c r="G220" s="967"/>
      <c r="H220" s="967"/>
      <c r="I220" s="967"/>
      <c r="J220" s="967"/>
      <c r="K220" s="967"/>
      <c r="L220" s="967"/>
      <c r="M220" s="967"/>
      <c r="N220" s="967"/>
      <c r="O220" s="967"/>
      <c r="P220" s="967"/>
      <c r="Q220" s="967"/>
      <c r="R220" s="967"/>
      <c r="S220" s="967"/>
      <c r="T220" s="967"/>
      <c r="U220" s="967"/>
      <c r="V220" s="967"/>
      <c r="W220" s="967"/>
      <c r="X220" s="967"/>
      <c r="Y220" s="967"/>
      <c r="Z220" s="967"/>
      <c r="AA220" s="964" t="s">
        <v>6766</v>
      </c>
      <c r="AB220" s="964"/>
      <c r="AE220" s="898"/>
      <c r="AF220" s="898"/>
      <c r="AG220" s="898"/>
      <c r="AT220" s="898"/>
      <c r="AU220" s="898"/>
      <c r="AV220" s="898"/>
      <c r="AW220" s="898"/>
      <c r="BJ220" s="898"/>
      <c r="BK220" s="898"/>
      <c r="BL220" s="898"/>
      <c r="BM220" s="898"/>
      <c r="BZ220" s="898"/>
      <c r="CA220" s="898"/>
      <c r="CB220" s="898"/>
      <c r="CC220" s="898"/>
      <c r="CP220" s="898"/>
      <c r="CQ220" s="898"/>
      <c r="CR220" s="898"/>
      <c r="CS220" s="898"/>
      <c r="DF220" s="898"/>
      <c r="DG220" s="898"/>
      <c r="DH220" s="898"/>
      <c r="DI220" s="898"/>
      <c r="DV220" s="898"/>
      <c r="DW220" s="898"/>
      <c r="DX220" s="898"/>
      <c r="DY220" s="898"/>
      <c r="EL220" s="898"/>
      <c r="EM220" s="898"/>
      <c r="EN220" s="898"/>
      <c r="EO220" s="898"/>
      <c r="FB220" s="898"/>
      <c r="FC220" s="898"/>
      <c r="FD220" s="898"/>
      <c r="FE220" s="898"/>
      <c r="FR220" s="898"/>
      <c r="FS220" s="898"/>
      <c r="FT220" s="898"/>
      <c r="FU220" s="898"/>
      <c r="GH220" s="898"/>
      <c r="GI220" s="898"/>
      <c r="GJ220" s="898"/>
      <c r="GK220" s="898"/>
      <c r="GX220" s="898"/>
      <c r="GY220" s="898"/>
      <c r="GZ220" s="898"/>
      <c r="HA220" s="898"/>
      <c r="HN220" s="898"/>
      <c r="HO220" s="898"/>
      <c r="HP220" s="898"/>
      <c r="HQ220" s="898"/>
      <c r="ID220" s="898"/>
      <c r="IE220" s="898"/>
      <c r="IF220" s="898"/>
      <c r="IG220" s="898"/>
      <c r="IT220" s="898"/>
      <c r="IU220" s="898"/>
      <c r="IV220" s="898"/>
      <c r="IW220" s="898"/>
      <c r="JJ220" s="898"/>
      <c r="JK220" s="898"/>
      <c r="JL220" s="898"/>
      <c r="JM220" s="898"/>
      <c r="JZ220" s="898"/>
      <c r="KA220" s="898"/>
      <c r="KB220" s="898"/>
      <c r="KC220" s="898"/>
      <c r="KP220" s="898"/>
      <c r="KQ220" s="898"/>
      <c r="KR220" s="898"/>
      <c r="KS220" s="898"/>
      <c r="LF220" s="898"/>
      <c r="LG220" s="898"/>
      <c r="LH220" s="898"/>
      <c r="LI220" s="898"/>
      <c r="LV220" s="898"/>
      <c r="LW220" s="898"/>
      <c r="LX220" s="898"/>
      <c r="LY220" s="898"/>
      <c r="ML220" s="898"/>
      <c r="MM220" s="898"/>
      <c r="MN220" s="898"/>
      <c r="MO220" s="898"/>
      <c r="NB220" s="898"/>
      <c r="NC220" s="898"/>
      <c r="ND220" s="898"/>
      <c r="NE220" s="898"/>
      <c r="NR220" s="898"/>
      <c r="NS220" s="898"/>
      <c r="NT220" s="898"/>
      <c r="NU220" s="898"/>
      <c r="OH220" s="898"/>
      <c r="OI220" s="898"/>
      <c r="OJ220" s="898"/>
      <c r="OK220" s="898"/>
      <c r="OX220" s="898"/>
      <c r="OY220" s="898"/>
      <c r="OZ220" s="898"/>
      <c r="PA220" s="898"/>
      <c r="PN220" s="898"/>
      <c r="PO220" s="898"/>
      <c r="PP220" s="898"/>
      <c r="PQ220" s="898"/>
      <c r="QD220" s="898"/>
      <c r="QE220" s="898"/>
      <c r="QF220" s="898"/>
      <c r="QG220" s="898"/>
      <c r="QT220" s="898"/>
      <c r="QU220" s="898"/>
      <c r="QV220" s="898"/>
      <c r="QW220" s="898"/>
    </row>
    <row r="221" ht="21" customHeight="1">
      <c r="A221" s="898"/>
      <c r="B221" s="717"/>
      <c r="C221" s="717"/>
      <c r="D221" s="717"/>
      <c r="E221" s="717"/>
      <c r="F221" s="717"/>
      <c r="G221" s="717"/>
      <c r="H221" s="717"/>
      <c r="I221" s="717"/>
      <c r="J221" s="717"/>
      <c r="K221" s="717"/>
      <c r="L221" s="717"/>
      <c r="M221" s="717"/>
      <c r="N221" s="717"/>
      <c r="O221" s="717"/>
      <c r="P221" s="717"/>
      <c r="Q221" s="717"/>
      <c r="R221" s="717"/>
      <c r="S221" s="717"/>
      <c r="T221" s="717"/>
      <c r="U221" s="717"/>
      <c r="V221" s="717"/>
      <c r="W221" s="717"/>
      <c r="X221" s="717"/>
      <c r="Y221" s="717"/>
      <c r="Z221" s="717"/>
      <c r="AA221" s="898"/>
      <c r="AB221" s="964"/>
      <c r="AE221" s="898"/>
      <c r="AF221" s="898"/>
      <c r="AG221" s="898"/>
      <c r="AT221" s="898"/>
      <c r="AU221" s="898"/>
      <c r="AV221" s="898"/>
      <c r="AW221" s="898"/>
      <c r="BJ221" s="898"/>
      <c r="BK221" s="898"/>
      <c r="BL221" s="898"/>
      <c r="BM221" s="898"/>
      <c r="BZ221" s="898"/>
      <c r="CA221" s="898"/>
      <c r="CB221" s="898"/>
      <c r="CC221" s="898"/>
      <c r="CP221" s="898"/>
      <c r="CQ221" s="898"/>
      <c r="CR221" s="898"/>
      <c r="CS221" s="898"/>
      <c r="DF221" s="898"/>
      <c r="DG221" s="898"/>
      <c r="DH221" s="898"/>
      <c r="DI221" s="898"/>
      <c r="DV221" s="898"/>
      <c r="DW221" s="898"/>
      <c r="DX221" s="898"/>
      <c r="DY221" s="898"/>
      <c r="EL221" s="898"/>
      <c r="EM221" s="898"/>
      <c r="EN221" s="898"/>
      <c r="EO221" s="898"/>
      <c r="FB221" s="898"/>
      <c r="FC221" s="898"/>
      <c r="FD221" s="898"/>
      <c r="FE221" s="898"/>
      <c r="FR221" s="898"/>
      <c r="FS221" s="898"/>
      <c r="FT221" s="898"/>
      <c r="FU221" s="898"/>
      <c r="GH221" s="898"/>
      <c r="GI221" s="898"/>
      <c r="GJ221" s="898"/>
      <c r="GK221" s="898"/>
      <c r="GX221" s="898"/>
      <c r="GY221" s="898"/>
      <c r="GZ221" s="898"/>
      <c r="HA221" s="898"/>
      <c r="HN221" s="898"/>
      <c r="HO221" s="898"/>
      <c r="HP221" s="898"/>
      <c r="HQ221" s="898"/>
      <c r="ID221" s="898"/>
      <c r="IE221" s="898"/>
      <c r="IF221" s="898"/>
      <c r="IG221" s="898"/>
      <c r="IT221" s="898"/>
      <c r="IU221" s="898"/>
      <c r="IV221" s="898"/>
      <c r="IW221" s="898"/>
      <c r="JJ221" s="898"/>
      <c r="JK221" s="898"/>
      <c r="JL221" s="898"/>
      <c r="JM221" s="898"/>
      <c r="JZ221" s="898"/>
      <c r="KA221" s="898"/>
      <c r="KB221" s="898"/>
      <c r="KC221" s="898"/>
      <c r="KP221" s="898"/>
      <c r="KQ221" s="898"/>
      <c r="KR221" s="898"/>
      <c r="KS221" s="898"/>
      <c r="LF221" s="898"/>
      <c r="LG221" s="898"/>
      <c r="LH221" s="898"/>
      <c r="LI221" s="898"/>
      <c r="LV221" s="898"/>
      <c r="LW221" s="898"/>
      <c r="LX221" s="898"/>
      <c r="LY221" s="898"/>
      <c r="ML221" s="898"/>
      <c r="MM221" s="898"/>
      <c r="MN221" s="898"/>
      <c r="MO221" s="898"/>
      <c r="NB221" s="898"/>
      <c r="NC221" s="898"/>
      <c r="ND221" s="898"/>
      <c r="NE221" s="898"/>
      <c r="NR221" s="898"/>
      <c r="NS221" s="898"/>
      <c r="NT221" s="898"/>
      <c r="NU221" s="898"/>
      <c r="OH221" s="898"/>
      <c r="OI221" s="898"/>
      <c r="OJ221" s="898"/>
      <c r="OK221" s="898"/>
      <c r="OX221" s="898"/>
      <c r="OY221" s="898"/>
      <c r="OZ221" s="898"/>
      <c r="PA221" s="898"/>
      <c r="PN221" s="898"/>
      <c r="PO221" s="898"/>
      <c r="PP221" s="898"/>
      <c r="PQ221" s="898"/>
      <c r="QD221" s="898"/>
      <c r="QE221" s="898"/>
      <c r="QF221" s="898"/>
      <c r="QG221" s="898"/>
      <c r="QT221" s="898"/>
      <c r="QU221" s="898"/>
      <c r="QV221" s="898"/>
      <c r="QW221" s="898"/>
    </row>
    <row r="222" ht="21" customHeight="1">
      <c r="A222" s="898"/>
      <c r="B222" s="717"/>
      <c r="C222" s="717"/>
      <c r="D222" s="717"/>
      <c r="E222" s="717"/>
      <c r="F222" s="717"/>
      <c r="G222" s="717"/>
      <c r="H222" s="717"/>
      <c r="I222" s="717"/>
      <c r="J222" s="717"/>
      <c r="K222" s="717"/>
      <c r="L222" s="717"/>
      <c r="M222" s="717"/>
      <c r="N222" s="717"/>
      <c r="O222" s="717"/>
      <c r="P222" s="717"/>
      <c r="Q222" s="717"/>
      <c r="R222" s="717"/>
      <c r="S222" s="717"/>
      <c r="T222" s="717"/>
      <c r="U222" s="717"/>
      <c r="V222" s="717"/>
      <c r="W222" s="717"/>
      <c r="X222" s="717"/>
      <c r="Y222" s="717"/>
      <c r="Z222" s="717"/>
      <c r="AA222" s="898"/>
      <c r="AB222" s="964"/>
      <c r="AE222" s="898"/>
      <c r="AF222" s="898"/>
      <c r="AG222" s="898"/>
      <c r="AT222" s="898"/>
      <c r="AU222" s="898"/>
      <c r="AV222" s="898"/>
      <c r="AW222" s="898"/>
      <c r="BJ222" s="898"/>
      <c r="BK222" s="898"/>
      <c r="BL222" s="898"/>
      <c r="BM222" s="898"/>
      <c r="BZ222" s="898"/>
      <c r="CA222" s="898"/>
      <c r="CB222" s="898"/>
      <c r="CC222" s="898"/>
      <c r="CP222" s="898"/>
      <c r="CQ222" s="898"/>
      <c r="CR222" s="898"/>
      <c r="CS222" s="898"/>
      <c r="DF222" s="898"/>
      <c r="DG222" s="898"/>
      <c r="DH222" s="898"/>
      <c r="DI222" s="898"/>
      <c r="DV222" s="898"/>
      <c r="DW222" s="898"/>
      <c r="DX222" s="898"/>
      <c r="DY222" s="898"/>
      <c r="EL222" s="898"/>
      <c r="EM222" s="898"/>
      <c r="EN222" s="898"/>
      <c r="EO222" s="898"/>
      <c r="FB222" s="898"/>
      <c r="FC222" s="898"/>
      <c r="FD222" s="898"/>
      <c r="FE222" s="898"/>
      <c r="FR222" s="898"/>
      <c r="FS222" s="898"/>
      <c r="FT222" s="898"/>
      <c r="FU222" s="898"/>
      <c r="GH222" s="898"/>
      <c r="GI222" s="898"/>
      <c r="GJ222" s="898"/>
      <c r="GK222" s="898"/>
      <c r="GX222" s="898"/>
      <c r="GY222" s="898"/>
      <c r="GZ222" s="898"/>
      <c r="HA222" s="898"/>
      <c r="HN222" s="898"/>
      <c r="HO222" s="898"/>
      <c r="HP222" s="898"/>
      <c r="HQ222" s="898"/>
      <c r="ID222" s="898"/>
      <c r="IE222" s="898"/>
      <c r="IF222" s="898"/>
      <c r="IG222" s="898"/>
      <c r="IT222" s="898"/>
      <c r="IU222" s="898"/>
      <c r="IV222" s="898"/>
      <c r="IW222" s="898"/>
      <c r="JJ222" s="898"/>
      <c r="JK222" s="898"/>
      <c r="JL222" s="898"/>
      <c r="JM222" s="898"/>
      <c r="JZ222" s="898"/>
      <c r="KA222" s="898"/>
      <c r="KB222" s="898"/>
      <c r="KC222" s="898"/>
      <c r="KP222" s="898"/>
      <c r="KQ222" s="898"/>
      <c r="KR222" s="898"/>
      <c r="KS222" s="898"/>
      <c r="LF222" s="898"/>
      <c r="LG222" s="898"/>
      <c r="LH222" s="898"/>
      <c r="LI222" s="898"/>
      <c r="LV222" s="898"/>
      <c r="LW222" s="898"/>
      <c r="LX222" s="898"/>
      <c r="LY222" s="898"/>
      <c r="ML222" s="898"/>
      <c r="MM222" s="898"/>
      <c r="MN222" s="898"/>
      <c r="MO222" s="898"/>
      <c r="NB222" s="898"/>
      <c r="NC222" s="898"/>
      <c r="ND222" s="898"/>
      <c r="NE222" s="898"/>
      <c r="NR222" s="898"/>
      <c r="NS222" s="898"/>
      <c r="NT222" s="898"/>
      <c r="NU222" s="898"/>
      <c r="OH222" s="898"/>
      <c r="OI222" s="898"/>
      <c r="OJ222" s="898"/>
      <c r="OK222" s="898"/>
      <c r="OX222" s="898"/>
      <c r="OY222" s="898"/>
      <c r="OZ222" s="898"/>
      <c r="PA222" s="898"/>
      <c r="PN222" s="898"/>
      <c r="PO222" s="898"/>
      <c r="PP222" s="898"/>
      <c r="PQ222" s="898"/>
      <c r="QD222" s="898"/>
      <c r="QE222" s="898"/>
      <c r="QF222" s="898"/>
      <c r="QG222" s="898"/>
      <c r="QT222" s="898"/>
      <c r="QU222" s="898"/>
      <c r="QV222" s="898"/>
      <c r="QW222" s="898"/>
    </row>
    <row r="223" ht="21" customHeight="1">
      <c r="A223" s="898"/>
      <c r="B223" s="717"/>
      <c r="C223" s="552"/>
      <c r="D223" s="552"/>
      <c r="E223" s="552"/>
      <c r="F223" s="552"/>
      <c r="G223" s="552"/>
      <c r="H223" s="552"/>
      <c r="I223" s="552"/>
      <c r="J223" s="552"/>
      <c r="K223" s="552"/>
      <c r="L223" s="552"/>
      <c r="M223" s="552"/>
      <c r="N223" s="552"/>
      <c r="O223" s="552"/>
      <c r="P223" s="552"/>
      <c r="Q223" s="552"/>
      <c r="R223" s="552"/>
      <c r="S223" s="552"/>
      <c r="T223" s="552"/>
      <c r="U223" s="552"/>
      <c r="V223" s="552"/>
      <c r="W223" s="552"/>
      <c r="X223" s="552"/>
      <c r="Y223" s="552"/>
      <c r="Z223" s="552"/>
      <c r="AA223" s="898"/>
      <c r="AB223" s="964"/>
      <c r="AE223" s="898"/>
      <c r="AF223" s="898"/>
      <c r="AG223" s="898"/>
      <c r="AT223" s="898"/>
      <c r="AU223" s="898"/>
      <c r="AV223" s="898"/>
      <c r="AW223" s="898"/>
      <c r="BJ223" s="898"/>
      <c r="BK223" s="898"/>
      <c r="BL223" s="898"/>
      <c r="BM223" s="898"/>
      <c r="BZ223" s="898"/>
      <c r="CA223" s="898"/>
      <c r="CB223" s="898"/>
      <c r="CC223" s="898"/>
      <c r="CP223" s="898"/>
      <c r="CQ223" s="898"/>
      <c r="CR223" s="898"/>
      <c r="CS223" s="898"/>
      <c r="DF223" s="898"/>
      <c r="DG223" s="898"/>
      <c r="DH223" s="898"/>
      <c r="DI223" s="898"/>
      <c r="DV223" s="898"/>
      <c r="DW223" s="898"/>
      <c r="DX223" s="898"/>
      <c r="DY223" s="898"/>
      <c r="EL223" s="898"/>
      <c r="EM223" s="898"/>
      <c r="EN223" s="898"/>
      <c r="EO223" s="898"/>
      <c r="FB223" s="898"/>
      <c r="FC223" s="898"/>
      <c r="FD223" s="898"/>
      <c r="FE223" s="898"/>
      <c r="FR223" s="898"/>
      <c r="FS223" s="898"/>
      <c r="FT223" s="898"/>
      <c r="FU223" s="898"/>
      <c r="GH223" s="898"/>
      <c r="GI223" s="898"/>
      <c r="GJ223" s="898"/>
      <c r="GK223" s="898"/>
      <c r="GX223" s="898"/>
      <c r="GY223" s="898"/>
      <c r="GZ223" s="898"/>
      <c r="HA223" s="898"/>
      <c r="HN223" s="898"/>
      <c r="HO223" s="898"/>
      <c r="HP223" s="898"/>
      <c r="HQ223" s="898"/>
      <c r="ID223" s="898"/>
      <c r="IE223" s="898"/>
      <c r="IF223" s="898"/>
      <c r="IG223" s="898"/>
      <c r="IT223" s="898"/>
      <c r="IU223" s="898"/>
      <c r="IV223" s="898"/>
      <c r="IW223" s="898"/>
      <c r="JJ223" s="898"/>
      <c r="JK223" s="898"/>
      <c r="JL223" s="898"/>
      <c r="JM223" s="898"/>
      <c r="JZ223" s="898"/>
      <c r="KA223" s="898"/>
      <c r="KB223" s="898"/>
      <c r="KC223" s="898"/>
      <c r="KP223" s="898"/>
      <c r="KQ223" s="898"/>
      <c r="KR223" s="898"/>
      <c r="KS223" s="898"/>
      <c r="LF223" s="898"/>
      <c r="LG223" s="898"/>
      <c r="LH223" s="898"/>
      <c r="LI223" s="898"/>
      <c r="LV223" s="898"/>
      <c r="LW223" s="898"/>
      <c r="LX223" s="898"/>
      <c r="LY223" s="898"/>
      <c r="ML223" s="898"/>
      <c r="MM223" s="898"/>
      <c r="MN223" s="898"/>
      <c r="MO223" s="898"/>
      <c r="NB223" s="898"/>
      <c r="NC223" s="898"/>
      <c r="ND223" s="898"/>
      <c r="NE223" s="898"/>
      <c r="NR223" s="898"/>
      <c r="NS223" s="898"/>
      <c r="NT223" s="898"/>
      <c r="NU223" s="898"/>
      <c r="OH223" s="898"/>
      <c r="OI223" s="898"/>
      <c r="OJ223" s="898"/>
      <c r="OK223" s="898"/>
      <c r="OX223" s="898"/>
      <c r="OY223" s="898"/>
      <c r="OZ223" s="898"/>
      <c r="PA223" s="898"/>
      <c r="PN223" s="898"/>
      <c r="PO223" s="898"/>
      <c r="PP223" s="898"/>
      <c r="PQ223" s="898"/>
      <c r="QD223" s="898"/>
      <c r="QE223" s="898"/>
      <c r="QF223" s="898"/>
      <c r="QG223" s="898"/>
      <c r="QT223" s="898"/>
      <c r="QU223" s="898"/>
      <c r="QV223" s="898"/>
      <c r="QW223" s="898"/>
    </row>
    <row r="224" ht="21" customHeight="1">
      <c r="A224" s="898"/>
      <c r="B224" s="717"/>
      <c r="C224" s="969" t="s">
        <v>6678</v>
      </c>
      <c r="D224" s="967"/>
      <c r="E224" s="967"/>
      <c r="F224" s="967"/>
      <c r="G224" s="967"/>
      <c r="H224" s="967"/>
      <c r="I224" s="967"/>
      <c r="J224" s="967"/>
      <c r="K224" s="967"/>
      <c r="L224" s="967"/>
      <c r="M224" s="967"/>
      <c r="N224" s="967"/>
      <c r="O224" s="967"/>
      <c r="P224" s="967"/>
      <c r="Q224" s="967"/>
      <c r="R224" s="967"/>
      <c r="S224" s="967"/>
      <c r="T224" s="967"/>
      <c r="U224" s="967"/>
      <c r="V224" s="967"/>
      <c r="W224" s="967"/>
      <c r="X224" s="967"/>
      <c r="Y224" s="967"/>
      <c r="Z224" s="967"/>
      <c r="AA224" s="898"/>
      <c r="AB224" s="964"/>
      <c r="AE224" s="898"/>
      <c r="AF224" s="898"/>
      <c r="AG224" s="898"/>
      <c r="AT224" s="898"/>
      <c r="AU224" s="898"/>
      <c r="AV224" s="898"/>
      <c r="AW224" s="898"/>
      <c r="BJ224" s="898"/>
      <c r="BK224" s="898"/>
      <c r="BL224" s="898"/>
      <c r="BM224" s="898"/>
      <c r="BZ224" s="898"/>
      <c r="CA224" s="898"/>
      <c r="CB224" s="898"/>
      <c r="CC224" s="898"/>
      <c r="CP224" s="898"/>
      <c r="CQ224" s="898"/>
      <c r="CR224" s="898"/>
      <c r="CS224" s="898"/>
      <c r="DF224" s="898"/>
      <c r="DG224" s="898"/>
      <c r="DH224" s="898"/>
      <c r="DI224" s="898"/>
      <c r="DV224" s="898"/>
      <c r="DW224" s="898"/>
      <c r="DX224" s="898"/>
      <c r="DY224" s="898"/>
      <c r="EL224" s="898"/>
      <c r="EM224" s="898"/>
      <c r="EN224" s="898"/>
      <c r="EO224" s="898"/>
      <c r="FB224" s="898"/>
      <c r="FC224" s="898"/>
      <c r="FD224" s="898"/>
      <c r="FE224" s="898"/>
      <c r="FR224" s="898"/>
      <c r="FS224" s="898"/>
      <c r="FT224" s="898"/>
      <c r="FU224" s="898"/>
      <c r="GH224" s="898"/>
      <c r="GI224" s="898"/>
      <c r="GJ224" s="898"/>
      <c r="GK224" s="898"/>
      <c r="GX224" s="898"/>
      <c r="GY224" s="898"/>
      <c r="GZ224" s="898"/>
      <c r="HA224" s="898"/>
      <c r="HN224" s="898"/>
      <c r="HO224" s="898"/>
      <c r="HP224" s="898"/>
      <c r="HQ224" s="898"/>
      <c r="ID224" s="898"/>
      <c r="IE224" s="898"/>
      <c r="IF224" s="898"/>
      <c r="IG224" s="898"/>
      <c r="IT224" s="898"/>
      <c r="IU224" s="898"/>
      <c r="IV224" s="898"/>
      <c r="IW224" s="898"/>
      <c r="JJ224" s="898"/>
      <c r="JK224" s="898"/>
      <c r="JL224" s="898"/>
      <c r="JM224" s="898"/>
      <c r="JZ224" s="898"/>
      <c r="KA224" s="898"/>
      <c r="KB224" s="898"/>
      <c r="KC224" s="898"/>
      <c r="KP224" s="898"/>
      <c r="KQ224" s="898"/>
      <c r="KR224" s="898"/>
      <c r="KS224" s="898"/>
      <c r="LF224" s="898"/>
      <c r="LG224" s="898"/>
      <c r="LH224" s="898"/>
      <c r="LI224" s="898"/>
      <c r="LV224" s="898"/>
      <c r="LW224" s="898"/>
      <c r="LX224" s="898"/>
      <c r="LY224" s="898"/>
      <c r="ML224" s="898"/>
      <c r="MM224" s="898"/>
      <c r="MN224" s="898"/>
      <c r="MO224" s="898"/>
      <c r="NB224" s="898"/>
      <c r="NC224" s="898"/>
      <c r="ND224" s="898"/>
      <c r="NE224" s="898"/>
      <c r="NR224" s="898"/>
      <c r="NS224" s="898"/>
      <c r="NT224" s="898"/>
      <c r="NU224" s="898"/>
      <c r="OH224" s="898"/>
      <c r="OI224" s="898"/>
      <c r="OJ224" s="898"/>
      <c r="OK224" s="898"/>
      <c r="OX224" s="898"/>
      <c r="OY224" s="898"/>
      <c r="OZ224" s="898"/>
      <c r="PA224" s="898"/>
      <c r="PN224" s="898"/>
      <c r="PO224" s="898"/>
      <c r="PP224" s="898"/>
      <c r="PQ224" s="898"/>
      <c r="QD224" s="898"/>
      <c r="QE224" s="898"/>
      <c r="QF224" s="898"/>
      <c r="QG224" s="898"/>
      <c r="QT224" s="898"/>
      <c r="QU224" s="898"/>
      <c r="QV224" s="898"/>
      <c r="QW224" s="898"/>
    </row>
    <row r="225" ht="21" customHeight="1">
      <c r="A225" s="898"/>
      <c r="B225" s="717"/>
      <c r="C225" s="717"/>
      <c r="D225" s="717"/>
      <c r="E225" s="717"/>
      <c r="F225" s="717"/>
      <c r="G225" s="717"/>
      <c r="H225" s="717"/>
      <c r="I225" s="717"/>
      <c r="J225" s="717"/>
      <c r="K225" s="717"/>
      <c r="L225" s="717"/>
      <c r="M225" s="717"/>
      <c r="N225" s="717"/>
      <c r="O225" s="717"/>
      <c r="P225" s="717"/>
      <c r="Q225" s="717"/>
      <c r="R225" s="717"/>
      <c r="S225" s="717"/>
      <c r="T225" s="717"/>
      <c r="U225" s="717"/>
      <c r="V225" s="717"/>
      <c r="W225" s="717"/>
      <c r="X225" s="717"/>
      <c r="Y225" s="717"/>
      <c r="Z225" s="717"/>
      <c r="AA225" s="898"/>
      <c r="AB225" s="964"/>
      <c r="AE225" s="898"/>
      <c r="AF225" s="898"/>
      <c r="AG225" s="898"/>
      <c r="AT225" s="898"/>
      <c r="AU225" s="898"/>
      <c r="AV225" s="898"/>
      <c r="AW225" s="898"/>
      <c r="BJ225" s="898"/>
      <c r="BK225" s="898"/>
      <c r="BL225" s="898"/>
      <c r="BM225" s="898"/>
      <c r="BZ225" s="898"/>
      <c r="CA225" s="898"/>
      <c r="CB225" s="898"/>
      <c r="CC225" s="898"/>
      <c r="CP225" s="898"/>
      <c r="CQ225" s="898"/>
      <c r="CR225" s="898"/>
      <c r="CS225" s="898"/>
      <c r="DF225" s="898"/>
      <c r="DG225" s="898"/>
      <c r="DH225" s="898"/>
      <c r="DI225" s="898"/>
      <c r="DV225" s="898"/>
      <c r="DW225" s="898"/>
      <c r="DX225" s="898"/>
      <c r="DY225" s="898"/>
      <c r="EL225" s="898"/>
      <c r="EM225" s="898"/>
      <c r="EN225" s="898"/>
      <c r="EO225" s="898"/>
      <c r="FB225" s="898"/>
      <c r="FC225" s="898"/>
      <c r="FD225" s="898"/>
      <c r="FE225" s="898"/>
      <c r="FR225" s="898"/>
      <c r="FS225" s="898"/>
      <c r="FT225" s="898"/>
      <c r="FU225" s="898"/>
      <c r="GH225" s="898"/>
      <c r="GI225" s="898"/>
      <c r="GJ225" s="898"/>
      <c r="GK225" s="898"/>
      <c r="GX225" s="898"/>
      <c r="GY225" s="898"/>
      <c r="GZ225" s="898"/>
      <c r="HA225" s="898"/>
      <c r="HN225" s="898"/>
      <c r="HO225" s="898"/>
      <c r="HP225" s="898"/>
      <c r="HQ225" s="898"/>
      <c r="ID225" s="898"/>
      <c r="IE225" s="898"/>
      <c r="IF225" s="898"/>
      <c r="IG225" s="898"/>
      <c r="IT225" s="898"/>
      <c r="IU225" s="898"/>
      <c r="IV225" s="898"/>
      <c r="IW225" s="898"/>
      <c r="JJ225" s="898"/>
      <c r="JK225" s="898"/>
      <c r="JL225" s="898"/>
      <c r="JM225" s="898"/>
      <c r="JZ225" s="898"/>
      <c r="KA225" s="898"/>
      <c r="KB225" s="898"/>
      <c r="KC225" s="898"/>
      <c r="KP225" s="898"/>
      <c r="KQ225" s="898"/>
      <c r="KR225" s="898"/>
      <c r="KS225" s="898"/>
      <c r="LF225" s="898"/>
      <c r="LG225" s="898"/>
      <c r="LH225" s="898"/>
      <c r="LI225" s="898"/>
      <c r="LV225" s="898"/>
      <c r="LW225" s="898"/>
      <c r="LX225" s="898"/>
      <c r="LY225" s="898"/>
      <c r="ML225" s="898"/>
      <c r="MM225" s="898"/>
      <c r="MN225" s="898"/>
      <c r="MO225" s="898"/>
      <c r="NB225" s="898"/>
      <c r="NC225" s="898"/>
      <c r="ND225" s="898"/>
      <c r="NE225" s="898"/>
      <c r="NR225" s="898"/>
      <c r="NS225" s="898"/>
      <c r="NT225" s="898"/>
      <c r="NU225" s="898"/>
      <c r="OH225" s="898"/>
      <c r="OI225" s="898"/>
      <c r="OJ225" s="898"/>
      <c r="OK225" s="898"/>
      <c r="OX225" s="898"/>
      <c r="OY225" s="898"/>
      <c r="OZ225" s="898"/>
      <c r="PA225" s="898"/>
      <c r="PN225" s="898"/>
      <c r="PO225" s="898"/>
      <c r="PP225" s="898"/>
      <c r="PQ225" s="898"/>
      <c r="QD225" s="898"/>
      <c r="QE225" s="898"/>
      <c r="QF225" s="898"/>
      <c r="QG225" s="898"/>
      <c r="QT225" s="898"/>
      <c r="QU225" s="898"/>
      <c r="QV225" s="898"/>
      <c r="QW225" s="898"/>
    </row>
    <row r="226" ht="21" customHeight="1">
      <c r="A226" s="898"/>
      <c r="B226" s="717"/>
      <c r="C226" s="717"/>
      <c r="D226" s="717"/>
      <c r="E226" s="717"/>
      <c r="F226" s="717"/>
      <c r="G226" s="717"/>
      <c r="H226" s="717"/>
      <c r="I226" s="717"/>
      <c r="J226" s="717"/>
      <c r="K226" s="717"/>
      <c r="L226" s="717"/>
      <c r="M226" s="717"/>
      <c r="N226" s="717"/>
      <c r="O226" s="717"/>
      <c r="P226" s="717"/>
      <c r="Q226" s="717"/>
      <c r="R226" s="717"/>
      <c r="S226" s="717"/>
      <c r="T226" s="717"/>
      <c r="U226" s="717"/>
      <c r="V226" s="717"/>
      <c r="W226" s="717"/>
      <c r="X226" s="717"/>
      <c r="Y226" s="717"/>
      <c r="Z226" s="717"/>
      <c r="AA226" s="898"/>
      <c r="AB226" s="964"/>
      <c r="AE226" s="898"/>
      <c r="AF226" s="898"/>
      <c r="AG226" s="898"/>
      <c r="AT226" s="898"/>
      <c r="AU226" s="898"/>
      <c r="AV226" s="898"/>
      <c r="AW226" s="898"/>
      <c r="BJ226" s="898"/>
      <c r="BK226" s="898"/>
      <c r="BL226" s="898"/>
      <c r="BM226" s="898"/>
      <c r="BZ226" s="898"/>
      <c r="CA226" s="898"/>
      <c r="CB226" s="898"/>
      <c r="CC226" s="898"/>
      <c r="CP226" s="898"/>
      <c r="CQ226" s="898"/>
      <c r="CR226" s="898"/>
      <c r="CS226" s="898"/>
      <c r="DF226" s="898"/>
      <c r="DG226" s="898"/>
      <c r="DH226" s="898"/>
      <c r="DI226" s="898"/>
      <c r="DV226" s="898"/>
      <c r="DW226" s="898"/>
      <c r="DX226" s="898"/>
      <c r="DY226" s="898"/>
      <c r="EL226" s="898"/>
      <c r="EM226" s="898"/>
      <c r="EN226" s="898"/>
      <c r="EO226" s="898"/>
      <c r="FB226" s="898"/>
      <c r="FC226" s="898"/>
      <c r="FD226" s="898"/>
      <c r="FE226" s="898"/>
      <c r="FR226" s="898"/>
      <c r="FS226" s="898"/>
      <c r="FT226" s="898"/>
      <c r="FU226" s="898"/>
      <c r="GH226" s="898"/>
      <c r="GI226" s="898"/>
      <c r="GJ226" s="898"/>
      <c r="GK226" s="898"/>
      <c r="GX226" s="898"/>
      <c r="GY226" s="898"/>
      <c r="GZ226" s="898"/>
      <c r="HA226" s="898"/>
      <c r="HN226" s="898"/>
      <c r="HO226" s="898"/>
      <c r="HP226" s="898"/>
      <c r="HQ226" s="898"/>
      <c r="ID226" s="898"/>
      <c r="IE226" s="898"/>
      <c r="IF226" s="898"/>
      <c r="IG226" s="898"/>
      <c r="IT226" s="898"/>
      <c r="IU226" s="898"/>
      <c r="IV226" s="898"/>
      <c r="IW226" s="898"/>
      <c r="JJ226" s="898"/>
      <c r="JK226" s="898"/>
      <c r="JL226" s="898"/>
      <c r="JM226" s="898"/>
      <c r="JZ226" s="898"/>
      <c r="KA226" s="898"/>
      <c r="KB226" s="898"/>
      <c r="KC226" s="898"/>
      <c r="KP226" s="898"/>
      <c r="KQ226" s="898"/>
      <c r="KR226" s="898"/>
      <c r="KS226" s="898"/>
      <c r="LF226" s="898"/>
      <c r="LG226" s="898"/>
      <c r="LH226" s="898"/>
      <c r="LI226" s="898"/>
      <c r="LV226" s="898"/>
      <c r="LW226" s="898"/>
      <c r="LX226" s="898"/>
      <c r="LY226" s="898"/>
      <c r="ML226" s="898"/>
      <c r="MM226" s="898"/>
      <c r="MN226" s="898"/>
      <c r="MO226" s="898"/>
      <c r="NB226" s="898"/>
      <c r="NC226" s="898"/>
      <c r="ND226" s="898"/>
      <c r="NE226" s="898"/>
      <c r="NR226" s="898"/>
      <c r="NS226" s="898"/>
      <c r="NT226" s="898"/>
      <c r="NU226" s="898"/>
      <c r="OH226" s="898"/>
      <c r="OI226" s="898"/>
      <c r="OJ226" s="898"/>
      <c r="OK226" s="898"/>
      <c r="OX226" s="898"/>
      <c r="OY226" s="898"/>
      <c r="OZ226" s="898"/>
      <c r="PA226" s="898"/>
      <c r="PN226" s="898"/>
      <c r="PO226" s="898"/>
      <c r="PP226" s="898"/>
      <c r="PQ226" s="898"/>
      <c r="QD226" s="898"/>
      <c r="QE226" s="898"/>
      <c r="QF226" s="898"/>
      <c r="QG226" s="898"/>
      <c r="QT226" s="898"/>
      <c r="QU226" s="898"/>
      <c r="QV226" s="898"/>
      <c r="QW226" s="898"/>
    </row>
    <row r="227" ht="21" customHeight="1">
      <c r="A227" s="898"/>
      <c r="B227" s="717"/>
      <c r="C227" s="717"/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717"/>
      <c r="V227" s="717"/>
      <c r="W227" s="717"/>
      <c r="X227" s="717"/>
      <c r="Y227" s="717"/>
      <c r="Z227" s="717"/>
      <c r="AA227" s="898"/>
      <c r="AB227" s="964"/>
      <c r="AE227" s="898"/>
      <c r="AF227" s="898"/>
      <c r="AG227" s="898"/>
      <c r="AT227" s="898"/>
      <c r="AU227" s="898"/>
      <c r="AV227" s="898"/>
      <c r="AW227" s="898"/>
      <c r="BJ227" s="898"/>
      <c r="BK227" s="898"/>
      <c r="BL227" s="898"/>
      <c r="BM227" s="898"/>
      <c r="BZ227" s="898"/>
      <c r="CA227" s="898"/>
      <c r="CB227" s="898"/>
      <c r="CC227" s="898"/>
      <c r="CP227" s="898"/>
      <c r="CQ227" s="898"/>
      <c r="CR227" s="898"/>
      <c r="CS227" s="898"/>
      <c r="DF227" s="898"/>
      <c r="DG227" s="898"/>
      <c r="DH227" s="898"/>
      <c r="DI227" s="898"/>
      <c r="DV227" s="898"/>
      <c r="DW227" s="898"/>
      <c r="DX227" s="898"/>
      <c r="DY227" s="898"/>
      <c r="EL227" s="898"/>
      <c r="EM227" s="898"/>
      <c r="EN227" s="898"/>
      <c r="EO227" s="898"/>
      <c r="FB227" s="898"/>
      <c r="FC227" s="898"/>
      <c r="FD227" s="898"/>
      <c r="FE227" s="898"/>
      <c r="FR227" s="898"/>
      <c r="FS227" s="898"/>
      <c r="FT227" s="898"/>
      <c r="FU227" s="898"/>
      <c r="GH227" s="898"/>
      <c r="GI227" s="898"/>
      <c r="GJ227" s="898"/>
      <c r="GK227" s="898"/>
      <c r="GX227" s="898"/>
      <c r="GY227" s="898"/>
      <c r="GZ227" s="898"/>
      <c r="HA227" s="898"/>
      <c r="HN227" s="898"/>
      <c r="HO227" s="898"/>
      <c r="HP227" s="898"/>
      <c r="HQ227" s="898"/>
      <c r="ID227" s="898"/>
      <c r="IE227" s="898"/>
      <c r="IF227" s="898"/>
      <c r="IG227" s="898"/>
      <c r="IT227" s="898"/>
      <c r="IU227" s="898"/>
      <c r="IV227" s="898"/>
      <c r="IW227" s="898"/>
      <c r="JJ227" s="898"/>
      <c r="JK227" s="898"/>
      <c r="JL227" s="898"/>
      <c r="JM227" s="898"/>
      <c r="JZ227" s="898"/>
      <c r="KA227" s="898"/>
      <c r="KB227" s="898"/>
      <c r="KC227" s="898"/>
      <c r="KP227" s="898"/>
      <c r="KQ227" s="898"/>
      <c r="KR227" s="898"/>
      <c r="KS227" s="898"/>
      <c r="LF227" s="898"/>
      <c r="LG227" s="898"/>
      <c r="LH227" s="898"/>
      <c r="LI227" s="898"/>
      <c r="LV227" s="898"/>
      <c r="LW227" s="898"/>
      <c r="LX227" s="898"/>
      <c r="LY227" s="898"/>
      <c r="ML227" s="898"/>
      <c r="MM227" s="898"/>
      <c r="MN227" s="898"/>
      <c r="MO227" s="898"/>
      <c r="NB227" s="898"/>
      <c r="NC227" s="898"/>
      <c r="ND227" s="898"/>
      <c r="NE227" s="898"/>
      <c r="NR227" s="898"/>
      <c r="NS227" s="898"/>
      <c r="NT227" s="898"/>
      <c r="NU227" s="898"/>
      <c r="OH227" s="898"/>
      <c r="OI227" s="898"/>
      <c r="OJ227" s="898"/>
      <c r="OK227" s="898"/>
      <c r="OX227" s="898"/>
      <c r="OY227" s="898"/>
      <c r="OZ227" s="898"/>
      <c r="PA227" s="898"/>
      <c r="PN227" s="898"/>
      <c r="PO227" s="898"/>
      <c r="PP227" s="898"/>
      <c r="PQ227" s="898"/>
      <c r="QD227" s="898"/>
      <c r="QE227" s="898"/>
      <c r="QF227" s="898"/>
      <c r="QG227" s="898"/>
      <c r="QT227" s="898"/>
      <c r="QU227" s="898"/>
      <c r="QV227" s="898"/>
      <c r="QW227" s="898"/>
    </row>
    <row r="228" ht="21" customHeight="1">
      <c r="A228" s="898"/>
      <c r="B228" s="717"/>
      <c r="C228" s="717"/>
      <c r="D228" s="717"/>
      <c r="E228" s="717"/>
      <c r="F228" s="717"/>
      <c r="G228" s="717"/>
      <c r="H228" s="717"/>
      <c r="I228" s="717"/>
      <c r="J228" s="717"/>
      <c r="K228" s="717"/>
      <c r="L228" s="717"/>
      <c r="M228" s="717"/>
      <c r="N228" s="717"/>
      <c r="O228" s="717"/>
      <c r="P228" s="717"/>
      <c r="Q228" s="717"/>
      <c r="R228" s="717"/>
      <c r="S228" s="717"/>
      <c r="T228" s="717"/>
      <c r="U228" s="717"/>
      <c r="V228" s="717"/>
      <c r="W228" s="717"/>
      <c r="X228" s="717"/>
      <c r="Y228" s="717"/>
      <c r="Z228" s="717"/>
      <c r="AA228" s="898"/>
      <c r="AB228" s="964"/>
      <c r="AE228" s="898"/>
      <c r="AF228" s="898"/>
      <c r="AG228" s="898"/>
      <c r="AT228" s="898"/>
      <c r="AU228" s="898"/>
      <c r="AV228" s="898"/>
      <c r="AW228" s="898"/>
      <c r="BJ228" s="898"/>
      <c r="BK228" s="898"/>
      <c r="BL228" s="898"/>
      <c r="BM228" s="898"/>
      <c r="BZ228" s="898"/>
      <c r="CA228" s="898"/>
      <c r="CB228" s="898"/>
      <c r="CC228" s="898"/>
      <c r="CP228" s="898"/>
      <c r="CQ228" s="898"/>
      <c r="CR228" s="898"/>
      <c r="CS228" s="898"/>
      <c r="DF228" s="898"/>
      <c r="DG228" s="898"/>
      <c r="DH228" s="898"/>
      <c r="DI228" s="898"/>
      <c r="DV228" s="898"/>
      <c r="DW228" s="898"/>
      <c r="DX228" s="898"/>
      <c r="DY228" s="898"/>
      <c r="EL228" s="898"/>
      <c r="EM228" s="898"/>
      <c r="EN228" s="898"/>
      <c r="EO228" s="898"/>
      <c r="FB228" s="898"/>
      <c r="FC228" s="898"/>
      <c r="FD228" s="898"/>
      <c r="FE228" s="898"/>
      <c r="FR228" s="898"/>
      <c r="FS228" s="898"/>
      <c r="FT228" s="898"/>
      <c r="FU228" s="898"/>
      <c r="GH228" s="898"/>
      <c r="GI228" s="898"/>
      <c r="GJ228" s="898"/>
      <c r="GK228" s="898"/>
      <c r="GX228" s="898"/>
      <c r="GY228" s="898"/>
      <c r="GZ228" s="898"/>
      <c r="HA228" s="898"/>
      <c r="HN228" s="898"/>
      <c r="HO228" s="898"/>
      <c r="HP228" s="898"/>
      <c r="HQ228" s="898"/>
      <c r="ID228" s="898"/>
      <c r="IE228" s="898"/>
      <c r="IF228" s="898"/>
      <c r="IG228" s="898"/>
      <c r="IT228" s="898"/>
      <c r="IU228" s="898"/>
      <c r="IV228" s="898"/>
      <c r="IW228" s="898"/>
      <c r="JJ228" s="898"/>
      <c r="JK228" s="898"/>
      <c r="JL228" s="898"/>
      <c r="JM228" s="898"/>
      <c r="JZ228" s="898"/>
      <c r="KA228" s="898"/>
      <c r="KB228" s="898"/>
      <c r="KC228" s="898"/>
      <c r="KP228" s="898"/>
      <c r="KQ228" s="898"/>
      <c r="KR228" s="898"/>
      <c r="KS228" s="898"/>
      <c r="LF228" s="898"/>
      <c r="LG228" s="898"/>
      <c r="LH228" s="898"/>
      <c r="LI228" s="898"/>
      <c r="LV228" s="898"/>
      <c r="LW228" s="898"/>
      <c r="LX228" s="898"/>
      <c r="LY228" s="898"/>
      <c r="ML228" s="898"/>
      <c r="MM228" s="898"/>
      <c r="MN228" s="898"/>
      <c r="MO228" s="898"/>
      <c r="NB228" s="898"/>
      <c r="NC228" s="898"/>
      <c r="ND228" s="898"/>
      <c r="NE228" s="898"/>
      <c r="NR228" s="898"/>
      <c r="NS228" s="898"/>
      <c r="NT228" s="898"/>
      <c r="NU228" s="898"/>
      <c r="OH228" s="898"/>
      <c r="OI228" s="898"/>
      <c r="OJ228" s="898"/>
      <c r="OK228" s="898"/>
      <c r="OX228" s="898"/>
      <c r="OY228" s="898"/>
      <c r="OZ228" s="898"/>
      <c r="PA228" s="898"/>
      <c r="PN228" s="898"/>
      <c r="PO228" s="898"/>
      <c r="PP228" s="898"/>
      <c r="PQ228" s="898"/>
      <c r="QD228" s="898"/>
      <c r="QE228" s="898"/>
      <c r="QF228" s="898"/>
      <c r="QG228" s="898"/>
      <c r="QT228" s="898"/>
      <c r="QU228" s="898"/>
      <c r="QV228" s="898"/>
      <c r="QW228" s="898"/>
    </row>
    <row r="229" ht="21" customHeight="1">
      <c r="A229" s="898"/>
      <c r="B229" s="717"/>
      <c r="C229" s="717"/>
      <c r="D229" s="717"/>
      <c r="E229" s="717"/>
      <c r="F229" s="717"/>
      <c r="G229" s="717"/>
      <c r="H229" s="717"/>
      <c r="I229" s="717"/>
      <c r="J229" s="717"/>
      <c r="K229" s="717"/>
      <c r="L229" s="717"/>
      <c r="M229" s="717"/>
      <c r="N229" s="717"/>
      <c r="O229" s="717"/>
      <c r="P229" s="717"/>
      <c r="Q229" s="717"/>
      <c r="R229" s="717"/>
      <c r="S229" s="717"/>
      <c r="T229" s="717"/>
      <c r="U229" s="717"/>
      <c r="V229" s="717"/>
      <c r="W229" s="717"/>
      <c r="X229" s="717"/>
      <c r="Y229" s="717"/>
      <c r="Z229" s="717"/>
      <c r="AA229" s="898"/>
      <c r="AB229" s="964"/>
      <c r="AE229" s="898"/>
      <c r="AF229" s="898"/>
      <c r="AG229" s="898"/>
      <c r="AT229" s="898"/>
      <c r="AU229" s="898"/>
      <c r="AV229" s="898"/>
      <c r="AW229" s="898"/>
      <c r="BJ229" s="898"/>
      <c r="BK229" s="898"/>
      <c r="BL229" s="898"/>
      <c r="BM229" s="898"/>
      <c r="BZ229" s="898"/>
      <c r="CA229" s="898"/>
      <c r="CB229" s="898"/>
      <c r="CC229" s="898"/>
      <c r="CP229" s="898"/>
      <c r="CQ229" s="898"/>
      <c r="CR229" s="898"/>
      <c r="CS229" s="898"/>
      <c r="DF229" s="898"/>
      <c r="DG229" s="898"/>
      <c r="DH229" s="898"/>
      <c r="DI229" s="898"/>
      <c r="DV229" s="898"/>
      <c r="DW229" s="898"/>
      <c r="DX229" s="898"/>
      <c r="DY229" s="898"/>
      <c r="EL229" s="898"/>
      <c r="EM229" s="898"/>
      <c r="EN229" s="898"/>
      <c r="EO229" s="898"/>
      <c r="FB229" s="898"/>
      <c r="FC229" s="898"/>
      <c r="FD229" s="898"/>
      <c r="FE229" s="898"/>
      <c r="FR229" s="898"/>
      <c r="FS229" s="898"/>
      <c r="FT229" s="898"/>
      <c r="FU229" s="898"/>
      <c r="GH229" s="898"/>
      <c r="GI229" s="898"/>
      <c r="GJ229" s="898"/>
      <c r="GK229" s="898"/>
      <c r="GX229" s="898"/>
      <c r="GY229" s="898"/>
      <c r="GZ229" s="898"/>
      <c r="HA229" s="898"/>
      <c r="HN229" s="898"/>
      <c r="HO229" s="898"/>
      <c r="HP229" s="898"/>
      <c r="HQ229" s="898"/>
      <c r="ID229" s="898"/>
      <c r="IE229" s="898"/>
      <c r="IF229" s="898"/>
      <c r="IG229" s="898"/>
      <c r="IT229" s="898"/>
      <c r="IU229" s="898"/>
      <c r="IV229" s="898"/>
      <c r="IW229" s="898"/>
      <c r="JJ229" s="898"/>
      <c r="JK229" s="898"/>
      <c r="JL229" s="898"/>
      <c r="JM229" s="898"/>
      <c r="JZ229" s="898"/>
      <c r="KA229" s="898"/>
      <c r="KB229" s="898"/>
      <c r="KC229" s="898"/>
      <c r="KP229" s="898"/>
      <c r="KQ229" s="898"/>
      <c r="KR229" s="898"/>
      <c r="KS229" s="898"/>
      <c r="LF229" s="898"/>
      <c r="LG229" s="898"/>
      <c r="LH229" s="898"/>
      <c r="LI229" s="898"/>
      <c r="LV229" s="898"/>
      <c r="LW229" s="898"/>
      <c r="LX229" s="898"/>
      <c r="LY229" s="898"/>
      <c r="ML229" s="898"/>
      <c r="MM229" s="898"/>
      <c r="MN229" s="898"/>
      <c r="MO229" s="898"/>
      <c r="NB229" s="898"/>
      <c r="NC229" s="898"/>
      <c r="ND229" s="898"/>
      <c r="NE229" s="898"/>
      <c r="NR229" s="898"/>
      <c r="NS229" s="898"/>
      <c r="NT229" s="898"/>
      <c r="NU229" s="898"/>
      <c r="OH229" s="898"/>
      <c r="OI229" s="898"/>
      <c r="OJ229" s="898"/>
      <c r="OK229" s="898"/>
      <c r="OX229" s="898"/>
      <c r="OY229" s="898"/>
      <c r="OZ229" s="898"/>
      <c r="PA229" s="898"/>
      <c r="PN229" s="898"/>
      <c r="PO229" s="898"/>
      <c r="PP229" s="898"/>
      <c r="PQ229" s="898"/>
      <c r="QD229" s="898"/>
      <c r="QE229" s="898"/>
      <c r="QF229" s="898"/>
      <c r="QG229" s="898"/>
      <c r="QT229" s="898"/>
      <c r="QU229" s="898"/>
      <c r="QV229" s="898"/>
      <c r="QW229" s="898"/>
    </row>
    <row r="230" ht="21" customHeight="1">
      <c r="A230" s="898"/>
      <c r="B230" s="552"/>
      <c r="C230" s="552"/>
      <c r="D230" s="552"/>
      <c r="E230" s="552"/>
      <c r="F230" s="552"/>
      <c r="G230" s="552"/>
      <c r="H230" s="552"/>
      <c r="I230" s="552"/>
      <c r="J230" s="552"/>
      <c r="K230" s="552"/>
      <c r="L230" s="552"/>
      <c r="M230" s="552"/>
      <c r="N230" s="552"/>
      <c r="O230" s="552"/>
      <c r="P230" s="552"/>
      <c r="Q230" s="552"/>
      <c r="R230" s="552"/>
      <c r="S230" s="552"/>
      <c r="T230" s="552"/>
      <c r="U230" s="552"/>
      <c r="V230" s="552"/>
      <c r="W230" s="552"/>
      <c r="X230" s="552"/>
      <c r="Y230" s="552"/>
      <c r="Z230" s="552"/>
      <c r="AA230" s="898"/>
      <c r="AB230" s="964"/>
      <c r="AE230" s="898"/>
      <c r="AF230" s="898"/>
      <c r="AG230" s="898"/>
      <c r="AT230" s="898"/>
      <c r="AU230" s="898"/>
      <c r="AV230" s="898"/>
      <c r="AW230" s="898"/>
      <c r="BJ230" s="898"/>
      <c r="BK230" s="898"/>
      <c r="BL230" s="898"/>
      <c r="BM230" s="898"/>
      <c r="BZ230" s="898"/>
      <c r="CA230" s="898"/>
      <c r="CB230" s="898"/>
      <c r="CC230" s="898"/>
      <c r="CP230" s="898"/>
      <c r="CQ230" s="898"/>
      <c r="CR230" s="898"/>
      <c r="CS230" s="898"/>
      <c r="DF230" s="898"/>
      <c r="DG230" s="898"/>
      <c r="DH230" s="898"/>
      <c r="DI230" s="898"/>
      <c r="DV230" s="898"/>
      <c r="DW230" s="898"/>
      <c r="DX230" s="898"/>
      <c r="DY230" s="898"/>
      <c r="EL230" s="898"/>
      <c r="EM230" s="898"/>
      <c r="EN230" s="898"/>
      <c r="EO230" s="898"/>
      <c r="FB230" s="898"/>
      <c r="FC230" s="898"/>
      <c r="FD230" s="898"/>
      <c r="FE230" s="898"/>
      <c r="FR230" s="898"/>
      <c r="FS230" s="898"/>
      <c r="FT230" s="898"/>
      <c r="FU230" s="898"/>
      <c r="GH230" s="898"/>
      <c r="GI230" s="898"/>
      <c r="GJ230" s="898"/>
      <c r="GK230" s="898"/>
      <c r="GX230" s="898"/>
      <c r="GY230" s="898"/>
      <c r="GZ230" s="898"/>
      <c r="HA230" s="898"/>
      <c r="HN230" s="898"/>
      <c r="HO230" s="898"/>
      <c r="HP230" s="898"/>
      <c r="HQ230" s="898"/>
      <c r="ID230" s="898"/>
      <c r="IE230" s="898"/>
      <c r="IF230" s="898"/>
      <c r="IG230" s="898"/>
      <c r="IT230" s="898"/>
      <c r="IU230" s="898"/>
      <c r="IV230" s="898"/>
      <c r="IW230" s="898"/>
      <c r="JJ230" s="898"/>
      <c r="JK230" s="898"/>
      <c r="JL230" s="898"/>
      <c r="JM230" s="898"/>
      <c r="JZ230" s="898"/>
      <c r="KA230" s="898"/>
      <c r="KB230" s="898"/>
      <c r="KC230" s="898"/>
      <c r="KP230" s="898"/>
      <c r="KQ230" s="898"/>
      <c r="KR230" s="898"/>
      <c r="KS230" s="898"/>
      <c r="LF230" s="898"/>
      <c r="LG230" s="898"/>
      <c r="LH230" s="898"/>
      <c r="LI230" s="898"/>
      <c r="LV230" s="898"/>
      <c r="LW230" s="898"/>
      <c r="LX230" s="898"/>
      <c r="LY230" s="898"/>
      <c r="ML230" s="898"/>
      <c r="MM230" s="898"/>
      <c r="MN230" s="898"/>
      <c r="MO230" s="898"/>
      <c r="NB230" s="898"/>
      <c r="NC230" s="898"/>
      <c r="ND230" s="898"/>
      <c r="NE230" s="898"/>
      <c r="NR230" s="898"/>
      <c r="NS230" s="898"/>
      <c r="NT230" s="898"/>
      <c r="NU230" s="898"/>
      <c r="OH230" s="898"/>
      <c r="OI230" s="898"/>
      <c r="OJ230" s="898"/>
      <c r="OK230" s="898"/>
      <c r="OX230" s="898"/>
      <c r="OY230" s="898"/>
      <c r="OZ230" s="898"/>
      <c r="PA230" s="898"/>
      <c r="PN230" s="898"/>
      <c r="PO230" s="898"/>
      <c r="PP230" s="898"/>
      <c r="PQ230" s="898"/>
      <c r="QD230" s="898"/>
      <c r="QE230" s="898"/>
      <c r="QF230" s="898"/>
      <c r="QG230" s="898"/>
      <c r="QT230" s="898"/>
      <c r="QU230" s="898"/>
      <c r="QV230" s="898"/>
      <c r="QW230" s="898"/>
    </row>
    <row r="231" ht="21" customHeight="1">
      <c r="A231" s="898"/>
      <c r="B231" s="966" t="s">
        <v>6767</v>
      </c>
      <c r="C231" s="949"/>
      <c r="D231" s="966"/>
      <c r="E231" s="966"/>
      <c r="F231" s="966"/>
      <c r="G231" s="966"/>
      <c r="H231" s="966"/>
      <c r="I231" s="966"/>
      <c r="J231" s="966"/>
      <c r="K231" s="966"/>
      <c r="L231" s="966"/>
      <c r="M231" s="966"/>
      <c r="N231" s="966"/>
      <c r="O231" s="966"/>
      <c r="P231" s="966"/>
      <c r="Q231" s="966"/>
      <c r="R231" s="966"/>
      <c r="S231" s="966"/>
      <c r="T231" s="966"/>
      <c r="U231" s="966"/>
      <c r="V231" s="966"/>
      <c r="W231" s="966"/>
      <c r="X231" s="966"/>
      <c r="Y231" s="966"/>
      <c r="Z231" s="966"/>
      <c r="AA231" s="898"/>
      <c r="AB231" s="964"/>
      <c r="AE231" s="898"/>
      <c r="AF231" s="898"/>
      <c r="AG231" s="898"/>
      <c r="AT231" s="898"/>
      <c r="AU231" s="898"/>
      <c r="AV231" s="898"/>
      <c r="AW231" s="898"/>
      <c r="BJ231" s="898"/>
      <c r="BK231" s="898"/>
      <c r="BL231" s="898"/>
      <c r="BM231" s="898"/>
      <c r="BZ231" s="898"/>
      <c r="CA231" s="898"/>
      <c r="CB231" s="898"/>
      <c r="CC231" s="898"/>
      <c r="CP231" s="898"/>
      <c r="CQ231" s="898"/>
      <c r="CR231" s="898"/>
      <c r="CS231" s="898"/>
      <c r="DF231" s="898"/>
      <c r="DG231" s="898"/>
      <c r="DH231" s="898"/>
      <c r="DI231" s="898"/>
      <c r="DV231" s="898"/>
      <c r="DW231" s="898"/>
      <c r="DX231" s="898"/>
      <c r="DY231" s="898"/>
      <c r="EL231" s="898"/>
      <c r="EM231" s="898"/>
      <c r="EN231" s="898"/>
      <c r="EO231" s="898"/>
      <c r="FB231" s="898"/>
      <c r="FC231" s="898"/>
      <c r="FD231" s="898"/>
      <c r="FE231" s="898"/>
      <c r="FR231" s="898"/>
      <c r="FS231" s="898"/>
      <c r="FT231" s="898"/>
      <c r="FU231" s="898"/>
      <c r="GH231" s="898"/>
      <c r="GI231" s="898"/>
      <c r="GJ231" s="898"/>
      <c r="GK231" s="898"/>
      <c r="GX231" s="898"/>
      <c r="GY231" s="898"/>
      <c r="GZ231" s="898"/>
      <c r="HA231" s="898"/>
      <c r="HN231" s="898"/>
      <c r="HO231" s="898"/>
      <c r="HP231" s="898"/>
      <c r="HQ231" s="898"/>
      <c r="ID231" s="898"/>
      <c r="IE231" s="898"/>
      <c r="IF231" s="898"/>
      <c r="IG231" s="898"/>
      <c r="IT231" s="898"/>
      <c r="IU231" s="898"/>
      <c r="IV231" s="898"/>
      <c r="IW231" s="898"/>
      <c r="JJ231" s="898"/>
      <c r="JK231" s="898"/>
      <c r="JL231" s="898"/>
      <c r="JM231" s="898"/>
      <c r="JZ231" s="898"/>
      <c r="KA231" s="898"/>
      <c r="KB231" s="898"/>
      <c r="KC231" s="898"/>
      <c r="KP231" s="898"/>
      <c r="KQ231" s="898"/>
      <c r="KR231" s="898"/>
      <c r="KS231" s="898"/>
      <c r="LF231" s="898"/>
      <c r="LG231" s="898"/>
      <c r="LH231" s="898"/>
      <c r="LI231" s="898"/>
      <c r="LV231" s="898"/>
      <c r="LW231" s="898"/>
      <c r="LX231" s="898"/>
      <c r="LY231" s="898"/>
      <c r="ML231" s="898"/>
      <c r="MM231" s="898"/>
      <c r="MN231" s="898"/>
      <c r="MO231" s="898"/>
      <c r="NB231" s="898"/>
      <c r="NC231" s="898"/>
      <c r="ND231" s="898"/>
      <c r="NE231" s="898"/>
      <c r="NR231" s="898"/>
      <c r="NS231" s="898"/>
      <c r="NT231" s="898"/>
      <c r="NU231" s="898"/>
      <c r="OH231" s="898"/>
      <c r="OI231" s="898"/>
      <c r="OJ231" s="898"/>
      <c r="OK231" s="898"/>
      <c r="OX231" s="898"/>
      <c r="OY231" s="898"/>
      <c r="OZ231" s="898"/>
      <c r="PA231" s="898"/>
      <c r="PN231" s="898"/>
      <c r="PO231" s="898"/>
      <c r="PP231" s="898"/>
      <c r="PQ231" s="898"/>
      <c r="QD231" s="898"/>
      <c r="QE231" s="898"/>
      <c r="QF231" s="898"/>
      <c r="QG231" s="898"/>
      <c r="QT231" s="898"/>
      <c r="QU231" s="898"/>
      <c r="QV231" s="898"/>
      <c r="QW231" s="898"/>
    </row>
    <row r="232" ht="21" customHeight="1">
      <c r="A232" s="898"/>
      <c r="B232" s="952"/>
      <c r="C232" s="953"/>
      <c r="D232" s="717"/>
      <c r="E232" s="717"/>
      <c r="F232" s="717"/>
      <c r="G232" s="717"/>
      <c r="H232" s="717"/>
      <c r="I232" s="717"/>
      <c r="J232" s="717"/>
      <c r="K232" s="717"/>
      <c r="L232" s="717"/>
      <c r="M232" s="717"/>
      <c r="N232" s="717"/>
      <c r="O232" s="717"/>
      <c r="P232" s="717"/>
      <c r="Q232" s="717"/>
      <c r="R232" s="717"/>
      <c r="S232" s="717"/>
      <c r="T232" s="717"/>
      <c r="U232" s="717"/>
      <c r="V232" s="717"/>
      <c r="W232" s="717"/>
      <c r="X232" s="717"/>
      <c r="Y232" s="717"/>
      <c r="Z232" s="717"/>
      <c r="AA232" s="898"/>
      <c r="AB232" s="964"/>
      <c r="AE232" s="898"/>
      <c r="AF232" s="898"/>
      <c r="AG232" s="898"/>
      <c r="AT232" s="898"/>
      <c r="AU232" s="898"/>
      <c r="AV232" s="898"/>
      <c r="AW232" s="898"/>
      <c r="BJ232" s="898"/>
      <c r="BK232" s="898"/>
      <c r="BL232" s="898"/>
      <c r="BM232" s="898"/>
      <c r="BZ232" s="898"/>
      <c r="CA232" s="898"/>
      <c r="CB232" s="898"/>
      <c r="CC232" s="898"/>
      <c r="CP232" s="898"/>
      <c r="CQ232" s="898"/>
      <c r="CR232" s="898"/>
      <c r="CS232" s="898"/>
      <c r="DF232" s="898"/>
      <c r="DG232" s="898"/>
      <c r="DH232" s="898"/>
      <c r="DI232" s="898"/>
      <c r="DV232" s="898"/>
      <c r="DW232" s="898"/>
      <c r="DX232" s="898"/>
      <c r="DY232" s="898"/>
      <c r="EL232" s="898"/>
      <c r="EM232" s="898"/>
      <c r="EN232" s="898"/>
      <c r="EO232" s="898"/>
      <c r="FB232" s="898"/>
      <c r="FC232" s="898"/>
      <c r="FD232" s="898"/>
      <c r="FE232" s="898"/>
      <c r="FR232" s="898"/>
      <c r="FS232" s="898"/>
      <c r="FT232" s="898"/>
      <c r="FU232" s="898"/>
      <c r="GH232" s="898"/>
      <c r="GI232" s="898"/>
      <c r="GJ232" s="898"/>
      <c r="GK232" s="898"/>
      <c r="GX232" s="898"/>
      <c r="GY232" s="898"/>
      <c r="GZ232" s="898"/>
      <c r="HA232" s="898"/>
      <c r="HN232" s="898"/>
      <c r="HO232" s="898"/>
      <c r="HP232" s="898"/>
      <c r="HQ232" s="898"/>
      <c r="ID232" s="898"/>
      <c r="IE232" s="898"/>
      <c r="IF232" s="898"/>
      <c r="IG232" s="898"/>
      <c r="IT232" s="898"/>
      <c r="IU232" s="898"/>
      <c r="IV232" s="898"/>
      <c r="IW232" s="898"/>
      <c r="JJ232" s="898"/>
      <c r="JK232" s="898"/>
      <c r="JL232" s="898"/>
      <c r="JM232" s="898"/>
      <c r="JZ232" s="898"/>
      <c r="KA232" s="898"/>
      <c r="KB232" s="898"/>
      <c r="KC232" s="898"/>
      <c r="KP232" s="898"/>
      <c r="KQ232" s="898"/>
      <c r="KR232" s="898"/>
      <c r="KS232" s="898"/>
      <c r="LF232" s="898"/>
      <c r="LG232" s="898"/>
      <c r="LH232" s="898"/>
      <c r="LI232" s="898"/>
      <c r="LV232" s="898"/>
      <c r="LW232" s="898"/>
      <c r="LX232" s="898"/>
      <c r="LY232" s="898"/>
      <c r="ML232" s="898"/>
      <c r="MM232" s="898"/>
      <c r="MN232" s="898"/>
      <c r="MO232" s="898"/>
      <c r="NB232" s="898"/>
      <c r="NC232" s="898"/>
      <c r="ND232" s="898"/>
      <c r="NE232" s="898"/>
      <c r="NR232" s="898"/>
      <c r="NS232" s="898"/>
      <c r="NT232" s="898"/>
      <c r="NU232" s="898"/>
      <c r="OH232" s="898"/>
      <c r="OI232" s="898"/>
      <c r="OJ232" s="898"/>
      <c r="OK232" s="898"/>
      <c r="OX232" s="898"/>
      <c r="OY232" s="898"/>
      <c r="OZ232" s="898"/>
      <c r="PA232" s="898"/>
      <c r="PN232" s="898"/>
      <c r="PO232" s="898"/>
      <c r="PP232" s="898"/>
      <c r="PQ232" s="898"/>
      <c r="QD232" s="898"/>
      <c r="QE232" s="898"/>
      <c r="QF232" s="898"/>
      <c r="QG232" s="898"/>
      <c r="QT232" s="898"/>
      <c r="QU232" s="898"/>
      <c r="QV232" s="898"/>
      <c r="QW232" s="898"/>
    </row>
    <row r="233" s="960" customFormat="1" ht="21" customHeight="1">
      <c r="A233" s="960"/>
      <c r="B233" s="952"/>
      <c r="C233" s="953"/>
      <c r="D233" s="717"/>
      <c r="E233" s="717"/>
      <c r="F233" s="717"/>
      <c r="G233" s="717"/>
      <c r="H233" s="717"/>
      <c r="I233" s="717"/>
      <c r="J233" s="717"/>
      <c r="K233" s="717"/>
      <c r="L233" s="717"/>
      <c r="M233" s="717"/>
      <c r="N233" s="717"/>
      <c r="O233" s="717"/>
      <c r="P233" s="717"/>
      <c r="Q233" s="717"/>
      <c r="R233" s="717"/>
      <c r="S233" s="717"/>
      <c r="T233" s="717"/>
      <c r="U233" s="717"/>
      <c r="V233" s="717"/>
      <c r="W233" s="717"/>
      <c r="X233" s="717"/>
      <c r="Y233" s="717"/>
      <c r="Z233" s="717"/>
      <c r="AA233" s="960"/>
      <c r="AB233" s="964"/>
      <c r="AC233" s="898"/>
      <c r="AD233" s="898"/>
    </row>
    <row r="234" s="960" customFormat="1" ht="21" customHeight="1">
      <c r="A234" s="960"/>
      <c r="B234" s="952"/>
      <c r="C234" s="953"/>
      <c r="D234" s="717"/>
      <c r="E234" s="717"/>
      <c r="F234" s="717"/>
      <c r="G234" s="717"/>
      <c r="H234" s="717"/>
      <c r="I234" s="717"/>
      <c r="J234" s="717"/>
      <c r="K234" s="717"/>
      <c r="L234" s="717"/>
      <c r="M234" s="717"/>
      <c r="N234" s="717"/>
      <c r="O234" s="717"/>
      <c r="P234" s="717"/>
      <c r="Q234" s="717"/>
      <c r="R234" s="717"/>
      <c r="S234" s="717"/>
      <c r="T234" s="717"/>
      <c r="U234" s="717"/>
      <c r="V234" s="717"/>
      <c r="W234" s="717"/>
      <c r="X234" s="717"/>
      <c r="Y234" s="717"/>
      <c r="Z234" s="717"/>
      <c r="AA234" s="960"/>
      <c r="AB234" s="964"/>
      <c r="AC234" s="898"/>
      <c r="AD234" s="898"/>
    </row>
    <row r="235" s="960" customFormat="1" ht="21" customHeight="1">
      <c r="A235" s="960"/>
      <c r="B235" s="952"/>
      <c r="C235" s="953"/>
      <c r="D235" s="717"/>
      <c r="E235" s="717"/>
      <c r="F235" s="717"/>
      <c r="G235" s="717"/>
      <c r="H235" s="717"/>
      <c r="I235" s="717"/>
      <c r="J235" s="717"/>
      <c r="K235" s="717"/>
      <c r="L235" s="717"/>
      <c r="M235" s="717"/>
      <c r="N235" s="717"/>
      <c r="O235" s="717"/>
      <c r="P235" s="717"/>
      <c r="Q235" s="717"/>
      <c r="R235" s="717"/>
      <c r="S235" s="717"/>
      <c r="T235" s="717"/>
      <c r="U235" s="717"/>
      <c r="V235" s="717"/>
      <c r="W235" s="717"/>
      <c r="X235" s="717"/>
      <c r="Y235" s="717"/>
      <c r="Z235" s="717"/>
      <c r="AA235" s="960"/>
      <c r="AB235" s="964"/>
      <c r="AC235" s="898"/>
      <c r="AD235" s="898"/>
    </row>
    <row r="236" s="960" customFormat="1" ht="21" customHeight="1">
      <c r="A236" s="960"/>
      <c r="B236" s="952"/>
      <c r="C236" s="953"/>
      <c r="D236" s="717"/>
      <c r="E236" s="717"/>
      <c r="F236" s="717"/>
      <c r="G236" s="717"/>
      <c r="H236" s="717"/>
      <c r="I236" s="717"/>
      <c r="J236" s="717"/>
      <c r="K236" s="717"/>
      <c r="L236" s="717"/>
      <c r="M236" s="717"/>
      <c r="N236" s="717"/>
      <c r="O236" s="717"/>
      <c r="P236" s="717"/>
      <c r="Q236" s="717"/>
      <c r="R236" s="717"/>
      <c r="S236" s="717"/>
      <c r="T236" s="717"/>
      <c r="U236" s="717"/>
      <c r="V236" s="717"/>
      <c r="W236" s="717"/>
      <c r="X236" s="717"/>
      <c r="Y236" s="717"/>
      <c r="Z236" s="717"/>
      <c r="AA236" s="960"/>
      <c r="AB236" s="964"/>
      <c r="AC236" s="898"/>
      <c r="AD236" s="898"/>
    </row>
    <row r="237" s="960" customFormat="1" ht="21" customHeight="1">
      <c r="A237" s="960"/>
      <c r="B237" s="952"/>
      <c r="C237" s="953"/>
      <c r="D237" s="717"/>
      <c r="E237" s="717"/>
      <c r="F237" s="717"/>
      <c r="G237" s="717"/>
      <c r="H237" s="717"/>
      <c r="I237" s="717"/>
      <c r="J237" s="717"/>
      <c r="K237" s="717"/>
      <c r="L237" s="717"/>
      <c r="M237" s="717"/>
      <c r="N237" s="717"/>
      <c r="O237" s="717"/>
      <c r="P237" s="717"/>
      <c r="Q237" s="717"/>
      <c r="R237" s="717"/>
      <c r="S237" s="717"/>
      <c r="T237" s="717"/>
      <c r="U237" s="717"/>
      <c r="V237" s="717"/>
      <c r="W237" s="717"/>
      <c r="X237" s="717"/>
      <c r="Y237" s="717"/>
      <c r="Z237" s="717"/>
      <c r="AA237" s="960"/>
      <c r="AB237" s="964"/>
      <c r="AC237" s="898"/>
      <c r="AD237" s="898"/>
    </row>
    <row r="238" s="960" customFormat="1" ht="21" customHeight="1">
      <c r="A238" s="960"/>
      <c r="B238" s="952"/>
      <c r="C238" s="953"/>
      <c r="D238" s="717"/>
      <c r="E238" s="717"/>
      <c r="F238" s="717"/>
      <c r="G238" s="717"/>
      <c r="H238" s="717"/>
      <c r="I238" s="717"/>
      <c r="J238" s="717"/>
      <c r="K238" s="717"/>
      <c r="L238" s="717"/>
      <c r="M238" s="717"/>
      <c r="N238" s="717"/>
      <c r="O238" s="717"/>
      <c r="P238" s="717"/>
      <c r="Q238" s="717"/>
      <c r="R238" s="717"/>
      <c r="S238" s="717"/>
      <c r="T238" s="717"/>
      <c r="U238" s="717"/>
      <c r="V238" s="717"/>
      <c r="W238" s="717"/>
      <c r="X238" s="717"/>
      <c r="Y238" s="717"/>
      <c r="Z238" s="717"/>
      <c r="AA238" s="960"/>
      <c r="AB238" s="964"/>
      <c r="AC238" s="898"/>
      <c r="AD238" s="898"/>
    </row>
    <row r="239" s="960" customFormat="1" ht="21" customHeight="1">
      <c r="A239" s="960"/>
      <c r="B239" s="955"/>
      <c r="C239" s="956"/>
      <c r="D239" s="552"/>
      <c r="E239" s="552"/>
      <c r="F239" s="552"/>
      <c r="G239" s="552"/>
      <c r="H239" s="552"/>
      <c r="I239" s="552"/>
      <c r="J239" s="552"/>
      <c r="K239" s="552"/>
      <c r="L239" s="552"/>
      <c r="M239" s="552"/>
      <c r="N239" s="552"/>
      <c r="O239" s="552"/>
      <c r="P239" s="552"/>
      <c r="Q239" s="552"/>
      <c r="R239" s="552"/>
      <c r="S239" s="552"/>
      <c r="T239" s="552"/>
      <c r="U239" s="552"/>
      <c r="V239" s="552"/>
      <c r="W239" s="552"/>
      <c r="X239" s="552"/>
      <c r="Y239" s="552"/>
      <c r="Z239" s="552"/>
      <c r="AA239" s="960"/>
      <c r="AB239" s="964"/>
      <c r="AC239" s="898"/>
      <c r="AD239" s="898"/>
    </row>
    <row r="240" s="960" customFormat="1" ht="21" customHeight="1">
      <c r="A240" s="960"/>
      <c r="B240" s="966" t="s">
        <v>6768</v>
      </c>
      <c r="C240" s="949"/>
      <c r="D240" s="966"/>
      <c r="E240" s="966"/>
      <c r="F240" s="966"/>
      <c r="G240" s="966"/>
      <c r="H240" s="966"/>
      <c r="I240" s="966"/>
      <c r="J240" s="966"/>
      <c r="K240" s="966"/>
      <c r="L240" s="966"/>
      <c r="M240" s="966"/>
      <c r="N240" s="966"/>
      <c r="O240" s="966"/>
      <c r="P240" s="966"/>
      <c r="Q240" s="966"/>
      <c r="R240" s="966"/>
      <c r="S240" s="966"/>
      <c r="T240" s="966"/>
      <c r="U240" s="966"/>
      <c r="V240" s="966"/>
      <c r="W240" s="966"/>
      <c r="X240" s="966"/>
      <c r="Y240" s="966"/>
      <c r="Z240" s="966"/>
      <c r="AA240" s="960"/>
      <c r="AB240" s="964"/>
      <c r="AC240" s="898"/>
      <c r="AD240" s="898"/>
    </row>
    <row r="241" s="960" customFormat="1" ht="21" customHeight="1">
      <c r="A241" s="960"/>
      <c r="B241" s="952"/>
      <c r="C241" s="953"/>
      <c r="D241" s="717"/>
      <c r="E241" s="717"/>
      <c r="F241" s="717"/>
      <c r="G241" s="717"/>
      <c r="H241" s="717"/>
      <c r="I241" s="717"/>
      <c r="J241" s="717"/>
      <c r="K241" s="717"/>
      <c r="L241" s="717"/>
      <c r="M241" s="717"/>
      <c r="N241" s="717"/>
      <c r="O241" s="717"/>
      <c r="P241" s="717"/>
      <c r="Q241" s="717"/>
      <c r="R241" s="717"/>
      <c r="S241" s="717"/>
      <c r="T241" s="717"/>
      <c r="U241" s="717"/>
      <c r="V241" s="717"/>
      <c r="W241" s="717"/>
      <c r="X241" s="717"/>
      <c r="Y241" s="717"/>
      <c r="Z241" s="717"/>
      <c r="AA241" s="960"/>
      <c r="AB241" s="964"/>
      <c r="AC241" s="898"/>
      <c r="AD241" s="898"/>
    </row>
    <row r="242" s="960" customFormat="1" ht="21" customHeight="1">
      <c r="A242" s="960"/>
      <c r="B242" s="952"/>
      <c r="C242" s="953"/>
      <c r="D242" s="717"/>
      <c r="E242" s="717"/>
      <c r="F242" s="717"/>
      <c r="G242" s="717"/>
      <c r="H242" s="717"/>
      <c r="I242" s="717"/>
      <c r="J242" s="717"/>
      <c r="K242" s="717"/>
      <c r="L242" s="717"/>
      <c r="M242" s="717"/>
      <c r="N242" s="717"/>
      <c r="O242" s="717"/>
      <c r="P242" s="717"/>
      <c r="Q242" s="717"/>
      <c r="R242" s="717"/>
      <c r="S242" s="717"/>
      <c r="T242" s="717"/>
      <c r="U242" s="717"/>
      <c r="V242" s="717"/>
      <c r="W242" s="717"/>
      <c r="X242" s="717"/>
      <c r="Y242" s="717"/>
      <c r="Z242" s="717"/>
      <c r="AA242" s="960"/>
      <c r="AB242" s="964"/>
      <c r="AC242" s="898"/>
      <c r="AD242" s="898"/>
    </row>
    <row r="243" s="960" customFormat="1" ht="21" customHeight="1">
      <c r="A243" s="960"/>
      <c r="B243" s="952"/>
      <c r="C243" s="953"/>
      <c r="D243" s="717"/>
      <c r="E243" s="717"/>
      <c r="F243" s="717"/>
      <c r="G243" s="717"/>
      <c r="H243" s="717"/>
      <c r="I243" s="717"/>
      <c r="J243" s="717"/>
      <c r="K243" s="717"/>
      <c r="L243" s="717"/>
      <c r="M243" s="717"/>
      <c r="N243" s="717"/>
      <c r="O243" s="717"/>
      <c r="P243" s="717"/>
      <c r="Q243" s="717"/>
      <c r="R243" s="717"/>
      <c r="S243" s="717"/>
      <c r="T243" s="717"/>
      <c r="U243" s="717"/>
      <c r="V243" s="717"/>
      <c r="W243" s="717"/>
      <c r="X243" s="717"/>
      <c r="Y243" s="717"/>
      <c r="Z243" s="717"/>
      <c r="AA243" s="960"/>
      <c r="AB243" s="964"/>
      <c r="AC243" s="898"/>
      <c r="AD243" s="898"/>
    </row>
    <row r="244" s="960" customFormat="1" ht="21" customHeight="1">
      <c r="A244" s="960"/>
      <c r="B244" s="952"/>
      <c r="C244" s="953"/>
      <c r="D244" s="717"/>
      <c r="E244" s="717"/>
      <c r="F244" s="717"/>
      <c r="G244" s="717"/>
      <c r="H244" s="717"/>
      <c r="I244" s="717"/>
      <c r="J244" s="717"/>
      <c r="K244" s="717"/>
      <c r="L244" s="717"/>
      <c r="M244" s="717"/>
      <c r="N244" s="717"/>
      <c r="O244" s="717"/>
      <c r="P244" s="717"/>
      <c r="Q244" s="717"/>
      <c r="R244" s="717"/>
      <c r="S244" s="717"/>
      <c r="T244" s="717"/>
      <c r="U244" s="717"/>
      <c r="V244" s="717"/>
      <c r="W244" s="717"/>
      <c r="X244" s="717"/>
      <c r="Y244" s="717"/>
      <c r="Z244" s="717"/>
      <c r="AA244" s="960"/>
      <c r="AB244" s="964"/>
      <c r="AC244" s="898"/>
      <c r="AD244" s="898"/>
    </row>
    <row r="245" s="960" customFormat="1" ht="21" customHeight="1">
      <c r="A245" s="960"/>
      <c r="B245" s="952"/>
      <c r="C245" s="953"/>
      <c r="D245" s="717"/>
      <c r="E245" s="717"/>
      <c r="F245" s="717"/>
      <c r="G245" s="717"/>
      <c r="H245" s="717"/>
      <c r="I245" s="717"/>
      <c r="J245" s="717"/>
      <c r="K245" s="717"/>
      <c r="L245" s="717"/>
      <c r="M245" s="717"/>
      <c r="N245" s="717"/>
      <c r="O245" s="717"/>
      <c r="P245" s="717"/>
      <c r="Q245" s="717"/>
      <c r="R245" s="717"/>
      <c r="S245" s="717"/>
      <c r="T245" s="717"/>
      <c r="U245" s="717"/>
      <c r="V245" s="717"/>
      <c r="W245" s="717"/>
      <c r="X245" s="717"/>
      <c r="Y245" s="717"/>
      <c r="Z245" s="717"/>
      <c r="AA245" s="960"/>
      <c r="AB245" s="964"/>
      <c r="AC245" s="898"/>
      <c r="AD245" s="898"/>
    </row>
    <row r="246" s="960" customFormat="1" ht="21" customHeight="1">
      <c r="A246" s="960"/>
      <c r="B246" s="952"/>
      <c r="C246" s="953"/>
      <c r="D246" s="717"/>
      <c r="E246" s="717"/>
      <c r="F246" s="717"/>
      <c r="G246" s="717"/>
      <c r="H246" s="717"/>
      <c r="I246" s="717"/>
      <c r="J246" s="717"/>
      <c r="K246" s="717"/>
      <c r="L246" s="717"/>
      <c r="M246" s="717"/>
      <c r="N246" s="717"/>
      <c r="O246" s="717"/>
      <c r="P246" s="717"/>
      <c r="Q246" s="717"/>
      <c r="R246" s="717"/>
      <c r="S246" s="717"/>
      <c r="T246" s="717"/>
      <c r="U246" s="717"/>
      <c r="V246" s="717"/>
      <c r="W246" s="717"/>
      <c r="X246" s="717"/>
      <c r="Y246" s="717"/>
      <c r="Z246" s="717"/>
      <c r="AA246" s="960"/>
      <c r="AB246" s="964"/>
      <c r="AC246" s="898"/>
      <c r="AD246" s="898"/>
    </row>
    <row r="247" s="960" customFormat="1" ht="21" customHeight="1">
      <c r="A247" s="960"/>
      <c r="B247" s="952"/>
      <c r="C247" s="953"/>
      <c r="D247" s="717"/>
      <c r="E247" s="717"/>
      <c r="F247" s="717"/>
      <c r="G247" s="717"/>
      <c r="H247" s="717"/>
      <c r="I247" s="717"/>
      <c r="J247" s="717"/>
      <c r="K247" s="717"/>
      <c r="L247" s="717"/>
      <c r="M247" s="717"/>
      <c r="N247" s="717"/>
      <c r="O247" s="717"/>
      <c r="P247" s="717"/>
      <c r="Q247" s="717"/>
      <c r="R247" s="717"/>
      <c r="S247" s="717"/>
      <c r="T247" s="717"/>
      <c r="U247" s="717"/>
      <c r="V247" s="717"/>
      <c r="W247" s="717"/>
      <c r="X247" s="717"/>
      <c r="Y247" s="717"/>
      <c r="Z247" s="717"/>
      <c r="AA247" s="960"/>
      <c r="AB247" s="964"/>
      <c r="AC247" s="898"/>
      <c r="AD247" s="898"/>
    </row>
    <row r="248" ht="21" customHeight="1">
      <c r="A248" s="898"/>
      <c r="B248" s="952"/>
      <c r="C248" s="953"/>
      <c r="D248" s="717"/>
      <c r="E248" s="717"/>
      <c r="F248" s="717"/>
      <c r="G248" s="717"/>
      <c r="H248" s="717"/>
      <c r="I248" s="717"/>
      <c r="J248" s="717"/>
      <c r="K248" s="717"/>
      <c r="L248" s="717"/>
      <c r="M248" s="717"/>
      <c r="N248" s="717"/>
      <c r="O248" s="717"/>
      <c r="P248" s="717"/>
      <c r="Q248" s="717"/>
      <c r="R248" s="717"/>
      <c r="S248" s="717"/>
      <c r="T248" s="717"/>
      <c r="U248" s="717"/>
      <c r="V248" s="717"/>
      <c r="W248" s="717"/>
      <c r="X248" s="717"/>
      <c r="Y248" s="717"/>
      <c r="Z248" s="717"/>
      <c r="AA248" s="898"/>
      <c r="AB248" s="964"/>
      <c r="AE248" s="898"/>
      <c r="AF248" s="898"/>
      <c r="AG248" s="898"/>
      <c r="AT248" s="898"/>
      <c r="AU248" s="898"/>
      <c r="AV248" s="898"/>
      <c r="AW248" s="898"/>
      <c r="BJ248" s="898"/>
      <c r="BK248" s="898"/>
      <c r="BL248" s="898"/>
      <c r="BM248" s="898"/>
      <c r="BZ248" s="898"/>
      <c r="CA248" s="898"/>
      <c r="CB248" s="898"/>
      <c r="CC248" s="898"/>
      <c r="CP248" s="898"/>
      <c r="CQ248" s="898"/>
      <c r="CR248" s="898"/>
      <c r="CS248" s="898"/>
      <c r="DF248" s="898"/>
      <c r="DG248" s="898"/>
      <c r="DH248" s="898"/>
      <c r="DI248" s="898"/>
      <c r="DV248" s="898"/>
      <c r="DW248" s="898"/>
      <c r="DX248" s="898"/>
      <c r="DY248" s="898"/>
      <c r="EL248" s="898"/>
      <c r="EM248" s="898"/>
      <c r="EN248" s="898"/>
      <c r="EO248" s="898"/>
      <c r="FB248" s="898"/>
      <c r="FC248" s="898"/>
      <c r="FD248" s="898"/>
      <c r="FE248" s="898"/>
      <c r="FR248" s="898"/>
      <c r="FS248" s="898"/>
      <c r="FT248" s="898"/>
      <c r="FU248" s="898"/>
      <c r="GH248" s="898"/>
      <c r="GI248" s="898"/>
      <c r="GJ248" s="898"/>
      <c r="GK248" s="898"/>
      <c r="GX248" s="898"/>
      <c r="GY248" s="898"/>
      <c r="GZ248" s="898"/>
      <c r="HA248" s="898"/>
      <c r="HN248" s="898"/>
      <c r="HO248" s="898"/>
      <c r="HP248" s="898"/>
      <c r="HQ248" s="898"/>
      <c r="ID248" s="898"/>
      <c r="IE248" s="898"/>
      <c r="IF248" s="898"/>
      <c r="IG248" s="898"/>
      <c r="IT248" s="898"/>
      <c r="IU248" s="898"/>
      <c r="IV248" s="898"/>
      <c r="IW248" s="898"/>
      <c r="JJ248" s="898"/>
      <c r="JK248" s="898"/>
      <c r="JL248" s="898"/>
      <c r="JM248" s="898"/>
      <c r="JZ248" s="898"/>
      <c r="KA248" s="898"/>
      <c r="KB248" s="898"/>
      <c r="KC248" s="898"/>
      <c r="KP248" s="898"/>
      <c r="KQ248" s="898"/>
      <c r="KR248" s="898"/>
      <c r="KS248" s="898"/>
      <c r="LF248" s="898"/>
      <c r="LG248" s="898"/>
      <c r="LH248" s="898"/>
      <c r="LI248" s="898"/>
      <c r="LV248" s="898"/>
      <c r="LW248" s="898"/>
      <c r="LX248" s="898"/>
      <c r="LY248" s="898"/>
      <c r="ML248" s="898"/>
      <c r="MM248" s="898"/>
      <c r="MN248" s="898"/>
      <c r="MO248" s="898"/>
      <c r="NB248" s="898"/>
      <c r="NC248" s="898"/>
      <c r="ND248" s="898"/>
      <c r="NE248" s="898"/>
      <c r="NR248" s="898"/>
      <c r="NS248" s="898"/>
      <c r="NT248" s="898"/>
      <c r="NU248" s="898"/>
      <c r="OH248" s="898"/>
      <c r="OI248" s="898"/>
      <c r="OJ248" s="898"/>
      <c r="OK248" s="898"/>
      <c r="OX248" s="898"/>
      <c r="OY248" s="898"/>
      <c r="OZ248" s="898"/>
      <c r="PA248" s="898"/>
      <c r="PN248" s="898"/>
      <c r="PO248" s="898"/>
      <c r="PP248" s="898"/>
      <c r="PQ248" s="898"/>
      <c r="QD248" s="898"/>
      <c r="QE248" s="898"/>
      <c r="QF248" s="898"/>
      <c r="QG248" s="898"/>
      <c r="QT248" s="898"/>
      <c r="QU248" s="898"/>
      <c r="QV248" s="898"/>
      <c r="QW248" s="898"/>
    </row>
    <row r="249" ht="21" customHeight="1">
      <c r="A249" s="898"/>
      <c r="B249" s="952"/>
      <c r="C249" s="953"/>
      <c r="D249" s="717"/>
      <c r="E249" s="717"/>
      <c r="F249" s="717"/>
      <c r="G249" s="717"/>
      <c r="H249" s="717"/>
      <c r="I249" s="717"/>
      <c r="J249" s="717"/>
      <c r="K249" s="717"/>
      <c r="L249" s="717"/>
      <c r="M249" s="717"/>
      <c r="N249" s="717"/>
      <c r="O249" s="717"/>
      <c r="P249" s="717"/>
      <c r="Q249" s="717"/>
      <c r="R249" s="717"/>
      <c r="S249" s="717"/>
      <c r="T249" s="717"/>
      <c r="U249" s="717"/>
      <c r="V249" s="717"/>
      <c r="W249" s="717"/>
      <c r="X249" s="717"/>
      <c r="Y249" s="717"/>
      <c r="Z249" s="717"/>
      <c r="AA249" s="898"/>
      <c r="AB249" s="964"/>
      <c r="AE249" s="898"/>
      <c r="AF249" s="898"/>
      <c r="AG249" s="898"/>
      <c r="AT249" s="898"/>
      <c r="AU249" s="898"/>
      <c r="AV249" s="898"/>
      <c r="AW249" s="898"/>
      <c r="BJ249" s="898"/>
      <c r="BK249" s="898"/>
      <c r="BL249" s="898"/>
      <c r="BM249" s="898"/>
      <c r="BZ249" s="898"/>
      <c r="CA249" s="898"/>
      <c r="CB249" s="898"/>
      <c r="CC249" s="898"/>
      <c r="CP249" s="898"/>
      <c r="CQ249" s="898"/>
      <c r="CR249" s="898"/>
      <c r="CS249" s="898"/>
      <c r="DF249" s="898"/>
      <c r="DG249" s="898"/>
      <c r="DH249" s="898"/>
      <c r="DI249" s="898"/>
      <c r="DV249" s="898"/>
      <c r="DW249" s="898"/>
      <c r="DX249" s="898"/>
      <c r="DY249" s="898"/>
      <c r="EL249" s="898"/>
      <c r="EM249" s="898"/>
      <c r="EN249" s="898"/>
      <c r="EO249" s="898"/>
      <c r="FB249" s="898"/>
      <c r="FC249" s="898"/>
      <c r="FD249" s="898"/>
      <c r="FE249" s="898"/>
      <c r="FR249" s="898"/>
      <c r="FS249" s="898"/>
      <c r="FT249" s="898"/>
      <c r="FU249" s="898"/>
      <c r="GH249" s="898"/>
      <c r="GI249" s="898"/>
      <c r="GJ249" s="898"/>
      <c r="GK249" s="898"/>
      <c r="GX249" s="898"/>
      <c r="GY249" s="898"/>
      <c r="GZ249" s="898"/>
      <c r="HA249" s="898"/>
      <c r="HN249" s="898"/>
      <c r="HO249" s="898"/>
      <c r="HP249" s="898"/>
      <c r="HQ249" s="898"/>
      <c r="ID249" s="898"/>
      <c r="IE249" s="898"/>
      <c r="IF249" s="898"/>
      <c r="IG249" s="898"/>
      <c r="IT249" s="898"/>
      <c r="IU249" s="898"/>
      <c r="IV249" s="898"/>
      <c r="IW249" s="898"/>
      <c r="JJ249" s="898"/>
      <c r="JK249" s="898"/>
      <c r="JL249" s="898"/>
      <c r="JM249" s="898"/>
      <c r="JZ249" s="898"/>
      <c r="KA249" s="898"/>
      <c r="KB249" s="898"/>
      <c r="KC249" s="898"/>
      <c r="KP249" s="898"/>
      <c r="KQ249" s="898"/>
      <c r="KR249" s="898"/>
      <c r="KS249" s="898"/>
      <c r="LF249" s="898"/>
      <c r="LG249" s="898"/>
      <c r="LH249" s="898"/>
      <c r="LI249" s="898"/>
      <c r="LV249" s="898"/>
      <c r="LW249" s="898"/>
      <c r="LX249" s="898"/>
      <c r="LY249" s="898"/>
      <c r="ML249" s="898"/>
      <c r="MM249" s="898"/>
      <c r="MN249" s="898"/>
      <c r="MO249" s="898"/>
      <c r="NB249" s="898"/>
      <c r="NC249" s="898"/>
      <c r="ND249" s="898"/>
      <c r="NE249" s="898"/>
      <c r="NR249" s="898"/>
      <c r="NS249" s="898"/>
      <c r="NT249" s="898"/>
      <c r="NU249" s="898"/>
      <c r="OH249" s="898"/>
      <c r="OI249" s="898"/>
      <c r="OJ249" s="898"/>
      <c r="OK249" s="898"/>
      <c r="OX249" s="898"/>
      <c r="OY249" s="898"/>
      <c r="OZ249" s="898"/>
      <c r="PA249" s="898"/>
      <c r="PN249" s="898"/>
      <c r="PO249" s="898"/>
      <c r="PP249" s="898"/>
      <c r="PQ249" s="898"/>
      <c r="QD249" s="898"/>
      <c r="QE249" s="898"/>
      <c r="QF249" s="898"/>
      <c r="QG249" s="898"/>
      <c r="QT249" s="898"/>
      <c r="QU249" s="898"/>
      <c r="QV249" s="898"/>
      <c r="QW249" s="898"/>
    </row>
    <row r="250" ht="21" customHeight="1">
      <c r="A250" s="898"/>
      <c r="B250" s="952"/>
      <c r="C250" s="953"/>
      <c r="D250" s="717"/>
      <c r="E250" s="717"/>
      <c r="F250" s="717"/>
      <c r="G250" s="717"/>
      <c r="H250" s="717"/>
      <c r="I250" s="717"/>
      <c r="J250" s="717"/>
      <c r="K250" s="717"/>
      <c r="L250" s="717"/>
      <c r="M250" s="717"/>
      <c r="N250" s="717"/>
      <c r="O250" s="717"/>
      <c r="P250" s="717"/>
      <c r="Q250" s="717"/>
      <c r="R250" s="717"/>
      <c r="S250" s="717"/>
      <c r="T250" s="717"/>
      <c r="U250" s="717"/>
      <c r="V250" s="717"/>
      <c r="W250" s="717"/>
      <c r="X250" s="717"/>
      <c r="Y250" s="717"/>
      <c r="Z250" s="717"/>
      <c r="AA250" s="898"/>
      <c r="AB250" s="964"/>
      <c r="AE250" s="898"/>
      <c r="AF250" s="898"/>
      <c r="AG250" s="898"/>
      <c r="AT250" s="898"/>
      <c r="AU250" s="898"/>
      <c r="AV250" s="898"/>
      <c r="AW250" s="898"/>
      <c r="BJ250" s="898"/>
      <c r="BK250" s="898"/>
      <c r="BL250" s="898"/>
      <c r="BM250" s="898"/>
      <c r="BZ250" s="898"/>
      <c r="CA250" s="898"/>
      <c r="CB250" s="898"/>
      <c r="CC250" s="898"/>
      <c r="CP250" s="898"/>
      <c r="CQ250" s="898"/>
      <c r="CR250" s="898"/>
      <c r="CS250" s="898"/>
      <c r="DF250" s="898"/>
      <c r="DG250" s="898"/>
      <c r="DH250" s="898"/>
      <c r="DI250" s="898"/>
      <c r="DV250" s="898"/>
      <c r="DW250" s="898"/>
      <c r="DX250" s="898"/>
      <c r="DY250" s="898"/>
      <c r="EL250" s="898"/>
      <c r="EM250" s="898"/>
      <c r="EN250" s="898"/>
      <c r="EO250" s="898"/>
      <c r="FB250" s="898"/>
      <c r="FC250" s="898"/>
      <c r="FD250" s="898"/>
      <c r="FE250" s="898"/>
      <c r="FR250" s="898"/>
      <c r="FS250" s="898"/>
      <c r="FT250" s="898"/>
      <c r="FU250" s="898"/>
      <c r="GH250" s="898"/>
      <c r="GI250" s="898"/>
      <c r="GJ250" s="898"/>
      <c r="GK250" s="898"/>
      <c r="GX250" s="898"/>
      <c r="GY250" s="898"/>
      <c r="GZ250" s="898"/>
      <c r="HA250" s="898"/>
      <c r="HN250" s="898"/>
      <c r="HO250" s="898"/>
      <c r="HP250" s="898"/>
      <c r="HQ250" s="898"/>
      <c r="ID250" s="898"/>
      <c r="IE250" s="898"/>
      <c r="IF250" s="898"/>
      <c r="IG250" s="898"/>
      <c r="IT250" s="898"/>
      <c r="IU250" s="898"/>
      <c r="IV250" s="898"/>
      <c r="IW250" s="898"/>
      <c r="JJ250" s="898"/>
      <c r="JK250" s="898"/>
      <c r="JL250" s="898"/>
      <c r="JM250" s="898"/>
      <c r="JZ250" s="898"/>
      <c r="KA250" s="898"/>
      <c r="KB250" s="898"/>
      <c r="KC250" s="898"/>
      <c r="KP250" s="898"/>
      <c r="KQ250" s="898"/>
      <c r="KR250" s="898"/>
      <c r="KS250" s="898"/>
      <c r="LF250" s="898"/>
      <c r="LG250" s="898"/>
      <c r="LH250" s="898"/>
      <c r="LI250" s="898"/>
      <c r="LV250" s="898"/>
      <c r="LW250" s="898"/>
      <c r="LX250" s="898"/>
      <c r="LY250" s="898"/>
      <c r="ML250" s="898"/>
      <c r="MM250" s="898"/>
      <c r="MN250" s="898"/>
      <c r="MO250" s="898"/>
      <c r="NB250" s="898"/>
      <c r="NC250" s="898"/>
      <c r="ND250" s="898"/>
      <c r="NE250" s="898"/>
      <c r="NR250" s="898"/>
      <c r="NS250" s="898"/>
      <c r="NT250" s="898"/>
      <c r="NU250" s="898"/>
      <c r="OH250" s="898"/>
      <c r="OI250" s="898"/>
      <c r="OJ250" s="898"/>
      <c r="OK250" s="898"/>
      <c r="OX250" s="898"/>
      <c r="OY250" s="898"/>
      <c r="OZ250" s="898"/>
      <c r="PA250" s="898"/>
      <c r="PN250" s="898"/>
      <c r="PO250" s="898"/>
      <c r="PP250" s="898"/>
      <c r="PQ250" s="898"/>
      <c r="QD250" s="898"/>
      <c r="QE250" s="898"/>
      <c r="QF250" s="898"/>
      <c r="QG250" s="898"/>
      <c r="QT250" s="898"/>
      <c r="QU250" s="898"/>
      <c r="QV250" s="898"/>
      <c r="QW250" s="898"/>
    </row>
    <row r="251" ht="21" customHeight="1">
      <c r="A251" s="898"/>
      <c r="B251" s="952"/>
      <c r="C251" s="953"/>
      <c r="D251" s="717"/>
      <c r="E251" s="717"/>
      <c r="F251" s="717"/>
      <c r="G251" s="717"/>
      <c r="H251" s="717"/>
      <c r="I251" s="717"/>
      <c r="J251" s="717"/>
      <c r="K251" s="717"/>
      <c r="L251" s="717"/>
      <c r="M251" s="717"/>
      <c r="N251" s="717"/>
      <c r="O251" s="717"/>
      <c r="P251" s="717"/>
      <c r="Q251" s="717"/>
      <c r="R251" s="717"/>
      <c r="S251" s="717"/>
      <c r="T251" s="717"/>
      <c r="U251" s="717"/>
      <c r="V251" s="717"/>
      <c r="W251" s="717"/>
      <c r="X251" s="717"/>
      <c r="Y251" s="717"/>
      <c r="Z251" s="717"/>
      <c r="AA251" s="898"/>
      <c r="AB251" s="964"/>
      <c r="AE251" s="898"/>
      <c r="AF251" s="898"/>
      <c r="AG251" s="898"/>
      <c r="AT251" s="898"/>
      <c r="AU251" s="898"/>
      <c r="AV251" s="898"/>
      <c r="AW251" s="898"/>
      <c r="BJ251" s="898"/>
      <c r="BK251" s="898"/>
      <c r="BL251" s="898"/>
      <c r="BM251" s="898"/>
      <c r="BZ251" s="898"/>
      <c r="CA251" s="898"/>
      <c r="CB251" s="898"/>
      <c r="CC251" s="898"/>
      <c r="CP251" s="898"/>
      <c r="CQ251" s="898"/>
      <c r="CR251" s="898"/>
      <c r="CS251" s="898"/>
      <c r="DF251" s="898"/>
      <c r="DG251" s="898"/>
      <c r="DH251" s="898"/>
      <c r="DI251" s="898"/>
      <c r="DV251" s="898"/>
      <c r="DW251" s="898"/>
      <c r="DX251" s="898"/>
      <c r="DY251" s="898"/>
      <c r="EL251" s="898"/>
      <c r="EM251" s="898"/>
      <c r="EN251" s="898"/>
      <c r="EO251" s="898"/>
      <c r="FB251" s="898"/>
      <c r="FC251" s="898"/>
      <c r="FD251" s="898"/>
      <c r="FE251" s="898"/>
      <c r="FR251" s="898"/>
      <c r="FS251" s="898"/>
      <c r="FT251" s="898"/>
      <c r="FU251" s="898"/>
      <c r="GH251" s="898"/>
      <c r="GI251" s="898"/>
      <c r="GJ251" s="898"/>
      <c r="GK251" s="898"/>
      <c r="GX251" s="898"/>
      <c r="GY251" s="898"/>
      <c r="GZ251" s="898"/>
      <c r="HA251" s="898"/>
      <c r="HN251" s="898"/>
      <c r="HO251" s="898"/>
      <c r="HP251" s="898"/>
      <c r="HQ251" s="898"/>
      <c r="ID251" s="898"/>
      <c r="IE251" s="898"/>
      <c r="IF251" s="898"/>
      <c r="IG251" s="898"/>
      <c r="IT251" s="898"/>
      <c r="IU251" s="898"/>
      <c r="IV251" s="898"/>
      <c r="IW251" s="898"/>
      <c r="JJ251" s="898"/>
      <c r="JK251" s="898"/>
      <c r="JL251" s="898"/>
      <c r="JM251" s="898"/>
      <c r="JZ251" s="898"/>
      <c r="KA251" s="898"/>
      <c r="KB251" s="898"/>
      <c r="KC251" s="898"/>
      <c r="KP251" s="898"/>
      <c r="KQ251" s="898"/>
      <c r="KR251" s="898"/>
      <c r="KS251" s="898"/>
      <c r="LF251" s="898"/>
      <c r="LG251" s="898"/>
      <c r="LH251" s="898"/>
      <c r="LI251" s="898"/>
      <c r="LV251" s="898"/>
      <c r="LW251" s="898"/>
      <c r="LX251" s="898"/>
      <c r="LY251" s="898"/>
      <c r="ML251" s="898"/>
      <c r="MM251" s="898"/>
      <c r="MN251" s="898"/>
      <c r="MO251" s="898"/>
      <c r="NB251" s="898"/>
      <c r="NC251" s="898"/>
      <c r="ND251" s="898"/>
      <c r="NE251" s="898"/>
      <c r="NR251" s="898"/>
      <c r="NS251" s="898"/>
      <c r="NT251" s="898"/>
      <c r="NU251" s="898"/>
      <c r="OH251" s="898"/>
      <c r="OI251" s="898"/>
      <c r="OJ251" s="898"/>
      <c r="OK251" s="898"/>
      <c r="OX251" s="898"/>
      <c r="OY251" s="898"/>
      <c r="OZ251" s="898"/>
      <c r="PA251" s="898"/>
      <c r="PN251" s="898"/>
      <c r="PO251" s="898"/>
      <c r="PP251" s="898"/>
      <c r="PQ251" s="898"/>
      <c r="QD251" s="898"/>
      <c r="QE251" s="898"/>
      <c r="QF251" s="898"/>
      <c r="QG251" s="898"/>
      <c r="QT251" s="898"/>
      <c r="QU251" s="898"/>
      <c r="QV251" s="898"/>
      <c r="QW251" s="898"/>
    </row>
    <row r="252" ht="21" customHeight="1">
      <c r="A252" s="898"/>
      <c r="B252" s="952"/>
      <c r="C252" s="953"/>
      <c r="D252" s="717"/>
      <c r="E252" s="717"/>
      <c r="F252" s="717"/>
      <c r="G252" s="717"/>
      <c r="H252" s="717"/>
      <c r="I252" s="717"/>
      <c r="J252" s="717"/>
      <c r="K252" s="717"/>
      <c r="L252" s="717"/>
      <c r="M252" s="717"/>
      <c r="N252" s="717"/>
      <c r="O252" s="717"/>
      <c r="P252" s="717"/>
      <c r="Q252" s="717"/>
      <c r="R252" s="717"/>
      <c r="S252" s="717"/>
      <c r="T252" s="717"/>
      <c r="U252" s="717"/>
      <c r="V252" s="717"/>
      <c r="W252" s="717"/>
      <c r="X252" s="717"/>
      <c r="Y252" s="717"/>
      <c r="Z252" s="717"/>
      <c r="AA252" s="898"/>
      <c r="AB252" s="964"/>
      <c r="AE252" s="898"/>
      <c r="AF252" s="898"/>
      <c r="AG252" s="898"/>
      <c r="AT252" s="898"/>
      <c r="AU252" s="898"/>
      <c r="AV252" s="898"/>
      <c r="AW252" s="898"/>
      <c r="BJ252" s="898"/>
      <c r="BK252" s="898"/>
      <c r="BL252" s="898"/>
      <c r="BM252" s="898"/>
      <c r="BZ252" s="898"/>
      <c r="CA252" s="898"/>
      <c r="CB252" s="898"/>
      <c r="CC252" s="898"/>
      <c r="CP252" s="898"/>
      <c r="CQ252" s="898"/>
      <c r="CR252" s="898"/>
      <c r="CS252" s="898"/>
      <c r="DF252" s="898"/>
      <c r="DG252" s="898"/>
      <c r="DH252" s="898"/>
      <c r="DI252" s="898"/>
      <c r="DV252" s="898"/>
      <c r="DW252" s="898"/>
      <c r="DX252" s="898"/>
      <c r="DY252" s="898"/>
      <c r="EL252" s="898"/>
      <c r="EM252" s="898"/>
      <c r="EN252" s="898"/>
      <c r="EO252" s="898"/>
      <c r="FB252" s="898"/>
      <c r="FC252" s="898"/>
      <c r="FD252" s="898"/>
      <c r="FE252" s="898"/>
      <c r="FR252" s="898"/>
      <c r="FS252" s="898"/>
      <c r="FT252" s="898"/>
      <c r="FU252" s="898"/>
      <c r="GH252" s="898"/>
      <c r="GI252" s="898"/>
      <c r="GJ252" s="898"/>
      <c r="GK252" s="898"/>
      <c r="GX252" s="898"/>
      <c r="GY252" s="898"/>
      <c r="GZ252" s="898"/>
      <c r="HA252" s="898"/>
      <c r="HN252" s="898"/>
      <c r="HO252" s="898"/>
      <c r="HP252" s="898"/>
      <c r="HQ252" s="898"/>
      <c r="ID252" s="898"/>
      <c r="IE252" s="898"/>
      <c r="IF252" s="898"/>
      <c r="IG252" s="898"/>
      <c r="IT252" s="898"/>
      <c r="IU252" s="898"/>
      <c r="IV252" s="898"/>
      <c r="IW252" s="898"/>
      <c r="JJ252" s="898"/>
      <c r="JK252" s="898"/>
      <c r="JL252" s="898"/>
      <c r="JM252" s="898"/>
      <c r="JZ252" s="898"/>
      <c r="KA252" s="898"/>
      <c r="KB252" s="898"/>
      <c r="KC252" s="898"/>
      <c r="KP252" s="898"/>
      <c r="KQ252" s="898"/>
      <c r="KR252" s="898"/>
      <c r="KS252" s="898"/>
      <c r="LF252" s="898"/>
      <c r="LG252" s="898"/>
      <c r="LH252" s="898"/>
      <c r="LI252" s="898"/>
      <c r="LV252" s="898"/>
      <c r="LW252" s="898"/>
      <c r="LX252" s="898"/>
      <c r="LY252" s="898"/>
      <c r="ML252" s="898"/>
      <c r="MM252" s="898"/>
      <c r="MN252" s="898"/>
      <c r="MO252" s="898"/>
      <c r="NB252" s="898"/>
      <c r="NC252" s="898"/>
      <c r="ND252" s="898"/>
      <c r="NE252" s="898"/>
      <c r="NR252" s="898"/>
      <c r="NS252" s="898"/>
      <c r="NT252" s="898"/>
      <c r="NU252" s="898"/>
      <c r="OH252" s="898"/>
      <c r="OI252" s="898"/>
      <c r="OJ252" s="898"/>
      <c r="OK252" s="898"/>
      <c r="OX252" s="898"/>
      <c r="OY252" s="898"/>
      <c r="OZ252" s="898"/>
      <c r="PA252" s="898"/>
      <c r="PN252" s="898"/>
      <c r="PO252" s="898"/>
      <c r="PP252" s="898"/>
      <c r="PQ252" s="898"/>
      <c r="QD252" s="898"/>
      <c r="QE252" s="898"/>
      <c r="QF252" s="898"/>
      <c r="QG252" s="898"/>
      <c r="QT252" s="898"/>
      <c r="QU252" s="898"/>
      <c r="QV252" s="898"/>
      <c r="QW252" s="898"/>
    </row>
    <row r="253" ht="21" customHeight="1">
      <c r="A253" s="898"/>
      <c r="B253" s="952"/>
      <c r="C253" s="953"/>
      <c r="D253" s="717"/>
      <c r="E253" s="717"/>
      <c r="F253" s="717"/>
      <c r="G253" s="717"/>
      <c r="H253" s="717"/>
      <c r="I253" s="717"/>
      <c r="J253" s="717"/>
      <c r="K253" s="717"/>
      <c r="L253" s="717"/>
      <c r="M253" s="717"/>
      <c r="N253" s="717"/>
      <c r="O253" s="717"/>
      <c r="P253" s="717"/>
      <c r="Q253" s="717"/>
      <c r="R253" s="717"/>
      <c r="S253" s="717"/>
      <c r="T253" s="717"/>
      <c r="U253" s="717"/>
      <c r="V253" s="717"/>
      <c r="W253" s="717"/>
      <c r="X253" s="717"/>
      <c r="Y253" s="717"/>
      <c r="Z253" s="717"/>
      <c r="AA253" s="898"/>
      <c r="AB253" s="964"/>
      <c r="AE253" s="898"/>
      <c r="AF253" s="898"/>
      <c r="AG253" s="898"/>
      <c r="AT253" s="898"/>
      <c r="AU253" s="898"/>
      <c r="AV253" s="898"/>
      <c r="AW253" s="898"/>
      <c r="BJ253" s="898"/>
      <c r="BK253" s="898"/>
      <c r="BL253" s="898"/>
      <c r="BM253" s="898"/>
      <c r="BZ253" s="898"/>
      <c r="CA253" s="898"/>
      <c r="CB253" s="898"/>
      <c r="CC253" s="898"/>
      <c r="CP253" s="898"/>
      <c r="CQ253" s="898"/>
      <c r="CR253" s="898"/>
      <c r="CS253" s="898"/>
      <c r="DF253" s="898"/>
      <c r="DG253" s="898"/>
      <c r="DH253" s="898"/>
      <c r="DI253" s="898"/>
      <c r="DV253" s="898"/>
      <c r="DW253" s="898"/>
      <c r="DX253" s="898"/>
      <c r="DY253" s="898"/>
      <c r="EL253" s="898"/>
      <c r="EM253" s="898"/>
      <c r="EN253" s="898"/>
      <c r="EO253" s="898"/>
      <c r="FB253" s="898"/>
      <c r="FC253" s="898"/>
      <c r="FD253" s="898"/>
      <c r="FE253" s="898"/>
      <c r="FR253" s="898"/>
      <c r="FS253" s="898"/>
      <c r="FT253" s="898"/>
      <c r="FU253" s="898"/>
      <c r="GH253" s="898"/>
      <c r="GI253" s="898"/>
      <c r="GJ253" s="898"/>
      <c r="GK253" s="898"/>
      <c r="GX253" s="898"/>
      <c r="GY253" s="898"/>
      <c r="GZ253" s="898"/>
      <c r="HA253" s="898"/>
      <c r="HN253" s="898"/>
      <c r="HO253" s="898"/>
      <c r="HP253" s="898"/>
      <c r="HQ253" s="898"/>
      <c r="ID253" s="898"/>
      <c r="IE253" s="898"/>
      <c r="IF253" s="898"/>
      <c r="IG253" s="898"/>
      <c r="IT253" s="898"/>
      <c r="IU253" s="898"/>
      <c r="IV253" s="898"/>
      <c r="IW253" s="898"/>
      <c r="JJ253" s="898"/>
      <c r="JK253" s="898"/>
      <c r="JL253" s="898"/>
      <c r="JM253" s="898"/>
      <c r="JZ253" s="898"/>
      <c r="KA253" s="898"/>
      <c r="KB253" s="898"/>
      <c r="KC253" s="898"/>
      <c r="KP253" s="898"/>
      <c r="KQ253" s="898"/>
      <c r="KR253" s="898"/>
      <c r="KS253" s="898"/>
      <c r="LF253" s="898"/>
      <c r="LG253" s="898"/>
      <c r="LH253" s="898"/>
      <c r="LI253" s="898"/>
      <c r="LV253" s="898"/>
      <c r="LW253" s="898"/>
      <c r="LX253" s="898"/>
      <c r="LY253" s="898"/>
      <c r="ML253" s="898"/>
      <c r="MM253" s="898"/>
      <c r="MN253" s="898"/>
      <c r="MO253" s="898"/>
      <c r="NB253" s="898"/>
      <c r="NC253" s="898"/>
      <c r="ND253" s="898"/>
      <c r="NE253" s="898"/>
      <c r="NR253" s="898"/>
      <c r="NS253" s="898"/>
      <c r="NT253" s="898"/>
      <c r="NU253" s="898"/>
      <c r="OH253" s="898"/>
      <c r="OI253" s="898"/>
      <c r="OJ253" s="898"/>
      <c r="OK253" s="898"/>
      <c r="OX253" s="898"/>
      <c r="OY253" s="898"/>
      <c r="OZ253" s="898"/>
      <c r="PA253" s="898"/>
      <c r="PN253" s="898"/>
      <c r="PO253" s="898"/>
      <c r="PP253" s="898"/>
      <c r="PQ253" s="898"/>
      <c r="QD253" s="898"/>
      <c r="QE253" s="898"/>
      <c r="QF253" s="898"/>
      <c r="QG253" s="898"/>
      <c r="QT253" s="898"/>
      <c r="QU253" s="898"/>
      <c r="QV253" s="898"/>
      <c r="QW253" s="898"/>
    </row>
    <row r="254" ht="21" customHeight="1">
      <c r="A254" s="898"/>
      <c r="B254" s="952"/>
      <c r="C254" s="953"/>
      <c r="D254" s="717"/>
      <c r="E254" s="717"/>
      <c r="F254" s="717"/>
      <c r="G254" s="717"/>
      <c r="H254" s="717"/>
      <c r="I254" s="717"/>
      <c r="J254" s="717"/>
      <c r="K254" s="717"/>
      <c r="L254" s="717"/>
      <c r="M254" s="717"/>
      <c r="N254" s="717"/>
      <c r="O254" s="717"/>
      <c r="P254" s="717"/>
      <c r="Q254" s="717"/>
      <c r="R254" s="717"/>
      <c r="S254" s="717"/>
      <c r="T254" s="717"/>
      <c r="U254" s="717"/>
      <c r="V254" s="717"/>
      <c r="W254" s="717"/>
      <c r="X254" s="717"/>
      <c r="Y254" s="717"/>
      <c r="Z254" s="717"/>
      <c r="AA254" s="898"/>
      <c r="AB254" s="964"/>
      <c r="AE254" s="898"/>
      <c r="AF254" s="898"/>
      <c r="AG254" s="898"/>
      <c r="AT254" s="898"/>
      <c r="AU254" s="898"/>
      <c r="AV254" s="898"/>
      <c r="AW254" s="898"/>
      <c r="BJ254" s="898"/>
      <c r="BK254" s="898"/>
      <c r="BL254" s="898"/>
      <c r="BM254" s="898"/>
      <c r="BZ254" s="898"/>
      <c r="CA254" s="898"/>
      <c r="CB254" s="898"/>
      <c r="CC254" s="898"/>
      <c r="CP254" s="898"/>
      <c r="CQ254" s="898"/>
      <c r="CR254" s="898"/>
      <c r="CS254" s="898"/>
      <c r="DF254" s="898"/>
      <c r="DG254" s="898"/>
      <c r="DH254" s="898"/>
      <c r="DI254" s="898"/>
      <c r="DV254" s="898"/>
      <c r="DW254" s="898"/>
      <c r="DX254" s="898"/>
      <c r="DY254" s="898"/>
      <c r="EL254" s="898"/>
      <c r="EM254" s="898"/>
      <c r="EN254" s="898"/>
      <c r="EO254" s="898"/>
      <c r="FB254" s="898"/>
      <c r="FC254" s="898"/>
      <c r="FD254" s="898"/>
      <c r="FE254" s="898"/>
      <c r="FR254" s="898"/>
      <c r="FS254" s="898"/>
      <c r="FT254" s="898"/>
      <c r="FU254" s="898"/>
      <c r="GH254" s="898"/>
      <c r="GI254" s="898"/>
      <c r="GJ254" s="898"/>
      <c r="GK254" s="898"/>
      <c r="GX254" s="898"/>
      <c r="GY254" s="898"/>
      <c r="GZ254" s="898"/>
      <c r="HA254" s="898"/>
      <c r="HN254" s="898"/>
      <c r="HO254" s="898"/>
      <c r="HP254" s="898"/>
      <c r="HQ254" s="898"/>
      <c r="ID254" s="898"/>
      <c r="IE254" s="898"/>
      <c r="IF254" s="898"/>
      <c r="IG254" s="898"/>
      <c r="IT254" s="898"/>
      <c r="IU254" s="898"/>
      <c r="IV254" s="898"/>
      <c r="IW254" s="898"/>
      <c r="JJ254" s="898"/>
      <c r="JK254" s="898"/>
      <c r="JL254" s="898"/>
      <c r="JM254" s="898"/>
      <c r="JZ254" s="898"/>
      <c r="KA254" s="898"/>
      <c r="KB254" s="898"/>
      <c r="KC254" s="898"/>
      <c r="KP254" s="898"/>
      <c r="KQ254" s="898"/>
      <c r="KR254" s="898"/>
      <c r="KS254" s="898"/>
      <c r="LF254" s="898"/>
      <c r="LG254" s="898"/>
      <c r="LH254" s="898"/>
      <c r="LI254" s="898"/>
      <c r="LV254" s="898"/>
      <c r="LW254" s="898"/>
      <c r="LX254" s="898"/>
      <c r="LY254" s="898"/>
      <c r="ML254" s="898"/>
      <c r="MM254" s="898"/>
      <c r="MN254" s="898"/>
      <c r="MO254" s="898"/>
      <c r="NB254" s="898"/>
      <c r="NC254" s="898"/>
      <c r="ND254" s="898"/>
      <c r="NE254" s="898"/>
      <c r="NR254" s="898"/>
      <c r="NS254" s="898"/>
      <c r="NT254" s="898"/>
      <c r="NU254" s="898"/>
      <c r="OH254" s="898"/>
      <c r="OI254" s="898"/>
      <c r="OJ254" s="898"/>
      <c r="OK254" s="898"/>
      <c r="OX254" s="898"/>
      <c r="OY254" s="898"/>
      <c r="OZ254" s="898"/>
      <c r="PA254" s="898"/>
      <c r="PN254" s="898"/>
      <c r="PO254" s="898"/>
      <c r="PP254" s="898"/>
      <c r="PQ254" s="898"/>
      <c r="QD254" s="898"/>
      <c r="QE254" s="898"/>
      <c r="QF254" s="898"/>
      <c r="QG254" s="898"/>
      <c r="QT254" s="898"/>
      <c r="QU254" s="898"/>
      <c r="QV254" s="898"/>
      <c r="QW254" s="898"/>
    </row>
    <row r="255" ht="21" customHeight="1">
      <c r="A255" s="898"/>
      <c r="B255" s="952"/>
      <c r="C255" s="953"/>
      <c r="D255" s="717"/>
      <c r="E255" s="717"/>
      <c r="F255" s="717"/>
      <c r="G255" s="717"/>
      <c r="H255" s="717"/>
      <c r="I255" s="717"/>
      <c r="J255" s="717"/>
      <c r="K255" s="717"/>
      <c r="L255" s="717"/>
      <c r="M255" s="717"/>
      <c r="N255" s="717"/>
      <c r="O255" s="717"/>
      <c r="P255" s="717"/>
      <c r="Q255" s="717"/>
      <c r="R255" s="717"/>
      <c r="S255" s="717"/>
      <c r="T255" s="717"/>
      <c r="U255" s="717"/>
      <c r="V255" s="717"/>
      <c r="W255" s="717"/>
      <c r="X255" s="717"/>
      <c r="Y255" s="717"/>
      <c r="Z255" s="717"/>
      <c r="AA255" s="898"/>
      <c r="AB255" s="964"/>
      <c r="AE255" s="898"/>
      <c r="AF255" s="898"/>
      <c r="AG255" s="898"/>
      <c r="AT255" s="898"/>
      <c r="AU255" s="898"/>
      <c r="AV255" s="898"/>
      <c r="AW255" s="898"/>
      <c r="BJ255" s="898"/>
      <c r="BK255" s="898"/>
      <c r="BL255" s="898"/>
      <c r="BM255" s="898"/>
      <c r="BZ255" s="898"/>
      <c r="CA255" s="898"/>
      <c r="CB255" s="898"/>
      <c r="CC255" s="898"/>
      <c r="CP255" s="898"/>
      <c r="CQ255" s="898"/>
      <c r="CR255" s="898"/>
      <c r="CS255" s="898"/>
      <c r="DF255" s="898"/>
      <c r="DG255" s="898"/>
      <c r="DH255" s="898"/>
      <c r="DI255" s="898"/>
      <c r="DV255" s="898"/>
      <c r="DW255" s="898"/>
      <c r="DX255" s="898"/>
      <c r="DY255" s="898"/>
      <c r="EL255" s="898"/>
      <c r="EM255" s="898"/>
      <c r="EN255" s="898"/>
      <c r="EO255" s="898"/>
      <c r="FB255" s="898"/>
      <c r="FC255" s="898"/>
      <c r="FD255" s="898"/>
      <c r="FE255" s="898"/>
      <c r="FR255" s="898"/>
      <c r="FS255" s="898"/>
      <c r="FT255" s="898"/>
      <c r="FU255" s="898"/>
      <c r="GH255" s="898"/>
      <c r="GI255" s="898"/>
      <c r="GJ255" s="898"/>
      <c r="GK255" s="898"/>
      <c r="GX255" s="898"/>
      <c r="GY255" s="898"/>
      <c r="GZ255" s="898"/>
      <c r="HA255" s="898"/>
      <c r="HN255" s="898"/>
      <c r="HO255" s="898"/>
      <c r="HP255" s="898"/>
      <c r="HQ255" s="898"/>
      <c r="ID255" s="898"/>
      <c r="IE255" s="898"/>
      <c r="IF255" s="898"/>
      <c r="IG255" s="898"/>
      <c r="IT255" s="898"/>
      <c r="IU255" s="898"/>
      <c r="IV255" s="898"/>
      <c r="IW255" s="898"/>
      <c r="JJ255" s="898"/>
      <c r="JK255" s="898"/>
      <c r="JL255" s="898"/>
      <c r="JM255" s="898"/>
      <c r="JZ255" s="898"/>
      <c r="KA255" s="898"/>
      <c r="KB255" s="898"/>
      <c r="KC255" s="898"/>
      <c r="KP255" s="898"/>
      <c r="KQ255" s="898"/>
      <c r="KR255" s="898"/>
      <c r="KS255" s="898"/>
      <c r="LF255" s="898"/>
      <c r="LG255" s="898"/>
      <c r="LH255" s="898"/>
      <c r="LI255" s="898"/>
      <c r="LV255" s="898"/>
      <c r="LW255" s="898"/>
      <c r="LX255" s="898"/>
      <c r="LY255" s="898"/>
      <c r="ML255" s="898"/>
      <c r="MM255" s="898"/>
      <c r="MN255" s="898"/>
      <c r="MO255" s="898"/>
      <c r="NB255" s="898"/>
      <c r="NC255" s="898"/>
      <c r="ND255" s="898"/>
      <c r="NE255" s="898"/>
      <c r="NR255" s="898"/>
      <c r="NS255" s="898"/>
      <c r="NT255" s="898"/>
      <c r="NU255" s="898"/>
      <c r="OH255" s="898"/>
      <c r="OI255" s="898"/>
      <c r="OJ255" s="898"/>
      <c r="OK255" s="898"/>
      <c r="OX255" s="898"/>
      <c r="OY255" s="898"/>
      <c r="OZ255" s="898"/>
      <c r="PA255" s="898"/>
      <c r="PN255" s="898"/>
      <c r="PO255" s="898"/>
      <c r="PP255" s="898"/>
      <c r="PQ255" s="898"/>
      <c r="QD255" s="898"/>
      <c r="QE255" s="898"/>
      <c r="QF255" s="898"/>
      <c r="QG255" s="898"/>
      <c r="QT255" s="898"/>
      <c r="QU255" s="898"/>
      <c r="QV255" s="898"/>
      <c r="QW255" s="898"/>
    </row>
    <row r="256" ht="21" customHeight="1">
      <c r="A256" s="898"/>
      <c r="B256" s="955"/>
      <c r="C256" s="956"/>
      <c r="D256" s="552"/>
      <c r="E256" s="552"/>
      <c r="F256" s="552"/>
      <c r="G256" s="552"/>
      <c r="H256" s="552"/>
      <c r="I256" s="552"/>
      <c r="J256" s="552"/>
      <c r="K256" s="552"/>
      <c r="L256" s="552"/>
      <c r="M256" s="552"/>
      <c r="N256" s="552"/>
      <c r="O256" s="552"/>
      <c r="P256" s="552"/>
      <c r="Q256" s="552"/>
      <c r="R256" s="552"/>
      <c r="S256" s="552"/>
      <c r="T256" s="552"/>
      <c r="U256" s="552"/>
      <c r="V256" s="552"/>
      <c r="W256" s="552"/>
      <c r="X256" s="552"/>
      <c r="Y256" s="552"/>
      <c r="Z256" s="552"/>
      <c r="AA256" s="898"/>
      <c r="AB256" s="964"/>
      <c r="AE256" s="898"/>
      <c r="AF256" s="898"/>
      <c r="AG256" s="898"/>
      <c r="AT256" s="898"/>
      <c r="AU256" s="898"/>
      <c r="AV256" s="898"/>
      <c r="AW256" s="898"/>
      <c r="BJ256" s="898"/>
      <c r="BK256" s="898"/>
      <c r="BL256" s="898"/>
      <c r="BM256" s="898"/>
      <c r="BZ256" s="898"/>
      <c r="CA256" s="898"/>
      <c r="CB256" s="898"/>
      <c r="CC256" s="898"/>
      <c r="CP256" s="898"/>
      <c r="CQ256" s="898"/>
      <c r="CR256" s="898"/>
      <c r="CS256" s="898"/>
      <c r="DF256" s="898"/>
      <c r="DG256" s="898"/>
      <c r="DH256" s="898"/>
      <c r="DI256" s="898"/>
      <c r="DV256" s="898"/>
      <c r="DW256" s="898"/>
      <c r="DX256" s="898"/>
      <c r="DY256" s="898"/>
      <c r="EL256" s="898"/>
      <c r="EM256" s="898"/>
      <c r="EN256" s="898"/>
      <c r="EO256" s="898"/>
      <c r="FB256" s="898"/>
      <c r="FC256" s="898"/>
      <c r="FD256" s="898"/>
      <c r="FE256" s="898"/>
      <c r="FR256" s="898"/>
      <c r="FS256" s="898"/>
      <c r="FT256" s="898"/>
      <c r="FU256" s="898"/>
      <c r="GH256" s="898"/>
      <c r="GI256" s="898"/>
      <c r="GJ256" s="898"/>
      <c r="GK256" s="898"/>
      <c r="GX256" s="898"/>
      <c r="GY256" s="898"/>
      <c r="GZ256" s="898"/>
      <c r="HA256" s="898"/>
      <c r="HN256" s="898"/>
      <c r="HO256" s="898"/>
      <c r="HP256" s="898"/>
      <c r="HQ256" s="898"/>
      <c r="ID256" s="898"/>
      <c r="IE256" s="898"/>
      <c r="IF256" s="898"/>
      <c r="IG256" s="898"/>
      <c r="IT256" s="898"/>
      <c r="IU256" s="898"/>
      <c r="IV256" s="898"/>
      <c r="IW256" s="898"/>
      <c r="JJ256" s="898"/>
      <c r="JK256" s="898"/>
      <c r="JL256" s="898"/>
      <c r="JM256" s="898"/>
      <c r="JZ256" s="898"/>
      <c r="KA256" s="898"/>
      <c r="KB256" s="898"/>
      <c r="KC256" s="898"/>
      <c r="KP256" s="898"/>
      <c r="KQ256" s="898"/>
      <c r="KR256" s="898"/>
      <c r="KS256" s="898"/>
      <c r="LF256" s="898"/>
      <c r="LG256" s="898"/>
      <c r="LH256" s="898"/>
      <c r="LI256" s="898"/>
      <c r="LV256" s="898"/>
      <c r="LW256" s="898"/>
      <c r="LX256" s="898"/>
      <c r="LY256" s="898"/>
      <c r="ML256" s="898"/>
      <c r="MM256" s="898"/>
      <c r="MN256" s="898"/>
      <c r="MO256" s="898"/>
      <c r="NB256" s="898"/>
      <c r="NC256" s="898"/>
      <c r="ND256" s="898"/>
      <c r="NE256" s="898"/>
      <c r="NR256" s="898"/>
      <c r="NS256" s="898"/>
      <c r="NT256" s="898"/>
      <c r="NU256" s="898"/>
      <c r="OH256" s="898"/>
      <c r="OI256" s="898"/>
      <c r="OJ256" s="898"/>
      <c r="OK256" s="898"/>
      <c r="OX256" s="898"/>
      <c r="OY256" s="898"/>
      <c r="OZ256" s="898"/>
      <c r="PA256" s="898"/>
      <c r="PN256" s="898"/>
      <c r="PO256" s="898"/>
      <c r="PP256" s="898"/>
      <c r="PQ256" s="898"/>
      <c r="QD256" s="898"/>
      <c r="QE256" s="898"/>
      <c r="QF256" s="898"/>
      <c r="QG256" s="898"/>
      <c r="QT256" s="898"/>
      <c r="QU256" s="898"/>
      <c r="QV256" s="898"/>
      <c r="QW256" s="898"/>
    </row>
    <row r="257" ht="21" customHeight="1">
      <c r="A257" s="898"/>
      <c r="B257" s="966" t="s">
        <v>6769</v>
      </c>
      <c r="C257" s="949"/>
      <c r="D257" s="966"/>
      <c r="E257" s="966"/>
      <c r="F257" s="966"/>
      <c r="G257" s="966"/>
      <c r="H257" s="966"/>
      <c r="I257" s="966"/>
      <c r="J257" s="966"/>
      <c r="K257" s="966"/>
      <c r="L257" s="966"/>
      <c r="M257" s="966"/>
      <c r="N257" s="966"/>
      <c r="O257" s="966"/>
      <c r="P257" s="966"/>
      <c r="Q257" s="966"/>
      <c r="R257" s="966"/>
      <c r="S257" s="966"/>
      <c r="T257" s="966"/>
      <c r="U257" s="966"/>
      <c r="V257" s="966"/>
      <c r="W257" s="966"/>
      <c r="X257" s="966"/>
      <c r="Y257" s="966"/>
      <c r="Z257" s="966"/>
      <c r="AA257" s="898"/>
      <c r="AB257" s="964"/>
      <c r="AC257" s="960"/>
      <c r="AD257" s="960"/>
      <c r="AE257" s="898"/>
      <c r="AF257" s="898"/>
      <c r="AG257" s="898"/>
      <c r="AT257" s="898"/>
      <c r="AU257" s="898"/>
      <c r="AV257" s="898"/>
      <c r="AW257" s="898"/>
      <c r="BJ257" s="898"/>
      <c r="BK257" s="898"/>
      <c r="BL257" s="898"/>
      <c r="BM257" s="898"/>
      <c r="BZ257" s="898"/>
      <c r="CA257" s="898"/>
      <c r="CB257" s="898"/>
      <c r="CC257" s="898"/>
      <c r="CP257" s="898"/>
      <c r="CQ257" s="898"/>
      <c r="CR257" s="898"/>
      <c r="CS257" s="898"/>
      <c r="DF257" s="898"/>
      <c r="DG257" s="898"/>
      <c r="DH257" s="898"/>
      <c r="DI257" s="898"/>
      <c r="DV257" s="898"/>
      <c r="DW257" s="898"/>
      <c r="DX257" s="898"/>
      <c r="DY257" s="898"/>
      <c r="EL257" s="898"/>
      <c r="EM257" s="898"/>
      <c r="EN257" s="898"/>
      <c r="EO257" s="898"/>
      <c r="FB257" s="898"/>
      <c r="FC257" s="898"/>
      <c r="FD257" s="898"/>
      <c r="FE257" s="898"/>
      <c r="FR257" s="898"/>
      <c r="FS257" s="898"/>
      <c r="FT257" s="898"/>
      <c r="FU257" s="898"/>
      <c r="GH257" s="898"/>
      <c r="GI257" s="898"/>
      <c r="GJ257" s="898"/>
      <c r="GK257" s="898"/>
      <c r="GX257" s="898"/>
      <c r="GY257" s="898"/>
      <c r="GZ257" s="898"/>
      <c r="HA257" s="898"/>
      <c r="HN257" s="898"/>
      <c r="HO257" s="898"/>
      <c r="HP257" s="898"/>
      <c r="HQ257" s="898"/>
      <c r="ID257" s="898"/>
      <c r="IE257" s="898"/>
      <c r="IF257" s="898"/>
      <c r="IG257" s="898"/>
      <c r="IT257" s="898"/>
      <c r="IU257" s="898"/>
      <c r="IV257" s="898"/>
      <c r="IW257" s="898"/>
      <c r="JJ257" s="898"/>
      <c r="JK257" s="898"/>
      <c r="JL257" s="898"/>
      <c r="JM257" s="898"/>
      <c r="JZ257" s="898"/>
      <c r="KA257" s="898"/>
      <c r="KB257" s="898"/>
      <c r="KC257" s="898"/>
      <c r="KP257" s="898"/>
      <c r="KQ257" s="898"/>
      <c r="KR257" s="898"/>
      <c r="KS257" s="898"/>
      <c r="LF257" s="898"/>
      <c r="LG257" s="898"/>
      <c r="LH257" s="898"/>
      <c r="LI257" s="898"/>
      <c r="LV257" s="898"/>
      <c r="LW257" s="898"/>
      <c r="LX257" s="898"/>
      <c r="LY257" s="898"/>
      <c r="ML257" s="898"/>
      <c r="MM257" s="898"/>
      <c r="MN257" s="898"/>
      <c r="MO257" s="898"/>
      <c r="NB257" s="898"/>
      <c r="NC257" s="898"/>
      <c r="ND257" s="898"/>
      <c r="NE257" s="898"/>
      <c r="NR257" s="898"/>
      <c r="NS257" s="898"/>
      <c r="NT257" s="898"/>
      <c r="NU257" s="898"/>
      <c r="OH257" s="898"/>
      <c r="OI257" s="898"/>
      <c r="OJ257" s="898"/>
      <c r="OK257" s="898"/>
      <c r="OX257" s="898"/>
      <c r="OY257" s="898"/>
      <c r="OZ257" s="898"/>
      <c r="PA257" s="898"/>
      <c r="PN257" s="898"/>
      <c r="PO257" s="898"/>
      <c r="PP257" s="898"/>
      <c r="PQ257" s="898"/>
      <c r="QD257" s="898"/>
      <c r="QE257" s="898"/>
      <c r="QF257" s="898"/>
      <c r="QG257" s="898"/>
      <c r="QT257" s="898"/>
      <c r="QU257" s="898"/>
      <c r="QV257" s="898"/>
      <c r="QW257" s="898"/>
    </row>
    <row r="258" ht="21" customHeight="1">
      <c r="A258" s="898"/>
      <c r="B258" s="952"/>
      <c r="C258" s="953"/>
      <c r="D258" s="717"/>
      <c r="E258" s="717"/>
      <c r="F258" s="717"/>
      <c r="G258" s="717"/>
      <c r="H258" s="717"/>
      <c r="I258" s="717"/>
      <c r="J258" s="717"/>
      <c r="K258" s="717"/>
      <c r="L258" s="717"/>
      <c r="M258" s="717"/>
      <c r="N258" s="717"/>
      <c r="O258" s="717"/>
      <c r="P258" s="717"/>
      <c r="Q258" s="717"/>
      <c r="R258" s="717"/>
      <c r="S258" s="717"/>
      <c r="T258" s="717"/>
      <c r="U258" s="717"/>
      <c r="V258" s="717"/>
      <c r="W258" s="717"/>
      <c r="X258" s="717"/>
      <c r="Y258" s="717"/>
      <c r="Z258" s="717"/>
      <c r="AA258" s="898"/>
      <c r="AB258" s="964"/>
      <c r="AC258" s="960"/>
      <c r="AD258" s="960"/>
      <c r="AE258" s="898"/>
      <c r="AF258" s="898"/>
      <c r="AG258" s="898"/>
      <c r="AT258" s="898"/>
      <c r="AU258" s="898"/>
      <c r="AV258" s="898"/>
      <c r="AW258" s="898"/>
      <c r="BJ258" s="898"/>
      <c r="BK258" s="898"/>
      <c r="BL258" s="898"/>
      <c r="BM258" s="898"/>
      <c r="BZ258" s="898"/>
      <c r="CA258" s="898"/>
      <c r="CB258" s="898"/>
      <c r="CC258" s="898"/>
      <c r="CP258" s="898"/>
      <c r="CQ258" s="898"/>
      <c r="CR258" s="898"/>
      <c r="CS258" s="898"/>
      <c r="DF258" s="898"/>
      <c r="DG258" s="898"/>
      <c r="DH258" s="898"/>
      <c r="DI258" s="898"/>
      <c r="DV258" s="898"/>
      <c r="DW258" s="898"/>
      <c r="DX258" s="898"/>
      <c r="DY258" s="898"/>
      <c r="EL258" s="898"/>
      <c r="EM258" s="898"/>
      <c r="EN258" s="898"/>
      <c r="EO258" s="898"/>
      <c r="FB258" s="898"/>
      <c r="FC258" s="898"/>
      <c r="FD258" s="898"/>
      <c r="FE258" s="898"/>
      <c r="FR258" s="898"/>
      <c r="FS258" s="898"/>
      <c r="FT258" s="898"/>
      <c r="FU258" s="898"/>
      <c r="GH258" s="898"/>
      <c r="GI258" s="898"/>
      <c r="GJ258" s="898"/>
      <c r="GK258" s="898"/>
      <c r="GX258" s="898"/>
      <c r="GY258" s="898"/>
      <c r="GZ258" s="898"/>
      <c r="HA258" s="898"/>
      <c r="HN258" s="898"/>
      <c r="HO258" s="898"/>
      <c r="HP258" s="898"/>
      <c r="HQ258" s="898"/>
      <c r="ID258" s="898"/>
      <c r="IE258" s="898"/>
      <c r="IF258" s="898"/>
      <c r="IG258" s="898"/>
      <c r="IT258" s="898"/>
      <c r="IU258" s="898"/>
      <c r="IV258" s="898"/>
      <c r="IW258" s="898"/>
      <c r="JJ258" s="898"/>
      <c r="JK258" s="898"/>
      <c r="JL258" s="898"/>
      <c r="JM258" s="898"/>
      <c r="JZ258" s="898"/>
      <c r="KA258" s="898"/>
      <c r="KB258" s="898"/>
      <c r="KC258" s="898"/>
      <c r="KP258" s="898"/>
      <c r="KQ258" s="898"/>
      <c r="KR258" s="898"/>
      <c r="KS258" s="898"/>
      <c r="LF258" s="898"/>
      <c r="LG258" s="898"/>
      <c r="LH258" s="898"/>
      <c r="LI258" s="898"/>
      <c r="LV258" s="898"/>
      <c r="LW258" s="898"/>
      <c r="LX258" s="898"/>
      <c r="LY258" s="898"/>
      <c r="ML258" s="898"/>
      <c r="MM258" s="898"/>
      <c r="MN258" s="898"/>
      <c r="MO258" s="898"/>
      <c r="NB258" s="898"/>
      <c r="NC258" s="898"/>
      <c r="ND258" s="898"/>
      <c r="NE258" s="898"/>
      <c r="NR258" s="898"/>
      <c r="NS258" s="898"/>
      <c r="NT258" s="898"/>
      <c r="NU258" s="898"/>
      <c r="OH258" s="898"/>
      <c r="OI258" s="898"/>
      <c r="OJ258" s="898"/>
      <c r="OK258" s="898"/>
      <c r="OX258" s="898"/>
      <c r="OY258" s="898"/>
      <c r="OZ258" s="898"/>
      <c r="PA258" s="898"/>
      <c r="PN258" s="898"/>
      <c r="PO258" s="898"/>
      <c r="PP258" s="898"/>
      <c r="PQ258" s="898"/>
      <c r="QD258" s="898"/>
      <c r="QE258" s="898"/>
      <c r="QF258" s="898"/>
      <c r="QG258" s="898"/>
      <c r="QT258" s="898"/>
      <c r="QU258" s="898"/>
      <c r="QV258" s="898"/>
      <c r="QW258" s="898"/>
    </row>
    <row r="259" ht="21" customHeight="1">
      <c r="A259" s="898"/>
      <c r="B259" s="952"/>
      <c r="C259" s="953"/>
      <c r="D259" s="717"/>
      <c r="E259" s="717"/>
      <c r="F259" s="717"/>
      <c r="G259" s="717"/>
      <c r="H259" s="717"/>
      <c r="I259" s="717"/>
      <c r="J259" s="717"/>
      <c r="K259" s="717"/>
      <c r="L259" s="717"/>
      <c r="M259" s="717"/>
      <c r="N259" s="717"/>
      <c r="O259" s="717"/>
      <c r="P259" s="717"/>
      <c r="Q259" s="717"/>
      <c r="R259" s="717"/>
      <c r="S259" s="717"/>
      <c r="T259" s="717"/>
      <c r="U259" s="717"/>
      <c r="V259" s="717"/>
      <c r="W259" s="717"/>
      <c r="X259" s="717"/>
      <c r="Y259" s="717"/>
      <c r="Z259" s="717"/>
      <c r="AA259" s="898"/>
      <c r="AB259" s="964"/>
      <c r="AC259" s="960"/>
      <c r="AD259" s="960"/>
      <c r="AE259" s="898"/>
      <c r="AF259" s="898"/>
      <c r="AG259" s="898"/>
      <c r="AT259" s="898"/>
      <c r="AU259" s="898"/>
      <c r="AV259" s="898"/>
      <c r="AW259" s="898"/>
      <c r="BJ259" s="898"/>
      <c r="BK259" s="898"/>
      <c r="BL259" s="898"/>
      <c r="BM259" s="898"/>
      <c r="BZ259" s="898"/>
      <c r="CA259" s="898"/>
      <c r="CB259" s="898"/>
      <c r="CC259" s="898"/>
      <c r="CP259" s="898"/>
      <c r="CQ259" s="898"/>
      <c r="CR259" s="898"/>
      <c r="CS259" s="898"/>
      <c r="DF259" s="898"/>
      <c r="DG259" s="898"/>
      <c r="DH259" s="898"/>
      <c r="DI259" s="898"/>
      <c r="DV259" s="898"/>
      <c r="DW259" s="898"/>
      <c r="DX259" s="898"/>
      <c r="DY259" s="898"/>
      <c r="EL259" s="898"/>
      <c r="EM259" s="898"/>
      <c r="EN259" s="898"/>
      <c r="EO259" s="898"/>
      <c r="FB259" s="898"/>
      <c r="FC259" s="898"/>
      <c r="FD259" s="898"/>
      <c r="FE259" s="898"/>
      <c r="FR259" s="898"/>
      <c r="FS259" s="898"/>
      <c r="FT259" s="898"/>
      <c r="FU259" s="898"/>
      <c r="GH259" s="898"/>
      <c r="GI259" s="898"/>
      <c r="GJ259" s="898"/>
      <c r="GK259" s="898"/>
      <c r="GX259" s="898"/>
      <c r="GY259" s="898"/>
      <c r="GZ259" s="898"/>
      <c r="HA259" s="898"/>
      <c r="HN259" s="898"/>
      <c r="HO259" s="898"/>
      <c r="HP259" s="898"/>
      <c r="HQ259" s="898"/>
      <c r="ID259" s="898"/>
      <c r="IE259" s="898"/>
      <c r="IF259" s="898"/>
      <c r="IG259" s="898"/>
      <c r="IT259" s="898"/>
      <c r="IU259" s="898"/>
      <c r="IV259" s="898"/>
      <c r="IW259" s="898"/>
      <c r="JJ259" s="898"/>
      <c r="JK259" s="898"/>
      <c r="JL259" s="898"/>
      <c r="JM259" s="898"/>
      <c r="JZ259" s="898"/>
      <c r="KA259" s="898"/>
      <c r="KB259" s="898"/>
      <c r="KC259" s="898"/>
      <c r="KP259" s="898"/>
      <c r="KQ259" s="898"/>
      <c r="KR259" s="898"/>
      <c r="KS259" s="898"/>
      <c r="LF259" s="898"/>
      <c r="LG259" s="898"/>
      <c r="LH259" s="898"/>
      <c r="LI259" s="898"/>
      <c r="LV259" s="898"/>
      <c r="LW259" s="898"/>
      <c r="LX259" s="898"/>
      <c r="LY259" s="898"/>
      <c r="ML259" s="898"/>
      <c r="MM259" s="898"/>
      <c r="MN259" s="898"/>
      <c r="MO259" s="898"/>
      <c r="NB259" s="898"/>
      <c r="NC259" s="898"/>
      <c r="ND259" s="898"/>
      <c r="NE259" s="898"/>
      <c r="NR259" s="898"/>
      <c r="NS259" s="898"/>
      <c r="NT259" s="898"/>
      <c r="NU259" s="898"/>
      <c r="OH259" s="898"/>
      <c r="OI259" s="898"/>
      <c r="OJ259" s="898"/>
      <c r="OK259" s="898"/>
      <c r="OX259" s="898"/>
      <c r="OY259" s="898"/>
      <c r="OZ259" s="898"/>
      <c r="PA259" s="898"/>
      <c r="PN259" s="898"/>
      <c r="PO259" s="898"/>
      <c r="PP259" s="898"/>
      <c r="PQ259" s="898"/>
      <c r="QD259" s="898"/>
      <c r="QE259" s="898"/>
      <c r="QF259" s="898"/>
      <c r="QG259" s="898"/>
      <c r="QT259" s="898"/>
      <c r="QU259" s="898"/>
      <c r="QV259" s="898"/>
      <c r="QW259" s="898"/>
    </row>
    <row r="260" ht="21" customHeight="1">
      <c r="A260" s="898"/>
      <c r="B260" s="955"/>
      <c r="C260" s="956"/>
      <c r="D260" s="552"/>
      <c r="E260" s="552"/>
      <c r="F260" s="552"/>
      <c r="G260" s="552"/>
      <c r="H260" s="552"/>
      <c r="I260" s="552"/>
      <c r="J260" s="552"/>
      <c r="K260" s="552"/>
      <c r="L260" s="552"/>
      <c r="M260" s="552"/>
      <c r="N260" s="552"/>
      <c r="O260" s="552"/>
      <c r="P260" s="552"/>
      <c r="Q260" s="552"/>
      <c r="R260" s="552"/>
      <c r="S260" s="552"/>
      <c r="T260" s="552"/>
      <c r="U260" s="552"/>
      <c r="V260" s="552"/>
      <c r="W260" s="552"/>
      <c r="X260" s="552"/>
      <c r="Y260" s="552"/>
      <c r="Z260" s="552"/>
      <c r="AA260" s="898"/>
      <c r="AB260" s="964"/>
      <c r="AC260" s="960"/>
      <c r="AD260" s="960"/>
      <c r="AE260" s="898"/>
      <c r="AF260" s="898"/>
      <c r="AG260" s="898"/>
      <c r="AT260" s="898"/>
      <c r="AU260" s="898"/>
      <c r="AV260" s="898"/>
      <c r="AW260" s="898"/>
      <c r="BJ260" s="898"/>
      <c r="BK260" s="898"/>
      <c r="BL260" s="898"/>
      <c r="BM260" s="898"/>
      <c r="BZ260" s="898"/>
      <c r="CA260" s="898"/>
      <c r="CB260" s="898"/>
      <c r="CC260" s="898"/>
      <c r="CP260" s="898"/>
      <c r="CQ260" s="898"/>
      <c r="CR260" s="898"/>
      <c r="CS260" s="898"/>
      <c r="DF260" s="898"/>
      <c r="DG260" s="898"/>
      <c r="DH260" s="898"/>
      <c r="DI260" s="898"/>
      <c r="DV260" s="898"/>
      <c r="DW260" s="898"/>
      <c r="DX260" s="898"/>
      <c r="DY260" s="898"/>
      <c r="EL260" s="898"/>
      <c r="EM260" s="898"/>
      <c r="EN260" s="898"/>
      <c r="EO260" s="898"/>
      <c r="FB260" s="898"/>
      <c r="FC260" s="898"/>
      <c r="FD260" s="898"/>
      <c r="FE260" s="898"/>
      <c r="FR260" s="898"/>
      <c r="FS260" s="898"/>
      <c r="FT260" s="898"/>
      <c r="FU260" s="898"/>
      <c r="GH260" s="898"/>
      <c r="GI260" s="898"/>
      <c r="GJ260" s="898"/>
      <c r="GK260" s="898"/>
      <c r="GX260" s="898"/>
      <c r="GY260" s="898"/>
      <c r="GZ260" s="898"/>
      <c r="HA260" s="898"/>
      <c r="HN260" s="898"/>
      <c r="HO260" s="898"/>
      <c r="HP260" s="898"/>
      <c r="HQ260" s="898"/>
      <c r="ID260" s="898"/>
      <c r="IE260" s="898"/>
      <c r="IF260" s="898"/>
      <c r="IG260" s="898"/>
      <c r="IT260" s="898"/>
      <c r="IU260" s="898"/>
      <c r="IV260" s="898"/>
      <c r="IW260" s="898"/>
      <c r="JJ260" s="898"/>
      <c r="JK260" s="898"/>
      <c r="JL260" s="898"/>
      <c r="JM260" s="898"/>
      <c r="JZ260" s="898"/>
      <c r="KA260" s="898"/>
      <c r="KB260" s="898"/>
      <c r="KC260" s="898"/>
      <c r="KP260" s="898"/>
      <c r="KQ260" s="898"/>
      <c r="KR260" s="898"/>
      <c r="KS260" s="898"/>
      <c r="LF260" s="898"/>
      <c r="LG260" s="898"/>
      <c r="LH260" s="898"/>
      <c r="LI260" s="898"/>
      <c r="LV260" s="898"/>
      <c r="LW260" s="898"/>
      <c r="LX260" s="898"/>
      <c r="LY260" s="898"/>
      <c r="ML260" s="898"/>
      <c r="MM260" s="898"/>
      <c r="MN260" s="898"/>
      <c r="MO260" s="898"/>
      <c r="NB260" s="898"/>
      <c r="NC260" s="898"/>
      <c r="ND260" s="898"/>
      <c r="NE260" s="898"/>
      <c r="NR260" s="898"/>
      <c r="NS260" s="898"/>
      <c r="NT260" s="898"/>
      <c r="NU260" s="898"/>
      <c r="OH260" s="898"/>
      <c r="OI260" s="898"/>
      <c r="OJ260" s="898"/>
      <c r="OK260" s="898"/>
      <c r="OX260" s="898"/>
      <c r="OY260" s="898"/>
      <c r="OZ260" s="898"/>
      <c r="PA260" s="898"/>
      <c r="PN260" s="898"/>
      <c r="PO260" s="898"/>
      <c r="PP260" s="898"/>
      <c r="PQ260" s="898"/>
      <c r="QD260" s="898"/>
      <c r="QE260" s="898"/>
      <c r="QF260" s="898"/>
      <c r="QG260" s="898"/>
      <c r="QT260" s="898"/>
      <c r="QU260" s="898"/>
      <c r="QV260" s="898"/>
      <c r="QW260" s="898"/>
    </row>
    <row r="261" ht="21" customHeight="1">
      <c r="A261" s="898"/>
      <c r="B261" s="969" t="s">
        <v>6770</v>
      </c>
      <c r="C261" s="949"/>
      <c r="D261" s="969"/>
      <c r="E261" s="969"/>
      <c r="F261" s="969"/>
      <c r="G261" s="969"/>
      <c r="H261" s="969"/>
      <c r="I261" s="969"/>
      <c r="J261" s="969"/>
      <c r="K261" s="969"/>
      <c r="L261" s="969"/>
      <c r="M261" s="969"/>
      <c r="N261" s="969"/>
      <c r="O261" s="969"/>
      <c r="P261" s="969"/>
      <c r="Q261" s="969"/>
      <c r="R261" s="969"/>
      <c r="S261" s="969"/>
      <c r="T261" s="969"/>
      <c r="U261" s="969"/>
      <c r="V261" s="969"/>
      <c r="W261" s="969"/>
      <c r="X261" s="969"/>
      <c r="Y261" s="969"/>
      <c r="Z261" s="969"/>
      <c r="AA261" s="898"/>
      <c r="AB261" s="964"/>
      <c r="AC261" s="960"/>
      <c r="AD261" s="960"/>
      <c r="AE261" s="898"/>
      <c r="AF261" s="898"/>
      <c r="AG261" s="898"/>
      <c r="AT261" s="898"/>
      <c r="AU261" s="898"/>
      <c r="AV261" s="898"/>
      <c r="AW261" s="898"/>
      <c r="BJ261" s="898"/>
      <c r="BK261" s="898"/>
      <c r="BL261" s="898"/>
      <c r="BM261" s="898"/>
      <c r="BZ261" s="898"/>
      <c r="CA261" s="898"/>
      <c r="CB261" s="898"/>
      <c r="CC261" s="898"/>
      <c r="CP261" s="898"/>
      <c r="CQ261" s="898"/>
      <c r="CR261" s="898"/>
      <c r="CS261" s="898"/>
      <c r="DF261" s="898"/>
      <c r="DG261" s="898"/>
      <c r="DH261" s="898"/>
      <c r="DI261" s="898"/>
      <c r="DV261" s="898"/>
      <c r="DW261" s="898"/>
      <c r="DX261" s="898"/>
      <c r="DY261" s="898"/>
      <c r="EL261" s="898"/>
      <c r="EM261" s="898"/>
      <c r="EN261" s="898"/>
      <c r="EO261" s="898"/>
      <c r="FB261" s="898"/>
      <c r="FC261" s="898"/>
      <c r="FD261" s="898"/>
      <c r="FE261" s="898"/>
      <c r="FR261" s="898"/>
      <c r="FS261" s="898"/>
      <c r="FT261" s="898"/>
      <c r="FU261" s="898"/>
      <c r="GH261" s="898"/>
      <c r="GI261" s="898"/>
      <c r="GJ261" s="898"/>
      <c r="GK261" s="898"/>
      <c r="GX261" s="898"/>
      <c r="GY261" s="898"/>
      <c r="GZ261" s="898"/>
      <c r="HA261" s="898"/>
      <c r="HN261" s="898"/>
      <c r="HO261" s="898"/>
      <c r="HP261" s="898"/>
      <c r="HQ261" s="898"/>
      <c r="ID261" s="898"/>
      <c r="IE261" s="898"/>
      <c r="IF261" s="898"/>
      <c r="IG261" s="898"/>
      <c r="IT261" s="898"/>
      <c r="IU261" s="898"/>
      <c r="IV261" s="898"/>
      <c r="IW261" s="898"/>
      <c r="JJ261" s="898"/>
      <c r="JK261" s="898"/>
      <c r="JL261" s="898"/>
      <c r="JM261" s="898"/>
      <c r="JZ261" s="898"/>
      <c r="KA261" s="898"/>
      <c r="KB261" s="898"/>
      <c r="KC261" s="898"/>
      <c r="KP261" s="898"/>
      <c r="KQ261" s="898"/>
      <c r="KR261" s="898"/>
      <c r="KS261" s="898"/>
      <c r="LF261" s="898"/>
      <c r="LG261" s="898"/>
      <c r="LH261" s="898"/>
      <c r="LI261" s="898"/>
      <c r="LV261" s="898"/>
      <c r="LW261" s="898"/>
      <c r="LX261" s="898"/>
      <c r="LY261" s="898"/>
      <c r="ML261" s="898"/>
      <c r="MM261" s="898"/>
      <c r="MN261" s="898"/>
      <c r="MO261" s="898"/>
      <c r="NB261" s="898"/>
      <c r="NC261" s="898"/>
      <c r="ND261" s="898"/>
      <c r="NE261" s="898"/>
      <c r="NR261" s="898"/>
      <c r="NS261" s="898"/>
      <c r="NT261" s="898"/>
      <c r="NU261" s="898"/>
      <c r="OH261" s="898"/>
      <c r="OI261" s="898"/>
      <c r="OJ261" s="898"/>
      <c r="OK261" s="898"/>
      <c r="OX261" s="898"/>
      <c r="OY261" s="898"/>
      <c r="OZ261" s="898"/>
      <c r="PA261" s="898"/>
      <c r="PN261" s="898"/>
      <c r="PO261" s="898"/>
      <c r="PP261" s="898"/>
      <c r="PQ261" s="898"/>
      <c r="QD261" s="898"/>
      <c r="QE261" s="898"/>
      <c r="QF261" s="898"/>
      <c r="QG261" s="898"/>
      <c r="QT261" s="898"/>
      <c r="QU261" s="898"/>
      <c r="QV261" s="898"/>
      <c r="QW261" s="898"/>
    </row>
    <row r="262" ht="21" customHeight="1">
      <c r="A262" s="898"/>
      <c r="B262" s="952"/>
      <c r="C262" s="953"/>
      <c r="D262" s="717"/>
      <c r="E262" s="717"/>
      <c r="F262" s="717"/>
      <c r="G262" s="717"/>
      <c r="H262" s="717"/>
      <c r="I262" s="717"/>
      <c r="J262" s="717"/>
      <c r="K262" s="717"/>
      <c r="L262" s="717"/>
      <c r="M262" s="717"/>
      <c r="N262" s="717"/>
      <c r="O262" s="717"/>
      <c r="P262" s="717"/>
      <c r="Q262" s="717"/>
      <c r="R262" s="717"/>
      <c r="S262" s="717"/>
      <c r="T262" s="717"/>
      <c r="U262" s="717"/>
      <c r="V262" s="717"/>
      <c r="W262" s="717"/>
      <c r="X262" s="717"/>
      <c r="Y262" s="717"/>
      <c r="Z262" s="717"/>
      <c r="AA262" s="898"/>
      <c r="AB262" s="964"/>
      <c r="AC262" s="960"/>
      <c r="AD262" s="960"/>
      <c r="AE262" s="898"/>
      <c r="AF262" s="898"/>
      <c r="AG262" s="898"/>
      <c r="AT262" s="898"/>
      <c r="AU262" s="898"/>
      <c r="AV262" s="898"/>
      <c r="AW262" s="898"/>
      <c r="BJ262" s="898"/>
      <c r="BK262" s="898"/>
      <c r="BL262" s="898"/>
      <c r="BM262" s="898"/>
      <c r="BZ262" s="898"/>
      <c r="CA262" s="898"/>
      <c r="CB262" s="898"/>
      <c r="CC262" s="898"/>
      <c r="CP262" s="898"/>
      <c r="CQ262" s="898"/>
      <c r="CR262" s="898"/>
      <c r="CS262" s="898"/>
      <c r="DF262" s="898"/>
      <c r="DG262" s="898"/>
      <c r="DH262" s="898"/>
      <c r="DI262" s="898"/>
      <c r="DV262" s="898"/>
      <c r="DW262" s="898"/>
      <c r="DX262" s="898"/>
      <c r="DY262" s="898"/>
      <c r="EL262" s="898"/>
      <c r="EM262" s="898"/>
      <c r="EN262" s="898"/>
      <c r="EO262" s="898"/>
      <c r="FB262" s="898"/>
      <c r="FC262" s="898"/>
      <c r="FD262" s="898"/>
      <c r="FE262" s="898"/>
      <c r="FR262" s="898"/>
      <c r="FS262" s="898"/>
      <c r="FT262" s="898"/>
      <c r="FU262" s="898"/>
      <c r="GH262" s="898"/>
      <c r="GI262" s="898"/>
      <c r="GJ262" s="898"/>
      <c r="GK262" s="898"/>
      <c r="GX262" s="898"/>
      <c r="GY262" s="898"/>
      <c r="GZ262" s="898"/>
      <c r="HA262" s="898"/>
      <c r="HN262" s="898"/>
      <c r="HO262" s="898"/>
      <c r="HP262" s="898"/>
      <c r="HQ262" s="898"/>
      <c r="ID262" s="898"/>
      <c r="IE262" s="898"/>
      <c r="IF262" s="898"/>
      <c r="IG262" s="898"/>
      <c r="IT262" s="898"/>
      <c r="IU262" s="898"/>
      <c r="IV262" s="898"/>
      <c r="IW262" s="898"/>
      <c r="JJ262" s="898"/>
      <c r="JK262" s="898"/>
      <c r="JL262" s="898"/>
      <c r="JM262" s="898"/>
      <c r="JZ262" s="898"/>
      <c r="KA262" s="898"/>
      <c r="KB262" s="898"/>
      <c r="KC262" s="898"/>
      <c r="KP262" s="898"/>
      <c r="KQ262" s="898"/>
      <c r="KR262" s="898"/>
      <c r="KS262" s="898"/>
      <c r="LF262" s="898"/>
      <c r="LG262" s="898"/>
      <c r="LH262" s="898"/>
      <c r="LI262" s="898"/>
      <c r="LV262" s="898"/>
      <c r="LW262" s="898"/>
      <c r="LX262" s="898"/>
      <c r="LY262" s="898"/>
      <c r="ML262" s="898"/>
      <c r="MM262" s="898"/>
      <c r="MN262" s="898"/>
      <c r="MO262" s="898"/>
      <c r="NB262" s="898"/>
      <c r="NC262" s="898"/>
      <c r="ND262" s="898"/>
      <c r="NE262" s="898"/>
      <c r="NR262" s="898"/>
      <c r="NS262" s="898"/>
      <c r="NT262" s="898"/>
      <c r="NU262" s="898"/>
      <c r="OH262" s="898"/>
      <c r="OI262" s="898"/>
      <c r="OJ262" s="898"/>
      <c r="OK262" s="898"/>
      <c r="OX262" s="898"/>
      <c r="OY262" s="898"/>
      <c r="OZ262" s="898"/>
      <c r="PA262" s="898"/>
      <c r="PN262" s="898"/>
      <c r="PO262" s="898"/>
      <c r="PP262" s="898"/>
      <c r="PQ262" s="898"/>
      <c r="QD262" s="898"/>
      <c r="QE262" s="898"/>
      <c r="QF262" s="898"/>
      <c r="QG262" s="898"/>
      <c r="QT262" s="898"/>
      <c r="QU262" s="898"/>
      <c r="QV262" s="898"/>
      <c r="QW262" s="898"/>
    </row>
    <row r="263" ht="21" customHeight="1">
      <c r="A263" s="898"/>
      <c r="B263" s="952"/>
      <c r="C263" s="953"/>
      <c r="D263" s="717"/>
      <c r="E263" s="717"/>
      <c r="F263" s="717"/>
      <c r="G263" s="717"/>
      <c r="H263" s="717"/>
      <c r="I263" s="717"/>
      <c r="J263" s="717"/>
      <c r="K263" s="717"/>
      <c r="L263" s="717"/>
      <c r="M263" s="717"/>
      <c r="N263" s="717"/>
      <c r="O263" s="717"/>
      <c r="P263" s="717"/>
      <c r="Q263" s="717"/>
      <c r="R263" s="717"/>
      <c r="S263" s="717"/>
      <c r="T263" s="717"/>
      <c r="U263" s="717"/>
      <c r="V263" s="717"/>
      <c r="W263" s="717"/>
      <c r="X263" s="717"/>
      <c r="Y263" s="717"/>
      <c r="Z263" s="717"/>
      <c r="AA263" s="898"/>
      <c r="AB263" s="964"/>
      <c r="AC263" s="960"/>
      <c r="AD263" s="960"/>
      <c r="AE263" s="898"/>
      <c r="AF263" s="898"/>
      <c r="AG263" s="898"/>
      <c r="AT263" s="898"/>
      <c r="AU263" s="898"/>
      <c r="AV263" s="898"/>
      <c r="AW263" s="898"/>
      <c r="BJ263" s="898"/>
      <c r="BK263" s="898"/>
      <c r="BL263" s="898"/>
      <c r="BM263" s="898"/>
      <c r="BZ263" s="898"/>
      <c r="CA263" s="898"/>
      <c r="CB263" s="898"/>
      <c r="CC263" s="898"/>
      <c r="CP263" s="898"/>
      <c r="CQ263" s="898"/>
      <c r="CR263" s="898"/>
      <c r="CS263" s="898"/>
      <c r="DF263" s="898"/>
      <c r="DG263" s="898"/>
      <c r="DH263" s="898"/>
      <c r="DI263" s="898"/>
      <c r="DV263" s="898"/>
      <c r="DW263" s="898"/>
      <c r="DX263" s="898"/>
      <c r="DY263" s="898"/>
      <c r="EL263" s="898"/>
      <c r="EM263" s="898"/>
      <c r="EN263" s="898"/>
      <c r="EO263" s="898"/>
      <c r="FB263" s="898"/>
      <c r="FC263" s="898"/>
      <c r="FD263" s="898"/>
      <c r="FE263" s="898"/>
      <c r="FR263" s="898"/>
      <c r="FS263" s="898"/>
      <c r="FT263" s="898"/>
      <c r="FU263" s="898"/>
      <c r="GH263" s="898"/>
      <c r="GI263" s="898"/>
      <c r="GJ263" s="898"/>
      <c r="GK263" s="898"/>
      <c r="GX263" s="898"/>
      <c r="GY263" s="898"/>
      <c r="GZ263" s="898"/>
      <c r="HA263" s="898"/>
      <c r="HN263" s="898"/>
      <c r="HO263" s="898"/>
      <c r="HP263" s="898"/>
      <c r="HQ263" s="898"/>
      <c r="ID263" s="898"/>
      <c r="IE263" s="898"/>
      <c r="IF263" s="898"/>
      <c r="IG263" s="898"/>
      <c r="IT263" s="898"/>
      <c r="IU263" s="898"/>
      <c r="IV263" s="898"/>
      <c r="IW263" s="898"/>
      <c r="JJ263" s="898"/>
      <c r="JK263" s="898"/>
      <c r="JL263" s="898"/>
      <c r="JM263" s="898"/>
      <c r="JZ263" s="898"/>
      <c r="KA263" s="898"/>
      <c r="KB263" s="898"/>
      <c r="KC263" s="898"/>
      <c r="KP263" s="898"/>
      <c r="KQ263" s="898"/>
      <c r="KR263" s="898"/>
      <c r="KS263" s="898"/>
      <c r="LF263" s="898"/>
      <c r="LG263" s="898"/>
      <c r="LH263" s="898"/>
      <c r="LI263" s="898"/>
      <c r="LV263" s="898"/>
      <c r="LW263" s="898"/>
      <c r="LX263" s="898"/>
      <c r="LY263" s="898"/>
      <c r="ML263" s="898"/>
      <c r="MM263" s="898"/>
      <c r="MN263" s="898"/>
      <c r="MO263" s="898"/>
      <c r="NB263" s="898"/>
      <c r="NC263" s="898"/>
      <c r="ND263" s="898"/>
      <c r="NE263" s="898"/>
      <c r="NR263" s="898"/>
      <c r="NS263" s="898"/>
      <c r="NT263" s="898"/>
      <c r="NU263" s="898"/>
      <c r="OH263" s="898"/>
      <c r="OI263" s="898"/>
      <c r="OJ263" s="898"/>
      <c r="OK263" s="898"/>
      <c r="OX263" s="898"/>
      <c r="OY263" s="898"/>
      <c r="OZ263" s="898"/>
      <c r="PA263" s="898"/>
      <c r="PN263" s="898"/>
      <c r="PO263" s="898"/>
      <c r="PP263" s="898"/>
      <c r="PQ263" s="898"/>
      <c r="QD263" s="898"/>
      <c r="QE263" s="898"/>
      <c r="QF263" s="898"/>
      <c r="QG263" s="898"/>
      <c r="QT263" s="898"/>
      <c r="QU263" s="898"/>
      <c r="QV263" s="898"/>
      <c r="QW263" s="898"/>
    </row>
    <row r="264" ht="21" customHeight="1">
      <c r="A264" s="898"/>
      <c r="B264" s="952"/>
      <c r="C264" s="953"/>
      <c r="D264" s="717"/>
      <c r="E264" s="717"/>
      <c r="F264" s="717"/>
      <c r="G264" s="717"/>
      <c r="H264" s="717"/>
      <c r="I264" s="717"/>
      <c r="J264" s="717"/>
      <c r="K264" s="717"/>
      <c r="L264" s="717"/>
      <c r="M264" s="717"/>
      <c r="N264" s="717"/>
      <c r="O264" s="717"/>
      <c r="P264" s="717"/>
      <c r="Q264" s="717"/>
      <c r="R264" s="717"/>
      <c r="S264" s="717"/>
      <c r="T264" s="717"/>
      <c r="U264" s="717"/>
      <c r="V264" s="717"/>
      <c r="W264" s="717"/>
      <c r="X264" s="717"/>
      <c r="Y264" s="717"/>
      <c r="Z264" s="717"/>
      <c r="AA264" s="898"/>
      <c r="AB264" s="964"/>
      <c r="AC264" s="960"/>
      <c r="AD264" s="960"/>
      <c r="AE264" s="898"/>
      <c r="AF264" s="898"/>
      <c r="AG264" s="898"/>
      <c r="AT264" s="898"/>
      <c r="AU264" s="898"/>
      <c r="AV264" s="898"/>
      <c r="AW264" s="898"/>
      <c r="BJ264" s="898"/>
      <c r="BK264" s="898"/>
      <c r="BL264" s="898"/>
      <c r="BM264" s="898"/>
      <c r="BZ264" s="898"/>
      <c r="CA264" s="898"/>
      <c r="CB264" s="898"/>
      <c r="CC264" s="898"/>
      <c r="CP264" s="898"/>
      <c r="CQ264" s="898"/>
      <c r="CR264" s="898"/>
      <c r="CS264" s="898"/>
      <c r="DF264" s="898"/>
      <c r="DG264" s="898"/>
      <c r="DH264" s="898"/>
      <c r="DI264" s="898"/>
      <c r="DV264" s="898"/>
      <c r="DW264" s="898"/>
      <c r="DX264" s="898"/>
      <c r="DY264" s="898"/>
      <c r="EL264" s="898"/>
      <c r="EM264" s="898"/>
      <c r="EN264" s="898"/>
      <c r="EO264" s="898"/>
      <c r="FB264" s="898"/>
      <c r="FC264" s="898"/>
      <c r="FD264" s="898"/>
      <c r="FE264" s="898"/>
      <c r="FR264" s="898"/>
      <c r="FS264" s="898"/>
      <c r="FT264" s="898"/>
      <c r="FU264" s="898"/>
      <c r="GH264" s="898"/>
      <c r="GI264" s="898"/>
      <c r="GJ264" s="898"/>
      <c r="GK264" s="898"/>
      <c r="GX264" s="898"/>
      <c r="GY264" s="898"/>
      <c r="GZ264" s="898"/>
      <c r="HA264" s="898"/>
      <c r="HN264" s="898"/>
      <c r="HO264" s="898"/>
      <c r="HP264" s="898"/>
      <c r="HQ264" s="898"/>
      <c r="ID264" s="898"/>
      <c r="IE264" s="898"/>
      <c r="IF264" s="898"/>
      <c r="IG264" s="898"/>
      <c r="IT264" s="898"/>
      <c r="IU264" s="898"/>
      <c r="IV264" s="898"/>
      <c r="IW264" s="898"/>
      <c r="JJ264" s="898"/>
      <c r="JK264" s="898"/>
      <c r="JL264" s="898"/>
      <c r="JM264" s="898"/>
      <c r="JZ264" s="898"/>
      <c r="KA264" s="898"/>
      <c r="KB264" s="898"/>
      <c r="KC264" s="898"/>
      <c r="KP264" s="898"/>
      <c r="KQ264" s="898"/>
      <c r="KR264" s="898"/>
      <c r="KS264" s="898"/>
      <c r="LF264" s="898"/>
      <c r="LG264" s="898"/>
      <c r="LH264" s="898"/>
      <c r="LI264" s="898"/>
      <c r="LV264" s="898"/>
      <c r="LW264" s="898"/>
      <c r="LX264" s="898"/>
      <c r="LY264" s="898"/>
      <c r="ML264" s="898"/>
      <c r="MM264" s="898"/>
      <c r="MN264" s="898"/>
      <c r="MO264" s="898"/>
      <c r="NB264" s="898"/>
      <c r="NC264" s="898"/>
      <c r="ND264" s="898"/>
      <c r="NE264" s="898"/>
      <c r="NR264" s="898"/>
      <c r="NS264" s="898"/>
      <c r="NT264" s="898"/>
      <c r="NU264" s="898"/>
      <c r="OH264" s="898"/>
      <c r="OI264" s="898"/>
      <c r="OJ264" s="898"/>
      <c r="OK264" s="898"/>
      <c r="OX264" s="898"/>
      <c r="OY264" s="898"/>
      <c r="OZ264" s="898"/>
      <c r="PA264" s="898"/>
      <c r="PN264" s="898"/>
      <c r="PO264" s="898"/>
      <c r="PP264" s="898"/>
      <c r="PQ264" s="898"/>
      <c r="QD264" s="898"/>
      <c r="QE264" s="898"/>
      <c r="QF264" s="898"/>
      <c r="QG264" s="898"/>
      <c r="QT264" s="898"/>
      <c r="QU264" s="898"/>
      <c r="QV264" s="898"/>
      <c r="QW264" s="898"/>
    </row>
    <row r="265" ht="21" customHeight="1">
      <c r="A265" s="898"/>
      <c r="B265" s="952"/>
      <c r="C265" s="953"/>
      <c r="D265" s="717"/>
      <c r="E265" s="717"/>
      <c r="F265" s="717"/>
      <c r="G265" s="717"/>
      <c r="H265" s="717"/>
      <c r="I265" s="717"/>
      <c r="J265" s="717"/>
      <c r="K265" s="717"/>
      <c r="L265" s="717"/>
      <c r="M265" s="717"/>
      <c r="N265" s="717"/>
      <c r="O265" s="717"/>
      <c r="P265" s="717"/>
      <c r="Q265" s="717"/>
      <c r="R265" s="717"/>
      <c r="S265" s="717"/>
      <c r="T265" s="717"/>
      <c r="U265" s="717"/>
      <c r="V265" s="717"/>
      <c r="W265" s="717"/>
      <c r="X265" s="717"/>
      <c r="Y265" s="717"/>
      <c r="Z265" s="717"/>
      <c r="AA265" s="898"/>
      <c r="AB265" s="964"/>
      <c r="AC265" s="960"/>
      <c r="AD265" s="960"/>
      <c r="AE265" s="898"/>
      <c r="AF265" s="898"/>
      <c r="AG265" s="898"/>
      <c r="AT265" s="898"/>
      <c r="AU265" s="898"/>
      <c r="AV265" s="898"/>
      <c r="AW265" s="898"/>
      <c r="BJ265" s="898"/>
      <c r="BK265" s="898"/>
      <c r="BL265" s="898"/>
      <c r="BM265" s="898"/>
      <c r="BZ265" s="898"/>
      <c r="CA265" s="898"/>
      <c r="CB265" s="898"/>
      <c r="CC265" s="898"/>
      <c r="CP265" s="898"/>
      <c r="CQ265" s="898"/>
      <c r="CR265" s="898"/>
      <c r="CS265" s="898"/>
      <c r="DF265" s="898"/>
      <c r="DG265" s="898"/>
      <c r="DH265" s="898"/>
      <c r="DI265" s="898"/>
      <c r="DV265" s="898"/>
      <c r="DW265" s="898"/>
      <c r="DX265" s="898"/>
      <c r="DY265" s="898"/>
      <c r="EL265" s="898"/>
      <c r="EM265" s="898"/>
      <c r="EN265" s="898"/>
      <c r="EO265" s="898"/>
      <c r="FB265" s="898"/>
      <c r="FC265" s="898"/>
      <c r="FD265" s="898"/>
      <c r="FE265" s="898"/>
      <c r="FR265" s="898"/>
      <c r="FS265" s="898"/>
      <c r="FT265" s="898"/>
      <c r="FU265" s="898"/>
      <c r="GH265" s="898"/>
      <c r="GI265" s="898"/>
      <c r="GJ265" s="898"/>
      <c r="GK265" s="898"/>
      <c r="GX265" s="898"/>
      <c r="GY265" s="898"/>
      <c r="GZ265" s="898"/>
      <c r="HA265" s="898"/>
      <c r="HN265" s="898"/>
      <c r="HO265" s="898"/>
      <c r="HP265" s="898"/>
      <c r="HQ265" s="898"/>
      <c r="ID265" s="898"/>
      <c r="IE265" s="898"/>
      <c r="IF265" s="898"/>
      <c r="IG265" s="898"/>
      <c r="IT265" s="898"/>
      <c r="IU265" s="898"/>
      <c r="IV265" s="898"/>
      <c r="IW265" s="898"/>
      <c r="JJ265" s="898"/>
      <c r="JK265" s="898"/>
      <c r="JL265" s="898"/>
      <c r="JM265" s="898"/>
      <c r="JZ265" s="898"/>
      <c r="KA265" s="898"/>
      <c r="KB265" s="898"/>
      <c r="KC265" s="898"/>
      <c r="KP265" s="898"/>
      <c r="KQ265" s="898"/>
      <c r="KR265" s="898"/>
      <c r="KS265" s="898"/>
      <c r="LF265" s="898"/>
      <c r="LG265" s="898"/>
      <c r="LH265" s="898"/>
      <c r="LI265" s="898"/>
      <c r="LV265" s="898"/>
      <c r="LW265" s="898"/>
      <c r="LX265" s="898"/>
      <c r="LY265" s="898"/>
      <c r="ML265" s="898"/>
      <c r="MM265" s="898"/>
      <c r="MN265" s="898"/>
      <c r="MO265" s="898"/>
      <c r="NB265" s="898"/>
      <c r="NC265" s="898"/>
      <c r="ND265" s="898"/>
      <c r="NE265" s="898"/>
      <c r="NR265" s="898"/>
      <c r="NS265" s="898"/>
      <c r="NT265" s="898"/>
      <c r="NU265" s="898"/>
      <c r="OH265" s="898"/>
      <c r="OI265" s="898"/>
      <c r="OJ265" s="898"/>
      <c r="OK265" s="898"/>
      <c r="OX265" s="898"/>
      <c r="OY265" s="898"/>
      <c r="OZ265" s="898"/>
      <c r="PA265" s="898"/>
      <c r="PN265" s="898"/>
      <c r="PO265" s="898"/>
      <c r="PP265" s="898"/>
      <c r="PQ265" s="898"/>
      <c r="QD265" s="898"/>
      <c r="QE265" s="898"/>
      <c r="QF265" s="898"/>
      <c r="QG265" s="898"/>
      <c r="QT265" s="898"/>
      <c r="QU265" s="898"/>
      <c r="QV265" s="898"/>
      <c r="QW265" s="898"/>
    </row>
    <row r="266" ht="21" customHeight="1">
      <c r="A266" s="898"/>
      <c r="B266" s="952"/>
      <c r="C266" s="953"/>
      <c r="D266" s="717"/>
      <c r="E266" s="717"/>
      <c r="F266" s="717"/>
      <c r="G266" s="717"/>
      <c r="H266" s="717"/>
      <c r="I266" s="717"/>
      <c r="J266" s="717"/>
      <c r="K266" s="717"/>
      <c r="L266" s="717"/>
      <c r="M266" s="717"/>
      <c r="N266" s="717"/>
      <c r="O266" s="717"/>
      <c r="P266" s="717"/>
      <c r="Q266" s="717"/>
      <c r="R266" s="717"/>
      <c r="S266" s="717"/>
      <c r="T266" s="717"/>
      <c r="U266" s="717"/>
      <c r="V266" s="717"/>
      <c r="W266" s="717"/>
      <c r="X266" s="717"/>
      <c r="Y266" s="717"/>
      <c r="Z266" s="717"/>
      <c r="AA266" s="898"/>
      <c r="AB266" s="964"/>
      <c r="AC266" s="960"/>
      <c r="AD266" s="960"/>
      <c r="AE266" s="898"/>
      <c r="AF266" s="898"/>
      <c r="AG266" s="898"/>
      <c r="AT266" s="898"/>
      <c r="AU266" s="898"/>
      <c r="AV266" s="898"/>
      <c r="AW266" s="898"/>
      <c r="BJ266" s="898"/>
      <c r="BK266" s="898"/>
      <c r="BL266" s="898"/>
      <c r="BM266" s="898"/>
      <c r="BZ266" s="898"/>
      <c r="CA266" s="898"/>
      <c r="CB266" s="898"/>
      <c r="CC266" s="898"/>
      <c r="CP266" s="898"/>
      <c r="CQ266" s="898"/>
      <c r="CR266" s="898"/>
      <c r="CS266" s="898"/>
      <c r="DF266" s="898"/>
      <c r="DG266" s="898"/>
      <c r="DH266" s="898"/>
      <c r="DI266" s="898"/>
      <c r="DV266" s="898"/>
      <c r="DW266" s="898"/>
      <c r="DX266" s="898"/>
      <c r="DY266" s="898"/>
      <c r="EL266" s="898"/>
      <c r="EM266" s="898"/>
      <c r="EN266" s="898"/>
      <c r="EO266" s="898"/>
      <c r="FB266" s="898"/>
      <c r="FC266" s="898"/>
      <c r="FD266" s="898"/>
      <c r="FE266" s="898"/>
      <c r="FR266" s="898"/>
      <c r="FS266" s="898"/>
      <c r="FT266" s="898"/>
      <c r="FU266" s="898"/>
      <c r="GH266" s="898"/>
      <c r="GI266" s="898"/>
      <c r="GJ266" s="898"/>
      <c r="GK266" s="898"/>
      <c r="GX266" s="898"/>
      <c r="GY266" s="898"/>
      <c r="GZ266" s="898"/>
      <c r="HA266" s="898"/>
      <c r="HN266" s="898"/>
      <c r="HO266" s="898"/>
      <c r="HP266" s="898"/>
      <c r="HQ266" s="898"/>
      <c r="ID266" s="898"/>
      <c r="IE266" s="898"/>
      <c r="IF266" s="898"/>
      <c r="IG266" s="898"/>
      <c r="IT266" s="898"/>
      <c r="IU266" s="898"/>
      <c r="IV266" s="898"/>
      <c r="IW266" s="898"/>
      <c r="JJ266" s="898"/>
      <c r="JK266" s="898"/>
      <c r="JL266" s="898"/>
      <c r="JM266" s="898"/>
      <c r="JZ266" s="898"/>
      <c r="KA266" s="898"/>
      <c r="KB266" s="898"/>
      <c r="KC266" s="898"/>
      <c r="KP266" s="898"/>
      <c r="KQ266" s="898"/>
      <c r="KR266" s="898"/>
      <c r="KS266" s="898"/>
      <c r="LF266" s="898"/>
      <c r="LG266" s="898"/>
      <c r="LH266" s="898"/>
      <c r="LI266" s="898"/>
      <c r="LV266" s="898"/>
      <c r="LW266" s="898"/>
      <c r="LX266" s="898"/>
      <c r="LY266" s="898"/>
      <c r="ML266" s="898"/>
      <c r="MM266" s="898"/>
      <c r="MN266" s="898"/>
      <c r="MO266" s="898"/>
      <c r="NB266" s="898"/>
      <c r="NC266" s="898"/>
      <c r="ND266" s="898"/>
      <c r="NE266" s="898"/>
      <c r="NR266" s="898"/>
      <c r="NS266" s="898"/>
      <c r="NT266" s="898"/>
      <c r="NU266" s="898"/>
      <c r="OH266" s="898"/>
      <c r="OI266" s="898"/>
      <c r="OJ266" s="898"/>
      <c r="OK266" s="898"/>
      <c r="OX266" s="898"/>
      <c r="OY266" s="898"/>
      <c r="OZ266" s="898"/>
      <c r="PA266" s="898"/>
      <c r="PN266" s="898"/>
      <c r="PO266" s="898"/>
      <c r="PP266" s="898"/>
      <c r="PQ266" s="898"/>
      <c r="QD266" s="898"/>
      <c r="QE266" s="898"/>
      <c r="QF266" s="898"/>
      <c r="QG266" s="898"/>
      <c r="QT266" s="898"/>
      <c r="QU266" s="898"/>
      <c r="QV266" s="898"/>
      <c r="QW266" s="898"/>
    </row>
    <row r="267" ht="21" customHeight="1">
      <c r="A267" s="898"/>
      <c r="B267" s="952"/>
      <c r="C267" s="953"/>
      <c r="D267" s="717"/>
      <c r="E267" s="717"/>
      <c r="F267" s="717"/>
      <c r="G267" s="717"/>
      <c r="H267" s="717"/>
      <c r="I267" s="717"/>
      <c r="J267" s="717"/>
      <c r="K267" s="717"/>
      <c r="L267" s="717"/>
      <c r="M267" s="717"/>
      <c r="N267" s="717"/>
      <c r="O267" s="717"/>
      <c r="P267" s="717"/>
      <c r="Q267" s="717"/>
      <c r="R267" s="717"/>
      <c r="S267" s="717"/>
      <c r="T267" s="717"/>
      <c r="U267" s="717"/>
      <c r="V267" s="717"/>
      <c r="W267" s="717"/>
      <c r="X267" s="717"/>
      <c r="Y267" s="717"/>
      <c r="Z267" s="717"/>
      <c r="AA267" s="898"/>
      <c r="AB267" s="964"/>
      <c r="AC267" s="960"/>
      <c r="AD267" s="960"/>
      <c r="AE267" s="898"/>
      <c r="AF267" s="898"/>
      <c r="AG267" s="898"/>
      <c r="AT267" s="898"/>
      <c r="AU267" s="898"/>
      <c r="AV267" s="898"/>
      <c r="AW267" s="898"/>
      <c r="BJ267" s="898"/>
      <c r="BK267" s="898"/>
      <c r="BL267" s="898"/>
      <c r="BM267" s="898"/>
      <c r="BZ267" s="898"/>
      <c r="CA267" s="898"/>
      <c r="CB267" s="898"/>
      <c r="CC267" s="898"/>
      <c r="CP267" s="898"/>
      <c r="CQ267" s="898"/>
      <c r="CR267" s="898"/>
      <c r="CS267" s="898"/>
      <c r="DF267" s="898"/>
      <c r="DG267" s="898"/>
      <c r="DH267" s="898"/>
      <c r="DI267" s="898"/>
      <c r="DV267" s="898"/>
      <c r="DW267" s="898"/>
      <c r="DX267" s="898"/>
      <c r="DY267" s="898"/>
      <c r="EL267" s="898"/>
      <c r="EM267" s="898"/>
      <c r="EN267" s="898"/>
      <c r="EO267" s="898"/>
      <c r="FB267" s="898"/>
      <c r="FC267" s="898"/>
      <c r="FD267" s="898"/>
      <c r="FE267" s="898"/>
      <c r="FR267" s="898"/>
      <c r="FS267" s="898"/>
      <c r="FT267" s="898"/>
      <c r="FU267" s="898"/>
      <c r="GH267" s="898"/>
      <c r="GI267" s="898"/>
      <c r="GJ267" s="898"/>
      <c r="GK267" s="898"/>
      <c r="GX267" s="898"/>
      <c r="GY267" s="898"/>
      <c r="GZ267" s="898"/>
      <c r="HA267" s="898"/>
      <c r="HN267" s="898"/>
      <c r="HO267" s="898"/>
      <c r="HP267" s="898"/>
      <c r="HQ267" s="898"/>
      <c r="ID267" s="898"/>
      <c r="IE267" s="898"/>
      <c r="IF267" s="898"/>
      <c r="IG267" s="898"/>
      <c r="IT267" s="898"/>
      <c r="IU267" s="898"/>
      <c r="IV267" s="898"/>
      <c r="IW267" s="898"/>
      <c r="JJ267" s="898"/>
      <c r="JK267" s="898"/>
      <c r="JL267" s="898"/>
      <c r="JM267" s="898"/>
      <c r="JZ267" s="898"/>
      <c r="KA267" s="898"/>
      <c r="KB267" s="898"/>
      <c r="KC267" s="898"/>
      <c r="KP267" s="898"/>
      <c r="KQ267" s="898"/>
      <c r="KR267" s="898"/>
      <c r="KS267" s="898"/>
      <c r="LF267" s="898"/>
      <c r="LG267" s="898"/>
      <c r="LH267" s="898"/>
      <c r="LI267" s="898"/>
      <c r="LV267" s="898"/>
      <c r="LW267" s="898"/>
      <c r="LX267" s="898"/>
      <c r="LY267" s="898"/>
      <c r="ML267" s="898"/>
      <c r="MM267" s="898"/>
      <c r="MN267" s="898"/>
      <c r="MO267" s="898"/>
      <c r="NB267" s="898"/>
      <c r="NC267" s="898"/>
      <c r="ND267" s="898"/>
      <c r="NE267" s="898"/>
      <c r="NR267" s="898"/>
      <c r="NS267" s="898"/>
      <c r="NT267" s="898"/>
      <c r="NU267" s="898"/>
      <c r="OH267" s="898"/>
      <c r="OI267" s="898"/>
      <c r="OJ267" s="898"/>
      <c r="OK267" s="898"/>
      <c r="OX267" s="898"/>
      <c r="OY267" s="898"/>
      <c r="OZ267" s="898"/>
      <c r="PA267" s="898"/>
      <c r="PN267" s="898"/>
      <c r="PO267" s="898"/>
      <c r="PP267" s="898"/>
      <c r="PQ267" s="898"/>
      <c r="QD267" s="898"/>
      <c r="QE267" s="898"/>
      <c r="QF267" s="898"/>
      <c r="QG267" s="898"/>
      <c r="QT267" s="898"/>
      <c r="QU267" s="898"/>
      <c r="QV267" s="898"/>
      <c r="QW267" s="898"/>
    </row>
    <row r="268" ht="21" customHeight="1">
      <c r="A268" s="898"/>
      <c r="B268" s="952"/>
      <c r="C268" s="953"/>
      <c r="D268" s="717"/>
      <c r="E268" s="717"/>
      <c r="F268" s="717"/>
      <c r="G268" s="717"/>
      <c r="H268" s="717"/>
      <c r="I268" s="717"/>
      <c r="J268" s="717"/>
      <c r="K268" s="717"/>
      <c r="L268" s="717"/>
      <c r="M268" s="717"/>
      <c r="N268" s="717"/>
      <c r="O268" s="717"/>
      <c r="P268" s="717"/>
      <c r="Q268" s="717"/>
      <c r="R268" s="717"/>
      <c r="S268" s="717"/>
      <c r="T268" s="717"/>
      <c r="U268" s="717"/>
      <c r="V268" s="717"/>
      <c r="W268" s="717"/>
      <c r="X268" s="717"/>
      <c r="Y268" s="717"/>
      <c r="Z268" s="717"/>
      <c r="AA268" s="898"/>
      <c r="AB268" s="964"/>
      <c r="AC268" s="960"/>
      <c r="AD268" s="960"/>
      <c r="AE268" s="898"/>
      <c r="AF268" s="898"/>
      <c r="AG268" s="898"/>
      <c r="AT268" s="898"/>
      <c r="AU268" s="898"/>
      <c r="AV268" s="898"/>
      <c r="AW268" s="898"/>
      <c r="BJ268" s="898"/>
      <c r="BK268" s="898"/>
      <c r="BL268" s="898"/>
      <c r="BM268" s="898"/>
      <c r="BZ268" s="898"/>
      <c r="CA268" s="898"/>
      <c r="CB268" s="898"/>
      <c r="CC268" s="898"/>
      <c r="CP268" s="898"/>
      <c r="CQ268" s="898"/>
      <c r="CR268" s="898"/>
      <c r="CS268" s="898"/>
      <c r="DF268" s="898"/>
      <c r="DG268" s="898"/>
      <c r="DH268" s="898"/>
      <c r="DI268" s="898"/>
      <c r="DV268" s="898"/>
      <c r="DW268" s="898"/>
      <c r="DX268" s="898"/>
      <c r="DY268" s="898"/>
      <c r="EL268" s="898"/>
      <c r="EM268" s="898"/>
      <c r="EN268" s="898"/>
      <c r="EO268" s="898"/>
      <c r="FB268" s="898"/>
      <c r="FC268" s="898"/>
      <c r="FD268" s="898"/>
      <c r="FE268" s="898"/>
      <c r="FR268" s="898"/>
      <c r="FS268" s="898"/>
      <c r="FT268" s="898"/>
      <c r="FU268" s="898"/>
      <c r="GH268" s="898"/>
      <c r="GI268" s="898"/>
      <c r="GJ268" s="898"/>
      <c r="GK268" s="898"/>
      <c r="GX268" s="898"/>
      <c r="GY268" s="898"/>
      <c r="GZ268" s="898"/>
      <c r="HA268" s="898"/>
      <c r="HN268" s="898"/>
      <c r="HO268" s="898"/>
      <c r="HP268" s="898"/>
      <c r="HQ268" s="898"/>
      <c r="ID268" s="898"/>
      <c r="IE268" s="898"/>
      <c r="IF268" s="898"/>
      <c r="IG268" s="898"/>
      <c r="IT268" s="898"/>
      <c r="IU268" s="898"/>
      <c r="IV268" s="898"/>
      <c r="IW268" s="898"/>
      <c r="JJ268" s="898"/>
      <c r="JK268" s="898"/>
      <c r="JL268" s="898"/>
      <c r="JM268" s="898"/>
      <c r="JZ268" s="898"/>
      <c r="KA268" s="898"/>
      <c r="KB268" s="898"/>
      <c r="KC268" s="898"/>
      <c r="KP268" s="898"/>
      <c r="KQ268" s="898"/>
      <c r="KR268" s="898"/>
      <c r="KS268" s="898"/>
      <c r="LF268" s="898"/>
      <c r="LG268" s="898"/>
      <c r="LH268" s="898"/>
      <c r="LI268" s="898"/>
      <c r="LV268" s="898"/>
      <c r="LW268" s="898"/>
      <c r="LX268" s="898"/>
      <c r="LY268" s="898"/>
      <c r="ML268" s="898"/>
      <c r="MM268" s="898"/>
      <c r="MN268" s="898"/>
      <c r="MO268" s="898"/>
      <c r="NB268" s="898"/>
      <c r="NC268" s="898"/>
      <c r="ND268" s="898"/>
      <c r="NE268" s="898"/>
      <c r="NR268" s="898"/>
      <c r="NS268" s="898"/>
      <c r="NT268" s="898"/>
      <c r="NU268" s="898"/>
      <c r="OH268" s="898"/>
      <c r="OI268" s="898"/>
      <c r="OJ268" s="898"/>
      <c r="OK268" s="898"/>
      <c r="OX268" s="898"/>
      <c r="OY268" s="898"/>
      <c r="OZ268" s="898"/>
      <c r="PA268" s="898"/>
      <c r="PN268" s="898"/>
      <c r="PO268" s="898"/>
      <c r="PP268" s="898"/>
      <c r="PQ268" s="898"/>
      <c r="QD268" s="898"/>
      <c r="QE268" s="898"/>
      <c r="QF268" s="898"/>
      <c r="QG268" s="898"/>
      <c r="QT268" s="898"/>
      <c r="QU268" s="898"/>
      <c r="QV268" s="898"/>
      <c r="QW268" s="898"/>
    </row>
    <row r="269" ht="21" customHeight="1">
      <c r="A269" s="898"/>
      <c r="B269" s="952"/>
      <c r="C269" s="953"/>
      <c r="D269" s="717"/>
      <c r="E269" s="717"/>
      <c r="F269" s="717"/>
      <c r="G269" s="717"/>
      <c r="H269" s="717"/>
      <c r="I269" s="717"/>
      <c r="J269" s="717"/>
      <c r="K269" s="717"/>
      <c r="L269" s="717"/>
      <c r="M269" s="717"/>
      <c r="N269" s="717"/>
      <c r="O269" s="717"/>
      <c r="P269" s="717"/>
      <c r="Q269" s="717"/>
      <c r="R269" s="717"/>
      <c r="S269" s="717"/>
      <c r="T269" s="717"/>
      <c r="U269" s="717"/>
      <c r="V269" s="717"/>
      <c r="W269" s="717"/>
      <c r="X269" s="717"/>
      <c r="Y269" s="717"/>
      <c r="Z269" s="717"/>
      <c r="AA269" s="898"/>
      <c r="AB269" s="964"/>
      <c r="AC269" s="960"/>
      <c r="AD269" s="960"/>
      <c r="AE269" s="898"/>
      <c r="AF269" s="898"/>
      <c r="AG269" s="898"/>
      <c r="AT269" s="898"/>
      <c r="AU269" s="898"/>
      <c r="AV269" s="898"/>
      <c r="AW269" s="898"/>
      <c r="BJ269" s="898"/>
      <c r="BK269" s="898"/>
      <c r="BL269" s="898"/>
      <c r="BM269" s="898"/>
      <c r="BZ269" s="898"/>
      <c r="CA269" s="898"/>
      <c r="CB269" s="898"/>
      <c r="CC269" s="898"/>
      <c r="CP269" s="898"/>
      <c r="CQ269" s="898"/>
      <c r="CR269" s="898"/>
      <c r="CS269" s="898"/>
      <c r="DF269" s="898"/>
      <c r="DG269" s="898"/>
      <c r="DH269" s="898"/>
      <c r="DI269" s="898"/>
      <c r="DV269" s="898"/>
      <c r="DW269" s="898"/>
      <c r="DX269" s="898"/>
      <c r="DY269" s="898"/>
      <c r="EL269" s="898"/>
      <c r="EM269" s="898"/>
      <c r="EN269" s="898"/>
      <c r="EO269" s="898"/>
      <c r="FB269" s="898"/>
      <c r="FC269" s="898"/>
      <c r="FD269" s="898"/>
      <c r="FE269" s="898"/>
      <c r="FR269" s="898"/>
      <c r="FS269" s="898"/>
      <c r="FT269" s="898"/>
      <c r="FU269" s="898"/>
      <c r="GH269" s="898"/>
      <c r="GI269" s="898"/>
      <c r="GJ269" s="898"/>
      <c r="GK269" s="898"/>
      <c r="GX269" s="898"/>
      <c r="GY269" s="898"/>
      <c r="GZ269" s="898"/>
      <c r="HA269" s="898"/>
      <c r="HN269" s="898"/>
      <c r="HO269" s="898"/>
      <c r="HP269" s="898"/>
      <c r="HQ269" s="898"/>
      <c r="ID269" s="898"/>
      <c r="IE269" s="898"/>
      <c r="IF269" s="898"/>
      <c r="IG269" s="898"/>
      <c r="IT269" s="898"/>
      <c r="IU269" s="898"/>
      <c r="IV269" s="898"/>
      <c r="IW269" s="898"/>
      <c r="JJ269" s="898"/>
      <c r="JK269" s="898"/>
      <c r="JL269" s="898"/>
      <c r="JM269" s="898"/>
      <c r="JZ269" s="898"/>
      <c r="KA269" s="898"/>
      <c r="KB269" s="898"/>
      <c r="KC269" s="898"/>
      <c r="KP269" s="898"/>
      <c r="KQ269" s="898"/>
      <c r="KR269" s="898"/>
      <c r="KS269" s="898"/>
      <c r="LF269" s="898"/>
      <c r="LG269" s="898"/>
      <c r="LH269" s="898"/>
      <c r="LI269" s="898"/>
      <c r="LV269" s="898"/>
      <c r="LW269" s="898"/>
      <c r="LX269" s="898"/>
      <c r="LY269" s="898"/>
      <c r="ML269" s="898"/>
      <c r="MM269" s="898"/>
      <c r="MN269" s="898"/>
      <c r="MO269" s="898"/>
      <c r="NB269" s="898"/>
      <c r="NC269" s="898"/>
      <c r="ND269" s="898"/>
      <c r="NE269" s="898"/>
      <c r="NR269" s="898"/>
      <c r="NS269" s="898"/>
      <c r="NT269" s="898"/>
      <c r="NU269" s="898"/>
      <c r="OH269" s="898"/>
      <c r="OI269" s="898"/>
      <c r="OJ269" s="898"/>
      <c r="OK269" s="898"/>
      <c r="OX269" s="898"/>
      <c r="OY269" s="898"/>
      <c r="OZ269" s="898"/>
      <c r="PA269" s="898"/>
      <c r="PN269" s="898"/>
      <c r="PO269" s="898"/>
      <c r="PP269" s="898"/>
      <c r="PQ269" s="898"/>
      <c r="QD269" s="898"/>
      <c r="QE269" s="898"/>
      <c r="QF269" s="898"/>
      <c r="QG269" s="898"/>
      <c r="QT269" s="898"/>
      <c r="QU269" s="898"/>
      <c r="QV269" s="898"/>
      <c r="QW269" s="898"/>
    </row>
    <row r="270" ht="21" customHeight="1">
      <c r="A270" s="898"/>
      <c r="B270" s="955"/>
      <c r="C270" s="956"/>
      <c r="D270" s="552"/>
      <c r="E270" s="552"/>
      <c r="F270" s="552"/>
      <c r="G270" s="552"/>
      <c r="H270" s="552"/>
      <c r="I270" s="552"/>
      <c r="J270" s="552"/>
      <c r="K270" s="552"/>
      <c r="L270" s="552"/>
      <c r="M270" s="552"/>
      <c r="N270" s="552"/>
      <c r="O270" s="552"/>
      <c r="P270" s="552"/>
      <c r="Q270" s="552"/>
      <c r="R270" s="552"/>
      <c r="S270" s="552"/>
      <c r="T270" s="552"/>
      <c r="U270" s="552"/>
      <c r="V270" s="552"/>
      <c r="W270" s="552"/>
      <c r="X270" s="552"/>
      <c r="Y270" s="552"/>
      <c r="Z270" s="552"/>
      <c r="AA270" s="898"/>
      <c r="AB270" s="964"/>
      <c r="AC270" s="960"/>
      <c r="AD270" s="960"/>
      <c r="AE270" s="898"/>
      <c r="AF270" s="898"/>
      <c r="AG270" s="898"/>
      <c r="AT270" s="898"/>
      <c r="AU270" s="898"/>
      <c r="AV270" s="898"/>
      <c r="AW270" s="898"/>
      <c r="BJ270" s="898"/>
      <c r="BK270" s="898"/>
      <c r="BL270" s="898"/>
      <c r="BM270" s="898"/>
      <c r="BZ270" s="898"/>
      <c r="CA270" s="898"/>
      <c r="CB270" s="898"/>
      <c r="CC270" s="898"/>
      <c r="CP270" s="898"/>
      <c r="CQ270" s="898"/>
      <c r="CR270" s="898"/>
      <c r="CS270" s="898"/>
      <c r="DF270" s="898"/>
      <c r="DG270" s="898"/>
      <c r="DH270" s="898"/>
      <c r="DI270" s="898"/>
      <c r="DV270" s="898"/>
      <c r="DW270" s="898"/>
      <c r="DX270" s="898"/>
      <c r="DY270" s="898"/>
      <c r="EL270" s="898"/>
      <c r="EM270" s="898"/>
      <c r="EN270" s="898"/>
      <c r="EO270" s="898"/>
      <c r="FB270" s="898"/>
      <c r="FC270" s="898"/>
      <c r="FD270" s="898"/>
      <c r="FE270" s="898"/>
      <c r="FR270" s="898"/>
      <c r="FS270" s="898"/>
      <c r="FT270" s="898"/>
      <c r="FU270" s="898"/>
      <c r="GH270" s="898"/>
      <c r="GI270" s="898"/>
      <c r="GJ270" s="898"/>
      <c r="GK270" s="898"/>
      <c r="GX270" s="898"/>
      <c r="GY270" s="898"/>
      <c r="GZ270" s="898"/>
      <c r="HA270" s="898"/>
      <c r="HN270" s="898"/>
      <c r="HO270" s="898"/>
      <c r="HP270" s="898"/>
      <c r="HQ270" s="898"/>
      <c r="ID270" s="898"/>
      <c r="IE270" s="898"/>
      <c r="IF270" s="898"/>
      <c r="IG270" s="898"/>
      <c r="IT270" s="898"/>
      <c r="IU270" s="898"/>
      <c r="IV270" s="898"/>
      <c r="IW270" s="898"/>
      <c r="JJ270" s="898"/>
      <c r="JK270" s="898"/>
      <c r="JL270" s="898"/>
      <c r="JM270" s="898"/>
      <c r="JZ270" s="898"/>
      <c r="KA270" s="898"/>
      <c r="KB270" s="898"/>
      <c r="KC270" s="898"/>
      <c r="KP270" s="898"/>
      <c r="KQ270" s="898"/>
      <c r="KR270" s="898"/>
      <c r="KS270" s="898"/>
      <c r="LF270" s="898"/>
      <c r="LG270" s="898"/>
      <c r="LH270" s="898"/>
      <c r="LI270" s="898"/>
      <c r="LV270" s="898"/>
      <c r="LW270" s="898"/>
      <c r="LX270" s="898"/>
      <c r="LY270" s="898"/>
      <c r="ML270" s="898"/>
      <c r="MM270" s="898"/>
      <c r="MN270" s="898"/>
      <c r="MO270" s="898"/>
      <c r="NB270" s="898"/>
      <c r="NC270" s="898"/>
      <c r="ND270" s="898"/>
      <c r="NE270" s="898"/>
      <c r="NR270" s="898"/>
      <c r="NS270" s="898"/>
      <c r="NT270" s="898"/>
      <c r="NU270" s="898"/>
      <c r="OH270" s="898"/>
      <c r="OI270" s="898"/>
      <c r="OJ270" s="898"/>
      <c r="OK270" s="898"/>
      <c r="OX270" s="898"/>
      <c r="OY270" s="898"/>
      <c r="OZ270" s="898"/>
      <c r="PA270" s="898"/>
      <c r="PN270" s="898"/>
      <c r="PO270" s="898"/>
      <c r="PP270" s="898"/>
      <c r="PQ270" s="898"/>
      <c r="QD270" s="898"/>
      <c r="QE270" s="898"/>
      <c r="QF270" s="898"/>
      <c r="QG270" s="898"/>
      <c r="QT270" s="898"/>
      <c r="QU270" s="898"/>
      <c r="QV270" s="898"/>
      <c r="QW270" s="898"/>
    </row>
    <row r="271" ht="21" customHeight="1">
      <c r="A271" s="898"/>
      <c r="B271" s="966" t="s">
        <v>6771</v>
      </c>
      <c r="C271" s="949"/>
      <c r="D271" s="967"/>
      <c r="E271" s="967"/>
      <c r="F271" s="967"/>
      <c r="G271" s="967"/>
      <c r="H271" s="967"/>
      <c r="I271" s="967"/>
      <c r="J271" s="967"/>
      <c r="K271" s="967"/>
      <c r="L271" s="967"/>
      <c r="M271" s="967"/>
      <c r="N271" s="967"/>
      <c r="O271" s="967"/>
      <c r="P271" s="967"/>
      <c r="Q271" s="967"/>
      <c r="R271" s="967"/>
      <c r="S271" s="967"/>
      <c r="T271" s="967"/>
      <c r="U271" s="967"/>
      <c r="V271" s="967"/>
      <c r="W271" s="967"/>
      <c r="X271" s="967"/>
      <c r="Y271" s="967"/>
      <c r="Z271" s="967"/>
      <c r="AA271" s="898"/>
      <c r="AB271" s="964"/>
      <c r="AC271" s="960"/>
      <c r="AD271" s="960"/>
      <c r="AE271" s="898"/>
      <c r="AF271" s="898"/>
      <c r="AG271" s="898"/>
      <c r="AT271" s="898"/>
      <c r="AU271" s="898"/>
      <c r="AV271" s="898"/>
      <c r="AW271" s="898"/>
      <c r="BJ271" s="898"/>
      <c r="BK271" s="898"/>
      <c r="BL271" s="898"/>
      <c r="BM271" s="898"/>
      <c r="BZ271" s="898"/>
      <c r="CA271" s="898"/>
      <c r="CB271" s="898"/>
      <c r="CC271" s="898"/>
      <c r="CP271" s="898"/>
      <c r="CQ271" s="898"/>
      <c r="CR271" s="898"/>
      <c r="CS271" s="898"/>
      <c r="DF271" s="898"/>
      <c r="DG271" s="898"/>
      <c r="DH271" s="898"/>
      <c r="DI271" s="898"/>
      <c r="DV271" s="898"/>
      <c r="DW271" s="898"/>
      <c r="DX271" s="898"/>
      <c r="DY271" s="898"/>
      <c r="EL271" s="898"/>
      <c r="EM271" s="898"/>
      <c r="EN271" s="898"/>
      <c r="EO271" s="898"/>
      <c r="FB271" s="898"/>
      <c r="FC271" s="898"/>
      <c r="FD271" s="898"/>
      <c r="FE271" s="898"/>
      <c r="FR271" s="898"/>
      <c r="FS271" s="898"/>
      <c r="FT271" s="898"/>
      <c r="FU271" s="898"/>
      <c r="GH271" s="898"/>
      <c r="GI271" s="898"/>
      <c r="GJ271" s="898"/>
      <c r="GK271" s="898"/>
      <c r="GX271" s="898"/>
      <c r="GY271" s="898"/>
      <c r="GZ271" s="898"/>
      <c r="HA271" s="898"/>
      <c r="HN271" s="898"/>
      <c r="HO271" s="898"/>
      <c r="HP271" s="898"/>
      <c r="HQ271" s="898"/>
      <c r="ID271" s="898"/>
      <c r="IE271" s="898"/>
      <c r="IF271" s="898"/>
      <c r="IG271" s="898"/>
      <c r="IT271" s="898"/>
      <c r="IU271" s="898"/>
      <c r="IV271" s="898"/>
      <c r="IW271" s="898"/>
      <c r="JJ271" s="898"/>
      <c r="JK271" s="898"/>
      <c r="JL271" s="898"/>
      <c r="JM271" s="898"/>
      <c r="JZ271" s="898"/>
      <c r="KA271" s="898"/>
      <c r="KB271" s="898"/>
      <c r="KC271" s="898"/>
      <c r="KP271" s="898"/>
      <c r="KQ271" s="898"/>
      <c r="KR271" s="898"/>
      <c r="KS271" s="898"/>
      <c r="LF271" s="898"/>
      <c r="LG271" s="898"/>
      <c r="LH271" s="898"/>
      <c r="LI271" s="898"/>
      <c r="LV271" s="898"/>
      <c r="LW271" s="898"/>
      <c r="LX271" s="898"/>
      <c r="LY271" s="898"/>
      <c r="ML271" s="898"/>
      <c r="MM271" s="898"/>
      <c r="MN271" s="898"/>
      <c r="MO271" s="898"/>
      <c r="NB271" s="898"/>
      <c r="NC271" s="898"/>
      <c r="ND271" s="898"/>
      <c r="NE271" s="898"/>
      <c r="NR271" s="898"/>
      <c r="NS271" s="898"/>
      <c r="NT271" s="898"/>
      <c r="NU271" s="898"/>
      <c r="OH271" s="898"/>
      <c r="OI271" s="898"/>
      <c r="OJ271" s="898"/>
      <c r="OK271" s="898"/>
      <c r="OX271" s="898"/>
      <c r="OY271" s="898"/>
      <c r="OZ271" s="898"/>
      <c r="PA271" s="898"/>
      <c r="PN271" s="898"/>
      <c r="PO271" s="898"/>
      <c r="PP271" s="898"/>
      <c r="PQ271" s="898"/>
      <c r="QD271" s="898"/>
      <c r="QE271" s="898"/>
      <c r="QF271" s="898"/>
      <c r="QG271" s="898"/>
      <c r="QT271" s="898"/>
      <c r="QU271" s="898"/>
      <c r="QV271" s="898"/>
      <c r="QW271" s="898"/>
    </row>
    <row r="272" ht="21" customHeight="1">
      <c r="A272" s="898"/>
      <c r="B272" s="952"/>
      <c r="C272" s="953"/>
      <c r="D272" s="717"/>
      <c r="E272" s="717"/>
      <c r="F272" s="717"/>
      <c r="G272" s="717"/>
      <c r="H272" s="717"/>
      <c r="I272" s="717"/>
      <c r="J272" s="717"/>
      <c r="K272" s="717"/>
      <c r="L272" s="717"/>
      <c r="M272" s="717"/>
      <c r="N272" s="717"/>
      <c r="O272" s="717"/>
      <c r="P272" s="717"/>
      <c r="Q272" s="717"/>
      <c r="R272" s="717"/>
      <c r="S272" s="717"/>
      <c r="T272" s="717"/>
      <c r="U272" s="717"/>
      <c r="V272" s="717"/>
      <c r="W272" s="717"/>
      <c r="X272" s="717"/>
      <c r="Y272" s="717"/>
      <c r="Z272" s="717"/>
      <c r="AA272" s="898"/>
      <c r="AB272" s="964"/>
      <c r="AC272" s="960"/>
      <c r="AD272" s="960"/>
      <c r="AE272" s="898"/>
      <c r="AF272" s="898"/>
      <c r="AG272" s="898"/>
      <c r="AT272" s="898"/>
      <c r="AU272" s="898"/>
      <c r="AV272" s="898"/>
      <c r="AW272" s="898"/>
      <c r="BJ272" s="898"/>
      <c r="BK272" s="898"/>
      <c r="BL272" s="898"/>
      <c r="BM272" s="898"/>
      <c r="BZ272" s="898"/>
      <c r="CA272" s="898"/>
      <c r="CB272" s="898"/>
      <c r="CC272" s="898"/>
      <c r="CP272" s="898"/>
      <c r="CQ272" s="898"/>
      <c r="CR272" s="898"/>
      <c r="CS272" s="898"/>
      <c r="DF272" s="898"/>
      <c r="DG272" s="898"/>
      <c r="DH272" s="898"/>
      <c r="DI272" s="898"/>
      <c r="DV272" s="898"/>
      <c r="DW272" s="898"/>
      <c r="DX272" s="898"/>
      <c r="DY272" s="898"/>
      <c r="EL272" s="898"/>
      <c r="EM272" s="898"/>
      <c r="EN272" s="898"/>
      <c r="EO272" s="898"/>
      <c r="FB272" s="898"/>
      <c r="FC272" s="898"/>
      <c r="FD272" s="898"/>
      <c r="FE272" s="898"/>
      <c r="FR272" s="898"/>
      <c r="FS272" s="898"/>
      <c r="FT272" s="898"/>
      <c r="FU272" s="898"/>
      <c r="GH272" s="898"/>
      <c r="GI272" s="898"/>
      <c r="GJ272" s="898"/>
      <c r="GK272" s="898"/>
      <c r="GX272" s="898"/>
      <c r="GY272" s="898"/>
      <c r="GZ272" s="898"/>
      <c r="HA272" s="898"/>
      <c r="HN272" s="898"/>
      <c r="HO272" s="898"/>
      <c r="HP272" s="898"/>
      <c r="HQ272" s="898"/>
      <c r="ID272" s="898"/>
      <c r="IE272" s="898"/>
      <c r="IF272" s="898"/>
      <c r="IG272" s="898"/>
      <c r="IT272" s="898"/>
      <c r="IU272" s="898"/>
      <c r="IV272" s="898"/>
      <c r="IW272" s="898"/>
      <c r="JJ272" s="898"/>
      <c r="JK272" s="898"/>
      <c r="JL272" s="898"/>
      <c r="JM272" s="898"/>
      <c r="JZ272" s="898"/>
      <c r="KA272" s="898"/>
      <c r="KB272" s="898"/>
      <c r="KC272" s="898"/>
      <c r="KP272" s="898"/>
      <c r="KQ272" s="898"/>
      <c r="KR272" s="898"/>
      <c r="KS272" s="898"/>
      <c r="LF272" s="898"/>
      <c r="LG272" s="898"/>
      <c r="LH272" s="898"/>
      <c r="LI272" s="898"/>
      <c r="LV272" s="898"/>
      <c r="LW272" s="898"/>
      <c r="LX272" s="898"/>
      <c r="LY272" s="898"/>
      <c r="ML272" s="898"/>
      <c r="MM272" s="898"/>
      <c r="MN272" s="898"/>
      <c r="MO272" s="898"/>
      <c r="NB272" s="898"/>
      <c r="NC272" s="898"/>
      <c r="ND272" s="898"/>
      <c r="NE272" s="898"/>
      <c r="NR272" s="898"/>
      <c r="NS272" s="898"/>
      <c r="NT272" s="898"/>
      <c r="NU272" s="898"/>
      <c r="OH272" s="898"/>
      <c r="OI272" s="898"/>
      <c r="OJ272" s="898"/>
      <c r="OK272" s="898"/>
      <c r="OX272" s="898"/>
      <c r="OY272" s="898"/>
      <c r="OZ272" s="898"/>
      <c r="PA272" s="898"/>
      <c r="PN272" s="898"/>
      <c r="PO272" s="898"/>
      <c r="PP272" s="898"/>
      <c r="PQ272" s="898"/>
      <c r="QD272" s="898"/>
      <c r="QE272" s="898"/>
      <c r="QF272" s="898"/>
      <c r="QG272" s="898"/>
      <c r="QT272" s="898"/>
      <c r="QU272" s="898"/>
      <c r="QV272" s="898"/>
      <c r="QW272" s="898"/>
    </row>
    <row r="273" ht="21" customHeight="1">
      <c r="A273" s="898"/>
      <c r="B273" s="952"/>
      <c r="C273" s="953"/>
      <c r="D273" s="717"/>
      <c r="E273" s="717"/>
      <c r="F273" s="717"/>
      <c r="G273" s="717"/>
      <c r="H273" s="717"/>
      <c r="I273" s="717"/>
      <c r="J273" s="717"/>
      <c r="K273" s="717"/>
      <c r="L273" s="717"/>
      <c r="M273" s="717"/>
      <c r="N273" s="717"/>
      <c r="O273" s="717"/>
      <c r="P273" s="717"/>
      <c r="Q273" s="717"/>
      <c r="R273" s="717"/>
      <c r="S273" s="717"/>
      <c r="T273" s="717"/>
      <c r="U273" s="717"/>
      <c r="V273" s="717"/>
      <c r="W273" s="717"/>
      <c r="X273" s="717"/>
      <c r="Y273" s="717"/>
      <c r="Z273" s="717"/>
      <c r="AA273" s="898"/>
      <c r="AB273" s="964"/>
      <c r="AC273" s="960"/>
      <c r="AD273" s="960"/>
      <c r="AE273" s="898"/>
      <c r="AF273" s="898"/>
      <c r="AG273" s="898"/>
      <c r="AT273" s="898"/>
      <c r="AU273" s="898"/>
      <c r="AV273" s="898"/>
      <c r="AW273" s="898"/>
      <c r="BJ273" s="898"/>
      <c r="BK273" s="898"/>
      <c r="BL273" s="898"/>
      <c r="BM273" s="898"/>
      <c r="BZ273" s="898"/>
      <c r="CA273" s="898"/>
      <c r="CB273" s="898"/>
      <c r="CC273" s="898"/>
      <c r="CP273" s="898"/>
      <c r="CQ273" s="898"/>
      <c r="CR273" s="898"/>
      <c r="CS273" s="898"/>
      <c r="DF273" s="898"/>
      <c r="DG273" s="898"/>
      <c r="DH273" s="898"/>
      <c r="DI273" s="898"/>
      <c r="DV273" s="898"/>
      <c r="DW273" s="898"/>
      <c r="DX273" s="898"/>
      <c r="DY273" s="898"/>
      <c r="EL273" s="898"/>
      <c r="EM273" s="898"/>
      <c r="EN273" s="898"/>
      <c r="EO273" s="898"/>
      <c r="FB273" s="898"/>
      <c r="FC273" s="898"/>
      <c r="FD273" s="898"/>
      <c r="FE273" s="898"/>
      <c r="FR273" s="898"/>
      <c r="FS273" s="898"/>
      <c r="FT273" s="898"/>
      <c r="FU273" s="898"/>
      <c r="GH273" s="898"/>
      <c r="GI273" s="898"/>
      <c r="GJ273" s="898"/>
      <c r="GK273" s="898"/>
      <c r="GX273" s="898"/>
      <c r="GY273" s="898"/>
      <c r="GZ273" s="898"/>
      <c r="HA273" s="898"/>
      <c r="HN273" s="898"/>
      <c r="HO273" s="898"/>
      <c r="HP273" s="898"/>
      <c r="HQ273" s="898"/>
      <c r="ID273" s="898"/>
      <c r="IE273" s="898"/>
      <c r="IF273" s="898"/>
      <c r="IG273" s="898"/>
      <c r="IT273" s="898"/>
      <c r="IU273" s="898"/>
      <c r="IV273" s="898"/>
      <c r="IW273" s="898"/>
      <c r="JJ273" s="898"/>
      <c r="JK273" s="898"/>
      <c r="JL273" s="898"/>
      <c r="JM273" s="898"/>
      <c r="JZ273" s="898"/>
      <c r="KA273" s="898"/>
      <c r="KB273" s="898"/>
      <c r="KC273" s="898"/>
      <c r="KP273" s="898"/>
      <c r="KQ273" s="898"/>
      <c r="KR273" s="898"/>
      <c r="KS273" s="898"/>
      <c r="LF273" s="898"/>
      <c r="LG273" s="898"/>
      <c r="LH273" s="898"/>
      <c r="LI273" s="898"/>
      <c r="LV273" s="898"/>
      <c r="LW273" s="898"/>
      <c r="LX273" s="898"/>
      <c r="LY273" s="898"/>
      <c r="ML273" s="898"/>
      <c r="MM273" s="898"/>
      <c r="MN273" s="898"/>
      <c r="MO273" s="898"/>
      <c r="NB273" s="898"/>
      <c r="NC273" s="898"/>
      <c r="ND273" s="898"/>
      <c r="NE273" s="898"/>
      <c r="NR273" s="898"/>
      <c r="NS273" s="898"/>
      <c r="NT273" s="898"/>
      <c r="NU273" s="898"/>
      <c r="OH273" s="898"/>
      <c r="OI273" s="898"/>
      <c r="OJ273" s="898"/>
      <c r="OK273" s="898"/>
      <c r="OX273" s="898"/>
      <c r="OY273" s="898"/>
      <c r="OZ273" s="898"/>
      <c r="PA273" s="898"/>
      <c r="PN273" s="898"/>
      <c r="PO273" s="898"/>
      <c r="PP273" s="898"/>
      <c r="PQ273" s="898"/>
      <c r="QD273" s="898"/>
      <c r="QE273" s="898"/>
      <c r="QF273" s="898"/>
      <c r="QG273" s="898"/>
      <c r="QT273" s="898"/>
      <c r="QU273" s="898"/>
      <c r="QV273" s="898"/>
      <c r="QW273" s="898"/>
    </row>
    <row r="274" ht="21" customHeight="1">
      <c r="A274" s="898"/>
      <c r="B274" s="955"/>
      <c r="C274" s="956"/>
      <c r="D274" s="552"/>
      <c r="E274" s="552"/>
      <c r="F274" s="552"/>
      <c r="G274" s="552"/>
      <c r="H274" s="552"/>
      <c r="I274" s="552"/>
      <c r="J274" s="552"/>
      <c r="K274" s="552"/>
      <c r="L274" s="552"/>
      <c r="M274" s="552"/>
      <c r="N274" s="552"/>
      <c r="O274" s="552"/>
      <c r="P274" s="552"/>
      <c r="Q274" s="552"/>
      <c r="R274" s="552"/>
      <c r="S274" s="552"/>
      <c r="T274" s="552"/>
      <c r="U274" s="552"/>
      <c r="V274" s="552"/>
      <c r="W274" s="552"/>
      <c r="X274" s="552"/>
      <c r="Y274" s="552"/>
      <c r="Z274" s="552"/>
      <c r="AA274" s="898"/>
      <c r="AB274" s="964"/>
      <c r="AC274" s="960"/>
      <c r="AD274" s="960"/>
      <c r="AE274" s="898"/>
      <c r="AF274" s="898"/>
      <c r="AG274" s="898"/>
      <c r="AT274" s="898"/>
      <c r="AU274" s="898"/>
      <c r="AV274" s="898"/>
      <c r="AW274" s="898"/>
      <c r="BJ274" s="898"/>
      <c r="BK274" s="898"/>
      <c r="BL274" s="898"/>
      <c r="BM274" s="898"/>
      <c r="BZ274" s="898"/>
      <c r="CA274" s="898"/>
      <c r="CB274" s="898"/>
      <c r="CC274" s="898"/>
      <c r="CP274" s="898"/>
      <c r="CQ274" s="898"/>
      <c r="CR274" s="898"/>
      <c r="CS274" s="898"/>
      <c r="DF274" s="898"/>
      <c r="DG274" s="898"/>
      <c r="DH274" s="898"/>
      <c r="DI274" s="898"/>
      <c r="DV274" s="898"/>
      <c r="DW274" s="898"/>
      <c r="DX274" s="898"/>
      <c r="DY274" s="898"/>
      <c r="EL274" s="898"/>
      <c r="EM274" s="898"/>
      <c r="EN274" s="898"/>
      <c r="EO274" s="898"/>
      <c r="FB274" s="898"/>
      <c r="FC274" s="898"/>
      <c r="FD274" s="898"/>
      <c r="FE274" s="898"/>
      <c r="FR274" s="898"/>
      <c r="FS274" s="898"/>
      <c r="FT274" s="898"/>
      <c r="FU274" s="898"/>
      <c r="GH274" s="898"/>
      <c r="GI274" s="898"/>
      <c r="GJ274" s="898"/>
      <c r="GK274" s="898"/>
      <c r="GX274" s="898"/>
      <c r="GY274" s="898"/>
      <c r="GZ274" s="898"/>
      <c r="HA274" s="898"/>
      <c r="HN274" s="898"/>
      <c r="HO274" s="898"/>
      <c r="HP274" s="898"/>
      <c r="HQ274" s="898"/>
      <c r="ID274" s="898"/>
      <c r="IE274" s="898"/>
      <c r="IF274" s="898"/>
      <c r="IG274" s="898"/>
      <c r="IT274" s="898"/>
      <c r="IU274" s="898"/>
      <c r="IV274" s="898"/>
      <c r="IW274" s="898"/>
      <c r="JJ274" s="898"/>
      <c r="JK274" s="898"/>
      <c r="JL274" s="898"/>
      <c r="JM274" s="898"/>
      <c r="JZ274" s="898"/>
      <c r="KA274" s="898"/>
      <c r="KB274" s="898"/>
      <c r="KC274" s="898"/>
      <c r="KP274" s="898"/>
      <c r="KQ274" s="898"/>
      <c r="KR274" s="898"/>
      <c r="KS274" s="898"/>
      <c r="LF274" s="898"/>
      <c r="LG274" s="898"/>
      <c r="LH274" s="898"/>
      <c r="LI274" s="898"/>
      <c r="LV274" s="898"/>
      <c r="LW274" s="898"/>
      <c r="LX274" s="898"/>
      <c r="LY274" s="898"/>
      <c r="ML274" s="898"/>
      <c r="MM274" s="898"/>
      <c r="MN274" s="898"/>
      <c r="MO274" s="898"/>
      <c r="NB274" s="898"/>
      <c r="NC274" s="898"/>
      <c r="ND274" s="898"/>
      <c r="NE274" s="898"/>
      <c r="NR274" s="898"/>
      <c r="NS274" s="898"/>
      <c r="NT274" s="898"/>
      <c r="NU274" s="898"/>
      <c r="OH274" s="898"/>
      <c r="OI274" s="898"/>
      <c r="OJ274" s="898"/>
      <c r="OK274" s="898"/>
      <c r="OX274" s="898"/>
      <c r="OY274" s="898"/>
      <c r="OZ274" s="898"/>
      <c r="PA274" s="898"/>
      <c r="PN274" s="898"/>
      <c r="PO274" s="898"/>
      <c r="PP274" s="898"/>
      <c r="PQ274" s="898"/>
      <c r="QD274" s="898"/>
      <c r="QE274" s="898"/>
      <c r="QF274" s="898"/>
      <c r="QG274" s="898"/>
      <c r="QT274" s="898"/>
      <c r="QU274" s="898"/>
      <c r="QV274" s="898"/>
      <c r="QW274" s="898"/>
    </row>
    <row r="275" ht="21" customHeight="1">
      <c r="A275" s="898"/>
      <c r="B275" s="989"/>
      <c r="C275" s="989"/>
      <c r="D275" s="927"/>
      <c r="E275" s="927"/>
      <c r="F275" s="927"/>
      <c r="G275" s="927"/>
      <c r="H275" s="927"/>
      <c r="I275" s="927"/>
      <c r="J275" s="927"/>
      <c r="K275" s="927"/>
      <c r="L275" s="927"/>
      <c r="M275" s="927"/>
      <c r="N275" s="927"/>
      <c r="O275" s="927"/>
      <c r="P275" s="927"/>
      <c r="Q275" s="927"/>
      <c r="R275" s="927"/>
      <c r="S275" s="927"/>
      <c r="T275" s="927"/>
      <c r="U275" s="927"/>
      <c r="V275" s="927"/>
      <c r="W275" s="927"/>
      <c r="X275" s="927"/>
      <c r="Y275" s="927"/>
      <c r="Z275" s="927"/>
      <c r="AA275" s="963"/>
      <c r="AB275" s="964"/>
      <c r="AC275" s="960"/>
      <c r="AD275" s="960"/>
      <c r="AE275" s="898"/>
      <c r="AF275" s="898"/>
      <c r="AG275" s="898"/>
      <c r="AT275" s="898"/>
      <c r="AU275" s="898"/>
      <c r="AV275" s="898"/>
      <c r="AW275" s="898"/>
      <c r="BJ275" s="898"/>
      <c r="BK275" s="898"/>
      <c r="BL275" s="898"/>
      <c r="BM275" s="898"/>
      <c r="BZ275" s="898"/>
      <c r="CA275" s="898"/>
      <c r="CB275" s="898"/>
      <c r="CC275" s="898"/>
      <c r="CP275" s="898"/>
      <c r="CQ275" s="898"/>
      <c r="CR275" s="898"/>
      <c r="CS275" s="898"/>
      <c r="DF275" s="898"/>
      <c r="DG275" s="898"/>
      <c r="DH275" s="898"/>
      <c r="DI275" s="898"/>
      <c r="DV275" s="898"/>
      <c r="DW275" s="898"/>
      <c r="DX275" s="898"/>
      <c r="DY275" s="898"/>
      <c r="EL275" s="898"/>
      <c r="EM275" s="898"/>
      <c r="EN275" s="898"/>
      <c r="EO275" s="898"/>
      <c r="FB275" s="898"/>
      <c r="FC275" s="898"/>
      <c r="FD275" s="898"/>
      <c r="FE275" s="898"/>
      <c r="FR275" s="898"/>
      <c r="FS275" s="898"/>
      <c r="FT275" s="898"/>
      <c r="FU275" s="898"/>
      <c r="GH275" s="898"/>
      <c r="GI275" s="898"/>
      <c r="GJ275" s="898"/>
      <c r="GK275" s="898"/>
      <c r="GX275" s="898"/>
      <c r="GY275" s="898"/>
      <c r="GZ275" s="898"/>
      <c r="HA275" s="898"/>
      <c r="HN275" s="898"/>
      <c r="HO275" s="898"/>
      <c r="HP275" s="898"/>
      <c r="HQ275" s="898"/>
      <c r="ID275" s="898"/>
      <c r="IE275" s="898"/>
      <c r="IF275" s="898"/>
      <c r="IG275" s="898"/>
      <c r="IT275" s="898"/>
      <c r="IU275" s="898"/>
      <c r="IV275" s="898"/>
      <c r="IW275" s="898"/>
      <c r="JJ275" s="898"/>
      <c r="JK275" s="898"/>
      <c r="JL275" s="898"/>
      <c r="JM275" s="898"/>
      <c r="JZ275" s="898"/>
      <c r="KA275" s="898"/>
      <c r="KB275" s="898"/>
      <c r="KC275" s="898"/>
      <c r="KP275" s="898"/>
      <c r="KQ275" s="898"/>
      <c r="KR275" s="898"/>
      <c r="KS275" s="898"/>
      <c r="LF275" s="898"/>
      <c r="LG275" s="898"/>
      <c r="LH275" s="898"/>
      <c r="LI275" s="898"/>
      <c r="LV275" s="898"/>
      <c r="LW275" s="898"/>
      <c r="LX275" s="898"/>
      <c r="LY275" s="898"/>
      <c r="ML275" s="898"/>
      <c r="MM275" s="898"/>
      <c r="MN275" s="898"/>
      <c r="MO275" s="898"/>
      <c r="NB275" s="898"/>
      <c r="NC275" s="898"/>
      <c r="ND275" s="898"/>
      <c r="NE275" s="898"/>
      <c r="NR275" s="898"/>
      <c r="NS275" s="898"/>
      <c r="NT275" s="898"/>
      <c r="NU275" s="898"/>
      <c r="OH275" s="898"/>
      <c r="OI275" s="898"/>
      <c r="OJ275" s="898"/>
      <c r="OK275" s="898"/>
      <c r="OX275" s="898"/>
      <c r="OY275" s="898"/>
      <c r="OZ275" s="898"/>
      <c r="PA275" s="898"/>
      <c r="PN275" s="898"/>
      <c r="PO275" s="898"/>
      <c r="PP275" s="898"/>
      <c r="PQ275" s="898"/>
      <c r="QD275" s="898"/>
      <c r="QE275" s="898"/>
      <c r="QF275" s="898"/>
      <c r="QG275" s="898"/>
      <c r="QT275" s="898"/>
      <c r="QU275" s="898"/>
      <c r="QV275" s="898"/>
      <c r="QW275" s="898"/>
    </row>
    <row r="276" ht="21" customHeight="1">
      <c r="M276" s="898"/>
      <c r="N276" s="898"/>
      <c r="O276" s="898"/>
      <c r="P276" s="898"/>
      <c r="Q276" s="960"/>
      <c r="AE276" s="898"/>
      <c r="AF276" s="898"/>
      <c r="AG276" s="898"/>
      <c r="AT276" s="898"/>
      <c r="AU276" s="898"/>
      <c r="AV276" s="898"/>
      <c r="AW276" s="898"/>
      <c r="BJ276" s="898"/>
      <c r="BK276" s="898"/>
      <c r="BL276" s="898"/>
      <c r="BM276" s="898"/>
      <c r="BZ276" s="898"/>
      <c r="CA276" s="898"/>
      <c r="CB276" s="898"/>
      <c r="CC276" s="898"/>
      <c r="CP276" s="898"/>
      <c r="CQ276" s="898"/>
      <c r="CR276" s="898"/>
      <c r="CS276" s="898"/>
      <c r="DF276" s="898"/>
      <c r="DG276" s="898"/>
      <c r="DH276" s="898"/>
      <c r="DI276" s="898"/>
      <c r="DV276" s="898"/>
      <c r="DW276" s="898"/>
      <c r="DX276" s="898"/>
      <c r="DY276" s="898"/>
      <c r="EL276" s="898"/>
      <c r="EM276" s="898"/>
      <c r="EN276" s="898"/>
      <c r="EO276" s="898"/>
      <c r="FB276" s="898"/>
      <c r="FC276" s="898"/>
      <c r="FD276" s="898"/>
      <c r="FE276" s="898"/>
      <c r="FR276" s="898"/>
      <c r="FS276" s="898"/>
      <c r="FT276" s="898"/>
      <c r="FU276" s="898"/>
      <c r="GH276" s="898"/>
      <c r="GI276" s="898"/>
      <c r="GJ276" s="898"/>
      <c r="GK276" s="898"/>
      <c r="GX276" s="898"/>
      <c r="GY276" s="898"/>
      <c r="GZ276" s="898"/>
      <c r="HA276" s="898"/>
      <c r="HN276" s="898"/>
      <c r="HO276" s="898"/>
      <c r="HP276" s="898"/>
      <c r="HQ276" s="898"/>
      <c r="ID276" s="898"/>
      <c r="IE276" s="898"/>
      <c r="IF276" s="898"/>
      <c r="IG276" s="898"/>
      <c r="IT276" s="898"/>
      <c r="IU276" s="898"/>
      <c r="IV276" s="898"/>
      <c r="IW276" s="898"/>
      <c r="JJ276" s="898"/>
      <c r="JK276" s="898"/>
      <c r="JL276" s="898"/>
      <c r="JM276" s="898"/>
      <c r="JZ276" s="898"/>
      <c r="KA276" s="898"/>
      <c r="KB276" s="898"/>
      <c r="KC276" s="898"/>
      <c r="KP276" s="898"/>
      <c r="KQ276" s="898"/>
      <c r="KR276" s="898"/>
      <c r="KS276" s="898"/>
      <c r="LF276" s="898"/>
      <c r="LG276" s="898"/>
      <c r="LH276" s="898"/>
      <c r="LI276" s="898"/>
      <c r="LV276" s="898"/>
      <c r="LW276" s="898"/>
      <c r="LX276" s="898"/>
      <c r="LY276" s="898"/>
      <c r="ML276" s="898"/>
      <c r="MM276" s="898"/>
      <c r="MN276" s="898"/>
      <c r="MO276" s="898"/>
      <c r="NB276" s="898"/>
      <c r="NC276" s="898"/>
      <c r="ND276" s="898"/>
      <c r="NE276" s="898"/>
      <c r="NR276" s="898"/>
      <c r="NS276" s="898"/>
      <c r="NT276" s="898"/>
      <c r="NU276" s="898"/>
      <c r="OH276" s="898"/>
      <c r="OI276" s="898"/>
      <c r="OJ276" s="898"/>
      <c r="OK276" s="898"/>
      <c r="OX276" s="898"/>
      <c r="OY276" s="898"/>
      <c r="OZ276" s="898"/>
      <c r="PA276" s="898"/>
      <c r="PN276" s="898"/>
      <c r="PO276" s="898"/>
      <c r="PP276" s="898"/>
      <c r="PQ276" s="898"/>
      <c r="QD276" s="898"/>
      <c r="QE276" s="898"/>
      <c r="QF276" s="898"/>
      <c r="QG276" s="898"/>
      <c r="QT276" s="898"/>
      <c r="QU276" s="898"/>
      <c r="QV276" s="898"/>
      <c r="QW276" s="898"/>
    </row>
    <row r="277" ht="21" customHeight="1">
      <c r="M277" s="898"/>
      <c r="N277" s="898"/>
      <c r="O277" s="898"/>
      <c r="P277" s="898"/>
      <c r="AE277" s="898"/>
      <c r="AF277" s="898"/>
      <c r="AG277" s="898"/>
      <c r="AT277" s="898"/>
      <c r="AU277" s="898"/>
      <c r="AV277" s="898"/>
      <c r="AW277" s="898"/>
      <c r="BJ277" s="898"/>
      <c r="BK277" s="898"/>
      <c r="BL277" s="898"/>
      <c r="BM277" s="898"/>
      <c r="BZ277" s="898"/>
      <c r="CA277" s="898"/>
      <c r="CB277" s="898"/>
      <c r="CC277" s="898"/>
      <c r="CP277" s="898"/>
      <c r="CQ277" s="898"/>
      <c r="CR277" s="898"/>
      <c r="CS277" s="898"/>
      <c r="DF277" s="898"/>
      <c r="DG277" s="898"/>
      <c r="DH277" s="898"/>
      <c r="DI277" s="898"/>
      <c r="DV277" s="898"/>
      <c r="DW277" s="898"/>
      <c r="DX277" s="898"/>
      <c r="DY277" s="898"/>
      <c r="EL277" s="898"/>
      <c r="EM277" s="898"/>
      <c r="EN277" s="898"/>
      <c r="EO277" s="898"/>
      <c r="FB277" s="898"/>
      <c r="FC277" s="898"/>
      <c r="FD277" s="898"/>
      <c r="FE277" s="898"/>
      <c r="FR277" s="898"/>
      <c r="FS277" s="898"/>
      <c r="FT277" s="898"/>
      <c r="FU277" s="898"/>
      <c r="GH277" s="898"/>
      <c r="GI277" s="898"/>
      <c r="GJ277" s="898"/>
      <c r="GK277" s="898"/>
      <c r="GX277" s="898"/>
      <c r="GY277" s="898"/>
      <c r="GZ277" s="898"/>
      <c r="HA277" s="898"/>
      <c r="HN277" s="898"/>
      <c r="HO277" s="898"/>
      <c r="HP277" s="898"/>
      <c r="HQ277" s="898"/>
      <c r="ID277" s="898"/>
      <c r="IE277" s="898"/>
      <c r="IF277" s="898"/>
      <c r="IG277" s="898"/>
      <c r="IT277" s="898"/>
      <c r="IU277" s="898"/>
      <c r="IV277" s="898"/>
      <c r="IW277" s="898"/>
      <c r="JJ277" s="898"/>
      <c r="JK277" s="898"/>
      <c r="JL277" s="898"/>
      <c r="JM277" s="898"/>
      <c r="JZ277" s="898"/>
      <c r="KA277" s="898"/>
      <c r="KB277" s="898"/>
      <c r="KC277" s="898"/>
      <c r="KP277" s="898"/>
      <c r="KQ277" s="898"/>
      <c r="KR277" s="898"/>
      <c r="KS277" s="898"/>
      <c r="LF277" s="898"/>
      <c r="LG277" s="898"/>
      <c r="LH277" s="898"/>
      <c r="LI277" s="898"/>
      <c r="LV277" s="898"/>
      <c r="LW277" s="898"/>
      <c r="LX277" s="898"/>
      <c r="LY277" s="898"/>
      <c r="ML277" s="898"/>
      <c r="MM277" s="898"/>
      <c r="MN277" s="898"/>
      <c r="MO277" s="898"/>
      <c r="NB277" s="898"/>
      <c r="NC277" s="898"/>
      <c r="ND277" s="898"/>
      <c r="NE277" s="898"/>
      <c r="NR277" s="898"/>
      <c r="NS277" s="898"/>
      <c r="NT277" s="898"/>
      <c r="NU277" s="898"/>
      <c r="OH277" s="898"/>
      <c r="OI277" s="898"/>
      <c r="OJ277" s="898"/>
      <c r="OK277" s="898"/>
      <c r="OX277" s="898"/>
      <c r="OY277" s="898"/>
      <c r="OZ277" s="898"/>
      <c r="PA277" s="898"/>
      <c r="PN277" s="898"/>
      <c r="PO277" s="898"/>
      <c r="PP277" s="898"/>
      <c r="PQ277" s="898"/>
      <c r="QD277" s="898"/>
      <c r="QE277" s="898"/>
      <c r="QF277" s="898"/>
      <c r="QG277" s="898"/>
      <c r="QT277" s="898"/>
      <c r="QU277" s="898"/>
      <c r="QV277" s="898"/>
      <c r="QW277" s="898"/>
    </row>
    <row r="278" ht="21" customHeight="1">
      <c r="M278" s="898"/>
      <c r="N278" s="898"/>
      <c r="O278" s="898"/>
      <c r="P278" s="898"/>
      <c r="AE278" s="898"/>
      <c r="AF278" s="898"/>
      <c r="AG278" s="898"/>
      <c r="AT278" s="898"/>
      <c r="AU278" s="898"/>
      <c r="AV278" s="898"/>
      <c r="AW278" s="898"/>
      <c r="BJ278" s="898"/>
      <c r="BK278" s="898"/>
      <c r="BL278" s="898"/>
      <c r="BM278" s="898"/>
      <c r="BZ278" s="898"/>
      <c r="CA278" s="898"/>
      <c r="CB278" s="898"/>
      <c r="CC278" s="898"/>
      <c r="CP278" s="898"/>
      <c r="CQ278" s="898"/>
      <c r="CR278" s="898"/>
      <c r="CS278" s="898"/>
      <c r="DF278" s="898"/>
      <c r="DG278" s="898"/>
      <c r="DH278" s="898"/>
      <c r="DI278" s="898"/>
      <c r="DV278" s="898"/>
      <c r="DW278" s="898"/>
      <c r="DX278" s="898"/>
      <c r="DY278" s="898"/>
      <c r="EL278" s="898"/>
      <c r="EM278" s="898"/>
      <c r="EN278" s="898"/>
      <c r="EO278" s="898"/>
      <c r="FB278" s="898"/>
      <c r="FC278" s="898"/>
      <c r="FD278" s="898"/>
      <c r="FE278" s="898"/>
      <c r="FR278" s="898"/>
      <c r="FS278" s="898"/>
      <c r="FT278" s="898"/>
      <c r="FU278" s="898"/>
      <c r="GH278" s="898"/>
      <c r="GI278" s="898"/>
      <c r="GJ278" s="898"/>
      <c r="GK278" s="898"/>
      <c r="GX278" s="898"/>
      <c r="GY278" s="898"/>
      <c r="GZ278" s="898"/>
      <c r="HA278" s="898"/>
      <c r="HN278" s="898"/>
      <c r="HO278" s="898"/>
      <c r="HP278" s="898"/>
      <c r="HQ278" s="898"/>
      <c r="ID278" s="898"/>
      <c r="IE278" s="898"/>
      <c r="IF278" s="898"/>
      <c r="IG278" s="898"/>
      <c r="IT278" s="898"/>
      <c r="IU278" s="898"/>
      <c r="IV278" s="898"/>
      <c r="IW278" s="898"/>
      <c r="JJ278" s="898"/>
      <c r="JK278" s="898"/>
      <c r="JL278" s="898"/>
      <c r="JM278" s="898"/>
      <c r="JZ278" s="898"/>
      <c r="KA278" s="898"/>
      <c r="KB278" s="898"/>
      <c r="KC278" s="898"/>
      <c r="KP278" s="898"/>
      <c r="KQ278" s="898"/>
      <c r="KR278" s="898"/>
      <c r="KS278" s="898"/>
      <c r="LF278" s="898"/>
      <c r="LG278" s="898"/>
      <c r="LH278" s="898"/>
      <c r="LI278" s="898"/>
      <c r="LV278" s="898"/>
      <c r="LW278" s="898"/>
      <c r="LX278" s="898"/>
      <c r="LY278" s="898"/>
      <c r="ML278" s="898"/>
      <c r="MM278" s="898"/>
      <c r="MN278" s="898"/>
      <c r="MO278" s="898"/>
      <c r="NB278" s="898"/>
      <c r="NC278" s="898"/>
      <c r="ND278" s="898"/>
      <c r="NE278" s="898"/>
      <c r="NR278" s="898"/>
      <c r="NS278" s="898"/>
      <c r="NT278" s="898"/>
      <c r="NU278" s="898"/>
      <c r="OH278" s="898"/>
      <c r="OI278" s="898"/>
      <c r="OJ278" s="898"/>
      <c r="OK278" s="898"/>
      <c r="OX278" s="898"/>
      <c r="OY278" s="898"/>
      <c r="OZ278" s="898"/>
      <c r="PA278" s="898"/>
      <c r="PN278" s="898"/>
      <c r="PO278" s="898"/>
      <c r="PP278" s="898"/>
      <c r="PQ278" s="898"/>
      <c r="QD278" s="898"/>
      <c r="QE278" s="898"/>
      <c r="QF278" s="898"/>
      <c r="QG278" s="898"/>
      <c r="QT278" s="898"/>
      <c r="QU278" s="898"/>
      <c r="QV278" s="898"/>
      <c r="QW278" s="898"/>
    </row>
    <row r="279" ht="21" customHeight="1">
      <c r="M279" s="898"/>
      <c r="N279" s="898"/>
      <c r="O279" s="898"/>
      <c r="P279" s="898"/>
      <c r="AE279" s="898"/>
      <c r="AF279" s="898"/>
      <c r="AG279" s="898"/>
      <c r="AT279" s="898"/>
      <c r="AU279" s="898"/>
      <c r="AV279" s="898"/>
      <c r="AW279" s="898"/>
      <c r="BJ279" s="898"/>
      <c r="BK279" s="898"/>
      <c r="BL279" s="898"/>
      <c r="BM279" s="898"/>
      <c r="BZ279" s="898"/>
      <c r="CA279" s="898"/>
      <c r="CB279" s="898"/>
      <c r="CC279" s="898"/>
      <c r="CP279" s="898"/>
      <c r="CQ279" s="898"/>
      <c r="CR279" s="898"/>
      <c r="CS279" s="898"/>
      <c r="DF279" s="898"/>
      <c r="DG279" s="898"/>
      <c r="DH279" s="898"/>
      <c r="DI279" s="898"/>
      <c r="DV279" s="898"/>
      <c r="DW279" s="898"/>
      <c r="DX279" s="898"/>
      <c r="DY279" s="898"/>
      <c r="EL279" s="898"/>
      <c r="EM279" s="898"/>
      <c r="EN279" s="898"/>
      <c r="EO279" s="898"/>
      <c r="FB279" s="898"/>
      <c r="FC279" s="898"/>
      <c r="FD279" s="898"/>
      <c r="FE279" s="898"/>
      <c r="FR279" s="898"/>
      <c r="FS279" s="898"/>
      <c r="FT279" s="898"/>
      <c r="FU279" s="898"/>
      <c r="GH279" s="898"/>
      <c r="GI279" s="898"/>
      <c r="GJ279" s="898"/>
      <c r="GK279" s="898"/>
      <c r="GX279" s="898"/>
      <c r="GY279" s="898"/>
      <c r="GZ279" s="898"/>
      <c r="HA279" s="898"/>
      <c r="HN279" s="898"/>
      <c r="HO279" s="898"/>
      <c r="HP279" s="898"/>
      <c r="HQ279" s="898"/>
      <c r="ID279" s="898"/>
      <c r="IE279" s="898"/>
      <c r="IF279" s="898"/>
      <c r="IG279" s="898"/>
      <c r="IT279" s="898"/>
      <c r="IU279" s="898"/>
      <c r="IV279" s="898"/>
      <c r="IW279" s="898"/>
      <c r="JJ279" s="898"/>
      <c r="JK279" s="898"/>
      <c r="JL279" s="898"/>
      <c r="JM279" s="898"/>
      <c r="JZ279" s="898"/>
      <c r="KA279" s="898"/>
      <c r="KB279" s="898"/>
      <c r="KC279" s="898"/>
      <c r="KP279" s="898"/>
      <c r="KQ279" s="898"/>
      <c r="KR279" s="898"/>
      <c r="KS279" s="898"/>
      <c r="LF279" s="898"/>
      <c r="LG279" s="898"/>
      <c r="LH279" s="898"/>
      <c r="LI279" s="898"/>
      <c r="LV279" s="898"/>
      <c r="LW279" s="898"/>
      <c r="LX279" s="898"/>
      <c r="LY279" s="898"/>
      <c r="ML279" s="898"/>
      <c r="MM279" s="898"/>
      <c r="MN279" s="898"/>
      <c r="MO279" s="898"/>
      <c r="NB279" s="898"/>
      <c r="NC279" s="898"/>
      <c r="ND279" s="898"/>
      <c r="NE279" s="898"/>
      <c r="NR279" s="898"/>
      <c r="NS279" s="898"/>
      <c r="NT279" s="898"/>
      <c r="NU279" s="898"/>
      <c r="OH279" s="898"/>
      <c r="OI279" s="898"/>
      <c r="OJ279" s="898"/>
      <c r="OK279" s="898"/>
      <c r="OX279" s="898"/>
      <c r="OY279" s="898"/>
      <c r="OZ279" s="898"/>
      <c r="PA279" s="898"/>
      <c r="PN279" s="898"/>
      <c r="PO279" s="898"/>
      <c r="PP279" s="898"/>
      <c r="PQ279" s="898"/>
      <c r="QD279" s="898"/>
      <c r="QE279" s="898"/>
      <c r="QF279" s="898"/>
      <c r="QG279" s="898"/>
      <c r="QT279" s="898"/>
      <c r="QU279" s="898"/>
      <c r="QV279" s="898"/>
      <c r="QW279" s="898"/>
    </row>
    <row r="280" ht="21" customHeight="1">
      <c r="M280" s="898"/>
      <c r="N280" s="898"/>
      <c r="O280" s="898"/>
      <c r="P280" s="898"/>
      <c r="AE280" s="898"/>
      <c r="AF280" s="898"/>
      <c r="AG280" s="898"/>
      <c r="AT280" s="898"/>
      <c r="AU280" s="898"/>
      <c r="AV280" s="898"/>
      <c r="AW280" s="898"/>
      <c r="BJ280" s="898"/>
      <c r="BK280" s="898"/>
      <c r="BL280" s="898"/>
      <c r="BM280" s="898"/>
      <c r="BZ280" s="898"/>
      <c r="CA280" s="898"/>
      <c r="CB280" s="898"/>
      <c r="CC280" s="898"/>
      <c r="CP280" s="898"/>
      <c r="CQ280" s="898"/>
      <c r="CR280" s="898"/>
      <c r="CS280" s="898"/>
      <c r="DF280" s="898"/>
      <c r="DG280" s="898"/>
      <c r="DH280" s="898"/>
      <c r="DI280" s="898"/>
      <c r="DV280" s="898"/>
      <c r="DW280" s="898"/>
      <c r="DX280" s="898"/>
      <c r="DY280" s="898"/>
      <c r="EL280" s="898"/>
      <c r="EM280" s="898"/>
      <c r="EN280" s="898"/>
      <c r="EO280" s="898"/>
      <c r="FB280" s="898"/>
      <c r="FC280" s="898"/>
      <c r="FD280" s="898"/>
      <c r="FE280" s="898"/>
      <c r="FR280" s="898"/>
      <c r="FS280" s="898"/>
      <c r="FT280" s="898"/>
      <c r="FU280" s="898"/>
      <c r="GH280" s="898"/>
      <c r="GI280" s="898"/>
      <c r="GJ280" s="898"/>
      <c r="GK280" s="898"/>
      <c r="GX280" s="898"/>
      <c r="GY280" s="898"/>
      <c r="GZ280" s="898"/>
      <c r="HA280" s="898"/>
      <c r="HN280" s="898"/>
      <c r="HO280" s="898"/>
      <c r="HP280" s="898"/>
      <c r="HQ280" s="898"/>
      <c r="ID280" s="898"/>
      <c r="IE280" s="898"/>
      <c r="IF280" s="898"/>
      <c r="IG280" s="898"/>
      <c r="IT280" s="898"/>
      <c r="IU280" s="898"/>
      <c r="IV280" s="898"/>
      <c r="IW280" s="898"/>
      <c r="JJ280" s="898"/>
      <c r="JK280" s="898"/>
      <c r="JL280" s="898"/>
      <c r="JM280" s="898"/>
      <c r="JZ280" s="898"/>
      <c r="KA280" s="898"/>
      <c r="KB280" s="898"/>
      <c r="KC280" s="898"/>
      <c r="KP280" s="898"/>
      <c r="KQ280" s="898"/>
      <c r="KR280" s="898"/>
      <c r="KS280" s="898"/>
      <c r="LF280" s="898"/>
      <c r="LG280" s="898"/>
      <c r="LH280" s="898"/>
      <c r="LI280" s="898"/>
      <c r="LV280" s="898"/>
      <c r="LW280" s="898"/>
      <c r="LX280" s="898"/>
      <c r="LY280" s="898"/>
      <c r="ML280" s="898"/>
      <c r="MM280" s="898"/>
      <c r="MN280" s="898"/>
      <c r="MO280" s="898"/>
      <c r="NB280" s="898"/>
      <c r="NC280" s="898"/>
      <c r="ND280" s="898"/>
      <c r="NE280" s="898"/>
      <c r="NR280" s="898"/>
      <c r="NS280" s="898"/>
      <c r="NT280" s="898"/>
      <c r="NU280" s="898"/>
      <c r="OH280" s="898"/>
      <c r="OI280" s="898"/>
      <c r="OJ280" s="898"/>
      <c r="OK280" s="898"/>
      <c r="OX280" s="898"/>
      <c r="OY280" s="898"/>
      <c r="OZ280" s="898"/>
      <c r="PA280" s="898"/>
      <c r="PN280" s="898"/>
      <c r="PO280" s="898"/>
      <c r="PP280" s="898"/>
      <c r="PQ280" s="898"/>
      <c r="QD280" s="898"/>
      <c r="QE280" s="898"/>
      <c r="QF280" s="898"/>
      <c r="QG280" s="898"/>
      <c r="QT280" s="898"/>
      <c r="QU280" s="898"/>
      <c r="QV280" s="898"/>
      <c r="QW280" s="898"/>
    </row>
    <row r="281" ht="21" customHeight="1">
      <c r="M281" s="898"/>
      <c r="N281" s="898"/>
      <c r="O281" s="898"/>
      <c r="P281" s="898"/>
      <c r="AE281" s="898"/>
      <c r="AF281" s="898"/>
      <c r="AG281" s="898"/>
      <c r="AT281" s="898"/>
      <c r="AU281" s="898"/>
      <c r="AV281" s="898"/>
      <c r="AW281" s="898"/>
      <c r="BJ281" s="898"/>
      <c r="BK281" s="898"/>
      <c r="BL281" s="898"/>
      <c r="BM281" s="898"/>
      <c r="BZ281" s="898"/>
      <c r="CA281" s="898"/>
      <c r="CB281" s="898"/>
      <c r="CC281" s="898"/>
      <c r="CP281" s="898"/>
      <c r="CQ281" s="898"/>
      <c r="CR281" s="898"/>
      <c r="CS281" s="898"/>
      <c r="DF281" s="898"/>
      <c r="DG281" s="898"/>
      <c r="DH281" s="898"/>
      <c r="DI281" s="898"/>
      <c r="DV281" s="898"/>
      <c r="DW281" s="898"/>
      <c r="DX281" s="898"/>
      <c r="DY281" s="898"/>
      <c r="EL281" s="898"/>
      <c r="EM281" s="898"/>
      <c r="EN281" s="898"/>
      <c r="EO281" s="898"/>
      <c r="FB281" s="898"/>
      <c r="FC281" s="898"/>
      <c r="FD281" s="898"/>
      <c r="FE281" s="898"/>
      <c r="FR281" s="898"/>
      <c r="FS281" s="898"/>
      <c r="FT281" s="898"/>
      <c r="FU281" s="898"/>
      <c r="GH281" s="898"/>
      <c r="GI281" s="898"/>
      <c r="GJ281" s="898"/>
      <c r="GK281" s="898"/>
      <c r="GX281" s="898"/>
      <c r="GY281" s="898"/>
      <c r="GZ281" s="898"/>
      <c r="HA281" s="898"/>
      <c r="HN281" s="898"/>
      <c r="HO281" s="898"/>
      <c r="HP281" s="898"/>
      <c r="HQ281" s="898"/>
      <c r="ID281" s="898"/>
      <c r="IE281" s="898"/>
      <c r="IF281" s="898"/>
      <c r="IG281" s="898"/>
      <c r="IT281" s="898"/>
      <c r="IU281" s="898"/>
      <c r="IV281" s="898"/>
      <c r="IW281" s="898"/>
      <c r="JJ281" s="898"/>
      <c r="JK281" s="898"/>
      <c r="JL281" s="898"/>
      <c r="JM281" s="898"/>
      <c r="JZ281" s="898"/>
      <c r="KA281" s="898"/>
      <c r="KB281" s="898"/>
      <c r="KC281" s="898"/>
      <c r="KP281" s="898"/>
      <c r="KQ281" s="898"/>
      <c r="KR281" s="898"/>
      <c r="KS281" s="898"/>
      <c r="LF281" s="898"/>
      <c r="LG281" s="898"/>
      <c r="LH281" s="898"/>
      <c r="LI281" s="898"/>
      <c r="LV281" s="898"/>
      <c r="LW281" s="898"/>
      <c r="LX281" s="898"/>
      <c r="LY281" s="898"/>
      <c r="ML281" s="898"/>
      <c r="MM281" s="898"/>
      <c r="MN281" s="898"/>
      <c r="MO281" s="898"/>
      <c r="NB281" s="898"/>
      <c r="NC281" s="898"/>
      <c r="ND281" s="898"/>
      <c r="NE281" s="898"/>
      <c r="NR281" s="898"/>
      <c r="NS281" s="898"/>
      <c r="NT281" s="898"/>
      <c r="NU281" s="898"/>
      <c r="OH281" s="898"/>
      <c r="OI281" s="898"/>
      <c r="OJ281" s="898"/>
      <c r="OK281" s="898"/>
      <c r="OX281" s="898"/>
      <c r="OY281" s="898"/>
      <c r="OZ281" s="898"/>
      <c r="PA281" s="898"/>
      <c r="PN281" s="898"/>
      <c r="PO281" s="898"/>
      <c r="PP281" s="898"/>
      <c r="PQ281" s="898"/>
      <c r="QD281" s="898"/>
      <c r="QE281" s="898"/>
      <c r="QF281" s="898"/>
      <c r="QG281" s="898"/>
      <c r="QT281" s="898"/>
      <c r="QU281" s="898"/>
      <c r="QV281" s="898"/>
      <c r="QW281" s="898"/>
    </row>
    <row r="282" ht="21" customHeight="1">
      <c r="M282" s="898"/>
      <c r="N282" s="898"/>
      <c r="O282" s="898"/>
      <c r="P282" s="898"/>
      <c r="AE282" s="898"/>
      <c r="AF282" s="898"/>
      <c r="AG282" s="898"/>
      <c r="AT282" s="898"/>
      <c r="AU282" s="898"/>
      <c r="AV282" s="898"/>
      <c r="AW282" s="898"/>
      <c r="BJ282" s="898"/>
      <c r="BK282" s="898"/>
      <c r="BL282" s="898"/>
      <c r="BM282" s="898"/>
      <c r="BZ282" s="898"/>
      <c r="CA282" s="898"/>
      <c r="CB282" s="898"/>
      <c r="CC282" s="898"/>
      <c r="CP282" s="898"/>
      <c r="CQ282" s="898"/>
      <c r="CR282" s="898"/>
      <c r="CS282" s="898"/>
      <c r="DF282" s="898"/>
      <c r="DG282" s="898"/>
      <c r="DH282" s="898"/>
      <c r="DI282" s="898"/>
      <c r="DV282" s="898"/>
      <c r="DW282" s="898"/>
      <c r="DX282" s="898"/>
      <c r="DY282" s="898"/>
      <c r="EL282" s="898"/>
      <c r="EM282" s="898"/>
      <c r="EN282" s="898"/>
      <c r="EO282" s="898"/>
      <c r="FB282" s="898"/>
      <c r="FC282" s="898"/>
      <c r="FD282" s="898"/>
      <c r="FE282" s="898"/>
      <c r="FR282" s="898"/>
      <c r="FS282" s="898"/>
      <c r="FT282" s="898"/>
      <c r="FU282" s="898"/>
      <c r="GH282" s="898"/>
      <c r="GI282" s="898"/>
      <c r="GJ282" s="898"/>
      <c r="GK282" s="898"/>
      <c r="GX282" s="898"/>
      <c r="GY282" s="898"/>
      <c r="GZ282" s="898"/>
      <c r="HA282" s="898"/>
      <c r="HN282" s="898"/>
      <c r="HO282" s="898"/>
      <c r="HP282" s="898"/>
      <c r="HQ282" s="898"/>
      <c r="ID282" s="898"/>
      <c r="IE282" s="898"/>
      <c r="IF282" s="898"/>
      <c r="IG282" s="898"/>
      <c r="IT282" s="898"/>
      <c r="IU282" s="898"/>
      <c r="IV282" s="898"/>
      <c r="IW282" s="898"/>
      <c r="JJ282" s="898"/>
      <c r="JK282" s="898"/>
      <c r="JL282" s="898"/>
      <c r="JM282" s="898"/>
      <c r="JZ282" s="898"/>
      <c r="KA282" s="898"/>
      <c r="KB282" s="898"/>
      <c r="KC282" s="898"/>
      <c r="KP282" s="898"/>
      <c r="KQ282" s="898"/>
      <c r="KR282" s="898"/>
      <c r="KS282" s="898"/>
      <c r="LF282" s="898"/>
      <c r="LG282" s="898"/>
      <c r="LH282" s="898"/>
      <c r="LI282" s="898"/>
      <c r="LV282" s="898"/>
      <c r="LW282" s="898"/>
      <c r="LX282" s="898"/>
      <c r="LY282" s="898"/>
      <c r="ML282" s="898"/>
      <c r="MM282" s="898"/>
      <c r="MN282" s="898"/>
      <c r="MO282" s="898"/>
      <c r="NB282" s="898"/>
      <c r="NC282" s="898"/>
      <c r="ND282" s="898"/>
      <c r="NE282" s="898"/>
      <c r="NR282" s="898"/>
      <c r="NS282" s="898"/>
      <c r="NT282" s="898"/>
      <c r="NU282" s="898"/>
      <c r="OH282" s="898"/>
      <c r="OI282" s="898"/>
      <c r="OJ282" s="898"/>
      <c r="OK282" s="898"/>
      <c r="OX282" s="898"/>
      <c r="OY282" s="898"/>
      <c r="OZ282" s="898"/>
      <c r="PA282" s="898"/>
      <c r="PN282" s="898"/>
      <c r="PO282" s="898"/>
      <c r="PP282" s="898"/>
      <c r="PQ282" s="898"/>
      <c r="QD282" s="898"/>
      <c r="QE282" s="898"/>
      <c r="QF282" s="898"/>
      <c r="QG282" s="898"/>
      <c r="QT282" s="898"/>
      <c r="QU282" s="898"/>
      <c r="QV282" s="898"/>
      <c r="QW282" s="898"/>
    </row>
    <row r="283" ht="21" customHeight="1">
      <c r="M283" s="898"/>
      <c r="N283" s="898"/>
      <c r="O283" s="898"/>
      <c r="P283" s="898"/>
      <c r="AE283" s="898"/>
      <c r="AF283" s="898"/>
      <c r="AG283" s="898"/>
      <c r="AT283" s="898"/>
      <c r="AU283" s="898"/>
      <c r="AV283" s="898"/>
      <c r="AW283" s="898"/>
      <c r="BJ283" s="898"/>
      <c r="BK283" s="898"/>
      <c r="BL283" s="898"/>
      <c r="BM283" s="898"/>
      <c r="BZ283" s="898"/>
      <c r="CA283" s="898"/>
      <c r="CB283" s="898"/>
      <c r="CC283" s="898"/>
      <c r="CP283" s="898"/>
      <c r="CQ283" s="898"/>
      <c r="CR283" s="898"/>
      <c r="CS283" s="898"/>
      <c r="DF283" s="898"/>
      <c r="DG283" s="898"/>
      <c r="DH283" s="898"/>
      <c r="DI283" s="898"/>
      <c r="DV283" s="898"/>
      <c r="DW283" s="898"/>
      <c r="DX283" s="898"/>
      <c r="DY283" s="898"/>
      <c r="EL283" s="898"/>
      <c r="EM283" s="898"/>
      <c r="EN283" s="898"/>
      <c r="EO283" s="898"/>
      <c r="FB283" s="898"/>
      <c r="FC283" s="898"/>
      <c r="FD283" s="898"/>
      <c r="FE283" s="898"/>
      <c r="FR283" s="898"/>
      <c r="FS283" s="898"/>
      <c r="FT283" s="898"/>
      <c r="FU283" s="898"/>
      <c r="GH283" s="898"/>
      <c r="GI283" s="898"/>
      <c r="GJ283" s="898"/>
      <c r="GK283" s="898"/>
      <c r="GX283" s="898"/>
      <c r="GY283" s="898"/>
      <c r="GZ283" s="898"/>
      <c r="HA283" s="898"/>
      <c r="HN283" s="898"/>
      <c r="HO283" s="898"/>
      <c r="HP283" s="898"/>
      <c r="HQ283" s="898"/>
      <c r="ID283" s="898"/>
      <c r="IE283" s="898"/>
      <c r="IF283" s="898"/>
      <c r="IG283" s="898"/>
      <c r="IT283" s="898"/>
      <c r="IU283" s="898"/>
      <c r="IV283" s="898"/>
      <c r="IW283" s="898"/>
      <c r="JJ283" s="898"/>
      <c r="JK283" s="898"/>
      <c r="JL283" s="898"/>
      <c r="JM283" s="898"/>
      <c r="JZ283" s="898"/>
      <c r="KA283" s="898"/>
      <c r="KB283" s="898"/>
      <c r="KC283" s="898"/>
      <c r="KP283" s="898"/>
      <c r="KQ283" s="898"/>
      <c r="KR283" s="898"/>
      <c r="KS283" s="898"/>
      <c r="LF283" s="898"/>
      <c r="LG283" s="898"/>
      <c r="LH283" s="898"/>
      <c r="LI283" s="898"/>
      <c r="LV283" s="898"/>
      <c r="LW283" s="898"/>
      <c r="LX283" s="898"/>
      <c r="LY283" s="898"/>
      <c r="ML283" s="898"/>
      <c r="MM283" s="898"/>
      <c r="MN283" s="898"/>
      <c r="MO283" s="898"/>
      <c r="NB283" s="898"/>
      <c r="NC283" s="898"/>
      <c r="ND283" s="898"/>
      <c r="NE283" s="898"/>
      <c r="NR283" s="898"/>
      <c r="NS283" s="898"/>
      <c r="NT283" s="898"/>
      <c r="NU283" s="898"/>
      <c r="OH283" s="898"/>
      <c r="OI283" s="898"/>
      <c r="OJ283" s="898"/>
      <c r="OK283" s="898"/>
      <c r="OX283" s="898"/>
      <c r="OY283" s="898"/>
      <c r="OZ283" s="898"/>
      <c r="PA283" s="898"/>
      <c r="PN283" s="898"/>
      <c r="PO283" s="898"/>
      <c r="PP283" s="898"/>
      <c r="PQ283" s="898"/>
      <c r="QD283" s="898"/>
      <c r="QE283" s="898"/>
      <c r="QF283" s="898"/>
      <c r="QG283" s="898"/>
      <c r="QT283" s="898"/>
      <c r="QU283" s="898"/>
      <c r="QV283" s="898"/>
      <c r="QW283" s="898"/>
    </row>
    <row r="284" ht="21" customHeight="1">
      <c r="M284" s="898"/>
      <c r="N284" s="898"/>
      <c r="O284" s="898"/>
      <c r="P284" s="898"/>
      <c r="AE284" s="898"/>
      <c r="AF284" s="898"/>
      <c r="AG284" s="898"/>
      <c r="AT284" s="898"/>
      <c r="AU284" s="898"/>
      <c r="AV284" s="898"/>
      <c r="AW284" s="898"/>
      <c r="BJ284" s="898"/>
      <c r="BK284" s="898"/>
      <c r="BL284" s="898"/>
      <c r="BM284" s="898"/>
      <c r="BZ284" s="898"/>
      <c r="CA284" s="898"/>
      <c r="CB284" s="898"/>
      <c r="CC284" s="898"/>
      <c r="CP284" s="898"/>
      <c r="CQ284" s="898"/>
      <c r="CR284" s="898"/>
      <c r="CS284" s="898"/>
      <c r="DF284" s="898"/>
      <c r="DG284" s="898"/>
      <c r="DH284" s="898"/>
      <c r="DI284" s="898"/>
      <c r="DV284" s="898"/>
      <c r="DW284" s="898"/>
      <c r="DX284" s="898"/>
      <c r="DY284" s="898"/>
      <c r="EL284" s="898"/>
      <c r="EM284" s="898"/>
      <c r="EN284" s="898"/>
      <c r="EO284" s="898"/>
      <c r="FB284" s="898"/>
      <c r="FC284" s="898"/>
      <c r="FD284" s="898"/>
      <c r="FE284" s="898"/>
      <c r="FR284" s="898"/>
      <c r="FS284" s="898"/>
      <c r="FT284" s="898"/>
      <c r="FU284" s="898"/>
      <c r="GH284" s="898"/>
      <c r="GI284" s="898"/>
      <c r="GJ284" s="898"/>
      <c r="GK284" s="898"/>
      <c r="GX284" s="898"/>
      <c r="GY284" s="898"/>
      <c r="GZ284" s="898"/>
      <c r="HA284" s="898"/>
      <c r="HN284" s="898"/>
      <c r="HO284" s="898"/>
      <c r="HP284" s="898"/>
      <c r="HQ284" s="898"/>
      <c r="ID284" s="898"/>
      <c r="IE284" s="898"/>
      <c r="IF284" s="898"/>
      <c r="IG284" s="898"/>
      <c r="IT284" s="898"/>
      <c r="IU284" s="898"/>
      <c r="IV284" s="898"/>
      <c r="IW284" s="898"/>
      <c r="JJ284" s="898"/>
      <c r="JK284" s="898"/>
      <c r="JL284" s="898"/>
      <c r="JM284" s="898"/>
      <c r="JZ284" s="898"/>
      <c r="KA284" s="898"/>
      <c r="KB284" s="898"/>
      <c r="KC284" s="898"/>
      <c r="KP284" s="898"/>
      <c r="KQ284" s="898"/>
      <c r="KR284" s="898"/>
      <c r="KS284" s="898"/>
      <c r="LF284" s="898"/>
      <c r="LG284" s="898"/>
      <c r="LH284" s="898"/>
      <c r="LI284" s="898"/>
      <c r="LV284" s="898"/>
      <c r="LW284" s="898"/>
      <c r="LX284" s="898"/>
      <c r="LY284" s="898"/>
      <c r="ML284" s="898"/>
      <c r="MM284" s="898"/>
      <c r="MN284" s="898"/>
      <c r="MO284" s="898"/>
      <c r="NB284" s="898"/>
      <c r="NC284" s="898"/>
      <c r="ND284" s="898"/>
      <c r="NE284" s="898"/>
      <c r="NR284" s="898"/>
      <c r="NS284" s="898"/>
      <c r="NT284" s="898"/>
      <c r="NU284" s="898"/>
      <c r="OH284" s="898"/>
      <c r="OI284" s="898"/>
      <c r="OJ284" s="898"/>
      <c r="OK284" s="898"/>
      <c r="OX284" s="898"/>
      <c r="OY284" s="898"/>
      <c r="OZ284" s="898"/>
      <c r="PA284" s="898"/>
      <c r="PN284" s="898"/>
      <c r="PO284" s="898"/>
      <c r="PP284" s="898"/>
      <c r="PQ284" s="898"/>
      <c r="QD284" s="898"/>
      <c r="QE284" s="898"/>
      <c r="QF284" s="898"/>
      <c r="QG284" s="898"/>
      <c r="QT284" s="898"/>
      <c r="QU284" s="898"/>
      <c r="QV284" s="898"/>
      <c r="QW284" s="898"/>
    </row>
    <row r="285" ht="21" customHeight="1">
      <c r="M285" s="898"/>
      <c r="N285" s="898"/>
      <c r="O285" s="898"/>
      <c r="P285" s="898"/>
      <c r="AE285" s="898"/>
      <c r="AF285" s="898"/>
      <c r="AG285" s="898"/>
      <c r="AT285" s="898"/>
      <c r="AU285" s="898"/>
      <c r="AV285" s="898"/>
      <c r="AW285" s="898"/>
      <c r="BJ285" s="898"/>
      <c r="BK285" s="898"/>
      <c r="BL285" s="898"/>
      <c r="BM285" s="898"/>
      <c r="BZ285" s="898"/>
      <c r="CA285" s="898"/>
      <c r="CB285" s="898"/>
      <c r="CC285" s="898"/>
      <c r="CP285" s="898"/>
      <c r="CQ285" s="898"/>
      <c r="CR285" s="898"/>
      <c r="CS285" s="898"/>
      <c r="DF285" s="898"/>
      <c r="DG285" s="898"/>
      <c r="DH285" s="898"/>
      <c r="DI285" s="898"/>
      <c r="DV285" s="898"/>
      <c r="DW285" s="898"/>
      <c r="DX285" s="898"/>
      <c r="DY285" s="898"/>
      <c r="EL285" s="898"/>
      <c r="EM285" s="898"/>
      <c r="EN285" s="898"/>
      <c r="EO285" s="898"/>
      <c r="FB285" s="898"/>
      <c r="FC285" s="898"/>
      <c r="FD285" s="898"/>
      <c r="FE285" s="898"/>
      <c r="FR285" s="898"/>
      <c r="FS285" s="898"/>
      <c r="FT285" s="898"/>
      <c r="FU285" s="898"/>
      <c r="GH285" s="898"/>
      <c r="GI285" s="898"/>
      <c r="GJ285" s="898"/>
      <c r="GK285" s="898"/>
      <c r="GX285" s="898"/>
      <c r="GY285" s="898"/>
      <c r="GZ285" s="898"/>
      <c r="HA285" s="898"/>
      <c r="HN285" s="898"/>
      <c r="HO285" s="898"/>
      <c r="HP285" s="898"/>
      <c r="HQ285" s="898"/>
      <c r="ID285" s="898"/>
      <c r="IE285" s="898"/>
      <c r="IF285" s="898"/>
      <c r="IG285" s="898"/>
      <c r="IT285" s="898"/>
      <c r="IU285" s="898"/>
      <c r="IV285" s="898"/>
      <c r="IW285" s="898"/>
      <c r="JJ285" s="898"/>
      <c r="JK285" s="898"/>
      <c r="JL285" s="898"/>
      <c r="JM285" s="898"/>
      <c r="JZ285" s="898"/>
      <c r="KA285" s="898"/>
      <c r="KB285" s="898"/>
      <c r="KC285" s="898"/>
      <c r="KP285" s="898"/>
      <c r="KQ285" s="898"/>
      <c r="KR285" s="898"/>
      <c r="KS285" s="898"/>
      <c r="LF285" s="898"/>
      <c r="LG285" s="898"/>
      <c r="LH285" s="898"/>
      <c r="LI285" s="898"/>
      <c r="LV285" s="898"/>
      <c r="LW285" s="898"/>
      <c r="LX285" s="898"/>
      <c r="LY285" s="898"/>
      <c r="ML285" s="898"/>
      <c r="MM285" s="898"/>
      <c r="MN285" s="898"/>
      <c r="MO285" s="898"/>
      <c r="NB285" s="898"/>
      <c r="NC285" s="898"/>
      <c r="ND285" s="898"/>
      <c r="NE285" s="898"/>
      <c r="NR285" s="898"/>
      <c r="NS285" s="898"/>
      <c r="NT285" s="898"/>
      <c r="NU285" s="898"/>
      <c r="OH285" s="898"/>
      <c r="OI285" s="898"/>
      <c r="OJ285" s="898"/>
      <c r="OK285" s="898"/>
      <c r="OX285" s="898"/>
      <c r="OY285" s="898"/>
      <c r="OZ285" s="898"/>
      <c r="PA285" s="898"/>
      <c r="PN285" s="898"/>
      <c r="PO285" s="898"/>
      <c r="PP285" s="898"/>
      <c r="PQ285" s="898"/>
      <c r="QD285" s="898"/>
      <c r="QE285" s="898"/>
      <c r="QF285" s="898"/>
      <c r="QG285" s="898"/>
      <c r="QT285" s="898"/>
      <c r="QU285" s="898"/>
      <c r="QV285" s="898"/>
      <c r="QW285" s="898"/>
    </row>
    <row r="286" ht="21" customHeight="1">
      <c r="M286" s="898"/>
      <c r="N286" s="898"/>
      <c r="O286" s="898"/>
      <c r="P286" s="898"/>
      <c r="AE286" s="898"/>
      <c r="AF286" s="898"/>
      <c r="AG286" s="898"/>
      <c r="AT286" s="898"/>
      <c r="AU286" s="898"/>
      <c r="AV286" s="898"/>
      <c r="AW286" s="898"/>
      <c r="BJ286" s="898"/>
      <c r="BK286" s="898"/>
      <c r="BL286" s="898"/>
      <c r="BM286" s="898"/>
      <c r="BZ286" s="898"/>
      <c r="CA286" s="898"/>
      <c r="CB286" s="898"/>
      <c r="CC286" s="898"/>
      <c r="CP286" s="898"/>
      <c r="CQ286" s="898"/>
      <c r="CR286" s="898"/>
      <c r="CS286" s="898"/>
      <c r="DF286" s="898"/>
      <c r="DG286" s="898"/>
      <c r="DH286" s="898"/>
      <c r="DI286" s="898"/>
      <c r="DV286" s="898"/>
      <c r="DW286" s="898"/>
      <c r="DX286" s="898"/>
      <c r="DY286" s="898"/>
      <c r="EL286" s="898"/>
      <c r="EM286" s="898"/>
      <c r="EN286" s="898"/>
      <c r="EO286" s="898"/>
      <c r="FB286" s="898"/>
      <c r="FC286" s="898"/>
      <c r="FD286" s="898"/>
      <c r="FE286" s="898"/>
      <c r="FR286" s="898"/>
      <c r="FS286" s="898"/>
      <c r="FT286" s="898"/>
      <c r="FU286" s="898"/>
      <c r="GH286" s="898"/>
      <c r="GI286" s="898"/>
      <c r="GJ286" s="898"/>
      <c r="GK286" s="898"/>
      <c r="GX286" s="898"/>
      <c r="GY286" s="898"/>
      <c r="GZ286" s="898"/>
      <c r="HA286" s="898"/>
      <c r="HN286" s="898"/>
      <c r="HO286" s="898"/>
      <c r="HP286" s="898"/>
      <c r="HQ286" s="898"/>
      <c r="ID286" s="898"/>
      <c r="IE286" s="898"/>
      <c r="IF286" s="898"/>
      <c r="IG286" s="898"/>
      <c r="IT286" s="898"/>
      <c r="IU286" s="898"/>
      <c r="IV286" s="898"/>
      <c r="IW286" s="898"/>
      <c r="JJ286" s="898"/>
      <c r="JK286" s="898"/>
      <c r="JL286" s="898"/>
      <c r="JM286" s="898"/>
      <c r="JZ286" s="898"/>
      <c r="KA286" s="898"/>
      <c r="KB286" s="898"/>
      <c r="KC286" s="898"/>
      <c r="KP286" s="898"/>
      <c r="KQ286" s="898"/>
      <c r="KR286" s="898"/>
      <c r="KS286" s="898"/>
      <c r="LF286" s="898"/>
      <c r="LG286" s="898"/>
      <c r="LH286" s="898"/>
      <c r="LI286" s="898"/>
      <c r="LV286" s="898"/>
      <c r="LW286" s="898"/>
      <c r="LX286" s="898"/>
      <c r="LY286" s="898"/>
      <c r="ML286" s="898"/>
      <c r="MM286" s="898"/>
      <c r="MN286" s="898"/>
      <c r="MO286" s="898"/>
      <c r="NB286" s="898"/>
      <c r="NC286" s="898"/>
      <c r="ND286" s="898"/>
      <c r="NE286" s="898"/>
      <c r="NR286" s="898"/>
      <c r="NS286" s="898"/>
      <c r="NT286" s="898"/>
      <c r="NU286" s="898"/>
      <c r="OH286" s="898"/>
      <c r="OI286" s="898"/>
      <c r="OJ286" s="898"/>
      <c r="OK286" s="898"/>
      <c r="OX286" s="898"/>
      <c r="OY286" s="898"/>
      <c r="OZ286" s="898"/>
      <c r="PA286" s="898"/>
      <c r="PN286" s="898"/>
      <c r="PO286" s="898"/>
      <c r="PP286" s="898"/>
      <c r="PQ286" s="898"/>
      <c r="QD286" s="898"/>
      <c r="QE286" s="898"/>
      <c r="QF286" s="898"/>
      <c r="QG286" s="898"/>
      <c r="QT286" s="898"/>
      <c r="QU286" s="898"/>
      <c r="QV286" s="898"/>
      <c r="QW286" s="898"/>
    </row>
    <row r="287" ht="21" customHeight="1">
      <c r="M287" s="898"/>
      <c r="N287" s="898"/>
      <c r="O287" s="898"/>
      <c r="P287" s="898"/>
      <c r="AE287" s="898"/>
      <c r="AF287" s="898"/>
      <c r="AG287" s="898"/>
      <c r="AT287" s="898"/>
      <c r="AU287" s="898"/>
      <c r="AV287" s="898"/>
      <c r="AW287" s="898"/>
      <c r="BJ287" s="898"/>
      <c r="BK287" s="898"/>
      <c r="BL287" s="898"/>
      <c r="BM287" s="898"/>
      <c r="BZ287" s="898"/>
      <c r="CA287" s="898"/>
      <c r="CB287" s="898"/>
      <c r="CC287" s="898"/>
      <c r="CP287" s="898"/>
      <c r="CQ287" s="898"/>
      <c r="CR287" s="898"/>
      <c r="CS287" s="898"/>
      <c r="DF287" s="898"/>
      <c r="DG287" s="898"/>
      <c r="DH287" s="898"/>
      <c r="DI287" s="898"/>
      <c r="DV287" s="898"/>
      <c r="DW287" s="898"/>
      <c r="DX287" s="898"/>
      <c r="DY287" s="898"/>
      <c r="EL287" s="898"/>
      <c r="EM287" s="898"/>
      <c r="EN287" s="898"/>
      <c r="EO287" s="898"/>
      <c r="FB287" s="898"/>
      <c r="FC287" s="898"/>
      <c r="FD287" s="898"/>
      <c r="FE287" s="898"/>
      <c r="FR287" s="898"/>
      <c r="FS287" s="898"/>
      <c r="FT287" s="898"/>
      <c r="FU287" s="898"/>
      <c r="GH287" s="898"/>
      <c r="GI287" s="898"/>
      <c r="GJ287" s="898"/>
      <c r="GK287" s="898"/>
      <c r="GX287" s="898"/>
      <c r="GY287" s="898"/>
      <c r="GZ287" s="898"/>
      <c r="HA287" s="898"/>
      <c r="HN287" s="898"/>
      <c r="HO287" s="898"/>
      <c r="HP287" s="898"/>
      <c r="HQ287" s="898"/>
      <c r="ID287" s="898"/>
      <c r="IE287" s="898"/>
      <c r="IF287" s="898"/>
      <c r="IG287" s="898"/>
      <c r="IT287" s="898"/>
      <c r="IU287" s="898"/>
      <c r="IV287" s="898"/>
      <c r="IW287" s="898"/>
      <c r="JJ287" s="898"/>
      <c r="JK287" s="898"/>
      <c r="JL287" s="898"/>
      <c r="JM287" s="898"/>
      <c r="JZ287" s="898"/>
      <c r="KA287" s="898"/>
      <c r="KB287" s="898"/>
      <c r="KC287" s="898"/>
      <c r="KP287" s="898"/>
      <c r="KQ287" s="898"/>
      <c r="KR287" s="898"/>
      <c r="KS287" s="898"/>
      <c r="LF287" s="898"/>
      <c r="LG287" s="898"/>
      <c r="LH287" s="898"/>
      <c r="LI287" s="898"/>
      <c r="LV287" s="898"/>
      <c r="LW287" s="898"/>
      <c r="LX287" s="898"/>
      <c r="LY287" s="898"/>
      <c r="ML287" s="898"/>
      <c r="MM287" s="898"/>
      <c r="MN287" s="898"/>
      <c r="MO287" s="898"/>
      <c r="NB287" s="898"/>
      <c r="NC287" s="898"/>
      <c r="ND287" s="898"/>
      <c r="NE287" s="898"/>
      <c r="NR287" s="898"/>
      <c r="NS287" s="898"/>
      <c r="NT287" s="898"/>
      <c r="NU287" s="898"/>
      <c r="OH287" s="898"/>
      <c r="OI287" s="898"/>
      <c r="OJ287" s="898"/>
      <c r="OK287" s="898"/>
      <c r="OX287" s="898"/>
      <c r="OY287" s="898"/>
      <c r="OZ287" s="898"/>
      <c r="PA287" s="898"/>
      <c r="PN287" s="898"/>
      <c r="PO287" s="898"/>
      <c r="PP287" s="898"/>
      <c r="PQ287" s="898"/>
      <c r="QD287" s="898"/>
      <c r="QE287" s="898"/>
      <c r="QF287" s="898"/>
      <c r="QG287" s="898"/>
      <c r="QT287" s="898"/>
      <c r="QU287" s="898"/>
      <c r="QV287" s="898"/>
      <c r="QW287" s="898"/>
    </row>
    <row r="288" ht="21" customHeight="1">
      <c r="A288" s="960"/>
      <c r="B288" s="960"/>
      <c r="C288" s="960"/>
      <c r="D288" s="960"/>
      <c r="E288" s="960"/>
      <c r="F288" s="960"/>
      <c r="G288" s="960"/>
      <c r="H288" s="960"/>
      <c r="K288" s="960"/>
      <c r="L288" s="960"/>
      <c r="M288" s="960"/>
      <c r="N288" s="960"/>
      <c r="O288" s="960"/>
      <c r="P288" s="960"/>
      <c r="AE288" s="898"/>
      <c r="AF288" s="898"/>
      <c r="AG288" s="898"/>
      <c r="AT288" s="898"/>
      <c r="AU288" s="898"/>
      <c r="AV288" s="898"/>
      <c r="AW288" s="898"/>
      <c r="BJ288" s="898"/>
      <c r="BK288" s="898"/>
      <c r="BL288" s="898"/>
      <c r="BM288" s="898"/>
      <c r="BZ288" s="898"/>
      <c r="CA288" s="898"/>
      <c r="CB288" s="898"/>
      <c r="CC288" s="898"/>
      <c r="CP288" s="898"/>
      <c r="CQ288" s="898"/>
      <c r="CR288" s="898"/>
      <c r="CS288" s="898"/>
      <c r="DF288" s="898"/>
      <c r="DG288" s="898"/>
      <c r="DH288" s="898"/>
      <c r="DI288" s="898"/>
      <c r="DV288" s="898"/>
      <c r="DW288" s="898"/>
      <c r="DX288" s="898"/>
      <c r="DY288" s="898"/>
      <c r="EL288" s="898"/>
      <c r="EM288" s="898"/>
      <c r="EN288" s="898"/>
      <c r="EO288" s="898"/>
      <c r="FB288" s="898"/>
      <c r="FC288" s="898"/>
      <c r="FD288" s="898"/>
      <c r="FE288" s="898"/>
      <c r="FR288" s="898"/>
      <c r="FS288" s="898"/>
      <c r="FT288" s="898"/>
      <c r="FU288" s="898"/>
      <c r="GH288" s="898"/>
      <c r="GI288" s="898"/>
      <c r="GJ288" s="898"/>
      <c r="GK288" s="898"/>
      <c r="GX288" s="898"/>
      <c r="GY288" s="898"/>
      <c r="GZ288" s="898"/>
      <c r="HA288" s="898"/>
      <c r="HN288" s="898"/>
      <c r="HO288" s="898"/>
      <c r="HP288" s="898"/>
      <c r="HQ288" s="898"/>
      <c r="ID288" s="898"/>
      <c r="IE288" s="898"/>
      <c r="IF288" s="898"/>
      <c r="IG288" s="898"/>
      <c r="IT288" s="898"/>
      <c r="IU288" s="898"/>
      <c r="IV288" s="898"/>
      <c r="IW288" s="898"/>
      <c r="JJ288" s="898"/>
      <c r="JK288" s="898"/>
      <c r="JL288" s="898"/>
      <c r="JM288" s="898"/>
      <c r="JZ288" s="898"/>
      <c r="KA288" s="898"/>
      <c r="KB288" s="898"/>
      <c r="KC288" s="898"/>
      <c r="KP288" s="898"/>
      <c r="KQ288" s="898"/>
      <c r="KR288" s="898"/>
      <c r="KS288" s="898"/>
      <c r="LF288" s="898"/>
      <c r="LG288" s="898"/>
      <c r="LH288" s="898"/>
      <c r="LI288" s="898"/>
      <c r="LV288" s="898"/>
      <c r="LW288" s="898"/>
      <c r="LX288" s="898"/>
      <c r="LY288" s="898"/>
      <c r="ML288" s="898"/>
      <c r="MM288" s="898"/>
      <c r="MN288" s="898"/>
      <c r="MO288" s="898"/>
      <c r="NB288" s="898"/>
      <c r="NC288" s="898"/>
      <c r="ND288" s="898"/>
      <c r="NE288" s="898"/>
      <c r="NR288" s="898"/>
      <c r="NS288" s="898"/>
      <c r="NT288" s="898"/>
      <c r="NU288" s="898"/>
      <c r="OH288" s="898"/>
      <c r="OI288" s="898"/>
      <c r="OJ288" s="898"/>
      <c r="OK288" s="898"/>
      <c r="OX288" s="898"/>
      <c r="OY288" s="898"/>
      <c r="OZ288" s="898"/>
      <c r="PA288" s="898"/>
      <c r="PN288" s="898"/>
      <c r="PO288" s="898"/>
      <c r="PP288" s="898"/>
      <c r="PQ288" s="898"/>
      <c r="QD288" s="898"/>
      <c r="QE288" s="898"/>
      <c r="QF288" s="898"/>
      <c r="QG288" s="898"/>
      <c r="QT288" s="898"/>
      <c r="QU288" s="898"/>
      <c r="QV288" s="898"/>
      <c r="QW288" s="898"/>
    </row>
    <row r="289" ht="21" customHeight="1">
      <c r="A289" s="960"/>
      <c r="B289" s="960"/>
      <c r="C289" s="960"/>
      <c r="D289" s="960"/>
      <c r="E289" s="960"/>
      <c r="F289" s="960"/>
      <c r="G289" s="960"/>
      <c r="H289" s="960"/>
      <c r="I289" s="960"/>
      <c r="J289" s="960"/>
      <c r="K289" s="960"/>
      <c r="L289" s="960"/>
      <c r="M289" s="960"/>
      <c r="N289" s="960"/>
      <c r="O289" s="960"/>
      <c r="P289" s="960"/>
      <c r="AE289" s="898"/>
      <c r="AF289" s="898"/>
      <c r="AG289" s="898"/>
      <c r="AT289" s="898"/>
      <c r="AU289" s="898"/>
      <c r="AV289" s="898"/>
      <c r="AW289" s="898"/>
      <c r="BJ289" s="898"/>
      <c r="BK289" s="898"/>
      <c r="BL289" s="898"/>
      <c r="BM289" s="898"/>
      <c r="BZ289" s="898"/>
      <c r="CA289" s="898"/>
      <c r="CB289" s="898"/>
      <c r="CC289" s="898"/>
      <c r="CP289" s="898"/>
      <c r="CQ289" s="898"/>
      <c r="CR289" s="898"/>
      <c r="CS289" s="898"/>
      <c r="DF289" s="898"/>
      <c r="DG289" s="898"/>
      <c r="DH289" s="898"/>
      <c r="DI289" s="898"/>
      <c r="DV289" s="898"/>
      <c r="DW289" s="898"/>
      <c r="DX289" s="898"/>
      <c r="DY289" s="898"/>
      <c r="EL289" s="898"/>
      <c r="EM289" s="898"/>
      <c r="EN289" s="898"/>
      <c r="EO289" s="898"/>
      <c r="FB289" s="898"/>
      <c r="FC289" s="898"/>
      <c r="FD289" s="898"/>
      <c r="FE289" s="898"/>
      <c r="FR289" s="898"/>
      <c r="FS289" s="898"/>
      <c r="FT289" s="898"/>
      <c r="FU289" s="898"/>
      <c r="GH289" s="898"/>
      <c r="GI289" s="898"/>
      <c r="GJ289" s="898"/>
      <c r="GK289" s="898"/>
      <c r="GX289" s="898"/>
      <c r="GY289" s="898"/>
      <c r="GZ289" s="898"/>
      <c r="HA289" s="898"/>
      <c r="HN289" s="898"/>
      <c r="HO289" s="898"/>
      <c r="HP289" s="898"/>
      <c r="HQ289" s="898"/>
      <c r="ID289" s="898"/>
      <c r="IE289" s="898"/>
      <c r="IF289" s="898"/>
      <c r="IG289" s="898"/>
      <c r="IT289" s="898"/>
      <c r="IU289" s="898"/>
      <c r="IV289" s="898"/>
      <c r="IW289" s="898"/>
      <c r="JJ289" s="898"/>
      <c r="JK289" s="898"/>
      <c r="JL289" s="898"/>
      <c r="JM289" s="898"/>
      <c r="JZ289" s="898"/>
      <c r="KA289" s="898"/>
      <c r="KB289" s="898"/>
      <c r="KC289" s="898"/>
      <c r="KP289" s="898"/>
      <c r="KQ289" s="898"/>
      <c r="KR289" s="898"/>
      <c r="KS289" s="898"/>
      <c r="LF289" s="898"/>
      <c r="LG289" s="898"/>
      <c r="LH289" s="898"/>
      <c r="LI289" s="898"/>
      <c r="LV289" s="898"/>
      <c r="LW289" s="898"/>
      <c r="LX289" s="898"/>
      <c r="LY289" s="898"/>
      <c r="ML289" s="898"/>
      <c r="MM289" s="898"/>
      <c r="MN289" s="898"/>
      <c r="MO289" s="898"/>
      <c r="NB289" s="898"/>
      <c r="NC289" s="898"/>
      <c r="ND289" s="898"/>
      <c r="NE289" s="898"/>
      <c r="NR289" s="898"/>
      <c r="NS289" s="898"/>
      <c r="NT289" s="898"/>
      <c r="NU289" s="898"/>
      <c r="OH289" s="898"/>
      <c r="OI289" s="898"/>
      <c r="OJ289" s="898"/>
      <c r="OK289" s="898"/>
      <c r="OX289" s="898"/>
      <c r="OY289" s="898"/>
      <c r="OZ289" s="898"/>
      <c r="PA289" s="898"/>
      <c r="PN289" s="898"/>
      <c r="PO289" s="898"/>
      <c r="PP289" s="898"/>
      <c r="PQ289" s="898"/>
      <c r="QD289" s="898"/>
      <c r="QE289" s="898"/>
      <c r="QF289" s="898"/>
      <c r="QG289" s="898"/>
      <c r="QT289" s="898"/>
      <c r="QU289" s="898"/>
      <c r="QV289" s="898"/>
      <c r="QW289" s="898"/>
    </row>
    <row r="290" ht="21" customHeight="1">
      <c r="A290" s="960"/>
      <c r="B290" s="960"/>
      <c r="C290" s="960"/>
      <c r="D290" s="960"/>
      <c r="E290" s="960"/>
      <c r="F290" s="960"/>
      <c r="G290" s="960"/>
      <c r="H290" s="960"/>
      <c r="I290" s="960"/>
      <c r="J290" s="960"/>
      <c r="K290" s="960"/>
      <c r="L290" s="960"/>
      <c r="M290" s="960"/>
      <c r="N290" s="960"/>
      <c r="O290" s="960"/>
      <c r="P290" s="960"/>
      <c r="AE290" s="898"/>
      <c r="AF290" s="898"/>
      <c r="AG290" s="898"/>
      <c r="AT290" s="898"/>
      <c r="AU290" s="898"/>
      <c r="AV290" s="898"/>
      <c r="AW290" s="898"/>
      <c r="BJ290" s="898"/>
      <c r="BK290" s="898"/>
      <c r="BL290" s="898"/>
      <c r="BM290" s="898"/>
      <c r="BZ290" s="898"/>
      <c r="CA290" s="898"/>
      <c r="CB290" s="898"/>
      <c r="CC290" s="898"/>
      <c r="CP290" s="898"/>
      <c r="CQ290" s="898"/>
      <c r="CR290" s="898"/>
      <c r="CS290" s="898"/>
      <c r="DF290" s="898"/>
      <c r="DG290" s="898"/>
      <c r="DH290" s="898"/>
      <c r="DI290" s="898"/>
      <c r="DV290" s="898"/>
      <c r="DW290" s="898"/>
      <c r="DX290" s="898"/>
      <c r="DY290" s="898"/>
      <c r="EL290" s="898"/>
      <c r="EM290" s="898"/>
      <c r="EN290" s="898"/>
      <c r="EO290" s="898"/>
      <c r="FB290" s="898"/>
      <c r="FC290" s="898"/>
      <c r="FD290" s="898"/>
      <c r="FE290" s="898"/>
      <c r="FR290" s="898"/>
      <c r="FS290" s="898"/>
      <c r="FT290" s="898"/>
      <c r="FU290" s="898"/>
      <c r="GH290" s="898"/>
      <c r="GI290" s="898"/>
      <c r="GJ290" s="898"/>
      <c r="GK290" s="898"/>
      <c r="GX290" s="898"/>
      <c r="GY290" s="898"/>
      <c r="GZ290" s="898"/>
      <c r="HA290" s="898"/>
      <c r="HN290" s="898"/>
      <c r="HO290" s="898"/>
      <c r="HP290" s="898"/>
      <c r="HQ290" s="898"/>
      <c r="ID290" s="898"/>
      <c r="IE290" s="898"/>
      <c r="IF290" s="898"/>
      <c r="IG290" s="898"/>
      <c r="IT290" s="898"/>
      <c r="IU290" s="898"/>
      <c r="IV290" s="898"/>
      <c r="IW290" s="898"/>
      <c r="JJ290" s="898"/>
      <c r="JK290" s="898"/>
      <c r="JL290" s="898"/>
      <c r="JM290" s="898"/>
      <c r="JZ290" s="898"/>
      <c r="KA290" s="898"/>
      <c r="KB290" s="898"/>
      <c r="KC290" s="898"/>
      <c r="KP290" s="898"/>
      <c r="KQ290" s="898"/>
      <c r="KR290" s="898"/>
      <c r="KS290" s="898"/>
      <c r="LF290" s="898"/>
      <c r="LG290" s="898"/>
      <c r="LH290" s="898"/>
      <c r="LI290" s="898"/>
      <c r="LV290" s="898"/>
      <c r="LW290" s="898"/>
      <c r="LX290" s="898"/>
      <c r="LY290" s="898"/>
      <c r="ML290" s="898"/>
      <c r="MM290" s="898"/>
      <c r="MN290" s="898"/>
      <c r="MO290" s="898"/>
      <c r="NB290" s="898"/>
      <c r="NC290" s="898"/>
      <c r="ND290" s="898"/>
      <c r="NE290" s="898"/>
      <c r="NR290" s="898"/>
      <c r="NS290" s="898"/>
      <c r="NT290" s="898"/>
      <c r="NU290" s="898"/>
      <c r="OH290" s="898"/>
      <c r="OI290" s="898"/>
      <c r="OJ290" s="898"/>
      <c r="OK290" s="898"/>
      <c r="OX290" s="898"/>
      <c r="OY290" s="898"/>
      <c r="OZ290" s="898"/>
      <c r="PA290" s="898"/>
      <c r="PN290" s="898"/>
      <c r="PO290" s="898"/>
      <c r="PP290" s="898"/>
      <c r="PQ290" s="898"/>
      <c r="QD290" s="898"/>
      <c r="QE290" s="898"/>
      <c r="QF290" s="898"/>
      <c r="QG290" s="898"/>
      <c r="QT290" s="898"/>
      <c r="QU290" s="898"/>
      <c r="QV290" s="898"/>
      <c r="QW290" s="898"/>
    </row>
    <row r="291" ht="21" customHeight="1">
      <c r="A291" s="960"/>
      <c r="B291" s="960"/>
      <c r="C291" s="960"/>
      <c r="D291" s="960"/>
      <c r="E291" s="960"/>
      <c r="F291" s="960"/>
      <c r="G291" s="960"/>
      <c r="H291" s="960"/>
      <c r="I291" s="960"/>
      <c r="J291" s="960"/>
      <c r="K291" s="960"/>
      <c r="L291" s="960"/>
      <c r="M291" s="960"/>
      <c r="N291" s="960"/>
      <c r="O291" s="960"/>
      <c r="P291" s="960"/>
      <c r="AE291" s="898"/>
      <c r="AF291" s="898"/>
      <c r="AG291" s="898"/>
      <c r="AT291" s="898"/>
      <c r="AU291" s="898"/>
      <c r="AV291" s="898"/>
      <c r="AW291" s="898"/>
      <c r="BJ291" s="898"/>
      <c r="BK291" s="898"/>
      <c r="BL291" s="898"/>
      <c r="BM291" s="898"/>
      <c r="BZ291" s="898"/>
      <c r="CA291" s="898"/>
      <c r="CB291" s="898"/>
      <c r="CC291" s="898"/>
      <c r="CP291" s="898"/>
      <c r="CQ291" s="898"/>
      <c r="CR291" s="898"/>
      <c r="CS291" s="898"/>
      <c r="DF291" s="898"/>
      <c r="DG291" s="898"/>
      <c r="DH291" s="898"/>
      <c r="DI291" s="898"/>
      <c r="DV291" s="898"/>
      <c r="DW291" s="898"/>
      <c r="DX291" s="898"/>
      <c r="DY291" s="898"/>
      <c r="EL291" s="898"/>
      <c r="EM291" s="898"/>
      <c r="EN291" s="898"/>
      <c r="EO291" s="898"/>
      <c r="FB291" s="898"/>
      <c r="FC291" s="898"/>
      <c r="FD291" s="898"/>
      <c r="FE291" s="898"/>
      <c r="FR291" s="898"/>
      <c r="FS291" s="898"/>
      <c r="FT291" s="898"/>
      <c r="FU291" s="898"/>
      <c r="GH291" s="898"/>
      <c r="GI291" s="898"/>
      <c r="GJ291" s="898"/>
      <c r="GK291" s="898"/>
      <c r="GX291" s="898"/>
      <c r="GY291" s="898"/>
      <c r="GZ291" s="898"/>
      <c r="HA291" s="898"/>
      <c r="HN291" s="898"/>
      <c r="HO291" s="898"/>
      <c r="HP291" s="898"/>
      <c r="HQ291" s="898"/>
      <c r="ID291" s="898"/>
      <c r="IE291" s="898"/>
      <c r="IF291" s="898"/>
      <c r="IG291" s="898"/>
      <c r="IT291" s="898"/>
      <c r="IU291" s="898"/>
      <c r="IV291" s="898"/>
      <c r="IW291" s="898"/>
      <c r="JJ291" s="898"/>
      <c r="JK291" s="898"/>
      <c r="JL291" s="898"/>
      <c r="JM291" s="898"/>
      <c r="JZ291" s="898"/>
      <c r="KA291" s="898"/>
      <c r="KB291" s="898"/>
      <c r="KC291" s="898"/>
      <c r="KP291" s="898"/>
      <c r="KQ291" s="898"/>
      <c r="KR291" s="898"/>
      <c r="KS291" s="898"/>
      <c r="LF291" s="898"/>
      <c r="LG291" s="898"/>
      <c r="LH291" s="898"/>
      <c r="LI291" s="898"/>
      <c r="LV291" s="898"/>
      <c r="LW291" s="898"/>
      <c r="LX291" s="898"/>
      <c r="LY291" s="898"/>
      <c r="ML291" s="898"/>
      <c r="MM291" s="898"/>
      <c r="MN291" s="898"/>
      <c r="MO291" s="898"/>
      <c r="NB291" s="898"/>
      <c r="NC291" s="898"/>
      <c r="ND291" s="898"/>
      <c r="NE291" s="898"/>
      <c r="NR291" s="898"/>
      <c r="NS291" s="898"/>
      <c r="NT291" s="898"/>
      <c r="NU291" s="898"/>
      <c r="OH291" s="898"/>
      <c r="OI291" s="898"/>
      <c r="OJ291" s="898"/>
      <c r="OK291" s="898"/>
      <c r="OX291" s="898"/>
      <c r="OY291" s="898"/>
      <c r="OZ291" s="898"/>
      <c r="PA291" s="898"/>
      <c r="PN291" s="898"/>
      <c r="PO291" s="898"/>
      <c r="PP291" s="898"/>
      <c r="PQ291" s="898"/>
      <c r="QD291" s="898"/>
      <c r="QE291" s="898"/>
      <c r="QF291" s="898"/>
      <c r="QG291" s="898"/>
      <c r="QT291" s="898"/>
      <c r="QU291" s="898"/>
      <c r="QV291" s="898"/>
      <c r="QW291" s="898"/>
    </row>
    <row r="292" ht="21" customHeight="1">
      <c r="A292" s="960"/>
      <c r="B292" s="960"/>
      <c r="C292" s="960"/>
      <c r="D292" s="960"/>
      <c r="E292" s="960"/>
      <c r="F292" s="960"/>
      <c r="G292" s="960"/>
      <c r="H292" s="960"/>
      <c r="I292" s="960"/>
      <c r="J292" s="960"/>
      <c r="K292" s="960"/>
      <c r="L292" s="960"/>
      <c r="M292" s="960"/>
      <c r="N292" s="960"/>
      <c r="O292" s="960"/>
      <c r="P292" s="960"/>
      <c r="AE292" s="898"/>
      <c r="AF292" s="898"/>
      <c r="AG292" s="898"/>
      <c r="AT292" s="898"/>
      <c r="AU292" s="898"/>
      <c r="AV292" s="898"/>
      <c r="AW292" s="898"/>
      <c r="BJ292" s="898"/>
      <c r="BK292" s="898"/>
      <c r="BL292" s="898"/>
      <c r="BM292" s="898"/>
      <c r="BZ292" s="898"/>
      <c r="CA292" s="898"/>
      <c r="CB292" s="898"/>
      <c r="CC292" s="898"/>
      <c r="CP292" s="898"/>
      <c r="CQ292" s="898"/>
      <c r="CR292" s="898"/>
      <c r="CS292" s="898"/>
      <c r="DF292" s="898"/>
      <c r="DG292" s="898"/>
      <c r="DH292" s="898"/>
      <c r="DI292" s="898"/>
      <c r="DV292" s="898"/>
      <c r="DW292" s="898"/>
      <c r="DX292" s="898"/>
      <c r="DY292" s="898"/>
      <c r="EL292" s="898"/>
      <c r="EM292" s="898"/>
      <c r="EN292" s="898"/>
      <c r="EO292" s="898"/>
      <c r="FB292" s="898"/>
      <c r="FC292" s="898"/>
      <c r="FD292" s="898"/>
      <c r="FE292" s="898"/>
      <c r="FR292" s="898"/>
      <c r="FS292" s="898"/>
      <c r="FT292" s="898"/>
      <c r="FU292" s="898"/>
      <c r="GH292" s="898"/>
      <c r="GI292" s="898"/>
      <c r="GJ292" s="898"/>
      <c r="GK292" s="898"/>
      <c r="GX292" s="898"/>
      <c r="GY292" s="898"/>
      <c r="GZ292" s="898"/>
      <c r="HA292" s="898"/>
      <c r="HN292" s="898"/>
      <c r="HO292" s="898"/>
      <c r="HP292" s="898"/>
      <c r="HQ292" s="898"/>
      <c r="ID292" s="898"/>
      <c r="IE292" s="898"/>
      <c r="IF292" s="898"/>
      <c r="IG292" s="898"/>
      <c r="IT292" s="898"/>
      <c r="IU292" s="898"/>
      <c r="IV292" s="898"/>
      <c r="IW292" s="898"/>
      <c r="JJ292" s="898"/>
      <c r="JK292" s="898"/>
      <c r="JL292" s="898"/>
      <c r="JM292" s="898"/>
      <c r="JZ292" s="898"/>
      <c r="KA292" s="898"/>
      <c r="KB292" s="898"/>
      <c r="KC292" s="898"/>
      <c r="KP292" s="898"/>
      <c r="KQ292" s="898"/>
      <c r="KR292" s="898"/>
      <c r="KS292" s="898"/>
      <c r="LF292" s="898"/>
      <c r="LG292" s="898"/>
      <c r="LH292" s="898"/>
      <c r="LI292" s="898"/>
      <c r="LV292" s="898"/>
      <c r="LW292" s="898"/>
      <c r="LX292" s="898"/>
      <c r="LY292" s="898"/>
      <c r="ML292" s="898"/>
      <c r="MM292" s="898"/>
      <c r="MN292" s="898"/>
      <c r="MO292" s="898"/>
      <c r="NB292" s="898"/>
      <c r="NC292" s="898"/>
      <c r="ND292" s="898"/>
      <c r="NE292" s="898"/>
      <c r="NR292" s="898"/>
      <c r="NS292" s="898"/>
      <c r="NT292" s="898"/>
      <c r="NU292" s="898"/>
      <c r="OH292" s="898"/>
      <c r="OI292" s="898"/>
      <c r="OJ292" s="898"/>
      <c r="OK292" s="898"/>
      <c r="OX292" s="898"/>
      <c r="OY292" s="898"/>
      <c r="OZ292" s="898"/>
      <c r="PA292" s="898"/>
      <c r="PN292" s="898"/>
      <c r="PO292" s="898"/>
      <c r="PP292" s="898"/>
      <c r="PQ292" s="898"/>
      <c r="QD292" s="898"/>
      <c r="QE292" s="898"/>
      <c r="QF292" s="898"/>
      <c r="QG292" s="898"/>
      <c r="QT292" s="898"/>
      <c r="QU292" s="898"/>
      <c r="QV292" s="898"/>
      <c r="QW292" s="898"/>
    </row>
    <row r="293" ht="21" customHeight="1">
      <c r="A293" s="960"/>
      <c r="B293" s="960"/>
      <c r="C293" s="960"/>
      <c r="D293" s="960"/>
      <c r="E293" s="960"/>
      <c r="F293" s="960"/>
      <c r="G293" s="960"/>
      <c r="H293" s="960"/>
      <c r="I293" s="960"/>
      <c r="J293" s="960"/>
      <c r="K293" s="960"/>
      <c r="L293" s="960"/>
      <c r="M293" s="960"/>
      <c r="N293" s="960"/>
      <c r="O293" s="960"/>
      <c r="P293" s="960"/>
      <c r="AE293" s="898"/>
      <c r="AF293" s="898"/>
      <c r="AG293" s="898"/>
      <c r="AT293" s="898"/>
      <c r="AU293" s="898"/>
      <c r="AV293" s="898"/>
      <c r="AW293" s="898"/>
      <c r="BJ293" s="898"/>
      <c r="BK293" s="898"/>
      <c r="BL293" s="898"/>
      <c r="BM293" s="898"/>
      <c r="BZ293" s="898"/>
      <c r="CA293" s="898"/>
      <c r="CB293" s="898"/>
      <c r="CC293" s="898"/>
      <c r="CP293" s="898"/>
      <c r="CQ293" s="898"/>
      <c r="CR293" s="898"/>
      <c r="CS293" s="898"/>
      <c r="DF293" s="898"/>
      <c r="DG293" s="898"/>
      <c r="DH293" s="898"/>
      <c r="DI293" s="898"/>
      <c r="DV293" s="898"/>
      <c r="DW293" s="898"/>
      <c r="DX293" s="898"/>
      <c r="DY293" s="898"/>
      <c r="EL293" s="898"/>
      <c r="EM293" s="898"/>
      <c r="EN293" s="898"/>
      <c r="EO293" s="898"/>
      <c r="FB293" s="898"/>
      <c r="FC293" s="898"/>
      <c r="FD293" s="898"/>
      <c r="FE293" s="898"/>
      <c r="FR293" s="898"/>
      <c r="FS293" s="898"/>
      <c r="FT293" s="898"/>
      <c r="FU293" s="898"/>
      <c r="GH293" s="898"/>
      <c r="GI293" s="898"/>
      <c r="GJ293" s="898"/>
      <c r="GK293" s="898"/>
      <c r="GX293" s="898"/>
      <c r="GY293" s="898"/>
      <c r="GZ293" s="898"/>
      <c r="HA293" s="898"/>
      <c r="HN293" s="898"/>
      <c r="HO293" s="898"/>
      <c r="HP293" s="898"/>
      <c r="HQ293" s="898"/>
      <c r="ID293" s="898"/>
      <c r="IE293" s="898"/>
      <c r="IF293" s="898"/>
      <c r="IG293" s="898"/>
      <c r="IT293" s="898"/>
      <c r="IU293" s="898"/>
      <c r="IV293" s="898"/>
      <c r="IW293" s="898"/>
      <c r="JJ293" s="898"/>
      <c r="JK293" s="898"/>
      <c r="JL293" s="898"/>
      <c r="JM293" s="898"/>
      <c r="JZ293" s="898"/>
      <c r="KA293" s="898"/>
      <c r="KB293" s="898"/>
      <c r="KC293" s="898"/>
      <c r="KP293" s="898"/>
      <c r="KQ293" s="898"/>
      <c r="KR293" s="898"/>
      <c r="KS293" s="898"/>
      <c r="LF293" s="898"/>
      <c r="LG293" s="898"/>
      <c r="LH293" s="898"/>
      <c r="LI293" s="898"/>
      <c r="LV293" s="898"/>
      <c r="LW293" s="898"/>
      <c r="LX293" s="898"/>
      <c r="LY293" s="898"/>
      <c r="ML293" s="898"/>
      <c r="MM293" s="898"/>
      <c r="MN293" s="898"/>
      <c r="MO293" s="898"/>
      <c r="NB293" s="898"/>
      <c r="NC293" s="898"/>
      <c r="ND293" s="898"/>
      <c r="NE293" s="898"/>
      <c r="NR293" s="898"/>
      <c r="NS293" s="898"/>
      <c r="NT293" s="898"/>
      <c r="NU293" s="898"/>
      <c r="OH293" s="898"/>
      <c r="OI293" s="898"/>
      <c r="OJ293" s="898"/>
      <c r="OK293" s="898"/>
      <c r="OX293" s="898"/>
      <c r="OY293" s="898"/>
      <c r="OZ293" s="898"/>
      <c r="PA293" s="898"/>
      <c r="PN293" s="898"/>
      <c r="PO293" s="898"/>
      <c r="PP293" s="898"/>
      <c r="PQ293" s="898"/>
      <c r="QD293" s="898"/>
      <c r="QE293" s="898"/>
      <c r="QF293" s="898"/>
      <c r="QG293" s="898"/>
      <c r="QT293" s="898"/>
      <c r="QU293" s="898"/>
      <c r="QV293" s="898"/>
      <c r="QW293" s="898"/>
    </row>
    <row r="294" ht="21" customHeight="1">
      <c r="A294" s="960"/>
      <c r="B294" s="960"/>
      <c r="C294" s="960"/>
      <c r="D294" s="960"/>
      <c r="E294" s="960"/>
      <c r="F294" s="960"/>
      <c r="G294" s="960"/>
      <c r="H294" s="960"/>
      <c r="I294" s="960"/>
      <c r="J294" s="960"/>
      <c r="K294" s="960"/>
      <c r="L294" s="960"/>
      <c r="M294" s="960"/>
      <c r="N294" s="960"/>
      <c r="O294" s="960"/>
      <c r="P294" s="960"/>
      <c r="AE294" s="898"/>
      <c r="AF294" s="898"/>
      <c r="AG294" s="898"/>
      <c r="AT294" s="898"/>
      <c r="AU294" s="898"/>
      <c r="AV294" s="898"/>
      <c r="AW294" s="898"/>
      <c r="BJ294" s="898"/>
      <c r="BK294" s="898"/>
      <c r="BL294" s="898"/>
      <c r="BM294" s="898"/>
      <c r="BZ294" s="898"/>
      <c r="CA294" s="898"/>
      <c r="CB294" s="898"/>
      <c r="CC294" s="898"/>
      <c r="CP294" s="898"/>
      <c r="CQ294" s="898"/>
      <c r="CR294" s="898"/>
      <c r="CS294" s="898"/>
      <c r="DF294" s="898"/>
      <c r="DG294" s="898"/>
      <c r="DH294" s="898"/>
      <c r="DI294" s="898"/>
      <c r="DV294" s="898"/>
      <c r="DW294" s="898"/>
      <c r="DX294" s="898"/>
      <c r="DY294" s="898"/>
      <c r="EL294" s="898"/>
      <c r="EM294" s="898"/>
      <c r="EN294" s="898"/>
      <c r="EO294" s="898"/>
      <c r="FB294" s="898"/>
      <c r="FC294" s="898"/>
      <c r="FD294" s="898"/>
      <c r="FE294" s="898"/>
      <c r="FR294" s="898"/>
      <c r="FS294" s="898"/>
      <c r="FT294" s="898"/>
      <c r="FU294" s="898"/>
      <c r="GH294" s="898"/>
      <c r="GI294" s="898"/>
      <c r="GJ294" s="898"/>
      <c r="GK294" s="898"/>
      <c r="GX294" s="898"/>
      <c r="GY294" s="898"/>
      <c r="GZ294" s="898"/>
      <c r="HA294" s="898"/>
      <c r="HN294" s="898"/>
      <c r="HO294" s="898"/>
      <c r="HP294" s="898"/>
      <c r="HQ294" s="898"/>
      <c r="ID294" s="898"/>
      <c r="IE294" s="898"/>
      <c r="IF294" s="898"/>
      <c r="IG294" s="898"/>
      <c r="IT294" s="898"/>
      <c r="IU294" s="898"/>
      <c r="IV294" s="898"/>
      <c r="IW294" s="898"/>
      <c r="JJ294" s="898"/>
      <c r="JK294" s="898"/>
      <c r="JL294" s="898"/>
      <c r="JM294" s="898"/>
      <c r="JZ294" s="898"/>
      <c r="KA294" s="898"/>
      <c r="KB294" s="898"/>
      <c r="KC294" s="898"/>
      <c r="KP294" s="898"/>
      <c r="KQ294" s="898"/>
      <c r="KR294" s="898"/>
      <c r="KS294" s="898"/>
      <c r="LF294" s="898"/>
      <c r="LG294" s="898"/>
      <c r="LH294" s="898"/>
      <c r="LI294" s="898"/>
      <c r="LV294" s="898"/>
      <c r="LW294" s="898"/>
      <c r="LX294" s="898"/>
      <c r="LY294" s="898"/>
      <c r="ML294" s="898"/>
      <c r="MM294" s="898"/>
      <c r="MN294" s="898"/>
      <c r="MO294" s="898"/>
      <c r="NB294" s="898"/>
      <c r="NC294" s="898"/>
      <c r="ND294" s="898"/>
      <c r="NE294" s="898"/>
      <c r="NR294" s="898"/>
      <c r="NS294" s="898"/>
      <c r="NT294" s="898"/>
      <c r="NU294" s="898"/>
      <c r="OH294" s="898"/>
      <c r="OI294" s="898"/>
      <c r="OJ294" s="898"/>
      <c r="OK294" s="898"/>
      <c r="OX294" s="898"/>
      <c r="OY294" s="898"/>
      <c r="OZ294" s="898"/>
      <c r="PA294" s="898"/>
      <c r="PN294" s="898"/>
      <c r="PO294" s="898"/>
      <c r="PP294" s="898"/>
      <c r="PQ294" s="898"/>
      <c r="QD294" s="898"/>
      <c r="QE294" s="898"/>
      <c r="QF294" s="898"/>
      <c r="QG294" s="898"/>
      <c r="QT294" s="898"/>
      <c r="QU294" s="898"/>
      <c r="QV294" s="898"/>
      <c r="QW294" s="898"/>
    </row>
    <row r="295" ht="21" customHeight="1">
      <c r="A295" s="960"/>
      <c r="B295" s="960"/>
      <c r="C295" s="960"/>
      <c r="D295" s="960"/>
      <c r="E295" s="960"/>
      <c r="F295" s="960"/>
      <c r="G295" s="960"/>
      <c r="H295" s="960"/>
      <c r="I295" s="960"/>
      <c r="J295" s="960"/>
      <c r="K295" s="960"/>
      <c r="L295" s="960"/>
      <c r="M295" s="960"/>
      <c r="N295" s="960"/>
      <c r="O295" s="960"/>
      <c r="P295" s="960"/>
      <c r="AE295" s="898"/>
      <c r="AF295" s="898"/>
      <c r="AG295" s="898"/>
      <c r="AT295" s="898"/>
      <c r="AU295" s="898"/>
      <c r="AV295" s="898"/>
      <c r="AW295" s="898"/>
      <c r="BJ295" s="898"/>
      <c r="BK295" s="898"/>
      <c r="BL295" s="898"/>
      <c r="BM295" s="898"/>
      <c r="BZ295" s="898"/>
      <c r="CA295" s="898"/>
      <c r="CB295" s="898"/>
      <c r="CC295" s="898"/>
      <c r="CP295" s="898"/>
      <c r="CQ295" s="898"/>
      <c r="CR295" s="898"/>
      <c r="CS295" s="898"/>
      <c r="DF295" s="898"/>
      <c r="DG295" s="898"/>
      <c r="DH295" s="898"/>
      <c r="DI295" s="898"/>
      <c r="DV295" s="898"/>
      <c r="DW295" s="898"/>
      <c r="DX295" s="898"/>
      <c r="DY295" s="898"/>
      <c r="EL295" s="898"/>
      <c r="EM295" s="898"/>
      <c r="EN295" s="898"/>
      <c r="EO295" s="898"/>
      <c r="FB295" s="898"/>
      <c r="FC295" s="898"/>
      <c r="FD295" s="898"/>
      <c r="FE295" s="898"/>
      <c r="FR295" s="898"/>
      <c r="FS295" s="898"/>
      <c r="FT295" s="898"/>
      <c r="FU295" s="898"/>
      <c r="GH295" s="898"/>
      <c r="GI295" s="898"/>
      <c r="GJ295" s="898"/>
      <c r="GK295" s="898"/>
      <c r="GX295" s="898"/>
      <c r="GY295" s="898"/>
      <c r="GZ295" s="898"/>
      <c r="HA295" s="898"/>
      <c r="HN295" s="898"/>
      <c r="HO295" s="898"/>
      <c r="HP295" s="898"/>
      <c r="HQ295" s="898"/>
      <c r="ID295" s="898"/>
      <c r="IE295" s="898"/>
      <c r="IF295" s="898"/>
      <c r="IG295" s="898"/>
      <c r="IT295" s="898"/>
      <c r="IU295" s="898"/>
      <c r="IV295" s="898"/>
      <c r="IW295" s="898"/>
      <c r="JJ295" s="898"/>
      <c r="JK295" s="898"/>
      <c r="JL295" s="898"/>
      <c r="JM295" s="898"/>
      <c r="JZ295" s="898"/>
      <c r="KA295" s="898"/>
      <c r="KB295" s="898"/>
      <c r="KC295" s="898"/>
      <c r="KP295" s="898"/>
      <c r="KQ295" s="898"/>
      <c r="KR295" s="898"/>
      <c r="KS295" s="898"/>
      <c r="LF295" s="898"/>
      <c r="LG295" s="898"/>
      <c r="LH295" s="898"/>
      <c r="LI295" s="898"/>
      <c r="LV295" s="898"/>
      <c r="LW295" s="898"/>
      <c r="LX295" s="898"/>
      <c r="LY295" s="898"/>
      <c r="ML295" s="898"/>
      <c r="MM295" s="898"/>
      <c r="MN295" s="898"/>
      <c r="MO295" s="898"/>
      <c r="NB295" s="898"/>
      <c r="NC295" s="898"/>
      <c r="ND295" s="898"/>
      <c r="NE295" s="898"/>
      <c r="NR295" s="898"/>
      <c r="NS295" s="898"/>
      <c r="NT295" s="898"/>
      <c r="NU295" s="898"/>
      <c r="OH295" s="898"/>
      <c r="OI295" s="898"/>
      <c r="OJ295" s="898"/>
      <c r="OK295" s="898"/>
      <c r="OX295" s="898"/>
      <c r="OY295" s="898"/>
      <c r="OZ295" s="898"/>
      <c r="PA295" s="898"/>
      <c r="PN295" s="898"/>
      <c r="PO295" s="898"/>
      <c r="PP295" s="898"/>
      <c r="PQ295" s="898"/>
      <c r="QD295" s="898"/>
      <c r="QE295" s="898"/>
      <c r="QF295" s="898"/>
      <c r="QG295" s="898"/>
      <c r="QT295" s="898"/>
      <c r="QU295" s="898"/>
      <c r="QV295" s="898"/>
      <c r="QW295" s="898"/>
    </row>
    <row r="296" ht="21" customHeight="1">
      <c r="A296" s="960"/>
      <c r="B296" s="960"/>
      <c r="C296" s="960"/>
      <c r="D296" s="960"/>
      <c r="E296" s="960"/>
      <c r="F296" s="960"/>
      <c r="G296" s="960"/>
      <c r="H296" s="960"/>
      <c r="I296" s="960"/>
      <c r="J296" s="960"/>
      <c r="K296" s="960"/>
      <c r="L296" s="960"/>
      <c r="M296" s="960"/>
      <c r="N296" s="960"/>
      <c r="O296" s="960"/>
      <c r="P296" s="960"/>
      <c r="AE296" s="898"/>
      <c r="AF296" s="898"/>
      <c r="AG296" s="898"/>
      <c r="AT296" s="898"/>
      <c r="AU296" s="898"/>
      <c r="AV296" s="898"/>
      <c r="AW296" s="898"/>
      <c r="BJ296" s="898"/>
      <c r="BK296" s="898"/>
      <c r="BL296" s="898"/>
      <c r="BM296" s="898"/>
      <c r="BZ296" s="898"/>
      <c r="CA296" s="898"/>
      <c r="CB296" s="898"/>
      <c r="CC296" s="898"/>
      <c r="CP296" s="898"/>
      <c r="CQ296" s="898"/>
      <c r="CR296" s="898"/>
      <c r="CS296" s="898"/>
      <c r="DF296" s="898"/>
      <c r="DG296" s="898"/>
      <c r="DH296" s="898"/>
      <c r="DI296" s="898"/>
      <c r="DV296" s="898"/>
      <c r="DW296" s="898"/>
      <c r="DX296" s="898"/>
      <c r="DY296" s="898"/>
      <c r="EL296" s="898"/>
      <c r="EM296" s="898"/>
      <c r="EN296" s="898"/>
      <c r="EO296" s="898"/>
      <c r="FB296" s="898"/>
      <c r="FC296" s="898"/>
      <c r="FD296" s="898"/>
      <c r="FE296" s="898"/>
      <c r="FR296" s="898"/>
      <c r="FS296" s="898"/>
      <c r="FT296" s="898"/>
      <c r="FU296" s="898"/>
      <c r="GH296" s="898"/>
      <c r="GI296" s="898"/>
      <c r="GJ296" s="898"/>
      <c r="GK296" s="898"/>
      <c r="GX296" s="898"/>
      <c r="GY296" s="898"/>
      <c r="GZ296" s="898"/>
      <c r="HA296" s="898"/>
      <c r="HN296" s="898"/>
      <c r="HO296" s="898"/>
      <c r="HP296" s="898"/>
      <c r="HQ296" s="898"/>
      <c r="ID296" s="898"/>
      <c r="IE296" s="898"/>
      <c r="IF296" s="898"/>
      <c r="IG296" s="898"/>
      <c r="IT296" s="898"/>
      <c r="IU296" s="898"/>
      <c r="IV296" s="898"/>
      <c r="IW296" s="898"/>
      <c r="JJ296" s="898"/>
      <c r="JK296" s="898"/>
      <c r="JL296" s="898"/>
      <c r="JM296" s="898"/>
      <c r="JZ296" s="898"/>
      <c r="KA296" s="898"/>
      <c r="KB296" s="898"/>
      <c r="KC296" s="898"/>
      <c r="KP296" s="898"/>
      <c r="KQ296" s="898"/>
      <c r="KR296" s="898"/>
      <c r="KS296" s="898"/>
      <c r="LF296" s="898"/>
      <c r="LG296" s="898"/>
      <c r="LH296" s="898"/>
      <c r="LI296" s="898"/>
      <c r="LV296" s="898"/>
      <c r="LW296" s="898"/>
      <c r="LX296" s="898"/>
      <c r="LY296" s="898"/>
      <c r="ML296" s="898"/>
      <c r="MM296" s="898"/>
      <c r="MN296" s="898"/>
      <c r="MO296" s="898"/>
      <c r="NB296" s="898"/>
      <c r="NC296" s="898"/>
      <c r="ND296" s="898"/>
      <c r="NE296" s="898"/>
      <c r="NR296" s="898"/>
      <c r="NS296" s="898"/>
      <c r="NT296" s="898"/>
      <c r="NU296" s="898"/>
      <c r="OH296" s="898"/>
      <c r="OI296" s="898"/>
      <c r="OJ296" s="898"/>
      <c r="OK296" s="898"/>
      <c r="OX296" s="898"/>
      <c r="OY296" s="898"/>
      <c r="OZ296" s="898"/>
      <c r="PA296" s="898"/>
      <c r="PN296" s="898"/>
      <c r="PO296" s="898"/>
      <c r="PP296" s="898"/>
      <c r="PQ296" s="898"/>
      <c r="QD296" s="898"/>
      <c r="QE296" s="898"/>
      <c r="QF296" s="898"/>
      <c r="QG296" s="898"/>
      <c r="QT296" s="898"/>
      <c r="QU296" s="898"/>
      <c r="QV296" s="898"/>
      <c r="QW296" s="898"/>
    </row>
    <row r="297" ht="21" customHeight="1">
      <c r="A297" s="960"/>
      <c r="B297" s="960"/>
      <c r="C297" s="960"/>
      <c r="D297" s="960"/>
      <c r="E297" s="960"/>
      <c r="F297" s="960"/>
      <c r="G297" s="960"/>
      <c r="H297" s="960"/>
      <c r="I297" s="960"/>
      <c r="J297" s="960"/>
      <c r="K297" s="960"/>
      <c r="L297" s="960"/>
      <c r="M297" s="960"/>
      <c r="N297" s="960"/>
      <c r="O297" s="960"/>
      <c r="P297" s="960"/>
      <c r="AE297" s="898"/>
      <c r="AF297" s="898"/>
      <c r="AG297" s="898"/>
      <c r="AT297" s="898"/>
      <c r="AU297" s="898"/>
      <c r="AV297" s="898"/>
      <c r="AW297" s="898"/>
      <c r="BJ297" s="898"/>
      <c r="BK297" s="898"/>
      <c r="BL297" s="898"/>
      <c r="BM297" s="898"/>
      <c r="BZ297" s="898"/>
      <c r="CA297" s="898"/>
      <c r="CB297" s="898"/>
      <c r="CC297" s="898"/>
      <c r="CP297" s="898"/>
      <c r="CQ297" s="898"/>
      <c r="CR297" s="898"/>
      <c r="CS297" s="898"/>
      <c r="DF297" s="898"/>
      <c r="DG297" s="898"/>
      <c r="DH297" s="898"/>
      <c r="DI297" s="898"/>
      <c r="DV297" s="898"/>
      <c r="DW297" s="898"/>
      <c r="DX297" s="898"/>
      <c r="DY297" s="898"/>
      <c r="EL297" s="898"/>
      <c r="EM297" s="898"/>
      <c r="EN297" s="898"/>
      <c r="EO297" s="898"/>
      <c r="FB297" s="898"/>
      <c r="FC297" s="898"/>
      <c r="FD297" s="898"/>
      <c r="FE297" s="898"/>
      <c r="FR297" s="898"/>
      <c r="FS297" s="898"/>
      <c r="FT297" s="898"/>
      <c r="FU297" s="898"/>
      <c r="GH297" s="898"/>
      <c r="GI297" s="898"/>
      <c r="GJ297" s="898"/>
      <c r="GK297" s="898"/>
      <c r="GX297" s="898"/>
      <c r="GY297" s="898"/>
      <c r="GZ297" s="898"/>
      <c r="HA297" s="898"/>
      <c r="HN297" s="898"/>
      <c r="HO297" s="898"/>
      <c r="HP297" s="898"/>
      <c r="HQ297" s="898"/>
      <c r="ID297" s="898"/>
      <c r="IE297" s="898"/>
      <c r="IF297" s="898"/>
      <c r="IG297" s="898"/>
      <c r="IT297" s="898"/>
      <c r="IU297" s="898"/>
      <c r="IV297" s="898"/>
      <c r="IW297" s="898"/>
      <c r="JJ297" s="898"/>
      <c r="JK297" s="898"/>
      <c r="JL297" s="898"/>
      <c r="JM297" s="898"/>
      <c r="JZ297" s="898"/>
      <c r="KA297" s="898"/>
      <c r="KB297" s="898"/>
      <c r="KC297" s="898"/>
      <c r="KP297" s="898"/>
      <c r="KQ297" s="898"/>
      <c r="KR297" s="898"/>
      <c r="KS297" s="898"/>
      <c r="LF297" s="898"/>
      <c r="LG297" s="898"/>
      <c r="LH297" s="898"/>
      <c r="LI297" s="898"/>
      <c r="LV297" s="898"/>
      <c r="LW297" s="898"/>
      <c r="LX297" s="898"/>
      <c r="LY297" s="898"/>
      <c r="ML297" s="898"/>
      <c r="MM297" s="898"/>
      <c r="MN297" s="898"/>
      <c r="MO297" s="898"/>
      <c r="NB297" s="898"/>
      <c r="NC297" s="898"/>
      <c r="ND297" s="898"/>
      <c r="NE297" s="898"/>
      <c r="NR297" s="898"/>
      <c r="NS297" s="898"/>
      <c r="NT297" s="898"/>
      <c r="NU297" s="898"/>
      <c r="OH297" s="898"/>
      <c r="OI297" s="898"/>
      <c r="OJ297" s="898"/>
      <c r="OK297" s="898"/>
      <c r="OX297" s="898"/>
      <c r="OY297" s="898"/>
      <c r="OZ297" s="898"/>
      <c r="PA297" s="898"/>
      <c r="PN297" s="898"/>
      <c r="PO297" s="898"/>
      <c r="PP297" s="898"/>
      <c r="PQ297" s="898"/>
      <c r="QD297" s="898"/>
      <c r="QE297" s="898"/>
      <c r="QF297" s="898"/>
      <c r="QG297" s="898"/>
      <c r="QT297" s="898"/>
      <c r="QU297" s="898"/>
      <c r="QV297" s="898"/>
      <c r="QW297" s="898"/>
    </row>
    <row r="298" ht="21" customHeight="1">
      <c r="A298" s="960"/>
      <c r="B298" s="960"/>
      <c r="C298" s="960"/>
      <c r="D298" s="960"/>
      <c r="E298" s="960"/>
      <c r="F298" s="960"/>
      <c r="G298" s="960"/>
      <c r="H298" s="960"/>
      <c r="I298" s="960"/>
      <c r="J298" s="960"/>
      <c r="K298" s="960"/>
      <c r="L298" s="960"/>
      <c r="M298" s="960"/>
      <c r="N298" s="960"/>
      <c r="O298" s="960"/>
      <c r="P298" s="960"/>
      <c r="AE298" s="898"/>
      <c r="AF298" s="898"/>
      <c r="AG298" s="898"/>
      <c r="AT298" s="898"/>
      <c r="AU298" s="898"/>
      <c r="AV298" s="898"/>
      <c r="AW298" s="898"/>
      <c r="BJ298" s="898"/>
      <c r="BK298" s="898"/>
      <c r="BL298" s="898"/>
      <c r="BM298" s="898"/>
      <c r="BZ298" s="898"/>
      <c r="CA298" s="898"/>
      <c r="CB298" s="898"/>
      <c r="CC298" s="898"/>
      <c r="CP298" s="898"/>
      <c r="CQ298" s="898"/>
      <c r="CR298" s="898"/>
      <c r="CS298" s="898"/>
      <c r="DF298" s="898"/>
      <c r="DG298" s="898"/>
      <c r="DH298" s="898"/>
      <c r="DI298" s="898"/>
      <c r="DV298" s="898"/>
      <c r="DW298" s="898"/>
      <c r="DX298" s="898"/>
      <c r="DY298" s="898"/>
      <c r="EL298" s="898"/>
      <c r="EM298" s="898"/>
      <c r="EN298" s="898"/>
      <c r="EO298" s="898"/>
      <c r="FB298" s="898"/>
      <c r="FC298" s="898"/>
      <c r="FD298" s="898"/>
      <c r="FE298" s="898"/>
      <c r="FR298" s="898"/>
      <c r="FS298" s="898"/>
      <c r="FT298" s="898"/>
      <c r="FU298" s="898"/>
      <c r="GH298" s="898"/>
      <c r="GI298" s="898"/>
      <c r="GJ298" s="898"/>
      <c r="GK298" s="898"/>
      <c r="GX298" s="898"/>
      <c r="GY298" s="898"/>
      <c r="GZ298" s="898"/>
      <c r="HA298" s="898"/>
      <c r="HN298" s="898"/>
      <c r="HO298" s="898"/>
      <c r="HP298" s="898"/>
      <c r="HQ298" s="898"/>
      <c r="ID298" s="898"/>
      <c r="IE298" s="898"/>
      <c r="IF298" s="898"/>
      <c r="IG298" s="898"/>
      <c r="IT298" s="898"/>
      <c r="IU298" s="898"/>
      <c r="IV298" s="898"/>
      <c r="IW298" s="898"/>
      <c r="JJ298" s="898"/>
      <c r="JK298" s="898"/>
      <c r="JL298" s="898"/>
      <c r="JM298" s="898"/>
      <c r="JZ298" s="898"/>
      <c r="KA298" s="898"/>
      <c r="KB298" s="898"/>
      <c r="KC298" s="898"/>
      <c r="KP298" s="898"/>
      <c r="KQ298" s="898"/>
      <c r="KR298" s="898"/>
      <c r="KS298" s="898"/>
      <c r="LF298" s="898"/>
      <c r="LG298" s="898"/>
      <c r="LH298" s="898"/>
      <c r="LI298" s="898"/>
      <c r="LV298" s="898"/>
      <c r="LW298" s="898"/>
      <c r="LX298" s="898"/>
      <c r="LY298" s="898"/>
      <c r="ML298" s="898"/>
      <c r="MM298" s="898"/>
      <c r="MN298" s="898"/>
      <c r="MO298" s="898"/>
      <c r="NB298" s="898"/>
      <c r="NC298" s="898"/>
      <c r="ND298" s="898"/>
      <c r="NE298" s="898"/>
      <c r="NR298" s="898"/>
      <c r="NS298" s="898"/>
      <c r="NT298" s="898"/>
      <c r="NU298" s="898"/>
      <c r="OH298" s="898"/>
      <c r="OI298" s="898"/>
      <c r="OJ298" s="898"/>
      <c r="OK298" s="898"/>
      <c r="OX298" s="898"/>
      <c r="OY298" s="898"/>
      <c r="OZ298" s="898"/>
      <c r="PA298" s="898"/>
      <c r="PN298" s="898"/>
      <c r="PO298" s="898"/>
      <c r="PP298" s="898"/>
      <c r="PQ298" s="898"/>
      <c r="QD298" s="898"/>
      <c r="QE298" s="898"/>
      <c r="QF298" s="898"/>
      <c r="QG298" s="898"/>
      <c r="QT298" s="898"/>
      <c r="QU298" s="898"/>
      <c r="QV298" s="898"/>
      <c r="QW298" s="898"/>
    </row>
    <row r="299" ht="21" customHeight="1">
      <c r="A299" s="960"/>
      <c r="B299" s="960"/>
      <c r="C299" s="960"/>
      <c r="D299" s="960"/>
      <c r="E299" s="960"/>
      <c r="F299" s="960"/>
      <c r="G299" s="960"/>
      <c r="H299" s="960"/>
      <c r="I299" s="960"/>
      <c r="J299" s="960"/>
      <c r="K299" s="960"/>
      <c r="L299" s="960"/>
      <c r="M299" s="960"/>
      <c r="N299" s="960"/>
      <c r="O299" s="960"/>
      <c r="P299" s="960"/>
      <c r="AE299" s="898"/>
      <c r="AF299" s="898"/>
      <c r="AG299" s="898"/>
      <c r="AT299" s="898"/>
      <c r="AU299" s="898"/>
      <c r="AV299" s="898"/>
      <c r="AW299" s="898"/>
      <c r="BJ299" s="898"/>
      <c r="BK299" s="898"/>
      <c r="BL299" s="898"/>
      <c r="BM299" s="898"/>
      <c r="BZ299" s="898"/>
      <c r="CA299" s="898"/>
      <c r="CB299" s="898"/>
      <c r="CC299" s="898"/>
      <c r="CP299" s="898"/>
      <c r="CQ299" s="898"/>
      <c r="CR299" s="898"/>
      <c r="CS299" s="898"/>
      <c r="DF299" s="898"/>
      <c r="DG299" s="898"/>
      <c r="DH299" s="898"/>
      <c r="DI299" s="898"/>
      <c r="DV299" s="898"/>
      <c r="DW299" s="898"/>
      <c r="DX299" s="898"/>
      <c r="DY299" s="898"/>
      <c r="EL299" s="898"/>
      <c r="EM299" s="898"/>
      <c r="EN299" s="898"/>
      <c r="EO299" s="898"/>
      <c r="FB299" s="898"/>
      <c r="FC299" s="898"/>
      <c r="FD299" s="898"/>
      <c r="FE299" s="898"/>
      <c r="FR299" s="898"/>
      <c r="FS299" s="898"/>
      <c r="FT299" s="898"/>
      <c r="FU299" s="898"/>
      <c r="GH299" s="898"/>
      <c r="GI299" s="898"/>
      <c r="GJ299" s="898"/>
      <c r="GK299" s="898"/>
      <c r="GX299" s="898"/>
      <c r="GY299" s="898"/>
      <c r="GZ299" s="898"/>
      <c r="HA299" s="898"/>
      <c r="HN299" s="898"/>
      <c r="HO299" s="898"/>
      <c r="HP299" s="898"/>
      <c r="HQ299" s="898"/>
      <c r="ID299" s="898"/>
      <c r="IE299" s="898"/>
      <c r="IF299" s="898"/>
      <c r="IG299" s="898"/>
      <c r="IT299" s="898"/>
      <c r="IU299" s="898"/>
      <c r="IV299" s="898"/>
      <c r="IW299" s="898"/>
      <c r="JJ299" s="898"/>
      <c r="JK299" s="898"/>
      <c r="JL299" s="898"/>
      <c r="JM299" s="898"/>
      <c r="JZ299" s="898"/>
      <c r="KA299" s="898"/>
      <c r="KB299" s="898"/>
      <c r="KC299" s="898"/>
      <c r="KP299" s="898"/>
      <c r="KQ299" s="898"/>
      <c r="KR299" s="898"/>
      <c r="KS299" s="898"/>
      <c r="LF299" s="898"/>
      <c r="LG299" s="898"/>
      <c r="LH299" s="898"/>
      <c r="LI299" s="898"/>
      <c r="LV299" s="898"/>
      <c r="LW299" s="898"/>
      <c r="LX299" s="898"/>
      <c r="LY299" s="898"/>
      <c r="ML299" s="898"/>
      <c r="MM299" s="898"/>
      <c r="MN299" s="898"/>
      <c r="MO299" s="898"/>
      <c r="NB299" s="898"/>
      <c r="NC299" s="898"/>
      <c r="ND299" s="898"/>
      <c r="NE299" s="898"/>
      <c r="NR299" s="898"/>
      <c r="NS299" s="898"/>
      <c r="NT299" s="898"/>
      <c r="NU299" s="898"/>
      <c r="OH299" s="898"/>
      <c r="OI299" s="898"/>
      <c r="OJ299" s="898"/>
      <c r="OK299" s="898"/>
      <c r="OX299" s="898"/>
      <c r="OY299" s="898"/>
      <c r="OZ299" s="898"/>
      <c r="PA299" s="898"/>
      <c r="PN299" s="898"/>
      <c r="PO299" s="898"/>
      <c r="PP299" s="898"/>
      <c r="PQ299" s="898"/>
      <c r="QD299" s="898"/>
      <c r="QE299" s="898"/>
      <c r="QF299" s="898"/>
      <c r="QG299" s="898"/>
      <c r="QT299" s="898"/>
      <c r="QU299" s="898"/>
      <c r="QV299" s="898"/>
      <c r="QW299" s="898"/>
    </row>
    <row r="300" ht="21" customHeight="1">
      <c r="A300" s="960"/>
      <c r="B300" s="960"/>
      <c r="C300" s="960"/>
      <c r="D300" s="960"/>
      <c r="E300" s="960"/>
      <c r="F300" s="960"/>
      <c r="G300" s="960"/>
      <c r="H300" s="960"/>
      <c r="I300" s="960"/>
      <c r="J300" s="960"/>
      <c r="K300" s="960"/>
      <c r="L300" s="960"/>
      <c r="M300" s="960"/>
      <c r="N300" s="960"/>
      <c r="O300" s="960"/>
      <c r="P300" s="960"/>
      <c r="AE300" s="898"/>
      <c r="AF300" s="898"/>
      <c r="AG300" s="898"/>
      <c r="AT300" s="898"/>
      <c r="AU300" s="898"/>
      <c r="AV300" s="898"/>
      <c r="AW300" s="898"/>
      <c r="BJ300" s="898"/>
      <c r="BK300" s="898"/>
      <c r="BL300" s="898"/>
      <c r="BM300" s="898"/>
      <c r="BZ300" s="898"/>
      <c r="CA300" s="898"/>
      <c r="CB300" s="898"/>
      <c r="CC300" s="898"/>
      <c r="CP300" s="898"/>
      <c r="CQ300" s="898"/>
      <c r="CR300" s="898"/>
      <c r="CS300" s="898"/>
      <c r="DF300" s="898"/>
      <c r="DG300" s="898"/>
      <c r="DH300" s="898"/>
      <c r="DI300" s="898"/>
      <c r="DV300" s="898"/>
      <c r="DW300" s="898"/>
      <c r="DX300" s="898"/>
      <c r="DY300" s="898"/>
      <c r="EL300" s="898"/>
      <c r="EM300" s="898"/>
      <c r="EN300" s="898"/>
      <c r="EO300" s="898"/>
      <c r="FB300" s="898"/>
      <c r="FC300" s="898"/>
      <c r="FD300" s="898"/>
      <c r="FE300" s="898"/>
      <c r="FR300" s="898"/>
      <c r="FS300" s="898"/>
      <c r="FT300" s="898"/>
      <c r="FU300" s="898"/>
      <c r="GH300" s="898"/>
      <c r="GI300" s="898"/>
      <c r="GJ300" s="898"/>
      <c r="GK300" s="898"/>
      <c r="GX300" s="898"/>
      <c r="GY300" s="898"/>
      <c r="GZ300" s="898"/>
      <c r="HA300" s="898"/>
      <c r="HN300" s="898"/>
      <c r="HO300" s="898"/>
      <c r="HP300" s="898"/>
      <c r="HQ300" s="898"/>
      <c r="ID300" s="898"/>
      <c r="IE300" s="898"/>
      <c r="IF300" s="898"/>
      <c r="IG300" s="898"/>
      <c r="IT300" s="898"/>
      <c r="IU300" s="898"/>
      <c r="IV300" s="898"/>
      <c r="IW300" s="898"/>
      <c r="JJ300" s="898"/>
      <c r="JK300" s="898"/>
      <c r="JL300" s="898"/>
      <c r="JM300" s="898"/>
      <c r="JZ300" s="898"/>
      <c r="KA300" s="898"/>
      <c r="KB300" s="898"/>
      <c r="KC300" s="898"/>
      <c r="KP300" s="898"/>
      <c r="KQ300" s="898"/>
      <c r="KR300" s="898"/>
      <c r="KS300" s="898"/>
      <c r="LF300" s="898"/>
      <c r="LG300" s="898"/>
      <c r="LH300" s="898"/>
      <c r="LI300" s="898"/>
      <c r="LV300" s="898"/>
      <c r="LW300" s="898"/>
      <c r="LX300" s="898"/>
      <c r="LY300" s="898"/>
      <c r="ML300" s="898"/>
      <c r="MM300" s="898"/>
      <c r="MN300" s="898"/>
      <c r="MO300" s="898"/>
      <c r="NB300" s="898"/>
      <c r="NC300" s="898"/>
      <c r="ND300" s="898"/>
      <c r="NE300" s="898"/>
      <c r="NR300" s="898"/>
      <c r="NS300" s="898"/>
      <c r="NT300" s="898"/>
      <c r="NU300" s="898"/>
      <c r="OH300" s="898"/>
      <c r="OI300" s="898"/>
      <c r="OJ300" s="898"/>
      <c r="OK300" s="898"/>
      <c r="OX300" s="898"/>
      <c r="OY300" s="898"/>
      <c r="OZ300" s="898"/>
      <c r="PA300" s="898"/>
      <c r="PN300" s="898"/>
      <c r="PO300" s="898"/>
      <c r="PP300" s="898"/>
      <c r="PQ300" s="898"/>
      <c r="QD300" s="898"/>
      <c r="QE300" s="898"/>
      <c r="QF300" s="898"/>
      <c r="QG300" s="898"/>
      <c r="QT300" s="898"/>
      <c r="QU300" s="898"/>
      <c r="QV300" s="898"/>
      <c r="QW300" s="898"/>
    </row>
    <row r="301" ht="21" customHeight="1">
      <c r="A301" s="960"/>
      <c r="B301" s="960"/>
      <c r="C301" s="960"/>
      <c r="D301" s="960"/>
      <c r="E301" s="960"/>
      <c r="F301" s="960"/>
      <c r="G301" s="960"/>
      <c r="H301" s="960"/>
      <c r="I301" s="960"/>
      <c r="J301" s="960"/>
      <c r="K301" s="960"/>
      <c r="L301" s="960"/>
      <c r="M301" s="960"/>
      <c r="N301" s="960"/>
      <c r="O301" s="960"/>
      <c r="P301" s="960"/>
      <c r="AE301" s="898"/>
      <c r="AF301" s="898"/>
      <c r="AG301" s="898"/>
      <c r="AT301" s="898"/>
      <c r="AU301" s="898"/>
      <c r="AV301" s="898"/>
      <c r="AW301" s="898"/>
      <c r="BJ301" s="898"/>
      <c r="BK301" s="898"/>
      <c r="BL301" s="898"/>
      <c r="BM301" s="898"/>
      <c r="BZ301" s="898"/>
      <c r="CA301" s="898"/>
      <c r="CB301" s="898"/>
      <c r="CC301" s="898"/>
      <c r="CP301" s="898"/>
      <c r="CQ301" s="898"/>
      <c r="CR301" s="898"/>
      <c r="CS301" s="898"/>
      <c r="DF301" s="898"/>
      <c r="DG301" s="898"/>
      <c r="DH301" s="898"/>
      <c r="DI301" s="898"/>
      <c r="DV301" s="898"/>
      <c r="DW301" s="898"/>
      <c r="DX301" s="898"/>
      <c r="DY301" s="898"/>
      <c r="EL301" s="898"/>
      <c r="EM301" s="898"/>
      <c r="EN301" s="898"/>
      <c r="EO301" s="898"/>
      <c r="FB301" s="898"/>
      <c r="FC301" s="898"/>
      <c r="FD301" s="898"/>
      <c r="FE301" s="898"/>
      <c r="FR301" s="898"/>
      <c r="FS301" s="898"/>
      <c r="FT301" s="898"/>
      <c r="FU301" s="898"/>
      <c r="GH301" s="898"/>
      <c r="GI301" s="898"/>
      <c r="GJ301" s="898"/>
      <c r="GK301" s="898"/>
      <c r="GX301" s="898"/>
      <c r="GY301" s="898"/>
      <c r="GZ301" s="898"/>
      <c r="HA301" s="898"/>
      <c r="HN301" s="898"/>
      <c r="HO301" s="898"/>
      <c r="HP301" s="898"/>
      <c r="HQ301" s="898"/>
      <c r="ID301" s="898"/>
      <c r="IE301" s="898"/>
      <c r="IF301" s="898"/>
      <c r="IG301" s="898"/>
      <c r="IT301" s="898"/>
      <c r="IU301" s="898"/>
      <c r="IV301" s="898"/>
      <c r="IW301" s="898"/>
      <c r="JJ301" s="898"/>
      <c r="JK301" s="898"/>
      <c r="JL301" s="898"/>
      <c r="JM301" s="898"/>
      <c r="JZ301" s="898"/>
      <c r="KA301" s="898"/>
      <c r="KB301" s="898"/>
      <c r="KC301" s="898"/>
      <c r="KP301" s="898"/>
      <c r="KQ301" s="898"/>
      <c r="KR301" s="898"/>
      <c r="KS301" s="898"/>
      <c r="LF301" s="898"/>
      <c r="LG301" s="898"/>
      <c r="LH301" s="898"/>
      <c r="LI301" s="898"/>
      <c r="LV301" s="898"/>
      <c r="LW301" s="898"/>
      <c r="LX301" s="898"/>
      <c r="LY301" s="898"/>
      <c r="ML301" s="898"/>
      <c r="MM301" s="898"/>
      <c r="MN301" s="898"/>
      <c r="MO301" s="898"/>
      <c r="NB301" s="898"/>
      <c r="NC301" s="898"/>
      <c r="ND301" s="898"/>
      <c r="NE301" s="898"/>
      <c r="NR301" s="898"/>
      <c r="NS301" s="898"/>
      <c r="NT301" s="898"/>
      <c r="NU301" s="898"/>
      <c r="OH301" s="898"/>
      <c r="OI301" s="898"/>
      <c r="OJ301" s="898"/>
      <c r="OK301" s="898"/>
      <c r="OX301" s="898"/>
      <c r="OY301" s="898"/>
      <c r="OZ301" s="898"/>
      <c r="PA301" s="898"/>
      <c r="PN301" s="898"/>
      <c r="PO301" s="898"/>
      <c r="PP301" s="898"/>
      <c r="PQ301" s="898"/>
      <c r="QD301" s="898"/>
      <c r="QE301" s="898"/>
      <c r="QF301" s="898"/>
      <c r="QG301" s="898"/>
      <c r="QT301" s="898"/>
      <c r="QU301" s="898"/>
      <c r="QV301" s="898"/>
      <c r="QW301" s="898"/>
    </row>
    <row r="302" ht="21" customHeight="1">
      <c r="A302" s="960"/>
      <c r="B302" s="960"/>
      <c r="C302" s="960"/>
      <c r="D302" s="960"/>
      <c r="E302" s="960"/>
      <c r="F302" s="960"/>
      <c r="G302" s="960"/>
      <c r="H302" s="960"/>
      <c r="I302" s="960"/>
      <c r="J302" s="960"/>
      <c r="K302" s="960"/>
      <c r="L302" s="960"/>
      <c r="M302" s="960"/>
      <c r="N302" s="960"/>
      <c r="O302" s="960"/>
      <c r="P302" s="960"/>
      <c r="AE302" s="898"/>
      <c r="AF302" s="898"/>
      <c r="AG302" s="898"/>
      <c r="AT302" s="898"/>
      <c r="AU302" s="898"/>
      <c r="AV302" s="898"/>
      <c r="AW302" s="898"/>
      <c r="BJ302" s="898"/>
      <c r="BK302" s="898"/>
      <c r="BL302" s="898"/>
      <c r="BM302" s="898"/>
      <c r="BZ302" s="898"/>
      <c r="CA302" s="898"/>
      <c r="CB302" s="898"/>
      <c r="CC302" s="898"/>
      <c r="CP302" s="898"/>
      <c r="CQ302" s="898"/>
      <c r="CR302" s="898"/>
      <c r="CS302" s="898"/>
      <c r="DF302" s="898"/>
      <c r="DG302" s="898"/>
      <c r="DH302" s="898"/>
      <c r="DI302" s="898"/>
      <c r="DV302" s="898"/>
      <c r="DW302" s="898"/>
      <c r="DX302" s="898"/>
      <c r="DY302" s="898"/>
      <c r="EL302" s="898"/>
      <c r="EM302" s="898"/>
      <c r="EN302" s="898"/>
      <c r="EO302" s="898"/>
      <c r="FB302" s="898"/>
      <c r="FC302" s="898"/>
      <c r="FD302" s="898"/>
      <c r="FE302" s="898"/>
      <c r="FR302" s="898"/>
      <c r="FS302" s="898"/>
      <c r="FT302" s="898"/>
      <c r="FU302" s="898"/>
      <c r="GH302" s="898"/>
      <c r="GI302" s="898"/>
      <c r="GJ302" s="898"/>
      <c r="GK302" s="898"/>
      <c r="GX302" s="898"/>
      <c r="GY302" s="898"/>
      <c r="GZ302" s="898"/>
      <c r="HA302" s="898"/>
      <c r="HN302" s="898"/>
      <c r="HO302" s="898"/>
      <c r="HP302" s="898"/>
      <c r="HQ302" s="898"/>
      <c r="ID302" s="898"/>
      <c r="IE302" s="898"/>
      <c r="IF302" s="898"/>
      <c r="IG302" s="898"/>
      <c r="IT302" s="898"/>
      <c r="IU302" s="898"/>
      <c r="IV302" s="898"/>
      <c r="IW302" s="898"/>
      <c r="JJ302" s="898"/>
      <c r="JK302" s="898"/>
      <c r="JL302" s="898"/>
      <c r="JM302" s="898"/>
      <c r="JZ302" s="898"/>
      <c r="KA302" s="898"/>
      <c r="KB302" s="898"/>
      <c r="KC302" s="898"/>
      <c r="KP302" s="898"/>
      <c r="KQ302" s="898"/>
      <c r="KR302" s="898"/>
      <c r="KS302" s="898"/>
      <c r="LF302" s="898"/>
      <c r="LG302" s="898"/>
      <c r="LH302" s="898"/>
      <c r="LI302" s="898"/>
      <c r="LV302" s="898"/>
      <c r="LW302" s="898"/>
      <c r="LX302" s="898"/>
      <c r="LY302" s="898"/>
      <c r="ML302" s="898"/>
      <c r="MM302" s="898"/>
      <c r="MN302" s="898"/>
      <c r="MO302" s="898"/>
      <c r="NB302" s="898"/>
      <c r="NC302" s="898"/>
      <c r="ND302" s="898"/>
      <c r="NE302" s="898"/>
      <c r="NR302" s="898"/>
      <c r="NS302" s="898"/>
      <c r="NT302" s="898"/>
      <c r="NU302" s="898"/>
      <c r="OH302" s="898"/>
      <c r="OI302" s="898"/>
      <c r="OJ302" s="898"/>
      <c r="OK302" s="898"/>
      <c r="OX302" s="898"/>
      <c r="OY302" s="898"/>
      <c r="OZ302" s="898"/>
      <c r="PA302" s="898"/>
      <c r="PN302" s="898"/>
      <c r="PO302" s="898"/>
      <c r="PP302" s="898"/>
      <c r="PQ302" s="898"/>
      <c r="QD302" s="898"/>
      <c r="QE302" s="898"/>
      <c r="QF302" s="898"/>
      <c r="QG302" s="898"/>
      <c r="QT302" s="898"/>
      <c r="QU302" s="898"/>
      <c r="QV302" s="898"/>
      <c r="QW302" s="898"/>
    </row>
    <row r="303" ht="21" customHeight="1">
      <c r="I303" s="960"/>
      <c r="J303" s="960"/>
      <c r="M303" s="898"/>
      <c r="N303" s="898"/>
      <c r="O303" s="898"/>
      <c r="P303" s="898"/>
      <c r="AE303" s="898"/>
      <c r="AF303" s="898"/>
      <c r="AG303" s="898"/>
      <c r="AT303" s="898"/>
      <c r="AU303" s="898"/>
      <c r="AV303" s="898"/>
      <c r="AW303" s="898"/>
      <c r="BJ303" s="898"/>
      <c r="BK303" s="898"/>
      <c r="BL303" s="898"/>
      <c r="BM303" s="898"/>
      <c r="BZ303" s="898"/>
      <c r="CA303" s="898"/>
      <c r="CB303" s="898"/>
      <c r="CC303" s="898"/>
      <c r="CP303" s="898"/>
      <c r="CQ303" s="898"/>
      <c r="CR303" s="898"/>
      <c r="CS303" s="898"/>
      <c r="DF303" s="898"/>
      <c r="DG303" s="898"/>
      <c r="DH303" s="898"/>
      <c r="DI303" s="898"/>
      <c r="DV303" s="898"/>
      <c r="DW303" s="898"/>
      <c r="DX303" s="898"/>
      <c r="DY303" s="898"/>
      <c r="EL303" s="898"/>
      <c r="EM303" s="898"/>
      <c r="EN303" s="898"/>
      <c r="EO303" s="898"/>
      <c r="FB303" s="898"/>
      <c r="FC303" s="898"/>
      <c r="FD303" s="898"/>
      <c r="FE303" s="898"/>
      <c r="FR303" s="898"/>
      <c r="FS303" s="898"/>
      <c r="FT303" s="898"/>
      <c r="FU303" s="898"/>
      <c r="GH303" s="898"/>
      <c r="GI303" s="898"/>
      <c r="GJ303" s="898"/>
      <c r="GK303" s="898"/>
      <c r="GX303" s="898"/>
      <c r="GY303" s="898"/>
      <c r="GZ303" s="898"/>
      <c r="HA303" s="898"/>
      <c r="HN303" s="898"/>
      <c r="HO303" s="898"/>
      <c r="HP303" s="898"/>
      <c r="HQ303" s="898"/>
      <c r="ID303" s="898"/>
      <c r="IE303" s="898"/>
      <c r="IF303" s="898"/>
      <c r="IG303" s="898"/>
      <c r="IT303" s="898"/>
      <c r="IU303" s="898"/>
      <c r="IV303" s="898"/>
      <c r="IW303" s="898"/>
      <c r="JJ303" s="898"/>
      <c r="JK303" s="898"/>
      <c r="JL303" s="898"/>
      <c r="JM303" s="898"/>
      <c r="JZ303" s="898"/>
      <c r="KA303" s="898"/>
      <c r="KB303" s="898"/>
      <c r="KC303" s="898"/>
      <c r="KP303" s="898"/>
      <c r="KQ303" s="898"/>
      <c r="KR303" s="898"/>
      <c r="KS303" s="898"/>
      <c r="LF303" s="898"/>
      <c r="LG303" s="898"/>
      <c r="LH303" s="898"/>
      <c r="LI303" s="898"/>
      <c r="LV303" s="898"/>
      <c r="LW303" s="898"/>
      <c r="LX303" s="898"/>
      <c r="LY303" s="898"/>
      <c r="ML303" s="898"/>
      <c r="MM303" s="898"/>
      <c r="MN303" s="898"/>
      <c r="MO303" s="898"/>
      <c r="NB303" s="898"/>
      <c r="NC303" s="898"/>
      <c r="ND303" s="898"/>
      <c r="NE303" s="898"/>
      <c r="NR303" s="898"/>
      <c r="NS303" s="898"/>
      <c r="NT303" s="898"/>
      <c r="NU303" s="898"/>
      <c r="OH303" s="898"/>
      <c r="OI303" s="898"/>
      <c r="OJ303" s="898"/>
      <c r="OK303" s="898"/>
      <c r="OX303" s="898"/>
      <c r="OY303" s="898"/>
      <c r="OZ303" s="898"/>
      <c r="PA303" s="898"/>
      <c r="PN303" s="898"/>
      <c r="PO303" s="898"/>
      <c r="PP303" s="898"/>
      <c r="PQ303" s="898"/>
      <c r="QD303" s="898"/>
      <c r="QE303" s="898"/>
      <c r="QF303" s="898"/>
      <c r="QG303" s="898"/>
      <c r="QT303" s="898"/>
      <c r="QU303" s="898"/>
      <c r="QV303" s="898"/>
      <c r="QW303" s="898"/>
    </row>
    <row r="304" ht="21" customHeight="1">
      <c r="M304" s="898"/>
      <c r="N304" s="898"/>
      <c r="O304" s="898"/>
      <c r="P304" s="898"/>
      <c r="AE304" s="898"/>
      <c r="AF304" s="898"/>
      <c r="AG304" s="898"/>
      <c r="AT304" s="898"/>
      <c r="AU304" s="898"/>
      <c r="AV304" s="898"/>
      <c r="AW304" s="898"/>
      <c r="BJ304" s="898"/>
      <c r="BK304" s="898"/>
      <c r="BL304" s="898"/>
      <c r="BM304" s="898"/>
      <c r="BZ304" s="898"/>
      <c r="CA304" s="898"/>
      <c r="CB304" s="898"/>
      <c r="CC304" s="898"/>
      <c r="CP304" s="898"/>
      <c r="CQ304" s="898"/>
      <c r="CR304" s="898"/>
      <c r="CS304" s="898"/>
      <c r="DF304" s="898"/>
      <c r="DG304" s="898"/>
      <c r="DH304" s="898"/>
      <c r="DI304" s="898"/>
      <c r="DV304" s="898"/>
      <c r="DW304" s="898"/>
      <c r="DX304" s="898"/>
      <c r="DY304" s="898"/>
      <c r="EL304" s="898"/>
      <c r="EM304" s="898"/>
      <c r="EN304" s="898"/>
      <c r="EO304" s="898"/>
      <c r="FB304" s="898"/>
      <c r="FC304" s="898"/>
      <c r="FD304" s="898"/>
      <c r="FE304" s="898"/>
      <c r="FR304" s="898"/>
      <c r="FS304" s="898"/>
      <c r="FT304" s="898"/>
      <c r="FU304" s="898"/>
      <c r="GH304" s="898"/>
      <c r="GI304" s="898"/>
      <c r="GJ304" s="898"/>
      <c r="GK304" s="898"/>
      <c r="GX304" s="898"/>
      <c r="GY304" s="898"/>
      <c r="GZ304" s="898"/>
      <c r="HA304" s="898"/>
      <c r="HN304" s="898"/>
      <c r="HO304" s="898"/>
      <c r="HP304" s="898"/>
      <c r="HQ304" s="898"/>
      <c r="ID304" s="898"/>
      <c r="IE304" s="898"/>
      <c r="IF304" s="898"/>
      <c r="IG304" s="898"/>
      <c r="IT304" s="898"/>
      <c r="IU304" s="898"/>
      <c r="IV304" s="898"/>
      <c r="IW304" s="898"/>
      <c r="JJ304" s="898"/>
      <c r="JK304" s="898"/>
      <c r="JL304" s="898"/>
      <c r="JM304" s="898"/>
      <c r="JZ304" s="898"/>
      <c r="KA304" s="898"/>
      <c r="KB304" s="898"/>
      <c r="KC304" s="898"/>
      <c r="KP304" s="898"/>
      <c r="KQ304" s="898"/>
      <c r="KR304" s="898"/>
      <c r="KS304" s="898"/>
      <c r="LF304" s="898"/>
      <c r="LG304" s="898"/>
      <c r="LH304" s="898"/>
      <c r="LI304" s="898"/>
      <c r="LV304" s="898"/>
      <c r="LW304" s="898"/>
      <c r="LX304" s="898"/>
      <c r="LY304" s="898"/>
      <c r="ML304" s="898"/>
      <c r="MM304" s="898"/>
      <c r="MN304" s="898"/>
      <c r="MO304" s="898"/>
      <c r="NB304" s="898"/>
      <c r="NC304" s="898"/>
      <c r="ND304" s="898"/>
      <c r="NE304" s="898"/>
      <c r="NR304" s="898"/>
      <c r="NS304" s="898"/>
      <c r="NT304" s="898"/>
      <c r="NU304" s="898"/>
      <c r="OH304" s="898"/>
      <c r="OI304" s="898"/>
      <c r="OJ304" s="898"/>
      <c r="OK304" s="898"/>
      <c r="OX304" s="898"/>
      <c r="OY304" s="898"/>
      <c r="OZ304" s="898"/>
      <c r="PA304" s="898"/>
      <c r="PN304" s="898"/>
      <c r="PO304" s="898"/>
      <c r="PP304" s="898"/>
      <c r="PQ304" s="898"/>
      <c r="QD304" s="898"/>
      <c r="QE304" s="898"/>
      <c r="QF304" s="898"/>
      <c r="QG304" s="898"/>
      <c r="QT304" s="898"/>
      <c r="QU304" s="898"/>
      <c r="QV304" s="898"/>
      <c r="QW304" s="898"/>
    </row>
    <row r="305" s="898" customFormat="1" ht="21" customHeight="1"/>
    <row r="306" s="898" customFormat="1" ht="21" customHeight="1"/>
    <row r="307" s="898" customFormat="1" ht="21" customHeight="1"/>
    <row r="308" s="898" customFormat="1" ht="21" customHeight="1"/>
    <row r="309" s="898" customFormat="1" ht="13.5" customHeight="1"/>
    <row r="310" s="898" customFormat="1" ht="32.25" customHeight="1"/>
    <row r="311" s="898" customFormat="1"/>
    <row r="312" s="898" customFormat="1"/>
    <row r="313" s="898" customFormat="1"/>
    <row r="314" s="898" customFormat="1"/>
    <row r="315" s="898" customFormat="1" ht="15.75" customHeight="1"/>
    <row r="316" s="898" customFormat="1" ht="36.75" customHeight="1"/>
    <row r="317" s="898" customFormat="1" ht="14.25" customHeight="1"/>
    <row r="318" s="898" customFormat="1" ht="14.25" customHeight="1"/>
    <row r="319" s="898" customFormat="1" ht="14.25" customHeight="1"/>
    <row r="320" s="898" customFormat="1" ht="14.25" customHeight="1"/>
    <row r="321" s="898" customFormat="1" ht="14.25" customHeight="1"/>
    <row r="322" s="898" customFormat="1" ht="14.25" customHeight="1"/>
    <row r="323" s="898" customFormat="1" ht="14.25" customHeight="1"/>
    <row r="324" s="898" customFormat="1" ht="14.25" customHeight="1"/>
    <row r="325" s="898" customFormat="1" ht="14.25" customHeight="1"/>
    <row r="326" s="898" customFormat="1" ht="14.25" customHeight="1"/>
    <row r="327" s="898" customFormat="1" ht="14.25" customHeight="1"/>
    <row r="328" s="898" customFormat="1" ht="14.25" customHeight="1"/>
    <row r="329" s="898" customFormat="1" ht="14.25" customHeight="1"/>
    <row r="330" s="898" customFormat="1" ht="14.25" customHeight="1"/>
    <row r="331" s="898" customFormat="1" ht="14.25" customHeight="1"/>
    <row r="332" s="898" customFormat="1" ht="14.25" customHeight="1"/>
    <row r="333" s="898" customFormat="1" ht="14.25" customHeight="1"/>
    <row r="334" s="898" customFormat="1" ht="14.25" customHeight="1"/>
    <row r="335" s="898" customFormat="1" ht="14.25" customHeight="1"/>
    <row r="336" s="898" customFormat="1" ht="14.25" customHeight="1"/>
    <row r="337" s="898" customFormat="1" ht="14.25" customHeight="1"/>
    <row r="338" s="898" customFormat="1" ht="14.25" customHeight="1"/>
    <row r="339" s="898" customFormat="1" ht="14.25" customHeight="1"/>
    <row r="340" s="898" customFormat="1" ht="14.25" customHeight="1"/>
    <row r="341" s="898" customFormat="1" ht="14.25" customHeight="1"/>
    <row r="342" s="898" customFormat="1" ht="14.25" customHeight="1"/>
    <row r="343" s="898" customFormat="1" ht="14.25" customHeight="1"/>
    <row r="344" s="898" customFormat="1" ht="14.25" customHeight="1"/>
    <row r="345" s="898" customFormat="1" ht="14.25" customHeight="1"/>
    <row r="346" s="898" customFormat="1" ht="14.25" customHeight="1"/>
    <row r="347" s="898" customFormat="1" ht="14.25" customHeight="1"/>
    <row r="348" s="898" customFormat="1" ht="14.25" customHeight="1"/>
    <row r="349" s="898" customFormat="1" ht="14.25" customHeight="1"/>
    <row r="350" s="898" customFormat="1" ht="14.25" customHeight="1"/>
    <row r="351" s="898" customFormat="1" ht="14.25" customHeight="1"/>
    <row r="352" s="898" customFormat="1" ht="14.25" customHeight="1"/>
    <row r="353" ht="14.25" customHeight="1">
      <c r="M353" s="898"/>
      <c r="N353" s="898"/>
      <c r="O353" s="898"/>
      <c r="P353" s="898"/>
      <c r="AE353" s="898"/>
      <c r="AF353" s="898"/>
      <c r="AG353" s="898"/>
      <c r="AT353" s="898"/>
      <c r="AU353" s="898"/>
      <c r="AV353" s="898"/>
      <c r="AW353" s="898"/>
      <c r="BJ353" s="898"/>
      <c r="BK353" s="898"/>
      <c r="BL353" s="898"/>
      <c r="BM353" s="898"/>
      <c r="BZ353" s="898"/>
      <c r="CA353" s="898"/>
      <c r="CB353" s="898"/>
      <c r="CC353" s="898"/>
      <c r="CP353" s="898"/>
      <c r="CQ353" s="898"/>
      <c r="CR353" s="898"/>
      <c r="CS353" s="898"/>
      <c r="DF353" s="898"/>
      <c r="DG353" s="898"/>
      <c r="DH353" s="898"/>
      <c r="DI353" s="898"/>
      <c r="DV353" s="898"/>
      <c r="DW353" s="898"/>
      <c r="DX353" s="898"/>
      <c r="DY353" s="898"/>
      <c r="EL353" s="898"/>
      <c r="EM353" s="898"/>
      <c r="EN353" s="898"/>
      <c r="EO353" s="898"/>
      <c r="FB353" s="898"/>
      <c r="FC353" s="898"/>
      <c r="FD353" s="898"/>
      <c r="FE353" s="898"/>
      <c r="FR353" s="898"/>
      <c r="FS353" s="898"/>
      <c r="FT353" s="898"/>
      <c r="FU353" s="898"/>
      <c r="GH353" s="898"/>
      <c r="GI353" s="898"/>
      <c r="GJ353" s="898"/>
      <c r="GK353" s="898"/>
      <c r="GX353" s="898"/>
      <c r="GY353" s="898"/>
      <c r="GZ353" s="898"/>
      <c r="HA353" s="898"/>
      <c r="HN353" s="898"/>
      <c r="HO353" s="898"/>
      <c r="HP353" s="898"/>
      <c r="HQ353" s="898"/>
      <c r="ID353" s="898"/>
      <c r="IE353" s="898"/>
      <c r="IF353" s="898"/>
      <c r="IG353" s="898"/>
      <c r="IT353" s="898"/>
      <c r="IU353" s="898"/>
      <c r="IV353" s="898"/>
      <c r="IW353" s="898"/>
      <c r="JJ353" s="898"/>
      <c r="JK353" s="898"/>
      <c r="JL353" s="898"/>
      <c r="JM353" s="898"/>
      <c r="JZ353" s="898"/>
      <c r="KA353" s="898"/>
      <c r="KB353" s="898"/>
      <c r="KC353" s="898"/>
      <c r="KP353" s="898"/>
      <c r="KQ353" s="898"/>
      <c r="KR353" s="898"/>
      <c r="KS353" s="898"/>
      <c r="LF353" s="898"/>
      <c r="LG353" s="898"/>
      <c r="LH353" s="898"/>
      <c r="LI353" s="898"/>
      <c r="LV353" s="898"/>
      <c r="LW353" s="898"/>
      <c r="LX353" s="898"/>
      <c r="LY353" s="898"/>
      <c r="ML353" s="898"/>
      <c r="MM353" s="898"/>
      <c r="MN353" s="898"/>
      <c r="MO353" s="898"/>
      <c r="NB353" s="898"/>
      <c r="NC353" s="898"/>
      <c r="ND353" s="898"/>
      <c r="NE353" s="898"/>
      <c r="NR353" s="898"/>
      <c r="NS353" s="898"/>
      <c r="NT353" s="898"/>
      <c r="NU353" s="898"/>
      <c r="OH353" s="898"/>
      <c r="OI353" s="898"/>
      <c r="OJ353" s="898"/>
      <c r="OK353" s="898"/>
      <c r="OX353" s="898"/>
      <c r="OY353" s="898"/>
      <c r="OZ353" s="898"/>
      <c r="PA353" s="898"/>
      <c r="PN353" s="898"/>
      <c r="PO353" s="898"/>
      <c r="PP353" s="898"/>
      <c r="PQ353" s="898"/>
      <c r="QD353" s="898"/>
      <c r="QE353" s="898"/>
      <c r="QF353" s="898"/>
      <c r="QG353" s="898"/>
      <c r="QT353" s="898"/>
      <c r="QU353" s="898"/>
      <c r="QV353" s="898"/>
      <c r="QW353" s="898"/>
    </row>
    <row r="354" ht="14.25" customHeight="1">
      <c r="M354" s="898"/>
      <c r="N354" s="898"/>
      <c r="O354" s="898"/>
      <c r="P354" s="898"/>
      <c r="AE354" s="898"/>
      <c r="AF354" s="898"/>
      <c r="AG354" s="898"/>
      <c r="AT354" s="898"/>
      <c r="AU354" s="898"/>
      <c r="AV354" s="898"/>
      <c r="AW354" s="898"/>
      <c r="BJ354" s="898"/>
      <c r="BK354" s="898"/>
      <c r="BL354" s="898"/>
      <c r="BM354" s="898"/>
      <c r="BZ354" s="898"/>
      <c r="CA354" s="898"/>
      <c r="CB354" s="898"/>
      <c r="CC354" s="898"/>
      <c r="CP354" s="898"/>
      <c r="CQ354" s="898"/>
      <c r="CR354" s="898"/>
      <c r="CS354" s="898"/>
      <c r="DF354" s="898"/>
      <c r="DG354" s="898"/>
      <c r="DH354" s="898"/>
      <c r="DI354" s="898"/>
      <c r="DV354" s="898"/>
      <c r="DW354" s="898"/>
      <c r="DX354" s="898"/>
      <c r="DY354" s="898"/>
      <c r="EL354" s="898"/>
      <c r="EM354" s="898"/>
      <c r="EN354" s="898"/>
      <c r="EO354" s="898"/>
      <c r="FB354" s="898"/>
      <c r="FC354" s="898"/>
      <c r="FD354" s="898"/>
      <c r="FE354" s="898"/>
      <c r="FR354" s="898"/>
      <c r="FS354" s="898"/>
      <c r="FT354" s="898"/>
      <c r="FU354" s="898"/>
      <c r="GH354" s="898"/>
      <c r="GI354" s="898"/>
      <c r="GJ354" s="898"/>
      <c r="GK354" s="898"/>
      <c r="GX354" s="898"/>
      <c r="GY354" s="898"/>
      <c r="GZ354" s="898"/>
      <c r="HA354" s="898"/>
      <c r="HN354" s="898"/>
      <c r="HO354" s="898"/>
      <c r="HP354" s="898"/>
      <c r="HQ354" s="898"/>
      <c r="ID354" s="898"/>
      <c r="IE354" s="898"/>
      <c r="IF354" s="898"/>
      <c r="IG354" s="898"/>
      <c r="IT354" s="898"/>
      <c r="IU354" s="898"/>
      <c r="IV354" s="898"/>
      <c r="IW354" s="898"/>
      <c r="JJ354" s="898"/>
      <c r="JK354" s="898"/>
      <c r="JL354" s="898"/>
      <c r="JM354" s="898"/>
      <c r="JZ354" s="898"/>
      <c r="KA354" s="898"/>
      <c r="KB354" s="898"/>
      <c r="KC354" s="898"/>
      <c r="KP354" s="898"/>
      <c r="KQ354" s="898"/>
      <c r="KR354" s="898"/>
      <c r="KS354" s="898"/>
      <c r="LF354" s="898"/>
      <c r="LG354" s="898"/>
      <c r="LH354" s="898"/>
      <c r="LI354" s="898"/>
      <c r="LV354" s="898"/>
      <c r="LW354" s="898"/>
      <c r="LX354" s="898"/>
      <c r="LY354" s="898"/>
      <c r="ML354" s="898"/>
      <c r="MM354" s="898"/>
      <c r="MN354" s="898"/>
      <c r="MO354" s="898"/>
      <c r="NB354" s="898"/>
      <c r="NC354" s="898"/>
      <c r="ND354" s="898"/>
      <c r="NE354" s="898"/>
      <c r="NR354" s="898"/>
      <c r="NS354" s="898"/>
      <c r="NT354" s="898"/>
      <c r="NU354" s="898"/>
      <c r="OH354" s="898"/>
      <c r="OI354" s="898"/>
      <c r="OJ354" s="898"/>
      <c r="OK354" s="898"/>
      <c r="OX354" s="898"/>
      <c r="OY354" s="898"/>
      <c r="OZ354" s="898"/>
      <c r="PA354" s="898"/>
      <c r="PN354" s="898"/>
      <c r="PO354" s="898"/>
      <c r="PP354" s="898"/>
      <c r="PQ354" s="898"/>
      <c r="QD354" s="898"/>
      <c r="QE354" s="898"/>
      <c r="QF354" s="898"/>
      <c r="QG354" s="898"/>
      <c r="QT354" s="898"/>
      <c r="QU354" s="898"/>
      <c r="QV354" s="898"/>
      <c r="QW354" s="898"/>
    </row>
    <row r="355" ht="14.25" customHeight="1">
      <c r="M355" s="898"/>
      <c r="N355" s="898"/>
      <c r="O355" s="898"/>
      <c r="P355" s="898"/>
      <c r="AE355" s="898"/>
      <c r="AF355" s="898"/>
      <c r="AG355" s="898"/>
      <c r="AT355" s="898"/>
      <c r="AU355" s="898"/>
      <c r="AV355" s="898"/>
      <c r="AW355" s="898"/>
      <c r="BJ355" s="898"/>
      <c r="BK355" s="898"/>
      <c r="BL355" s="898"/>
      <c r="BM355" s="898"/>
      <c r="BZ355" s="898"/>
      <c r="CA355" s="898"/>
      <c r="CB355" s="898"/>
      <c r="CC355" s="898"/>
      <c r="CP355" s="898"/>
      <c r="CQ355" s="898"/>
      <c r="CR355" s="898"/>
      <c r="CS355" s="898"/>
      <c r="DF355" s="898"/>
      <c r="DG355" s="898"/>
      <c r="DH355" s="898"/>
      <c r="DI355" s="898"/>
      <c r="DV355" s="898"/>
      <c r="DW355" s="898"/>
      <c r="DX355" s="898"/>
      <c r="DY355" s="898"/>
      <c r="EL355" s="898"/>
      <c r="EM355" s="898"/>
      <c r="EN355" s="898"/>
      <c r="EO355" s="898"/>
      <c r="FB355" s="898"/>
      <c r="FC355" s="898"/>
      <c r="FD355" s="898"/>
      <c r="FE355" s="898"/>
      <c r="FR355" s="898"/>
      <c r="FS355" s="898"/>
      <c r="FT355" s="898"/>
      <c r="FU355" s="898"/>
      <c r="GH355" s="898"/>
      <c r="GI355" s="898"/>
      <c r="GJ355" s="898"/>
      <c r="GK355" s="898"/>
      <c r="GX355" s="898"/>
      <c r="GY355" s="898"/>
      <c r="GZ355" s="898"/>
      <c r="HA355" s="898"/>
      <c r="HN355" s="898"/>
      <c r="HO355" s="898"/>
      <c r="HP355" s="898"/>
      <c r="HQ355" s="898"/>
      <c r="ID355" s="898"/>
      <c r="IE355" s="898"/>
      <c r="IF355" s="898"/>
      <c r="IG355" s="898"/>
      <c r="IT355" s="898"/>
      <c r="IU355" s="898"/>
      <c r="IV355" s="898"/>
      <c r="IW355" s="898"/>
      <c r="JJ355" s="898"/>
      <c r="JK355" s="898"/>
      <c r="JL355" s="898"/>
      <c r="JM355" s="898"/>
      <c r="JZ355" s="898"/>
      <c r="KA355" s="898"/>
      <c r="KB355" s="898"/>
      <c r="KC355" s="898"/>
      <c r="KP355" s="898"/>
      <c r="KQ355" s="898"/>
      <c r="KR355" s="898"/>
      <c r="KS355" s="898"/>
      <c r="LF355" s="898"/>
      <c r="LG355" s="898"/>
      <c r="LH355" s="898"/>
      <c r="LI355" s="898"/>
      <c r="LV355" s="898"/>
      <c r="LW355" s="898"/>
      <c r="LX355" s="898"/>
      <c r="LY355" s="898"/>
      <c r="ML355" s="898"/>
      <c r="MM355" s="898"/>
      <c r="MN355" s="898"/>
      <c r="MO355" s="898"/>
      <c r="NB355" s="898"/>
      <c r="NC355" s="898"/>
      <c r="ND355" s="898"/>
      <c r="NE355" s="898"/>
      <c r="NR355" s="898"/>
      <c r="NS355" s="898"/>
      <c r="NT355" s="898"/>
      <c r="NU355" s="898"/>
      <c r="OH355" s="898"/>
      <c r="OI355" s="898"/>
      <c r="OJ355" s="898"/>
      <c r="OK355" s="898"/>
      <c r="OX355" s="898"/>
      <c r="OY355" s="898"/>
      <c r="OZ355" s="898"/>
      <c r="PA355" s="898"/>
      <c r="PN355" s="898"/>
      <c r="PO355" s="898"/>
      <c r="PP355" s="898"/>
      <c r="PQ355" s="898"/>
      <c r="QD355" s="898"/>
      <c r="QE355" s="898"/>
      <c r="QF355" s="898"/>
      <c r="QG355" s="898"/>
      <c r="QT355" s="898"/>
      <c r="QU355" s="898"/>
      <c r="QV355" s="898"/>
      <c r="QW355" s="898"/>
    </row>
    <row r="356" ht="14.25" customHeight="1">
      <c r="M356" s="898"/>
      <c r="N356" s="898"/>
      <c r="O356" s="898"/>
      <c r="P356" s="898"/>
      <c r="AE356" s="898"/>
      <c r="AF356" s="898"/>
      <c r="AG356" s="898"/>
      <c r="AT356" s="898"/>
      <c r="AU356" s="898"/>
      <c r="AV356" s="898"/>
      <c r="AW356" s="898"/>
      <c r="BJ356" s="898"/>
      <c r="BK356" s="898"/>
      <c r="BL356" s="898"/>
      <c r="BM356" s="898"/>
      <c r="BZ356" s="898"/>
      <c r="CA356" s="898"/>
      <c r="CB356" s="898"/>
      <c r="CC356" s="898"/>
      <c r="CP356" s="898"/>
      <c r="CQ356" s="898"/>
      <c r="CR356" s="898"/>
      <c r="CS356" s="898"/>
      <c r="DF356" s="898"/>
      <c r="DG356" s="898"/>
      <c r="DH356" s="898"/>
      <c r="DI356" s="898"/>
      <c r="DV356" s="898"/>
      <c r="DW356" s="898"/>
      <c r="DX356" s="898"/>
      <c r="DY356" s="898"/>
      <c r="EL356" s="898"/>
      <c r="EM356" s="898"/>
      <c r="EN356" s="898"/>
      <c r="EO356" s="898"/>
      <c r="FB356" s="898"/>
      <c r="FC356" s="898"/>
      <c r="FD356" s="898"/>
      <c r="FE356" s="898"/>
      <c r="FR356" s="898"/>
      <c r="FS356" s="898"/>
      <c r="FT356" s="898"/>
      <c r="FU356" s="898"/>
      <c r="GH356" s="898"/>
      <c r="GI356" s="898"/>
      <c r="GJ356" s="898"/>
      <c r="GK356" s="898"/>
      <c r="GX356" s="898"/>
      <c r="GY356" s="898"/>
      <c r="GZ356" s="898"/>
      <c r="HA356" s="898"/>
      <c r="HN356" s="898"/>
      <c r="HO356" s="898"/>
      <c r="HP356" s="898"/>
      <c r="HQ356" s="898"/>
      <c r="ID356" s="898"/>
      <c r="IE356" s="898"/>
      <c r="IF356" s="898"/>
      <c r="IG356" s="898"/>
      <c r="IT356" s="898"/>
      <c r="IU356" s="898"/>
      <c r="IV356" s="898"/>
      <c r="IW356" s="898"/>
      <c r="JJ356" s="898"/>
      <c r="JK356" s="898"/>
      <c r="JL356" s="898"/>
      <c r="JM356" s="898"/>
      <c r="JZ356" s="898"/>
      <c r="KA356" s="898"/>
      <c r="KB356" s="898"/>
      <c r="KC356" s="898"/>
      <c r="KP356" s="898"/>
      <c r="KQ356" s="898"/>
      <c r="KR356" s="898"/>
      <c r="KS356" s="898"/>
      <c r="LF356" s="898"/>
      <c r="LG356" s="898"/>
      <c r="LH356" s="898"/>
      <c r="LI356" s="898"/>
      <c r="LV356" s="898"/>
      <c r="LW356" s="898"/>
      <c r="LX356" s="898"/>
      <c r="LY356" s="898"/>
      <c r="ML356" s="898"/>
      <c r="MM356" s="898"/>
      <c r="MN356" s="898"/>
      <c r="MO356" s="898"/>
      <c r="NB356" s="898"/>
      <c r="NC356" s="898"/>
      <c r="ND356" s="898"/>
      <c r="NE356" s="898"/>
      <c r="NR356" s="898"/>
      <c r="NS356" s="898"/>
      <c r="NT356" s="898"/>
      <c r="NU356" s="898"/>
      <c r="OH356" s="898"/>
      <c r="OI356" s="898"/>
      <c r="OJ356" s="898"/>
      <c r="OK356" s="898"/>
      <c r="OX356" s="898"/>
      <c r="OY356" s="898"/>
      <c r="OZ356" s="898"/>
      <c r="PA356" s="898"/>
      <c r="PN356" s="898"/>
      <c r="PO356" s="898"/>
      <c r="PP356" s="898"/>
      <c r="PQ356" s="898"/>
      <c r="QD356" s="898"/>
      <c r="QE356" s="898"/>
      <c r="QF356" s="898"/>
      <c r="QG356" s="898"/>
      <c r="QT356" s="898"/>
      <c r="QU356" s="898"/>
      <c r="QV356" s="898"/>
      <c r="QW356" s="898"/>
    </row>
    <row r="357" ht="14.25" customHeight="1">
      <c r="M357" s="898"/>
      <c r="N357" s="898"/>
      <c r="O357" s="898"/>
      <c r="P357" s="898"/>
      <c r="AE357" s="898"/>
      <c r="AF357" s="898"/>
      <c r="AG357" s="898"/>
      <c r="AT357" s="898"/>
      <c r="AU357" s="898"/>
      <c r="AV357" s="898"/>
      <c r="AW357" s="898"/>
      <c r="BJ357" s="898"/>
      <c r="BK357" s="898"/>
      <c r="BL357" s="898"/>
      <c r="BM357" s="898"/>
      <c r="BZ357" s="898"/>
      <c r="CA357" s="898"/>
      <c r="CB357" s="898"/>
      <c r="CC357" s="898"/>
      <c r="CP357" s="898"/>
      <c r="CQ357" s="898"/>
      <c r="CR357" s="898"/>
      <c r="CS357" s="898"/>
      <c r="DF357" s="898"/>
      <c r="DG357" s="898"/>
      <c r="DH357" s="898"/>
      <c r="DI357" s="898"/>
      <c r="DV357" s="898"/>
      <c r="DW357" s="898"/>
      <c r="DX357" s="898"/>
      <c r="DY357" s="898"/>
      <c r="EL357" s="898"/>
      <c r="EM357" s="898"/>
      <c r="EN357" s="898"/>
      <c r="EO357" s="898"/>
      <c r="FB357" s="898"/>
      <c r="FC357" s="898"/>
      <c r="FD357" s="898"/>
      <c r="FE357" s="898"/>
      <c r="FR357" s="898"/>
      <c r="FS357" s="898"/>
      <c r="FT357" s="898"/>
      <c r="FU357" s="898"/>
      <c r="GH357" s="898"/>
      <c r="GI357" s="898"/>
      <c r="GJ357" s="898"/>
      <c r="GK357" s="898"/>
      <c r="GX357" s="898"/>
      <c r="GY357" s="898"/>
      <c r="GZ357" s="898"/>
      <c r="HA357" s="898"/>
      <c r="HN357" s="898"/>
      <c r="HO357" s="898"/>
      <c r="HP357" s="898"/>
      <c r="HQ357" s="898"/>
      <c r="ID357" s="898"/>
      <c r="IE357" s="898"/>
      <c r="IF357" s="898"/>
      <c r="IG357" s="898"/>
      <c r="IT357" s="898"/>
      <c r="IU357" s="898"/>
      <c r="IV357" s="898"/>
      <c r="IW357" s="898"/>
      <c r="JJ357" s="898"/>
      <c r="JK357" s="898"/>
      <c r="JL357" s="898"/>
      <c r="JM357" s="898"/>
      <c r="JZ357" s="898"/>
      <c r="KA357" s="898"/>
      <c r="KB357" s="898"/>
      <c r="KC357" s="898"/>
      <c r="KP357" s="898"/>
      <c r="KQ357" s="898"/>
      <c r="KR357" s="898"/>
      <c r="KS357" s="898"/>
      <c r="LF357" s="898"/>
      <c r="LG357" s="898"/>
      <c r="LH357" s="898"/>
      <c r="LI357" s="898"/>
      <c r="LV357" s="898"/>
      <c r="LW357" s="898"/>
      <c r="LX357" s="898"/>
      <c r="LY357" s="898"/>
      <c r="ML357" s="898"/>
      <c r="MM357" s="898"/>
      <c r="MN357" s="898"/>
      <c r="MO357" s="898"/>
      <c r="NB357" s="898"/>
      <c r="NC357" s="898"/>
      <c r="ND357" s="898"/>
      <c r="NE357" s="898"/>
      <c r="NR357" s="898"/>
      <c r="NS357" s="898"/>
      <c r="NT357" s="898"/>
      <c r="NU357" s="898"/>
      <c r="OH357" s="898"/>
      <c r="OI357" s="898"/>
      <c r="OJ357" s="898"/>
      <c r="OK357" s="898"/>
      <c r="OX357" s="898"/>
      <c r="OY357" s="898"/>
      <c r="OZ357" s="898"/>
      <c r="PA357" s="898"/>
      <c r="PN357" s="898"/>
      <c r="PO357" s="898"/>
      <c r="PP357" s="898"/>
      <c r="PQ357" s="898"/>
      <c r="QD357" s="898"/>
      <c r="QE357" s="898"/>
      <c r="QF357" s="898"/>
      <c r="QG357" s="898"/>
      <c r="QT357" s="898"/>
      <c r="QU357" s="898"/>
      <c r="QV357" s="898"/>
      <c r="QW357" s="898"/>
    </row>
    <row r="358" ht="14.25" customHeight="1">
      <c r="M358" s="898"/>
      <c r="N358" s="898"/>
      <c r="O358" s="898"/>
      <c r="P358" s="898"/>
      <c r="AE358" s="898"/>
      <c r="AF358" s="898"/>
      <c r="AG358" s="898"/>
      <c r="AT358" s="898"/>
      <c r="AU358" s="898"/>
      <c r="AV358" s="898"/>
      <c r="AW358" s="898"/>
      <c r="BJ358" s="898"/>
      <c r="BK358" s="898"/>
      <c r="BL358" s="898"/>
      <c r="BM358" s="898"/>
      <c r="BZ358" s="898"/>
      <c r="CA358" s="898"/>
      <c r="CB358" s="898"/>
      <c r="CC358" s="898"/>
      <c r="CP358" s="898"/>
      <c r="CQ358" s="898"/>
      <c r="CR358" s="898"/>
      <c r="CS358" s="898"/>
      <c r="DF358" s="898"/>
      <c r="DG358" s="898"/>
      <c r="DH358" s="898"/>
      <c r="DI358" s="898"/>
      <c r="DV358" s="898"/>
      <c r="DW358" s="898"/>
      <c r="DX358" s="898"/>
      <c r="DY358" s="898"/>
      <c r="EL358" s="898"/>
      <c r="EM358" s="898"/>
      <c r="EN358" s="898"/>
      <c r="EO358" s="898"/>
      <c r="FB358" s="898"/>
      <c r="FC358" s="898"/>
      <c r="FD358" s="898"/>
      <c r="FE358" s="898"/>
      <c r="FR358" s="898"/>
      <c r="FS358" s="898"/>
      <c r="FT358" s="898"/>
      <c r="FU358" s="898"/>
      <c r="GH358" s="898"/>
      <c r="GI358" s="898"/>
      <c r="GJ358" s="898"/>
      <c r="GK358" s="898"/>
      <c r="GX358" s="898"/>
      <c r="GY358" s="898"/>
      <c r="GZ358" s="898"/>
      <c r="HA358" s="898"/>
      <c r="HN358" s="898"/>
      <c r="HO358" s="898"/>
      <c r="HP358" s="898"/>
      <c r="HQ358" s="898"/>
      <c r="ID358" s="898"/>
      <c r="IE358" s="898"/>
      <c r="IF358" s="898"/>
      <c r="IG358" s="898"/>
      <c r="IT358" s="898"/>
      <c r="IU358" s="898"/>
      <c r="IV358" s="898"/>
      <c r="IW358" s="898"/>
      <c r="JJ358" s="898"/>
      <c r="JK358" s="898"/>
      <c r="JL358" s="898"/>
      <c r="JM358" s="898"/>
      <c r="JZ358" s="898"/>
      <c r="KA358" s="898"/>
      <c r="KB358" s="898"/>
      <c r="KC358" s="898"/>
      <c r="KP358" s="898"/>
      <c r="KQ358" s="898"/>
      <c r="KR358" s="898"/>
      <c r="KS358" s="898"/>
      <c r="LF358" s="898"/>
      <c r="LG358" s="898"/>
      <c r="LH358" s="898"/>
      <c r="LI358" s="898"/>
      <c r="LV358" s="898"/>
      <c r="LW358" s="898"/>
      <c r="LX358" s="898"/>
      <c r="LY358" s="898"/>
      <c r="ML358" s="898"/>
      <c r="MM358" s="898"/>
      <c r="MN358" s="898"/>
      <c r="MO358" s="898"/>
      <c r="NB358" s="898"/>
      <c r="NC358" s="898"/>
      <c r="ND358" s="898"/>
      <c r="NE358" s="898"/>
      <c r="NR358" s="898"/>
      <c r="NS358" s="898"/>
      <c r="NT358" s="898"/>
      <c r="NU358" s="898"/>
      <c r="OH358" s="898"/>
      <c r="OI358" s="898"/>
      <c r="OJ358" s="898"/>
      <c r="OK358" s="898"/>
      <c r="OX358" s="898"/>
      <c r="OY358" s="898"/>
      <c r="OZ358" s="898"/>
      <c r="PA358" s="898"/>
      <c r="PN358" s="898"/>
      <c r="PO358" s="898"/>
      <c r="PP358" s="898"/>
      <c r="PQ358" s="898"/>
      <c r="QD358" s="898"/>
      <c r="QE358" s="898"/>
      <c r="QF358" s="898"/>
      <c r="QG358" s="898"/>
      <c r="QT358" s="898"/>
      <c r="QU358" s="898"/>
      <c r="QV358" s="898"/>
      <c r="QW358" s="898"/>
    </row>
    <row r="359">
      <c r="M359" s="898"/>
      <c r="N359" s="898"/>
      <c r="O359" s="898"/>
      <c r="P359" s="898"/>
    </row>
    <row r="360">
      <c r="M360" s="898"/>
      <c r="N360" s="898"/>
      <c r="O360" s="898"/>
      <c r="P360" s="898"/>
    </row>
    <row r="361">
      <c r="M361" s="898"/>
      <c r="N361" s="898"/>
      <c r="O361" s="898"/>
      <c r="P361" s="898"/>
    </row>
    <row r="362">
      <c r="M362" s="898"/>
      <c r="N362" s="898"/>
      <c r="O362" s="898"/>
      <c r="P362" s="898"/>
    </row>
    <row r="363">
      <c r="M363" s="898"/>
      <c r="N363" s="898"/>
      <c r="O363" s="898"/>
      <c r="P363" s="898"/>
    </row>
    <row r="364">
      <c r="M364" s="898"/>
      <c r="N364" s="898"/>
      <c r="O364" s="898"/>
      <c r="P364" s="898"/>
    </row>
    <row r="365">
      <c r="M365" s="898"/>
      <c r="N365" s="898"/>
      <c r="O365" s="898"/>
      <c r="P365" s="898"/>
    </row>
    <row r="366">
      <c r="M366" s="898"/>
      <c r="N366" s="898"/>
      <c r="O366" s="898"/>
      <c r="P366" s="898"/>
    </row>
    <row r="367">
      <c r="M367" s="898"/>
      <c r="N367" s="898"/>
      <c r="O367" s="898"/>
      <c r="P367" s="898"/>
    </row>
    <row r="368">
      <c r="M368" s="898"/>
      <c r="N368" s="898"/>
      <c r="O368" s="898"/>
      <c r="P368" s="898"/>
    </row>
    <row r="369">
      <c r="M369" s="898"/>
      <c r="N369" s="898"/>
      <c r="O369" s="898"/>
      <c r="P369" s="898"/>
    </row>
    <row r="370">
      <c r="M370" s="898"/>
      <c r="N370" s="898"/>
      <c r="O370" s="898"/>
      <c r="P370" s="898"/>
    </row>
    <row r="371">
      <c r="M371" s="898"/>
      <c r="N371" s="898"/>
      <c r="O371" s="898"/>
      <c r="P371" s="898"/>
    </row>
    <row r="372">
      <c r="M372" s="898"/>
      <c r="N372" s="898"/>
      <c r="O372" s="898"/>
      <c r="P372" s="898"/>
    </row>
    <row r="373">
      <c r="M373" s="898"/>
      <c r="N373" s="898"/>
      <c r="O373" s="898"/>
      <c r="P373" s="898"/>
    </row>
    <row r="374">
      <c r="M374" s="898"/>
      <c r="N374" s="898"/>
      <c r="O374" s="898"/>
      <c r="P374" s="898"/>
    </row>
    <row r="375">
      <c r="M375" s="898"/>
      <c r="N375" s="898"/>
      <c r="O375" s="898"/>
      <c r="P375" s="898"/>
    </row>
    <row r="376">
      <c r="M376" s="898"/>
      <c r="N376" s="898"/>
      <c r="O376" s="898"/>
      <c r="P376" s="898"/>
    </row>
    <row r="377">
      <c r="M377" s="898"/>
      <c r="N377" s="898"/>
      <c r="O377" s="898"/>
      <c r="P377" s="898"/>
    </row>
    <row r="378">
      <c r="M378" s="898"/>
      <c r="N378" s="898"/>
      <c r="O378" s="898"/>
      <c r="P378" s="898"/>
    </row>
    <row r="379">
      <c r="M379" s="898"/>
      <c r="N379" s="898"/>
      <c r="O379" s="898"/>
      <c r="P379" s="898"/>
    </row>
    <row r="380">
      <c r="M380" s="898"/>
      <c r="N380" s="898"/>
      <c r="O380" s="898"/>
      <c r="P380" s="898"/>
    </row>
    <row r="381">
      <c r="M381" s="898"/>
      <c r="N381" s="898"/>
      <c r="O381" s="898"/>
      <c r="P381" s="898"/>
    </row>
    <row r="382">
      <c r="M382" s="898"/>
      <c r="N382" s="898"/>
      <c r="O382" s="898"/>
      <c r="P382" s="898"/>
    </row>
    <row r="383">
      <c r="M383" s="898"/>
      <c r="N383" s="898"/>
      <c r="O383" s="898"/>
      <c r="P383" s="898"/>
    </row>
    <row r="384">
      <c r="M384" s="898"/>
      <c r="N384" s="898"/>
      <c r="O384" s="898"/>
      <c r="P384" s="898"/>
    </row>
    <row r="385">
      <c r="M385" s="898"/>
      <c r="N385" s="898"/>
      <c r="O385" s="898"/>
      <c r="P385" s="898"/>
    </row>
    <row r="386">
      <c r="M386" s="898"/>
      <c r="N386" s="898"/>
      <c r="O386" s="898"/>
      <c r="P386" s="898"/>
    </row>
    <row r="387">
      <c r="M387" s="898"/>
      <c r="N387" s="898"/>
      <c r="O387" s="898"/>
      <c r="P387" s="898"/>
    </row>
    <row r="388">
      <c r="M388" s="898"/>
      <c r="N388" s="898"/>
      <c r="O388" s="898"/>
      <c r="P388" s="898"/>
    </row>
    <row r="389">
      <c r="M389" s="898"/>
      <c r="N389" s="898"/>
      <c r="O389" s="898"/>
      <c r="P389" s="898"/>
    </row>
    <row r="390">
      <c r="M390" s="898"/>
      <c r="N390" s="898"/>
      <c r="O390" s="898"/>
      <c r="P390" s="898"/>
    </row>
    <row r="391">
      <c r="M391" s="898"/>
      <c r="N391" s="898"/>
      <c r="O391" s="898"/>
      <c r="P391" s="898"/>
    </row>
    <row r="392">
      <c r="M392" s="898"/>
      <c r="N392" s="898"/>
      <c r="O392" s="898"/>
      <c r="P392" s="898"/>
    </row>
    <row r="393">
      <c r="M393" s="898"/>
      <c r="N393" s="898"/>
      <c r="O393" s="898"/>
      <c r="P393" s="898"/>
    </row>
    <row r="394">
      <c r="M394" s="898"/>
      <c r="N394" s="898"/>
      <c r="O394" s="898"/>
      <c r="P394" s="898"/>
    </row>
    <row r="395">
      <c r="M395" s="898"/>
      <c r="N395" s="898"/>
      <c r="O395" s="898"/>
      <c r="P395" s="898"/>
    </row>
    <row r="396">
      <c r="M396" s="898"/>
      <c r="N396" s="898"/>
      <c r="O396" s="898"/>
      <c r="P396" s="898"/>
    </row>
    <row r="397">
      <c r="M397" s="898"/>
      <c r="N397" s="898"/>
      <c r="O397" s="898"/>
      <c r="P397" s="898"/>
    </row>
    <row r="398">
      <c r="M398" s="898"/>
      <c r="N398" s="898"/>
      <c r="O398" s="898"/>
      <c r="P398" s="898"/>
    </row>
    <row r="399">
      <c r="M399" s="898"/>
      <c r="N399" s="898"/>
      <c r="O399" s="898"/>
      <c r="P399" s="898"/>
    </row>
    <row r="400">
      <c r="M400" s="898"/>
      <c r="N400" s="898"/>
      <c r="O400" s="898"/>
      <c r="P400" s="898"/>
    </row>
    <row r="401">
      <c r="M401" s="898"/>
      <c r="N401" s="898"/>
      <c r="O401" s="898"/>
      <c r="P401" s="898"/>
    </row>
  </sheetData>
  <mergeCells count="901">
    <mergeCell ref="A1:F1"/>
    <mergeCell ref="G1:I1"/>
    <mergeCell ref="J1:N1"/>
    <mergeCell ref="O1:AA1"/>
    <mergeCell ref="A3:AA3"/>
    <mergeCell ref="A4:N4"/>
    <mergeCell ref="O4:Z4"/>
    <mergeCell ref="A5:N5"/>
    <mergeCell ref="O5:Z5"/>
    <mergeCell ref="A6:H6"/>
    <mergeCell ref="I6:Z6"/>
    <mergeCell ref="A7:Z7"/>
    <mergeCell ref="A8:E8"/>
    <mergeCell ref="F8:Z8"/>
    <mergeCell ref="A9:D9"/>
    <mergeCell ref="E9:Z9"/>
    <mergeCell ref="A10:D10"/>
    <mergeCell ref="E10:Z10"/>
    <mergeCell ref="A11:G11"/>
    <mergeCell ref="H11:Z11"/>
    <mergeCell ref="J12:Z12"/>
    <mergeCell ref="AG12:AK12"/>
    <mergeCell ref="A13:D13"/>
    <mergeCell ref="E13:Z13"/>
    <mergeCell ref="A14:E14"/>
    <mergeCell ref="F14:Z14"/>
    <mergeCell ref="A15:L15"/>
    <mergeCell ref="M15:Z15"/>
    <mergeCell ref="A16:I16"/>
    <mergeCell ref="K16:Z16"/>
    <mergeCell ref="A17:E17"/>
    <mergeCell ref="F17:Z17"/>
    <mergeCell ref="A18:Z18"/>
    <mergeCell ref="A19:J19"/>
    <mergeCell ref="K19:Z19"/>
    <mergeCell ref="A20:J20"/>
    <mergeCell ref="K20:Z20"/>
    <mergeCell ref="AD20:AT20"/>
    <mergeCell ref="A21:Z21"/>
    <mergeCell ref="A22:D22"/>
    <mergeCell ref="F22:Z22"/>
    <mergeCell ref="F23:Z23"/>
    <mergeCell ref="A25:Z25"/>
    <mergeCell ref="A26:C28"/>
    <mergeCell ref="D26:G28"/>
    <mergeCell ref="H26:K28"/>
    <mergeCell ref="L26:O28"/>
    <mergeCell ref="P26:AA26"/>
    <mergeCell ref="P27:U27"/>
    <mergeCell ref="V27:AA27"/>
    <mergeCell ref="P28:S28"/>
    <mergeCell ref="T28:U28"/>
    <mergeCell ref="V28:Y28"/>
    <mergeCell ref="Z28:AA28"/>
    <mergeCell ref="A29:C29"/>
    <mergeCell ref="D29:G29"/>
    <mergeCell ref="H29:K29"/>
    <mergeCell ref="L29:O29"/>
    <mergeCell ref="P29:S29"/>
    <mergeCell ref="T29:U29"/>
    <mergeCell ref="V29:Y29"/>
    <mergeCell ref="Z29:AA29"/>
    <mergeCell ref="A30:C30"/>
    <mergeCell ref="D30:G30"/>
    <mergeCell ref="H30:K30"/>
    <mergeCell ref="L30:O30"/>
    <mergeCell ref="P30:S30"/>
    <mergeCell ref="T30:U30"/>
    <mergeCell ref="V30:Y30"/>
    <mergeCell ref="Z30:AA30"/>
    <mergeCell ref="A31:C31"/>
    <mergeCell ref="D31:G31"/>
    <mergeCell ref="H31:K31"/>
    <mergeCell ref="L31:O31"/>
    <mergeCell ref="P31:S31"/>
    <mergeCell ref="T31:U31"/>
    <mergeCell ref="V31:Y31"/>
    <mergeCell ref="Z31:AA31"/>
    <mergeCell ref="A32:C32"/>
    <mergeCell ref="D32:G32"/>
    <mergeCell ref="H32:K32"/>
    <mergeCell ref="L32:O32"/>
    <mergeCell ref="P32:S32"/>
    <mergeCell ref="T32:U32"/>
    <mergeCell ref="V32:Y32"/>
    <mergeCell ref="Z32:AA32"/>
    <mergeCell ref="A33:C33"/>
    <mergeCell ref="D33:G33"/>
    <mergeCell ref="H33:K33"/>
    <mergeCell ref="L33:O33"/>
    <mergeCell ref="P33:S33"/>
    <mergeCell ref="T33:U33"/>
    <mergeCell ref="V33:Y33"/>
    <mergeCell ref="Z33:AA33"/>
    <mergeCell ref="A34:C34"/>
    <mergeCell ref="D34:G34"/>
    <mergeCell ref="H34:K34"/>
    <mergeCell ref="L34:O34"/>
    <mergeCell ref="P34:S34"/>
    <mergeCell ref="T34:U34"/>
    <mergeCell ref="V34:Y34"/>
    <mergeCell ref="Z34:AA34"/>
    <mergeCell ref="A35:C35"/>
    <mergeCell ref="D35:G35"/>
    <mergeCell ref="H35:K35"/>
    <mergeCell ref="L35:O35"/>
    <mergeCell ref="P35:S35"/>
    <mergeCell ref="T35:U35"/>
    <mergeCell ref="V35:Y35"/>
    <mergeCell ref="Z35:AA35"/>
    <mergeCell ref="A36:C36"/>
    <mergeCell ref="D36:G36"/>
    <mergeCell ref="H36:K36"/>
    <mergeCell ref="L36:O36"/>
    <mergeCell ref="P36:S36"/>
    <mergeCell ref="T36:U36"/>
    <mergeCell ref="V36:Y36"/>
    <mergeCell ref="Z36:AA36"/>
    <mergeCell ref="A37:C37"/>
    <mergeCell ref="D37:G37"/>
    <mergeCell ref="H37:K37"/>
    <mergeCell ref="L37:O37"/>
    <mergeCell ref="P37:S37"/>
    <mergeCell ref="T37:U37"/>
    <mergeCell ref="V37:Y37"/>
    <mergeCell ref="Z37:AA37"/>
    <mergeCell ref="A38:C38"/>
    <mergeCell ref="D38:G38"/>
    <mergeCell ref="H38:K38"/>
    <mergeCell ref="L38:O38"/>
    <mergeCell ref="P38:S38"/>
    <mergeCell ref="T38:U38"/>
    <mergeCell ref="V38:Y38"/>
    <mergeCell ref="Z38:AA38"/>
    <mergeCell ref="A39:C39"/>
    <mergeCell ref="D39:G39"/>
    <mergeCell ref="H39:K39"/>
    <mergeCell ref="L39:O39"/>
    <mergeCell ref="P39:S39"/>
    <mergeCell ref="T39:U39"/>
    <mergeCell ref="V39:Y39"/>
    <mergeCell ref="Z39:AA39"/>
    <mergeCell ref="A40:C40"/>
    <mergeCell ref="D40:G40"/>
    <mergeCell ref="H40:K40"/>
    <mergeCell ref="L40:O40"/>
    <mergeCell ref="P40:S40"/>
    <mergeCell ref="T40:U40"/>
    <mergeCell ref="V40:Y40"/>
    <mergeCell ref="Z40:AA40"/>
    <mergeCell ref="A41:C41"/>
    <mergeCell ref="D41:G41"/>
    <mergeCell ref="H41:K41"/>
    <mergeCell ref="L41:O41"/>
    <mergeCell ref="P41:S41"/>
    <mergeCell ref="T41:U41"/>
    <mergeCell ref="V41:Y41"/>
    <mergeCell ref="Z41:AA41"/>
    <mergeCell ref="A42:C42"/>
    <mergeCell ref="D42:G42"/>
    <mergeCell ref="H42:K42"/>
    <mergeCell ref="L42:O42"/>
    <mergeCell ref="P42:S42"/>
    <mergeCell ref="T42:U42"/>
    <mergeCell ref="V42:Y42"/>
    <mergeCell ref="Z42:AA42"/>
    <mergeCell ref="A43:C43"/>
    <mergeCell ref="D43:G43"/>
    <mergeCell ref="H43:K43"/>
    <mergeCell ref="L43:O43"/>
    <mergeCell ref="P43:S43"/>
    <mergeCell ref="T43:U43"/>
    <mergeCell ref="V43:Y43"/>
    <mergeCell ref="Z43:AA43"/>
    <mergeCell ref="A44:C44"/>
    <mergeCell ref="D44:G44"/>
    <mergeCell ref="H44:K44"/>
    <mergeCell ref="L44:O44"/>
    <mergeCell ref="P44:S44"/>
    <mergeCell ref="T44:U44"/>
    <mergeCell ref="V44:Y44"/>
    <mergeCell ref="Z44:AA44"/>
    <mergeCell ref="A45:C45"/>
    <mergeCell ref="D45:G45"/>
    <mergeCell ref="H45:K45"/>
    <mergeCell ref="L45:O45"/>
    <mergeCell ref="P45:S45"/>
    <mergeCell ref="T45:U45"/>
    <mergeCell ref="V45:Y45"/>
    <mergeCell ref="Z45:AA45"/>
    <mergeCell ref="A46:AA46"/>
    <mergeCell ref="A48:A102"/>
    <mergeCell ref="B48:B67"/>
    <mergeCell ref="C48:C57"/>
    <mergeCell ref="D48:D50"/>
    <mergeCell ref="E48:E50"/>
    <mergeCell ref="F48:F50"/>
    <mergeCell ref="G48:G50"/>
    <mergeCell ref="H48:H50"/>
    <mergeCell ref="I48:I50"/>
    <mergeCell ref="J48:J50"/>
    <mergeCell ref="K48:K50"/>
    <mergeCell ref="L48:L50"/>
    <mergeCell ref="M48:M50"/>
    <mergeCell ref="N48:N50"/>
    <mergeCell ref="O48:O50"/>
    <mergeCell ref="P48:P50"/>
    <mergeCell ref="Q48:Q50"/>
    <mergeCell ref="R48:R50"/>
    <mergeCell ref="S48:S50"/>
    <mergeCell ref="T48:T50"/>
    <mergeCell ref="U48:U50"/>
    <mergeCell ref="V48:V50"/>
    <mergeCell ref="W48:W50"/>
    <mergeCell ref="X48:X50"/>
    <mergeCell ref="Y48:Y50"/>
    <mergeCell ref="Z48:Z50"/>
    <mergeCell ref="AA48:AA102"/>
    <mergeCell ref="D51:D57"/>
    <mergeCell ref="E51:E57"/>
    <mergeCell ref="F51:F57"/>
    <mergeCell ref="G51:G57"/>
    <mergeCell ref="H51:H57"/>
    <mergeCell ref="I51:I57"/>
    <mergeCell ref="J51:J57"/>
    <mergeCell ref="K51:K57"/>
    <mergeCell ref="L51:L57"/>
    <mergeCell ref="M51:M57"/>
    <mergeCell ref="N51:N57"/>
    <mergeCell ref="O51:O57"/>
    <mergeCell ref="P51:P57"/>
    <mergeCell ref="Q51:Q57"/>
    <mergeCell ref="R51:R57"/>
    <mergeCell ref="S51:S57"/>
    <mergeCell ref="T51:T57"/>
    <mergeCell ref="U51:U57"/>
    <mergeCell ref="V51:V57"/>
    <mergeCell ref="W51:W57"/>
    <mergeCell ref="X51:X57"/>
    <mergeCell ref="Y51:Y57"/>
    <mergeCell ref="Z51:Z57"/>
    <mergeCell ref="C58:C67"/>
    <mergeCell ref="D58:D60"/>
    <mergeCell ref="E58:E60"/>
    <mergeCell ref="F58:F60"/>
    <mergeCell ref="G58:G60"/>
    <mergeCell ref="H58:H60"/>
    <mergeCell ref="I58:I60"/>
    <mergeCell ref="J58:J60"/>
    <mergeCell ref="K58:K60"/>
    <mergeCell ref="L58:L60"/>
    <mergeCell ref="M58:M60"/>
    <mergeCell ref="N58:N60"/>
    <mergeCell ref="O58:O60"/>
    <mergeCell ref="P58:P60"/>
    <mergeCell ref="Q58:Q60"/>
    <mergeCell ref="R58:R60"/>
    <mergeCell ref="S58:S60"/>
    <mergeCell ref="T58:T60"/>
    <mergeCell ref="U58:U60"/>
    <mergeCell ref="V58:V60"/>
    <mergeCell ref="W58:W60"/>
    <mergeCell ref="X58:X60"/>
    <mergeCell ref="Y58:Y60"/>
    <mergeCell ref="Z58:Z60"/>
    <mergeCell ref="D61:D67"/>
    <mergeCell ref="E61:E67"/>
    <mergeCell ref="F61:F67"/>
    <mergeCell ref="G61:G67"/>
    <mergeCell ref="H61:H67"/>
    <mergeCell ref="I61:I67"/>
    <mergeCell ref="J61:J67"/>
    <mergeCell ref="K61:K67"/>
    <mergeCell ref="L61:L67"/>
    <mergeCell ref="M61:M67"/>
    <mergeCell ref="N61:N67"/>
    <mergeCell ref="O61:O67"/>
    <mergeCell ref="P61:P67"/>
    <mergeCell ref="Q61:Q67"/>
    <mergeCell ref="R61:R67"/>
    <mergeCell ref="S61:S67"/>
    <mergeCell ref="T61:T67"/>
    <mergeCell ref="U61:U67"/>
    <mergeCell ref="V61:V67"/>
    <mergeCell ref="W61:W67"/>
    <mergeCell ref="X61:X67"/>
    <mergeCell ref="Y61:Y67"/>
    <mergeCell ref="Z61:Z67"/>
    <mergeCell ref="B68:D71"/>
    <mergeCell ref="E68:E71"/>
    <mergeCell ref="F68:F71"/>
    <mergeCell ref="G68:G71"/>
    <mergeCell ref="H68:H71"/>
    <mergeCell ref="I68:I71"/>
    <mergeCell ref="J68:J71"/>
    <mergeCell ref="K68:K71"/>
    <mergeCell ref="L68:L71"/>
    <mergeCell ref="M68:M71"/>
    <mergeCell ref="N68:N71"/>
    <mergeCell ref="O68:O71"/>
    <mergeCell ref="P68:P71"/>
    <mergeCell ref="Q68:Q71"/>
    <mergeCell ref="R68:R71"/>
    <mergeCell ref="S68:S71"/>
    <mergeCell ref="T68:T71"/>
    <mergeCell ref="U68:U71"/>
    <mergeCell ref="V68:V71"/>
    <mergeCell ref="W68:W71"/>
    <mergeCell ref="X68:X71"/>
    <mergeCell ref="Y68:Y71"/>
    <mergeCell ref="Z68:Z71"/>
    <mergeCell ref="B72:D75"/>
    <mergeCell ref="E72:E75"/>
    <mergeCell ref="F72:F75"/>
    <mergeCell ref="G72:G75"/>
    <mergeCell ref="H72:H75"/>
    <mergeCell ref="I72:I75"/>
    <mergeCell ref="J72:J75"/>
    <mergeCell ref="K72:K75"/>
    <mergeCell ref="L72:L75"/>
    <mergeCell ref="M72:M75"/>
    <mergeCell ref="N72:N75"/>
    <mergeCell ref="O72:O75"/>
    <mergeCell ref="P72:P75"/>
    <mergeCell ref="Q72:Q75"/>
    <mergeCell ref="R72:R75"/>
    <mergeCell ref="S72:S75"/>
    <mergeCell ref="T72:T75"/>
    <mergeCell ref="U72:U75"/>
    <mergeCell ref="V72:V75"/>
    <mergeCell ref="W72:W75"/>
    <mergeCell ref="X72:X75"/>
    <mergeCell ref="Y72:Y75"/>
    <mergeCell ref="Z72:Z75"/>
    <mergeCell ref="B76:D85"/>
    <mergeCell ref="E76:E85"/>
    <mergeCell ref="F76:F85"/>
    <mergeCell ref="G76:G85"/>
    <mergeCell ref="H76:H85"/>
    <mergeCell ref="I76:I85"/>
    <mergeCell ref="J76:J85"/>
    <mergeCell ref="K76:K85"/>
    <mergeCell ref="L76:L85"/>
    <mergeCell ref="M76:M85"/>
    <mergeCell ref="N76:N85"/>
    <mergeCell ref="O76:O85"/>
    <mergeCell ref="P76:P85"/>
    <mergeCell ref="Q76:Q85"/>
    <mergeCell ref="R76:R85"/>
    <mergeCell ref="S76:S85"/>
    <mergeCell ref="T76:T85"/>
    <mergeCell ref="U76:U85"/>
    <mergeCell ref="V76:V85"/>
    <mergeCell ref="W76:W85"/>
    <mergeCell ref="X76:X85"/>
    <mergeCell ref="Y76:Y85"/>
    <mergeCell ref="Z76:Z85"/>
    <mergeCell ref="B86:D93"/>
    <mergeCell ref="E86:E93"/>
    <mergeCell ref="F86:F93"/>
    <mergeCell ref="G86:G93"/>
    <mergeCell ref="H86:H93"/>
    <mergeCell ref="I86:I93"/>
    <mergeCell ref="J86:J93"/>
    <mergeCell ref="K86:K93"/>
    <mergeCell ref="L86:L93"/>
    <mergeCell ref="M86:M93"/>
    <mergeCell ref="N86:N93"/>
    <mergeCell ref="O86:O93"/>
    <mergeCell ref="P86:P93"/>
    <mergeCell ref="Q86:Q93"/>
    <mergeCell ref="R86:R93"/>
    <mergeCell ref="S86:S93"/>
    <mergeCell ref="T86:T93"/>
    <mergeCell ref="U86:U93"/>
    <mergeCell ref="V86:V93"/>
    <mergeCell ref="W86:W93"/>
    <mergeCell ref="X86:X93"/>
    <mergeCell ref="Y86:Y93"/>
    <mergeCell ref="Z86:Z93"/>
    <mergeCell ref="B94:D98"/>
    <mergeCell ref="E94:E98"/>
    <mergeCell ref="F94:F98"/>
    <mergeCell ref="G94:G98"/>
    <mergeCell ref="H94:H98"/>
    <mergeCell ref="I94:I98"/>
    <mergeCell ref="J94:J98"/>
    <mergeCell ref="K94:K98"/>
    <mergeCell ref="L94:L98"/>
    <mergeCell ref="M94:M98"/>
    <mergeCell ref="N94:N98"/>
    <mergeCell ref="O94:O98"/>
    <mergeCell ref="P94:P98"/>
    <mergeCell ref="Q94:Q98"/>
    <mergeCell ref="R94:R98"/>
    <mergeCell ref="S94:S98"/>
    <mergeCell ref="T94:T98"/>
    <mergeCell ref="U94:U98"/>
    <mergeCell ref="V94:V98"/>
    <mergeCell ref="W94:W98"/>
    <mergeCell ref="X94:X98"/>
    <mergeCell ref="Y94:Y98"/>
    <mergeCell ref="Z94:Z98"/>
    <mergeCell ref="B99:D102"/>
    <mergeCell ref="E99:E102"/>
    <mergeCell ref="F99:F102"/>
    <mergeCell ref="G99:G102"/>
    <mergeCell ref="H99:H102"/>
    <mergeCell ref="I99:I102"/>
    <mergeCell ref="J99:J102"/>
    <mergeCell ref="K99:K102"/>
    <mergeCell ref="L99:L102"/>
    <mergeCell ref="M99:M102"/>
    <mergeCell ref="N99:N102"/>
    <mergeCell ref="O99:O102"/>
    <mergeCell ref="P99:P102"/>
    <mergeCell ref="Q99:Q102"/>
    <mergeCell ref="R99:R102"/>
    <mergeCell ref="S99:S102"/>
    <mergeCell ref="T99:T102"/>
    <mergeCell ref="U99:U102"/>
    <mergeCell ref="V99:V102"/>
    <mergeCell ref="W99:W102"/>
    <mergeCell ref="X99:X102"/>
    <mergeCell ref="Y99:Y102"/>
    <mergeCell ref="Z99:Z102"/>
    <mergeCell ref="A104:A160"/>
    <mergeCell ref="B105:B121"/>
    <mergeCell ref="C105:C108"/>
    <mergeCell ref="D105:D108"/>
    <mergeCell ref="E105:E108"/>
    <mergeCell ref="F105:F108"/>
    <mergeCell ref="G105:G108"/>
    <mergeCell ref="H105:H108"/>
    <mergeCell ref="I105:I108"/>
    <mergeCell ref="J105:J108"/>
    <mergeCell ref="K105:K108"/>
    <mergeCell ref="L105:L108"/>
    <mergeCell ref="M105:M108"/>
    <mergeCell ref="N105:N108"/>
    <mergeCell ref="O105:O108"/>
    <mergeCell ref="P105:P108"/>
    <mergeCell ref="Q105:Q108"/>
    <mergeCell ref="R105:R108"/>
    <mergeCell ref="S105:S108"/>
    <mergeCell ref="T105:T108"/>
    <mergeCell ref="U105:U108"/>
    <mergeCell ref="V105:V108"/>
    <mergeCell ref="W105:W108"/>
    <mergeCell ref="X105:X108"/>
    <mergeCell ref="Y105:Y108"/>
    <mergeCell ref="Z105:Z108"/>
    <mergeCell ref="AA105:AA159"/>
    <mergeCell ref="C109:C121"/>
    <mergeCell ref="D109:D121"/>
    <mergeCell ref="E109:E121"/>
    <mergeCell ref="F109:F121"/>
    <mergeCell ref="G109:G121"/>
    <mergeCell ref="H109:H121"/>
    <mergeCell ref="I109:I121"/>
    <mergeCell ref="J109:J121"/>
    <mergeCell ref="K109:K121"/>
    <mergeCell ref="L109:L121"/>
    <mergeCell ref="M109:M121"/>
    <mergeCell ref="N109:N121"/>
    <mergeCell ref="O109:O121"/>
    <mergeCell ref="P109:P121"/>
    <mergeCell ref="Q109:Q121"/>
    <mergeCell ref="R109:R121"/>
    <mergeCell ref="S109:S121"/>
    <mergeCell ref="T109:T121"/>
    <mergeCell ref="U109:U121"/>
    <mergeCell ref="V109:V121"/>
    <mergeCell ref="W109:W121"/>
    <mergeCell ref="X109:X121"/>
    <mergeCell ref="Y109:Y121"/>
    <mergeCell ref="Z109:Z121"/>
    <mergeCell ref="B122:C143"/>
    <mergeCell ref="D122:D143"/>
    <mergeCell ref="E122:E143"/>
    <mergeCell ref="F122:F143"/>
    <mergeCell ref="G122:G143"/>
    <mergeCell ref="H122:H143"/>
    <mergeCell ref="I122:I143"/>
    <mergeCell ref="J122:J143"/>
    <mergeCell ref="K122:K143"/>
    <mergeCell ref="L122:L143"/>
    <mergeCell ref="M122:M143"/>
    <mergeCell ref="N122:N143"/>
    <mergeCell ref="O122:O143"/>
    <mergeCell ref="P122:P143"/>
    <mergeCell ref="Q122:Q143"/>
    <mergeCell ref="R122:R143"/>
    <mergeCell ref="S122:S143"/>
    <mergeCell ref="T122:T143"/>
    <mergeCell ref="U122:U143"/>
    <mergeCell ref="V122:V143"/>
    <mergeCell ref="W122:W143"/>
    <mergeCell ref="X122:X143"/>
    <mergeCell ref="Y122:Y143"/>
    <mergeCell ref="Z122:Z143"/>
    <mergeCell ref="AE126:AG126"/>
    <mergeCell ref="AE127:AG129"/>
    <mergeCell ref="AE130:AG132"/>
    <mergeCell ref="AE133:AG135"/>
    <mergeCell ref="AE136:AG138"/>
    <mergeCell ref="AE139:AG141"/>
    <mergeCell ref="AE142:AG144"/>
    <mergeCell ref="B144:C154"/>
    <mergeCell ref="D144:D154"/>
    <mergeCell ref="E144:E154"/>
    <mergeCell ref="F144:F154"/>
    <mergeCell ref="G144:G154"/>
    <mergeCell ref="H144:H154"/>
    <mergeCell ref="I144:I154"/>
    <mergeCell ref="J144:J154"/>
    <mergeCell ref="K144:K154"/>
    <mergeCell ref="L144:L154"/>
    <mergeCell ref="M144:M154"/>
    <mergeCell ref="N144:N154"/>
    <mergeCell ref="O144:O154"/>
    <mergeCell ref="P144:P154"/>
    <mergeCell ref="Q144:Q154"/>
    <mergeCell ref="R144:R154"/>
    <mergeCell ref="S144:S154"/>
    <mergeCell ref="T144:T154"/>
    <mergeCell ref="U144:U154"/>
    <mergeCell ref="V144:V154"/>
    <mergeCell ref="W144:W154"/>
    <mergeCell ref="X144:X154"/>
    <mergeCell ref="Y144:Y154"/>
    <mergeCell ref="Z144:Z154"/>
    <mergeCell ref="AE145:AG147"/>
    <mergeCell ref="B155:C159"/>
    <mergeCell ref="D155:D159"/>
    <mergeCell ref="E155:E159"/>
    <mergeCell ref="F155:F159"/>
    <mergeCell ref="G155:G159"/>
    <mergeCell ref="H155:H159"/>
    <mergeCell ref="I155:I159"/>
    <mergeCell ref="J155:J159"/>
    <mergeCell ref="K155:K159"/>
    <mergeCell ref="L155:L159"/>
    <mergeCell ref="M155:M159"/>
    <mergeCell ref="N155:N159"/>
    <mergeCell ref="O155:O159"/>
    <mergeCell ref="P155:P159"/>
    <mergeCell ref="Q155:Q159"/>
    <mergeCell ref="R155:R159"/>
    <mergeCell ref="S155:S159"/>
    <mergeCell ref="T155:T159"/>
    <mergeCell ref="U155:U159"/>
    <mergeCell ref="V155:V159"/>
    <mergeCell ref="W155:W159"/>
    <mergeCell ref="X155:X159"/>
    <mergeCell ref="Y155:Y159"/>
    <mergeCell ref="Z155:Z159"/>
    <mergeCell ref="AE161:AG162"/>
    <mergeCell ref="A162:A216"/>
    <mergeCell ref="B162:B199"/>
    <mergeCell ref="C162:C175"/>
    <mergeCell ref="D162:D165"/>
    <mergeCell ref="E162:E165"/>
    <mergeCell ref="F162:F165"/>
    <mergeCell ref="G162:G165"/>
    <mergeCell ref="H162:H165"/>
    <mergeCell ref="I162:I165"/>
    <mergeCell ref="J162:J165"/>
    <mergeCell ref="K162:K165"/>
    <mergeCell ref="L162:L165"/>
    <mergeCell ref="M162:M165"/>
    <mergeCell ref="N162:N165"/>
    <mergeCell ref="O162:O165"/>
    <mergeCell ref="P162:P165"/>
    <mergeCell ref="Q162:Q165"/>
    <mergeCell ref="R162:R165"/>
    <mergeCell ref="S162:S165"/>
    <mergeCell ref="T162:T165"/>
    <mergeCell ref="U162:U165"/>
    <mergeCell ref="V162:V165"/>
    <mergeCell ref="W162:W165"/>
    <mergeCell ref="X162:X165"/>
    <mergeCell ref="Y162:Y165"/>
    <mergeCell ref="Z162:Z165"/>
    <mergeCell ref="AA162:AA216"/>
    <mergeCell ref="AE163:AG165"/>
    <mergeCell ref="D166:D175"/>
    <mergeCell ref="E166:E175"/>
    <mergeCell ref="F166:F175"/>
    <mergeCell ref="G166:G175"/>
    <mergeCell ref="H166:H175"/>
    <mergeCell ref="I166:I175"/>
    <mergeCell ref="J166:J175"/>
    <mergeCell ref="K166:K175"/>
    <mergeCell ref="L166:L175"/>
    <mergeCell ref="M166:M175"/>
    <mergeCell ref="N166:N175"/>
    <mergeCell ref="O166:O175"/>
    <mergeCell ref="P166:P175"/>
    <mergeCell ref="Q166:Q175"/>
    <mergeCell ref="R166:R175"/>
    <mergeCell ref="S166:S175"/>
    <mergeCell ref="T166:T175"/>
    <mergeCell ref="U166:U175"/>
    <mergeCell ref="V166:V175"/>
    <mergeCell ref="W166:W175"/>
    <mergeCell ref="X166:X175"/>
    <mergeCell ref="Y166:Y175"/>
    <mergeCell ref="Z166:Z175"/>
    <mergeCell ref="AE166:AG168"/>
    <mergeCell ref="AE169:AG171"/>
    <mergeCell ref="AE172:AG174"/>
    <mergeCell ref="AE175:AG177"/>
    <mergeCell ref="C176:D182"/>
    <mergeCell ref="E176:E182"/>
    <mergeCell ref="F176:F182"/>
    <mergeCell ref="G176:G182"/>
    <mergeCell ref="H176:H182"/>
    <mergeCell ref="I176:I182"/>
    <mergeCell ref="J176:J182"/>
    <mergeCell ref="K176:K182"/>
    <mergeCell ref="L176:L182"/>
    <mergeCell ref="M176:M182"/>
    <mergeCell ref="N176:N182"/>
    <mergeCell ref="O176:O182"/>
    <mergeCell ref="P176:P182"/>
    <mergeCell ref="Q176:Q182"/>
    <mergeCell ref="R176:R182"/>
    <mergeCell ref="S176:S182"/>
    <mergeCell ref="T176:T182"/>
    <mergeCell ref="U176:U182"/>
    <mergeCell ref="V176:V182"/>
    <mergeCell ref="W176:W182"/>
    <mergeCell ref="X176:X182"/>
    <mergeCell ref="Y176:Y182"/>
    <mergeCell ref="Z176:Z182"/>
    <mergeCell ref="AE178:AG180"/>
    <mergeCell ref="C183:D195"/>
    <mergeCell ref="E183:E195"/>
    <mergeCell ref="F183:F195"/>
    <mergeCell ref="G183:G195"/>
    <mergeCell ref="H183:H195"/>
    <mergeCell ref="I183:I195"/>
    <mergeCell ref="J183:J195"/>
    <mergeCell ref="K183:K195"/>
    <mergeCell ref="L183:L195"/>
    <mergeCell ref="M183:M195"/>
    <mergeCell ref="N183:N195"/>
    <mergeCell ref="O183:O195"/>
    <mergeCell ref="P183:P195"/>
    <mergeCell ref="Q183:Q195"/>
    <mergeCell ref="R183:R195"/>
    <mergeCell ref="S183:S195"/>
    <mergeCell ref="T183:T195"/>
    <mergeCell ref="U183:U195"/>
    <mergeCell ref="V183:V195"/>
    <mergeCell ref="W183:W195"/>
    <mergeCell ref="X183:X195"/>
    <mergeCell ref="Y183:Y195"/>
    <mergeCell ref="Z183:Z195"/>
    <mergeCell ref="C196:D201"/>
    <mergeCell ref="E196:E201"/>
    <mergeCell ref="F196:F201"/>
    <mergeCell ref="G196:G201"/>
    <mergeCell ref="H196:H201"/>
    <mergeCell ref="I196:I201"/>
    <mergeCell ref="J196:J201"/>
    <mergeCell ref="K196:K201"/>
    <mergeCell ref="L196:L201"/>
    <mergeCell ref="M196:M201"/>
    <mergeCell ref="N196:N201"/>
    <mergeCell ref="O196:O201"/>
    <mergeCell ref="P196:P201"/>
    <mergeCell ref="Q196:Q201"/>
    <mergeCell ref="R196:R201"/>
    <mergeCell ref="S196:S201"/>
    <mergeCell ref="T196:T201"/>
    <mergeCell ref="U196:U201"/>
    <mergeCell ref="V196:V201"/>
    <mergeCell ref="W196:W201"/>
    <mergeCell ref="X196:X201"/>
    <mergeCell ref="Y196:Y201"/>
    <mergeCell ref="Z196:Z201"/>
    <mergeCell ref="B200:B216"/>
    <mergeCell ref="C202:D212"/>
    <mergeCell ref="E202:E212"/>
    <mergeCell ref="F202:F212"/>
    <mergeCell ref="G202:G212"/>
    <mergeCell ref="H202:H212"/>
    <mergeCell ref="I202:I212"/>
    <mergeCell ref="J202:J212"/>
    <mergeCell ref="K202:K212"/>
    <mergeCell ref="L202:L212"/>
    <mergeCell ref="M202:M212"/>
    <mergeCell ref="N202:N212"/>
    <mergeCell ref="O202:O212"/>
    <mergeCell ref="P202:P212"/>
    <mergeCell ref="Q202:Q212"/>
    <mergeCell ref="R202:R212"/>
    <mergeCell ref="S202:S212"/>
    <mergeCell ref="T202:T212"/>
    <mergeCell ref="U202:U212"/>
    <mergeCell ref="V202:V212"/>
    <mergeCell ref="W202:W212"/>
    <mergeCell ref="X202:X212"/>
    <mergeCell ref="Y202:Y212"/>
    <mergeCell ref="Z202:Z212"/>
    <mergeCell ref="C213:D216"/>
    <mergeCell ref="E213:E216"/>
    <mergeCell ref="F213:F216"/>
    <mergeCell ref="G213:G216"/>
    <mergeCell ref="H213:H216"/>
    <mergeCell ref="I213:I216"/>
    <mergeCell ref="J213:J216"/>
    <mergeCell ref="K213:K216"/>
    <mergeCell ref="L213:L216"/>
    <mergeCell ref="M213:M216"/>
    <mergeCell ref="N213:N216"/>
    <mergeCell ref="O213:O216"/>
    <mergeCell ref="P213:P216"/>
    <mergeCell ref="Q213:Q216"/>
    <mergeCell ref="R213:R216"/>
    <mergeCell ref="S213:S216"/>
    <mergeCell ref="T213:T216"/>
    <mergeCell ref="U213:U216"/>
    <mergeCell ref="V213:V216"/>
    <mergeCell ref="W213:W216"/>
    <mergeCell ref="X213:X216"/>
    <mergeCell ref="Y213:Y216"/>
    <mergeCell ref="Z213:Z216"/>
    <mergeCell ref="A218:A275"/>
    <mergeCell ref="B220:B230"/>
    <mergeCell ref="C220:C223"/>
    <mergeCell ref="D220:D223"/>
    <mergeCell ref="E220:E223"/>
    <mergeCell ref="F220:F223"/>
    <mergeCell ref="G220:G223"/>
    <mergeCell ref="H220:H223"/>
    <mergeCell ref="I220:I223"/>
    <mergeCell ref="J220:J223"/>
    <mergeCell ref="K220:K223"/>
    <mergeCell ref="L220:L223"/>
    <mergeCell ref="M220:M223"/>
    <mergeCell ref="N220:N223"/>
    <mergeCell ref="O220:O223"/>
    <mergeCell ref="P220:P223"/>
    <mergeCell ref="Q220:Q223"/>
    <mergeCell ref="R220:R223"/>
    <mergeCell ref="S220:S223"/>
    <mergeCell ref="T220:T223"/>
    <mergeCell ref="U220:U223"/>
    <mergeCell ref="V220:V223"/>
    <mergeCell ref="W220:W223"/>
    <mergeCell ref="X220:X223"/>
    <mergeCell ref="Y220:Y223"/>
    <mergeCell ref="Z220:Z223"/>
    <mergeCell ref="AA220:AA274"/>
    <mergeCell ref="C224:C230"/>
    <mergeCell ref="D224:D230"/>
    <mergeCell ref="E224:E230"/>
    <mergeCell ref="F224:F230"/>
    <mergeCell ref="G224:G230"/>
    <mergeCell ref="H224:H230"/>
    <mergeCell ref="I224:I230"/>
    <mergeCell ref="J224:J230"/>
    <mergeCell ref="K224:K230"/>
    <mergeCell ref="L224:L230"/>
    <mergeCell ref="M224:M230"/>
    <mergeCell ref="N224:N230"/>
    <mergeCell ref="O224:O230"/>
    <mergeCell ref="P224:P230"/>
    <mergeCell ref="Q224:Q230"/>
    <mergeCell ref="R224:R230"/>
    <mergeCell ref="S224:S230"/>
    <mergeCell ref="T224:T230"/>
    <mergeCell ref="U224:U230"/>
    <mergeCell ref="V224:V230"/>
    <mergeCell ref="W224:W230"/>
    <mergeCell ref="X224:X230"/>
    <mergeCell ref="Y224:Y230"/>
    <mergeCell ref="Z224:Z230"/>
    <mergeCell ref="B231:C239"/>
    <mergeCell ref="D231:D239"/>
    <mergeCell ref="E231:E239"/>
    <mergeCell ref="F231:F239"/>
    <mergeCell ref="G231:G239"/>
    <mergeCell ref="H231:H239"/>
    <mergeCell ref="I231:I239"/>
    <mergeCell ref="J231:J239"/>
    <mergeCell ref="K231:K239"/>
    <mergeCell ref="L231:L239"/>
    <mergeCell ref="M231:M239"/>
    <mergeCell ref="N231:N239"/>
    <mergeCell ref="O231:O239"/>
    <mergeCell ref="P231:P239"/>
    <mergeCell ref="Q231:Q239"/>
    <mergeCell ref="R231:R239"/>
    <mergeCell ref="S231:S239"/>
    <mergeCell ref="T231:T239"/>
    <mergeCell ref="U231:U239"/>
    <mergeCell ref="V231:V239"/>
    <mergeCell ref="W231:W239"/>
    <mergeCell ref="X231:X239"/>
    <mergeCell ref="Y231:Y239"/>
    <mergeCell ref="Z231:Z239"/>
    <mergeCell ref="B240:C256"/>
    <mergeCell ref="D240:D256"/>
    <mergeCell ref="E240:E256"/>
    <mergeCell ref="F240:F256"/>
    <mergeCell ref="G240:G256"/>
    <mergeCell ref="H240:H256"/>
    <mergeCell ref="I240:I256"/>
    <mergeCell ref="J240:J256"/>
    <mergeCell ref="K240:K256"/>
    <mergeCell ref="L240:L256"/>
    <mergeCell ref="M240:M256"/>
    <mergeCell ref="N240:N256"/>
    <mergeCell ref="O240:O256"/>
    <mergeCell ref="P240:P256"/>
    <mergeCell ref="Q240:Q256"/>
    <mergeCell ref="R240:R256"/>
    <mergeCell ref="S240:S256"/>
    <mergeCell ref="T240:T256"/>
    <mergeCell ref="U240:U256"/>
    <mergeCell ref="V240:V256"/>
    <mergeCell ref="W240:W256"/>
    <mergeCell ref="X240:X256"/>
    <mergeCell ref="Y240:Y256"/>
    <mergeCell ref="Z240:Z256"/>
    <mergeCell ref="B257:C260"/>
    <mergeCell ref="D257:D260"/>
    <mergeCell ref="E257:E260"/>
    <mergeCell ref="F257:F260"/>
    <mergeCell ref="G257:G260"/>
    <mergeCell ref="H257:H260"/>
    <mergeCell ref="I257:I260"/>
    <mergeCell ref="J257:J260"/>
    <mergeCell ref="K257:K260"/>
    <mergeCell ref="L257:L260"/>
    <mergeCell ref="M257:M260"/>
    <mergeCell ref="N257:N260"/>
    <mergeCell ref="O257:O260"/>
    <mergeCell ref="P257:P260"/>
    <mergeCell ref="Q257:Q260"/>
    <mergeCell ref="R257:R260"/>
    <mergeCell ref="S257:S260"/>
    <mergeCell ref="T257:T260"/>
    <mergeCell ref="U257:U260"/>
    <mergeCell ref="V257:V260"/>
    <mergeCell ref="W257:W260"/>
    <mergeCell ref="X257:X260"/>
    <mergeCell ref="Y257:Y260"/>
    <mergeCell ref="Z257:Z260"/>
    <mergeCell ref="B261:C270"/>
    <mergeCell ref="D261:D270"/>
    <mergeCell ref="E261:E270"/>
    <mergeCell ref="F261:F270"/>
    <mergeCell ref="G261:G270"/>
    <mergeCell ref="H261:H270"/>
    <mergeCell ref="I261:I270"/>
    <mergeCell ref="J261:J270"/>
    <mergeCell ref="K261:K270"/>
    <mergeCell ref="L261:L270"/>
    <mergeCell ref="M261:M270"/>
    <mergeCell ref="N261:N270"/>
    <mergeCell ref="O261:O270"/>
    <mergeCell ref="P261:P270"/>
    <mergeCell ref="Q261:Q270"/>
    <mergeCell ref="R261:R270"/>
    <mergeCell ref="S261:S270"/>
    <mergeCell ref="T261:T270"/>
    <mergeCell ref="U261:U270"/>
    <mergeCell ref="V261:V270"/>
    <mergeCell ref="W261:W270"/>
    <mergeCell ref="X261:X270"/>
    <mergeCell ref="Y261:Y270"/>
    <mergeCell ref="Z261:Z270"/>
    <mergeCell ref="B271:C274"/>
    <mergeCell ref="D271:D274"/>
    <mergeCell ref="E271:E274"/>
    <mergeCell ref="F271:F274"/>
    <mergeCell ref="G271:G274"/>
    <mergeCell ref="H271:H274"/>
    <mergeCell ref="I271:I274"/>
    <mergeCell ref="J271:J274"/>
    <mergeCell ref="K271:K274"/>
    <mergeCell ref="L271:L274"/>
    <mergeCell ref="M271:M274"/>
    <mergeCell ref="N271:N274"/>
    <mergeCell ref="O271:O274"/>
    <mergeCell ref="P271:P274"/>
    <mergeCell ref="Q271:Q274"/>
    <mergeCell ref="R271:R274"/>
    <mergeCell ref="S271:S274"/>
    <mergeCell ref="T271:T274"/>
    <mergeCell ref="U271:U274"/>
    <mergeCell ref="V271:V274"/>
    <mergeCell ref="W271:W274"/>
    <mergeCell ref="X271:X274"/>
    <mergeCell ref="Y271:Y274"/>
    <mergeCell ref="Z271:Z274"/>
  </mergeCells>
  <printOptions headings="0" gridLines="0"/>
  <pageMargins left="1.1811023622047201" right="0" top="0.39370078740157494" bottom="0.39370078740157494" header="0.31496062992126" footer="0"/>
  <pageSetup paperSize="9" scale="64" fitToWidth="5" fitToHeight="5" pageOrder="downThenOver" orientation="portrait" usePrinterDefaults="1" blackAndWhite="0" draft="0" cellComments="none" useFirstPageNumber="1" errors="displayed" horizontalDpi="600" verticalDpi="600" copies="1"/>
  <headerFooter>
    <oddFooter>&amp;L&amp;P</oddFooter>
  </headerFooter>
  <extLst>
    <ext xmlns:x14="http://schemas.microsoft.com/office/spreadsheetml/2009/9/main" uri="{CCE6A557-97BC-4b89-ADB6-D9C93CAAB3DF}">
      <x14:dataValidations xmlns:xm="http://schemas.microsoft.com/office/excel/2006/main" count="2" disablePrompts="0">
        <x14:dataValidation xr:uid="{00BF00EB-005C-4269-9ED3-00B2003000C9}" type="list" allowBlank="1" errorStyle="stop" imeMode="noControl" operator="between" promptTitle="" showDropDown="0" showErrorMessage="1" showInputMessage="1">
          <x14:formula1>
            <xm:f>$AW$4:$AW$12</xm:f>
          </x14:formula1>
          <xm:sqref>AG12:AK12</xm:sqref>
        </x14:dataValidation>
        <x14:dataValidation xr:uid="{00380012-00F3-49D4-8817-0036009B0005}" type="list" allowBlank="1" errorStyle="stop" imeMode="noControl" operator="between" showDropDown="0" showErrorMessage="1" showInputMessage="1">
          <x14:formula1>
            <xm:f>$AD$15:$AD$17</xm:f>
          </x14:formula1>
          <xm:sqref>AD20:AT20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Лист7">
    <outlinePr applyStyles="0" summaryBelow="1" summaryRight="1" showOutlineSymbols="1"/>
    <pageSetUpPr autoPageBreaks="1" fitToPage="0"/>
  </sheetPr>
  <sheetViews>
    <sheetView showRuler="1" topLeftCell="A1" zoomScale="100" workbookViewId="0">
      <pane ySplit="1" topLeftCell="A2" activePane="bottomLeft" state="frozen"/>
      <selection activeCell="A1" activeCellId="0" sqref="A1"/>
    </sheetView>
  </sheetViews>
  <sheetFormatPr defaultColWidth="9.140625" defaultRowHeight="14.25"/>
  <cols>
    <col customWidth="1" min="1" max="1" style="992" width="8.5703125"/>
    <col customWidth="1" min="2" max="2" style="992" width="9.7109375"/>
    <col customWidth="1" min="3" max="3" style="992" width="10.140625"/>
    <col customWidth="1" min="4" max="4" style="992" width="9.140625"/>
    <col customWidth="1" min="5" max="5" style="992" width="9.28515625"/>
    <col customWidth="1" min="6" max="6" style="992" width="21.00390625"/>
    <col customWidth="1" min="7" max="7" style="992" width="19.8515625"/>
    <col customWidth="1" min="8" max="8" style="992" width="16.140625"/>
    <col customWidth="1" min="9" max="9" style="992" width="11.85546875"/>
    <col customWidth="1" min="10" max="10" style="992" width="19.7109375"/>
    <col customWidth="1" min="11" max="12" style="992" width="19"/>
    <col customWidth="1" min="13" max="13" style="992" width="21.00390625"/>
    <col customWidth="1" min="14" max="14" style="992" width="15.42578125"/>
    <col customWidth="1" min="15" max="15" style="992" width="18"/>
    <col customWidth="1" min="16" max="17" style="992" width="9.140625"/>
    <col customWidth="1" min="18" max="18" style="992" width="13.7109375"/>
    <col customWidth="1" min="19" max="19" style="992" width="9.140625"/>
    <col customWidth="1" min="20" max="21" style="992" width="9.28515625"/>
    <col customWidth="1" min="22" max="23" style="992" width="9.140625"/>
    <col customWidth="1" min="24" max="24" style="992" width="9.28515625"/>
    <col customWidth="1" min="25" max="29" style="992" width="9.140625"/>
    <col customWidth="1" min="30" max="30" style="992" width="9.28515625"/>
    <col customWidth="1" min="31" max="32" style="992" width="11.5703125"/>
    <col customWidth="1" min="33" max="34" style="992" width="9.140625"/>
    <col customWidth="1" min="35" max="35" style="992" width="25.8515625"/>
    <col customWidth="1" min="36" max="36" style="992" width="12.7109375"/>
    <col customWidth="1" min="37" max="37" style="992" width="11"/>
    <col customWidth="1" min="38" max="39" style="992" width="9.140625"/>
    <col customWidth="1" min="40" max="40" style="992" width="12.28125"/>
    <col customWidth="1" min="41" max="41" style="992" width="9.140625"/>
    <col customWidth="1" min="42" max="42" style="992" width="17.421875"/>
    <col customWidth="1" min="43" max="43" style="992" width="11.5703125"/>
    <col customWidth="1" min="44" max="45" style="992" width="9.140625"/>
    <col customWidth="1" min="46" max="47" style="992" width="9.28515625"/>
    <col customWidth="1" min="48" max="48" style="992" width="11.5703125"/>
    <col customWidth="1" min="49" max="54" style="992" width="9.140625"/>
    <col customWidth="1" min="55" max="55" style="992" width="18.7109375"/>
    <col customWidth="1" min="56" max="56" style="992" width="9.140625"/>
    <col customWidth="1" min="57" max="57" style="992" width="14"/>
    <col customWidth="1" min="58" max="58" style="992" width="9.28515625"/>
    <col customWidth="1" min="59" max="59" style="992" width="48.7109375"/>
    <col customWidth="1" min="60" max="60" style="992" width="12.42578125"/>
    <col customWidth="1" min="61" max="61" style="992" width="18.42578125"/>
    <col customWidth="1" min="62" max="62" style="992" width="17.28515625"/>
    <col customWidth="1" min="63" max="63" style="992" width="20.28515625"/>
    <col customWidth="1" min="64" max="64" style="992" width="9.140625"/>
    <col min="65" max="16384" style="992" width="9.140625"/>
  </cols>
  <sheetData>
    <row r="1" ht="171" customHeight="1">
      <c r="A1" s="993" t="s">
        <v>0</v>
      </c>
      <c r="B1" s="993" t="s">
        <v>1</v>
      </c>
      <c r="C1" s="993" t="s">
        <v>2</v>
      </c>
      <c r="D1" s="994" t="s">
        <v>3</v>
      </c>
      <c r="E1" s="994" t="s">
        <v>4</v>
      </c>
      <c r="F1" s="995" t="s">
        <v>5</v>
      </c>
      <c r="G1" s="996" t="s">
        <v>6</v>
      </c>
      <c r="H1" s="997" t="s">
        <v>7</v>
      </c>
      <c r="I1" s="998" t="s">
        <v>8</v>
      </c>
      <c r="J1" s="999" t="s">
        <v>9</v>
      </c>
      <c r="K1" s="994" t="s">
        <v>10</v>
      </c>
      <c r="L1" s="994" t="s">
        <v>11</v>
      </c>
      <c r="M1" s="1000" t="s">
        <v>12</v>
      </c>
      <c r="N1" s="1001" t="s">
        <v>13</v>
      </c>
      <c r="O1" s="997" t="s">
        <v>14</v>
      </c>
      <c r="P1" s="995" t="s">
        <v>15</v>
      </c>
      <c r="Q1" s="1002" t="s">
        <v>16</v>
      </c>
      <c r="R1" s="1003" t="s">
        <v>17</v>
      </c>
      <c r="S1" s="1004" t="s">
        <v>18</v>
      </c>
      <c r="T1" s="1005" t="s">
        <v>19</v>
      </c>
      <c r="U1" s="994" t="s">
        <v>20</v>
      </c>
      <c r="V1" s="1002" t="s">
        <v>21</v>
      </c>
      <c r="W1" s="1006" t="s">
        <v>22</v>
      </c>
      <c r="X1" s="1007" t="s">
        <v>23</v>
      </c>
      <c r="Y1" s="1002" t="s">
        <v>24</v>
      </c>
      <c r="Z1" s="999" t="s">
        <v>25</v>
      </c>
      <c r="AA1" s="994" t="s">
        <v>26</v>
      </c>
      <c r="AB1" s="1002" t="s">
        <v>27</v>
      </c>
      <c r="AC1" s="999" t="s">
        <v>28</v>
      </c>
      <c r="AD1" s="994" t="s">
        <v>29</v>
      </c>
      <c r="AE1" s="1008" t="s">
        <v>30</v>
      </c>
      <c r="AF1" s="1009" t="s">
        <v>31</v>
      </c>
      <c r="AG1" s="1009" t="s">
        <v>32</v>
      </c>
      <c r="AH1" s="1009" t="s">
        <v>33</v>
      </c>
      <c r="AI1" s="995" t="s">
        <v>34</v>
      </c>
      <c r="AJ1" s="1009" t="s">
        <v>35</v>
      </c>
      <c r="AK1" s="1009" t="s">
        <v>36</v>
      </c>
      <c r="AL1" s="999" t="s">
        <v>37</v>
      </c>
      <c r="AM1" s="999" t="s">
        <v>38</v>
      </c>
      <c r="AN1" s="999" t="s">
        <v>39</v>
      </c>
      <c r="AO1" s="999" t="s">
        <v>40</v>
      </c>
      <c r="AP1" s="997" t="s">
        <v>41</v>
      </c>
      <c r="AQ1" s="997" t="s">
        <v>42</v>
      </c>
      <c r="AR1" s="995" t="s">
        <v>43</v>
      </c>
      <c r="AS1" s="999" t="s">
        <v>44</v>
      </c>
      <c r="AT1" s="995" t="s">
        <v>45</v>
      </c>
      <c r="AU1" s="997" t="s">
        <v>46</v>
      </c>
      <c r="AV1" s="1010" t="s">
        <v>47</v>
      </c>
      <c r="AW1" s="1010" t="s">
        <v>48</v>
      </c>
      <c r="AX1" s="1011" t="s">
        <v>49</v>
      </c>
      <c r="AY1" s="1011" t="s">
        <v>50</v>
      </c>
      <c r="AZ1" s="1011" t="s">
        <v>51</v>
      </c>
      <c r="BA1" s="1010" t="s">
        <v>52</v>
      </c>
      <c r="BB1" s="1010" t="s">
        <v>53</v>
      </c>
      <c r="BC1" s="1010" t="s">
        <v>54</v>
      </c>
      <c r="BD1" s="1010" t="s">
        <v>55</v>
      </c>
      <c r="BE1" s="1010" t="s">
        <v>56</v>
      </c>
      <c r="BF1" s="1012" t="s">
        <v>57</v>
      </c>
      <c r="BG1" s="1010" t="s">
        <v>58</v>
      </c>
      <c r="BH1" s="1013"/>
      <c r="BI1" s="1014" t="s">
        <v>59</v>
      </c>
      <c r="BJ1" s="1014" t="s">
        <v>60</v>
      </c>
      <c r="BK1" s="1014" t="s">
        <v>61</v>
      </c>
    </row>
    <row r="2" ht="54.950000000000003" customHeight="1">
      <c r="A2" s="1015"/>
      <c r="B2" s="1015"/>
      <c r="C2" s="1015"/>
      <c r="D2" s="1016" t="s">
        <v>64</v>
      </c>
      <c r="E2" s="1016" t="s">
        <v>4614</v>
      </c>
      <c r="F2" s="1017" t="s">
        <v>6772</v>
      </c>
      <c r="G2" s="1017" t="s">
        <v>4621</v>
      </c>
      <c r="H2" s="1016" t="s">
        <v>4622</v>
      </c>
      <c r="I2" s="1018" t="s">
        <v>1782</v>
      </c>
      <c r="J2" s="1017" t="s">
        <v>1783</v>
      </c>
      <c r="K2" s="1019" t="s">
        <v>1784</v>
      </c>
      <c r="L2" s="1019" t="s">
        <v>1785</v>
      </c>
      <c r="M2" s="1019" t="s">
        <v>4551</v>
      </c>
      <c r="N2" s="1019" t="s">
        <v>6773</v>
      </c>
      <c r="O2" s="1020" t="s">
        <v>1788</v>
      </c>
      <c r="P2" s="1020" t="s">
        <v>76</v>
      </c>
      <c r="Q2" s="1021"/>
      <c r="R2" s="1022">
        <v>42412</v>
      </c>
      <c r="S2" s="1018">
        <v>14</v>
      </c>
      <c r="T2" s="1016" t="s">
        <v>1789</v>
      </c>
      <c r="U2" s="1016" t="s">
        <v>1789</v>
      </c>
      <c r="V2" s="1023"/>
      <c r="W2" s="1023" t="s">
        <v>325</v>
      </c>
      <c r="X2" s="1018" t="s">
        <v>3970</v>
      </c>
      <c r="Y2" s="1018"/>
      <c r="Z2" s="1021" t="s">
        <v>325</v>
      </c>
      <c r="AA2" s="1016" t="s">
        <v>326</v>
      </c>
      <c r="AB2" s="1018" t="s">
        <v>325</v>
      </c>
      <c r="AC2" s="1021" t="s">
        <v>325</v>
      </c>
      <c r="AD2" s="1019">
        <v>24</v>
      </c>
      <c r="AE2" s="1024">
        <v>43601</v>
      </c>
      <c r="AF2" s="1025">
        <f t="shared" ref="AF2:AF36" si="151">IF(AD2=0,0,IF(AE2="","",EDATE(AE2,AD2)-DAY(1)))</f>
        <v>44331</v>
      </c>
      <c r="AG2" s="1025" t="s">
        <v>1480</v>
      </c>
      <c r="AH2" s="1025" t="s">
        <v>83</v>
      </c>
      <c r="AI2" s="1021" t="s">
        <v>6774</v>
      </c>
      <c r="AJ2" s="1017" t="s">
        <v>5099</v>
      </c>
      <c r="AK2" s="1025" t="s">
        <v>6517</v>
      </c>
      <c r="AL2" s="1021" t="s">
        <v>86</v>
      </c>
      <c r="AM2" s="1021" t="s">
        <v>87</v>
      </c>
      <c r="AN2" s="1021" t="s">
        <v>88</v>
      </c>
      <c r="AO2" s="1018"/>
      <c r="AP2" s="1026"/>
      <c r="AQ2" s="1025"/>
      <c r="AR2" s="1021" t="s">
        <v>91</v>
      </c>
      <c r="AS2" s="1020" t="s">
        <v>385</v>
      </c>
      <c r="AT2" s="1020">
        <v>3412</v>
      </c>
      <c r="AU2" s="1017"/>
      <c r="AV2" s="1017"/>
      <c r="AW2" s="1020"/>
      <c r="AX2" s="1020"/>
      <c r="AY2" s="1020"/>
      <c r="AZ2" s="1017" t="s">
        <v>221</v>
      </c>
      <c r="BA2" s="1017"/>
      <c r="BB2" s="1017"/>
      <c r="BC2" s="1017"/>
      <c r="BD2" s="1017"/>
      <c r="BE2" s="1017"/>
      <c r="BF2" s="1027"/>
      <c r="BG2" s="1027" t="s">
        <v>6775</v>
      </c>
      <c r="BH2" s="1023"/>
      <c r="BI2" s="1023"/>
      <c r="BJ2" s="1028"/>
      <c r="BK2" s="1027"/>
    </row>
    <row r="3" ht="54.950000000000003" customHeight="1">
      <c r="A3" s="1015"/>
      <c r="B3" s="1015"/>
      <c r="C3" s="1015"/>
      <c r="D3" s="1016" t="s">
        <v>64</v>
      </c>
      <c r="E3" s="1016" t="s">
        <v>2089</v>
      </c>
      <c r="F3" s="1017" t="s">
        <v>2090</v>
      </c>
      <c r="G3" s="1017" t="s">
        <v>6776</v>
      </c>
      <c r="H3" s="1016" t="s">
        <v>2120</v>
      </c>
      <c r="I3" s="1018" t="s">
        <v>1782</v>
      </c>
      <c r="J3" s="1017" t="s">
        <v>1783</v>
      </c>
      <c r="K3" s="1019" t="s">
        <v>1784</v>
      </c>
      <c r="L3" s="1019" t="s">
        <v>1785</v>
      </c>
      <c r="M3" s="1017" t="s">
        <v>2175</v>
      </c>
      <c r="N3" s="1019">
        <v>487</v>
      </c>
      <c r="O3" s="1020" t="s">
        <v>1788</v>
      </c>
      <c r="P3" s="1020" t="s">
        <v>76</v>
      </c>
      <c r="Q3" s="1021"/>
      <c r="R3" s="1022">
        <v>42413</v>
      </c>
      <c r="S3" s="1018">
        <v>14</v>
      </c>
      <c r="T3" s="1016" t="s">
        <v>1789</v>
      </c>
      <c r="U3" s="1016" t="s">
        <v>1789</v>
      </c>
      <c r="V3" s="1023"/>
      <c r="W3" s="1023" t="s">
        <v>325</v>
      </c>
      <c r="X3" s="1018" t="s">
        <v>2129</v>
      </c>
      <c r="Y3" s="1018"/>
      <c r="Z3" s="1021" t="s">
        <v>325</v>
      </c>
      <c r="AA3" s="1016" t="s">
        <v>326</v>
      </c>
      <c r="AB3" s="1018" t="s">
        <v>325</v>
      </c>
      <c r="AC3" s="1021" t="s">
        <v>325</v>
      </c>
      <c r="AD3" s="1019">
        <v>24</v>
      </c>
      <c r="AE3" s="1024">
        <v>43601</v>
      </c>
      <c r="AF3" s="1025">
        <f t="shared" si="151"/>
        <v>44331</v>
      </c>
      <c r="AG3" s="1025" t="s">
        <v>1480</v>
      </c>
      <c r="AH3" s="1025" t="s">
        <v>83</v>
      </c>
      <c r="AI3" s="1021" t="s">
        <v>6777</v>
      </c>
      <c r="AJ3" s="1017" t="s">
        <v>5099</v>
      </c>
      <c r="AK3" s="1025" t="s">
        <v>6517</v>
      </c>
      <c r="AL3" s="1021" t="s">
        <v>86</v>
      </c>
      <c r="AM3" s="1021" t="s">
        <v>87</v>
      </c>
      <c r="AN3" s="1021" t="s">
        <v>88</v>
      </c>
      <c r="AO3" s="1018"/>
      <c r="AP3" s="1026"/>
      <c r="AQ3" s="1025"/>
      <c r="AR3" s="1021" t="s">
        <v>91</v>
      </c>
      <c r="AS3" s="1020" t="s">
        <v>385</v>
      </c>
      <c r="AT3" s="1020">
        <v>3016</v>
      </c>
      <c r="AU3" s="1017"/>
      <c r="AV3" s="1017"/>
      <c r="AW3" s="1020"/>
      <c r="AX3" s="1020"/>
      <c r="AY3" s="1020"/>
      <c r="AZ3" s="1017" t="s">
        <v>221</v>
      </c>
      <c r="BA3" s="1017"/>
      <c r="BB3" s="1017"/>
      <c r="BC3" s="1017"/>
      <c r="BD3" s="1017"/>
      <c r="BE3" s="1017"/>
      <c r="BF3" s="1015"/>
      <c r="BG3" s="1015"/>
      <c r="BH3" s="1023"/>
      <c r="BI3" s="1023"/>
      <c r="BJ3" s="1028"/>
      <c r="BK3" s="1027"/>
    </row>
    <row r="4" ht="54.950000000000003" customHeight="1">
      <c r="A4" s="1015"/>
      <c r="B4" s="1015"/>
      <c r="C4" s="1015"/>
      <c r="D4" s="1016" t="s">
        <v>64</v>
      </c>
      <c r="E4" s="1016">
        <v>235.30000000000001</v>
      </c>
      <c r="F4" s="1017" t="s">
        <v>3199</v>
      </c>
      <c r="G4" s="1017" t="s">
        <v>3209</v>
      </c>
      <c r="H4" s="1016" t="s">
        <v>3290</v>
      </c>
      <c r="I4" s="1018" t="s">
        <v>6778</v>
      </c>
      <c r="J4" s="1017" t="s">
        <v>6779</v>
      </c>
      <c r="K4" s="1019" t="s">
        <v>1663</v>
      </c>
      <c r="L4" s="1020" t="s">
        <v>72</v>
      </c>
      <c r="M4" s="1017" t="s">
        <v>6780</v>
      </c>
      <c r="N4" s="1019" t="s">
        <v>6781</v>
      </c>
      <c r="O4" s="1020" t="s">
        <v>1098</v>
      </c>
      <c r="P4" s="1020" t="s">
        <v>76</v>
      </c>
      <c r="Q4" s="1021"/>
      <c r="R4" s="1022">
        <v>42020</v>
      </c>
      <c r="S4" s="1029">
        <v>15</v>
      </c>
      <c r="T4" s="1016">
        <v>-40</v>
      </c>
      <c r="U4" s="1016">
        <v>-40</v>
      </c>
      <c r="V4" s="1023"/>
      <c r="W4" s="1023" t="s">
        <v>79</v>
      </c>
      <c r="X4" s="1018">
        <v>450</v>
      </c>
      <c r="Y4" s="1018"/>
      <c r="Z4" s="1021" t="s">
        <v>79</v>
      </c>
      <c r="AA4" s="1020" t="s">
        <v>101</v>
      </c>
      <c r="AB4" s="1018"/>
      <c r="AC4" s="1021" t="s">
        <v>81</v>
      </c>
      <c r="AD4" s="1019">
        <v>24</v>
      </c>
      <c r="AE4" s="1024">
        <v>43606</v>
      </c>
      <c r="AF4" s="1025">
        <f t="shared" si="151"/>
        <v>44336</v>
      </c>
      <c r="AG4" s="1017" t="s">
        <v>82</v>
      </c>
      <c r="AH4" s="1017" t="s">
        <v>83</v>
      </c>
      <c r="AI4" s="1021" t="s">
        <v>6782</v>
      </c>
      <c r="AJ4" s="1017" t="s">
        <v>5099</v>
      </c>
      <c r="AK4" s="1025" t="s">
        <v>6517</v>
      </c>
      <c r="AL4" s="1021" t="s">
        <v>86</v>
      </c>
      <c r="AM4" s="1021" t="s">
        <v>87</v>
      </c>
      <c r="AN4" s="1021" t="s">
        <v>88</v>
      </c>
      <c r="AO4" s="1018"/>
      <c r="AP4" s="1026"/>
      <c r="AQ4" s="1025"/>
      <c r="AR4" s="1021" t="s">
        <v>91</v>
      </c>
      <c r="AS4" s="1020" t="s">
        <v>385</v>
      </c>
      <c r="AT4" s="1020">
        <v>4430</v>
      </c>
      <c r="AU4" s="1017"/>
      <c r="AV4" s="1017"/>
      <c r="AW4" s="1020"/>
      <c r="AX4" s="1020"/>
      <c r="AY4" s="1020"/>
      <c r="AZ4" s="1017"/>
      <c r="BA4" s="1017"/>
      <c r="BB4" s="1017"/>
      <c r="BC4" s="1017"/>
      <c r="BD4" s="1017"/>
      <c r="BE4" s="1017"/>
      <c r="BF4" s="1027"/>
      <c r="BG4" s="1027" t="s">
        <v>6783</v>
      </c>
      <c r="BH4" s="1023"/>
      <c r="BI4" s="1023"/>
      <c r="BJ4" s="1028"/>
      <c r="BK4" s="1027"/>
    </row>
    <row r="5" ht="54.950000000000003" customHeight="1">
      <c r="A5" s="1015"/>
      <c r="B5" s="1015"/>
      <c r="C5" s="1015"/>
      <c r="D5" s="1016" t="s">
        <v>64</v>
      </c>
      <c r="E5" s="1016">
        <v>247</v>
      </c>
      <c r="F5" s="1017" t="s">
        <v>6784</v>
      </c>
      <c r="G5" s="1017" t="s">
        <v>6785</v>
      </c>
      <c r="H5" s="1016" t="s">
        <v>6786</v>
      </c>
      <c r="I5" s="1018" t="s">
        <v>1782</v>
      </c>
      <c r="J5" s="1017" t="s">
        <v>1783</v>
      </c>
      <c r="K5" s="1019" t="s">
        <v>1784</v>
      </c>
      <c r="L5" s="1019" t="s">
        <v>1785</v>
      </c>
      <c r="M5" s="1017" t="s">
        <v>6787</v>
      </c>
      <c r="N5" s="1019" t="s">
        <v>6788</v>
      </c>
      <c r="O5" s="1020" t="s">
        <v>1788</v>
      </c>
      <c r="P5" s="1020" t="s">
        <v>76</v>
      </c>
      <c r="Q5" s="1021"/>
      <c r="R5" s="1022">
        <v>42401</v>
      </c>
      <c r="S5" s="1018">
        <v>14</v>
      </c>
      <c r="T5" s="1016" t="s">
        <v>1789</v>
      </c>
      <c r="U5" s="1016" t="s">
        <v>1789</v>
      </c>
      <c r="V5" s="1023"/>
      <c r="W5" s="1023" t="s">
        <v>325</v>
      </c>
      <c r="X5" s="1018" t="s">
        <v>1790</v>
      </c>
      <c r="Y5" s="1018"/>
      <c r="Z5" s="1021" t="s">
        <v>325</v>
      </c>
      <c r="AA5" s="1016" t="s">
        <v>326</v>
      </c>
      <c r="AB5" s="1018" t="s">
        <v>325</v>
      </c>
      <c r="AC5" s="1021" t="s">
        <v>325</v>
      </c>
      <c r="AD5" s="1019">
        <v>24</v>
      </c>
      <c r="AE5" s="1024">
        <v>43602</v>
      </c>
      <c r="AF5" s="1025">
        <f t="shared" si="151"/>
        <v>44332</v>
      </c>
      <c r="AG5" s="1025" t="s">
        <v>1480</v>
      </c>
      <c r="AH5" s="1025" t="s">
        <v>83</v>
      </c>
      <c r="AI5" s="1021" t="s">
        <v>6789</v>
      </c>
      <c r="AJ5" s="1017" t="s">
        <v>5099</v>
      </c>
      <c r="AK5" s="1025" t="s">
        <v>6517</v>
      </c>
      <c r="AL5" s="1021" t="s">
        <v>86</v>
      </c>
      <c r="AM5" s="1021" t="s">
        <v>87</v>
      </c>
      <c r="AN5" s="1021" t="s">
        <v>88</v>
      </c>
      <c r="AO5" s="1018"/>
      <c r="AP5" s="1026"/>
      <c r="AQ5" s="1025"/>
      <c r="AR5" s="1021" t="s">
        <v>91</v>
      </c>
      <c r="AS5" s="1020" t="s">
        <v>385</v>
      </c>
      <c r="AT5" s="1020"/>
      <c r="AU5" s="1017"/>
      <c r="AV5" s="1017"/>
      <c r="AW5" s="1020"/>
      <c r="AX5" s="1020"/>
      <c r="AY5" s="1020"/>
      <c r="AZ5" s="1017" t="s">
        <v>221</v>
      </c>
      <c r="BA5" s="1017"/>
      <c r="BB5" s="1017"/>
      <c r="BC5" s="1017"/>
      <c r="BD5" s="1017"/>
      <c r="BE5" s="1017"/>
      <c r="BF5" s="1015"/>
      <c r="BG5" s="1015"/>
      <c r="BH5" s="1023"/>
      <c r="BI5" s="1023"/>
      <c r="BJ5" s="1028"/>
      <c r="BK5" s="1027"/>
    </row>
    <row r="6" ht="54.950000000000003" customHeight="1">
      <c r="A6" s="1015"/>
      <c r="B6" s="1015"/>
      <c r="C6" s="1015"/>
      <c r="D6" s="1016" t="s">
        <v>64</v>
      </c>
      <c r="E6" s="1030">
        <v>200</v>
      </c>
      <c r="F6" s="1031" t="s">
        <v>1067</v>
      </c>
      <c r="G6" s="1017" t="s">
        <v>1698</v>
      </c>
      <c r="H6" s="1016" t="s">
        <v>6790</v>
      </c>
      <c r="I6" s="1018" t="s">
        <v>200</v>
      </c>
      <c r="J6" s="1017" t="s">
        <v>130</v>
      </c>
      <c r="K6" s="1019" t="s">
        <v>6791</v>
      </c>
      <c r="L6" s="1019" t="s">
        <v>6792</v>
      </c>
      <c r="M6" s="1032" t="s">
        <v>133</v>
      </c>
      <c r="N6" s="1032" t="s">
        <v>6793</v>
      </c>
      <c r="O6" s="1020" t="s">
        <v>135</v>
      </c>
      <c r="P6" s="1020" t="s">
        <v>136</v>
      </c>
      <c r="Q6" s="1021" t="s">
        <v>137</v>
      </c>
      <c r="R6" s="1033">
        <v>40940</v>
      </c>
      <c r="S6" s="1029">
        <v>10</v>
      </c>
      <c r="T6" s="1016" t="s">
        <v>100</v>
      </c>
      <c r="U6" s="1016" t="s">
        <v>100</v>
      </c>
      <c r="V6" s="1023" t="str">
        <f t="shared" ref="V6:W13" si="152">IF(Y6="","",Y6)</f>
        <v>М</v>
      </c>
      <c r="W6" s="1023" t="str">
        <f t="shared" si="152"/>
        <v>Па</v>
      </c>
      <c r="X6" s="1018">
        <v>10</v>
      </c>
      <c r="Y6" s="1018" t="s">
        <v>138</v>
      </c>
      <c r="Z6" s="1021" t="s">
        <v>139</v>
      </c>
      <c r="AA6" s="1020" t="s">
        <v>140</v>
      </c>
      <c r="AB6" s="1018"/>
      <c r="AC6" s="1021" t="s">
        <v>141</v>
      </c>
      <c r="AD6" s="1019">
        <v>48</v>
      </c>
      <c r="AE6" s="1024">
        <v>43658</v>
      </c>
      <c r="AF6" s="1025">
        <f t="shared" si="151"/>
        <v>45118</v>
      </c>
      <c r="AG6" s="1017" t="s">
        <v>82</v>
      </c>
      <c r="AH6" s="1017" t="s">
        <v>83</v>
      </c>
      <c r="AI6" s="1021" t="s">
        <v>6794</v>
      </c>
      <c r="AJ6" s="1017" t="s">
        <v>5099</v>
      </c>
      <c r="AK6" s="1025" t="str">
        <f t="shared" ref="AK6:AK26" ca="1" si="153">IF(AE6=0,"нет данных",IF(TODAY()&lt;AF6-30,"поверен",IF(TODAY()&gt;AF6,"ПРОСРОЧЕН","ЗАМЕНИТЬ")))</f>
        <v>ПРОСРОЧЕН</v>
      </c>
      <c r="AL6" s="1021"/>
      <c r="AM6" s="1021" t="s">
        <v>86</v>
      </c>
      <c r="AN6" s="1021" t="s">
        <v>87</v>
      </c>
      <c r="AO6" s="1021" t="s">
        <v>88</v>
      </c>
      <c r="AP6" s="1018" t="s">
        <v>454</v>
      </c>
      <c r="AQ6" s="1026">
        <v>2015</v>
      </c>
      <c r="AR6" s="1025"/>
      <c r="AS6" s="1021" t="s">
        <v>91</v>
      </c>
      <c r="AT6" s="1020" t="s">
        <v>92</v>
      </c>
      <c r="AU6" s="1020">
        <v>2501</v>
      </c>
      <c r="AV6" s="1017"/>
      <c r="AW6" s="1017" t="s">
        <v>6795</v>
      </c>
      <c r="AX6" s="1020"/>
      <c r="AY6" s="1020"/>
      <c r="AZ6" s="1020"/>
      <c r="BA6" s="1017" t="s">
        <v>122</v>
      </c>
      <c r="BB6" s="1017" t="s">
        <v>145</v>
      </c>
      <c r="BC6" s="1017" t="s">
        <v>6796</v>
      </c>
      <c r="BD6" s="1017"/>
      <c r="BE6" s="1017"/>
      <c r="BF6" s="1017"/>
      <c r="BG6" s="1017" t="s">
        <v>6797</v>
      </c>
      <c r="BH6" s="1023"/>
      <c r="BI6" s="1023"/>
      <c r="BJ6" s="1028"/>
      <c r="BK6" s="1027"/>
    </row>
    <row r="7" ht="54.950000000000003" customHeight="1">
      <c r="A7" s="1015"/>
      <c r="B7" s="1015"/>
      <c r="C7" s="1015"/>
      <c r="D7" s="1016" t="s">
        <v>64</v>
      </c>
      <c r="E7" s="1016">
        <v>250</v>
      </c>
      <c r="F7" s="1017" t="s">
        <v>6798</v>
      </c>
      <c r="G7" s="1017" t="s">
        <v>857</v>
      </c>
      <c r="H7" s="1016" t="s">
        <v>6799</v>
      </c>
      <c r="I7" s="1018" t="s">
        <v>577</v>
      </c>
      <c r="J7" s="1017" t="s">
        <v>578</v>
      </c>
      <c r="K7" s="1019" t="s">
        <v>579</v>
      </c>
      <c r="L7" s="1032" t="s">
        <v>580</v>
      </c>
      <c r="M7" s="1019" t="s">
        <v>581</v>
      </c>
      <c r="N7" s="1019" t="s">
        <v>6800</v>
      </c>
      <c r="O7" s="1020" t="s">
        <v>397</v>
      </c>
      <c r="P7" s="1020" t="s">
        <v>76</v>
      </c>
      <c r="Q7" s="1021" t="s">
        <v>398</v>
      </c>
      <c r="R7" s="1022">
        <v>42590</v>
      </c>
      <c r="S7" s="1018">
        <v>15</v>
      </c>
      <c r="T7" s="1017">
        <f t="shared" ref="T7:T22" si="154">R7+S7*365.2</f>
        <v>48068</v>
      </c>
      <c r="U7" s="1016" t="s">
        <v>100</v>
      </c>
      <c r="V7" s="1023" t="str">
        <f t="shared" si="152"/>
        <v/>
      </c>
      <c r="W7" s="1023" t="str">
        <f t="shared" si="152"/>
        <v>%НКПР</v>
      </c>
      <c r="X7" s="1018">
        <v>100</v>
      </c>
      <c r="Y7" s="1018"/>
      <c r="Z7" s="1021" t="s">
        <v>399</v>
      </c>
      <c r="AA7" s="1016" t="s">
        <v>400</v>
      </c>
      <c r="AB7" s="1018"/>
      <c r="AC7" s="1021" t="s">
        <v>399</v>
      </c>
      <c r="AD7" s="1019">
        <v>24</v>
      </c>
      <c r="AE7" s="1034">
        <v>44271</v>
      </c>
      <c r="AF7" s="1025">
        <f t="shared" si="151"/>
        <v>45000</v>
      </c>
      <c r="AG7" s="1017" t="s">
        <v>82</v>
      </c>
      <c r="AH7" s="1017" t="s">
        <v>83</v>
      </c>
      <c r="AI7" s="1021" t="s">
        <v>6801</v>
      </c>
      <c r="AJ7" s="1017" t="s">
        <v>1338</v>
      </c>
      <c r="AK7" s="1025" t="str">
        <f t="shared" ca="1" si="153"/>
        <v>ПРОСРОЧЕН</v>
      </c>
      <c r="AL7" s="1021"/>
      <c r="AM7" s="1021" t="s">
        <v>86</v>
      </c>
      <c r="AN7" s="1021" t="s">
        <v>6802</v>
      </c>
      <c r="AO7" s="1021" t="s">
        <v>785</v>
      </c>
      <c r="AP7" s="1018" t="s">
        <v>584</v>
      </c>
      <c r="AQ7" s="1026"/>
      <c r="AR7" s="1025"/>
      <c r="AS7" s="1021" t="s">
        <v>91</v>
      </c>
      <c r="AT7" s="1020" t="s">
        <v>385</v>
      </c>
      <c r="AU7" s="1020">
        <v>3322</v>
      </c>
      <c r="AV7" s="1017"/>
      <c r="AW7" s="1017"/>
      <c r="AX7" s="1020"/>
      <c r="AY7" s="1020"/>
      <c r="AZ7" s="1020"/>
      <c r="BA7" s="1017" t="s">
        <v>221</v>
      </c>
      <c r="BB7" s="1017" t="s">
        <v>403</v>
      </c>
      <c r="BC7" s="1017" t="s">
        <v>404</v>
      </c>
      <c r="BD7" s="1021">
        <v>3160</v>
      </c>
      <c r="BE7" s="1017"/>
      <c r="BF7" s="1017"/>
      <c r="BG7" s="1023"/>
      <c r="BH7" s="1023"/>
      <c r="BI7" s="1023"/>
      <c r="BJ7" s="1027"/>
      <c r="BK7" s="1027"/>
    </row>
    <row r="8" ht="54.950000000000003" customHeight="1">
      <c r="A8" s="1015"/>
      <c r="B8" s="1015"/>
      <c r="C8" s="1015"/>
      <c r="D8" s="1016" t="s">
        <v>64</v>
      </c>
      <c r="E8" s="1016" t="s">
        <v>3202</v>
      </c>
      <c r="F8" s="1017" t="s">
        <v>3147</v>
      </c>
      <c r="G8" s="1017" t="s">
        <v>1332</v>
      </c>
      <c r="H8" s="1016" t="s">
        <v>6803</v>
      </c>
      <c r="I8" s="1018" t="s">
        <v>149</v>
      </c>
      <c r="J8" s="1017" t="s">
        <v>150</v>
      </c>
      <c r="K8" s="1019" t="s">
        <v>131</v>
      </c>
      <c r="L8" s="1032" t="s">
        <v>6804</v>
      </c>
      <c r="M8" s="1017" t="s">
        <v>6805</v>
      </c>
      <c r="N8" s="1019" t="s">
        <v>6806</v>
      </c>
      <c r="O8" s="1020" t="s">
        <v>153</v>
      </c>
      <c r="P8" s="1020" t="s">
        <v>154</v>
      </c>
      <c r="Q8" s="1021" t="s">
        <v>137</v>
      </c>
      <c r="R8" s="1022" t="s">
        <v>4812</v>
      </c>
      <c r="S8" s="1029">
        <v>12</v>
      </c>
      <c r="T8" s="1017">
        <f t="shared" si="154"/>
        <v>4392.6013999999996</v>
      </c>
      <c r="U8" s="1016" t="s">
        <v>100</v>
      </c>
      <c r="V8" s="1023" t="str">
        <f t="shared" si="152"/>
        <v>М</v>
      </c>
      <c r="W8" s="1023" t="str">
        <f t="shared" si="152"/>
        <v>Па</v>
      </c>
      <c r="X8" s="1018">
        <v>1</v>
      </c>
      <c r="Y8" s="1018" t="s">
        <v>138</v>
      </c>
      <c r="Z8" s="1021" t="s">
        <v>139</v>
      </c>
      <c r="AA8" s="1016" t="s">
        <v>6807</v>
      </c>
      <c r="AB8" s="1018"/>
      <c r="AC8" s="1021" t="s">
        <v>141</v>
      </c>
      <c r="AD8" s="1019">
        <v>36</v>
      </c>
      <c r="AE8" s="1034">
        <v>44149</v>
      </c>
      <c r="AF8" s="1025">
        <f t="shared" si="151"/>
        <v>45243</v>
      </c>
      <c r="AG8" s="1017" t="s">
        <v>82</v>
      </c>
      <c r="AH8" s="1017" t="s">
        <v>83</v>
      </c>
      <c r="AI8" s="1021" t="s">
        <v>6808</v>
      </c>
      <c r="AJ8" s="1017" t="s">
        <v>85</v>
      </c>
      <c r="AK8" s="1025" t="str">
        <f t="shared" ca="1" si="153"/>
        <v>ПРОСРОЧЕН</v>
      </c>
      <c r="AL8" s="1021"/>
      <c r="AM8" s="1021" t="s">
        <v>86</v>
      </c>
      <c r="AN8" s="1021" t="s">
        <v>87</v>
      </c>
      <c r="AO8" s="1021" t="s">
        <v>88</v>
      </c>
      <c r="AP8" s="1018"/>
      <c r="AQ8" s="1026"/>
      <c r="AR8" s="1025"/>
      <c r="AS8" s="1021" t="s">
        <v>91</v>
      </c>
      <c r="AT8" s="1020" t="s">
        <v>385</v>
      </c>
      <c r="AU8" s="1020"/>
      <c r="AV8" s="1017"/>
      <c r="AW8" s="1017"/>
      <c r="AX8" s="1020"/>
      <c r="AY8" s="1020"/>
      <c r="AZ8" s="1020"/>
      <c r="BA8" s="1017"/>
      <c r="BB8" s="1017" t="s">
        <v>145</v>
      </c>
      <c r="BC8" s="1017" t="s">
        <v>146</v>
      </c>
      <c r="BD8" s="1021" t="s">
        <v>647</v>
      </c>
      <c r="BE8" s="1035"/>
      <c r="BF8" s="1035"/>
      <c r="BG8" s="1035" t="s">
        <v>6809</v>
      </c>
      <c r="BH8" s="1023"/>
      <c r="BI8" s="1023"/>
      <c r="BJ8" s="1027"/>
      <c r="BK8" s="1027"/>
    </row>
    <row r="9" ht="54.950000000000003" customHeight="1">
      <c r="A9" s="1015"/>
      <c r="B9" s="1015"/>
      <c r="C9" s="1015"/>
      <c r="D9" s="1016" t="s">
        <v>64</v>
      </c>
      <c r="E9" s="1016" t="s">
        <v>4545</v>
      </c>
      <c r="F9" s="1017" t="s">
        <v>4546</v>
      </c>
      <c r="G9" s="1017" t="s">
        <v>4555</v>
      </c>
      <c r="H9" s="1016" t="s">
        <v>4559</v>
      </c>
      <c r="I9" s="1018" t="s">
        <v>577</v>
      </c>
      <c r="J9" s="1017" t="s">
        <v>578</v>
      </c>
      <c r="K9" s="1019" t="s">
        <v>579</v>
      </c>
      <c r="L9" s="1032" t="s">
        <v>6810</v>
      </c>
      <c r="M9" s="1019" t="s">
        <v>581</v>
      </c>
      <c r="N9" s="1019" t="s">
        <v>6811</v>
      </c>
      <c r="O9" s="1020" t="s">
        <v>397</v>
      </c>
      <c r="P9" s="1020" t="s">
        <v>76</v>
      </c>
      <c r="Q9" s="1021" t="s">
        <v>398</v>
      </c>
      <c r="R9" s="1022">
        <v>42590</v>
      </c>
      <c r="S9" s="1018">
        <v>15</v>
      </c>
      <c r="T9" s="1017">
        <f t="shared" si="154"/>
        <v>48068</v>
      </c>
      <c r="U9" s="1016" t="s">
        <v>100</v>
      </c>
      <c r="V9" s="1023" t="str">
        <f t="shared" si="152"/>
        <v/>
      </c>
      <c r="W9" s="1023" t="str">
        <f t="shared" si="152"/>
        <v>%НКПР</v>
      </c>
      <c r="X9" s="1018">
        <v>100</v>
      </c>
      <c r="Y9" s="1018"/>
      <c r="Z9" s="1021" t="s">
        <v>399</v>
      </c>
      <c r="AA9" s="1016" t="s">
        <v>400</v>
      </c>
      <c r="AB9" s="1018"/>
      <c r="AC9" s="1021" t="s">
        <v>399</v>
      </c>
      <c r="AD9" s="1019">
        <v>24</v>
      </c>
      <c r="AE9" s="1034">
        <v>44650</v>
      </c>
      <c r="AF9" s="1025">
        <f t="shared" si="151"/>
        <v>45380</v>
      </c>
      <c r="AG9" s="1017" t="s">
        <v>82</v>
      </c>
      <c r="AH9" s="1017" t="s">
        <v>83</v>
      </c>
      <c r="AI9" s="1021" t="s">
        <v>6812</v>
      </c>
      <c r="AJ9" s="1017" t="s">
        <v>143</v>
      </c>
      <c r="AK9" s="1025" t="str">
        <f t="shared" ca="1" si="153"/>
        <v>ПРОСРОЧЕН</v>
      </c>
      <c r="AL9" s="1021"/>
      <c r="AM9" s="1021" t="s">
        <v>86</v>
      </c>
      <c r="AN9" s="1021" t="s">
        <v>87</v>
      </c>
      <c r="AO9" s="1021" t="s">
        <v>88</v>
      </c>
      <c r="AP9" s="1018" t="s">
        <v>584</v>
      </c>
      <c r="AQ9" s="1026"/>
      <c r="AR9" s="1025"/>
      <c r="AS9" s="1021" t="s">
        <v>91</v>
      </c>
      <c r="AT9" s="1020" t="s">
        <v>385</v>
      </c>
      <c r="AU9" s="1020">
        <v>3397</v>
      </c>
      <c r="AV9" s="1017"/>
      <c r="AW9" s="1017"/>
      <c r="AX9" s="1020"/>
      <c r="AY9" s="1020"/>
      <c r="AZ9" s="1020"/>
      <c r="BA9" s="1017" t="s">
        <v>221</v>
      </c>
      <c r="BB9" s="1017" t="s">
        <v>403</v>
      </c>
      <c r="BC9" s="1017" t="s">
        <v>404</v>
      </c>
      <c r="BD9" s="1021">
        <v>3160</v>
      </c>
      <c r="BE9" s="1017"/>
      <c r="BF9" s="1017"/>
      <c r="BG9" s="1023"/>
      <c r="BH9" s="1023"/>
      <c r="BI9" s="1023"/>
      <c r="BJ9" s="1027"/>
      <c r="BK9" s="1027"/>
    </row>
    <row r="10" ht="54.950000000000003" customHeight="1">
      <c r="A10" s="1015"/>
      <c r="B10" s="1015"/>
      <c r="C10" s="1015"/>
      <c r="D10" s="1016" t="s">
        <v>64</v>
      </c>
      <c r="E10" s="1016">
        <v>227</v>
      </c>
      <c r="F10" s="1017" t="s">
        <v>2177</v>
      </c>
      <c r="G10" s="1017" t="s">
        <v>2560</v>
      </c>
      <c r="H10" s="1016" t="s">
        <v>2568</v>
      </c>
      <c r="I10" s="1018" t="s">
        <v>577</v>
      </c>
      <c r="J10" s="1017" t="s">
        <v>578</v>
      </c>
      <c r="K10" s="1019" t="s">
        <v>579</v>
      </c>
      <c r="L10" s="1032" t="s">
        <v>580</v>
      </c>
      <c r="M10" s="1019" t="s">
        <v>581</v>
      </c>
      <c r="N10" s="1036" t="s">
        <v>6813</v>
      </c>
      <c r="O10" s="1020" t="s">
        <v>2963</v>
      </c>
      <c r="P10" s="1020" t="s">
        <v>76</v>
      </c>
      <c r="Q10" s="1021" t="s">
        <v>398</v>
      </c>
      <c r="R10" s="1022">
        <v>43025</v>
      </c>
      <c r="S10" s="1018">
        <v>15</v>
      </c>
      <c r="T10" s="1017">
        <f t="shared" si="154"/>
        <v>48503</v>
      </c>
      <c r="U10" s="1016" t="s">
        <v>100</v>
      </c>
      <c r="V10" s="1023" t="str">
        <f t="shared" si="152"/>
        <v/>
      </c>
      <c r="W10" s="1023" t="str">
        <f t="shared" si="152"/>
        <v>%НКПР</v>
      </c>
      <c r="X10" s="1018">
        <v>100</v>
      </c>
      <c r="Y10" s="1018"/>
      <c r="Z10" s="1021" t="s">
        <v>399</v>
      </c>
      <c r="AA10" s="1016" t="s">
        <v>400</v>
      </c>
      <c r="AB10" s="1018"/>
      <c r="AC10" s="1021" t="s">
        <v>399</v>
      </c>
      <c r="AD10" s="1019">
        <v>24</v>
      </c>
      <c r="AE10" s="1034">
        <v>44650</v>
      </c>
      <c r="AF10" s="1025">
        <f t="shared" si="151"/>
        <v>45380</v>
      </c>
      <c r="AG10" s="1017" t="s">
        <v>82</v>
      </c>
      <c r="AH10" s="1017" t="s">
        <v>83</v>
      </c>
      <c r="AI10" s="1021" t="s">
        <v>6814</v>
      </c>
      <c r="AJ10" s="1017" t="s">
        <v>1338</v>
      </c>
      <c r="AK10" s="1025" t="str">
        <f t="shared" ca="1" si="153"/>
        <v>ПРОСРОЧЕН</v>
      </c>
      <c r="AL10" s="1021"/>
      <c r="AM10" s="1021" t="s">
        <v>86</v>
      </c>
      <c r="AN10" s="1021" t="s">
        <v>87</v>
      </c>
      <c r="AO10" s="1021" t="s">
        <v>88</v>
      </c>
      <c r="AP10" s="1018" t="s">
        <v>584</v>
      </c>
      <c r="AQ10" s="1026"/>
      <c r="AR10" s="1025"/>
      <c r="AS10" s="1021" t="s">
        <v>91</v>
      </c>
      <c r="AT10" s="1020" t="s">
        <v>385</v>
      </c>
      <c r="AU10" s="1020">
        <v>3036</v>
      </c>
      <c r="AV10" s="1017"/>
      <c r="AW10" s="1017"/>
      <c r="AX10" s="1020"/>
      <c r="AY10" s="1020"/>
      <c r="AZ10" s="1020"/>
      <c r="BA10" s="1017" t="s">
        <v>221</v>
      </c>
      <c r="BB10" s="1017" t="s">
        <v>403</v>
      </c>
      <c r="BC10" s="1017" t="s">
        <v>404</v>
      </c>
      <c r="BD10" s="1021">
        <v>3160</v>
      </c>
      <c r="BE10" s="1023"/>
      <c r="BF10" s="1023"/>
      <c r="BG10" s="1028" t="s">
        <v>6815</v>
      </c>
      <c r="BH10" s="1023"/>
      <c r="BI10" s="1023"/>
      <c r="BJ10" s="1027"/>
      <c r="BK10" s="1027"/>
    </row>
    <row r="11" ht="54.950000000000003" customHeight="1">
      <c r="A11" s="1015"/>
      <c r="B11" s="1015"/>
      <c r="C11" s="1015"/>
      <c r="D11" s="1016" t="s">
        <v>64</v>
      </c>
      <c r="E11" s="1016" t="s">
        <v>4545</v>
      </c>
      <c r="F11" s="1017" t="s">
        <v>4546</v>
      </c>
      <c r="G11" s="1017" t="s">
        <v>4555</v>
      </c>
      <c r="H11" s="1016" t="s">
        <v>4559</v>
      </c>
      <c r="I11" s="1018" t="s">
        <v>577</v>
      </c>
      <c r="J11" s="1017" t="s">
        <v>578</v>
      </c>
      <c r="K11" s="1019" t="s">
        <v>579</v>
      </c>
      <c r="L11" s="1032" t="s">
        <v>6810</v>
      </c>
      <c r="M11" s="1019" t="s">
        <v>581</v>
      </c>
      <c r="N11" s="1019" t="s">
        <v>6811</v>
      </c>
      <c r="O11" s="1020" t="s">
        <v>397</v>
      </c>
      <c r="P11" s="1020" t="s">
        <v>76</v>
      </c>
      <c r="Q11" s="1021" t="s">
        <v>398</v>
      </c>
      <c r="R11" s="1022">
        <v>42590</v>
      </c>
      <c r="S11" s="1018">
        <v>15</v>
      </c>
      <c r="T11" s="1017">
        <f t="shared" si="154"/>
        <v>48068</v>
      </c>
      <c r="U11" s="1016" t="s">
        <v>100</v>
      </c>
      <c r="V11" s="1023" t="str">
        <f t="shared" si="152"/>
        <v/>
      </c>
      <c r="W11" s="1023" t="str">
        <f t="shared" si="152"/>
        <v>%НКПР</v>
      </c>
      <c r="X11" s="1018">
        <v>100</v>
      </c>
      <c r="Y11" s="1018"/>
      <c r="Z11" s="1021" t="s">
        <v>399</v>
      </c>
      <c r="AA11" s="1016" t="s">
        <v>400</v>
      </c>
      <c r="AB11" s="1018"/>
      <c r="AC11" s="1021" t="s">
        <v>399</v>
      </c>
      <c r="AD11" s="1019">
        <v>24</v>
      </c>
      <c r="AE11" s="1034">
        <v>44650</v>
      </c>
      <c r="AF11" s="1025">
        <f t="shared" si="151"/>
        <v>45380</v>
      </c>
      <c r="AG11" s="1017" t="s">
        <v>82</v>
      </c>
      <c r="AH11" s="1017" t="s">
        <v>83</v>
      </c>
      <c r="AI11" s="1021" t="s">
        <v>6812</v>
      </c>
      <c r="AJ11" s="1017" t="s">
        <v>143</v>
      </c>
      <c r="AK11" s="1025" t="str">
        <f t="shared" ca="1" si="153"/>
        <v>ПРОСРОЧЕН</v>
      </c>
      <c r="AL11" s="1021"/>
      <c r="AM11" s="1021" t="s">
        <v>86</v>
      </c>
      <c r="AN11" s="1021" t="s">
        <v>87</v>
      </c>
      <c r="AO11" s="1021" t="s">
        <v>88</v>
      </c>
      <c r="AP11" s="1018" t="s">
        <v>584</v>
      </c>
      <c r="AQ11" s="1026"/>
      <c r="AR11" s="1025"/>
      <c r="AS11" s="1021" t="s">
        <v>91</v>
      </c>
      <c r="AT11" s="1020" t="s">
        <v>385</v>
      </c>
      <c r="AU11" s="1020">
        <v>3397</v>
      </c>
      <c r="AV11" s="1017"/>
      <c r="AW11" s="1017"/>
      <c r="AX11" s="1020"/>
      <c r="AY11" s="1020"/>
      <c r="AZ11" s="1020"/>
      <c r="BA11" s="1017" t="s">
        <v>221</v>
      </c>
      <c r="BB11" s="1017" t="s">
        <v>403</v>
      </c>
      <c r="BC11" s="1017" t="s">
        <v>404</v>
      </c>
      <c r="BD11" s="1021">
        <v>3160</v>
      </c>
      <c r="BE11" s="1017"/>
      <c r="BF11" s="1017"/>
      <c r="BG11" s="1023"/>
      <c r="BH11" s="1023"/>
      <c r="BI11" s="1023"/>
      <c r="BJ11" s="1027"/>
      <c r="BK11" s="1027"/>
    </row>
    <row r="12" ht="54.950000000000003" customHeight="1">
      <c r="A12" s="1015"/>
      <c r="B12" s="1015"/>
      <c r="C12" s="1015"/>
      <c r="D12" s="1016" t="s">
        <v>64</v>
      </c>
      <c r="E12" s="1016">
        <v>500</v>
      </c>
      <c r="F12" s="1017" t="s">
        <v>5084</v>
      </c>
      <c r="G12" s="1017" t="s">
        <v>6816</v>
      </c>
      <c r="H12" s="1016" t="s">
        <v>5151</v>
      </c>
      <c r="I12" s="1018" t="s">
        <v>2316</v>
      </c>
      <c r="J12" s="1017" t="s">
        <v>2411</v>
      </c>
      <c r="K12" s="1019" t="s">
        <v>2318</v>
      </c>
      <c r="L12" s="1019" t="s">
        <v>2319</v>
      </c>
      <c r="M12" s="1017" t="s">
        <v>2320</v>
      </c>
      <c r="N12" s="1019">
        <v>62519</v>
      </c>
      <c r="O12" s="1018" t="s">
        <v>2321</v>
      </c>
      <c r="P12" s="1020" t="s">
        <v>76</v>
      </c>
      <c r="Q12" s="1021" t="s">
        <v>1193</v>
      </c>
      <c r="R12" s="1037">
        <v>42005</v>
      </c>
      <c r="S12" s="1018">
        <v>10</v>
      </c>
      <c r="T12" s="1017">
        <f t="shared" si="154"/>
        <v>45657</v>
      </c>
      <c r="U12" s="1016">
        <v>0.10000000000000001</v>
      </c>
      <c r="V12" s="1023" t="str">
        <f t="shared" si="152"/>
        <v>м</v>
      </c>
      <c r="W12" s="1023" t="str">
        <f t="shared" si="152"/>
        <v>м/c</v>
      </c>
      <c r="X12" s="1018">
        <v>30</v>
      </c>
      <c r="Y12" s="1018" t="s">
        <v>325</v>
      </c>
      <c r="Z12" s="1021" t="s">
        <v>2322</v>
      </c>
      <c r="AA12" s="1016" t="s">
        <v>2323</v>
      </c>
      <c r="AB12" s="1018" t="s">
        <v>325</v>
      </c>
      <c r="AC12" s="1021" t="s">
        <v>2324</v>
      </c>
      <c r="AD12" s="1019">
        <v>12</v>
      </c>
      <c r="AE12" s="1034">
        <v>44697</v>
      </c>
      <c r="AF12" s="1025">
        <f t="shared" si="151"/>
        <v>45061</v>
      </c>
      <c r="AG12" s="1017" t="s">
        <v>82</v>
      </c>
      <c r="AH12" s="1017" t="s">
        <v>83</v>
      </c>
      <c r="AI12" s="1021" t="s">
        <v>6817</v>
      </c>
      <c r="AJ12" s="1017" t="s">
        <v>85</v>
      </c>
      <c r="AK12" s="1021" t="str">
        <f t="shared" ca="1" si="153"/>
        <v>ПРОСРОЧЕН</v>
      </c>
      <c r="AL12" s="1021"/>
      <c r="AM12" s="1021" t="s">
        <v>86</v>
      </c>
      <c r="AN12" s="1021" t="s">
        <v>87</v>
      </c>
      <c r="AO12" s="1021" t="s">
        <v>88</v>
      </c>
      <c r="AP12" s="1018" t="s">
        <v>2326</v>
      </c>
      <c r="AQ12" s="1026"/>
      <c r="AR12" s="1025"/>
      <c r="AS12" s="1021" t="s">
        <v>91</v>
      </c>
      <c r="AT12" s="1020" t="s">
        <v>385</v>
      </c>
      <c r="AU12" s="1020">
        <v>3571</v>
      </c>
      <c r="AV12" s="1017"/>
      <c r="AW12" s="1017"/>
      <c r="AX12" s="1020"/>
      <c r="AY12" s="1020"/>
      <c r="AZ12" s="1020"/>
      <c r="BA12" s="1017"/>
      <c r="BB12" s="1017" t="s">
        <v>2327</v>
      </c>
      <c r="BC12" s="1017" t="s">
        <v>2328</v>
      </c>
      <c r="BD12" s="1021">
        <v>3661</v>
      </c>
      <c r="BE12" s="1015" t="s">
        <v>378</v>
      </c>
      <c r="BF12" s="1017"/>
      <c r="BG12" s="1023"/>
      <c r="BH12" s="1023"/>
      <c r="BI12" s="1023"/>
      <c r="BJ12" s="1027"/>
      <c r="BK12" s="1027"/>
    </row>
    <row r="13" ht="54.950000000000003" customHeight="1">
      <c r="A13" s="1015"/>
      <c r="B13" s="1015"/>
      <c r="C13" s="1015"/>
      <c r="D13" s="1016" t="s">
        <v>64</v>
      </c>
      <c r="E13" s="1016">
        <v>500</v>
      </c>
      <c r="F13" s="1017" t="s">
        <v>5084</v>
      </c>
      <c r="G13" s="1017" t="s">
        <v>6818</v>
      </c>
      <c r="H13" s="1016" t="s">
        <v>5154</v>
      </c>
      <c r="I13" s="1018" t="s">
        <v>2316</v>
      </c>
      <c r="J13" s="1017" t="s">
        <v>2411</v>
      </c>
      <c r="K13" s="1019" t="s">
        <v>2318</v>
      </c>
      <c r="L13" s="1019" t="s">
        <v>2319</v>
      </c>
      <c r="M13" s="1017" t="s">
        <v>2320</v>
      </c>
      <c r="N13" s="1019">
        <v>52668</v>
      </c>
      <c r="O13" s="1018" t="s">
        <v>2321</v>
      </c>
      <c r="P13" s="1020" t="s">
        <v>76</v>
      </c>
      <c r="Q13" s="1021" t="s">
        <v>1193</v>
      </c>
      <c r="R13" s="1037">
        <v>42005</v>
      </c>
      <c r="S13" s="1018">
        <v>10</v>
      </c>
      <c r="T13" s="1017">
        <f t="shared" si="154"/>
        <v>45657</v>
      </c>
      <c r="U13" s="1016">
        <v>0.10000000000000001</v>
      </c>
      <c r="V13" s="1023" t="str">
        <f t="shared" si="152"/>
        <v>м</v>
      </c>
      <c r="W13" s="1023" t="str">
        <f t="shared" si="152"/>
        <v>м/c</v>
      </c>
      <c r="X13" s="1018">
        <v>30</v>
      </c>
      <c r="Y13" s="1018" t="s">
        <v>325</v>
      </c>
      <c r="Z13" s="1021" t="s">
        <v>2322</v>
      </c>
      <c r="AA13" s="1016" t="s">
        <v>2323</v>
      </c>
      <c r="AB13" s="1018" t="s">
        <v>325</v>
      </c>
      <c r="AC13" s="1021" t="s">
        <v>2324</v>
      </c>
      <c r="AD13" s="1019">
        <v>12</v>
      </c>
      <c r="AE13" s="1034">
        <v>44697</v>
      </c>
      <c r="AF13" s="1025">
        <f t="shared" si="151"/>
        <v>45061</v>
      </c>
      <c r="AG13" s="1017" t="s">
        <v>82</v>
      </c>
      <c r="AH13" s="1017" t="s">
        <v>83</v>
      </c>
      <c r="AI13" s="1021" t="s">
        <v>6819</v>
      </c>
      <c r="AJ13" s="1017" t="s">
        <v>85</v>
      </c>
      <c r="AK13" s="1021" t="str">
        <f t="shared" ca="1" si="153"/>
        <v>ПРОСРОЧЕН</v>
      </c>
      <c r="AL13" s="1021"/>
      <c r="AM13" s="1021" t="s">
        <v>86</v>
      </c>
      <c r="AN13" s="1021" t="s">
        <v>87</v>
      </c>
      <c r="AO13" s="1021" t="s">
        <v>88</v>
      </c>
      <c r="AP13" s="1018" t="s">
        <v>2326</v>
      </c>
      <c r="AQ13" s="1026"/>
      <c r="AR13" s="1025"/>
      <c r="AS13" s="1021" t="s">
        <v>91</v>
      </c>
      <c r="AT13" s="1020" t="s">
        <v>385</v>
      </c>
      <c r="AU13" s="1020">
        <v>3572</v>
      </c>
      <c r="AV13" s="1017"/>
      <c r="AW13" s="1017"/>
      <c r="AX13" s="1020"/>
      <c r="AY13" s="1020"/>
      <c r="AZ13" s="1020"/>
      <c r="BA13" s="1017"/>
      <c r="BB13" s="1017" t="s">
        <v>2327</v>
      </c>
      <c r="BC13" s="1017" t="s">
        <v>2328</v>
      </c>
      <c r="BD13" s="1021">
        <v>3661</v>
      </c>
      <c r="BE13" s="1015" t="s">
        <v>378</v>
      </c>
      <c r="BF13" s="1017"/>
      <c r="BG13" s="1023"/>
      <c r="BH13" s="1023"/>
      <c r="BI13" s="1023"/>
      <c r="BJ13" s="1027"/>
      <c r="BK13" s="1027"/>
    </row>
    <row r="14" ht="54.950000000000003" customHeight="1">
      <c r="A14" s="1015"/>
      <c r="B14" s="1015"/>
      <c r="C14" s="1015"/>
      <c r="D14" s="1016" t="s">
        <v>64</v>
      </c>
      <c r="E14" s="1016" t="s">
        <v>4759</v>
      </c>
      <c r="F14" s="1017" t="s">
        <v>4546</v>
      </c>
      <c r="G14" s="1017" t="s">
        <v>4770</v>
      </c>
      <c r="H14" s="1016" t="s">
        <v>6820</v>
      </c>
      <c r="I14" s="1018" t="s">
        <v>577</v>
      </c>
      <c r="J14" s="1017" t="s">
        <v>578</v>
      </c>
      <c r="K14" s="1019" t="s">
        <v>579</v>
      </c>
      <c r="L14" s="1032" t="s">
        <v>580</v>
      </c>
      <c r="M14" s="1019" t="s">
        <v>581</v>
      </c>
      <c r="N14" s="1019" t="s">
        <v>6821</v>
      </c>
      <c r="O14" s="1020" t="s">
        <v>611</v>
      </c>
      <c r="P14" s="1020" t="s">
        <v>76</v>
      </c>
      <c r="Q14" s="1021" t="s">
        <v>398</v>
      </c>
      <c r="R14" s="1022">
        <v>42884</v>
      </c>
      <c r="S14" s="1018">
        <v>15</v>
      </c>
      <c r="T14" s="1017">
        <f t="shared" si="154"/>
        <v>48362</v>
      </c>
      <c r="U14" s="1016" t="s">
        <v>100</v>
      </c>
      <c r="V14" s="1023" t="str">
        <f t="shared" ref="V14:V77" si="155">IF(Y14="","",Y14)</f>
        <v/>
      </c>
      <c r="W14" s="1021" t="s">
        <v>399</v>
      </c>
      <c r="X14" s="1018">
        <v>100</v>
      </c>
      <c r="Y14" s="1018"/>
      <c r="Z14" s="1021" t="s">
        <v>399</v>
      </c>
      <c r="AA14" s="1016" t="s">
        <v>400</v>
      </c>
      <c r="AB14" s="1018"/>
      <c r="AC14" s="1021" t="s">
        <v>399</v>
      </c>
      <c r="AD14" s="1019">
        <v>24</v>
      </c>
      <c r="AE14" s="1034">
        <v>44650</v>
      </c>
      <c r="AF14" s="1025">
        <f t="shared" si="151"/>
        <v>45380</v>
      </c>
      <c r="AG14" s="1017" t="s">
        <v>82</v>
      </c>
      <c r="AH14" s="1017" t="s">
        <v>83</v>
      </c>
      <c r="AI14" s="1021" t="s">
        <v>6822</v>
      </c>
      <c r="AJ14" s="1017" t="s">
        <v>1338</v>
      </c>
      <c r="AK14" s="1025" t="str">
        <f t="shared" ca="1" si="153"/>
        <v>ПРОСРОЧЕН</v>
      </c>
      <c r="AL14" s="1021"/>
      <c r="AM14" s="1021" t="s">
        <v>86</v>
      </c>
      <c r="AN14" s="1021" t="s">
        <v>87</v>
      </c>
      <c r="AO14" s="1021" t="s">
        <v>88</v>
      </c>
      <c r="AP14" s="1018" t="s">
        <v>584</v>
      </c>
      <c r="AQ14" s="1026"/>
      <c r="AR14" s="1025"/>
      <c r="AS14" s="1021" t="s">
        <v>91</v>
      </c>
      <c r="AT14" s="1020" t="s">
        <v>385</v>
      </c>
      <c r="AU14" s="1020">
        <v>3454</v>
      </c>
      <c r="AV14" s="1017">
        <v>44326</v>
      </c>
      <c r="AW14" s="1017"/>
      <c r="AX14" s="1020"/>
      <c r="AY14" s="1020"/>
      <c r="AZ14" s="1020"/>
      <c r="BA14" s="1017" t="s">
        <v>221</v>
      </c>
      <c r="BB14" s="1017" t="s">
        <v>403</v>
      </c>
      <c r="BC14" s="1017" t="s">
        <v>404</v>
      </c>
      <c r="BD14" s="1021">
        <v>3160</v>
      </c>
      <c r="BE14" s="1017"/>
      <c r="BF14" s="1017"/>
      <c r="BG14" s="1017" t="s">
        <v>6823</v>
      </c>
      <c r="BH14" s="1023"/>
      <c r="BI14" s="1023"/>
      <c r="BJ14" s="1027"/>
      <c r="BK14" s="1027"/>
    </row>
    <row r="15" ht="54.950000000000003" customHeight="1">
      <c r="A15" s="1015"/>
      <c r="B15" s="1015"/>
      <c r="C15" s="1015"/>
      <c r="D15" s="1016" t="s">
        <v>64</v>
      </c>
      <c r="E15" s="1016" t="s">
        <v>4545</v>
      </c>
      <c r="F15" s="1017" t="s">
        <v>4546</v>
      </c>
      <c r="G15" s="1017" t="s">
        <v>4555</v>
      </c>
      <c r="H15" s="1016" t="s">
        <v>6824</v>
      </c>
      <c r="I15" s="1018" t="s">
        <v>577</v>
      </c>
      <c r="J15" s="1017" t="s">
        <v>578</v>
      </c>
      <c r="K15" s="1019" t="s">
        <v>579</v>
      </c>
      <c r="L15" s="1032" t="s">
        <v>6810</v>
      </c>
      <c r="M15" s="1019" t="s">
        <v>581</v>
      </c>
      <c r="N15" s="1019" t="s">
        <v>6825</v>
      </c>
      <c r="O15" s="1020" t="s">
        <v>397</v>
      </c>
      <c r="P15" s="1020" t="s">
        <v>76</v>
      </c>
      <c r="Q15" s="1021" t="s">
        <v>398</v>
      </c>
      <c r="R15" s="1022">
        <v>42590</v>
      </c>
      <c r="S15" s="1018">
        <v>15</v>
      </c>
      <c r="T15" s="1017">
        <f t="shared" si="154"/>
        <v>48068</v>
      </c>
      <c r="U15" s="1016" t="s">
        <v>100</v>
      </c>
      <c r="V15" s="1023" t="str">
        <f t="shared" si="155"/>
        <v/>
      </c>
      <c r="W15" s="1023" t="str">
        <f t="shared" ref="W15:W78" si="156">IF(Z15="","",Z15)</f>
        <v>%НКПР</v>
      </c>
      <c r="X15" s="1018">
        <v>100</v>
      </c>
      <c r="Y15" s="1018"/>
      <c r="Z15" s="1021" t="s">
        <v>399</v>
      </c>
      <c r="AA15" s="1016" t="s">
        <v>400</v>
      </c>
      <c r="AB15" s="1018"/>
      <c r="AC15" s="1021" t="s">
        <v>399</v>
      </c>
      <c r="AD15" s="1019">
        <v>24</v>
      </c>
      <c r="AE15" s="1034">
        <v>44650</v>
      </c>
      <c r="AF15" s="1025">
        <f t="shared" si="151"/>
        <v>45380</v>
      </c>
      <c r="AG15" s="1017" t="s">
        <v>82</v>
      </c>
      <c r="AH15" s="1017" t="s">
        <v>83</v>
      </c>
      <c r="AI15" s="1021" t="s">
        <v>6826</v>
      </c>
      <c r="AJ15" s="1017" t="s">
        <v>143</v>
      </c>
      <c r="AK15" s="1025" t="str">
        <f t="shared" ca="1" si="153"/>
        <v>ПРОСРОЧЕН</v>
      </c>
      <c r="AL15" s="1021"/>
      <c r="AM15" s="1021" t="s">
        <v>86</v>
      </c>
      <c r="AN15" s="1021" t="s">
        <v>87</v>
      </c>
      <c r="AO15" s="1021" t="s">
        <v>88</v>
      </c>
      <c r="AP15" s="1018" t="s">
        <v>584</v>
      </c>
      <c r="AQ15" s="1026"/>
      <c r="AR15" s="1025"/>
      <c r="AS15" s="1021" t="s">
        <v>91</v>
      </c>
      <c r="AT15" s="1020" t="s">
        <v>385</v>
      </c>
      <c r="AU15" s="1020">
        <v>3398</v>
      </c>
      <c r="AV15" s="1017"/>
      <c r="AW15" s="1017"/>
      <c r="AX15" s="1020"/>
      <c r="AY15" s="1020"/>
      <c r="AZ15" s="1020"/>
      <c r="BA15" s="1017" t="s">
        <v>221</v>
      </c>
      <c r="BB15" s="1017" t="s">
        <v>403</v>
      </c>
      <c r="BC15" s="1017" t="s">
        <v>404</v>
      </c>
      <c r="BD15" s="1021">
        <v>3160</v>
      </c>
      <c r="BE15" s="1017"/>
      <c r="BF15" s="1017"/>
      <c r="BG15" s="1017" t="s">
        <v>6823</v>
      </c>
      <c r="BH15" s="1023"/>
      <c r="BI15" s="1023"/>
      <c r="BJ15" s="1027"/>
      <c r="BK15" s="1027"/>
    </row>
    <row r="16" s="125" customFormat="1" ht="54.950000000000003" customHeight="1">
      <c r="A16" s="1015"/>
      <c r="B16" s="1015"/>
      <c r="C16" s="1015"/>
      <c r="D16" s="1016" t="s">
        <v>64</v>
      </c>
      <c r="E16" s="1016">
        <v>232</v>
      </c>
      <c r="F16" s="1017" t="s">
        <v>3020</v>
      </c>
      <c r="G16" s="1017" t="s">
        <v>857</v>
      </c>
      <c r="H16" s="1016" t="s">
        <v>2923</v>
      </c>
      <c r="I16" s="1018" t="s">
        <v>577</v>
      </c>
      <c r="J16" s="1017" t="s">
        <v>578</v>
      </c>
      <c r="K16" s="1019" t="s">
        <v>579</v>
      </c>
      <c r="L16" s="1032" t="s">
        <v>580</v>
      </c>
      <c r="M16" s="1019" t="s">
        <v>581</v>
      </c>
      <c r="N16" s="1019" t="s">
        <v>6827</v>
      </c>
      <c r="O16" s="1020" t="s">
        <v>2963</v>
      </c>
      <c r="P16" s="1020" t="s">
        <v>76</v>
      </c>
      <c r="Q16" s="1021" t="s">
        <v>398</v>
      </c>
      <c r="R16" s="1022">
        <v>42593</v>
      </c>
      <c r="S16" s="1018">
        <v>15</v>
      </c>
      <c r="T16" s="1017">
        <f t="shared" si="154"/>
        <v>48071</v>
      </c>
      <c r="U16" s="1016" t="s">
        <v>100</v>
      </c>
      <c r="V16" s="1028" t="str">
        <f t="shared" si="155"/>
        <v/>
      </c>
      <c r="W16" s="1028" t="str">
        <f t="shared" si="156"/>
        <v>%НКПР</v>
      </c>
      <c r="X16" s="1018">
        <v>100</v>
      </c>
      <c r="Y16" s="1018"/>
      <c r="Z16" s="1021" t="s">
        <v>399</v>
      </c>
      <c r="AA16" s="1016" t="s">
        <v>400</v>
      </c>
      <c r="AB16" s="1018"/>
      <c r="AC16" s="1021" t="s">
        <v>399</v>
      </c>
      <c r="AD16" s="1019">
        <v>24</v>
      </c>
      <c r="AE16" s="1038">
        <v>45002</v>
      </c>
      <c r="AF16" s="1025">
        <f t="shared" si="151"/>
        <v>45732</v>
      </c>
      <c r="AG16" s="1017" t="s">
        <v>82</v>
      </c>
      <c r="AH16" s="1017" t="s">
        <v>83</v>
      </c>
      <c r="AI16" s="1039" t="s">
        <v>6828</v>
      </c>
      <c r="AJ16" s="1017" t="s">
        <v>1623</v>
      </c>
      <c r="AK16" s="1025" t="str">
        <f t="shared" ca="1" si="153"/>
        <v>ПРОСРОЧЕН</v>
      </c>
      <c r="AL16" s="1021"/>
      <c r="AM16" s="1021" t="s">
        <v>86</v>
      </c>
      <c r="AN16" s="1021" t="s">
        <v>87</v>
      </c>
      <c r="AO16" s="1021" t="s">
        <v>88</v>
      </c>
      <c r="AP16" s="1018" t="s">
        <v>584</v>
      </c>
      <c r="AQ16" s="1026" t="s">
        <v>1846</v>
      </c>
      <c r="AR16" s="1025"/>
      <c r="AS16" s="1021" t="s">
        <v>91</v>
      </c>
      <c r="AT16" s="1020" t="s">
        <v>385</v>
      </c>
      <c r="AU16" s="1020"/>
      <c r="AV16" s="1026" t="s">
        <v>1846</v>
      </c>
      <c r="AW16" s="1017"/>
      <c r="AX16" s="1020"/>
      <c r="AY16" s="1020"/>
      <c r="AZ16" s="1020"/>
      <c r="BA16" s="1017" t="s">
        <v>221</v>
      </c>
      <c r="BB16" s="1017" t="s">
        <v>403</v>
      </c>
      <c r="BC16" s="1017" t="s">
        <v>404</v>
      </c>
      <c r="BD16" s="1021">
        <v>3160</v>
      </c>
      <c r="BE16" s="1017"/>
      <c r="BF16" s="1017"/>
      <c r="BG16" s="1017" t="s">
        <v>6823</v>
      </c>
      <c r="BH16" s="1028"/>
      <c r="BI16" s="1028"/>
      <c r="BJ16" s="1028"/>
      <c r="BK16" s="1028"/>
    </row>
    <row r="17" s="125" customFormat="1" ht="54.950000000000003" customHeight="1">
      <c r="A17" s="1015"/>
      <c r="B17" s="1015"/>
      <c r="C17" s="1015"/>
      <c r="D17" s="1016" t="s">
        <v>64</v>
      </c>
      <c r="E17" s="1016">
        <v>222</v>
      </c>
      <c r="F17" s="1017" t="s">
        <v>1931</v>
      </c>
      <c r="G17" s="1017" t="s">
        <v>857</v>
      </c>
      <c r="H17" s="1016" t="s">
        <v>2809</v>
      </c>
      <c r="I17" s="1018" t="s">
        <v>577</v>
      </c>
      <c r="J17" s="1017" t="s">
        <v>578</v>
      </c>
      <c r="K17" s="1019" t="s">
        <v>579</v>
      </c>
      <c r="L17" s="1032" t="s">
        <v>580</v>
      </c>
      <c r="M17" s="1019" t="s">
        <v>581</v>
      </c>
      <c r="N17" s="1019" t="s">
        <v>6829</v>
      </c>
      <c r="O17" s="1020" t="s">
        <v>397</v>
      </c>
      <c r="P17" s="1020" t="s">
        <v>76</v>
      </c>
      <c r="Q17" s="1021" t="s">
        <v>398</v>
      </c>
      <c r="R17" s="1022">
        <v>42591</v>
      </c>
      <c r="S17" s="1018">
        <v>15</v>
      </c>
      <c r="T17" s="1017">
        <f t="shared" si="154"/>
        <v>48069</v>
      </c>
      <c r="U17" s="1016" t="s">
        <v>100</v>
      </c>
      <c r="V17" s="1018" t="s">
        <v>590</v>
      </c>
      <c r="W17" s="1028" t="str">
        <f t="shared" si="156"/>
        <v>%НКПР</v>
      </c>
      <c r="X17" s="1018">
        <v>100</v>
      </c>
      <c r="Y17" s="1018"/>
      <c r="Z17" s="1021" t="s">
        <v>399</v>
      </c>
      <c r="AA17" s="1016" t="s">
        <v>400</v>
      </c>
      <c r="AB17" s="1018"/>
      <c r="AC17" s="1021" t="s">
        <v>399</v>
      </c>
      <c r="AD17" s="1019">
        <v>24</v>
      </c>
      <c r="AE17" s="1038">
        <v>45002</v>
      </c>
      <c r="AF17" s="1025">
        <f t="shared" si="151"/>
        <v>45732</v>
      </c>
      <c r="AG17" s="1017" t="s">
        <v>82</v>
      </c>
      <c r="AH17" s="1017" t="s">
        <v>83</v>
      </c>
      <c r="AI17" s="1039" t="s">
        <v>6830</v>
      </c>
      <c r="AJ17" s="1017" t="s">
        <v>1623</v>
      </c>
      <c r="AK17" s="1025" t="str">
        <f t="shared" ca="1" si="153"/>
        <v>ПРОСРОЧЕН</v>
      </c>
      <c r="AL17" s="1021"/>
      <c r="AM17" s="1021" t="s">
        <v>86</v>
      </c>
      <c r="AN17" s="1021" t="s">
        <v>87</v>
      </c>
      <c r="AO17" s="1021" t="s">
        <v>88</v>
      </c>
      <c r="AP17" s="1018" t="s">
        <v>584</v>
      </c>
      <c r="AQ17" s="1026"/>
      <c r="AR17" s="1025"/>
      <c r="AS17" s="1021" t="s">
        <v>91</v>
      </c>
      <c r="AT17" s="1020" t="s">
        <v>385</v>
      </c>
      <c r="AU17" s="1020">
        <v>3976</v>
      </c>
      <c r="AV17" s="1017"/>
      <c r="AW17" s="1017"/>
      <c r="AX17" s="1020"/>
      <c r="AY17" s="1020"/>
      <c r="AZ17" s="1020"/>
      <c r="BA17" s="1017" t="s">
        <v>343</v>
      </c>
      <c r="BB17" s="1017" t="s">
        <v>403</v>
      </c>
      <c r="BC17" s="1017" t="s">
        <v>404</v>
      </c>
      <c r="BD17" s="1021">
        <v>3160</v>
      </c>
      <c r="BE17" s="1017"/>
      <c r="BF17" s="1017"/>
      <c r="BG17" s="1017" t="s">
        <v>6823</v>
      </c>
      <c r="BH17" s="1028"/>
      <c r="BI17" s="1028"/>
      <c r="BJ17" s="1028"/>
      <c r="BK17" s="1028"/>
    </row>
    <row r="18" s="125" customFormat="1" ht="54.950000000000003" customHeight="1">
      <c r="A18" s="1015"/>
      <c r="B18" s="1015"/>
      <c r="C18" s="1015"/>
      <c r="D18" s="1016" t="s">
        <v>64</v>
      </c>
      <c r="E18" s="1016">
        <v>223</v>
      </c>
      <c r="F18" s="1017" t="s">
        <v>1807</v>
      </c>
      <c r="G18" s="1017" t="s">
        <v>1971</v>
      </c>
      <c r="H18" s="1016" t="s">
        <v>6831</v>
      </c>
      <c r="I18" s="1018" t="s">
        <v>577</v>
      </c>
      <c r="J18" s="1017" t="s">
        <v>578</v>
      </c>
      <c r="K18" s="1019" t="s">
        <v>579</v>
      </c>
      <c r="L18" s="1019" t="s">
        <v>580</v>
      </c>
      <c r="M18" s="1019" t="s">
        <v>581</v>
      </c>
      <c r="N18" s="1019" t="s">
        <v>6832</v>
      </c>
      <c r="O18" s="1020" t="s">
        <v>397</v>
      </c>
      <c r="P18" s="1020" t="s">
        <v>76</v>
      </c>
      <c r="Q18" s="1021" t="s">
        <v>398</v>
      </c>
      <c r="R18" s="1022">
        <v>42591</v>
      </c>
      <c r="S18" s="1018">
        <v>15</v>
      </c>
      <c r="T18" s="1017">
        <f t="shared" si="154"/>
        <v>48069</v>
      </c>
      <c r="U18" s="1016" t="s">
        <v>100</v>
      </c>
      <c r="V18" s="1028" t="str">
        <f t="shared" si="155"/>
        <v/>
      </c>
      <c r="W18" s="1028" t="str">
        <f t="shared" si="156"/>
        <v>%НКПР</v>
      </c>
      <c r="X18" s="1018">
        <v>100</v>
      </c>
      <c r="Y18" s="1018"/>
      <c r="Z18" s="1021" t="s">
        <v>399</v>
      </c>
      <c r="AA18" s="1016" t="s">
        <v>400</v>
      </c>
      <c r="AB18" s="1018"/>
      <c r="AC18" s="1021" t="s">
        <v>399</v>
      </c>
      <c r="AD18" s="1019">
        <v>24</v>
      </c>
      <c r="AE18" s="1038">
        <v>45002</v>
      </c>
      <c r="AF18" s="1025">
        <f t="shared" si="151"/>
        <v>45732</v>
      </c>
      <c r="AG18" s="1017" t="s">
        <v>82</v>
      </c>
      <c r="AH18" s="1017" t="s">
        <v>83</v>
      </c>
      <c r="AI18" s="1039" t="s">
        <v>6833</v>
      </c>
      <c r="AJ18" s="1017" t="s">
        <v>1623</v>
      </c>
      <c r="AK18" s="1025" t="str">
        <f t="shared" ca="1" si="153"/>
        <v>ПРОСРОЧЕН</v>
      </c>
      <c r="AL18" s="1021"/>
      <c r="AM18" s="1021" t="s">
        <v>86</v>
      </c>
      <c r="AN18" s="1021" t="s">
        <v>87</v>
      </c>
      <c r="AO18" s="1021" t="s">
        <v>88</v>
      </c>
      <c r="AP18" s="1018" t="s">
        <v>584</v>
      </c>
      <c r="AQ18" s="1026"/>
      <c r="AR18" s="1025"/>
      <c r="AS18" s="1021" t="s">
        <v>91</v>
      </c>
      <c r="AT18" s="1020" t="s">
        <v>385</v>
      </c>
      <c r="AU18" s="1020">
        <v>3984</v>
      </c>
      <c r="AV18" s="1017"/>
      <c r="AW18" s="1017"/>
      <c r="AX18" s="1020"/>
      <c r="AY18" s="1020"/>
      <c r="AZ18" s="1020"/>
      <c r="BA18" s="1017" t="s">
        <v>343</v>
      </c>
      <c r="BB18" s="1017" t="s">
        <v>403</v>
      </c>
      <c r="BC18" s="1017" t="s">
        <v>404</v>
      </c>
      <c r="BD18" s="1021">
        <v>3160</v>
      </c>
      <c r="BE18" s="1017"/>
      <c r="BF18" s="1017"/>
      <c r="BG18" s="1017" t="s">
        <v>6823</v>
      </c>
      <c r="BH18" s="1028"/>
      <c r="BI18" s="1028"/>
      <c r="BJ18" s="1028"/>
      <c r="BK18" s="1028"/>
    </row>
    <row r="19" ht="54.950000000000003" customHeight="1">
      <c r="A19" s="1015"/>
      <c r="B19" s="1015"/>
      <c r="C19" s="1015"/>
      <c r="D19" s="1016" t="s">
        <v>64</v>
      </c>
      <c r="E19" s="1016" t="s">
        <v>3202</v>
      </c>
      <c r="F19" s="1017" t="s">
        <v>3147</v>
      </c>
      <c r="G19" s="1017" t="s">
        <v>1332</v>
      </c>
      <c r="H19" s="1016"/>
      <c r="I19" s="1018" t="s">
        <v>149</v>
      </c>
      <c r="J19" s="1017" t="s">
        <v>150</v>
      </c>
      <c r="K19" s="1019" t="s">
        <v>131</v>
      </c>
      <c r="L19" s="1032" t="s">
        <v>151</v>
      </c>
      <c r="M19" s="1017" t="s">
        <v>6805</v>
      </c>
      <c r="N19" s="1019" t="s">
        <v>6806</v>
      </c>
      <c r="O19" s="1020" t="s">
        <v>153</v>
      </c>
      <c r="P19" s="1020" t="s">
        <v>154</v>
      </c>
      <c r="Q19" s="1021" t="s">
        <v>137</v>
      </c>
      <c r="R19" s="1022">
        <v>41913</v>
      </c>
      <c r="S19" s="1029">
        <v>12</v>
      </c>
      <c r="T19" s="1017">
        <f t="shared" si="154"/>
        <v>46295.400000000001</v>
      </c>
      <c r="U19" s="1016" t="s">
        <v>100</v>
      </c>
      <c r="V19" s="1023" t="str">
        <f t="shared" si="155"/>
        <v>М</v>
      </c>
      <c r="W19" s="1023" t="str">
        <f t="shared" si="156"/>
        <v>Па</v>
      </c>
      <c r="X19" s="1018">
        <v>1</v>
      </c>
      <c r="Y19" s="1018" t="s">
        <v>138</v>
      </c>
      <c r="Z19" s="1021" t="s">
        <v>139</v>
      </c>
      <c r="AA19" s="1016" t="s">
        <v>6807</v>
      </c>
      <c r="AB19" s="1018"/>
      <c r="AC19" s="1021" t="s">
        <v>141</v>
      </c>
      <c r="AD19" s="1019">
        <v>36</v>
      </c>
      <c r="AE19" s="1034">
        <v>44149</v>
      </c>
      <c r="AF19" s="1025">
        <f t="shared" si="151"/>
        <v>45243</v>
      </c>
      <c r="AG19" s="1017" t="s">
        <v>82</v>
      </c>
      <c r="AH19" s="1017" t="s">
        <v>83</v>
      </c>
      <c r="AI19" s="1021" t="s">
        <v>6808</v>
      </c>
      <c r="AJ19" s="1017" t="s">
        <v>85</v>
      </c>
      <c r="AK19" s="1025" t="str">
        <f t="shared" ca="1" si="153"/>
        <v>ПРОСРОЧЕН</v>
      </c>
      <c r="AL19" s="1021"/>
      <c r="AM19" s="1021" t="s">
        <v>86</v>
      </c>
      <c r="AN19" s="1021" t="s">
        <v>87</v>
      </c>
      <c r="AO19" s="1021" t="s">
        <v>88</v>
      </c>
      <c r="AP19" s="1018" t="s">
        <v>6834</v>
      </c>
      <c r="AQ19" s="1026" t="s">
        <v>3599</v>
      </c>
      <c r="AR19" s="1025"/>
      <c r="AS19" s="1021" t="s">
        <v>91</v>
      </c>
      <c r="AT19" s="1020" t="s">
        <v>385</v>
      </c>
      <c r="AU19" s="1020"/>
      <c r="AV19" s="1017"/>
      <c r="AW19" s="1017"/>
      <c r="AX19" s="1020"/>
      <c r="AY19" s="1020"/>
      <c r="AZ19" s="1020"/>
      <c r="BA19" s="1017"/>
      <c r="BB19" s="1017" t="s">
        <v>145</v>
      </c>
      <c r="BC19" s="1017" t="s">
        <v>146</v>
      </c>
      <c r="BD19" s="1021" t="s">
        <v>647</v>
      </c>
      <c r="BE19" s="1028"/>
      <c r="BF19" s="1028"/>
      <c r="BG19" s="1028" t="s">
        <v>6809</v>
      </c>
      <c r="BH19" s="1023"/>
      <c r="BI19" s="1023"/>
      <c r="BJ19" s="1023" t="s">
        <v>5128</v>
      </c>
      <c r="BK19" s="1023" t="s">
        <v>588</v>
      </c>
    </row>
    <row r="20" ht="54.950000000000003" customHeight="1">
      <c r="A20" s="1015"/>
      <c r="B20" s="1015"/>
      <c r="C20" s="1015"/>
      <c r="D20" s="1016" t="s">
        <v>64</v>
      </c>
      <c r="E20" s="1016">
        <v>601</v>
      </c>
      <c r="F20" s="1017" t="s">
        <v>5747</v>
      </c>
      <c r="G20" s="1017" t="s">
        <v>5758</v>
      </c>
      <c r="H20" s="1016" t="s">
        <v>5759</v>
      </c>
      <c r="I20" s="1018" t="s">
        <v>1782</v>
      </c>
      <c r="J20" s="1017" t="s">
        <v>1783</v>
      </c>
      <c r="K20" s="1019" t="s">
        <v>1784</v>
      </c>
      <c r="L20" s="1019" t="s">
        <v>1785</v>
      </c>
      <c r="M20" s="1019" t="s">
        <v>5760</v>
      </c>
      <c r="N20" s="1019">
        <v>794</v>
      </c>
      <c r="O20" s="1020" t="s">
        <v>1788</v>
      </c>
      <c r="P20" s="1020" t="s">
        <v>76</v>
      </c>
      <c r="Q20" s="1021" t="s">
        <v>289</v>
      </c>
      <c r="R20" s="1022">
        <v>43101</v>
      </c>
      <c r="S20" s="1018">
        <v>14</v>
      </c>
      <c r="T20" s="1017">
        <f t="shared" si="154"/>
        <v>48213.800000000003</v>
      </c>
      <c r="U20" s="1016">
        <v>0</v>
      </c>
      <c r="V20" s="1023" t="str">
        <f t="shared" si="155"/>
        <v/>
      </c>
      <c r="W20" s="1023" t="str">
        <f t="shared" si="156"/>
        <v>м</v>
      </c>
      <c r="X20" s="1018">
        <v>3.3700000000000001</v>
      </c>
      <c r="Y20" s="1018"/>
      <c r="Z20" s="1021" t="s">
        <v>325</v>
      </c>
      <c r="AA20" s="1016" t="s">
        <v>326</v>
      </c>
      <c r="AB20" s="1018" t="s">
        <v>325</v>
      </c>
      <c r="AC20" s="1021" t="s">
        <v>325</v>
      </c>
      <c r="AD20" s="1019">
        <v>24</v>
      </c>
      <c r="AE20" s="1034">
        <v>44778</v>
      </c>
      <c r="AF20" s="1025">
        <f t="shared" si="151"/>
        <v>45508</v>
      </c>
      <c r="AG20" s="1025" t="s">
        <v>1480</v>
      </c>
      <c r="AH20" s="1025" t="s">
        <v>83</v>
      </c>
      <c r="AI20" s="1021" t="s">
        <v>6835</v>
      </c>
      <c r="AJ20" s="1017" t="s">
        <v>143</v>
      </c>
      <c r="AK20" s="1025" t="str">
        <f t="shared" ca="1" si="153"/>
        <v>ПРОСРОЧЕН</v>
      </c>
      <c r="AL20" s="1021"/>
      <c r="AM20" s="1021" t="s">
        <v>86</v>
      </c>
      <c r="AN20" s="1021" t="s">
        <v>87</v>
      </c>
      <c r="AO20" s="1021" t="s">
        <v>88</v>
      </c>
      <c r="AP20" s="1018" t="s">
        <v>5763</v>
      </c>
      <c r="AQ20" s="1026" t="s">
        <v>3833</v>
      </c>
      <c r="AR20" s="1025"/>
      <c r="AS20" s="1021" t="s">
        <v>91</v>
      </c>
      <c r="AT20" s="1020" t="s">
        <v>385</v>
      </c>
      <c r="AU20" s="1020"/>
      <c r="AV20" s="1017">
        <v>44753</v>
      </c>
      <c r="AW20" s="1017" t="s">
        <v>6836</v>
      </c>
      <c r="AX20" s="1020"/>
      <c r="AY20" s="1020"/>
      <c r="AZ20" s="1020"/>
      <c r="BA20" s="1017"/>
      <c r="BB20" s="1017" t="s">
        <v>329</v>
      </c>
      <c r="BC20" s="1017" t="s">
        <v>298</v>
      </c>
      <c r="BD20" s="1021">
        <v>2971</v>
      </c>
      <c r="BE20" s="1017"/>
      <c r="BF20" s="1017"/>
      <c r="BG20" s="1017" t="s">
        <v>6837</v>
      </c>
      <c r="BH20" s="1023"/>
      <c r="BI20" s="1023"/>
      <c r="BJ20" s="1027"/>
      <c r="BK20" s="1027"/>
    </row>
    <row r="21" ht="54.950000000000003" customHeight="1">
      <c r="A21" s="1015"/>
      <c r="B21" s="1015"/>
      <c r="C21" s="1015"/>
      <c r="D21" s="1016" t="s">
        <v>64</v>
      </c>
      <c r="E21" s="1016">
        <v>234</v>
      </c>
      <c r="F21" s="1017" t="s">
        <v>3032</v>
      </c>
      <c r="G21" s="1017" t="s">
        <v>3120</v>
      </c>
      <c r="H21" s="1016" t="s">
        <v>6838</v>
      </c>
      <c r="I21" s="1018" t="s">
        <v>577</v>
      </c>
      <c r="J21" s="1017" t="s">
        <v>578</v>
      </c>
      <c r="K21" s="1019" t="s">
        <v>579</v>
      </c>
      <c r="L21" s="1019" t="s">
        <v>580</v>
      </c>
      <c r="M21" s="1019" t="s">
        <v>581</v>
      </c>
      <c r="N21" s="1019" t="s">
        <v>4778</v>
      </c>
      <c r="O21" s="1020" t="s">
        <v>2963</v>
      </c>
      <c r="P21" s="1020" t="s">
        <v>76</v>
      </c>
      <c r="Q21" s="1021" t="s">
        <v>398</v>
      </c>
      <c r="R21" s="1037">
        <v>42370</v>
      </c>
      <c r="S21" s="1018">
        <v>15</v>
      </c>
      <c r="T21" s="1017">
        <f t="shared" si="154"/>
        <v>47848</v>
      </c>
      <c r="U21" s="1016" t="s">
        <v>100</v>
      </c>
      <c r="V21" s="1028" t="str">
        <f t="shared" si="155"/>
        <v/>
      </c>
      <c r="W21" s="1028" t="str">
        <f t="shared" si="156"/>
        <v>%НКПР</v>
      </c>
      <c r="X21" s="1018">
        <v>100</v>
      </c>
      <c r="Y21" s="1018"/>
      <c r="Z21" s="1021" t="s">
        <v>399</v>
      </c>
      <c r="AA21" s="1016" t="s">
        <v>400</v>
      </c>
      <c r="AB21" s="1018"/>
      <c r="AC21" s="1021" t="s">
        <v>399</v>
      </c>
      <c r="AD21" s="1019">
        <v>24</v>
      </c>
      <c r="AE21" s="1038">
        <v>45001</v>
      </c>
      <c r="AF21" s="1025">
        <f t="shared" si="151"/>
        <v>45731</v>
      </c>
      <c r="AG21" s="1017" t="s">
        <v>82</v>
      </c>
      <c r="AH21" s="1017" t="s">
        <v>83</v>
      </c>
      <c r="AI21" s="1039" t="s">
        <v>4779</v>
      </c>
      <c r="AJ21" s="1017" t="s">
        <v>1623</v>
      </c>
      <c r="AK21" s="1025" t="str">
        <f t="shared" ca="1" si="153"/>
        <v>ПРОСРОЧЕН</v>
      </c>
      <c r="AL21" s="1021"/>
      <c r="AM21" s="1021" t="s">
        <v>86</v>
      </c>
      <c r="AN21" s="1021" t="s">
        <v>87</v>
      </c>
      <c r="AO21" s="1021" t="s">
        <v>88</v>
      </c>
      <c r="AP21" s="1018" t="s">
        <v>3130</v>
      </c>
      <c r="AQ21" s="1026" t="s">
        <v>1846</v>
      </c>
      <c r="AR21" s="1025"/>
      <c r="AS21" s="1021" t="s">
        <v>91</v>
      </c>
      <c r="AT21" s="1020" t="s">
        <v>385</v>
      </c>
      <c r="AU21" s="1020">
        <v>3103</v>
      </c>
      <c r="AV21" s="1017">
        <v>44949</v>
      </c>
      <c r="AW21" s="1017"/>
      <c r="AX21" s="1020"/>
      <c r="AY21" s="1020"/>
      <c r="AZ21" s="1020"/>
      <c r="BA21" s="1017" t="s">
        <v>221</v>
      </c>
      <c r="BB21" s="1017" t="s">
        <v>403</v>
      </c>
      <c r="BC21" s="1017" t="s">
        <v>404</v>
      </c>
      <c r="BD21" s="1021">
        <v>3160</v>
      </c>
      <c r="BE21" s="1017"/>
      <c r="BF21" s="1017"/>
      <c r="BG21" s="1017" t="s">
        <v>6839</v>
      </c>
      <c r="BH21" s="1023"/>
      <c r="BI21" s="1023"/>
      <c r="BJ21" s="1027"/>
      <c r="BK21" s="1027"/>
    </row>
    <row r="22" ht="54.950000000000003" customHeight="1">
      <c r="A22" s="1015"/>
      <c r="B22" s="1015"/>
      <c r="C22" s="1015"/>
      <c r="D22" s="1016" t="s">
        <v>64</v>
      </c>
      <c r="E22" s="1016" t="s">
        <v>4877</v>
      </c>
      <c r="F22" s="1017" t="s">
        <v>4878</v>
      </c>
      <c r="G22" s="1017" t="s">
        <v>3334</v>
      </c>
      <c r="H22" s="1016" t="s">
        <v>4879</v>
      </c>
      <c r="I22" s="1018" t="s">
        <v>1782</v>
      </c>
      <c r="J22" s="1017" t="s">
        <v>1783</v>
      </c>
      <c r="K22" s="1019" t="s">
        <v>1784</v>
      </c>
      <c r="L22" s="1032" t="s">
        <v>1785</v>
      </c>
      <c r="M22" s="1017" t="s">
        <v>6840</v>
      </c>
      <c r="N22" s="1019">
        <v>592</v>
      </c>
      <c r="O22" s="1020" t="s">
        <v>1788</v>
      </c>
      <c r="P22" s="1020" t="s">
        <v>76</v>
      </c>
      <c r="Q22" s="1021" t="s">
        <v>289</v>
      </c>
      <c r="R22" s="1040" t="s">
        <v>801</v>
      </c>
      <c r="S22" s="1041">
        <v>14</v>
      </c>
      <c r="T22" s="1017">
        <f t="shared" si="154"/>
        <v>47848.800000000003</v>
      </c>
      <c r="U22" s="1016" t="s">
        <v>4896</v>
      </c>
      <c r="V22" s="1023" t="s">
        <v>325</v>
      </c>
      <c r="W22" s="1023" t="s">
        <v>325</v>
      </c>
      <c r="X22" s="1018" t="s">
        <v>6841</v>
      </c>
      <c r="Y22" s="1018" t="s">
        <v>325</v>
      </c>
      <c r="Z22" s="1021" t="s">
        <v>325</v>
      </c>
      <c r="AA22" s="1016" t="s">
        <v>326</v>
      </c>
      <c r="AB22" s="1018" t="s">
        <v>325</v>
      </c>
      <c r="AC22" s="1021" t="s">
        <v>325</v>
      </c>
      <c r="AD22" s="1019">
        <v>24</v>
      </c>
      <c r="AE22" s="1034">
        <v>44722</v>
      </c>
      <c r="AF22" s="1025">
        <f t="shared" si="151"/>
        <v>45452</v>
      </c>
      <c r="AG22" s="1017" t="s">
        <v>82</v>
      </c>
      <c r="AH22" s="1017" t="s">
        <v>83</v>
      </c>
      <c r="AI22" s="1021" t="s">
        <v>6842</v>
      </c>
      <c r="AJ22" s="1017" t="s">
        <v>143</v>
      </c>
      <c r="AK22" s="1025" t="str">
        <f t="shared" ca="1" si="153"/>
        <v>ПРОСРОЧЕН</v>
      </c>
      <c r="AL22" s="1021"/>
      <c r="AM22" s="1021" t="s">
        <v>86</v>
      </c>
      <c r="AN22" s="1021" t="s">
        <v>87</v>
      </c>
      <c r="AO22" s="1021" t="s">
        <v>88</v>
      </c>
      <c r="AP22" s="1018" t="s">
        <v>6843</v>
      </c>
      <c r="AQ22" s="1026"/>
      <c r="AR22" s="1025"/>
      <c r="AS22" s="1021" t="s">
        <v>91</v>
      </c>
      <c r="AT22" s="1020" t="s">
        <v>385</v>
      </c>
      <c r="AU22" s="1020">
        <v>4610</v>
      </c>
      <c r="AV22" s="1017"/>
      <c r="AW22" s="1017"/>
      <c r="AX22" s="1020"/>
      <c r="AY22" s="1020"/>
      <c r="AZ22" s="1020"/>
      <c r="BA22" s="1017"/>
      <c r="BB22" s="1017"/>
      <c r="BC22" s="1017"/>
      <c r="BD22" s="1021"/>
      <c r="BE22" s="1017"/>
      <c r="BF22" s="1017"/>
      <c r="BG22" s="1017" t="s">
        <v>6844</v>
      </c>
      <c r="BH22" s="1023"/>
      <c r="BI22" s="1028"/>
      <c r="BJ22" s="1027"/>
      <c r="BK22" s="1027"/>
    </row>
    <row r="23" ht="54.950000000000003" customHeight="1">
      <c r="A23" s="1015"/>
      <c r="B23" s="1015"/>
      <c r="C23" s="1015"/>
      <c r="D23" s="1016" t="s">
        <v>64</v>
      </c>
      <c r="E23" s="1016" t="s">
        <v>3863</v>
      </c>
      <c r="F23" s="1017" t="s">
        <v>6784</v>
      </c>
      <c r="G23" s="1017" t="s">
        <v>6845</v>
      </c>
      <c r="H23" s="1016" t="s">
        <v>6846</v>
      </c>
      <c r="I23" s="1018" t="s">
        <v>391</v>
      </c>
      <c r="J23" s="1017" t="s">
        <v>866</v>
      </c>
      <c r="K23" s="1019" t="s">
        <v>393</v>
      </c>
      <c r="L23" s="1019" t="s">
        <v>394</v>
      </c>
      <c r="M23" s="1019" t="s">
        <v>3982</v>
      </c>
      <c r="N23" s="1019" t="s">
        <v>6847</v>
      </c>
      <c r="O23" s="1020" t="s">
        <v>397</v>
      </c>
      <c r="P23" s="1020" t="s">
        <v>76</v>
      </c>
      <c r="Q23" s="1021"/>
      <c r="R23" s="1037">
        <v>43439</v>
      </c>
      <c r="S23" s="1018">
        <v>12</v>
      </c>
      <c r="T23" s="1017">
        <v>47822</v>
      </c>
      <c r="U23" s="1016" t="s">
        <v>100</v>
      </c>
      <c r="V23" s="1023" t="str">
        <f t="shared" si="155"/>
        <v/>
      </c>
      <c r="W23" s="1023" t="str">
        <f t="shared" si="156"/>
        <v>%НКПР</v>
      </c>
      <c r="X23" s="1018">
        <v>100</v>
      </c>
      <c r="Y23" s="1018"/>
      <c r="Z23" s="1021" t="s">
        <v>399</v>
      </c>
      <c r="AA23" s="1016" t="s">
        <v>400</v>
      </c>
      <c r="AB23" s="1018"/>
      <c r="AC23" s="1021" t="s">
        <v>399</v>
      </c>
      <c r="AD23" s="1019">
        <v>36</v>
      </c>
      <c r="AE23" s="1034">
        <v>44616</v>
      </c>
      <c r="AF23" s="1025">
        <f t="shared" si="151"/>
        <v>45711</v>
      </c>
      <c r="AG23" s="1025" t="s">
        <v>82</v>
      </c>
      <c r="AH23" s="1025" t="s">
        <v>83</v>
      </c>
      <c r="AI23" s="1021" t="s">
        <v>6848</v>
      </c>
      <c r="AJ23" s="1017" t="s">
        <v>143</v>
      </c>
      <c r="AK23" s="1025" t="str">
        <f t="shared" ca="1" si="153"/>
        <v>ПРОСРОЧЕН</v>
      </c>
      <c r="AL23" s="1021"/>
      <c r="AM23" s="1021" t="s">
        <v>86</v>
      </c>
      <c r="AN23" s="1021" t="s">
        <v>87</v>
      </c>
      <c r="AO23" s="1021" t="s">
        <v>88</v>
      </c>
      <c r="AP23" s="1018" t="s">
        <v>3875</v>
      </c>
      <c r="AQ23" s="1026" t="s">
        <v>3876</v>
      </c>
      <c r="AR23" s="1025"/>
      <c r="AS23" s="1021" t="s">
        <v>91</v>
      </c>
      <c r="AT23" s="1020"/>
      <c r="AU23" s="1020">
        <v>4560</v>
      </c>
      <c r="AV23" s="1017"/>
      <c r="AW23" s="1017"/>
      <c r="AX23" s="1020"/>
      <c r="AY23" s="1020"/>
      <c r="AZ23" s="1020"/>
      <c r="BA23" s="1017" t="s">
        <v>122</v>
      </c>
      <c r="BB23" s="1017" t="s">
        <v>403</v>
      </c>
      <c r="BC23" s="1017" t="s">
        <v>404</v>
      </c>
      <c r="BD23" s="1021"/>
      <c r="BE23" s="1017"/>
      <c r="BF23" s="1017"/>
      <c r="BG23" s="1017" t="s">
        <v>6849</v>
      </c>
      <c r="BH23" s="1023"/>
      <c r="BI23" s="1023"/>
      <c r="BJ23" s="1027"/>
      <c r="BK23" s="1027"/>
    </row>
    <row r="24" ht="54.950000000000003" customHeight="1">
      <c r="A24" s="1015"/>
      <c r="B24" s="1015"/>
      <c r="C24" s="1015"/>
      <c r="D24" s="1016" t="s">
        <v>64</v>
      </c>
      <c r="E24" s="1016" t="s">
        <v>4759</v>
      </c>
      <c r="F24" s="1017" t="s">
        <v>4760</v>
      </c>
      <c r="G24" s="1017" t="s">
        <v>4775</v>
      </c>
      <c r="H24" s="1016" t="s">
        <v>4776</v>
      </c>
      <c r="I24" s="1018" t="s">
        <v>688</v>
      </c>
      <c r="J24" s="1017" t="s">
        <v>689</v>
      </c>
      <c r="K24" s="1019" t="s">
        <v>6850</v>
      </c>
      <c r="L24" s="1032" t="s">
        <v>690</v>
      </c>
      <c r="M24" s="1019" t="s">
        <v>691</v>
      </c>
      <c r="N24" s="1016" t="s">
        <v>6851</v>
      </c>
      <c r="O24" s="1020" t="s">
        <v>692</v>
      </c>
      <c r="P24" s="1020" t="s">
        <v>76</v>
      </c>
      <c r="Q24" s="1021" t="s">
        <v>398</v>
      </c>
      <c r="R24" s="1022">
        <v>44805</v>
      </c>
      <c r="S24" s="1018">
        <v>15</v>
      </c>
      <c r="T24" s="1017">
        <f t="shared" ref="T24:T87" si="157">R24+S24*365.2</f>
        <v>50283</v>
      </c>
      <c r="U24" s="1016" t="s">
        <v>100</v>
      </c>
      <c r="V24" s="1023" t="str">
        <f t="shared" si="155"/>
        <v/>
      </c>
      <c r="W24" s="1021" t="s">
        <v>399</v>
      </c>
      <c r="X24" s="1018">
        <v>100</v>
      </c>
      <c r="Y24" s="1018"/>
      <c r="Z24" s="1021" t="s">
        <v>399</v>
      </c>
      <c r="AA24" s="1016" t="s">
        <v>400</v>
      </c>
      <c r="AB24" s="1018"/>
      <c r="AC24" s="1021" t="s">
        <v>399</v>
      </c>
      <c r="AD24" s="1019">
        <v>36</v>
      </c>
      <c r="AE24" s="1034">
        <v>44827</v>
      </c>
      <c r="AF24" s="1025">
        <f t="shared" si="151"/>
        <v>45922</v>
      </c>
      <c r="AG24" s="1017" t="s">
        <v>82</v>
      </c>
      <c r="AH24" s="1017" t="s">
        <v>83</v>
      </c>
      <c r="AI24" s="1021" t="s">
        <v>6852</v>
      </c>
      <c r="AJ24" s="1017" t="s">
        <v>6853</v>
      </c>
      <c r="AK24" s="1025" t="str">
        <f t="shared" ca="1" si="153"/>
        <v>ПРОСРОЧЕН</v>
      </c>
      <c r="AL24" s="1021"/>
      <c r="AM24" s="1021" t="s">
        <v>86</v>
      </c>
      <c r="AN24" s="1021" t="s">
        <v>87</v>
      </c>
      <c r="AO24" s="1021" t="s">
        <v>88</v>
      </c>
      <c r="AP24" s="1018" t="s">
        <v>865</v>
      </c>
      <c r="AQ24" s="1026" t="s">
        <v>1934</v>
      </c>
      <c r="AR24" s="1025"/>
      <c r="AS24" s="1021" t="s">
        <v>91</v>
      </c>
      <c r="AT24" s="1020" t="s">
        <v>385</v>
      </c>
      <c r="AU24" s="1020"/>
      <c r="AV24" s="1026" t="s">
        <v>1934</v>
      </c>
      <c r="AW24" s="1017"/>
      <c r="AX24" s="1020"/>
      <c r="AY24" s="1020"/>
      <c r="AZ24" s="1020"/>
      <c r="BA24" s="1017" t="s">
        <v>221</v>
      </c>
      <c r="BB24" s="1017" t="s">
        <v>403</v>
      </c>
      <c r="BC24" s="1017" t="s">
        <v>404</v>
      </c>
      <c r="BD24" s="1021">
        <v>3160</v>
      </c>
      <c r="BE24" s="1017"/>
      <c r="BF24" s="1017"/>
      <c r="BG24" s="1017" t="s">
        <v>6854</v>
      </c>
      <c r="BH24" s="1030"/>
      <c r="BI24" s="1030"/>
      <c r="BJ24" s="1030" t="s">
        <v>697</v>
      </c>
      <c r="BK24" s="1030" t="s">
        <v>6855</v>
      </c>
    </row>
    <row r="25" ht="54.950000000000003" customHeight="1">
      <c r="A25" s="1015"/>
      <c r="B25" s="1015"/>
      <c r="C25" s="1015"/>
      <c r="D25" s="1016" t="s">
        <v>64</v>
      </c>
      <c r="E25" s="1016" t="s">
        <v>3170</v>
      </c>
      <c r="F25" s="1017" t="s">
        <v>3171</v>
      </c>
      <c r="G25" s="1017" t="s">
        <v>857</v>
      </c>
      <c r="H25" s="1016" t="s">
        <v>6856</v>
      </c>
      <c r="I25" s="1018" t="s">
        <v>577</v>
      </c>
      <c r="J25" s="1017" t="s">
        <v>578</v>
      </c>
      <c r="K25" s="1019" t="s">
        <v>579</v>
      </c>
      <c r="L25" s="1019" t="s">
        <v>6857</v>
      </c>
      <c r="M25" s="1019" t="s">
        <v>6858</v>
      </c>
      <c r="N25" s="1019" t="s">
        <v>6859</v>
      </c>
      <c r="O25" s="1020" t="s">
        <v>2963</v>
      </c>
      <c r="P25" s="1020" t="s">
        <v>76</v>
      </c>
      <c r="Q25" s="1021" t="s">
        <v>398</v>
      </c>
      <c r="R25" s="1037">
        <v>42653</v>
      </c>
      <c r="S25" s="1018">
        <v>15</v>
      </c>
      <c r="T25" s="1017">
        <f t="shared" si="157"/>
        <v>48131</v>
      </c>
      <c r="U25" s="1016" t="s">
        <v>100</v>
      </c>
      <c r="V25" s="1039" t="str">
        <f t="shared" si="155"/>
        <v/>
      </c>
      <c r="W25" s="1039" t="str">
        <f t="shared" si="156"/>
        <v>%НКПР</v>
      </c>
      <c r="X25" s="1018">
        <v>100</v>
      </c>
      <c r="Y25" s="1018"/>
      <c r="Z25" s="1021" t="s">
        <v>399</v>
      </c>
      <c r="AA25" s="1016" t="s">
        <v>400</v>
      </c>
      <c r="AB25" s="1018"/>
      <c r="AC25" s="1021" t="s">
        <v>399</v>
      </c>
      <c r="AD25" s="1019">
        <v>24</v>
      </c>
      <c r="AE25" s="1034">
        <v>45034</v>
      </c>
      <c r="AF25" s="1025">
        <f t="shared" si="151"/>
        <v>45764</v>
      </c>
      <c r="AG25" s="1017" t="s">
        <v>82</v>
      </c>
      <c r="AH25" s="1017" t="s">
        <v>83</v>
      </c>
      <c r="AI25" s="1021" t="s">
        <v>6860</v>
      </c>
      <c r="AJ25" s="1017" t="s">
        <v>143</v>
      </c>
      <c r="AK25" s="1025" t="str">
        <f t="shared" ca="1" si="153"/>
        <v>ПРОСРОЧЕН</v>
      </c>
      <c r="AL25" s="1021"/>
      <c r="AM25" s="1021" t="s">
        <v>86</v>
      </c>
      <c r="AN25" s="1021" t="s">
        <v>87</v>
      </c>
      <c r="AO25" s="1021" t="s">
        <v>88</v>
      </c>
      <c r="AP25" s="1018" t="s">
        <v>584</v>
      </c>
      <c r="AQ25" s="1026"/>
      <c r="AR25" s="1025"/>
      <c r="AS25" s="1021" t="s">
        <v>91</v>
      </c>
      <c r="AT25" s="1020" t="s">
        <v>385</v>
      </c>
      <c r="AU25" s="1020">
        <v>4423</v>
      </c>
      <c r="AV25" s="1017"/>
      <c r="AW25" s="1017"/>
      <c r="AX25" s="1020"/>
      <c r="AY25" s="1020"/>
      <c r="AZ25" s="1020"/>
      <c r="BA25" s="1017" t="s">
        <v>221</v>
      </c>
      <c r="BB25" s="1017" t="s">
        <v>403</v>
      </c>
      <c r="BC25" s="1017" t="s">
        <v>404</v>
      </c>
      <c r="BD25" s="1021">
        <v>3160</v>
      </c>
      <c r="BE25" s="1017"/>
      <c r="BF25" s="1017"/>
      <c r="BG25" s="1017" t="s">
        <v>6861</v>
      </c>
      <c r="BH25" s="1042"/>
      <c r="BI25" s="1042"/>
      <c r="BJ25" s="1043"/>
      <c r="BK25" s="1043"/>
    </row>
    <row r="26" ht="54.950000000000003" customHeight="1">
      <c r="A26" s="1020"/>
      <c r="B26" s="1020"/>
      <c r="C26" s="1020"/>
      <c r="D26" s="1016" t="s">
        <v>64</v>
      </c>
      <c r="E26" s="1016" t="s">
        <v>5042</v>
      </c>
      <c r="F26" s="1017" t="s">
        <v>1807</v>
      </c>
      <c r="G26" s="1017" t="s">
        <v>857</v>
      </c>
      <c r="H26" s="1016" t="s">
        <v>6862</v>
      </c>
      <c r="I26" s="1018" t="s">
        <v>577</v>
      </c>
      <c r="J26" s="1017" t="s">
        <v>578</v>
      </c>
      <c r="K26" s="1019" t="s">
        <v>579</v>
      </c>
      <c r="L26" s="1032" t="s">
        <v>580</v>
      </c>
      <c r="M26" s="1019" t="s">
        <v>581</v>
      </c>
      <c r="N26" s="1019" t="s">
        <v>6863</v>
      </c>
      <c r="O26" s="1020" t="s">
        <v>397</v>
      </c>
      <c r="P26" s="1020" t="s">
        <v>76</v>
      </c>
      <c r="Q26" s="1021" t="s">
        <v>398</v>
      </c>
      <c r="R26" s="1022">
        <v>42957</v>
      </c>
      <c r="S26" s="1018">
        <v>15</v>
      </c>
      <c r="T26" s="1017">
        <f t="shared" si="157"/>
        <v>48435</v>
      </c>
      <c r="U26" s="1016" t="s">
        <v>100</v>
      </c>
      <c r="V26" s="1023" t="str">
        <f t="shared" si="155"/>
        <v/>
      </c>
      <c r="W26" s="1021" t="s">
        <v>399</v>
      </c>
      <c r="X26" s="1018">
        <v>100</v>
      </c>
      <c r="Y26" s="1018"/>
      <c r="Z26" s="1021" t="s">
        <v>399</v>
      </c>
      <c r="AA26" s="1016" t="s">
        <v>400</v>
      </c>
      <c r="AB26" s="1018"/>
      <c r="AC26" s="1021" t="s">
        <v>399</v>
      </c>
      <c r="AD26" s="1019">
        <v>24</v>
      </c>
      <c r="AE26" s="1034">
        <v>44650</v>
      </c>
      <c r="AF26" s="1025">
        <f t="shared" si="151"/>
        <v>45380</v>
      </c>
      <c r="AG26" s="1017" t="s">
        <v>82</v>
      </c>
      <c r="AH26" s="1017" t="s">
        <v>83</v>
      </c>
      <c r="AI26" s="1021" t="s">
        <v>6864</v>
      </c>
      <c r="AJ26" s="1017" t="s">
        <v>143</v>
      </c>
      <c r="AK26" s="1025" t="str">
        <f t="shared" ca="1" si="153"/>
        <v>ПРОСРОЧЕН</v>
      </c>
      <c r="AL26" s="1021"/>
      <c r="AM26" s="1021" t="s">
        <v>86</v>
      </c>
      <c r="AN26" s="1021" t="s">
        <v>87</v>
      </c>
      <c r="AO26" s="1021" t="s">
        <v>88</v>
      </c>
      <c r="AP26" s="1018" t="s">
        <v>584</v>
      </c>
      <c r="AQ26" s="1026"/>
      <c r="AR26" s="1025"/>
      <c r="AS26" s="1021" t="s">
        <v>91</v>
      </c>
      <c r="AT26" s="1020" t="s">
        <v>385</v>
      </c>
      <c r="AU26" s="1020">
        <v>4013</v>
      </c>
      <c r="AV26" s="1017"/>
      <c r="AW26" s="1017"/>
      <c r="AX26" s="1020"/>
      <c r="AY26" s="1020"/>
      <c r="AZ26" s="1020"/>
      <c r="BA26" s="1017" t="s">
        <v>221</v>
      </c>
      <c r="BB26" s="1017" t="s">
        <v>403</v>
      </c>
      <c r="BC26" s="1017" t="s">
        <v>404</v>
      </c>
      <c r="BD26" s="1021">
        <v>3160</v>
      </c>
      <c r="BE26" s="1017"/>
      <c r="BF26" s="1017"/>
      <c r="BG26" s="1017" t="s">
        <v>6861</v>
      </c>
      <c r="BH26" s="1015"/>
      <c r="BI26" s="1015"/>
      <c r="BJ26" s="1015"/>
      <c r="BK26" s="1015"/>
    </row>
    <row r="27" s="125" customFormat="1" ht="60" customHeight="1">
      <c r="A27" s="1020"/>
      <c r="B27" s="1020"/>
      <c r="C27" s="1020"/>
      <c r="D27" s="1016" t="s">
        <v>64</v>
      </c>
      <c r="E27" s="1016">
        <v>228</v>
      </c>
      <c r="F27" s="1017" t="s">
        <v>2933</v>
      </c>
      <c r="G27" s="1017" t="s">
        <v>6865</v>
      </c>
      <c r="H27" s="1016" t="s">
        <v>2941</v>
      </c>
      <c r="I27" s="1018" t="s">
        <v>577</v>
      </c>
      <c r="J27" s="1017" t="s">
        <v>578</v>
      </c>
      <c r="K27" s="1019" t="s">
        <v>579</v>
      </c>
      <c r="L27" s="1032" t="s">
        <v>580</v>
      </c>
      <c r="M27" s="1019" t="s">
        <v>581</v>
      </c>
      <c r="N27" s="1019" t="s">
        <v>6866</v>
      </c>
      <c r="O27" s="1020" t="s">
        <v>2963</v>
      </c>
      <c r="P27" s="1020" t="s">
        <v>76</v>
      </c>
      <c r="Q27" s="1021" t="s">
        <v>398</v>
      </c>
      <c r="R27" s="1022">
        <v>42593</v>
      </c>
      <c r="S27" s="1018">
        <v>15</v>
      </c>
      <c r="T27" s="1017">
        <f t="shared" si="157"/>
        <v>48071</v>
      </c>
      <c r="U27" s="1016" t="s">
        <v>100</v>
      </c>
      <c r="V27" s="1028" t="str">
        <f t="shared" si="155"/>
        <v/>
      </c>
      <c r="W27" s="1028" t="str">
        <f t="shared" si="156"/>
        <v>%НКПР</v>
      </c>
      <c r="X27" s="1018">
        <v>100</v>
      </c>
      <c r="Y27" s="1018"/>
      <c r="Z27" s="1021" t="s">
        <v>399</v>
      </c>
      <c r="AA27" s="1016" t="s">
        <v>400</v>
      </c>
      <c r="AB27" s="1018"/>
      <c r="AC27" s="1021" t="s">
        <v>399</v>
      </c>
      <c r="AD27" s="1019">
        <v>24</v>
      </c>
      <c r="AE27" s="1038">
        <v>45002</v>
      </c>
      <c r="AF27" s="1025">
        <f t="shared" si="151"/>
        <v>45732</v>
      </c>
      <c r="AG27" s="1017" t="s">
        <v>82</v>
      </c>
      <c r="AH27" s="1017" t="s">
        <v>83</v>
      </c>
      <c r="AI27" s="1039" t="s">
        <v>6867</v>
      </c>
      <c r="AJ27" s="1017" t="s">
        <v>1623</v>
      </c>
      <c r="AK27" s="1025" t="str">
        <f t="shared" ref="AK27:AK36" ca="1" si="158">IF(AE27=0,"нет данных",IF(TODAY()&lt;AF27-30,"поверен",IF(TODAY()&gt;AF27,"ЗАМЕНИТЬ","ПРОСРОЧЕН")))</f>
        <v>ЗАМЕНИТЬ</v>
      </c>
      <c r="AL27" s="1021"/>
      <c r="AM27" s="1021" t="s">
        <v>86</v>
      </c>
      <c r="AN27" s="1021" t="s">
        <v>87</v>
      </c>
      <c r="AO27" s="1021" t="s">
        <v>88</v>
      </c>
      <c r="AP27" s="1018" t="s">
        <v>584</v>
      </c>
      <c r="AQ27" s="1026"/>
      <c r="AR27" s="1025"/>
      <c r="AS27" s="1021" t="s">
        <v>91</v>
      </c>
      <c r="AT27" s="1020" t="s">
        <v>385</v>
      </c>
      <c r="AU27" s="1020">
        <v>3048</v>
      </c>
      <c r="AV27" s="1017"/>
      <c r="AW27" s="1017"/>
      <c r="AX27" s="1020"/>
      <c r="AY27" s="1020"/>
      <c r="AZ27" s="1020"/>
      <c r="BA27" s="1017" t="s">
        <v>343</v>
      </c>
      <c r="BB27" s="1017" t="s">
        <v>403</v>
      </c>
      <c r="BC27" s="1017" t="s">
        <v>404</v>
      </c>
      <c r="BD27" s="1021">
        <v>3160</v>
      </c>
      <c r="BE27" s="1017"/>
      <c r="BF27" s="1017"/>
      <c r="BG27" s="1017" t="s">
        <v>6868</v>
      </c>
      <c r="BH27" s="1028"/>
      <c r="BI27" s="1028"/>
      <c r="BJ27" s="1028"/>
      <c r="BK27" s="1028"/>
    </row>
    <row r="28" s="1" customFormat="1" ht="60" customHeight="1">
      <c r="A28" s="1020"/>
      <c r="B28" s="1020"/>
      <c r="C28" s="1020"/>
      <c r="D28" s="1016" t="s">
        <v>64</v>
      </c>
      <c r="E28" s="1016" t="s">
        <v>3434</v>
      </c>
      <c r="F28" s="1017" t="s">
        <v>3435</v>
      </c>
      <c r="G28" s="1017" t="s">
        <v>6869</v>
      </c>
      <c r="H28" s="1016" t="s">
        <v>3460</v>
      </c>
      <c r="I28" s="1018" t="s">
        <v>3472</v>
      </c>
      <c r="J28" s="1017" t="s">
        <v>3473</v>
      </c>
      <c r="K28" s="1019" t="s">
        <v>579</v>
      </c>
      <c r="L28" s="1020" t="s">
        <v>3475</v>
      </c>
      <c r="M28" s="1019" t="s">
        <v>3476</v>
      </c>
      <c r="N28" s="1019">
        <v>10749</v>
      </c>
      <c r="O28" s="1020" t="s">
        <v>3477</v>
      </c>
      <c r="P28" s="1020" t="s">
        <v>76</v>
      </c>
      <c r="Q28" s="1021" t="s">
        <v>398</v>
      </c>
      <c r="R28" s="1037">
        <v>42370</v>
      </c>
      <c r="S28" s="1018">
        <v>10</v>
      </c>
      <c r="T28" s="1017">
        <f t="shared" si="157"/>
        <v>46022</v>
      </c>
      <c r="U28" s="1016" t="s">
        <v>100</v>
      </c>
      <c r="V28" s="1020" t="str">
        <f t="shared" si="155"/>
        <v/>
      </c>
      <c r="W28" s="1020" t="str">
        <f t="shared" si="156"/>
        <v>%</v>
      </c>
      <c r="X28" s="1018">
        <v>2.2000000000000002</v>
      </c>
      <c r="Y28" s="1018"/>
      <c r="Z28" s="1021" t="s">
        <v>141</v>
      </c>
      <c r="AA28" s="1016" t="s">
        <v>3478</v>
      </c>
      <c r="AB28" s="1018"/>
      <c r="AC28" s="1021" t="s">
        <v>141</v>
      </c>
      <c r="AD28" s="1019">
        <v>12</v>
      </c>
      <c r="AE28" s="1034">
        <v>45128</v>
      </c>
      <c r="AF28" s="1025">
        <f t="shared" si="151"/>
        <v>45493</v>
      </c>
      <c r="AG28" s="1017" t="s">
        <v>82</v>
      </c>
      <c r="AH28" s="1017" t="s">
        <v>83</v>
      </c>
      <c r="AI28" s="1021" t="s">
        <v>6870</v>
      </c>
      <c r="AJ28" s="1017" t="s">
        <v>143</v>
      </c>
      <c r="AK28" s="1025" t="str">
        <f t="shared" ca="1" si="158"/>
        <v>ЗАМЕНИТЬ</v>
      </c>
      <c r="AL28" s="1021"/>
      <c r="AM28" s="1021" t="s">
        <v>86</v>
      </c>
      <c r="AN28" s="1021" t="s">
        <v>87</v>
      </c>
      <c r="AO28" s="1021" t="s">
        <v>88</v>
      </c>
      <c r="AP28" s="1018" t="s">
        <v>402</v>
      </c>
      <c r="AQ28" s="1026"/>
      <c r="AR28" s="1025"/>
      <c r="AS28" s="1021" t="s">
        <v>91</v>
      </c>
      <c r="AT28" s="1020" t="s">
        <v>385</v>
      </c>
      <c r="AU28" s="1020">
        <v>3215</v>
      </c>
      <c r="AV28" s="1017"/>
      <c r="AW28" s="1017"/>
      <c r="AX28" s="1020"/>
      <c r="AY28" s="1020"/>
      <c r="AZ28" s="1020"/>
      <c r="BA28" s="1017"/>
      <c r="BB28" s="1017" t="s">
        <v>403</v>
      </c>
      <c r="BC28" s="1017" t="s">
        <v>404</v>
      </c>
      <c r="BD28" s="1021">
        <v>3160</v>
      </c>
      <c r="BE28" s="1017"/>
      <c r="BF28" s="1017"/>
      <c r="BG28" s="1017" t="s">
        <v>6871</v>
      </c>
      <c r="BH28" s="1043"/>
      <c r="BI28" s="1026" t="s">
        <v>406</v>
      </c>
      <c r="BJ28" s="1026"/>
      <c r="BK28" s="1026"/>
    </row>
    <row r="29" s="125" customFormat="1" ht="60" customHeight="1">
      <c r="A29" s="1020"/>
      <c r="B29" s="1020" t="s">
        <v>62</v>
      </c>
      <c r="C29" s="1020" t="s">
        <v>63</v>
      </c>
      <c r="D29" s="1016" t="s">
        <v>64</v>
      </c>
      <c r="E29" s="1016" t="s">
        <v>2114</v>
      </c>
      <c r="F29" s="1017" t="s">
        <v>2090</v>
      </c>
      <c r="G29" s="1017" t="s">
        <v>2161</v>
      </c>
      <c r="H29" s="1016" t="s">
        <v>2162</v>
      </c>
      <c r="I29" s="1018" t="s">
        <v>577</v>
      </c>
      <c r="J29" s="1017" t="s">
        <v>578</v>
      </c>
      <c r="K29" s="1019" t="s">
        <v>579</v>
      </c>
      <c r="L29" s="1032" t="s">
        <v>580</v>
      </c>
      <c r="M29" s="1019" t="s">
        <v>581</v>
      </c>
      <c r="N29" s="1019" t="s">
        <v>6872</v>
      </c>
      <c r="O29" s="1020" t="s">
        <v>397</v>
      </c>
      <c r="P29" s="1020" t="s">
        <v>76</v>
      </c>
      <c r="Q29" s="1021" t="s">
        <v>398</v>
      </c>
      <c r="R29" s="1037">
        <v>42593</v>
      </c>
      <c r="S29" s="1018">
        <v>15</v>
      </c>
      <c r="T29" s="1017">
        <f t="shared" si="157"/>
        <v>48071</v>
      </c>
      <c r="U29" s="1016" t="s">
        <v>100</v>
      </c>
      <c r="V29" s="1028" t="str">
        <f t="shared" si="155"/>
        <v/>
      </c>
      <c r="W29" s="1028" t="str">
        <f t="shared" si="156"/>
        <v>%НКПР</v>
      </c>
      <c r="X29" s="1018">
        <v>100</v>
      </c>
      <c r="Y29" s="1018"/>
      <c r="Z29" s="1021" t="s">
        <v>399</v>
      </c>
      <c r="AA29" s="1016" t="s">
        <v>400</v>
      </c>
      <c r="AB29" s="1018"/>
      <c r="AC29" s="1021" t="s">
        <v>399</v>
      </c>
      <c r="AD29" s="1019">
        <v>24</v>
      </c>
      <c r="AE29" s="1037">
        <v>45002</v>
      </c>
      <c r="AF29" s="1025">
        <f t="shared" si="151"/>
        <v>45732</v>
      </c>
      <c r="AG29" s="1017" t="s">
        <v>82</v>
      </c>
      <c r="AH29" s="1017" t="s">
        <v>83</v>
      </c>
      <c r="AI29" s="1020" t="s">
        <v>6873</v>
      </c>
      <c r="AJ29" s="1017" t="s">
        <v>1623</v>
      </c>
      <c r="AK29" s="1025" t="str">
        <f t="shared" ca="1" si="158"/>
        <v>ЗАМЕНИТЬ</v>
      </c>
      <c r="AL29" s="1021"/>
      <c r="AM29" s="1021" t="s">
        <v>86</v>
      </c>
      <c r="AN29" s="1021" t="s">
        <v>6802</v>
      </c>
      <c r="AO29" s="1021" t="s">
        <v>785</v>
      </c>
      <c r="AP29" s="1018" t="s">
        <v>584</v>
      </c>
      <c r="AQ29" s="1026"/>
      <c r="AR29" s="1025"/>
      <c r="AS29" s="1021" t="s">
        <v>91</v>
      </c>
      <c r="AT29" s="1020" t="s">
        <v>385</v>
      </c>
      <c r="AU29" s="1020">
        <v>3030</v>
      </c>
      <c r="AV29" s="1017"/>
      <c r="AW29" s="1017"/>
      <c r="AX29" s="1020"/>
      <c r="AY29" s="1020"/>
      <c r="AZ29" s="1020"/>
      <c r="BA29" s="1017" t="s">
        <v>343</v>
      </c>
      <c r="BB29" s="1017" t="s">
        <v>403</v>
      </c>
      <c r="BC29" s="1017" t="s">
        <v>404</v>
      </c>
      <c r="BD29" s="1021">
        <v>3160</v>
      </c>
      <c r="BE29" s="1017"/>
      <c r="BF29" s="1017"/>
      <c r="BG29" s="1017" t="s">
        <v>6874</v>
      </c>
      <c r="BH29" s="1028"/>
      <c r="BI29" s="1028"/>
      <c r="BJ29" s="1028"/>
      <c r="BK29" s="1028"/>
    </row>
    <row r="30" s="125" customFormat="1" ht="60" customHeight="1">
      <c r="A30" s="1020"/>
      <c r="B30" s="1020" t="s">
        <v>62</v>
      </c>
      <c r="C30" s="1020" t="s">
        <v>63</v>
      </c>
      <c r="D30" s="1016" t="s">
        <v>64</v>
      </c>
      <c r="E30" s="1016" t="s">
        <v>4736</v>
      </c>
      <c r="F30" s="1017" t="s">
        <v>4546</v>
      </c>
      <c r="G30" s="1017" t="s">
        <v>4748</v>
      </c>
      <c r="H30" s="1016" t="s">
        <v>4753</v>
      </c>
      <c r="I30" s="1018" t="s">
        <v>577</v>
      </c>
      <c r="J30" s="1017" t="s">
        <v>578</v>
      </c>
      <c r="K30" s="1019" t="s">
        <v>579</v>
      </c>
      <c r="L30" s="1032" t="s">
        <v>580</v>
      </c>
      <c r="M30" s="1019" t="s">
        <v>581</v>
      </c>
      <c r="N30" s="1019" t="s">
        <v>6875</v>
      </c>
      <c r="O30" s="1020" t="s">
        <v>611</v>
      </c>
      <c r="P30" s="1020" t="s">
        <v>76</v>
      </c>
      <c r="Q30" s="1021" t="s">
        <v>398</v>
      </c>
      <c r="R30" s="1022">
        <v>42559</v>
      </c>
      <c r="S30" s="1018">
        <v>15</v>
      </c>
      <c r="T30" s="1017">
        <f t="shared" si="157"/>
        <v>48037</v>
      </c>
      <c r="U30" s="1016" t="s">
        <v>100</v>
      </c>
      <c r="V30" s="1028" t="str">
        <f t="shared" si="155"/>
        <v/>
      </c>
      <c r="W30" s="1021" t="s">
        <v>399</v>
      </c>
      <c r="X30" s="1018">
        <v>100</v>
      </c>
      <c r="Y30" s="1018"/>
      <c r="Z30" s="1021" t="s">
        <v>399</v>
      </c>
      <c r="AA30" s="1016" t="s">
        <v>400</v>
      </c>
      <c r="AB30" s="1018"/>
      <c r="AC30" s="1021" t="s">
        <v>399</v>
      </c>
      <c r="AD30" s="1019">
        <v>24</v>
      </c>
      <c r="AE30" s="1037">
        <v>45002</v>
      </c>
      <c r="AF30" s="1025">
        <f t="shared" si="151"/>
        <v>45732</v>
      </c>
      <c r="AG30" s="1017" t="s">
        <v>82</v>
      </c>
      <c r="AH30" s="1017" t="s">
        <v>83</v>
      </c>
      <c r="AI30" s="1020" t="s">
        <v>6876</v>
      </c>
      <c r="AJ30" s="1017" t="s">
        <v>1623</v>
      </c>
      <c r="AK30" s="1025" t="str">
        <f t="shared" ca="1" si="158"/>
        <v>ЗАМЕНИТЬ</v>
      </c>
      <c r="AL30" s="1021"/>
      <c r="AM30" s="1021" t="s">
        <v>86</v>
      </c>
      <c r="AN30" s="1021" t="s">
        <v>6802</v>
      </c>
      <c r="AO30" s="1021" t="s">
        <v>785</v>
      </c>
      <c r="AP30" s="1018" t="s">
        <v>584</v>
      </c>
      <c r="AQ30" s="1026"/>
      <c r="AR30" s="1025"/>
      <c r="AS30" s="1021" t="s">
        <v>91</v>
      </c>
      <c r="AT30" s="1020" t="s">
        <v>385</v>
      </c>
      <c r="AU30" s="1020">
        <v>3449</v>
      </c>
      <c r="AV30" s="1017">
        <v>44326</v>
      </c>
      <c r="AW30" s="1017"/>
      <c r="AX30" s="1020"/>
      <c r="AY30" s="1020"/>
      <c r="AZ30" s="1020"/>
      <c r="BA30" s="1017" t="s">
        <v>221</v>
      </c>
      <c r="BB30" s="1017" t="s">
        <v>403</v>
      </c>
      <c r="BC30" s="1017" t="s">
        <v>404</v>
      </c>
      <c r="BD30" s="1021">
        <v>3160</v>
      </c>
      <c r="BE30" s="1017"/>
      <c r="BF30" s="1017"/>
      <c r="BG30" s="1017" t="s">
        <v>6877</v>
      </c>
      <c r="BH30" s="1028"/>
      <c r="BI30" s="1028"/>
      <c r="BJ30" s="1028"/>
      <c r="BK30" s="1028"/>
    </row>
    <row r="31" s="2" customFormat="1" ht="60" customHeight="1">
      <c r="A31" s="1020"/>
      <c r="B31" s="1020" t="s">
        <v>62</v>
      </c>
      <c r="C31" s="1020" t="s">
        <v>63</v>
      </c>
      <c r="D31" s="1016" t="s">
        <v>64</v>
      </c>
      <c r="E31" s="1016" t="s">
        <v>4995</v>
      </c>
      <c r="F31" s="1017" t="s">
        <v>1807</v>
      </c>
      <c r="G31" s="1017" t="s">
        <v>857</v>
      </c>
      <c r="H31" s="1016" t="s">
        <v>5040</v>
      </c>
      <c r="I31" s="1018" t="s">
        <v>577</v>
      </c>
      <c r="J31" s="1017" t="s">
        <v>578</v>
      </c>
      <c r="K31" s="1019" t="s">
        <v>579</v>
      </c>
      <c r="L31" s="1032" t="s">
        <v>580</v>
      </c>
      <c r="M31" s="1019" t="s">
        <v>581</v>
      </c>
      <c r="N31" s="1019" t="s">
        <v>6878</v>
      </c>
      <c r="O31" s="1020" t="s">
        <v>397</v>
      </c>
      <c r="P31" s="1020" t="s">
        <v>76</v>
      </c>
      <c r="Q31" s="1021" t="s">
        <v>398</v>
      </c>
      <c r="R31" s="1022">
        <v>42861</v>
      </c>
      <c r="S31" s="1018">
        <v>15</v>
      </c>
      <c r="T31" s="1017">
        <f t="shared" si="157"/>
        <v>48339</v>
      </c>
      <c r="U31" s="1016" t="s">
        <v>100</v>
      </c>
      <c r="V31" s="1028" t="str">
        <f t="shared" si="155"/>
        <v/>
      </c>
      <c r="W31" s="1021" t="s">
        <v>399</v>
      </c>
      <c r="X31" s="1018">
        <v>100</v>
      </c>
      <c r="Y31" s="1018"/>
      <c r="Z31" s="1021" t="s">
        <v>399</v>
      </c>
      <c r="AA31" s="1016" t="s">
        <v>400</v>
      </c>
      <c r="AB31" s="1018"/>
      <c r="AC31" s="1021" t="s">
        <v>399</v>
      </c>
      <c r="AD31" s="1019">
        <v>24</v>
      </c>
      <c r="AE31" s="1034">
        <v>44650</v>
      </c>
      <c r="AF31" s="1025">
        <f t="shared" si="151"/>
        <v>45380</v>
      </c>
      <c r="AG31" s="1017" t="s">
        <v>82</v>
      </c>
      <c r="AH31" s="1017" t="s">
        <v>83</v>
      </c>
      <c r="AI31" s="1021" t="s">
        <v>6879</v>
      </c>
      <c r="AJ31" s="1017" t="s">
        <v>143</v>
      </c>
      <c r="AK31" s="1025" t="str">
        <f t="shared" ca="1" si="158"/>
        <v>ЗАМЕНИТЬ</v>
      </c>
      <c r="AL31" s="1021"/>
      <c r="AM31" s="1021" t="s">
        <v>86</v>
      </c>
      <c r="AN31" s="1021" t="s">
        <v>6802</v>
      </c>
      <c r="AO31" s="1021" t="s">
        <v>785</v>
      </c>
      <c r="AP31" s="1018" t="s">
        <v>584</v>
      </c>
      <c r="AQ31" s="1026"/>
      <c r="AR31" s="1025"/>
      <c r="AS31" s="1021" t="s">
        <v>91</v>
      </c>
      <c r="AT31" s="1020" t="s">
        <v>385</v>
      </c>
      <c r="AU31" s="1020">
        <v>4010</v>
      </c>
      <c r="AV31" s="1017"/>
      <c r="AW31" s="1017"/>
      <c r="AX31" s="1020"/>
      <c r="AY31" s="1020"/>
      <c r="AZ31" s="1020"/>
      <c r="BA31" s="1017" t="s">
        <v>221</v>
      </c>
      <c r="BB31" s="1017" t="s">
        <v>403</v>
      </c>
      <c r="BC31" s="1017" t="s">
        <v>404</v>
      </c>
      <c r="BD31" s="1021">
        <v>3160</v>
      </c>
      <c r="BE31" s="1017"/>
      <c r="BF31" s="1017"/>
      <c r="BG31" s="1028" t="s">
        <v>6877</v>
      </c>
      <c r="BH31" s="1027"/>
      <c r="BI31" s="1028"/>
      <c r="BJ31" s="1027"/>
      <c r="BK31" s="1027"/>
    </row>
    <row r="32" s="125" customFormat="1" ht="60" customHeight="1">
      <c r="A32" s="1020"/>
      <c r="B32" s="1020" t="s">
        <v>62</v>
      </c>
      <c r="C32" s="1020" t="s">
        <v>63</v>
      </c>
      <c r="D32" s="1016" t="s">
        <v>64</v>
      </c>
      <c r="E32" s="1016">
        <v>221</v>
      </c>
      <c r="F32" s="1017" t="s">
        <v>1807</v>
      </c>
      <c r="G32" s="1017" t="s">
        <v>857</v>
      </c>
      <c r="H32" s="1016" t="s">
        <v>1906</v>
      </c>
      <c r="I32" s="1018" t="s">
        <v>577</v>
      </c>
      <c r="J32" s="1017" t="s">
        <v>578</v>
      </c>
      <c r="K32" s="1019" t="s">
        <v>579</v>
      </c>
      <c r="L32" s="1032" t="s">
        <v>580</v>
      </c>
      <c r="M32" s="1019" t="s">
        <v>581</v>
      </c>
      <c r="N32" s="1019" t="s">
        <v>6880</v>
      </c>
      <c r="O32" s="1020" t="s">
        <v>397</v>
      </c>
      <c r="P32" s="1020" t="s">
        <v>76</v>
      </c>
      <c r="Q32" s="1021" t="s">
        <v>398</v>
      </c>
      <c r="R32" s="1022">
        <v>42591</v>
      </c>
      <c r="S32" s="1018">
        <v>15</v>
      </c>
      <c r="T32" s="1017">
        <f t="shared" si="157"/>
        <v>48069</v>
      </c>
      <c r="U32" s="1016" t="s">
        <v>100</v>
      </c>
      <c r="V32" s="1028" t="str">
        <f t="shared" si="155"/>
        <v/>
      </c>
      <c r="W32" s="1028" t="str">
        <f t="shared" si="156"/>
        <v>%НКПР</v>
      </c>
      <c r="X32" s="1018">
        <v>100</v>
      </c>
      <c r="Y32" s="1018"/>
      <c r="Z32" s="1021" t="s">
        <v>399</v>
      </c>
      <c r="AA32" s="1016" t="s">
        <v>400</v>
      </c>
      <c r="AB32" s="1018"/>
      <c r="AC32" s="1021" t="s">
        <v>399</v>
      </c>
      <c r="AD32" s="1019">
        <v>24</v>
      </c>
      <c r="AE32" s="1037">
        <v>45002</v>
      </c>
      <c r="AF32" s="1025">
        <f t="shared" si="151"/>
        <v>45732</v>
      </c>
      <c r="AG32" s="1017" t="s">
        <v>82</v>
      </c>
      <c r="AH32" s="1017" t="s">
        <v>83</v>
      </c>
      <c r="AI32" s="1020" t="s">
        <v>6881</v>
      </c>
      <c r="AJ32" s="1017" t="s">
        <v>1623</v>
      </c>
      <c r="AK32" s="1025" t="str">
        <f t="shared" ca="1" si="158"/>
        <v>ЗАМЕНИТЬ</v>
      </c>
      <c r="AL32" s="1021"/>
      <c r="AM32" s="1021" t="s">
        <v>86</v>
      </c>
      <c r="AN32" s="1021" t="s">
        <v>6802</v>
      </c>
      <c r="AO32" s="1021" t="s">
        <v>785</v>
      </c>
      <c r="AP32" s="1018" t="s">
        <v>584</v>
      </c>
      <c r="AQ32" s="1026"/>
      <c r="AR32" s="1025"/>
      <c r="AS32" s="1021" t="s">
        <v>91</v>
      </c>
      <c r="AT32" s="1020" t="s">
        <v>385</v>
      </c>
      <c r="AU32" s="1020">
        <v>3956</v>
      </c>
      <c r="AV32" s="1017"/>
      <c r="AW32" s="1017"/>
      <c r="AX32" s="1020"/>
      <c r="AY32" s="1020"/>
      <c r="AZ32" s="1020"/>
      <c r="BA32" s="1017" t="s">
        <v>343</v>
      </c>
      <c r="BB32" s="1017" t="s">
        <v>403</v>
      </c>
      <c r="BC32" s="1017" t="s">
        <v>404</v>
      </c>
      <c r="BD32" s="1021">
        <v>3160</v>
      </c>
      <c r="BE32" s="1017"/>
      <c r="BF32" s="1017"/>
      <c r="BG32" s="1017" t="s">
        <v>6882</v>
      </c>
      <c r="BH32" s="1028"/>
      <c r="BI32" s="1028"/>
      <c r="BJ32" s="1028"/>
      <c r="BK32" s="1028"/>
    </row>
    <row r="33" s="2" customFormat="1" ht="60" customHeight="1">
      <c r="A33" s="1020"/>
      <c r="B33" s="1020" t="s">
        <v>62</v>
      </c>
      <c r="C33" s="1020" t="s">
        <v>63</v>
      </c>
      <c r="D33" s="1016" t="s">
        <v>64</v>
      </c>
      <c r="E33" s="1016" t="s">
        <v>4693</v>
      </c>
      <c r="F33" s="1017" t="s">
        <v>4546</v>
      </c>
      <c r="G33" s="1017" t="s">
        <v>857</v>
      </c>
      <c r="H33" s="1016" t="s">
        <v>4705</v>
      </c>
      <c r="I33" s="1018" t="s">
        <v>577</v>
      </c>
      <c r="J33" s="1017" t="s">
        <v>578</v>
      </c>
      <c r="K33" s="1019" t="s">
        <v>579</v>
      </c>
      <c r="L33" s="1032" t="s">
        <v>580</v>
      </c>
      <c r="M33" s="1019" t="s">
        <v>581</v>
      </c>
      <c r="N33" s="1019" t="s">
        <v>6883</v>
      </c>
      <c r="O33" s="1020" t="s">
        <v>611</v>
      </c>
      <c r="P33" s="1020" t="s">
        <v>76</v>
      </c>
      <c r="Q33" s="1021" t="s">
        <v>398</v>
      </c>
      <c r="R33" s="1022">
        <v>42736</v>
      </c>
      <c r="S33" s="1018">
        <v>15</v>
      </c>
      <c r="T33" s="1017">
        <f t="shared" si="157"/>
        <v>48214</v>
      </c>
      <c r="U33" s="1016" t="s">
        <v>100</v>
      </c>
      <c r="V33" s="1028" t="str">
        <f t="shared" si="155"/>
        <v/>
      </c>
      <c r="W33" s="1021" t="s">
        <v>399</v>
      </c>
      <c r="X33" s="1018">
        <v>100</v>
      </c>
      <c r="Y33" s="1018"/>
      <c r="Z33" s="1021" t="s">
        <v>399</v>
      </c>
      <c r="AA33" s="1016" t="s">
        <v>400</v>
      </c>
      <c r="AB33" s="1018"/>
      <c r="AC33" s="1021" t="s">
        <v>399</v>
      </c>
      <c r="AD33" s="1019">
        <v>24</v>
      </c>
      <c r="AE33" s="1034">
        <v>44650</v>
      </c>
      <c r="AF33" s="1025">
        <f t="shared" si="151"/>
        <v>45380</v>
      </c>
      <c r="AG33" s="1017" t="s">
        <v>82</v>
      </c>
      <c r="AH33" s="1017" t="s">
        <v>83</v>
      </c>
      <c r="AI33" s="1021" t="s">
        <v>6884</v>
      </c>
      <c r="AJ33" s="1017" t="s">
        <v>143</v>
      </c>
      <c r="AK33" s="1025" t="str">
        <f t="shared" ca="1" si="158"/>
        <v>ЗАМЕНИТЬ</v>
      </c>
      <c r="AL33" s="1021"/>
      <c r="AM33" s="1021" t="s">
        <v>86</v>
      </c>
      <c r="AN33" s="1021" t="s">
        <v>6802</v>
      </c>
      <c r="AO33" s="1021" t="s">
        <v>785</v>
      </c>
      <c r="AP33" s="1018" t="s">
        <v>584</v>
      </c>
      <c r="AQ33" s="1026"/>
      <c r="AR33" s="1025"/>
      <c r="AS33" s="1021" t="s">
        <v>91</v>
      </c>
      <c r="AT33" s="1020" t="s">
        <v>385</v>
      </c>
      <c r="AU33" s="1020">
        <v>3437</v>
      </c>
      <c r="AV33" s="1017"/>
      <c r="AW33" s="1017"/>
      <c r="AX33" s="1020"/>
      <c r="AY33" s="1020"/>
      <c r="AZ33" s="1020"/>
      <c r="BA33" s="1017" t="s">
        <v>221</v>
      </c>
      <c r="BB33" s="1017" t="s">
        <v>403</v>
      </c>
      <c r="BC33" s="1017" t="s">
        <v>404</v>
      </c>
      <c r="BD33" s="1021">
        <v>3160</v>
      </c>
      <c r="BE33" s="1017"/>
      <c r="BF33" s="1017"/>
      <c r="BG33" s="1017" t="s">
        <v>6882</v>
      </c>
      <c r="BH33" s="1027"/>
      <c r="BI33" s="1028"/>
      <c r="BJ33" s="1027"/>
      <c r="BK33" s="1027"/>
    </row>
    <row r="34" s="2" customFormat="1" ht="60" customHeight="1">
      <c r="A34" s="1020"/>
      <c r="B34" s="1020" t="s">
        <v>62</v>
      </c>
      <c r="C34" s="1020" t="s">
        <v>63</v>
      </c>
      <c r="D34" s="1016" t="s">
        <v>64</v>
      </c>
      <c r="E34" s="1016">
        <v>212</v>
      </c>
      <c r="F34" s="1017" t="s">
        <v>574</v>
      </c>
      <c r="G34" s="1017" t="s">
        <v>857</v>
      </c>
      <c r="H34" s="1016" t="s">
        <v>1503</v>
      </c>
      <c r="I34" s="1018" t="s">
        <v>577</v>
      </c>
      <c r="J34" s="1017" t="s">
        <v>578</v>
      </c>
      <c r="K34" s="1019" t="s">
        <v>579</v>
      </c>
      <c r="L34" s="1032" t="s">
        <v>580</v>
      </c>
      <c r="M34" s="1017" t="s">
        <v>581</v>
      </c>
      <c r="N34" s="1019" t="s">
        <v>6885</v>
      </c>
      <c r="O34" s="1020" t="s">
        <v>397</v>
      </c>
      <c r="P34" s="1020" t="s">
        <v>76</v>
      </c>
      <c r="Q34" s="1021" t="s">
        <v>398</v>
      </c>
      <c r="R34" s="1037">
        <v>42592</v>
      </c>
      <c r="S34" s="1018">
        <v>15</v>
      </c>
      <c r="T34" s="1017">
        <f t="shared" si="157"/>
        <v>48070</v>
      </c>
      <c r="U34" s="1016" t="s">
        <v>100</v>
      </c>
      <c r="V34" s="1028" t="str">
        <f t="shared" si="155"/>
        <v/>
      </c>
      <c r="W34" s="1028" t="str">
        <f t="shared" si="156"/>
        <v>%НКПР</v>
      </c>
      <c r="X34" s="1018">
        <v>100</v>
      </c>
      <c r="Y34" s="1018"/>
      <c r="Z34" s="1021" t="s">
        <v>399</v>
      </c>
      <c r="AA34" s="1016" t="s">
        <v>400</v>
      </c>
      <c r="AB34" s="1018"/>
      <c r="AC34" s="1021" t="s">
        <v>399</v>
      </c>
      <c r="AD34" s="1019">
        <v>24</v>
      </c>
      <c r="AE34" s="1034">
        <v>44845</v>
      </c>
      <c r="AF34" s="1025">
        <f t="shared" si="151"/>
        <v>45575</v>
      </c>
      <c r="AG34" s="1017" t="s">
        <v>82</v>
      </c>
      <c r="AH34" s="1017" t="s">
        <v>83</v>
      </c>
      <c r="AI34" s="1021" t="s">
        <v>6886</v>
      </c>
      <c r="AJ34" s="1017" t="s">
        <v>143</v>
      </c>
      <c r="AK34" s="1025" t="str">
        <f t="shared" ca="1" si="158"/>
        <v>ЗАМЕНИТЬ</v>
      </c>
      <c r="AL34" s="1021"/>
      <c r="AM34" s="1021" t="s">
        <v>86</v>
      </c>
      <c r="AN34" s="1021" t="s">
        <v>6802</v>
      </c>
      <c r="AO34" s="1021" t="s">
        <v>785</v>
      </c>
      <c r="AP34" s="1018" t="s">
        <v>584</v>
      </c>
      <c r="AQ34" s="1026">
        <v>2015</v>
      </c>
      <c r="AR34" s="1025"/>
      <c r="AS34" s="1021" t="s">
        <v>91</v>
      </c>
      <c r="AT34" s="1020" t="s">
        <v>385</v>
      </c>
      <c r="AU34" s="1020">
        <v>2838</v>
      </c>
      <c r="AV34" s="1017"/>
      <c r="AW34" s="1017"/>
      <c r="AX34" s="1020"/>
      <c r="AY34" s="1020"/>
      <c r="AZ34" s="1020"/>
      <c r="BA34" s="1017"/>
      <c r="BB34" s="1017" t="s">
        <v>403</v>
      </c>
      <c r="BC34" s="1017" t="s">
        <v>404</v>
      </c>
      <c r="BD34" s="1021">
        <v>3160</v>
      </c>
      <c r="BE34" s="1017"/>
      <c r="BF34" s="1017"/>
      <c r="BG34" s="1017" t="s">
        <v>6887</v>
      </c>
      <c r="BH34" s="1027"/>
      <c r="BI34" s="1028"/>
      <c r="BJ34" s="1027"/>
      <c r="BK34" s="1027"/>
    </row>
    <row r="35" s="2" customFormat="1" ht="60" customHeight="1">
      <c r="A35" s="1020"/>
      <c r="B35" s="1020" t="s">
        <v>62</v>
      </c>
      <c r="C35" s="1020" t="s">
        <v>63</v>
      </c>
      <c r="D35" s="1016" t="s">
        <v>64</v>
      </c>
      <c r="E35" s="1016">
        <v>212</v>
      </c>
      <c r="F35" s="1017" t="s">
        <v>574</v>
      </c>
      <c r="G35" s="1017" t="s">
        <v>857</v>
      </c>
      <c r="H35" s="1016" t="s">
        <v>1506</v>
      </c>
      <c r="I35" s="1018" t="s">
        <v>577</v>
      </c>
      <c r="J35" s="1017" t="s">
        <v>578</v>
      </c>
      <c r="K35" s="1019" t="s">
        <v>579</v>
      </c>
      <c r="L35" s="1032" t="s">
        <v>580</v>
      </c>
      <c r="M35" s="1017" t="s">
        <v>581</v>
      </c>
      <c r="N35" s="1019" t="s">
        <v>6888</v>
      </c>
      <c r="O35" s="1020" t="s">
        <v>397</v>
      </c>
      <c r="P35" s="1020" t="s">
        <v>76</v>
      </c>
      <c r="Q35" s="1021" t="s">
        <v>398</v>
      </c>
      <c r="R35" s="1037">
        <v>42592</v>
      </c>
      <c r="S35" s="1018">
        <v>15</v>
      </c>
      <c r="T35" s="1017">
        <f t="shared" si="157"/>
        <v>48070</v>
      </c>
      <c r="U35" s="1016" t="s">
        <v>100</v>
      </c>
      <c r="V35" s="1028" t="str">
        <f t="shared" si="155"/>
        <v/>
      </c>
      <c r="W35" s="1028" t="str">
        <f t="shared" si="156"/>
        <v>%НКПР</v>
      </c>
      <c r="X35" s="1018">
        <v>100</v>
      </c>
      <c r="Y35" s="1018"/>
      <c r="Z35" s="1021" t="s">
        <v>399</v>
      </c>
      <c r="AA35" s="1016" t="s">
        <v>400</v>
      </c>
      <c r="AB35" s="1018"/>
      <c r="AC35" s="1021" t="s">
        <v>399</v>
      </c>
      <c r="AD35" s="1019">
        <v>24</v>
      </c>
      <c r="AE35" s="1034">
        <v>44845</v>
      </c>
      <c r="AF35" s="1025">
        <f t="shared" si="151"/>
        <v>45575</v>
      </c>
      <c r="AG35" s="1017" t="s">
        <v>82</v>
      </c>
      <c r="AH35" s="1017" t="s">
        <v>83</v>
      </c>
      <c r="AI35" s="1021" t="s">
        <v>6889</v>
      </c>
      <c r="AJ35" s="1017" t="s">
        <v>1338</v>
      </c>
      <c r="AK35" s="1025" t="str">
        <f t="shared" ca="1" si="158"/>
        <v>ЗАМЕНИТЬ</v>
      </c>
      <c r="AL35" s="1021"/>
      <c r="AM35" s="1021" t="s">
        <v>86</v>
      </c>
      <c r="AN35" s="1021" t="s">
        <v>6802</v>
      </c>
      <c r="AO35" s="1021" t="s">
        <v>785</v>
      </c>
      <c r="AP35" s="1018" t="s">
        <v>584</v>
      </c>
      <c r="AQ35" s="1026">
        <v>2016</v>
      </c>
      <c r="AR35" s="1025"/>
      <c r="AS35" s="1021" t="s">
        <v>91</v>
      </c>
      <c r="AT35" s="1020" t="s">
        <v>385</v>
      </c>
      <c r="AU35" s="1020">
        <v>2833</v>
      </c>
      <c r="AV35" s="1017"/>
      <c r="AW35" s="1017"/>
      <c r="AX35" s="1020"/>
      <c r="AY35" s="1020"/>
      <c r="AZ35" s="1020"/>
      <c r="BA35" s="1017"/>
      <c r="BB35" s="1017" t="s">
        <v>403</v>
      </c>
      <c r="BC35" s="1017" t="s">
        <v>404</v>
      </c>
      <c r="BD35" s="1021">
        <v>3160</v>
      </c>
      <c r="BE35" s="1017"/>
      <c r="BF35" s="1017"/>
      <c r="BG35" s="1017" t="s">
        <v>6887</v>
      </c>
      <c r="BH35" s="1027"/>
      <c r="BI35" s="1028"/>
      <c r="BJ35" s="1027"/>
      <c r="BK35" s="1027"/>
    </row>
    <row r="36" s="183" customFormat="1" ht="60" customHeight="1">
      <c r="A36" s="1020"/>
      <c r="B36" s="1020" t="s">
        <v>62</v>
      </c>
      <c r="C36" s="1020" t="s">
        <v>63</v>
      </c>
      <c r="D36" s="1016" t="s">
        <v>64</v>
      </c>
      <c r="E36" s="1027" t="s">
        <v>6890</v>
      </c>
      <c r="F36" s="1027"/>
      <c r="G36" s="1027"/>
      <c r="H36" s="1027"/>
      <c r="I36" s="1018" t="s">
        <v>6891</v>
      </c>
      <c r="J36" s="1020" t="s">
        <v>6892</v>
      </c>
      <c r="K36" s="1020" t="s">
        <v>1784</v>
      </c>
      <c r="L36" s="1020" t="s">
        <v>6893</v>
      </c>
      <c r="M36" s="1020" t="s">
        <v>6894</v>
      </c>
      <c r="N36" s="1020" t="s">
        <v>6895</v>
      </c>
      <c r="O36" s="1020" t="s">
        <v>1788</v>
      </c>
      <c r="P36" s="1020" t="s">
        <v>76</v>
      </c>
      <c r="Q36" s="1021" t="s">
        <v>289</v>
      </c>
      <c r="R36" s="1040" t="s">
        <v>799</v>
      </c>
      <c r="S36" s="1028"/>
      <c r="T36" s="1022"/>
      <c r="U36" s="1028">
        <v>0</v>
      </c>
      <c r="V36" s="1028" t="s">
        <v>325</v>
      </c>
      <c r="W36" s="1028" t="s">
        <v>325</v>
      </c>
      <c r="X36" s="1028">
        <v>3300</v>
      </c>
      <c r="Y36" s="1028" t="s">
        <v>325</v>
      </c>
      <c r="Z36" s="1028" t="s">
        <v>325</v>
      </c>
      <c r="AA36" s="1016" t="s">
        <v>400</v>
      </c>
      <c r="AB36" s="1028" t="s">
        <v>325</v>
      </c>
      <c r="AC36" s="1028" t="s">
        <v>325</v>
      </c>
      <c r="AD36" s="1028">
        <v>24</v>
      </c>
      <c r="AE36" s="1022">
        <v>44580</v>
      </c>
      <c r="AF36" s="1025">
        <f t="shared" si="151"/>
        <v>45309</v>
      </c>
      <c r="AG36" s="1025" t="s">
        <v>82</v>
      </c>
      <c r="AH36" s="1025" t="s">
        <v>83</v>
      </c>
      <c r="AI36" s="1028" t="s">
        <v>6896</v>
      </c>
      <c r="AJ36" s="1028" t="s">
        <v>143</v>
      </c>
      <c r="AK36" s="1025" t="str">
        <f t="shared" ca="1" si="158"/>
        <v>ЗАМЕНИТЬ</v>
      </c>
      <c r="AL36" s="1027"/>
      <c r="AM36" s="1021" t="s">
        <v>86</v>
      </c>
      <c r="AN36" s="1021" t="s">
        <v>87</v>
      </c>
      <c r="AO36" s="1020" t="s">
        <v>88</v>
      </c>
      <c r="AP36" s="1027"/>
      <c r="AQ36" s="1027"/>
      <c r="AR36" s="1027"/>
      <c r="AS36" s="1027"/>
      <c r="AT36" s="1027"/>
      <c r="AU36" s="1027"/>
      <c r="AV36" s="1027"/>
      <c r="AW36" s="1027"/>
      <c r="AX36" s="1027"/>
      <c r="AY36" s="1027"/>
      <c r="AZ36" s="1027"/>
      <c r="BA36" s="1027"/>
      <c r="BB36" s="1017" t="s">
        <v>329</v>
      </c>
      <c r="BC36" s="1017" t="s">
        <v>298</v>
      </c>
      <c r="BD36" s="1021">
        <v>2971</v>
      </c>
      <c r="BE36" s="1027"/>
      <c r="BF36" s="1027"/>
      <c r="BG36" s="1028" t="s">
        <v>6897</v>
      </c>
      <c r="BH36" s="1027"/>
      <c r="BI36" s="1026" t="s">
        <v>1792</v>
      </c>
      <c r="BJ36" s="1026" t="s">
        <v>1344</v>
      </c>
      <c r="BK36" s="1026" t="s">
        <v>302</v>
      </c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</row>
    <row r="37" ht="54.950000000000003" customHeight="1">
      <c r="A37" s="1020"/>
      <c r="B37" s="1020" t="s">
        <v>62</v>
      </c>
      <c r="C37" s="1020" t="s">
        <v>63</v>
      </c>
      <c r="D37" s="1016" t="s">
        <v>64</v>
      </c>
      <c r="E37" s="1016">
        <v>220</v>
      </c>
      <c r="F37" s="1017" t="s">
        <v>1842</v>
      </c>
      <c r="G37" s="1017" t="s">
        <v>857</v>
      </c>
      <c r="H37" s="1016" t="s">
        <v>1847</v>
      </c>
      <c r="I37" s="1018" t="s">
        <v>577</v>
      </c>
      <c r="J37" s="1017" t="s">
        <v>578</v>
      </c>
      <c r="K37" s="1019" t="s">
        <v>579</v>
      </c>
      <c r="L37" s="1032" t="s">
        <v>580</v>
      </c>
      <c r="M37" s="1019" t="s">
        <v>581</v>
      </c>
      <c r="N37" s="1019" t="s">
        <v>6898</v>
      </c>
      <c r="O37" s="1020" t="s">
        <v>397</v>
      </c>
      <c r="P37" s="1020" t="s">
        <v>76</v>
      </c>
      <c r="Q37" s="1021" t="s">
        <v>398</v>
      </c>
      <c r="R37" s="1022">
        <v>42591</v>
      </c>
      <c r="S37" s="1018">
        <v>15</v>
      </c>
      <c r="T37" s="1017">
        <v>48069</v>
      </c>
      <c r="U37" s="1016" t="s">
        <v>100</v>
      </c>
      <c r="V37" s="1028"/>
      <c r="W37" s="1028" t="s">
        <v>399</v>
      </c>
      <c r="X37" s="1018">
        <v>100</v>
      </c>
      <c r="Y37" s="1018"/>
      <c r="Z37" s="1021" t="s">
        <v>399</v>
      </c>
      <c r="AA37" s="1016" t="s">
        <v>400</v>
      </c>
      <c r="AB37" s="1018"/>
      <c r="AC37" s="1021" t="s">
        <v>399</v>
      </c>
      <c r="AD37" s="1019">
        <v>24</v>
      </c>
      <c r="AE37" s="1037">
        <v>45002</v>
      </c>
      <c r="AF37" s="1025">
        <v>45732</v>
      </c>
      <c r="AG37" s="1017" t="s">
        <v>82</v>
      </c>
      <c r="AH37" s="1017" t="s">
        <v>83</v>
      </c>
      <c r="AI37" s="1020" t="s">
        <v>6899</v>
      </c>
      <c r="AJ37" s="1017" t="s">
        <v>1623</v>
      </c>
      <c r="AK37" s="1025" t="s">
        <v>6520</v>
      </c>
      <c r="AL37" s="1021"/>
      <c r="AM37" s="1021" t="s">
        <v>86</v>
      </c>
      <c r="AN37" s="1021" t="s">
        <v>6802</v>
      </c>
      <c r="AO37" s="1021" t="s">
        <v>785</v>
      </c>
      <c r="AP37" s="1018" t="s">
        <v>584</v>
      </c>
      <c r="AQ37" s="1026" t="s">
        <v>1846</v>
      </c>
      <c r="AR37" s="1025"/>
      <c r="AS37" s="1021" t="s">
        <v>91</v>
      </c>
      <c r="AT37" s="1020" t="s">
        <v>385</v>
      </c>
      <c r="AU37" s="1020">
        <v>3969</v>
      </c>
      <c r="AV37" s="1026" t="s">
        <v>1846</v>
      </c>
      <c r="AW37" s="1017"/>
      <c r="AX37" s="1020"/>
      <c r="AY37" s="1020"/>
      <c r="AZ37" s="1020"/>
      <c r="BA37" s="1017" t="s">
        <v>343</v>
      </c>
      <c r="BB37" s="1017" t="s">
        <v>403</v>
      </c>
      <c r="BC37" s="1017" t="s">
        <v>404</v>
      </c>
      <c r="BD37" s="1021">
        <v>3160</v>
      </c>
      <c r="BE37" s="1017"/>
      <c r="BF37" s="1017"/>
      <c r="BG37" s="1017" t="s">
        <v>6900</v>
      </c>
      <c r="BH37" s="1028"/>
      <c r="BI37" s="1028"/>
      <c r="BJ37" s="1028"/>
      <c r="BK37" s="1028"/>
    </row>
    <row r="38" ht="54.950000000000003" customHeight="1">
      <c r="A38" s="1020"/>
      <c r="B38" s="1020" t="s">
        <v>62</v>
      </c>
      <c r="C38" s="1020" t="s">
        <v>63</v>
      </c>
      <c r="D38" s="1016" t="s">
        <v>64</v>
      </c>
      <c r="E38" s="1016">
        <v>221</v>
      </c>
      <c r="F38" s="1017" t="s">
        <v>1807</v>
      </c>
      <c r="G38" s="1017" t="s">
        <v>857</v>
      </c>
      <c r="H38" s="1016" t="s">
        <v>1901</v>
      </c>
      <c r="I38" s="1018" t="s">
        <v>577</v>
      </c>
      <c r="J38" s="1017" t="s">
        <v>578</v>
      </c>
      <c r="K38" s="1019" t="s">
        <v>579</v>
      </c>
      <c r="L38" s="1032" t="s">
        <v>580</v>
      </c>
      <c r="M38" s="1019" t="s">
        <v>581</v>
      </c>
      <c r="N38" s="1019" t="s">
        <v>6901</v>
      </c>
      <c r="O38" s="1020" t="s">
        <v>397</v>
      </c>
      <c r="P38" s="1020" t="s">
        <v>76</v>
      </c>
      <c r="Q38" s="1021" t="s">
        <v>398</v>
      </c>
      <c r="R38" s="1022">
        <v>42591</v>
      </c>
      <c r="S38" s="1018">
        <v>15</v>
      </c>
      <c r="T38" s="1017">
        <v>48069</v>
      </c>
      <c r="U38" s="1016" t="s">
        <v>100</v>
      </c>
      <c r="V38" s="1028"/>
      <c r="W38" s="1028" t="s">
        <v>399</v>
      </c>
      <c r="X38" s="1018">
        <v>100</v>
      </c>
      <c r="Y38" s="1018"/>
      <c r="Z38" s="1021" t="s">
        <v>399</v>
      </c>
      <c r="AA38" s="1016" t="s">
        <v>400</v>
      </c>
      <c r="AB38" s="1018"/>
      <c r="AC38" s="1021" t="s">
        <v>399</v>
      </c>
      <c r="AD38" s="1019">
        <v>24</v>
      </c>
      <c r="AE38" s="1037">
        <v>45002</v>
      </c>
      <c r="AF38" s="1025">
        <v>45732</v>
      </c>
      <c r="AG38" s="1017" t="s">
        <v>82</v>
      </c>
      <c r="AH38" s="1017" t="s">
        <v>83</v>
      </c>
      <c r="AI38" s="1020" t="s">
        <v>6902</v>
      </c>
      <c r="AJ38" s="1017" t="s">
        <v>1623</v>
      </c>
      <c r="AK38" s="1025" t="s">
        <v>6520</v>
      </c>
      <c r="AL38" s="1021"/>
      <c r="AM38" s="1021" t="s">
        <v>86</v>
      </c>
      <c r="AN38" s="1021" t="s">
        <v>87</v>
      </c>
      <c r="AO38" s="1021" t="s">
        <v>88</v>
      </c>
      <c r="AP38" s="1018" t="s">
        <v>584</v>
      </c>
      <c r="AQ38" s="1026"/>
      <c r="AR38" s="1025"/>
      <c r="AS38" s="1021" t="s">
        <v>91</v>
      </c>
      <c r="AT38" s="1020" t="s">
        <v>385</v>
      </c>
      <c r="AU38" s="1020">
        <v>3954</v>
      </c>
      <c r="AV38" s="1017"/>
      <c r="AW38" s="1017"/>
      <c r="AX38" s="1020"/>
      <c r="AY38" s="1020"/>
      <c r="AZ38" s="1020"/>
      <c r="BA38" s="1017" t="s">
        <v>343</v>
      </c>
      <c r="BB38" s="1017" t="s">
        <v>403</v>
      </c>
      <c r="BC38" s="1017" t="s">
        <v>404</v>
      </c>
      <c r="BD38" s="1021">
        <v>3160</v>
      </c>
      <c r="BE38" s="1017"/>
      <c r="BF38" s="1017"/>
      <c r="BG38" s="1017" t="s">
        <v>1027</v>
      </c>
      <c r="BH38" s="1028"/>
      <c r="BI38" s="1028"/>
      <c r="BJ38" s="1028"/>
      <c r="BK38" s="1028"/>
    </row>
    <row r="39" ht="54.950000000000003" customHeight="1">
      <c r="A39" s="1020"/>
      <c r="B39" s="1020" t="s">
        <v>62</v>
      </c>
      <c r="C39" s="1020" t="s">
        <v>63</v>
      </c>
      <c r="D39" s="1016" t="s">
        <v>64</v>
      </c>
      <c r="E39" s="1016">
        <v>221</v>
      </c>
      <c r="F39" s="1017" t="s">
        <v>1807</v>
      </c>
      <c r="G39" s="1017" t="s">
        <v>857</v>
      </c>
      <c r="H39" s="1016" t="s">
        <v>6903</v>
      </c>
      <c r="I39" s="1018" t="s">
        <v>577</v>
      </c>
      <c r="J39" s="1017" t="s">
        <v>578</v>
      </c>
      <c r="K39" s="1019" t="s">
        <v>579</v>
      </c>
      <c r="L39" s="1032" t="s">
        <v>580</v>
      </c>
      <c r="M39" s="1019" t="s">
        <v>581</v>
      </c>
      <c r="N39" s="1019" t="s">
        <v>6904</v>
      </c>
      <c r="O39" s="1020" t="s">
        <v>397</v>
      </c>
      <c r="P39" s="1020" t="s">
        <v>76</v>
      </c>
      <c r="Q39" s="1021" t="s">
        <v>398</v>
      </c>
      <c r="R39" s="1022">
        <v>42591</v>
      </c>
      <c r="S39" s="1018">
        <v>15</v>
      </c>
      <c r="T39" s="1017">
        <v>48069</v>
      </c>
      <c r="U39" s="1016" t="s">
        <v>100</v>
      </c>
      <c r="V39" s="1028"/>
      <c r="W39" s="1028" t="s">
        <v>399</v>
      </c>
      <c r="X39" s="1018">
        <v>100</v>
      </c>
      <c r="Y39" s="1018"/>
      <c r="Z39" s="1021" t="s">
        <v>399</v>
      </c>
      <c r="AA39" s="1016" t="s">
        <v>400</v>
      </c>
      <c r="AB39" s="1018"/>
      <c r="AC39" s="1021" t="s">
        <v>399</v>
      </c>
      <c r="AD39" s="1019">
        <v>24</v>
      </c>
      <c r="AE39" s="1037">
        <v>45002</v>
      </c>
      <c r="AF39" s="1025">
        <v>45732</v>
      </c>
      <c r="AG39" s="1017" t="s">
        <v>82</v>
      </c>
      <c r="AH39" s="1017" t="s">
        <v>83</v>
      </c>
      <c r="AI39" s="1020" t="s">
        <v>6905</v>
      </c>
      <c r="AJ39" s="1017" t="s">
        <v>1623</v>
      </c>
      <c r="AK39" s="1025" t="s">
        <v>6520</v>
      </c>
      <c r="AL39" s="1021"/>
      <c r="AM39" s="1021" t="s">
        <v>86</v>
      </c>
      <c r="AN39" s="1021" t="s">
        <v>87</v>
      </c>
      <c r="AO39" s="1021" t="s">
        <v>88</v>
      </c>
      <c r="AP39" s="1018" t="s">
        <v>584</v>
      </c>
      <c r="AQ39" s="1026"/>
      <c r="AR39" s="1025"/>
      <c r="AS39" s="1021" t="s">
        <v>91</v>
      </c>
      <c r="AT39" s="1020" t="s">
        <v>385</v>
      </c>
      <c r="AU39" s="1020">
        <v>3951</v>
      </c>
      <c r="AV39" s="1017"/>
      <c r="AW39" s="1017"/>
      <c r="AX39" s="1020"/>
      <c r="AY39" s="1020"/>
      <c r="AZ39" s="1020"/>
      <c r="BA39" s="1017" t="s">
        <v>343</v>
      </c>
      <c r="BB39" s="1017" t="s">
        <v>403</v>
      </c>
      <c r="BC39" s="1017" t="s">
        <v>404</v>
      </c>
      <c r="BD39" s="1021">
        <v>3160</v>
      </c>
      <c r="BE39" s="1017"/>
      <c r="BF39" s="1017"/>
      <c r="BG39" s="1017" t="s">
        <v>1027</v>
      </c>
      <c r="BH39" s="1028"/>
      <c r="BI39" s="1028"/>
      <c r="BJ39" s="1028"/>
      <c r="BK39" s="1028"/>
    </row>
    <row r="40" ht="54.950000000000003" customHeight="1">
      <c r="A40" s="1020"/>
      <c r="B40" s="1020" t="s">
        <v>62</v>
      </c>
      <c r="C40" s="1020" t="s">
        <v>63</v>
      </c>
      <c r="D40" s="1016" t="s">
        <v>64</v>
      </c>
      <c r="E40" s="1016">
        <v>227</v>
      </c>
      <c r="F40" s="1017" t="s">
        <v>2177</v>
      </c>
      <c r="G40" s="1017" t="s">
        <v>2560</v>
      </c>
      <c r="H40" s="1016" t="s">
        <v>2561</v>
      </c>
      <c r="I40" s="1018" t="s">
        <v>577</v>
      </c>
      <c r="J40" s="1017" t="s">
        <v>578</v>
      </c>
      <c r="K40" s="1019" t="s">
        <v>579</v>
      </c>
      <c r="L40" s="1032" t="s">
        <v>1419</v>
      </c>
      <c r="M40" s="1019" t="s">
        <v>1420</v>
      </c>
      <c r="N40" s="1019" t="s">
        <v>6906</v>
      </c>
      <c r="O40" s="1020" t="s">
        <v>2963</v>
      </c>
      <c r="P40" s="1020" t="s">
        <v>76</v>
      </c>
      <c r="Q40" s="1021" t="s">
        <v>398</v>
      </c>
      <c r="R40" s="1037">
        <v>42591</v>
      </c>
      <c r="S40" s="1018">
        <v>15</v>
      </c>
      <c r="T40" s="1017">
        <v>48069</v>
      </c>
      <c r="U40" s="1016" t="s">
        <v>100</v>
      </c>
      <c r="V40" s="1020"/>
      <c r="W40" s="1020" t="s">
        <v>399</v>
      </c>
      <c r="X40" s="1018">
        <v>100</v>
      </c>
      <c r="Y40" s="1018"/>
      <c r="Z40" s="1021" t="s">
        <v>399</v>
      </c>
      <c r="AA40" s="1016" t="s">
        <v>400</v>
      </c>
      <c r="AB40" s="1018"/>
      <c r="AC40" s="1021" t="s">
        <v>399</v>
      </c>
      <c r="AD40" s="1019">
        <v>24</v>
      </c>
      <c r="AE40" s="1034">
        <v>45034</v>
      </c>
      <c r="AF40" s="1025">
        <v>45764</v>
      </c>
      <c r="AG40" s="1017" t="s">
        <v>82</v>
      </c>
      <c r="AH40" s="1017" t="s">
        <v>83</v>
      </c>
      <c r="AI40" s="1021" t="s">
        <v>6907</v>
      </c>
      <c r="AJ40" s="1017" t="s">
        <v>1338</v>
      </c>
      <c r="AK40" s="1025" t="s">
        <v>6520</v>
      </c>
      <c r="AL40" s="1021"/>
      <c r="AM40" s="1021" t="s">
        <v>86</v>
      </c>
      <c r="AN40" s="1021" t="s">
        <v>6908</v>
      </c>
      <c r="AO40" s="1021" t="s">
        <v>785</v>
      </c>
      <c r="AP40" s="1018" t="s">
        <v>584</v>
      </c>
      <c r="AQ40" s="1026"/>
      <c r="AR40" s="1025"/>
      <c r="AS40" s="1021" t="s">
        <v>91</v>
      </c>
      <c r="AT40" s="1020" t="s">
        <v>385</v>
      </c>
      <c r="AU40" s="1020">
        <v>3034</v>
      </c>
      <c r="AV40" s="1017"/>
      <c r="AW40" s="1017"/>
      <c r="AX40" s="1020"/>
      <c r="AY40" s="1020"/>
      <c r="AZ40" s="1020"/>
      <c r="BA40" s="1017" t="s">
        <v>221</v>
      </c>
      <c r="BB40" s="1017" t="s">
        <v>403</v>
      </c>
      <c r="BC40" s="1017" t="s">
        <v>404</v>
      </c>
      <c r="BD40" s="1021">
        <v>3160</v>
      </c>
      <c r="BE40" s="1017"/>
      <c r="BF40" s="1017"/>
      <c r="BG40" s="1020" t="s">
        <v>1170</v>
      </c>
      <c r="BH40" s="1043"/>
      <c r="BI40" s="1020"/>
      <c r="BJ40" s="1043"/>
      <c r="BK40" s="1043"/>
    </row>
    <row r="41" ht="54.950000000000003" customHeight="1">
      <c r="A41" s="1020"/>
      <c r="B41" s="1020" t="s">
        <v>62</v>
      </c>
      <c r="C41" s="1020" t="s">
        <v>63</v>
      </c>
      <c r="D41" s="1016" t="s">
        <v>64</v>
      </c>
      <c r="E41" s="1016" t="s">
        <v>3170</v>
      </c>
      <c r="F41" s="1017" t="s">
        <v>3171</v>
      </c>
      <c r="G41" s="1017" t="s">
        <v>857</v>
      </c>
      <c r="H41" s="1016" t="s">
        <v>6909</v>
      </c>
      <c r="I41" s="1018" t="s">
        <v>577</v>
      </c>
      <c r="J41" s="1017" t="s">
        <v>578</v>
      </c>
      <c r="K41" s="1019" t="s">
        <v>579</v>
      </c>
      <c r="L41" s="1019" t="s">
        <v>580</v>
      </c>
      <c r="M41" s="1019" t="s">
        <v>1420</v>
      </c>
      <c r="N41" s="1019" t="s">
        <v>6910</v>
      </c>
      <c r="O41" s="1020" t="s">
        <v>2963</v>
      </c>
      <c r="P41" s="1020" t="s">
        <v>76</v>
      </c>
      <c r="Q41" s="1021" t="s">
        <v>398</v>
      </c>
      <c r="R41" s="1037">
        <v>42653</v>
      </c>
      <c r="S41" s="1018">
        <v>15</v>
      </c>
      <c r="T41" s="1017">
        <v>48131</v>
      </c>
      <c r="U41" s="1016" t="s">
        <v>100</v>
      </c>
      <c r="V41" s="1020"/>
      <c r="W41" s="1020" t="s">
        <v>399</v>
      </c>
      <c r="X41" s="1018">
        <v>100</v>
      </c>
      <c r="Y41" s="1018"/>
      <c r="Z41" s="1021" t="s">
        <v>399</v>
      </c>
      <c r="AA41" s="1016" t="s">
        <v>400</v>
      </c>
      <c r="AB41" s="1018"/>
      <c r="AC41" s="1021" t="s">
        <v>399</v>
      </c>
      <c r="AD41" s="1019">
        <v>24</v>
      </c>
      <c r="AE41" s="1034">
        <v>45034</v>
      </c>
      <c r="AF41" s="1025">
        <v>45764</v>
      </c>
      <c r="AG41" s="1017" t="s">
        <v>82</v>
      </c>
      <c r="AH41" s="1017" t="s">
        <v>83</v>
      </c>
      <c r="AI41" s="1021" t="s">
        <v>6911</v>
      </c>
      <c r="AJ41" s="1017" t="s">
        <v>143</v>
      </c>
      <c r="AK41" s="1025" t="s">
        <v>6520</v>
      </c>
      <c r="AL41" s="1021"/>
      <c r="AM41" s="1021" t="s">
        <v>86</v>
      </c>
      <c r="AN41" s="1021" t="s">
        <v>6802</v>
      </c>
      <c r="AO41" s="1021" t="s">
        <v>88</v>
      </c>
      <c r="AP41" s="1018" t="s">
        <v>584</v>
      </c>
      <c r="AQ41" s="1026"/>
      <c r="AR41" s="1025"/>
      <c r="AS41" s="1021" t="s">
        <v>91</v>
      </c>
      <c r="AT41" s="1020" t="s">
        <v>385</v>
      </c>
      <c r="AU41" s="1020">
        <v>4422</v>
      </c>
      <c r="AV41" s="1017"/>
      <c r="AW41" s="1017"/>
      <c r="AX41" s="1020"/>
      <c r="AY41" s="1020"/>
      <c r="AZ41" s="1020"/>
      <c r="BA41" s="1017" t="s">
        <v>221</v>
      </c>
      <c r="BB41" s="1017" t="s">
        <v>403</v>
      </c>
      <c r="BC41" s="1017" t="s">
        <v>404</v>
      </c>
      <c r="BD41" s="1021">
        <v>3160</v>
      </c>
      <c r="BE41" s="1017"/>
      <c r="BF41" s="1017"/>
      <c r="BG41" s="1020" t="s">
        <v>1170</v>
      </c>
      <c r="BH41" s="1043"/>
      <c r="BI41" s="1020"/>
      <c r="BJ41" s="1043"/>
      <c r="BK41" s="1043"/>
    </row>
    <row r="42" ht="54.950000000000003" customHeight="1">
      <c r="A42" s="1020"/>
      <c r="B42" s="1020" t="s">
        <v>62</v>
      </c>
      <c r="C42" s="1020" t="s">
        <v>63</v>
      </c>
      <c r="D42" s="1016" t="s">
        <v>64</v>
      </c>
      <c r="E42" s="1016" t="s">
        <v>3170</v>
      </c>
      <c r="F42" s="1017" t="s">
        <v>3171</v>
      </c>
      <c r="G42" s="1017" t="s">
        <v>857</v>
      </c>
      <c r="H42" s="1016" t="s">
        <v>6912</v>
      </c>
      <c r="I42" s="1018" t="s">
        <v>577</v>
      </c>
      <c r="J42" s="1017" t="s">
        <v>578</v>
      </c>
      <c r="K42" s="1019" t="s">
        <v>579</v>
      </c>
      <c r="L42" s="1019" t="s">
        <v>580</v>
      </c>
      <c r="M42" s="1019" t="s">
        <v>1420</v>
      </c>
      <c r="N42" s="1019" t="s">
        <v>6913</v>
      </c>
      <c r="O42" s="1020" t="s">
        <v>2963</v>
      </c>
      <c r="P42" s="1020" t="s">
        <v>76</v>
      </c>
      <c r="Q42" s="1021" t="s">
        <v>398</v>
      </c>
      <c r="R42" s="1037">
        <v>42653</v>
      </c>
      <c r="S42" s="1018">
        <v>15</v>
      </c>
      <c r="T42" s="1017">
        <v>48131</v>
      </c>
      <c r="U42" s="1016" t="s">
        <v>100</v>
      </c>
      <c r="V42" s="1020"/>
      <c r="W42" s="1020" t="s">
        <v>399</v>
      </c>
      <c r="X42" s="1018">
        <v>100</v>
      </c>
      <c r="Y42" s="1018"/>
      <c r="Z42" s="1021" t="s">
        <v>399</v>
      </c>
      <c r="AA42" s="1016" t="s">
        <v>400</v>
      </c>
      <c r="AB42" s="1018"/>
      <c r="AC42" s="1021" t="s">
        <v>399</v>
      </c>
      <c r="AD42" s="1019">
        <v>24</v>
      </c>
      <c r="AE42" s="1034">
        <v>45034</v>
      </c>
      <c r="AF42" s="1025">
        <v>45764</v>
      </c>
      <c r="AG42" s="1017" t="s">
        <v>82</v>
      </c>
      <c r="AH42" s="1017" t="s">
        <v>83</v>
      </c>
      <c r="AI42" s="1021" t="s">
        <v>6914</v>
      </c>
      <c r="AJ42" s="1017" t="s">
        <v>143</v>
      </c>
      <c r="AK42" s="1025" t="s">
        <v>6520</v>
      </c>
      <c r="AL42" s="1021"/>
      <c r="AM42" s="1021" t="s">
        <v>86</v>
      </c>
      <c r="AN42" s="1021" t="s">
        <v>6802</v>
      </c>
      <c r="AO42" s="1021" t="s">
        <v>88</v>
      </c>
      <c r="AP42" s="1018" t="s">
        <v>584</v>
      </c>
      <c r="AQ42" s="1026"/>
      <c r="AR42" s="1025"/>
      <c r="AS42" s="1021" t="s">
        <v>91</v>
      </c>
      <c r="AT42" s="1020" t="s">
        <v>385</v>
      </c>
      <c r="AU42" s="1020">
        <v>4424</v>
      </c>
      <c r="AV42" s="1017"/>
      <c r="AW42" s="1017"/>
      <c r="AX42" s="1020"/>
      <c r="AY42" s="1020"/>
      <c r="AZ42" s="1020"/>
      <c r="BA42" s="1017" t="s">
        <v>221</v>
      </c>
      <c r="BB42" s="1017" t="s">
        <v>403</v>
      </c>
      <c r="BC42" s="1017" t="s">
        <v>404</v>
      </c>
      <c r="BD42" s="1021">
        <v>3160</v>
      </c>
      <c r="BE42" s="1017"/>
      <c r="BF42" s="1017"/>
      <c r="BG42" s="1020" t="s">
        <v>1170</v>
      </c>
      <c r="BH42" s="1043"/>
      <c r="BI42" s="1020"/>
      <c r="BJ42" s="1043"/>
      <c r="BK42" s="1043"/>
    </row>
    <row r="43" ht="54.950000000000003" customHeight="1">
      <c r="A43" s="1020"/>
      <c r="B43" s="1020" t="s">
        <v>62</v>
      </c>
      <c r="C43" s="1020" t="s">
        <v>63</v>
      </c>
      <c r="D43" s="1016" t="s">
        <v>64</v>
      </c>
      <c r="E43" s="1016" t="s">
        <v>3170</v>
      </c>
      <c r="F43" s="1017" t="s">
        <v>3171</v>
      </c>
      <c r="G43" s="1017" t="s">
        <v>857</v>
      </c>
      <c r="H43" s="1016" t="s">
        <v>6915</v>
      </c>
      <c r="I43" s="1018" t="s">
        <v>577</v>
      </c>
      <c r="J43" s="1017" t="s">
        <v>578</v>
      </c>
      <c r="K43" s="1019" t="s">
        <v>579</v>
      </c>
      <c r="L43" s="1019" t="s">
        <v>580</v>
      </c>
      <c r="M43" s="1019" t="s">
        <v>1420</v>
      </c>
      <c r="N43" s="1019" t="s">
        <v>6916</v>
      </c>
      <c r="O43" s="1020" t="s">
        <v>2963</v>
      </c>
      <c r="P43" s="1020" t="s">
        <v>76</v>
      </c>
      <c r="Q43" s="1021" t="s">
        <v>398</v>
      </c>
      <c r="R43" s="1037">
        <v>42653</v>
      </c>
      <c r="S43" s="1018">
        <v>15</v>
      </c>
      <c r="T43" s="1017">
        <v>48131</v>
      </c>
      <c r="U43" s="1016" t="s">
        <v>100</v>
      </c>
      <c r="V43" s="1020"/>
      <c r="W43" s="1020" t="s">
        <v>399</v>
      </c>
      <c r="X43" s="1018">
        <v>100</v>
      </c>
      <c r="Y43" s="1018"/>
      <c r="Z43" s="1021" t="s">
        <v>399</v>
      </c>
      <c r="AA43" s="1016" t="s">
        <v>400</v>
      </c>
      <c r="AB43" s="1018"/>
      <c r="AC43" s="1021" t="s">
        <v>399</v>
      </c>
      <c r="AD43" s="1019">
        <v>24</v>
      </c>
      <c r="AE43" s="1034">
        <v>45034</v>
      </c>
      <c r="AF43" s="1025">
        <v>45764</v>
      </c>
      <c r="AG43" s="1017" t="s">
        <v>82</v>
      </c>
      <c r="AH43" s="1017" t="s">
        <v>83</v>
      </c>
      <c r="AI43" s="1021" t="s">
        <v>6917</v>
      </c>
      <c r="AJ43" s="1017" t="s">
        <v>143</v>
      </c>
      <c r="AK43" s="1025" t="s">
        <v>6520</v>
      </c>
      <c r="AL43" s="1021"/>
      <c r="AM43" s="1021" t="s">
        <v>86</v>
      </c>
      <c r="AN43" s="1021" t="s">
        <v>6802</v>
      </c>
      <c r="AO43" s="1021" t="s">
        <v>88</v>
      </c>
      <c r="AP43" s="1018" t="s">
        <v>584</v>
      </c>
      <c r="AQ43" s="1026"/>
      <c r="AR43" s="1025"/>
      <c r="AS43" s="1021" t="s">
        <v>91</v>
      </c>
      <c r="AT43" s="1020" t="s">
        <v>385</v>
      </c>
      <c r="AU43" s="1020">
        <v>4425</v>
      </c>
      <c r="AV43" s="1017"/>
      <c r="AW43" s="1017"/>
      <c r="AX43" s="1020"/>
      <c r="AY43" s="1020"/>
      <c r="AZ43" s="1020"/>
      <c r="BA43" s="1017" t="s">
        <v>221</v>
      </c>
      <c r="BB43" s="1017" t="s">
        <v>403</v>
      </c>
      <c r="BC43" s="1017" t="s">
        <v>404</v>
      </c>
      <c r="BD43" s="1021">
        <v>3160</v>
      </c>
      <c r="BE43" s="1017"/>
      <c r="BF43" s="1017"/>
      <c r="BG43" s="1020" t="s">
        <v>1170</v>
      </c>
      <c r="BH43" s="1043"/>
      <c r="BI43" s="1020"/>
      <c r="BJ43" s="1043"/>
      <c r="BK43" s="1043"/>
    </row>
    <row r="44" ht="54.950000000000003" customHeight="1">
      <c r="A44" s="1020"/>
      <c r="B44" s="1020" t="s">
        <v>62</v>
      </c>
      <c r="C44" s="1020" t="s">
        <v>63</v>
      </c>
      <c r="D44" s="1016" t="s">
        <v>64</v>
      </c>
      <c r="E44" s="1016" t="s">
        <v>3170</v>
      </c>
      <c r="F44" s="1017" t="s">
        <v>3171</v>
      </c>
      <c r="G44" s="1017" t="s">
        <v>857</v>
      </c>
      <c r="H44" s="1016" t="s">
        <v>6918</v>
      </c>
      <c r="I44" s="1018" t="s">
        <v>391</v>
      </c>
      <c r="J44" s="1017" t="s">
        <v>866</v>
      </c>
      <c r="K44" s="1019" t="s">
        <v>393</v>
      </c>
      <c r="L44" s="1019" t="s">
        <v>394</v>
      </c>
      <c r="M44" s="1019" t="s">
        <v>6919</v>
      </c>
      <c r="N44" s="1019" t="s">
        <v>6920</v>
      </c>
      <c r="O44" s="1020" t="s">
        <v>611</v>
      </c>
      <c r="P44" s="1020" t="s">
        <v>76</v>
      </c>
      <c r="Q44" s="1021" t="s">
        <v>398</v>
      </c>
      <c r="R44" s="1037">
        <v>43748</v>
      </c>
      <c r="S44" s="1018">
        <v>12</v>
      </c>
      <c r="T44" s="1017">
        <v>48130.400000000001</v>
      </c>
      <c r="U44" s="1016" t="s">
        <v>100</v>
      </c>
      <c r="V44" s="1028"/>
      <c r="W44" s="1028" t="s">
        <v>399</v>
      </c>
      <c r="X44" s="1018">
        <v>100</v>
      </c>
      <c r="Y44" s="1018"/>
      <c r="Z44" s="1021" t="s">
        <v>399</v>
      </c>
      <c r="AA44" s="1016" t="s">
        <v>400</v>
      </c>
      <c r="AB44" s="1018"/>
      <c r="AC44" s="1021" t="s">
        <v>399</v>
      </c>
      <c r="AD44" s="1019">
        <v>36</v>
      </c>
      <c r="AE44" s="1034">
        <v>44722</v>
      </c>
      <c r="AF44" s="1025">
        <v>45817</v>
      </c>
      <c r="AG44" s="1017" t="s">
        <v>82</v>
      </c>
      <c r="AH44" s="1017" t="s">
        <v>83</v>
      </c>
      <c r="AI44" s="1028" t="s">
        <v>6921</v>
      </c>
      <c r="AJ44" s="1017" t="s">
        <v>143</v>
      </c>
      <c r="AK44" s="1025" t="s">
        <v>6520</v>
      </c>
      <c r="AL44" s="1021"/>
      <c r="AM44" s="1021" t="s">
        <v>86</v>
      </c>
      <c r="AN44" s="1021" t="s">
        <v>6802</v>
      </c>
      <c r="AO44" s="1021" t="s">
        <v>88</v>
      </c>
      <c r="AP44" s="1018" t="s">
        <v>402</v>
      </c>
      <c r="AQ44" s="1026"/>
      <c r="AR44" s="1025"/>
      <c r="AS44" s="1021" t="s">
        <v>91</v>
      </c>
      <c r="AT44" s="1020" t="s">
        <v>385</v>
      </c>
      <c r="AU44" s="1020">
        <v>4426</v>
      </c>
      <c r="AV44" s="1017"/>
      <c r="AW44" s="1017" t="s">
        <v>6922</v>
      </c>
      <c r="AX44" s="1020"/>
      <c r="AY44" s="1020"/>
      <c r="AZ44" s="1020"/>
      <c r="BA44" s="1017" t="s">
        <v>221</v>
      </c>
      <c r="BB44" s="1017" t="s">
        <v>403</v>
      </c>
      <c r="BC44" s="1017" t="s">
        <v>404</v>
      </c>
      <c r="BD44" s="1021">
        <v>3160</v>
      </c>
      <c r="BE44" s="1017"/>
      <c r="BF44" s="1017"/>
      <c r="BG44" s="1028" t="s">
        <v>3355</v>
      </c>
      <c r="BH44" s="1027"/>
      <c r="BI44" s="1028" t="s">
        <v>406</v>
      </c>
      <c r="BJ44" s="1040" t="s">
        <v>407</v>
      </c>
      <c r="BK44" s="1028" t="s">
        <v>408</v>
      </c>
    </row>
    <row r="45" ht="54.950000000000003" customHeight="1">
      <c r="A45" s="1020"/>
      <c r="B45" s="1020" t="s">
        <v>62</v>
      </c>
      <c r="C45" s="1020" t="s">
        <v>63</v>
      </c>
      <c r="D45" s="1016" t="s">
        <v>64</v>
      </c>
      <c r="E45" s="1016" t="s">
        <v>3170</v>
      </c>
      <c r="F45" s="1017" t="s">
        <v>3171</v>
      </c>
      <c r="G45" s="1017" t="s">
        <v>857</v>
      </c>
      <c r="H45" s="1016" t="s">
        <v>6923</v>
      </c>
      <c r="I45" s="1018" t="s">
        <v>577</v>
      </c>
      <c r="J45" s="1017" t="s">
        <v>578</v>
      </c>
      <c r="K45" s="1019" t="s">
        <v>579</v>
      </c>
      <c r="L45" s="1019" t="s">
        <v>580</v>
      </c>
      <c r="M45" s="1019" t="s">
        <v>1420</v>
      </c>
      <c r="N45" s="1019" t="s">
        <v>6924</v>
      </c>
      <c r="O45" s="1020" t="s">
        <v>2963</v>
      </c>
      <c r="P45" s="1020" t="s">
        <v>76</v>
      </c>
      <c r="Q45" s="1021" t="s">
        <v>398</v>
      </c>
      <c r="R45" s="1037">
        <v>42653</v>
      </c>
      <c r="S45" s="1018">
        <v>15</v>
      </c>
      <c r="T45" s="1017">
        <v>48131</v>
      </c>
      <c r="U45" s="1016" t="s">
        <v>100</v>
      </c>
      <c r="V45" s="1020"/>
      <c r="W45" s="1020" t="s">
        <v>399</v>
      </c>
      <c r="X45" s="1018">
        <v>100</v>
      </c>
      <c r="Y45" s="1018"/>
      <c r="Z45" s="1021" t="s">
        <v>399</v>
      </c>
      <c r="AA45" s="1016" t="s">
        <v>400</v>
      </c>
      <c r="AB45" s="1018"/>
      <c r="AC45" s="1021" t="s">
        <v>399</v>
      </c>
      <c r="AD45" s="1019">
        <v>24</v>
      </c>
      <c r="AE45" s="1034">
        <v>45034</v>
      </c>
      <c r="AF45" s="1025">
        <v>45764</v>
      </c>
      <c r="AG45" s="1017" t="s">
        <v>82</v>
      </c>
      <c r="AH45" s="1017" t="s">
        <v>83</v>
      </c>
      <c r="AI45" s="1021" t="s">
        <v>6925</v>
      </c>
      <c r="AJ45" s="1017" t="s">
        <v>143</v>
      </c>
      <c r="AK45" s="1025" t="s">
        <v>6520</v>
      </c>
      <c r="AL45" s="1021"/>
      <c r="AM45" s="1021" t="s">
        <v>86</v>
      </c>
      <c r="AN45" s="1021" t="s">
        <v>6802</v>
      </c>
      <c r="AO45" s="1021" t="s">
        <v>88</v>
      </c>
      <c r="AP45" s="1018" t="s">
        <v>584</v>
      </c>
      <c r="AQ45" s="1026"/>
      <c r="AR45" s="1025"/>
      <c r="AS45" s="1021" t="s">
        <v>91</v>
      </c>
      <c r="AT45" s="1020" t="s">
        <v>385</v>
      </c>
      <c r="AU45" s="1020">
        <v>4427</v>
      </c>
      <c r="AV45" s="1017"/>
      <c r="AW45" s="1017"/>
      <c r="AX45" s="1020"/>
      <c r="AY45" s="1020"/>
      <c r="AZ45" s="1020"/>
      <c r="BA45" s="1017" t="s">
        <v>221</v>
      </c>
      <c r="BB45" s="1017" t="s">
        <v>403</v>
      </c>
      <c r="BC45" s="1017" t="s">
        <v>404</v>
      </c>
      <c r="BD45" s="1021">
        <v>3160</v>
      </c>
      <c r="BE45" s="1017"/>
      <c r="BF45" s="1017"/>
      <c r="BG45" s="1020" t="s">
        <v>1170</v>
      </c>
      <c r="BH45" s="1043"/>
      <c r="BI45" s="1020"/>
      <c r="BJ45" s="1043"/>
      <c r="BK45" s="1043"/>
    </row>
    <row r="46" ht="54.950000000000003" customHeight="1">
      <c r="A46" s="1020"/>
      <c r="B46" s="1020" t="s">
        <v>62</v>
      </c>
      <c r="C46" s="1020" t="s">
        <v>63</v>
      </c>
      <c r="D46" s="1016" t="s">
        <v>64</v>
      </c>
      <c r="E46" s="1016" t="s">
        <v>3198</v>
      </c>
      <c r="F46" s="1017" t="s">
        <v>3199</v>
      </c>
      <c r="G46" s="1017" t="s">
        <v>6926</v>
      </c>
      <c r="H46" s="1016" t="s">
        <v>6927</v>
      </c>
      <c r="I46" s="1018" t="s">
        <v>3269</v>
      </c>
      <c r="J46" s="1017" t="s">
        <v>3270</v>
      </c>
      <c r="K46" s="1019" t="s">
        <v>3271</v>
      </c>
      <c r="L46" s="1019" t="s">
        <v>3272</v>
      </c>
      <c r="M46" s="1017" t="s">
        <v>6928</v>
      </c>
      <c r="N46" s="1019" t="s">
        <v>6929</v>
      </c>
      <c r="O46" s="1020" t="s">
        <v>3274</v>
      </c>
      <c r="P46" s="1020" t="s">
        <v>3275</v>
      </c>
      <c r="Q46" s="1021" t="s">
        <v>289</v>
      </c>
      <c r="R46" s="1022">
        <v>43221</v>
      </c>
      <c r="S46" s="1018">
        <v>10</v>
      </c>
      <c r="T46" s="1017">
        <v>46873</v>
      </c>
      <c r="U46" s="1016"/>
      <c r="V46" s="1028"/>
      <c r="W46" s="1028"/>
      <c r="X46" s="1018"/>
      <c r="Y46" s="1018"/>
      <c r="Z46" s="1021"/>
      <c r="AA46" s="1016" t="s">
        <v>216</v>
      </c>
      <c r="AB46" s="1018"/>
      <c r="AC46" s="1018" t="s">
        <v>141</v>
      </c>
      <c r="AD46" s="1019">
        <v>12</v>
      </c>
      <c r="AE46" s="1034">
        <v>44539</v>
      </c>
      <c r="AF46" s="1025">
        <v>44903</v>
      </c>
      <c r="AG46" s="1017" t="s">
        <v>82</v>
      </c>
      <c r="AH46" s="1017" t="s">
        <v>3785</v>
      </c>
      <c r="AI46" s="1021" t="s">
        <v>6930</v>
      </c>
      <c r="AJ46" s="1017" t="s">
        <v>6931</v>
      </c>
      <c r="AK46" s="1025" t="s">
        <v>6510</v>
      </c>
      <c r="AL46" s="1021"/>
      <c r="AM46" s="1021" t="s">
        <v>86</v>
      </c>
      <c r="AN46" s="1021" t="s">
        <v>87</v>
      </c>
      <c r="AO46" s="1025" t="s">
        <v>6932</v>
      </c>
      <c r="AP46" s="1018" t="s">
        <v>3277</v>
      </c>
      <c r="AQ46" s="1026" t="s">
        <v>3278</v>
      </c>
      <c r="AR46" s="1025"/>
      <c r="AS46" s="1021"/>
      <c r="AT46" s="1020" t="s">
        <v>385</v>
      </c>
      <c r="AU46" s="1020"/>
      <c r="AV46" s="1017">
        <v>45167</v>
      </c>
      <c r="AW46" s="1017"/>
      <c r="AX46" s="1020"/>
      <c r="AY46" s="1020"/>
      <c r="AZ46" s="1020"/>
      <c r="BA46" s="1017"/>
      <c r="BB46" s="1017" t="s">
        <v>297</v>
      </c>
      <c r="BC46" s="1017" t="s">
        <v>298</v>
      </c>
      <c r="BD46" s="1017"/>
      <c r="BE46" s="1017"/>
      <c r="BF46" s="1017"/>
      <c r="BG46" s="395" t="s">
        <v>6933</v>
      </c>
      <c r="BH46" s="1027"/>
      <c r="BI46" s="1028" t="s">
        <v>406</v>
      </c>
      <c r="BJ46" s="1040" t="s">
        <v>3280</v>
      </c>
      <c r="BK46" s="1028" t="s">
        <v>408</v>
      </c>
    </row>
    <row r="47" ht="54.950000000000003" customHeight="1">
      <c r="A47" s="1020"/>
      <c r="B47" s="1020" t="s">
        <v>62</v>
      </c>
      <c r="C47" s="1020" t="s">
        <v>63</v>
      </c>
      <c r="D47" s="1016" t="s">
        <v>64</v>
      </c>
      <c r="E47" s="1016" t="s">
        <v>3198</v>
      </c>
      <c r="F47" s="1017" t="s">
        <v>3199</v>
      </c>
      <c r="G47" s="1017" t="s">
        <v>3281</v>
      </c>
      <c r="H47" s="1016" t="s">
        <v>6934</v>
      </c>
      <c r="I47" s="1018" t="s">
        <v>3269</v>
      </c>
      <c r="J47" s="1017" t="s">
        <v>3270</v>
      </c>
      <c r="K47" s="1019" t="s">
        <v>3271</v>
      </c>
      <c r="L47" s="1019" t="s">
        <v>3272</v>
      </c>
      <c r="M47" s="1017" t="s">
        <v>6928</v>
      </c>
      <c r="N47" s="1019" t="s">
        <v>6935</v>
      </c>
      <c r="O47" s="1020" t="s">
        <v>3274</v>
      </c>
      <c r="P47" s="1020" t="s">
        <v>3275</v>
      </c>
      <c r="Q47" s="1021" t="s">
        <v>289</v>
      </c>
      <c r="R47" s="1022">
        <v>43221</v>
      </c>
      <c r="S47" s="1018">
        <v>10</v>
      </c>
      <c r="T47" s="1017">
        <v>46873</v>
      </c>
      <c r="U47" s="1016"/>
      <c r="V47" s="1020"/>
      <c r="W47" s="1020"/>
      <c r="X47" s="1018"/>
      <c r="Y47" s="1018"/>
      <c r="Z47" s="1021"/>
      <c r="AA47" s="1016" t="s">
        <v>216</v>
      </c>
      <c r="AB47" s="1018"/>
      <c r="AC47" s="1018" t="s">
        <v>141</v>
      </c>
      <c r="AD47" s="1019">
        <v>12</v>
      </c>
      <c r="AE47" s="1034">
        <v>44539</v>
      </c>
      <c r="AF47" s="1025">
        <v>44903</v>
      </c>
      <c r="AG47" s="1017" t="s">
        <v>82</v>
      </c>
      <c r="AH47" s="1017" t="s">
        <v>3785</v>
      </c>
      <c r="AI47" s="1021" t="s">
        <v>6936</v>
      </c>
      <c r="AJ47" s="1017" t="s">
        <v>6931</v>
      </c>
      <c r="AK47" s="1025" t="s">
        <v>6510</v>
      </c>
      <c r="AL47" s="1021"/>
      <c r="AM47" s="1021" t="s">
        <v>86</v>
      </c>
      <c r="AN47" s="1021" t="s">
        <v>87</v>
      </c>
      <c r="AO47" s="1025" t="s">
        <v>6932</v>
      </c>
      <c r="AP47" s="1018" t="s">
        <v>3277</v>
      </c>
      <c r="AQ47" s="1026" t="s">
        <v>3278</v>
      </c>
      <c r="AR47" s="1025"/>
      <c r="AS47" s="1021"/>
      <c r="AT47" s="1020" t="s">
        <v>385</v>
      </c>
      <c r="AU47" s="1020"/>
      <c r="AV47" s="1017">
        <v>45167</v>
      </c>
      <c r="AW47" s="1017"/>
      <c r="AX47" s="1020"/>
      <c r="AY47" s="1020"/>
      <c r="AZ47" s="1020"/>
      <c r="BA47" s="1017"/>
      <c r="BB47" s="1017" t="s">
        <v>297</v>
      </c>
      <c r="BC47" s="1017" t="s">
        <v>298</v>
      </c>
      <c r="BD47" s="1017"/>
      <c r="BE47" s="1017"/>
      <c r="BF47" s="1017"/>
      <c r="BG47" s="395" t="s">
        <v>6933</v>
      </c>
      <c r="BH47" s="1043"/>
      <c r="BI47" s="1028" t="s">
        <v>406</v>
      </c>
      <c r="BJ47" s="1040" t="s">
        <v>3280</v>
      </c>
      <c r="BK47" s="1028" t="s">
        <v>408</v>
      </c>
    </row>
    <row r="48" ht="54.950000000000003" customHeight="1">
      <c r="A48" s="1020"/>
      <c r="B48" s="1020" t="s">
        <v>62</v>
      </c>
      <c r="C48" s="1020" t="s">
        <v>63</v>
      </c>
      <c r="D48" s="1016" t="s">
        <v>64</v>
      </c>
      <c r="E48" s="1016" t="s">
        <v>3198</v>
      </c>
      <c r="F48" s="1017" t="s">
        <v>3199</v>
      </c>
      <c r="G48" s="1017" t="s">
        <v>3284</v>
      </c>
      <c r="H48" s="1016" t="s">
        <v>6937</v>
      </c>
      <c r="I48" s="1018" t="s">
        <v>3269</v>
      </c>
      <c r="J48" s="1017" t="s">
        <v>3270</v>
      </c>
      <c r="K48" s="1019" t="s">
        <v>3271</v>
      </c>
      <c r="L48" s="1019" t="s">
        <v>3272</v>
      </c>
      <c r="M48" s="1017" t="s">
        <v>6928</v>
      </c>
      <c r="N48" s="1019" t="s">
        <v>6938</v>
      </c>
      <c r="O48" s="1020" t="s">
        <v>3274</v>
      </c>
      <c r="P48" s="1020" t="s">
        <v>3275</v>
      </c>
      <c r="Q48" s="1021" t="s">
        <v>289</v>
      </c>
      <c r="R48" s="1022">
        <v>43221</v>
      </c>
      <c r="S48" s="1018">
        <v>10</v>
      </c>
      <c r="T48" s="1017">
        <v>46873</v>
      </c>
      <c r="U48" s="1016"/>
      <c r="V48" s="1028"/>
      <c r="W48" s="1028"/>
      <c r="X48" s="1018"/>
      <c r="Y48" s="1018"/>
      <c r="Z48" s="1021"/>
      <c r="AA48" s="1016" t="s">
        <v>216</v>
      </c>
      <c r="AB48" s="1018"/>
      <c r="AC48" s="1018" t="s">
        <v>141</v>
      </c>
      <c r="AD48" s="1019">
        <v>12</v>
      </c>
      <c r="AE48" s="1034">
        <v>44540</v>
      </c>
      <c r="AF48" s="1025">
        <v>44904</v>
      </c>
      <c r="AG48" s="1017" t="s">
        <v>82</v>
      </c>
      <c r="AH48" s="1017" t="s">
        <v>3785</v>
      </c>
      <c r="AI48" s="1021" t="s">
        <v>6939</v>
      </c>
      <c r="AJ48" s="1017" t="s">
        <v>6940</v>
      </c>
      <c r="AK48" s="1025" t="s">
        <v>6510</v>
      </c>
      <c r="AL48" s="1021"/>
      <c r="AM48" s="1021" t="s">
        <v>86</v>
      </c>
      <c r="AN48" s="1021" t="s">
        <v>87</v>
      </c>
      <c r="AO48" s="1025" t="s">
        <v>6932</v>
      </c>
      <c r="AP48" s="1018" t="s">
        <v>3277</v>
      </c>
      <c r="AQ48" s="1026" t="s">
        <v>3278</v>
      </c>
      <c r="AR48" s="1025"/>
      <c r="AS48" s="1021"/>
      <c r="AT48" s="1020" t="s">
        <v>385</v>
      </c>
      <c r="AU48" s="1020"/>
      <c r="AV48" s="1017">
        <v>45167</v>
      </c>
      <c r="AW48" s="1017"/>
      <c r="AX48" s="1020"/>
      <c r="AY48" s="1020"/>
      <c r="AZ48" s="1020"/>
      <c r="BA48" s="1017"/>
      <c r="BB48" s="1017" t="s">
        <v>297</v>
      </c>
      <c r="BC48" s="1017" t="s">
        <v>298</v>
      </c>
      <c r="BD48" s="1017"/>
      <c r="BE48" s="1017"/>
      <c r="BF48" s="1017"/>
      <c r="BG48" s="395" t="s">
        <v>6933</v>
      </c>
      <c r="BH48" s="1027"/>
      <c r="BI48" s="1028" t="s">
        <v>406</v>
      </c>
      <c r="BJ48" s="1040" t="s">
        <v>3280</v>
      </c>
      <c r="BK48" s="1028" t="s">
        <v>408</v>
      </c>
    </row>
    <row r="49" ht="54.950000000000003" customHeight="1">
      <c r="A49" s="1020"/>
      <c r="B49" s="1020" t="s">
        <v>62</v>
      </c>
      <c r="C49" s="1020" t="s">
        <v>63</v>
      </c>
      <c r="D49" s="1016" t="s">
        <v>64</v>
      </c>
      <c r="E49" s="1016">
        <v>238</v>
      </c>
      <c r="F49" s="1017" t="s">
        <v>3405</v>
      </c>
      <c r="G49" s="1017" t="s">
        <v>566</v>
      </c>
      <c r="H49" s="1016" t="s">
        <v>6941</v>
      </c>
      <c r="I49" s="1018" t="s">
        <v>69</v>
      </c>
      <c r="J49" s="1017" t="s">
        <v>106</v>
      </c>
      <c r="K49" s="1020" t="s">
        <v>71</v>
      </c>
      <c r="L49" s="1020" t="s">
        <v>72</v>
      </c>
      <c r="M49" s="1017" t="s">
        <v>3369</v>
      </c>
      <c r="N49" s="1019">
        <v>2670293</v>
      </c>
      <c r="O49" s="1020" t="s">
        <v>75</v>
      </c>
      <c r="P49" s="1020" t="s">
        <v>76</v>
      </c>
      <c r="Q49" s="1021" t="s">
        <v>77</v>
      </c>
      <c r="R49" s="1022">
        <v>42461</v>
      </c>
      <c r="S49" s="1029">
        <v>15</v>
      </c>
      <c r="T49" s="1017">
        <v>47939</v>
      </c>
      <c r="U49" s="1016" t="s">
        <v>1870</v>
      </c>
      <c r="V49" s="1028"/>
      <c r="W49" s="1028" t="s">
        <v>79</v>
      </c>
      <c r="X49" s="1018">
        <v>30</v>
      </c>
      <c r="Y49" s="1018"/>
      <c r="Z49" s="1021" t="s">
        <v>79</v>
      </c>
      <c r="AA49" s="1020" t="s">
        <v>101</v>
      </c>
      <c r="AB49" s="1018"/>
      <c r="AC49" s="1021" t="s">
        <v>81</v>
      </c>
      <c r="AD49" s="1019">
        <v>60</v>
      </c>
      <c r="AE49" s="1034">
        <v>43998</v>
      </c>
      <c r="AF49" s="1025">
        <v>45823</v>
      </c>
      <c r="AG49" s="1017" t="s">
        <v>82</v>
      </c>
      <c r="AH49" s="1017" t="s">
        <v>83</v>
      </c>
      <c r="AI49" s="1021" t="s">
        <v>6942</v>
      </c>
      <c r="AJ49" s="1017" t="s">
        <v>773</v>
      </c>
      <c r="AK49" s="1025" t="s">
        <v>6520</v>
      </c>
      <c r="AL49" s="1021"/>
      <c r="AM49" s="1021" t="s">
        <v>86</v>
      </c>
      <c r="AN49" s="1021" t="s">
        <v>87</v>
      </c>
      <c r="AO49" s="1021" t="s">
        <v>88</v>
      </c>
      <c r="AP49" s="1018"/>
      <c r="AQ49" s="1026"/>
      <c r="AR49" s="1025"/>
      <c r="AS49" s="1021" t="s">
        <v>91</v>
      </c>
      <c r="AT49" s="1020" t="s">
        <v>385</v>
      </c>
      <c r="AU49" s="1020">
        <v>3172</v>
      </c>
      <c r="AV49" s="1017"/>
      <c r="AW49" s="1017" t="s">
        <v>6943</v>
      </c>
      <c r="AX49" s="1020"/>
      <c r="AY49" s="1020"/>
      <c r="AZ49" s="1020"/>
      <c r="BA49" s="1017"/>
      <c r="BB49" s="1017" t="s">
        <v>93</v>
      </c>
      <c r="BC49" s="1017" t="s">
        <v>94</v>
      </c>
      <c r="BD49" s="1021">
        <v>3201</v>
      </c>
      <c r="BE49" s="1017"/>
      <c r="BF49" s="1017"/>
      <c r="BG49" s="1028"/>
      <c r="BH49" s="1027"/>
      <c r="BI49" s="1028"/>
      <c r="BJ49" s="1027"/>
      <c r="BK49" s="1027"/>
    </row>
    <row r="50" ht="54.950000000000003" customHeight="1">
      <c r="A50" s="1020"/>
      <c r="B50" s="1020" t="s">
        <v>62</v>
      </c>
      <c r="C50" s="1020" t="s">
        <v>63</v>
      </c>
      <c r="D50" s="1016" t="s">
        <v>64</v>
      </c>
      <c r="E50" s="1016">
        <v>238</v>
      </c>
      <c r="F50" s="1017" t="s">
        <v>3405</v>
      </c>
      <c r="G50" s="1017" t="s">
        <v>566</v>
      </c>
      <c r="H50" s="1016" t="s">
        <v>6941</v>
      </c>
      <c r="I50" s="1018" t="s">
        <v>930</v>
      </c>
      <c r="J50" s="1017" t="s">
        <v>931</v>
      </c>
      <c r="K50" s="1028" t="s">
        <v>932</v>
      </c>
      <c r="L50" s="1019" t="s">
        <v>933</v>
      </c>
      <c r="M50" s="1019" t="s">
        <v>933</v>
      </c>
      <c r="N50" s="1019">
        <v>9953969</v>
      </c>
      <c r="O50" s="1020" t="s">
        <v>1098</v>
      </c>
      <c r="P50" s="1020" t="s">
        <v>76</v>
      </c>
      <c r="Q50" s="1021" t="s">
        <v>77</v>
      </c>
      <c r="R50" s="1022"/>
      <c r="S50" s="1029">
        <v>15</v>
      </c>
      <c r="T50" s="1017">
        <v>5478</v>
      </c>
      <c r="U50" s="1016"/>
      <c r="V50" s="1028"/>
      <c r="W50" s="1028" t="s">
        <v>79</v>
      </c>
      <c r="X50" s="1018"/>
      <c r="Y50" s="1018"/>
      <c r="Z50" s="1021" t="s">
        <v>79</v>
      </c>
      <c r="AA50" s="1020" t="s">
        <v>101</v>
      </c>
      <c r="AB50" s="1018"/>
      <c r="AC50" s="1021" t="s">
        <v>81</v>
      </c>
      <c r="AD50" s="1019">
        <v>48</v>
      </c>
      <c r="AE50" s="1034">
        <v>43975</v>
      </c>
      <c r="AF50" s="1025">
        <v>45435</v>
      </c>
      <c r="AG50" s="1017" t="s">
        <v>82</v>
      </c>
      <c r="AH50" s="1017" t="s">
        <v>83</v>
      </c>
      <c r="AI50" s="1021" t="s">
        <v>6944</v>
      </c>
      <c r="AJ50" s="1017" t="s">
        <v>773</v>
      </c>
      <c r="AK50" s="1025" t="s">
        <v>6520</v>
      </c>
      <c r="AL50" s="1021"/>
      <c r="AM50" s="1021" t="s">
        <v>86</v>
      </c>
      <c r="AN50" s="1021" t="s">
        <v>87</v>
      </c>
      <c r="AO50" s="1021" t="s">
        <v>88</v>
      </c>
      <c r="AP50" s="1018"/>
      <c r="AQ50" s="1026"/>
      <c r="AR50" s="1025"/>
      <c r="AS50" s="1021"/>
      <c r="AT50" s="1020"/>
      <c r="AU50" s="1020"/>
      <c r="AV50" s="1017"/>
      <c r="AW50" s="1017"/>
      <c r="AX50" s="1020"/>
      <c r="AY50" s="1020"/>
      <c r="AZ50" s="1020"/>
      <c r="BA50" s="1017"/>
      <c r="BB50" s="1017" t="s">
        <v>93</v>
      </c>
      <c r="BC50" s="1017" t="s">
        <v>94</v>
      </c>
      <c r="BD50" s="1021">
        <v>3201</v>
      </c>
      <c r="BE50" s="1017"/>
      <c r="BF50" s="1017"/>
      <c r="BG50" s="1028"/>
      <c r="BH50" s="1027"/>
      <c r="BI50" s="1028"/>
      <c r="BJ50" s="1027"/>
      <c r="BK50" s="1027"/>
    </row>
    <row r="51" ht="54.950000000000003" customHeight="1">
      <c r="A51" s="1020"/>
      <c r="B51" s="1020" t="s">
        <v>62</v>
      </c>
      <c r="C51" s="1020" t="s">
        <v>63</v>
      </c>
      <c r="D51" s="1016" t="s">
        <v>64</v>
      </c>
      <c r="E51" s="1016">
        <v>238</v>
      </c>
      <c r="F51" s="1017" t="s">
        <v>3405</v>
      </c>
      <c r="G51" s="1017" t="s">
        <v>566</v>
      </c>
      <c r="H51" s="1016" t="s">
        <v>6945</v>
      </c>
      <c r="I51" s="1018" t="s">
        <v>69</v>
      </c>
      <c r="J51" s="1017" t="s">
        <v>106</v>
      </c>
      <c r="K51" s="1020" t="s">
        <v>71</v>
      </c>
      <c r="L51" s="1020" t="s">
        <v>72</v>
      </c>
      <c r="M51" s="1017" t="s">
        <v>3369</v>
      </c>
      <c r="N51" s="1019" t="s">
        <v>6946</v>
      </c>
      <c r="O51" s="1020" t="s">
        <v>75</v>
      </c>
      <c r="P51" s="1020" t="s">
        <v>76</v>
      </c>
      <c r="Q51" s="1021" t="s">
        <v>77</v>
      </c>
      <c r="R51" s="1022">
        <v>42461</v>
      </c>
      <c r="S51" s="1029">
        <v>15</v>
      </c>
      <c r="T51" s="1017">
        <v>47939</v>
      </c>
      <c r="U51" s="1016">
        <v>60</v>
      </c>
      <c r="V51" s="1028"/>
      <c r="W51" s="1028" t="s">
        <v>79</v>
      </c>
      <c r="X51" s="1018">
        <v>600</v>
      </c>
      <c r="Y51" s="1018"/>
      <c r="Z51" s="1021" t="s">
        <v>79</v>
      </c>
      <c r="AA51" s="1020" t="s">
        <v>101</v>
      </c>
      <c r="AB51" s="1018"/>
      <c r="AC51" s="1021" t="s">
        <v>81</v>
      </c>
      <c r="AD51" s="1019">
        <v>60</v>
      </c>
      <c r="AE51" s="1034">
        <v>43998</v>
      </c>
      <c r="AF51" s="1025">
        <v>45823</v>
      </c>
      <c r="AG51" s="1017" t="s">
        <v>82</v>
      </c>
      <c r="AH51" s="1017" t="s">
        <v>83</v>
      </c>
      <c r="AI51" s="1021" t="s">
        <v>6947</v>
      </c>
      <c r="AJ51" s="1017" t="s">
        <v>773</v>
      </c>
      <c r="AK51" s="1025" t="s">
        <v>6520</v>
      </c>
      <c r="AL51" s="1021"/>
      <c r="AM51" s="1021" t="s">
        <v>86</v>
      </c>
      <c r="AN51" s="1021" t="s">
        <v>87</v>
      </c>
      <c r="AO51" s="1021" t="s">
        <v>88</v>
      </c>
      <c r="AP51" s="1018"/>
      <c r="AQ51" s="1026"/>
      <c r="AR51" s="1025"/>
      <c r="AS51" s="1021" t="s">
        <v>91</v>
      </c>
      <c r="AT51" s="1020" t="s">
        <v>385</v>
      </c>
      <c r="AU51" s="1020">
        <v>3195</v>
      </c>
      <c r="AV51" s="1017"/>
      <c r="AW51" s="1017"/>
      <c r="AX51" s="1020"/>
      <c r="AY51" s="1020"/>
      <c r="AZ51" s="1020"/>
      <c r="BA51" s="1017"/>
      <c r="BB51" s="1017" t="s">
        <v>93</v>
      </c>
      <c r="BC51" s="1017" t="s">
        <v>94</v>
      </c>
      <c r="BD51" s="1021">
        <v>3201</v>
      </c>
      <c r="BE51" s="1017"/>
      <c r="BF51" s="1017"/>
      <c r="BG51" s="1028"/>
      <c r="BH51" s="1027"/>
      <c r="BI51" s="1028"/>
      <c r="BJ51" s="1027"/>
      <c r="BK51" s="1027"/>
    </row>
    <row r="52" ht="54.950000000000003" customHeight="1">
      <c r="A52" s="1020"/>
      <c r="B52" s="1020" t="s">
        <v>62</v>
      </c>
      <c r="C52" s="1020" t="s">
        <v>63</v>
      </c>
      <c r="D52" s="1016" t="s">
        <v>64</v>
      </c>
      <c r="E52" s="1016">
        <v>238</v>
      </c>
      <c r="F52" s="1017" t="s">
        <v>3405</v>
      </c>
      <c r="G52" s="1017" t="s">
        <v>1332</v>
      </c>
      <c r="H52" s="1016" t="s">
        <v>6948</v>
      </c>
      <c r="I52" s="1018" t="s">
        <v>149</v>
      </c>
      <c r="J52" s="1017" t="s">
        <v>150</v>
      </c>
      <c r="K52" s="1019" t="s">
        <v>131</v>
      </c>
      <c r="L52" s="1032" t="s">
        <v>151</v>
      </c>
      <c r="M52" s="1017" t="s">
        <v>6949</v>
      </c>
      <c r="N52" s="1019" t="s">
        <v>6950</v>
      </c>
      <c r="O52" s="1020" t="s">
        <v>153</v>
      </c>
      <c r="P52" s="1020" t="s">
        <v>154</v>
      </c>
      <c r="Q52" s="1021" t="s">
        <v>137</v>
      </c>
      <c r="R52" s="1022" t="s">
        <v>6951</v>
      </c>
      <c r="S52" s="1029">
        <v>12</v>
      </c>
      <c r="T52" s="1017">
        <v>46843.400000000001</v>
      </c>
      <c r="U52" s="1016" t="s">
        <v>100</v>
      </c>
      <c r="V52" s="1028" t="s">
        <v>138</v>
      </c>
      <c r="W52" s="1028" t="s">
        <v>139</v>
      </c>
      <c r="X52" s="1018">
        <v>0.69999999999999996</v>
      </c>
      <c r="Y52" s="1018" t="s">
        <v>138</v>
      </c>
      <c r="Z52" s="1021" t="s">
        <v>139</v>
      </c>
      <c r="AA52" s="1016" t="s">
        <v>156</v>
      </c>
      <c r="AB52" s="1018"/>
      <c r="AC52" s="1021" t="s">
        <v>141</v>
      </c>
      <c r="AD52" s="1019">
        <v>60</v>
      </c>
      <c r="AE52" s="1034">
        <v>43604</v>
      </c>
      <c r="AF52" s="1025">
        <v>45430</v>
      </c>
      <c r="AG52" s="1017" t="s">
        <v>82</v>
      </c>
      <c r="AH52" s="1017" t="s">
        <v>83</v>
      </c>
      <c r="AI52" s="1021" t="s">
        <v>6952</v>
      </c>
      <c r="AJ52" s="1017" t="s">
        <v>5099</v>
      </c>
      <c r="AK52" s="1025" t="s">
        <v>6520</v>
      </c>
      <c r="AL52" s="1021"/>
      <c r="AM52" s="1021" t="s">
        <v>86</v>
      </c>
      <c r="AN52" s="1021" t="s">
        <v>87</v>
      </c>
      <c r="AO52" s="1021" t="s">
        <v>88</v>
      </c>
      <c r="AP52" s="1018"/>
      <c r="AQ52" s="1026"/>
      <c r="AR52" s="1025"/>
      <c r="AS52" s="1021" t="s">
        <v>91</v>
      </c>
      <c r="AT52" s="1020" t="s">
        <v>385</v>
      </c>
      <c r="AU52" s="1020">
        <v>3168</v>
      </c>
      <c r="AV52" s="1017"/>
      <c r="AW52" s="1044" t="s">
        <v>3079</v>
      </c>
      <c r="AX52" s="1020"/>
      <c r="AY52" s="1020"/>
      <c r="AZ52" s="1020"/>
      <c r="BA52" s="1017"/>
      <c r="BB52" s="1017" t="s">
        <v>145</v>
      </c>
      <c r="BC52" s="1017" t="s">
        <v>146</v>
      </c>
      <c r="BD52" s="1021"/>
      <c r="BE52" s="1017"/>
      <c r="BF52" s="1017"/>
      <c r="BG52" s="1028"/>
      <c r="BH52" s="1027"/>
      <c r="BI52" s="1028"/>
      <c r="BJ52" s="1027"/>
      <c r="BK52" s="1027"/>
    </row>
    <row r="53" ht="54.950000000000003" customHeight="1">
      <c r="A53" s="1020"/>
      <c r="B53" s="1020" t="s">
        <v>62</v>
      </c>
      <c r="C53" s="1020" t="s">
        <v>63</v>
      </c>
      <c r="D53" s="1016" t="s">
        <v>64</v>
      </c>
      <c r="E53" s="1016">
        <v>238</v>
      </c>
      <c r="F53" s="1017" t="s">
        <v>3405</v>
      </c>
      <c r="G53" s="1017" t="s">
        <v>1332</v>
      </c>
      <c r="H53" s="1016" t="s">
        <v>6953</v>
      </c>
      <c r="I53" s="1018" t="s">
        <v>149</v>
      </c>
      <c r="J53" s="1017" t="s">
        <v>150</v>
      </c>
      <c r="K53" s="1019" t="s">
        <v>131</v>
      </c>
      <c r="L53" s="1032" t="s">
        <v>151</v>
      </c>
      <c r="M53" s="1017" t="s">
        <v>6949</v>
      </c>
      <c r="N53" s="1019" t="s">
        <v>6954</v>
      </c>
      <c r="O53" s="1020" t="s">
        <v>153</v>
      </c>
      <c r="P53" s="1020" t="s">
        <v>154</v>
      </c>
      <c r="Q53" s="1021" t="s">
        <v>137</v>
      </c>
      <c r="R53" s="1022" t="s">
        <v>6951</v>
      </c>
      <c r="S53" s="1029">
        <v>12</v>
      </c>
      <c r="T53" s="1017">
        <v>46843.400000000001</v>
      </c>
      <c r="U53" s="1016" t="s">
        <v>100</v>
      </c>
      <c r="V53" s="1028" t="s">
        <v>138</v>
      </c>
      <c r="W53" s="1028" t="s">
        <v>139</v>
      </c>
      <c r="X53" s="1018">
        <v>0.69999999999999996</v>
      </c>
      <c r="Y53" s="1018" t="s">
        <v>138</v>
      </c>
      <c r="Z53" s="1021" t="s">
        <v>139</v>
      </c>
      <c r="AA53" s="1016" t="s">
        <v>156</v>
      </c>
      <c r="AB53" s="1018"/>
      <c r="AC53" s="1021" t="s">
        <v>141</v>
      </c>
      <c r="AD53" s="1019">
        <v>60</v>
      </c>
      <c r="AE53" s="1034">
        <v>43604</v>
      </c>
      <c r="AF53" s="1025">
        <v>45430</v>
      </c>
      <c r="AG53" s="1017" t="s">
        <v>82</v>
      </c>
      <c r="AH53" s="1017" t="s">
        <v>83</v>
      </c>
      <c r="AI53" s="1021" t="s">
        <v>6955</v>
      </c>
      <c r="AJ53" s="1017" t="s">
        <v>5099</v>
      </c>
      <c r="AK53" s="1025" t="s">
        <v>6520</v>
      </c>
      <c r="AL53" s="1021"/>
      <c r="AM53" s="1021" t="s">
        <v>86</v>
      </c>
      <c r="AN53" s="1021" t="s">
        <v>87</v>
      </c>
      <c r="AO53" s="1021" t="s">
        <v>88</v>
      </c>
      <c r="AP53" s="1018"/>
      <c r="AQ53" s="1026"/>
      <c r="AR53" s="1025"/>
      <c r="AS53" s="1021" t="s">
        <v>91</v>
      </c>
      <c r="AT53" s="1020" t="s">
        <v>385</v>
      </c>
      <c r="AU53" s="1020">
        <v>3169</v>
      </c>
      <c r="AV53" s="1017"/>
      <c r="AW53" s="1044" t="s">
        <v>3079</v>
      </c>
      <c r="AX53" s="1020"/>
      <c r="AY53" s="1020"/>
      <c r="AZ53" s="1020"/>
      <c r="BA53" s="1017"/>
      <c r="BB53" s="1017" t="s">
        <v>145</v>
      </c>
      <c r="BC53" s="1017" t="s">
        <v>146</v>
      </c>
      <c r="BD53" s="1021"/>
      <c r="BE53" s="1017"/>
      <c r="BF53" s="1017"/>
      <c r="BG53" s="1028"/>
      <c r="BH53" s="1027"/>
      <c r="BI53" s="1028"/>
      <c r="BJ53" s="1027"/>
      <c r="BK53" s="1027"/>
    </row>
    <row r="54" ht="54.950000000000003" customHeight="1">
      <c r="A54" s="1020"/>
      <c r="B54" s="1020" t="s">
        <v>62</v>
      </c>
      <c r="C54" s="1020" t="s">
        <v>63</v>
      </c>
      <c r="D54" s="1016" t="s">
        <v>64</v>
      </c>
      <c r="E54" s="1016">
        <v>238</v>
      </c>
      <c r="F54" s="1017" t="s">
        <v>3405</v>
      </c>
      <c r="G54" s="1017" t="s">
        <v>1332</v>
      </c>
      <c r="H54" s="1016" t="s">
        <v>6956</v>
      </c>
      <c r="I54" s="1018" t="s">
        <v>149</v>
      </c>
      <c r="J54" s="1017" t="s">
        <v>150</v>
      </c>
      <c r="K54" s="1019" t="s">
        <v>131</v>
      </c>
      <c r="L54" s="1032" t="s">
        <v>151</v>
      </c>
      <c r="M54" s="1017" t="s">
        <v>6949</v>
      </c>
      <c r="N54" s="1019" t="s">
        <v>6957</v>
      </c>
      <c r="O54" s="1020" t="s">
        <v>153</v>
      </c>
      <c r="P54" s="1020" t="s">
        <v>154</v>
      </c>
      <c r="Q54" s="1021" t="s">
        <v>137</v>
      </c>
      <c r="R54" s="1022" t="s">
        <v>6951</v>
      </c>
      <c r="S54" s="1029">
        <v>12</v>
      </c>
      <c r="T54" s="1017">
        <v>46843.400000000001</v>
      </c>
      <c r="U54" s="1016" t="s">
        <v>100</v>
      </c>
      <c r="V54" s="1028" t="s">
        <v>138</v>
      </c>
      <c r="W54" s="1028" t="s">
        <v>139</v>
      </c>
      <c r="X54" s="1018">
        <v>0.69999999999999996</v>
      </c>
      <c r="Y54" s="1018" t="s">
        <v>138</v>
      </c>
      <c r="Z54" s="1021" t="s">
        <v>139</v>
      </c>
      <c r="AA54" s="1016" t="s">
        <v>156</v>
      </c>
      <c r="AB54" s="1018"/>
      <c r="AC54" s="1021" t="s">
        <v>141</v>
      </c>
      <c r="AD54" s="1019">
        <v>60</v>
      </c>
      <c r="AE54" s="1034">
        <v>43604</v>
      </c>
      <c r="AF54" s="1025">
        <v>45430</v>
      </c>
      <c r="AG54" s="1017" t="s">
        <v>82</v>
      </c>
      <c r="AH54" s="1017" t="s">
        <v>83</v>
      </c>
      <c r="AI54" s="1021" t="s">
        <v>6958</v>
      </c>
      <c r="AJ54" s="1017" t="s">
        <v>5099</v>
      </c>
      <c r="AK54" s="1025" t="s">
        <v>6520</v>
      </c>
      <c r="AL54" s="1021"/>
      <c r="AM54" s="1021" t="s">
        <v>86</v>
      </c>
      <c r="AN54" s="1021" t="s">
        <v>87</v>
      </c>
      <c r="AO54" s="1021" t="s">
        <v>88</v>
      </c>
      <c r="AP54" s="1018"/>
      <c r="AQ54" s="1026"/>
      <c r="AR54" s="1025"/>
      <c r="AS54" s="1021" t="s">
        <v>91</v>
      </c>
      <c r="AT54" s="1020" t="s">
        <v>385</v>
      </c>
      <c r="AU54" s="1020">
        <v>3171</v>
      </c>
      <c r="AV54" s="1017"/>
      <c r="AW54" s="1044" t="s">
        <v>3079</v>
      </c>
      <c r="AX54" s="1020"/>
      <c r="AY54" s="1020"/>
      <c r="AZ54" s="1020"/>
      <c r="BA54" s="1017"/>
      <c r="BB54" s="1017" t="s">
        <v>145</v>
      </c>
      <c r="BC54" s="1017" t="s">
        <v>146</v>
      </c>
      <c r="BD54" s="1021"/>
      <c r="BE54" s="1017"/>
      <c r="BF54" s="1017"/>
      <c r="BG54" s="1028"/>
      <c r="BH54" s="1027"/>
      <c r="BI54" s="1028"/>
      <c r="BJ54" s="1027"/>
      <c r="BK54" s="1027"/>
    </row>
    <row r="55" ht="54.950000000000003" customHeight="1">
      <c r="A55" s="1020"/>
      <c r="B55" s="1020" t="s">
        <v>62</v>
      </c>
      <c r="C55" s="1020" t="s">
        <v>63</v>
      </c>
      <c r="D55" s="1016" t="s">
        <v>64</v>
      </c>
      <c r="E55" s="1016">
        <v>238</v>
      </c>
      <c r="F55" s="1017" t="s">
        <v>3405</v>
      </c>
      <c r="G55" s="1017" t="s">
        <v>1332</v>
      </c>
      <c r="H55" s="1016" t="s">
        <v>6959</v>
      </c>
      <c r="I55" s="1018" t="s">
        <v>149</v>
      </c>
      <c r="J55" s="1017" t="s">
        <v>150</v>
      </c>
      <c r="K55" s="1019" t="s">
        <v>131</v>
      </c>
      <c r="L55" s="1032" t="s">
        <v>151</v>
      </c>
      <c r="M55" s="1017" t="s">
        <v>6949</v>
      </c>
      <c r="N55" s="1019" t="s">
        <v>6960</v>
      </c>
      <c r="O55" s="1020" t="s">
        <v>153</v>
      </c>
      <c r="P55" s="1020" t="s">
        <v>154</v>
      </c>
      <c r="Q55" s="1021" t="s">
        <v>137</v>
      </c>
      <c r="R55" s="1022" t="s">
        <v>6951</v>
      </c>
      <c r="S55" s="1029">
        <v>12</v>
      </c>
      <c r="T55" s="1017">
        <v>46843.400000000001</v>
      </c>
      <c r="U55" s="1016" t="s">
        <v>100</v>
      </c>
      <c r="V55" s="1028" t="s">
        <v>138</v>
      </c>
      <c r="W55" s="1028" t="s">
        <v>139</v>
      </c>
      <c r="X55" s="1018">
        <v>0.69999999999999996</v>
      </c>
      <c r="Y55" s="1018" t="s">
        <v>138</v>
      </c>
      <c r="Z55" s="1021" t="s">
        <v>139</v>
      </c>
      <c r="AA55" s="1016" t="s">
        <v>156</v>
      </c>
      <c r="AB55" s="1018"/>
      <c r="AC55" s="1021" t="s">
        <v>141</v>
      </c>
      <c r="AD55" s="1019">
        <v>60</v>
      </c>
      <c r="AE55" s="1034">
        <v>43604</v>
      </c>
      <c r="AF55" s="1025">
        <v>45430</v>
      </c>
      <c r="AG55" s="1017" t="s">
        <v>82</v>
      </c>
      <c r="AH55" s="1017" t="s">
        <v>83</v>
      </c>
      <c r="AI55" s="1021" t="s">
        <v>6961</v>
      </c>
      <c r="AJ55" s="1017" t="s">
        <v>5099</v>
      </c>
      <c r="AK55" s="1025" t="s">
        <v>6520</v>
      </c>
      <c r="AL55" s="1021"/>
      <c r="AM55" s="1021" t="s">
        <v>86</v>
      </c>
      <c r="AN55" s="1021" t="s">
        <v>87</v>
      </c>
      <c r="AO55" s="1021" t="s">
        <v>88</v>
      </c>
      <c r="AP55" s="1018"/>
      <c r="AQ55" s="1026"/>
      <c r="AR55" s="1025"/>
      <c r="AS55" s="1021" t="s">
        <v>91</v>
      </c>
      <c r="AT55" s="1020" t="s">
        <v>385</v>
      </c>
      <c r="AU55" s="1020">
        <v>3170</v>
      </c>
      <c r="AV55" s="1017"/>
      <c r="AW55" s="1044" t="s">
        <v>3079</v>
      </c>
      <c r="AX55" s="1020"/>
      <c r="AY55" s="1020"/>
      <c r="AZ55" s="1020"/>
      <c r="BA55" s="1017"/>
      <c r="BB55" s="1017" t="s">
        <v>145</v>
      </c>
      <c r="BC55" s="1017" t="s">
        <v>146</v>
      </c>
      <c r="BD55" s="1021"/>
      <c r="BE55" s="1017"/>
      <c r="BF55" s="1017"/>
      <c r="BG55" s="1028"/>
      <c r="BH55" s="1027"/>
      <c r="BI55" s="1028"/>
      <c r="BJ55" s="1027"/>
      <c r="BK55" s="1027"/>
    </row>
    <row r="56" ht="54.950000000000003" customHeight="1">
      <c r="A56" s="1020"/>
      <c r="B56" s="1020" t="s">
        <v>62</v>
      </c>
      <c r="C56" s="1020" t="s">
        <v>63</v>
      </c>
      <c r="D56" s="1016" t="s">
        <v>64</v>
      </c>
      <c r="E56" s="1016" t="s">
        <v>4995</v>
      </c>
      <c r="F56" s="1017" t="s">
        <v>1807</v>
      </c>
      <c r="G56" s="1017" t="s">
        <v>857</v>
      </c>
      <c r="H56" s="1016" t="s">
        <v>5040</v>
      </c>
      <c r="I56" s="1018" t="s">
        <v>577</v>
      </c>
      <c r="J56" s="1017" t="s">
        <v>578</v>
      </c>
      <c r="K56" s="1019" t="s">
        <v>579</v>
      </c>
      <c r="L56" s="1032" t="s">
        <v>580</v>
      </c>
      <c r="M56" s="1019" t="s">
        <v>581</v>
      </c>
      <c r="N56" s="1019" t="s">
        <v>6878</v>
      </c>
      <c r="O56" s="1020" t="s">
        <v>397</v>
      </c>
      <c r="P56" s="1020" t="s">
        <v>76</v>
      </c>
      <c r="Q56" s="1021" t="s">
        <v>398</v>
      </c>
      <c r="R56" s="1022">
        <v>42861</v>
      </c>
      <c r="S56" s="1018">
        <v>15</v>
      </c>
      <c r="T56" s="1017">
        <v>48339</v>
      </c>
      <c r="U56" s="1016" t="s">
        <v>100</v>
      </c>
      <c r="V56" s="1028"/>
      <c r="W56" s="1021" t="s">
        <v>399</v>
      </c>
      <c r="X56" s="1018">
        <v>100</v>
      </c>
      <c r="Y56" s="1018"/>
      <c r="Z56" s="1021" t="s">
        <v>399</v>
      </c>
      <c r="AA56" s="1016" t="s">
        <v>400</v>
      </c>
      <c r="AB56" s="1018"/>
      <c r="AC56" s="1021" t="s">
        <v>399</v>
      </c>
      <c r="AD56" s="1019">
        <v>24</v>
      </c>
      <c r="AE56" s="1034">
        <v>44650</v>
      </c>
      <c r="AF56" s="1025">
        <v>45380</v>
      </c>
      <c r="AG56" s="1017" t="s">
        <v>82</v>
      </c>
      <c r="AH56" s="1017" t="s">
        <v>83</v>
      </c>
      <c r="AI56" s="1021" t="s">
        <v>6879</v>
      </c>
      <c r="AJ56" s="1017" t="s">
        <v>143</v>
      </c>
      <c r="AK56" s="1025" t="s">
        <v>6520</v>
      </c>
      <c r="AL56" s="1021"/>
      <c r="AM56" s="1021" t="s">
        <v>86</v>
      </c>
      <c r="AN56" s="1021" t="s">
        <v>87</v>
      </c>
      <c r="AO56" s="1021" t="s">
        <v>88</v>
      </c>
      <c r="AP56" s="1018" t="s">
        <v>584</v>
      </c>
      <c r="AQ56" s="1026"/>
      <c r="AR56" s="1025"/>
      <c r="AS56" s="1021" t="s">
        <v>91</v>
      </c>
      <c r="AT56" s="1020" t="s">
        <v>385</v>
      </c>
      <c r="AU56" s="1020">
        <v>4010</v>
      </c>
      <c r="AV56" s="1017"/>
      <c r="AW56" s="1017"/>
      <c r="AX56" s="1020"/>
      <c r="AY56" s="1020"/>
      <c r="AZ56" s="1020"/>
      <c r="BA56" s="1017" t="s">
        <v>221</v>
      </c>
      <c r="BB56" s="1017" t="s">
        <v>403</v>
      </c>
      <c r="BC56" s="1017" t="s">
        <v>404</v>
      </c>
      <c r="BD56" s="1021">
        <v>3160</v>
      </c>
      <c r="BE56" s="1017"/>
      <c r="BF56" s="1017"/>
      <c r="BG56" s="1028" t="s">
        <v>2218</v>
      </c>
      <c r="BH56" s="1027"/>
      <c r="BI56" s="1028"/>
      <c r="BJ56" s="1027"/>
      <c r="BK56" s="1027"/>
    </row>
    <row r="57" ht="54.950000000000003" customHeight="1">
      <c r="A57" s="1020"/>
      <c r="B57" s="1020" t="s">
        <v>62</v>
      </c>
      <c r="C57" s="1020" t="s">
        <v>63</v>
      </c>
      <c r="D57" s="1016" t="s">
        <v>64</v>
      </c>
      <c r="E57" s="1016">
        <v>600</v>
      </c>
      <c r="F57" s="1017" t="s">
        <v>5186</v>
      </c>
      <c r="G57" s="1028"/>
      <c r="H57" s="1028"/>
      <c r="I57" s="1018" t="s">
        <v>5260</v>
      </c>
      <c r="J57" s="1017" t="s">
        <v>5357</v>
      </c>
      <c r="K57" s="1019" t="s">
        <v>5262</v>
      </c>
      <c r="L57" s="1019" t="s">
        <v>5263</v>
      </c>
      <c r="M57" s="1019" t="s">
        <v>5264</v>
      </c>
      <c r="N57" s="1028">
        <v>670</v>
      </c>
      <c r="O57" s="1020" t="s">
        <v>5265</v>
      </c>
      <c r="P57" s="1020" t="s">
        <v>76</v>
      </c>
      <c r="Q57" s="1021"/>
      <c r="R57" s="1040">
        <v>2013</v>
      </c>
      <c r="S57" s="1018">
        <v>12</v>
      </c>
      <c r="T57" s="1017"/>
      <c r="U57" s="1028"/>
      <c r="V57" s="1028"/>
      <c r="W57" s="1028"/>
      <c r="X57" s="1028"/>
      <c r="Y57" s="1028"/>
      <c r="Z57" s="1028"/>
      <c r="AA57" s="1016" t="s">
        <v>5267</v>
      </c>
      <c r="AB57" s="1028"/>
      <c r="AC57" s="1021" t="s">
        <v>141</v>
      </c>
      <c r="AD57" s="1028">
        <v>24</v>
      </c>
      <c r="AE57" s="1022">
        <v>44874</v>
      </c>
      <c r="AF57" s="1025">
        <f t="shared" ref="AF57:AF110" si="159">IF(AD57=0,0,IF(AE57="","",EDATE(AE57,AD57)-DAY(1)))</f>
        <v>45604</v>
      </c>
      <c r="AG57" s="1017" t="s">
        <v>82</v>
      </c>
      <c r="AH57" s="1017" t="s">
        <v>3785</v>
      </c>
      <c r="AI57" s="1028" t="s">
        <v>6962</v>
      </c>
      <c r="AJ57" s="1017" t="s">
        <v>295</v>
      </c>
      <c r="AK57" s="1025" t="str">
        <f ca="1">IF(AE57=0,"нет данных",IF(TODAY()&lt;AF57-30,"поверен",IF(TODAY()&gt;AF57,"ПРОСРОЧЕН")))</f>
        <v>ПРОСРОЧЕН</v>
      </c>
      <c r="AL57" s="1027"/>
      <c r="AM57" s="1021" t="s">
        <v>86</v>
      </c>
      <c r="AN57" s="1021" t="s">
        <v>6802</v>
      </c>
      <c r="AO57" s="1021" t="s">
        <v>88</v>
      </c>
      <c r="AP57" s="1028" t="s">
        <v>6963</v>
      </c>
      <c r="AQ57" s="1027"/>
      <c r="AR57" s="1027"/>
      <c r="AS57" s="1021" t="s">
        <v>91</v>
      </c>
      <c r="AT57" s="1028" t="s">
        <v>385</v>
      </c>
      <c r="AU57" s="1027"/>
      <c r="AV57" s="1022">
        <v>44760</v>
      </c>
      <c r="AW57" s="1017"/>
      <c r="AX57" s="1027"/>
      <c r="AY57" s="1027"/>
      <c r="AZ57" s="1027"/>
      <c r="BA57" s="1027"/>
      <c r="BB57" s="1017" t="s">
        <v>5270</v>
      </c>
      <c r="BC57" s="1017"/>
      <c r="BD57" s="1021"/>
      <c r="BE57" s="1027"/>
      <c r="BF57" s="1027"/>
      <c r="BG57" s="1028"/>
      <c r="BH57" s="1027"/>
      <c r="BI57" s="1026" t="s">
        <v>5271</v>
      </c>
      <c r="BJ57" s="1026" t="s">
        <v>5272</v>
      </c>
      <c r="BK57" s="1026" t="s">
        <v>5273</v>
      </c>
    </row>
    <row r="58" ht="54.950000000000003" customHeight="1">
      <c r="A58" s="1020"/>
      <c r="B58" s="1020" t="s">
        <v>62</v>
      </c>
      <c r="C58" s="1020" t="s">
        <v>63</v>
      </c>
      <c r="D58" s="1016" t="s">
        <v>64</v>
      </c>
      <c r="E58" s="1016">
        <v>500</v>
      </c>
      <c r="F58" s="1017" t="s">
        <v>5084</v>
      </c>
      <c r="G58" s="1017" t="s">
        <v>6964</v>
      </c>
      <c r="H58" s="1016" t="s">
        <v>5160</v>
      </c>
      <c r="I58" s="1018" t="s">
        <v>2316</v>
      </c>
      <c r="J58" s="1017" t="s">
        <v>2422</v>
      </c>
      <c r="K58" s="1019" t="s">
        <v>2318</v>
      </c>
      <c r="L58" s="1019" t="s">
        <v>2319</v>
      </c>
      <c r="M58" s="1017" t="s">
        <v>2320</v>
      </c>
      <c r="N58" s="1019">
        <v>52574</v>
      </c>
      <c r="O58" s="1018" t="s">
        <v>2321</v>
      </c>
      <c r="P58" s="1020" t="s">
        <v>76</v>
      </c>
      <c r="Q58" s="1021" t="s">
        <v>1193</v>
      </c>
      <c r="R58" s="1037">
        <v>42005</v>
      </c>
      <c r="S58" s="1018">
        <v>10</v>
      </c>
      <c r="T58" s="1017">
        <f t="shared" si="157"/>
        <v>45657</v>
      </c>
      <c r="U58" s="1016">
        <v>0.10000000000000001</v>
      </c>
      <c r="V58" s="1020" t="str">
        <f t="shared" si="155"/>
        <v>м</v>
      </c>
      <c r="W58" s="1020" t="str">
        <f t="shared" si="156"/>
        <v>м/c</v>
      </c>
      <c r="X58" s="1018">
        <v>30</v>
      </c>
      <c r="Y58" s="1018" t="s">
        <v>325</v>
      </c>
      <c r="Z58" s="1021" t="s">
        <v>2322</v>
      </c>
      <c r="AA58" s="1016" t="s">
        <v>2323</v>
      </c>
      <c r="AB58" s="1018" t="s">
        <v>325</v>
      </c>
      <c r="AC58" s="1021" t="s">
        <v>2324</v>
      </c>
      <c r="AD58" s="1019">
        <v>12</v>
      </c>
      <c r="AE58" s="1034">
        <v>45247</v>
      </c>
      <c r="AF58" s="1025">
        <f t="shared" si="159"/>
        <v>45612</v>
      </c>
      <c r="AG58" s="1017" t="s">
        <v>82</v>
      </c>
      <c r="AH58" s="1017" t="s">
        <v>83</v>
      </c>
      <c r="AI58" s="1021" t="s">
        <v>6965</v>
      </c>
      <c r="AJ58" s="1017" t="s">
        <v>85</v>
      </c>
      <c r="AK58" s="1025" t="str">
        <f ca="1">IF(AE58=0,"нет данных",IF(TODAY()&lt;AF58-30,"поверен",IF(TODAY()&gt;AF58,"ЗАМЕНИТЬ","ПРОСРОЧЕН")))</f>
        <v>ЗАМЕНИТЬ</v>
      </c>
      <c r="AL58" s="1021"/>
      <c r="AM58" s="1021" t="s">
        <v>86</v>
      </c>
      <c r="AN58" s="1021" t="s">
        <v>87</v>
      </c>
      <c r="AO58" s="1021" t="s">
        <v>88</v>
      </c>
      <c r="AP58" s="1018" t="s">
        <v>2326</v>
      </c>
      <c r="AQ58" s="1026"/>
      <c r="AR58" s="1025"/>
      <c r="AS58" s="1021" t="s">
        <v>91</v>
      </c>
      <c r="AT58" s="1020" t="s">
        <v>385</v>
      </c>
      <c r="AU58" s="1020"/>
      <c r="AV58" s="1017"/>
      <c r="AW58" s="1017"/>
      <c r="AX58" s="1020"/>
      <c r="AY58" s="1020"/>
      <c r="AZ58" s="1020"/>
      <c r="BA58" s="1017"/>
      <c r="BB58" s="1017" t="s">
        <v>2327</v>
      </c>
      <c r="BC58" s="1017" t="s">
        <v>2328</v>
      </c>
      <c r="BD58" s="1021">
        <v>3661</v>
      </c>
      <c r="BE58" s="1017"/>
      <c r="BF58" s="1017"/>
      <c r="BG58" s="1020" t="s">
        <v>6966</v>
      </c>
      <c r="BH58" s="1043"/>
      <c r="BI58" s="1026" t="s">
        <v>2337</v>
      </c>
      <c r="BJ58" s="1026" t="s">
        <v>2338</v>
      </c>
      <c r="BK58" s="1026" t="s">
        <v>880</v>
      </c>
    </row>
    <row r="59" s="2" customFormat="1" ht="60" customHeight="1">
      <c r="A59" s="1020"/>
      <c r="B59" s="1020" t="s">
        <v>62</v>
      </c>
      <c r="C59" s="1020" t="s">
        <v>63</v>
      </c>
      <c r="D59" s="1016" t="s">
        <v>64</v>
      </c>
      <c r="E59" s="1016">
        <v>600</v>
      </c>
      <c r="F59" s="1017" t="s">
        <v>5186</v>
      </c>
      <c r="G59" s="1028"/>
      <c r="H59" s="1028"/>
      <c r="I59" s="1018" t="s">
        <v>5260</v>
      </c>
      <c r="J59" s="1017" t="s">
        <v>5357</v>
      </c>
      <c r="K59" s="1019" t="s">
        <v>5262</v>
      </c>
      <c r="L59" s="1019" t="s">
        <v>5263</v>
      </c>
      <c r="M59" s="1019" t="s">
        <v>5264</v>
      </c>
      <c r="N59" s="1028">
        <v>985</v>
      </c>
      <c r="O59" s="1020" t="s">
        <v>5265</v>
      </c>
      <c r="P59" s="1020" t="s">
        <v>76</v>
      </c>
      <c r="Q59" s="1021" t="s">
        <v>1193</v>
      </c>
      <c r="R59" s="1022">
        <v>44131</v>
      </c>
      <c r="S59" s="1018">
        <v>12</v>
      </c>
      <c r="T59" s="1017">
        <v>45591</v>
      </c>
      <c r="U59" s="1028">
        <v>-2</v>
      </c>
      <c r="V59" s="1028" t="s">
        <v>994</v>
      </c>
      <c r="W59" s="1028" t="s">
        <v>994</v>
      </c>
      <c r="X59" s="1028">
        <v>2</v>
      </c>
      <c r="Y59" s="1028" t="s">
        <v>994</v>
      </c>
      <c r="Z59" s="1028" t="s">
        <v>994</v>
      </c>
      <c r="AA59" s="1016" t="s">
        <v>5267</v>
      </c>
      <c r="AB59" s="1028"/>
      <c r="AC59" s="1021" t="s">
        <v>141</v>
      </c>
      <c r="AD59" s="1028">
        <v>24</v>
      </c>
      <c r="AE59" s="1022">
        <v>45093</v>
      </c>
      <c r="AF59" s="1025">
        <f t="shared" si="159"/>
        <v>45823</v>
      </c>
      <c r="AG59" s="1017" t="s">
        <v>82</v>
      </c>
      <c r="AH59" s="1017" t="s">
        <v>83</v>
      </c>
      <c r="AI59" s="1028" t="s">
        <v>6967</v>
      </c>
      <c r="AJ59" s="1017" t="s">
        <v>295</v>
      </c>
      <c r="AK59" s="1025" t="str">
        <f ca="1">IF(AE59=0,"нет данных",IF(TODAY()&lt;AF59-30,"поверен",IF(TODAY()&gt;AF59,"ПРОСРОЧЕН")))</f>
        <v>ПРОСРОЧЕН</v>
      </c>
      <c r="AL59" s="1027"/>
      <c r="AM59" s="1021" t="s">
        <v>86</v>
      </c>
      <c r="AN59" s="1021" t="s">
        <v>6802</v>
      </c>
      <c r="AO59" s="1021" t="s">
        <v>88</v>
      </c>
      <c r="AP59" s="1028" t="s">
        <v>6963</v>
      </c>
      <c r="AQ59" s="1022">
        <v>44811</v>
      </c>
      <c r="AR59" s="1027"/>
      <c r="AS59" s="1021" t="s">
        <v>91</v>
      </c>
      <c r="AT59" s="1028" t="s">
        <v>385</v>
      </c>
      <c r="AU59" s="1028"/>
      <c r="AV59" s="1022">
        <v>44811</v>
      </c>
      <c r="AW59" s="1017"/>
      <c r="AX59" s="1027"/>
      <c r="AY59" s="1027"/>
      <c r="AZ59" s="1027"/>
      <c r="BA59" s="1027"/>
      <c r="BB59" s="1017" t="s">
        <v>5270</v>
      </c>
      <c r="BC59" s="1017"/>
      <c r="BD59" s="1021"/>
      <c r="BE59" s="1027"/>
      <c r="BF59" s="1027"/>
      <c r="BG59" s="1028" t="s">
        <v>6968</v>
      </c>
      <c r="BH59" s="1027"/>
      <c r="BI59" s="1026" t="s">
        <v>5271</v>
      </c>
      <c r="BJ59" s="1026" t="s">
        <v>5272</v>
      </c>
      <c r="BK59" s="1026" t="s">
        <v>5273</v>
      </c>
    </row>
    <row r="60" s="2" customFormat="1" ht="45" customHeight="1">
      <c r="A60" s="1020"/>
      <c r="B60" s="1020" t="s">
        <v>62</v>
      </c>
      <c r="C60" s="1020" t="s">
        <v>63</v>
      </c>
      <c r="D60" s="1016" t="s">
        <v>64</v>
      </c>
      <c r="E60" s="1016" t="s">
        <v>3190</v>
      </c>
      <c r="F60" s="1017" t="s">
        <v>3191</v>
      </c>
      <c r="G60" s="1017" t="s">
        <v>1049</v>
      </c>
      <c r="H60" s="1016" t="s">
        <v>6969</v>
      </c>
      <c r="I60" s="1018" t="s">
        <v>617</v>
      </c>
      <c r="J60" s="1017" t="s">
        <v>618</v>
      </c>
      <c r="K60" s="1019" t="s">
        <v>619</v>
      </c>
      <c r="L60" s="1019" t="s">
        <v>6970</v>
      </c>
      <c r="M60" s="1019" t="s">
        <v>621</v>
      </c>
      <c r="N60" s="1019">
        <v>8526</v>
      </c>
      <c r="O60" s="1020" t="s">
        <v>623</v>
      </c>
      <c r="P60" s="1020" t="s">
        <v>76</v>
      </c>
      <c r="Q60" s="1021" t="s">
        <v>398</v>
      </c>
      <c r="R60" s="1037">
        <v>42005</v>
      </c>
      <c r="S60" s="1018">
        <v>10</v>
      </c>
      <c r="T60" s="1017">
        <f t="shared" si="157"/>
        <v>45657</v>
      </c>
      <c r="U60" s="1016" t="s">
        <v>100</v>
      </c>
      <c r="V60" s="1028" t="str">
        <f t="shared" si="155"/>
        <v/>
      </c>
      <c r="W60" s="1028" t="str">
        <f t="shared" si="156"/>
        <v>%НКПР</v>
      </c>
      <c r="X60" s="1018">
        <v>100</v>
      </c>
      <c r="Y60" s="1018"/>
      <c r="Z60" s="1021" t="s">
        <v>399</v>
      </c>
      <c r="AA60" s="1016" t="s">
        <v>400</v>
      </c>
      <c r="AB60" s="1018"/>
      <c r="AC60" s="1021" t="s">
        <v>399</v>
      </c>
      <c r="AD60" s="1019">
        <v>12</v>
      </c>
      <c r="AE60" s="1034">
        <v>45279</v>
      </c>
      <c r="AF60" s="1025">
        <f t="shared" si="159"/>
        <v>45644</v>
      </c>
      <c r="AG60" s="1017" t="s">
        <v>82</v>
      </c>
      <c r="AH60" s="1017" t="s">
        <v>83</v>
      </c>
      <c r="AI60" s="1021" t="s">
        <v>6971</v>
      </c>
      <c r="AJ60" s="1017" t="s">
        <v>143</v>
      </c>
      <c r="AK60" s="1025" t="str">
        <f t="shared" ref="AK60:AK105" ca="1" si="160">IF(AE60=0,"нет данных",IF(TODAY()&lt;AF60-30,"поверен",IF(TODAY()&gt;AF60,"ЗАМЕНИТЬ","ПРОСРОЧЕН")))</f>
        <v>ЗАМЕНИТЬ</v>
      </c>
      <c r="AL60" s="1021"/>
      <c r="AM60" s="1021" t="s">
        <v>86</v>
      </c>
      <c r="AN60" s="1021" t="s">
        <v>87</v>
      </c>
      <c r="AO60" s="1021" t="s">
        <v>88</v>
      </c>
      <c r="AP60" s="1018" t="s">
        <v>6972</v>
      </c>
      <c r="AQ60" s="1026"/>
      <c r="AR60" s="1025"/>
      <c r="AS60" s="1021" t="s">
        <v>91</v>
      </c>
      <c r="AT60" s="1020" t="s">
        <v>385</v>
      </c>
      <c r="AU60" s="1020"/>
      <c r="AV60" s="1017"/>
      <c r="AW60" s="1017"/>
      <c r="AX60" s="1020"/>
      <c r="AY60" s="1020"/>
      <c r="AZ60" s="1020"/>
      <c r="BA60" s="1017"/>
      <c r="BB60" s="1017" t="s">
        <v>403</v>
      </c>
      <c r="BC60" s="1017" t="s">
        <v>404</v>
      </c>
      <c r="BD60" s="1021">
        <v>3160</v>
      </c>
      <c r="BE60" s="1017"/>
      <c r="BF60" s="1017"/>
      <c r="BG60" s="1028" t="s">
        <v>6973</v>
      </c>
      <c r="BH60" s="1027"/>
      <c r="BI60" s="1026"/>
      <c r="BJ60" s="1026" t="s">
        <v>6974</v>
      </c>
      <c r="BK60" s="1026" t="s">
        <v>588</v>
      </c>
    </row>
    <row r="61" s="2" customFormat="1" ht="41.25" customHeight="1">
      <c r="A61" s="1020"/>
      <c r="B61" s="1020" t="s">
        <v>62</v>
      </c>
      <c r="C61" s="1020" t="s">
        <v>63</v>
      </c>
      <c r="D61" s="1016" t="s">
        <v>64</v>
      </c>
      <c r="E61" s="1016" t="s">
        <v>3190</v>
      </c>
      <c r="F61" s="1017" t="s">
        <v>3191</v>
      </c>
      <c r="G61" s="1017" t="s">
        <v>1049</v>
      </c>
      <c r="H61" s="1016" t="s">
        <v>6975</v>
      </c>
      <c r="I61" s="1018" t="s">
        <v>617</v>
      </c>
      <c r="J61" s="1017" t="s">
        <v>618</v>
      </c>
      <c r="K61" s="1019" t="s">
        <v>619</v>
      </c>
      <c r="L61" s="1019" t="s">
        <v>6970</v>
      </c>
      <c r="M61" s="1019" t="s">
        <v>621</v>
      </c>
      <c r="N61" s="1019">
        <v>8584</v>
      </c>
      <c r="O61" s="1020" t="s">
        <v>623</v>
      </c>
      <c r="P61" s="1020" t="s">
        <v>76</v>
      </c>
      <c r="Q61" s="1021" t="s">
        <v>398</v>
      </c>
      <c r="R61" s="1037">
        <v>42005</v>
      </c>
      <c r="S61" s="1018">
        <v>10</v>
      </c>
      <c r="T61" s="1017">
        <f t="shared" si="157"/>
        <v>45657</v>
      </c>
      <c r="U61" s="1016" t="s">
        <v>100</v>
      </c>
      <c r="V61" s="1028" t="str">
        <f t="shared" si="155"/>
        <v/>
      </c>
      <c r="W61" s="1028" t="str">
        <f t="shared" si="156"/>
        <v>%НКПР</v>
      </c>
      <c r="X61" s="1018">
        <v>100</v>
      </c>
      <c r="Y61" s="1018"/>
      <c r="Z61" s="1021" t="s">
        <v>399</v>
      </c>
      <c r="AA61" s="1016" t="s">
        <v>400</v>
      </c>
      <c r="AB61" s="1018"/>
      <c r="AC61" s="1021" t="s">
        <v>399</v>
      </c>
      <c r="AD61" s="1019">
        <v>12</v>
      </c>
      <c r="AE61" s="1034">
        <v>45280</v>
      </c>
      <c r="AF61" s="1025">
        <f t="shared" si="159"/>
        <v>45645</v>
      </c>
      <c r="AG61" s="1017" t="s">
        <v>82</v>
      </c>
      <c r="AH61" s="1017" t="s">
        <v>83</v>
      </c>
      <c r="AI61" s="1021" t="s">
        <v>6976</v>
      </c>
      <c r="AJ61" s="1017" t="s">
        <v>143</v>
      </c>
      <c r="AK61" s="1025" t="str">
        <f t="shared" ca="1" si="160"/>
        <v>ЗАМЕНИТЬ</v>
      </c>
      <c r="AL61" s="1021"/>
      <c r="AM61" s="1021" t="s">
        <v>86</v>
      </c>
      <c r="AN61" s="1021" t="s">
        <v>87</v>
      </c>
      <c r="AO61" s="1021" t="s">
        <v>88</v>
      </c>
      <c r="AP61" s="1018" t="s">
        <v>6972</v>
      </c>
      <c r="AQ61" s="1026"/>
      <c r="AR61" s="1025"/>
      <c r="AS61" s="1021" t="s">
        <v>91</v>
      </c>
      <c r="AT61" s="1020" t="s">
        <v>385</v>
      </c>
      <c r="AU61" s="1020"/>
      <c r="AV61" s="1017"/>
      <c r="AW61" s="1017"/>
      <c r="AX61" s="1020"/>
      <c r="AY61" s="1020"/>
      <c r="AZ61" s="1020"/>
      <c r="BA61" s="1017"/>
      <c r="BB61" s="1017" t="s">
        <v>403</v>
      </c>
      <c r="BC61" s="1017" t="s">
        <v>404</v>
      </c>
      <c r="BD61" s="1021">
        <v>3160</v>
      </c>
      <c r="BE61" s="1017"/>
      <c r="BF61" s="1017"/>
      <c r="BG61" s="1028" t="s">
        <v>6973</v>
      </c>
      <c r="BH61" s="1027"/>
      <c r="BI61" s="1026"/>
      <c r="BJ61" s="1026" t="s">
        <v>6974</v>
      </c>
      <c r="BK61" s="1026" t="s">
        <v>588</v>
      </c>
    </row>
    <row r="62" s="1" customFormat="1" ht="60" customHeight="1">
      <c r="A62" s="1020"/>
      <c r="B62" s="1020" t="s">
        <v>62</v>
      </c>
      <c r="C62" s="1020" t="s">
        <v>63</v>
      </c>
      <c r="D62" s="1016" t="s">
        <v>64</v>
      </c>
      <c r="E62" s="1016" t="s">
        <v>4759</v>
      </c>
      <c r="F62" s="1017" t="s">
        <v>4760</v>
      </c>
      <c r="G62" s="1017" t="s">
        <v>4764</v>
      </c>
      <c r="H62" s="1016" t="s">
        <v>4765</v>
      </c>
      <c r="I62" s="1018" t="s">
        <v>1782</v>
      </c>
      <c r="J62" s="1017" t="s">
        <v>1783</v>
      </c>
      <c r="K62" s="1019" t="s">
        <v>1784</v>
      </c>
      <c r="L62" s="1019" t="s">
        <v>1785</v>
      </c>
      <c r="M62" s="1019" t="s">
        <v>6977</v>
      </c>
      <c r="N62" s="1019" t="s">
        <v>6978</v>
      </c>
      <c r="O62" s="1020" t="s">
        <v>1788</v>
      </c>
      <c r="P62" s="1020" t="s">
        <v>76</v>
      </c>
      <c r="Q62" s="1021" t="s">
        <v>289</v>
      </c>
      <c r="R62" s="1037">
        <v>42736</v>
      </c>
      <c r="S62" s="1018">
        <v>14</v>
      </c>
      <c r="T62" s="1017">
        <f t="shared" si="157"/>
        <v>47848.800000000003</v>
      </c>
      <c r="U62" s="1016" t="s">
        <v>1789</v>
      </c>
      <c r="V62" s="1020" t="str">
        <f t="shared" si="155"/>
        <v/>
      </c>
      <c r="W62" s="1020" t="str">
        <f t="shared" si="156"/>
        <v>м</v>
      </c>
      <c r="X62" s="1018" t="s">
        <v>1790</v>
      </c>
      <c r="Y62" s="1018"/>
      <c r="Z62" s="1021" t="s">
        <v>325</v>
      </c>
      <c r="AA62" s="1016" t="s">
        <v>326</v>
      </c>
      <c r="AB62" s="1018" t="s">
        <v>325</v>
      </c>
      <c r="AC62" s="1021" t="s">
        <v>325</v>
      </c>
      <c r="AD62" s="1019">
        <v>24</v>
      </c>
      <c r="AE62" s="1034">
        <v>45034</v>
      </c>
      <c r="AF62" s="1025">
        <f t="shared" si="159"/>
        <v>45764</v>
      </c>
      <c r="AG62" s="1025" t="s">
        <v>1480</v>
      </c>
      <c r="AH62" s="1025" t="s">
        <v>83</v>
      </c>
      <c r="AI62" s="1021" t="s">
        <v>6979</v>
      </c>
      <c r="AJ62" s="1017" t="s">
        <v>143</v>
      </c>
      <c r="AK62" s="1025" t="str">
        <f t="shared" ca="1" si="160"/>
        <v>ЗАМЕНИТЬ</v>
      </c>
      <c r="AL62" s="1021"/>
      <c r="AM62" s="1021" t="s">
        <v>86</v>
      </c>
      <c r="AN62" s="1021" t="s">
        <v>87</v>
      </c>
      <c r="AO62" s="1021" t="s">
        <v>88</v>
      </c>
      <c r="AP62" s="1018"/>
      <c r="AQ62" s="1026"/>
      <c r="AR62" s="1025"/>
      <c r="AS62" s="1021" t="s">
        <v>91</v>
      </c>
      <c r="AT62" s="1020" t="s">
        <v>385</v>
      </c>
      <c r="AU62" s="1020">
        <v>3453</v>
      </c>
      <c r="AV62" s="1017">
        <v>44326</v>
      </c>
      <c r="AW62" s="1017"/>
      <c r="AX62" s="1020"/>
      <c r="AY62" s="1020"/>
      <c r="AZ62" s="1020"/>
      <c r="BA62" s="1017" t="s">
        <v>221</v>
      </c>
      <c r="BB62" s="1017" t="s">
        <v>329</v>
      </c>
      <c r="BC62" s="1017" t="s">
        <v>298</v>
      </c>
      <c r="BD62" s="1021">
        <v>2971</v>
      </c>
      <c r="BE62" s="1017"/>
      <c r="BF62" s="1017"/>
      <c r="BG62" s="1020" t="s">
        <v>6980</v>
      </c>
      <c r="BH62" s="1043"/>
      <c r="BI62" s="1026" t="s">
        <v>1792</v>
      </c>
      <c r="BJ62" s="1026" t="s">
        <v>1344</v>
      </c>
      <c r="BK62" s="1026" t="s">
        <v>302</v>
      </c>
    </row>
    <row r="63" s="2" customFormat="1" ht="60" customHeight="1">
      <c r="A63" s="1020"/>
      <c r="B63" s="1020" t="s">
        <v>62</v>
      </c>
      <c r="C63" s="1020" t="s">
        <v>63</v>
      </c>
      <c r="D63" s="1016" t="s">
        <v>64</v>
      </c>
      <c r="E63" s="1016" t="s">
        <v>3202</v>
      </c>
      <c r="F63" s="1017" t="s">
        <v>3147</v>
      </c>
      <c r="G63" s="1017" t="s">
        <v>1332</v>
      </c>
      <c r="H63" s="1016" t="s">
        <v>6981</v>
      </c>
      <c r="I63" s="1018" t="s">
        <v>6982</v>
      </c>
      <c r="J63" s="1017" t="s">
        <v>6983</v>
      </c>
      <c r="K63" s="1019" t="s">
        <v>131</v>
      </c>
      <c r="L63" s="1032" t="s">
        <v>151</v>
      </c>
      <c r="M63" s="1017" t="s">
        <v>3308</v>
      </c>
      <c r="N63" s="1019" t="s">
        <v>6984</v>
      </c>
      <c r="O63" s="1020" t="s">
        <v>153</v>
      </c>
      <c r="P63" s="1020" t="s">
        <v>154</v>
      </c>
      <c r="Q63" s="1021" t="s">
        <v>137</v>
      </c>
      <c r="R63" s="1022" t="s">
        <v>4812</v>
      </c>
      <c r="S63" s="1029">
        <v>12</v>
      </c>
      <c r="T63" s="1017">
        <v>46295.400000000001</v>
      </c>
      <c r="U63" s="1016" t="s">
        <v>100</v>
      </c>
      <c r="V63" s="1028" t="s">
        <v>138</v>
      </c>
      <c r="W63" s="1028" t="s">
        <v>139</v>
      </c>
      <c r="X63" s="1018">
        <v>1</v>
      </c>
      <c r="Y63" s="1018" t="s">
        <v>138</v>
      </c>
      <c r="Z63" s="1021" t="s">
        <v>139</v>
      </c>
      <c r="AA63" s="1016" t="s">
        <v>6985</v>
      </c>
      <c r="AB63" s="1018"/>
      <c r="AC63" s="1021" t="s">
        <v>141</v>
      </c>
      <c r="AD63" s="1019">
        <v>36</v>
      </c>
      <c r="AE63" s="1034">
        <v>45297</v>
      </c>
      <c r="AF63" s="1025">
        <v>46392</v>
      </c>
      <c r="AG63" s="1017" t="s">
        <v>82</v>
      </c>
      <c r="AH63" s="1017" t="s">
        <v>83</v>
      </c>
      <c r="AI63" s="1021" t="s">
        <v>6986</v>
      </c>
      <c r="AJ63" s="1017" t="s">
        <v>143</v>
      </c>
      <c r="AK63" s="1025" t="s">
        <v>6520</v>
      </c>
      <c r="AL63" s="1021"/>
      <c r="AM63" s="1021" t="s">
        <v>86</v>
      </c>
      <c r="AN63" s="1021" t="s">
        <v>87</v>
      </c>
      <c r="AO63" s="1021" t="s">
        <v>88</v>
      </c>
      <c r="AP63" s="1018"/>
      <c r="AQ63" s="1026"/>
      <c r="AR63" s="1025"/>
      <c r="AS63" s="1021" t="s">
        <v>91</v>
      </c>
      <c r="AT63" s="1020" t="s">
        <v>385</v>
      </c>
      <c r="AU63" s="1020"/>
      <c r="AV63" s="1017"/>
      <c r="AW63" s="1017"/>
      <c r="AX63" s="1020"/>
      <c r="AY63" s="1020"/>
      <c r="AZ63" s="1020"/>
      <c r="BA63" s="1017"/>
      <c r="BB63" s="1017" t="s">
        <v>145</v>
      </c>
      <c r="BC63" s="1017" t="s">
        <v>146</v>
      </c>
      <c r="BD63" s="1021" t="s">
        <v>647</v>
      </c>
      <c r="BE63" s="1017"/>
      <c r="BF63" s="1017"/>
      <c r="BG63" s="1028" t="s">
        <v>6987</v>
      </c>
      <c r="BH63" s="1027"/>
      <c r="BI63" s="1028"/>
      <c r="BJ63" s="1027"/>
      <c r="BK63" s="1027"/>
      <c r="BL63" s="2" t="s">
        <v>6988</v>
      </c>
    </row>
    <row r="64" s="2" customFormat="1" ht="60" customHeight="1">
      <c r="A64" s="1020"/>
      <c r="B64" s="1020" t="s">
        <v>62</v>
      </c>
      <c r="C64" s="1020" t="s">
        <v>63</v>
      </c>
      <c r="D64" s="1016" t="s">
        <v>64</v>
      </c>
      <c r="E64" s="1016" t="s">
        <v>3202</v>
      </c>
      <c r="F64" s="1017" t="s">
        <v>3147</v>
      </c>
      <c r="G64" s="1017" t="s">
        <v>1332</v>
      </c>
      <c r="H64" s="1016" t="s">
        <v>6989</v>
      </c>
      <c r="I64" s="1018" t="s">
        <v>6982</v>
      </c>
      <c r="J64" s="1017" t="s">
        <v>6983</v>
      </c>
      <c r="K64" s="1019" t="s">
        <v>131</v>
      </c>
      <c r="L64" s="1032" t="s">
        <v>151</v>
      </c>
      <c r="M64" s="1017" t="s">
        <v>6990</v>
      </c>
      <c r="N64" s="1019">
        <v>9659979</v>
      </c>
      <c r="O64" s="1020" t="s">
        <v>153</v>
      </c>
      <c r="P64" s="1020" t="s">
        <v>154</v>
      </c>
      <c r="Q64" s="1021" t="s">
        <v>137</v>
      </c>
      <c r="R64" s="1022" t="s">
        <v>4812</v>
      </c>
      <c r="S64" s="1029">
        <v>12</v>
      </c>
      <c r="T64" s="1017">
        <v>46295.400000000001</v>
      </c>
      <c r="U64" s="1016" t="s">
        <v>100</v>
      </c>
      <c r="V64" s="1028" t="s">
        <v>138</v>
      </c>
      <c r="W64" s="1028" t="s">
        <v>139</v>
      </c>
      <c r="X64" s="1018">
        <v>1</v>
      </c>
      <c r="Y64" s="1018" t="s">
        <v>138</v>
      </c>
      <c r="Z64" s="1021" t="s">
        <v>139</v>
      </c>
      <c r="AA64" s="1016" t="s">
        <v>6985</v>
      </c>
      <c r="AB64" s="1018"/>
      <c r="AC64" s="1021" t="s">
        <v>141</v>
      </c>
      <c r="AD64" s="1019">
        <v>36</v>
      </c>
      <c r="AE64" s="1034">
        <v>45297</v>
      </c>
      <c r="AF64" s="1025">
        <v>46392</v>
      </c>
      <c r="AG64" s="1017" t="s">
        <v>82</v>
      </c>
      <c r="AH64" s="1017" t="s">
        <v>83</v>
      </c>
      <c r="AI64" s="1021" t="s">
        <v>6991</v>
      </c>
      <c r="AJ64" s="1017" t="s">
        <v>143</v>
      </c>
      <c r="AK64" s="1025" t="s">
        <v>6520</v>
      </c>
      <c r="AL64" s="1021"/>
      <c r="AM64" s="1021" t="s">
        <v>86</v>
      </c>
      <c r="AN64" s="1021" t="s">
        <v>87</v>
      </c>
      <c r="AO64" s="1021" t="s">
        <v>88</v>
      </c>
      <c r="AP64" s="1018"/>
      <c r="AQ64" s="1026"/>
      <c r="AR64" s="1025"/>
      <c r="AS64" s="1021" t="s">
        <v>91</v>
      </c>
      <c r="AT64" s="1020" t="s">
        <v>385</v>
      </c>
      <c r="AU64" s="1020"/>
      <c r="AV64" s="1017" t="s">
        <v>6992</v>
      </c>
      <c r="AW64" s="1017"/>
      <c r="AX64" s="1020"/>
      <c r="AY64" s="1020"/>
      <c r="AZ64" s="1020"/>
      <c r="BA64" s="1017"/>
      <c r="BB64" s="1017" t="s">
        <v>145</v>
      </c>
      <c r="BC64" s="1017" t="s">
        <v>146</v>
      </c>
      <c r="BD64" s="1021" t="s">
        <v>647</v>
      </c>
      <c r="BE64" s="1017"/>
      <c r="BF64" s="1017"/>
      <c r="BG64" s="1028" t="s">
        <v>6987</v>
      </c>
      <c r="BH64" s="1027"/>
      <c r="BI64" s="1028"/>
      <c r="BJ64" s="1027"/>
      <c r="BK64" s="1027"/>
      <c r="BL64" s="2" t="s">
        <v>6988</v>
      </c>
    </row>
    <row r="65" s="1" customFormat="1" ht="60" customHeight="1">
      <c r="A65" s="1020"/>
      <c r="B65" s="1020" t="s">
        <v>62</v>
      </c>
      <c r="C65" s="1020" t="s">
        <v>63</v>
      </c>
      <c r="D65" s="1016" t="s">
        <v>64</v>
      </c>
      <c r="E65" s="1016" t="s">
        <v>4759</v>
      </c>
      <c r="F65" s="1017" t="s">
        <v>4760</v>
      </c>
      <c r="G65" s="1017" t="s">
        <v>4764</v>
      </c>
      <c r="H65" s="1016" t="s">
        <v>4765</v>
      </c>
      <c r="I65" s="1018" t="s">
        <v>1782</v>
      </c>
      <c r="J65" s="1017" t="s">
        <v>1783</v>
      </c>
      <c r="K65" s="1019" t="s">
        <v>1784</v>
      </c>
      <c r="L65" s="1019" t="s">
        <v>1785</v>
      </c>
      <c r="M65" s="1019" t="s">
        <v>6977</v>
      </c>
      <c r="N65" s="1019" t="s">
        <v>6978</v>
      </c>
      <c r="O65" s="1020" t="s">
        <v>1788</v>
      </c>
      <c r="P65" s="1020" t="s">
        <v>76</v>
      </c>
      <c r="Q65" s="1021" t="s">
        <v>289</v>
      </c>
      <c r="R65" s="1037">
        <v>42736</v>
      </c>
      <c r="S65" s="1018">
        <v>14</v>
      </c>
      <c r="T65" s="1017">
        <f t="shared" si="157"/>
        <v>47848.800000000003</v>
      </c>
      <c r="U65" s="1016" t="s">
        <v>1789</v>
      </c>
      <c r="V65" s="1020" t="str">
        <f t="shared" si="155"/>
        <v/>
      </c>
      <c r="W65" s="1020" t="str">
        <f t="shared" si="156"/>
        <v>м</v>
      </c>
      <c r="X65" s="1018" t="s">
        <v>1790</v>
      </c>
      <c r="Y65" s="1018"/>
      <c r="Z65" s="1021" t="s">
        <v>325</v>
      </c>
      <c r="AA65" s="1016" t="s">
        <v>326</v>
      </c>
      <c r="AB65" s="1018" t="s">
        <v>325</v>
      </c>
      <c r="AC65" s="1021" t="s">
        <v>325</v>
      </c>
      <c r="AD65" s="1019">
        <v>24</v>
      </c>
      <c r="AE65" s="1034">
        <v>45034</v>
      </c>
      <c r="AF65" s="1025">
        <f t="shared" si="159"/>
        <v>45764</v>
      </c>
      <c r="AG65" s="1025" t="s">
        <v>1480</v>
      </c>
      <c r="AH65" s="1025" t="s">
        <v>83</v>
      </c>
      <c r="AI65" s="1021" t="s">
        <v>6979</v>
      </c>
      <c r="AJ65" s="1017" t="s">
        <v>143</v>
      </c>
      <c r="AK65" s="1025" t="str">
        <f t="shared" ca="1" si="160"/>
        <v>ЗАМЕНИТЬ</v>
      </c>
      <c r="AL65" s="1021"/>
      <c r="AM65" s="1021" t="s">
        <v>86</v>
      </c>
      <c r="AN65" s="1021" t="s">
        <v>6993</v>
      </c>
      <c r="AO65" s="1021" t="s">
        <v>6994</v>
      </c>
      <c r="AP65" s="1018"/>
      <c r="AQ65" s="1026"/>
      <c r="AR65" s="1025"/>
      <c r="AS65" s="1021" t="s">
        <v>91</v>
      </c>
      <c r="AT65" s="1020" t="s">
        <v>385</v>
      </c>
      <c r="AU65" s="1020"/>
      <c r="AV65" s="1017">
        <v>44326</v>
      </c>
      <c r="AW65" s="1017"/>
      <c r="AX65" s="1020"/>
      <c r="AY65" s="1020"/>
      <c r="AZ65" s="1020"/>
      <c r="BA65" s="1017" t="s">
        <v>221</v>
      </c>
      <c r="BB65" s="1017" t="s">
        <v>329</v>
      </c>
      <c r="BC65" s="1017" t="s">
        <v>298</v>
      </c>
      <c r="BD65" s="1021">
        <v>2971</v>
      </c>
      <c r="BE65" s="1017"/>
      <c r="BF65" s="1017"/>
      <c r="BG65" s="1020" t="s">
        <v>6980</v>
      </c>
      <c r="BH65" s="1043"/>
      <c r="BI65" s="1026" t="s">
        <v>1792</v>
      </c>
      <c r="BJ65" s="1026" t="s">
        <v>1344</v>
      </c>
      <c r="BK65" s="1026" t="s">
        <v>302</v>
      </c>
    </row>
    <row r="66" s="1" customFormat="1" ht="60" customHeight="1">
      <c r="A66" s="1020"/>
      <c r="B66" s="1020" t="s">
        <v>62</v>
      </c>
      <c r="C66" s="1020" t="s">
        <v>63</v>
      </c>
      <c r="D66" s="1016" t="s">
        <v>64</v>
      </c>
      <c r="E66" s="1020">
        <v>265</v>
      </c>
      <c r="F66" s="1020" t="s">
        <v>2735</v>
      </c>
      <c r="G66" s="1020" t="s">
        <v>2819</v>
      </c>
      <c r="H66" s="1020" t="s">
        <v>4214</v>
      </c>
      <c r="I66" s="1020" t="s">
        <v>2738</v>
      </c>
      <c r="J66" s="1020" t="s">
        <v>2739</v>
      </c>
      <c r="K66" s="1020" t="s">
        <v>2740</v>
      </c>
      <c r="L66" s="1020" t="s">
        <v>2741</v>
      </c>
      <c r="M66" s="1045" t="s">
        <v>2742</v>
      </c>
      <c r="N66" s="1020">
        <v>112160300</v>
      </c>
      <c r="O66" s="1020" t="s">
        <v>412</v>
      </c>
      <c r="P66" s="1020" t="s">
        <v>76</v>
      </c>
      <c r="Q66" s="1021" t="s">
        <v>398</v>
      </c>
      <c r="R66" s="1026">
        <v>2015</v>
      </c>
      <c r="S66" s="1046"/>
      <c r="T66" s="1021">
        <f t="shared" si="157"/>
        <v>2015</v>
      </c>
      <c r="U66" s="1020">
        <v>4</v>
      </c>
      <c r="V66" s="1020" t="s">
        <v>325</v>
      </c>
      <c r="W66" s="1020" t="s">
        <v>2743</v>
      </c>
      <c r="X66" s="1020">
        <v>20</v>
      </c>
      <c r="Y66" s="1020" t="s">
        <v>325</v>
      </c>
      <c r="Z66" s="1020" t="s">
        <v>2743</v>
      </c>
      <c r="AA66" s="1020" t="s">
        <v>2744</v>
      </c>
      <c r="AB66" s="1043"/>
      <c r="AC66" s="1020" t="s">
        <v>141</v>
      </c>
      <c r="AD66" s="1020">
        <v>12</v>
      </c>
      <c r="AE66" s="1037">
        <v>45033</v>
      </c>
      <c r="AF66" s="1025">
        <f t="shared" si="159"/>
        <v>45398</v>
      </c>
      <c r="AG66" s="1017" t="s">
        <v>82</v>
      </c>
      <c r="AH66" s="1017" t="s">
        <v>83</v>
      </c>
      <c r="AI66" s="1020" t="s">
        <v>6995</v>
      </c>
      <c r="AJ66" s="1020" t="s">
        <v>143</v>
      </c>
      <c r="AK66" s="1025" t="str">
        <f t="shared" ca="1" si="160"/>
        <v>ЗАМЕНИТЬ</v>
      </c>
      <c r="AL66" s="1021" t="s">
        <v>86</v>
      </c>
      <c r="AM66" s="1021" t="s">
        <v>86</v>
      </c>
      <c r="AN66" s="1021" t="s">
        <v>87</v>
      </c>
      <c r="AO66" s="1020" t="s">
        <v>88</v>
      </c>
      <c r="AP66" s="1043"/>
      <c r="AQ66" s="1043"/>
      <c r="AR66" s="1043"/>
      <c r="AS66" s="1043"/>
      <c r="AT66" s="1043"/>
      <c r="AU66" s="1043"/>
      <c r="AV66" s="1043"/>
      <c r="AW66" s="1043"/>
      <c r="AX66" s="1043"/>
      <c r="AY66" s="1043"/>
      <c r="AZ66" s="1043"/>
      <c r="BA66" s="1043"/>
      <c r="BB66" s="1017" t="s">
        <v>403</v>
      </c>
      <c r="BC66" s="1017" t="s">
        <v>404</v>
      </c>
      <c r="BD66" s="1021">
        <v>3160</v>
      </c>
      <c r="BE66" s="1043"/>
      <c r="BF66" s="1043" t="s">
        <v>2746</v>
      </c>
      <c r="BG66" s="1020" t="s">
        <v>6996</v>
      </c>
      <c r="BH66" s="1043"/>
      <c r="BI66" s="1020"/>
      <c r="BJ66" s="1020"/>
      <c r="BK66" s="1020"/>
    </row>
    <row r="67" s="95" customFormat="1" ht="60" customHeight="1">
      <c r="A67" s="1020"/>
      <c r="B67" s="1020" t="s">
        <v>62</v>
      </c>
      <c r="C67" s="1020" t="s">
        <v>63</v>
      </c>
      <c r="D67" s="1016" t="s">
        <v>64</v>
      </c>
      <c r="E67" s="1016" t="s">
        <v>4759</v>
      </c>
      <c r="F67" s="1017" t="s">
        <v>4760</v>
      </c>
      <c r="G67" s="1017" t="s">
        <v>4764</v>
      </c>
      <c r="H67" s="1016" t="s">
        <v>4765</v>
      </c>
      <c r="I67" s="1018" t="s">
        <v>1782</v>
      </c>
      <c r="J67" s="1017" t="s">
        <v>1783</v>
      </c>
      <c r="K67" s="1019" t="s">
        <v>1784</v>
      </c>
      <c r="L67" s="1019" t="s">
        <v>1785</v>
      </c>
      <c r="M67" s="1019" t="s">
        <v>6977</v>
      </c>
      <c r="N67" s="1019" t="s">
        <v>6978</v>
      </c>
      <c r="O67" s="1020" t="s">
        <v>1788</v>
      </c>
      <c r="P67" s="1020" t="s">
        <v>76</v>
      </c>
      <c r="Q67" s="1021" t="s">
        <v>289</v>
      </c>
      <c r="R67" s="1037">
        <v>42736</v>
      </c>
      <c r="S67" s="1018">
        <v>14</v>
      </c>
      <c r="T67" s="1017">
        <f t="shared" si="157"/>
        <v>47848.800000000003</v>
      </c>
      <c r="U67" s="1016" t="s">
        <v>1789</v>
      </c>
      <c r="V67" s="1020" t="str">
        <f t="shared" si="155"/>
        <v/>
      </c>
      <c r="W67" s="1020" t="str">
        <f t="shared" si="156"/>
        <v>м</v>
      </c>
      <c r="X67" s="1018" t="s">
        <v>1790</v>
      </c>
      <c r="Y67" s="1018"/>
      <c r="Z67" s="1021" t="s">
        <v>325</v>
      </c>
      <c r="AA67" s="1016" t="s">
        <v>326</v>
      </c>
      <c r="AB67" s="1018" t="s">
        <v>325</v>
      </c>
      <c r="AC67" s="1021" t="s">
        <v>325</v>
      </c>
      <c r="AD67" s="1019">
        <v>24</v>
      </c>
      <c r="AE67" s="1034">
        <v>45034</v>
      </c>
      <c r="AF67" s="1025">
        <f t="shared" si="159"/>
        <v>45764</v>
      </c>
      <c r="AG67" s="1025" t="s">
        <v>1480</v>
      </c>
      <c r="AH67" s="1025" t="s">
        <v>83</v>
      </c>
      <c r="AI67" s="1021" t="s">
        <v>6979</v>
      </c>
      <c r="AJ67" s="1017" t="s">
        <v>143</v>
      </c>
      <c r="AK67" s="1025" t="str">
        <f t="shared" ca="1" si="160"/>
        <v>ЗАМЕНИТЬ</v>
      </c>
      <c r="AL67" s="1021"/>
      <c r="AM67" s="1021" t="s">
        <v>86</v>
      </c>
      <c r="AN67" s="1021" t="s">
        <v>6993</v>
      </c>
      <c r="AO67" s="1021" t="s">
        <v>6994</v>
      </c>
      <c r="AP67" s="1018"/>
      <c r="AQ67" s="1026"/>
      <c r="AR67" s="1025"/>
      <c r="AS67" s="1021" t="s">
        <v>91</v>
      </c>
      <c r="AT67" s="1020" t="s">
        <v>385</v>
      </c>
      <c r="AU67" s="1020"/>
      <c r="AV67" s="1017">
        <v>44326</v>
      </c>
      <c r="AW67" s="1017"/>
      <c r="AX67" s="1020"/>
      <c r="AY67" s="1020"/>
      <c r="AZ67" s="1020"/>
      <c r="BA67" s="1017" t="s">
        <v>221</v>
      </c>
      <c r="BB67" s="1017" t="s">
        <v>329</v>
      </c>
      <c r="BC67" s="1017" t="s">
        <v>298</v>
      </c>
      <c r="BD67" s="1021">
        <v>2971</v>
      </c>
      <c r="BE67" s="1017"/>
      <c r="BF67" s="1017"/>
      <c r="BG67" s="1020" t="s">
        <v>6980</v>
      </c>
      <c r="BH67" s="1047"/>
      <c r="BI67" s="1026" t="s">
        <v>1792</v>
      </c>
      <c r="BJ67" s="1026" t="s">
        <v>1344</v>
      </c>
      <c r="BK67" s="1026" t="s">
        <v>302</v>
      </c>
    </row>
    <row r="68" s="55" customFormat="1" ht="60" customHeight="1">
      <c r="A68" s="1020"/>
      <c r="B68" s="1020" t="s">
        <v>62</v>
      </c>
      <c r="C68" s="1020" t="s">
        <v>63</v>
      </c>
      <c r="D68" s="1016" t="s">
        <v>64</v>
      </c>
      <c r="E68" s="1016">
        <v>604</v>
      </c>
      <c r="F68" s="1017" t="s">
        <v>5773</v>
      </c>
      <c r="G68" s="1028" t="s">
        <v>6997</v>
      </c>
      <c r="H68" s="1028" t="s">
        <v>6998</v>
      </c>
      <c r="I68" s="1018" t="s">
        <v>6034</v>
      </c>
      <c r="J68" s="1017" t="s">
        <v>445</v>
      </c>
      <c r="K68" s="1019" t="s">
        <v>6035</v>
      </c>
      <c r="L68" s="1040" t="s">
        <v>6036</v>
      </c>
      <c r="M68" s="1040" t="s">
        <v>6036</v>
      </c>
      <c r="N68" s="1040" t="s">
        <v>6999</v>
      </c>
      <c r="O68" s="1040" t="s">
        <v>6038</v>
      </c>
      <c r="P68" s="1020" t="s">
        <v>6039</v>
      </c>
      <c r="Q68" s="1021" t="s">
        <v>137</v>
      </c>
      <c r="R68" s="1022">
        <v>42583</v>
      </c>
      <c r="S68" s="1018">
        <v>10</v>
      </c>
      <c r="T68" s="1017">
        <f t="shared" si="157"/>
        <v>46235</v>
      </c>
      <c r="U68" s="1040" t="s">
        <v>100</v>
      </c>
      <c r="V68" s="1018" t="s">
        <v>138</v>
      </c>
      <c r="W68" s="1021" t="s">
        <v>139</v>
      </c>
      <c r="X68" s="1040" t="s">
        <v>6040</v>
      </c>
      <c r="Y68" s="1018" t="s">
        <v>138</v>
      </c>
      <c r="Z68" s="1021" t="s">
        <v>139</v>
      </c>
      <c r="AA68" s="1016" t="s">
        <v>451</v>
      </c>
      <c r="AB68" s="1018"/>
      <c r="AC68" s="1021" t="s">
        <v>141</v>
      </c>
      <c r="AD68" s="1019">
        <v>12</v>
      </c>
      <c r="AE68" s="1034">
        <v>45034</v>
      </c>
      <c r="AF68" s="1025">
        <f t="shared" si="159"/>
        <v>45399</v>
      </c>
      <c r="AG68" s="1017" t="s">
        <v>82</v>
      </c>
      <c r="AH68" s="1017" t="s">
        <v>83</v>
      </c>
      <c r="AI68" s="1020" t="s">
        <v>7000</v>
      </c>
      <c r="AJ68" s="1017" t="s">
        <v>1338</v>
      </c>
      <c r="AK68" s="1025" t="str">
        <f t="shared" ca="1" si="160"/>
        <v>ЗАМЕНИТЬ</v>
      </c>
      <c r="AL68" s="1021"/>
      <c r="AM68" s="1021"/>
      <c r="AN68" s="1021"/>
      <c r="AO68" s="1021"/>
      <c r="AP68" s="1018"/>
      <c r="AQ68" s="1026"/>
      <c r="AR68" s="1025"/>
      <c r="AS68" s="1021"/>
      <c r="AT68" s="1020"/>
      <c r="AU68" s="1020"/>
      <c r="AV68" s="1017"/>
      <c r="AW68" s="1017"/>
      <c r="AX68" s="1020"/>
      <c r="AY68" s="1020"/>
      <c r="AZ68" s="1020"/>
      <c r="BA68" s="1017"/>
      <c r="BB68" s="1017" t="s">
        <v>145</v>
      </c>
      <c r="BC68" s="1017" t="s">
        <v>146</v>
      </c>
      <c r="BD68" s="1021">
        <v>3001</v>
      </c>
      <c r="BE68" s="1017"/>
      <c r="BF68" s="1017"/>
      <c r="BG68" s="1028" t="s">
        <v>7001</v>
      </c>
      <c r="BH68" s="757"/>
      <c r="BI68" s="1028"/>
      <c r="BJ68" s="1028"/>
      <c r="BK68" s="1028"/>
    </row>
    <row r="69" s="55" customFormat="1" ht="60" customHeight="1">
      <c r="A69" s="1020"/>
      <c r="B69" s="1020" t="s">
        <v>62</v>
      </c>
      <c r="C69" s="1020" t="s">
        <v>63</v>
      </c>
      <c r="D69" s="1016" t="s">
        <v>64</v>
      </c>
      <c r="E69" s="1016">
        <v>604</v>
      </c>
      <c r="F69" s="1017" t="s">
        <v>5773</v>
      </c>
      <c r="G69" s="1028" t="s">
        <v>7002</v>
      </c>
      <c r="H69" s="1028" t="s">
        <v>7003</v>
      </c>
      <c r="I69" s="1018" t="s">
        <v>6034</v>
      </c>
      <c r="J69" s="1017" t="s">
        <v>445</v>
      </c>
      <c r="K69" s="1019" t="s">
        <v>6035</v>
      </c>
      <c r="L69" s="1040" t="s">
        <v>6036</v>
      </c>
      <c r="M69" s="1040" t="s">
        <v>6036</v>
      </c>
      <c r="N69" s="1040" t="s">
        <v>7004</v>
      </c>
      <c r="O69" s="1040" t="s">
        <v>6038</v>
      </c>
      <c r="P69" s="1020" t="s">
        <v>6039</v>
      </c>
      <c r="Q69" s="1021" t="s">
        <v>137</v>
      </c>
      <c r="R69" s="1022">
        <v>42583</v>
      </c>
      <c r="S69" s="1018">
        <v>10</v>
      </c>
      <c r="T69" s="1017">
        <f t="shared" si="157"/>
        <v>46235</v>
      </c>
      <c r="U69" s="1040" t="s">
        <v>100</v>
      </c>
      <c r="V69" s="1018" t="s">
        <v>138</v>
      </c>
      <c r="W69" s="1021" t="s">
        <v>139</v>
      </c>
      <c r="X69" s="1040" t="s">
        <v>6040</v>
      </c>
      <c r="Y69" s="1018" t="s">
        <v>138</v>
      </c>
      <c r="Z69" s="1021" t="s">
        <v>139</v>
      </c>
      <c r="AA69" s="1016" t="s">
        <v>451</v>
      </c>
      <c r="AB69" s="1018"/>
      <c r="AC69" s="1021" t="s">
        <v>141</v>
      </c>
      <c r="AD69" s="1019">
        <v>12</v>
      </c>
      <c r="AE69" s="1034"/>
      <c r="AF69" s="1025" t="str">
        <f t="shared" si="159"/>
        <v/>
      </c>
      <c r="AG69" s="1017" t="s">
        <v>82</v>
      </c>
      <c r="AH69" s="1017" t="s">
        <v>83</v>
      </c>
      <c r="AI69" s="1020"/>
      <c r="AJ69" s="1017" t="s">
        <v>1338</v>
      </c>
      <c r="AK69" s="1025" t="str">
        <f t="shared" ca="1" si="160"/>
        <v xml:space="preserve">нет данных</v>
      </c>
      <c r="AL69" s="1021"/>
      <c r="AM69" s="1021"/>
      <c r="AN69" s="1021"/>
      <c r="AO69" s="1021"/>
      <c r="AP69" s="1018"/>
      <c r="AQ69" s="1026"/>
      <c r="AR69" s="1025"/>
      <c r="AS69" s="1021"/>
      <c r="AT69" s="1020"/>
      <c r="AU69" s="1020"/>
      <c r="AV69" s="1017"/>
      <c r="AW69" s="1017"/>
      <c r="AX69" s="1020"/>
      <c r="AY69" s="1020"/>
      <c r="AZ69" s="1020"/>
      <c r="BA69" s="1017"/>
      <c r="BB69" s="1017" t="s">
        <v>145</v>
      </c>
      <c r="BC69" s="1017" t="s">
        <v>146</v>
      </c>
      <c r="BD69" s="1021">
        <v>3001</v>
      </c>
      <c r="BE69" s="1017"/>
      <c r="BF69" s="1017"/>
      <c r="BG69" s="1028" t="s">
        <v>7001</v>
      </c>
      <c r="BH69" s="757"/>
      <c r="BI69" s="1028"/>
      <c r="BJ69" s="1028"/>
      <c r="BK69" s="1028"/>
    </row>
    <row r="70" s="1048" customFormat="1" ht="54.950000000000003" customHeight="1">
      <c r="A70" s="1020"/>
      <c r="B70" s="1020" t="s">
        <v>62</v>
      </c>
      <c r="C70" s="1020" t="s">
        <v>63</v>
      </c>
      <c r="D70" s="1016" t="s">
        <v>64</v>
      </c>
      <c r="E70" s="1016" t="s">
        <v>4995</v>
      </c>
      <c r="F70" s="1017" t="s">
        <v>1807</v>
      </c>
      <c r="G70" s="1017" t="s">
        <v>857</v>
      </c>
      <c r="H70" s="1016" t="s">
        <v>5030</v>
      </c>
      <c r="I70" s="1018" t="s">
        <v>577</v>
      </c>
      <c r="J70" s="1017" t="s">
        <v>578</v>
      </c>
      <c r="K70" s="1019" t="s">
        <v>579</v>
      </c>
      <c r="L70" s="1032" t="s">
        <v>580</v>
      </c>
      <c r="M70" s="1019" t="s">
        <v>581</v>
      </c>
      <c r="N70" s="1019" t="s">
        <v>7005</v>
      </c>
      <c r="O70" s="1020" t="s">
        <v>397</v>
      </c>
      <c r="P70" s="1020" t="s">
        <v>76</v>
      </c>
      <c r="Q70" s="1021" t="s">
        <v>398</v>
      </c>
      <c r="R70" s="1037">
        <v>42861</v>
      </c>
      <c r="S70" s="1018">
        <v>15</v>
      </c>
      <c r="T70" s="1017">
        <f t="shared" si="157"/>
        <v>48339</v>
      </c>
      <c r="U70" s="1016" t="s">
        <v>100</v>
      </c>
      <c r="V70" s="1020" t="str">
        <f t="shared" si="155"/>
        <v/>
      </c>
      <c r="W70" s="1021" t="s">
        <v>399</v>
      </c>
      <c r="X70" s="1018">
        <v>100</v>
      </c>
      <c r="Y70" s="1018"/>
      <c r="Z70" s="1021" t="s">
        <v>399</v>
      </c>
      <c r="AA70" s="1016" t="s">
        <v>400</v>
      </c>
      <c r="AB70" s="1018"/>
      <c r="AC70" s="1021" t="s">
        <v>399</v>
      </c>
      <c r="AD70" s="1019">
        <v>24</v>
      </c>
      <c r="AE70" s="1034">
        <v>45332</v>
      </c>
      <c r="AF70" s="1025">
        <f t="shared" si="159"/>
        <v>46062</v>
      </c>
      <c r="AG70" s="1017" t="s">
        <v>82</v>
      </c>
      <c r="AH70" s="1017" t="s">
        <v>83</v>
      </c>
      <c r="AI70" s="1021" t="s">
        <v>7006</v>
      </c>
      <c r="AJ70" s="1017" t="s">
        <v>143</v>
      </c>
      <c r="AK70" s="1025" t="str">
        <f t="shared" ca="1" si="160"/>
        <v>поверен</v>
      </c>
      <c r="AL70" s="1021"/>
      <c r="AM70" s="1021" t="s">
        <v>86</v>
      </c>
      <c r="AN70" s="1021" t="s">
        <v>87</v>
      </c>
      <c r="AO70" s="1021" t="s">
        <v>88</v>
      </c>
      <c r="AP70" s="1018" t="s">
        <v>584</v>
      </c>
      <c r="AQ70" s="1026"/>
      <c r="AR70" s="1025"/>
      <c r="AS70" s="1021" t="s">
        <v>91</v>
      </c>
      <c r="AT70" s="1020" t="s">
        <v>385</v>
      </c>
      <c r="AU70" s="1020"/>
      <c r="AV70" s="1017"/>
      <c r="AW70" s="1017"/>
      <c r="AX70" s="1020"/>
      <c r="AY70" s="1020"/>
      <c r="AZ70" s="1020"/>
      <c r="BA70" s="1017" t="s">
        <v>221</v>
      </c>
      <c r="BB70" s="1017" t="s">
        <v>403</v>
      </c>
      <c r="BC70" s="1017" t="s">
        <v>404</v>
      </c>
      <c r="BD70" s="1021">
        <v>3160</v>
      </c>
      <c r="BE70" s="1017"/>
      <c r="BF70" s="1017"/>
      <c r="BG70" s="1020" t="s">
        <v>362</v>
      </c>
      <c r="BH70" s="1047"/>
      <c r="BI70" s="1020"/>
      <c r="BJ70" s="1026" t="s">
        <v>407</v>
      </c>
      <c r="BK70" s="1020" t="s">
        <v>588</v>
      </c>
    </row>
    <row r="71" s="95" customFormat="1" ht="60" customHeight="1">
      <c r="A71" s="1020"/>
      <c r="B71" s="1020" t="s">
        <v>62</v>
      </c>
      <c r="C71" s="1020" t="s">
        <v>63</v>
      </c>
      <c r="D71" s="1016" t="s">
        <v>64</v>
      </c>
      <c r="E71" s="1016">
        <v>210</v>
      </c>
      <c r="F71" s="1017" t="s">
        <v>1067</v>
      </c>
      <c r="G71" s="1017" t="s">
        <v>857</v>
      </c>
      <c r="H71" s="1016" t="s">
        <v>1302</v>
      </c>
      <c r="I71" s="1018" t="s">
        <v>577</v>
      </c>
      <c r="J71" s="1017" t="s">
        <v>578</v>
      </c>
      <c r="K71" s="1019" t="s">
        <v>579</v>
      </c>
      <c r="L71" s="1032" t="s">
        <v>1419</v>
      </c>
      <c r="M71" s="1019" t="s">
        <v>1420</v>
      </c>
      <c r="N71" s="1019" t="s">
        <v>7007</v>
      </c>
      <c r="O71" s="1020" t="s">
        <v>397</v>
      </c>
      <c r="P71" s="1020" t="s">
        <v>76</v>
      </c>
      <c r="Q71" s="1021" t="s">
        <v>398</v>
      </c>
      <c r="R71" s="1037">
        <v>42592</v>
      </c>
      <c r="S71" s="1018">
        <v>15</v>
      </c>
      <c r="T71" s="1017">
        <f t="shared" si="157"/>
        <v>48070</v>
      </c>
      <c r="U71" s="1016" t="s">
        <v>100</v>
      </c>
      <c r="V71" s="1020" t="str">
        <f t="shared" si="155"/>
        <v/>
      </c>
      <c r="W71" s="1020" t="str">
        <f t="shared" si="156"/>
        <v>%НКПР</v>
      </c>
      <c r="X71" s="1018">
        <v>100</v>
      </c>
      <c r="Y71" s="1018"/>
      <c r="Z71" s="1021" t="s">
        <v>399</v>
      </c>
      <c r="AA71" s="1016" t="s">
        <v>400</v>
      </c>
      <c r="AB71" s="1018"/>
      <c r="AC71" s="1021" t="s">
        <v>399</v>
      </c>
      <c r="AD71" s="1019">
        <v>24</v>
      </c>
      <c r="AE71" s="1034">
        <v>45034</v>
      </c>
      <c r="AF71" s="1025">
        <f t="shared" si="159"/>
        <v>45764</v>
      </c>
      <c r="AG71" s="1017" t="s">
        <v>82</v>
      </c>
      <c r="AH71" s="1017" t="s">
        <v>83</v>
      </c>
      <c r="AI71" s="1021" t="s">
        <v>7008</v>
      </c>
      <c r="AJ71" s="1017" t="s">
        <v>1338</v>
      </c>
      <c r="AK71" s="1025" t="str">
        <f t="shared" ca="1" si="160"/>
        <v>ЗАМЕНИТЬ</v>
      </c>
      <c r="AL71" s="1021"/>
      <c r="AM71" s="1021" t="s">
        <v>86</v>
      </c>
      <c r="AN71" s="1021" t="s">
        <v>87</v>
      </c>
      <c r="AO71" s="1021" t="s">
        <v>88</v>
      </c>
      <c r="AP71" s="1018" t="s">
        <v>584</v>
      </c>
      <c r="AQ71" s="1026" t="s">
        <v>7009</v>
      </c>
      <c r="AR71" s="1025"/>
      <c r="AS71" s="1021" t="s">
        <v>91</v>
      </c>
      <c r="AT71" s="1020" t="s">
        <v>385</v>
      </c>
      <c r="AU71" s="1020"/>
      <c r="AV71" s="1017">
        <v>45031</v>
      </c>
      <c r="AW71" s="1017"/>
      <c r="AX71" s="1020"/>
      <c r="AY71" s="1020"/>
      <c r="AZ71" s="1020"/>
      <c r="BA71" s="1017" t="s">
        <v>343</v>
      </c>
      <c r="BB71" s="1017" t="s">
        <v>403</v>
      </c>
      <c r="BC71" s="1017" t="s">
        <v>404</v>
      </c>
      <c r="BD71" s="1021">
        <v>3160</v>
      </c>
      <c r="BE71" s="1017"/>
      <c r="BF71" s="1017"/>
      <c r="BG71" s="1020" t="s">
        <v>7010</v>
      </c>
      <c r="BH71" s="1047"/>
      <c r="BI71" s="1020"/>
      <c r="BJ71" s="1026" t="s">
        <v>407</v>
      </c>
      <c r="BK71" s="1020" t="s">
        <v>588</v>
      </c>
    </row>
    <row r="72" ht="60" customHeight="1">
      <c r="A72" s="1020"/>
      <c r="B72" s="1020" t="s">
        <v>62</v>
      </c>
      <c r="C72" s="1020" t="s">
        <v>63</v>
      </c>
      <c r="D72" s="1016" t="s">
        <v>64</v>
      </c>
      <c r="E72" s="1016" t="s">
        <v>3198</v>
      </c>
      <c r="F72" s="1017" t="s">
        <v>3199</v>
      </c>
      <c r="G72" s="1017" t="s">
        <v>3267</v>
      </c>
      <c r="H72" s="1016" t="s">
        <v>7011</v>
      </c>
      <c r="I72" s="1018" t="s">
        <v>3269</v>
      </c>
      <c r="J72" s="1017" t="s">
        <v>3270</v>
      </c>
      <c r="K72" s="1019" t="s">
        <v>3271</v>
      </c>
      <c r="L72" s="1019" t="s">
        <v>3272</v>
      </c>
      <c r="M72" s="1017" t="s">
        <v>6928</v>
      </c>
      <c r="N72" s="1019" t="s">
        <v>7012</v>
      </c>
      <c r="O72" s="1020" t="s">
        <v>3274</v>
      </c>
      <c r="P72" s="1020" t="s">
        <v>3275</v>
      </c>
      <c r="Q72" s="1021" t="s">
        <v>289</v>
      </c>
      <c r="R72" s="1022">
        <v>43221</v>
      </c>
      <c r="S72" s="1018">
        <v>10</v>
      </c>
      <c r="T72" s="1017">
        <f t="shared" si="157"/>
        <v>46873</v>
      </c>
      <c r="U72" s="1016"/>
      <c r="V72" s="1028" t="str">
        <f t="shared" si="155"/>
        <v/>
      </c>
      <c r="W72" s="1028" t="str">
        <f t="shared" si="156"/>
        <v/>
      </c>
      <c r="X72" s="1018"/>
      <c r="Y72" s="1018"/>
      <c r="Z72" s="1021"/>
      <c r="AA72" s="1016" t="s">
        <v>216</v>
      </c>
      <c r="AB72" s="1018"/>
      <c r="AC72" s="1018" t="s">
        <v>141</v>
      </c>
      <c r="AD72" s="1019">
        <v>12</v>
      </c>
      <c r="AE72" s="1034">
        <v>44540</v>
      </c>
      <c r="AF72" s="1025">
        <f t="shared" si="159"/>
        <v>44904</v>
      </c>
      <c r="AG72" s="1017" t="s">
        <v>82</v>
      </c>
      <c r="AH72" s="1017" t="s">
        <v>3785</v>
      </c>
      <c r="AI72" s="1021" t="s">
        <v>7013</v>
      </c>
      <c r="AJ72" s="1017" t="s">
        <v>6931</v>
      </c>
      <c r="AK72" s="1025" t="str">
        <f t="shared" ca="1" si="160"/>
        <v>ЗАМЕНИТЬ</v>
      </c>
      <c r="AL72" s="1021"/>
      <c r="AM72" s="1021" t="s">
        <v>86</v>
      </c>
      <c r="AN72" s="1021"/>
      <c r="AO72" s="1025" t="s">
        <v>6932</v>
      </c>
      <c r="AP72" s="1018" t="s">
        <v>3277</v>
      </c>
      <c r="AQ72" s="1026" t="s">
        <v>3278</v>
      </c>
      <c r="AR72" s="1025"/>
      <c r="AS72" s="1021"/>
      <c r="AT72" s="1020" t="s">
        <v>385</v>
      </c>
      <c r="AU72" s="1020"/>
      <c r="AV72" s="1017">
        <v>45167</v>
      </c>
      <c r="AW72" s="1017"/>
      <c r="AX72" s="1020"/>
      <c r="AY72" s="1020"/>
      <c r="AZ72" s="1020"/>
      <c r="BA72" s="1017"/>
      <c r="BB72" s="1017" t="s">
        <v>297</v>
      </c>
      <c r="BC72" s="1017" t="s">
        <v>298</v>
      </c>
      <c r="BD72" s="1017"/>
      <c r="BE72" s="1017"/>
      <c r="BF72" s="1017"/>
      <c r="BG72" s="395" t="s">
        <v>6933</v>
      </c>
      <c r="BH72" s="757"/>
      <c r="BI72" s="1028" t="s">
        <v>406</v>
      </c>
      <c r="BJ72" s="1040" t="s">
        <v>3280</v>
      </c>
      <c r="BK72" s="1028" t="s">
        <v>408</v>
      </c>
    </row>
    <row r="73" s="95" customFormat="1" ht="60" customHeight="1">
      <c r="A73" s="1049"/>
      <c r="B73" s="1049" t="s">
        <v>62</v>
      </c>
      <c r="C73" s="1049" t="s">
        <v>63</v>
      </c>
      <c r="D73" s="1050" t="s">
        <v>64</v>
      </c>
      <c r="E73" s="1050" t="s">
        <v>3190</v>
      </c>
      <c r="F73" s="1051" t="s">
        <v>3191</v>
      </c>
      <c r="G73" s="1051" t="s">
        <v>7014</v>
      </c>
      <c r="H73" s="1050" t="s">
        <v>7015</v>
      </c>
      <c r="I73" s="1052" t="s">
        <v>3269</v>
      </c>
      <c r="J73" s="1051" t="s">
        <v>3270</v>
      </c>
      <c r="K73" s="1053" t="s">
        <v>3271</v>
      </c>
      <c r="L73" s="1054" t="s">
        <v>3272</v>
      </c>
      <c r="M73" s="1053" t="s">
        <v>6928</v>
      </c>
      <c r="N73" s="1053">
        <v>1568832</v>
      </c>
      <c r="O73" s="1049" t="s">
        <v>3274</v>
      </c>
      <c r="P73" s="1049" t="s">
        <v>3275</v>
      </c>
      <c r="Q73" s="1055" t="s">
        <v>289</v>
      </c>
      <c r="R73" s="1056">
        <v>43221</v>
      </c>
      <c r="S73" s="1052">
        <v>10</v>
      </c>
      <c r="T73" s="1051">
        <f t="shared" si="157"/>
        <v>46873</v>
      </c>
      <c r="U73" s="1050"/>
      <c r="V73" s="1057" t="str">
        <f t="shared" si="155"/>
        <v/>
      </c>
      <c r="W73" s="1057" t="str">
        <f t="shared" si="156"/>
        <v/>
      </c>
      <c r="X73" s="1052"/>
      <c r="Y73" s="1052"/>
      <c r="Z73" s="1055"/>
      <c r="AA73" s="1050" t="s">
        <v>216</v>
      </c>
      <c r="AB73" s="1052"/>
      <c r="AC73" s="1052" t="s">
        <v>141</v>
      </c>
      <c r="AD73" s="1053">
        <v>12</v>
      </c>
      <c r="AE73" s="1058">
        <v>44539</v>
      </c>
      <c r="AF73" s="1059">
        <f t="shared" si="159"/>
        <v>44903</v>
      </c>
      <c r="AG73" s="1051" t="s">
        <v>82</v>
      </c>
      <c r="AH73" s="1051" t="s">
        <v>3785</v>
      </c>
      <c r="AI73" s="1055" t="s">
        <v>7016</v>
      </c>
      <c r="AJ73" s="1051" t="s">
        <v>6931</v>
      </c>
      <c r="AK73" s="1059" t="str">
        <f t="shared" ca="1" si="160"/>
        <v>ЗАМЕНИТЬ</v>
      </c>
      <c r="AL73" s="1055"/>
      <c r="AM73" s="1055" t="s">
        <v>86</v>
      </c>
      <c r="AN73" s="1055" t="s">
        <v>87</v>
      </c>
      <c r="AO73" s="1060" t="s">
        <v>6932</v>
      </c>
      <c r="AP73" s="1052" t="s">
        <v>3277</v>
      </c>
      <c r="AQ73" s="1061" t="s">
        <v>3278</v>
      </c>
      <c r="AR73" s="1059"/>
      <c r="AS73" s="1055" t="s">
        <v>91</v>
      </c>
      <c r="AT73" s="1049" t="s">
        <v>385</v>
      </c>
      <c r="AU73" s="1049"/>
      <c r="AV73" s="1051">
        <v>45167</v>
      </c>
      <c r="AW73" s="1051"/>
      <c r="AX73" s="1049"/>
      <c r="AY73" s="1049"/>
      <c r="AZ73" s="1049"/>
      <c r="BA73" s="1051"/>
      <c r="BB73" s="1051" t="s">
        <v>297</v>
      </c>
      <c r="BC73" s="1051" t="s">
        <v>298</v>
      </c>
      <c r="BD73" s="1051"/>
      <c r="BE73" s="1051"/>
      <c r="BF73" s="1051"/>
      <c r="BG73" s="395" t="s">
        <v>6933</v>
      </c>
      <c r="BH73" s="1062"/>
      <c r="BI73" s="1057" t="s">
        <v>406</v>
      </c>
      <c r="BJ73" s="1063" t="s">
        <v>3280</v>
      </c>
      <c r="BK73" s="1057" t="s">
        <v>408</v>
      </c>
    </row>
    <row r="74" ht="60" customHeight="1">
      <c r="A74" s="1049"/>
      <c r="B74" s="1049" t="s">
        <v>62</v>
      </c>
      <c r="C74" s="1049" t="s">
        <v>63</v>
      </c>
      <c r="D74" s="1050" t="s">
        <v>64</v>
      </c>
      <c r="E74" s="1050">
        <v>225</v>
      </c>
      <c r="F74" s="1051" t="s">
        <v>1807</v>
      </c>
      <c r="G74" s="1051" t="s">
        <v>857</v>
      </c>
      <c r="H74" s="1050" t="s">
        <v>2063</v>
      </c>
      <c r="I74" s="1052" t="s">
        <v>577</v>
      </c>
      <c r="J74" s="1051" t="s">
        <v>578</v>
      </c>
      <c r="K74" s="1053" t="s">
        <v>579</v>
      </c>
      <c r="L74" s="1053" t="s">
        <v>580</v>
      </c>
      <c r="M74" s="1053" t="s">
        <v>581</v>
      </c>
      <c r="N74" s="1053" t="s">
        <v>6594</v>
      </c>
      <c r="O74" s="1049" t="s">
        <v>397</v>
      </c>
      <c r="P74" s="1049" t="s">
        <v>76</v>
      </c>
      <c r="Q74" s="1055" t="s">
        <v>398</v>
      </c>
      <c r="R74" s="1056">
        <v>42591</v>
      </c>
      <c r="S74" s="1052">
        <v>15</v>
      </c>
      <c r="T74" s="1051">
        <f t="shared" si="157"/>
        <v>48069</v>
      </c>
      <c r="U74" s="1050" t="s">
        <v>100</v>
      </c>
      <c r="V74" s="1057" t="str">
        <f t="shared" si="155"/>
        <v/>
      </c>
      <c r="W74" s="1057" t="str">
        <f t="shared" si="156"/>
        <v>%НКПР</v>
      </c>
      <c r="X74" s="1052">
        <v>100</v>
      </c>
      <c r="Y74" s="1052"/>
      <c r="Z74" s="1055" t="s">
        <v>399</v>
      </c>
      <c r="AA74" s="1050" t="s">
        <v>400</v>
      </c>
      <c r="AB74" s="1052"/>
      <c r="AC74" s="1055" t="s">
        <v>399</v>
      </c>
      <c r="AD74" s="1064">
        <v>45736</v>
      </c>
      <c r="AE74" s="1065">
        <v>46465</v>
      </c>
      <c r="AF74" s="1059">
        <f t="shared" si="159"/>
        <v>1438525</v>
      </c>
      <c r="AG74" s="1051" t="s">
        <v>83</v>
      </c>
      <c r="AH74" s="1051" t="s">
        <v>7017</v>
      </c>
      <c r="AI74" s="1049" t="s">
        <v>109</v>
      </c>
      <c r="AJ74" s="1051" t="s">
        <v>1623</v>
      </c>
      <c r="AK74" s="1059" t="str">
        <f t="shared" ca="1" si="160"/>
        <v>поверен</v>
      </c>
      <c r="AL74" s="1055"/>
      <c r="AM74" s="1055" t="s">
        <v>86</v>
      </c>
      <c r="AN74" s="1055" t="s">
        <v>87</v>
      </c>
      <c r="AO74" s="1055" t="s">
        <v>88</v>
      </c>
      <c r="AP74" s="1052" t="s">
        <v>584</v>
      </c>
      <c r="AQ74" s="1061"/>
      <c r="AR74" s="1059"/>
      <c r="AS74" s="1055" t="s">
        <v>91</v>
      </c>
      <c r="AT74" s="1049" t="s">
        <v>385</v>
      </c>
      <c r="AU74" s="1049"/>
      <c r="AV74" s="1051"/>
      <c r="AW74" s="1051"/>
      <c r="AX74" s="1049"/>
      <c r="AY74" s="1049"/>
      <c r="AZ74" s="1049"/>
      <c r="BA74" s="1051" t="s">
        <v>343</v>
      </c>
      <c r="BB74" s="1051" t="s">
        <v>403</v>
      </c>
      <c r="BC74" s="1051" t="s">
        <v>404</v>
      </c>
      <c r="BD74" s="1055">
        <v>3160</v>
      </c>
      <c r="BE74" s="1051"/>
      <c r="BF74" s="1051"/>
      <c r="BG74" s="1051" t="s">
        <v>7018</v>
      </c>
      <c r="BH74" s="1057"/>
      <c r="BI74" s="1057"/>
      <c r="BJ74" s="1063" t="s">
        <v>407</v>
      </c>
      <c r="BK74" s="1057" t="s">
        <v>588</v>
      </c>
    </row>
    <row r="75" s="125" customFormat="1" ht="60" customHeight="1">
      <c r="A75" s="1020"/>
      <c r="B75" s="1020" t="s">
        <v>62</v>
      </c>
      <c r="C75" s="1020" t="s">
        <v>63</v>
      </c>
      <c r="D75" s="1016" t="s">
        <v>64</v>
      </c>
      <c r="E75" s="1016">
        <v>228</v>
      </c>
      <c r="F75" s="1017" t="s">
        <v>2933</v>
      </c>
      <c r="G75" s="1017" t="s">
        <v>6865</v>
      </c>
      <c r="H75" s="1016" t="s">
        <v>2935</v>
      </c>
      <c r="I75" s="1018" t="s">
        <v>577</v>
      </c>
      <c r="J75" s="1017" t="s">
        <v>578</v>
      </c>
      <c r="K75" s="1019" t="s">
        <v>579</v>
      </c>
      <c r="L75" s="1032" t="s">
        <v>580</v>
      </c>
      <c r="M75" s="1019" t="s">
        <v>581</v>
      </c>
      <c r="N75" s="1019" t="s">
        <v>7019</v>
      </c>
      <c r="O75" s="1020" t="s">
        <v>2963</v>
      </c>
      <c r="P75" s="1020" t="s">
        <v>76</v>
      </c>
      <c r="Q75" s="1021" t="s">
        <v>398</v>
      </c>
      <c r="R75" s="1022">
        <v>42593</v>
      </c>
      <c r="S75" s="1018">
        <v>15</v>
      </c>
      <c r="T75" s="1017">
        <f t="shared" si="157"/>
        <v>48071</v>
      </c>
      <c r="U75" s="1016" t="s">
        <v>100</v>
      </c>
      <c r="V75" s="1028" t="str">
        <f t="shared" si="155"/>
        <v/>
      </c>
      <c r="W75" s="1028" t="str">
        <f t="shared" si="156"/>
        <v>%НКПР</v>
      </c>
      <c r="X75" s="1018">
        <v>100</v>
      </c>
      <c r="Y75" s="1018"/>
      <c r="Z75" s="1021" t="s">
        <v>399</v>
      </c>
      <c r="AA75" s="1016" t="s">
        <v>400</v>
      </c>
      <c r="AB75" s="1018"/>
      <c r="AC75" s="1021" t="s">
        <v>399</v>
      </c>
      <c r="AD75" s="1019">
        <v>24</v>
      </c>
      <c r="AE75" s="1037">
        <v>45002</v>
      </c>
      <c r="AF75" s="1025">
        <f t="shared" si="159"/>
        <v>45732</v>
      </c>
      <c r="AG75" s="1017" t="s">
        <v>82</v>
      </c>
      <c r="AH75" s="1017" t="s">
        <v>83</v>
      </c>
      <c r="AI75" s="1020" t="s">
        <v>7020</v>
      </c>
      <c r="AJ75" s="1017" t="s">
        <v>1623</v>
      </c>
      <c r="AK75" s="1025" t="str">
        <f t="shared" ca="1" si="160"/>
        <v>ЗАМЕНИТЬ</v>
      </c>
      <c r="AL75" s="1021"/>
      <c r="AM75" s="1021" t="s">
        <v>86</v>
      </c>
      <c r="AN75" s="1021" t="s">
        <v>87</v>
      </c>
      <c r="AO75" s="1021" t="s">
        <v>88</v>
      </c>
      <c r="AP75" s="1018" t="s">
        <v>584</v>
      </c>
      <c r="AQ75" s="1026"/>
      <c r="AR75" s="1025"/>
      <c r="AS75" s="1021" t="s">
        <v>91</v>
      </c>
      <c r="AT75" s="1020" t="s">
        <v>385</v>
      </c>
      <c r="AU75" s="1020"/>
      <c r="AV75" s="1017"/>
      <c r="AW75" s="1017"/>
      <c r="AX75" s="1020"/>
      <c r="AY75" s="1020"/>
      <c r="AZ75" s="1020"/>
      <c r="BA75" s="1017" t="s">
        <v>343</v>
      </c>
      <c r="BB75" s="1017" t="s">
        <v>403</v>
      </c>
      <c r="BC75" s="1017" t="s">
        <v>404</v>
      </c>
      <c r="BD75" s="1021">
        <v>3160</v>
      </c>
      <c r="BE75" s="1017"/>
      <c r="BF75" s="1017"/>
      <c r="BG75" s="1017" t="s">
        <v>7021</v>
      </c>
      <c r="BH75" s="1028"/>
      <c r="BI75" s="1028"/>
      <c r="BJ75" s="1040" t="s">
        <v>407</v>
      </c>
      <c r="BK75" s="1028" t="s">
        <v>588</v>
      </c>
    </row>
    <row r="76" ht="54.950000000000003" customHeight="1">
      <c r="A76" s="1020"/>
      <c r="B76" s="1020" t="s">
        <v>62</v>
      </c>
      <c r="C76" s="1020" t="s">
        <v>63</v>
      </c>
      <c r="D76" s="1016" t="s">
        <v>64</v>
      </c>
      <c r="E76" s="1020">
        <v>267</v>
      </c>
      <c r="F76" s="1020" t="s">
        <v>2735</v>
      </c>
      <c r="G76" s="1020" t="s">
        <v>2819</v>
      </c>
      <c r="H76" s="1020" t="s">
        <v>3980</v>
      </c>
      <c r="I76" s="1020" t="s">
        <v>2738</v>
      </c>
      <c r="J76" s="1020" t="s">
        <v>2739</v>
      </c>
      <c r="K76" s="1020" t="s">
        <v>2740</v>
      </c>
      <c r="L76" s="1020" t="s">
        <v>2741</v>
      </c>
      <c r="M76" s="1045" t="s">
        <v>2742</v>
      </c>
      <c r="N76" s="1020">
        <v>112160028</v>
      </c>
      <c r="O76" s="1020" t="s">
        <v>412</v>
      </c>
      <c r="P76" s="1020" t="s">
        <v>76</v>
      </c>
      <c r="Q76" s="1021" t="s">
        <v>398</v>
      </c>
      <c r="R76" s="1026">
        <v>2015</v>
      </c>
      <c r="S76" s="1046"/>
      <c r="T76" s="1021">
        <f t="shared" si="157"/>
        <v>2015</v>
      </c>
      <c r="U76" s="1020">
        <v>4</v>
      </c>
      <c r="V76" s="1020" t="s">
        <v>325</v>
      </c>
      <c r="W76" s="1020" t="s">
        <v>2743</v>
      </c>
      <c r="X76" s="1020">
        <v>20</v>
      </c>
      <c r="Y76" s="1020" t="s">
        <v>325</v>
      </c>
      <c r="Z76" s="1020" t="s">
        <v>2743</v>
      </c>
      <c r="AA76" s="1019" t="s">
        <v>2744</v>
      </c>
      <c r="AB76" s="1043"/>
      <c r="AC76" s="1020" t="s">
        <v>141</v>
      </c>
      <c r="AD76" s="1020">
        <v>12</v>
      </c>
      <c r="AE76" s="1037">
        <v>45402</v>
      </c>
      <c r="AF76" s="1025">
        <f t="shared" si="159"/>
        <v>45766</v>
      </c>
      <c r="AG76" s="1017" t="s">
        <v>82</v>
      </c>
      <c r="AH76" s="1017" t="s">
        <v>83</v>
      </c>
      <c r="AI76" s="1020" t="s">
        <v>7022</v>
      </c>
      <c r="AJ76" s="1020" t="s">
        <v>143</v>
      </c>
      <c r="AK76" s="1025" t="str">
        <f t="shared" ca="1" si="160"/>
        <v>ЗАМЕНИТЬ</v>
      </c>
      <c r="AL76" s="1021" t="s">
        <v>86</v>
      </c>
      <c r="AM76" s="1021" t="s">
        <v>86</v>
      </c>
      <c r="AN76" s="1021" t="s">
        <v>87</v>
      </c>
      <c r="AO76" s="1020" t="s">
        <v>88</v>
      </c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17" t="s">
        <v>403</v>
      </c>
      <c r="BC76" s="1017" t="s">
        <v>404</v>
      </c>
      <c r="BD76" s="1021">
        <v>3160</v>
      </c>
      <c r="BE76" s="1043"/>
      <c r="BF76" s="1043" t="s">
        <v>2746</v>
      </c>
      <c r="BG76" s="1017" t="s">
        <v>7023</v>
      </c>
      <c r="BH76" s="1066"/>
      <c r="BI76" s="1066"/>
      <c r="BJ76" s="1066"/>
      <c r="BK76" s="1066"/>
    </row>
    <row r="77" ht="54.950000000000003" customHeight="1">
      <c r="A77" s="1020"/>
      <c r="B77" s="1020" t="s">
        <v>62</v>
      </c>
      <c r="C77" s="1020" t="s">
        <v>63</v>
      </c>
      <c r="D77" s="1016" t="s">
        <v>64</v>
      </c>
      <c r="E77" s="1016">
        <v>215</v>
      </c>
      <c r="F77" s="1017" t="s">
        <v>1655</v>
      </c>
      <c r="G77" s="1017" t="s">
        <v>857</v>
      </c>
      <c r="H77" s="1016" t="s">
        <v>1758</v>
      </c>
      <c r="I77" s="1018" t="s">
        <v>577</v>
      </c>
      <c r="J77" s="1017" t="s">
        <v>578</v>
      </c>
      <c r="K77" s="1019" t="s">
        <v>579</v>
      </c>
      <c r="L77" s="1032" t="s">
        <v>580</v>
      </c>
      <c r="M77" s="1019" t="s">
        <v>581</v>
      </c>
      <c r="N77" s="1019" t="s">
        <v>7024</v>
      </c>
      <c r="O77" s="1020" t="s">
        <v>397</v>
      </c>
      <c r="P77" s="1020" t="s">
        <v>76</v>
      </c>
      <c r="Q77" s="1021" t="s">
        <v>398</v>
      </c>
      <c r="R77" s="1037">
        <v>44418</v>
      </c>
      <c r="S77" s="1018">
        <v>15</v>
      </c>
      <c r="T77" s="1017">
        <f t="shared" si="157"/>
        <v>49896</v>
      </c>
      <c r="U77" s="1016" t="s">
        <v>100</v>
      </c>
      <c r="V77" s="1028" t="str">
        <f t="shared" si="155"/>
        <v/>
      </c>
      <c r="W77" s="1028" t="str">
        <f t="shared" si="156"/>
        <v>%НКПР</v>
      </c>
      <c r="X77" s="1018">
        <v>100</v>
      </c>
      <c r="Y77" s="1018"/>
      <c r="Z77" s="1021" t="s">
        <v>399</v>
      </c>
      <c r="AA77" s="1016" t="s">
        <v>400</v>
      </c>
      <c r="AB77" s="1018"/>
      <c r="AC77" s="1021" t="s">
        <v>399</v>
      </c>
      <c r="AD77" s="1019">
        <v>24</v>
      </c>
      <c r="AE77" s="1037">
        <v>45001</v>
      </c>
      <c r="AF77" s="1025">
        <f t="shared" si="159"/>
        <v>45731</v>
      </c>
      <c r="AG77" s="1017" t="s">
        <v>82</v>
      </c>
      <c r="AH77" s="1017" t="s">
        <v>83</v>
      </c>
      <c r="AI77" s="1020" t="s">
        <v>7025</v>
      </c>
      <c r="AJ77" s="1017" t="s">
        <v>1623</v>
      </c>
      <c r="AK77" s="1025" t="str">
        <f t="shared" ca="1" si="160"/>
        <v>ЗАМЕНИТЬ</v>
      </c>
      <c r="AL77" s="1021"/>
      <c r="AM77" s="1021" t="s">
        <v>86</v>
      </c>
      <c r="AN77" s="1021" t="s">
        <v>87</v>
      </c>
      <c r="AO77" s="1021" t="s">
        <v>88</v>
      </c>
      <c r="AP77" s="1018" t="s">
        <v>584</v>
      </c>
      <c r="AQ77" s="1026"/>
      <c r="AR77" s="1025"/>
      <c r="AS77" s="1021" t="s">
        <v>91</v>
      </c>
      <c r="AT77" s="1020" t="s">
        <v>385</v>
      </c>
      <c r="AU77" s="1020"/>
      <c r="AV77" s="1017"/>
      <c r="AW77" s="1017"/>
      <c r="AX77" s="1020"/>
      <c r="AY77" s="1020"/>
      <c r="AZ77" s="1020"/>
      <c r="BA77" s="1017" t="s">
        <v>343</v>
      </c>
      <c r="BB77" s="1017" t="s">
        <v>403</v>
      </c>
      <c r="BC77" s="1017" t="s">
        <v>404</v>
      </c>
      <c r="BD77" s="1021">
        <v>3160</v>
      </c>
      <c r="BE77" s="1017"/>
      <c r="BF77" s="1017"/>
      <c r="BG77" s="1017" t="s">
        <v>1027</v>
      </c>
      <c r="BH77" s="1028"/>
      <c r="BI77" s="1028"/>
      <c r="BJ77" s="1040" t="s">
        <v>407</v>
      </c>
      <c r="BK77" s="1028" t="s">
        <v>588</v>
      </c>
      <c r="BL77" s="125"/>
      <c r="BM77" s="125"/>
      <c r="BN77" s="125"/>
    </row>
    <row r="78" ht="54.950000000000003" customHeight="1">
      <c r="A78" s="1028"/>
      <c r="B78" s="1020" t="s">
        <v>62</v>
      </c>
      <c r="C78" s="1020" t="s">
        <v>63</v>
      </c>
      <c r="D78" s="1067" t="s">
        <v>64</v>
      </c>
      <c r="E78" s="1067">
        <v>210</v>
      </c>
      <c r="F78" s="1068" t="s">
        <v>1067</v>
      </c>
      <c r="G78" s="1017" t="s">
        <v>1306</v>
      </c>
      <c r="H78" s="1067" t="s">
        <v>1307</v>
      </c>
      <c r="I78" s="1069" t="s">
        <v>577</v>
      </c>
      <c r="J78" s="1068" t="s">
        <v>578</v>
      </c>
      <c r="K78" s="1036" t="s">
        <v>579</v>
      </c>
      <c r="L78" s="1070" t="s">
        <v>580</v>
      </c>
      <c r="M78" s="1036" t="s">
        <v>581</v>
      </c>
      <c r="N78" s="1036" t="s">
        <v>7026</v>
      </c>
      <c r="O78" s="1028" t="s">
        <v>397</v>
      </c>
      <c r="P78" s="1028" t="s">
        <v>76</v>
      </c>
      <c r="Q78" s="1071" t="s">
        <v>398</v>
      </c>
      <c r="R78" s="1022">
        <v>42592</v>
      </c>
      <c r="S78" s="1069">
        <v>15</v>
      </c>
      <c r="T78" s="1068">
        <f t="shared" si="157"/>
        <v>48070</v>
      </c>
      <c r="U78" s="1067" t="s">
        <v>100</v>
      </c>
      <c r="V78" s="1028" t="str">
        <f t="shared" ref="V78:V132" si="161">IF(Y78="","",Y78)</f>
        <v/>
      </c>
      <c r="W78" s="1028" t="str">
        <f t="shared" si="156"/>
        <v>%НКПР</v>
      </c>
      <c r="X78" s="1069">
        <v>100</v>
      </c>
      <c r="Y78" s="1069"/>
      <c r="Z78" s="1071" t="s">
        <v>399</v>
      </c>
      <c r="AA78" s="1067" t="s">
        <v>400</v>
      </c>
      <c r="AB78" s="1069"/>
      <c r="AC78" s="1071" t="s">
        <v>399</v>
      </c>
      <c r="AD78" s="1036">
        <v>24</v>
      </c>
      <c r="AE78" s="1022">
        <v>45001</v>
      </c>
      <c r="AF78" s="1072">
        <f t="shared" si="159"/>
        <v>45731</v>
      </c>
      <c r="AG78" s="1068" t="s">
        <v>82</v>
      </c>
      <c r="AH78" s="1068" t="s">
        <v>83</v>
      </c>
      <c r="AI78" s="1028" t="s">
        <v>7027</v>
      </c>
      <c r="AJ78" s="1068" t="s">
        <v>1623</v>
      </c>
      <c r="AK78" s="1072" t="str">
        <f t="shared" ca="1" si="160"/>
        <v>ЗАМЕНИТЬ</v>
      </c>
      <c r="AL78" s="1071"/>
      <c r="AM78" s="1071" t="s">
        <v>86</v>
      </c>
      <c r="AN78" s="1071" t="s">
        <v>87</v>
      </c>
      <c r="AO78" s="1071" t="s">
        <v>88</v>
      </c>
      <c r="AP78" s="1069" t="s">
        <v>584</v>
      </c>
      <c r="AQ78" s="1040" t="s">
        <v>799</v>
      </c>
      <c r="AR78" s="1072"/>
      <c r="AS78" s="1071" t="s">
        <v>91</v>
      </c>
      <c r="AT78" s="1028" t="s">
        <v>385</v>
      </c>
      <c r="AU78" s="1028"/>
      <c r="AV78" s="1068"/>
      <c r="AW78" s="1068"/>
      <c r="AX78" s="1028"/>
      <c r="AY78" s="1028"/>
      <c r="AZ78" s="1028"/>
      <c r="BA78" s="1068" t="s">
        <v>343</v>
      </c>
      <c r="BB78" s="1068" t="s">
        <v>403</v>
      </c>
      <c r="BC78" s="1068" t="s">
        <v>404</v>
      </c>
      <c r="BD78" s="1071">
        <v>3160</v>
      </c>
      <c r="BE78" s="1068"/>
      <c r="BF78" s="1068"/>
      <c r="BG78" s="1068" t="s">
        <v>1027</v>
      </c>
      <c r="BH78" s="1028"/>
      <c r="BI78" s="1028"/>
      <c r="BJ78" s="1040" t="s">
        <v>407</v>
      </c>
      <c r="BK78" s="1028" t="s">
        <v>588</v>
      </c>
    </row>
    <row r="79" ht="54.950000000000003" customHeight="1">
      <c r="A79" s="1020"/>
      <c r="B79" s="1020" t="s">
        <v>62</v>
      </c>
      <c r="C79" s="1020" t="s">
        <v>63</v>
      </c>
      <c r="D79" s="1016" t="s">
        <v>64</v>
      </c>
      <c r="E79" s="1016">
        <v>221</v>
      </c>
      <c r="F79" s="1017" t="s">
        <v>1807</v>
      </c>
      <c r="G79" s="1017" t="s">
        <v>857</v>
      </c>
      <c r="H79" s="1016" t="s">
        <v>1915</v>
      </c>
      <c r="I79" s="1018" t="s">
        <v>577</v>
      </c>
      <c r="J79" s="1017" t="s">
        <v>578</v>
      </c>
      <c r="K79" s="1019" t="s">
        <v>579</v>
      </c>
      <c r="L79" s="1032" t="s">
        <v>580</v>
      </c>
      <c r="M79" s="1019" t="s">
        <v>581</v>
      </c>
      <c r="N79" s="1019" t="s">
        <v>7028</v>
      </c>
      <c r="O79" s="1020" t="s">
        <v>397</v>
      </c>
      <c r="P79" s="1020" t="s">
        <v>76</v>
      </c>
      <c r="Q79" s="1021" t="s">
        <v>398</v>
      </c>
      <c r="R79" s="1037">
        <v>42591</v>
      </c>
      <c r="S79" s="1018">
        <v>15</v>
      </c>
      <c r="T79" s="1017">
        <f t="shared" si="157"/>
        <v>48069</v>
      </c>
      <c r="U79" s="1016" t="s">
        <v>100</v>
      </c>
      <c r="V79" s="1020" t="str">
        <f t="shared" si="161"/>
        <v/>
      </c>
      <c r="W79" s="1020" t="str">
        <f t="shared" ref="W79:W104" si="162">IF(Z79="","",Z79)</f>
        <v>%НКПР</v>
      </c>
      <c r="X79" s="1018">
        <v>100</v>
      </c>
      <c r="Y79" s="1018"/>
      <c r="Z79" s="1021" t="s">
        <v>399</v>
      </c>
      <c r="AA79" s="1016" t="s">
        <v>400</v>
      </c>
      <c r="AB79" s="1018"/>
      <c r="AC79" s="1021" t="s">
        <v>399</v>
      </c>
      <c r="AD79" s="1019">
        <v>24</v>
      </c>
      <c r="AE79" s="1034">
        <v>45034</v>
      </c>
      <c r="AF79" s="1025">
        <f t="shared" si="159"/>
        <v>45764</v>
      </c>
      <c r="AG79" s="1017" t="s">
        <v>82</v>
      </c>
      <c r="AH79" s="1017" t="s">
        <v>83</v>
      </c>
      <c r="AI79" s="1021" t="s">
        <v>7029</v>
      </c>
      <c r="AJ79" s="1017" t="s">
        <v>1338</v>
      </c>
      <c r="AK79" s="1025" t="str">
        <f t="shared" ca="1" si="160"/>
        <v>ЗАМЕНИТЬ</v>
      </c>
      <c r="AL79" s="1021"/>
      <c r="AM79" s="1021" t="s">
        <v>86</v>
      </c>
      <c r="AN79" s="1021" t="s">
        <v>87</v>
      </c>
      <c r="AO79" s="1021" t="s">
        <v>88</v>
      </c>
      <c r="AP79" s="1018" t="s">
        <v>584</v>
      </c>
      <c r="AQ79" s="1026"/>
      <c r="AR79" s="1025"/>
      <c r="AS79" s="1021" t="s">
        <v>91</v>
      </c>
      <c r="AT79" s="1020" t="s">
        <v>385</v>
      </c>
      <c r="AU79" s="1020"/>
      <c r="AV79" s="1017"/>
      <c r="AW79" s="1017"/>
      <c r="AX79" s="1020"/>
      <c r="AY79" s="1020"/>
      <c r="AZ79" s="1020"/>
      <c r="BA79" s="1017" t="s">
        <v>343</v>
      </c>
      <c r="BB79" s="1017" t="s">
        <v>403</v>
      </c>
      <c r="BC79" s="1017" t="s">
        <v>404</v>
      </c>
      <c r="BD79" s="1021">
        <v>3160</v>
      </c>
      <c r="BE79" s="1017"/>
      <c r="BF79" s="1017"/>
      <c r="BG79" s="1020" t="s">
        <v>1170</v>
      </c>
      <c r="BH79" s="1047"/>
      <c r="BI79" s="1020"/>
      <c r="BJ79" s="1040" t="s">
        <v>407</v>
      </c>
      <c r="BK79" s="1028" t="s">
        <v>588</v>
      </c>
    </row>
    <row r="80" ht="54.950000000000003" customHeight="1">
      <c r="A80" s="1020"/>
      <c r="B80" s="1020" t="s">
        <v>62</v>
      </c>
      <c r="C80" s="1020" t="s">
        <v>63</v>
      </c>
      <c r="D80" s="1016" t="s">
        <v>64</v>
      </c>
      <c r="E80" s="1016">
        <v>220</v>
      </c>
      <c r="F80" s="1017" t="s">
        <v>1842</v>
      </c>
      <c r="G80" s="1017" t="s">
        <v>857</v>
      </c>
      <c r="H80" s="1016" t="s">
        <v>1860</v>
      </c>
      <c r="I80" s="1018" t="s">
        <v>577</v>
      </c>
      <c r="J80" s="1017" t="s">
        <v>578</v>
      </c>
      <c r="K80" s="1019" t="s">
        <v>579</v>
      </c>
      <c r="L80" s="1032" t="s">
        <v>580</v>
      </c>
      <c r="M80" s="1019" t="s">
        <v>581</v>
      </c>
      <c r="N80" s="1019" t="s">
        <v>7030</v>
      </c>
      <c r="O80" s="1020" t="s">
        <v>397</v>
      </c>
      <c r="P80" s="1020" t="s">
        <v>76</v>
      </c>
      <c r="Q80" s="1021" t="s">
        <v>398</v>
      </c>
      <c r="R80" s="1022">
        <v>42591</v>
      </c>
      <c r="S80" s="1018">
        <v>15</v>
      </c>
      <c r="T80" s="1017">
        <f t="shared" si="157"/>
        <v>48069</v>
      </c>
      <c r="U80" s="1016" t="s">
        <v>100</v>
      </c>
      <c r="V80" s="1028" t="str">
        <f t="shared" si="161"/>
        <v/>
      </c>
      <c r="W80" s="1028" t="str">
        <f t="shared" si="162"/>
        <v>%НКПР</v>
      </c>
      <c r="X80" s="1018">
        <v>100</v>
      </c>
      <c r="Y80" s="1018"/>
      <c r="Z80" s="1021" t="s">
        <v>399</v>
      </c>
      <c r="AA80" s="1016" t="s">
        <v>400</v>
      </c>
      <c r="AB80" s="1018"/>
      <c r="AC80" s="1021" t="s">
        <v>399</v>
      </c>
      <c r="AD80" s="1019">
        <v>24</v>
      </c>
      <c r="AE80" s="1037">
        <v>45002</v>
      </c>
      <c r="AF80" s="1025">
        <f t="shared" si="159"/>
        <v>45732</v>
      </c>
      <c r="AG80" s="1017" t="s">
        <v>82</v>
      </c>
      <c r="AH80" s="1017" t="s">
        <v>83</v>
      </c>
      <c r="AI80" s="1020" t="s">
        <v>7031</v>
      </c>
      <c r="AJ80" s="1017" t="s">
        <v>1623</v>
      </c>
      <c r="AK80" s="1025" t="str">
        <f t="shared" ca="1" si="160"/>
        <v>ЗАМЕНИТЬ</v>
      </c>
      <c r="AL80" s="1021"/>
      <c r="AM80" s="1021" t="s">
        <v>86</v>
      </c>
      <c r="AN80" s="1021" t="s">
        <v>87</v>
      </c>
      <c r="AO80" s="1021" t="s">
        <v>88</v>
      </c>
      <c r="AP80" s="1018" t="s">
        <v>584</v>
      </c>
      <c r="AQ80" s="1026" t="s">
        <v>1846</v>
      </c>
      <c r="AR80" s="1025"/>
      <c r="AS80" s="1021" t="s">
        <v>91</v>
      </c>
      <c r="AT80" s="1020" t="s">
        <v>385</v>
      </c>
      <c r="AU80" s="1020"/>
      <c r="AV80" s="1026" t="s">
        <v>1846</v>
      </c>
      <c r="AW80" s="1017"/>
      <c r="AX80" s="1020"/>
      <c r="AY80" s="1020"/>
      <c r="AZ80" s="1020"/>
      <c r="BA80" s="1017" t="s">
        <v>343</v>
      </c>
      <c r="BB80" s="1017" t="s">
        <v>403</v>
      </c>
      <c r="BC80" s="1017" t="s">
        <v>404</v>
      </c>
      <c r="BD80" s="1021">
        <v>3160</v>
      </c>
      <c r="BE80" s="1017"/>
      <c r="BF80" s="1017"/>
      <c r="BG80" s="1017" t="s">
        <v>1027</v>
      </c>
      <c r="BH80" s="1028"/>
      <c r="BI80" s="1028"/>
      <c r="BJ80" s="1040" t="s">
        <v>407</v>
      </c>
      <c r="BK80" s="1028" t="s">
        <v>588</v>
      </c>
    </row>
    <row r="81" ht="54.950000000000003" customHeight="1">
      <c r="A81" s="1020"/>
      <c r="B81" s="1020" t="s">
        <v>62</v>
      </c>
      <c r="C81" s="1020" t="s">
        <v>63</v>
      </c>
      <c r="D81" s="1016" t="s">
        <v>64</v>
      </c>
      <c r="E81" s="1016">
        <v>204</v>
      </c>
      <c r="F81" s="1017" t="s">
        <v>885</v>
      </c>
      <c r="G81" s="1017" t="s">
        <v>857</v>
      </c>
      <c r="H81" s="1016" t="s">
        <v>907</v>
      </c>
      <c r="I81" s="1018" t="s">
        <v>577</v>
      </c>
      <c r="J81" s="1017" t="s">
        <v>578</v>
      </c>
      <c r="K81" s="1019" t="s">
        <v>579</v>
      </c>
      <c r="L81" s="1019" t="s">
        <v>580</v>
      </c>
      <c r="M81" s="1017" t="s">
        <v>581</v>
      </c>
      <c r="N81" s="1019" t="s">
        <v>7032</v>
      </c>
      <c r="O81" s="1020" t="s">
        <v>397</v>
      </c>
      <c r="P81" s="1020" t="s">
        <v>76</v>
      </c>
      <c r="Q81" s="1021" t="s">
        <v>398</v>
      </c>
      <c r="R81" s="1037">
        <v>42529</v>
      </c>
      <c r="S81" s="1018">
        <v>15</v>
      </c>
      <c r="T81" s="1017">
        <f t="shared" si="157"/>
        <v>48007</v>
      </c>
      <c r="U81" s="1016" t="s">
        <v>100</v>
      </c>
      <c r="V81" s="1020" t="str">
        <f t="shared" si="161"/>
        <v/>
      </c>
      <c r="W81" s="1020" t="str">
        <f t="shared" si="162"/>
        <v>%НКПР</v>
      </c>
      <c r="X81" s="1018">
        <v>100</v>
      </c>
      <c r="Y81" s="1018"/>
      <c r="Z81" s="1021" t="s">
        <v>399</v>
      </c>
      <c r="AA81" s="1016" t="s">
        <v>400</v>
      </c>
      <c r="AB81" s="1018"/>
      <c r="AC81" s="1021" t="s">
        <v>399</v>
      </c>
      <c r="AD81" s="1019">
        <v>24</v>
      </c>
      <c r="AE81" s="1034">
        <v>45241</v>
      </c>
      <c r="AF81" s="1025">
        <f t="shared" si="159"/>
        <v>45971</v>
      </c>
      <c r="AG81" s="1017" t="s">
        <v>82</v>
      </c>
      <c r="AH81" s="1017" t="s">
        <v>83</v>
      </c>
      <c r="AI81" s="1021" t="s">
        <v>7033</v>
      </c>
      <c r="AJ81" s="1017" t="s">
        <v>143</v>
      </c>
      <c r="AK81" s="1025" t="str">
        <f t="shared" ca="1" si="160"/>
        <v>поверен</v>
      </c>
      <c r="AL81" s="1021"/>
      <c r="AM81" s="1021" t="s">
        <v>86</v>
      </c>
      <c r="AN81" s="1021" t="s">
        <v>87</v>
      </c>
      <c r="AO81" s="1021" t="s">
        <v>88</v>
      </c>
      <c r="AP81" s="1018" t="s">
        <v>584</v>
      </c>
      <c r="AQ81" s="1026">
        <v>2015</v>
      </c>
      <c r="AR81" s="1025"/>
      <c r="AS81" s="1021" t="s">
        <v>91</v>
      </c>
      <c r="AT81" s="1020" t="s">
        <v>92</v>
      </c>
      <c r="AU81" s="1020"/>
      <c r="AV81" s="1017"/>
      <c r="AW81" s="1017"/>
      <c r="AX81" s="1020"/>
      <c r="AY81" s="1020"/>
      <c r="AZ81" s="1020"/>
      <c r="BA81" s="1017" t="s">
        <v>343</v>
      </c>
      <c r="BB81" s="1017" t="s">
        <v>403</v>
      </c>
      <c r="BC81" s="1017" t="s">
        <v>404</v>
      </c>
      <c r="BD81" s="1021">
        <v>3160</v>
      </c>
      <c r="BE81" s="1017"/>
      <c r="BF81" s="1017"/>
      <c r="BG81" s="1020"/>
      <c r="BH81" s="1047"/>
      <c r="BI81" s="1020"/>
      <c r="BJ81" s="1040" t="s">
        <v>407</v>
      </c>
      <c r="BK81" s="1028" t="s">
        <v>588</v>
      </c>
    </row>
    <row r="82" ht="54.950000000000003" customHeight="1">
      <c r="A82" s="1020"/>
      <c r="B82" s="1020" t="s">
        <v>62</v>
      </c>
      <c r="C82" s="1020" t="s">
        <v>63</v>
      </c>
      <c r="D82" s="1016" t="s">
        <v>64</v>
      </c>
      <c r="E82" s="1016">
        <v>239</v>
      </c>
      <c r="F82" s="1017" t="s">
        <v>3414</v>
      </c>
      <c r="G82" s="1017" t="s">
        <v>3428</v>
      </c>
      <c r="H82" s="1016" t="s">
        <v>3429</v>
      </c>
      <c r="I82" s="1018" t="s">
        <v>577</v>
      </c>
      <c r="J82" s="1017" t="s">
        <v>578</v>
      </c>
      <c r="K82" s="1019" t="s">
        <v>579</v>
      </c>
      <c r="L82" s="1032" t="s">
        <v>580</v>
      </c>
      <c r="M82" s="1019" t="s">
        <v>581</v>
      </c>
      <c r="N82" s="1019" t="s">
        <v>7034</v>
      </c>
      <c r="O82" s="1020" t="s">
        <v>2963</v>
      </c>
      <c r="P82" s="1020" t="s">
        <v>76</v>
      </c>
      <c r="Q82" s="1021" t="s">
        <v>398</v>
      </c>
      <c r="R82" s="1037">
        <v>42592</v>
      </c>
      <c r="S82" s="1018">
        <v>15</v>
      </c>
      <c r="T82" s="1017">
        <f t="shared" si="157"/>
        <v>48070</v>
      </c>
      <c r="U82" s="1016" t="s">
        <v>100</v>
      </c>
      <c r="V82" s="1028" t="str">
        <f t="shared" si="161"/>
        <v/>
      </c>
      <c r="W82" s="1028" t="str">
        <f t="shared" si="162"/>
        <v>%НКПР</v>
      </c>
      <c r="X82" s="1018">
        <v>100</v>
      </c>
      <c r="Y82" s="1018"/>
      <c r="Z82" s="1021" t="s">
        <v>399</v>
      </c>
      <c r="AA82" s="1016" t="s">
        <v>400</v>
      </c>
      <c r="AB82" s="1018"/>
      <c r="AC82" s="1021" t="s">
        <v>399</v>
      </c>
      <c r="AD82" s="1019">
        <v>24</v>
      </c>
      <c r="AE82" s="1037">
        <v>45002</v>
      </c>
      <c r="AF82" s="1025">
        <f t="shared" si="159"/>
        <v>45732</v>
      </c>
      <c r="AG82" s="1017" t="s">
        <v>82</v>
      </c>
      <c r="AH82" s="1017" t="s">
        <v>83</v>
      </c>
      <c r="AI82" s="1020" t="s">
        <v>7035</v>
      </c>
      <c r="AJ82" s="1017" t="s">
        <v>1623</v>
      </c>
      <c r="AK82" s="1025" t="str">
        <f t="shared" ca="1" si="160"/>
        <v>ЗАМЕНИТЬ</v>
      </c>
      <c r="AL82" s="1021"/>
      <c r="AM82" s="1021" t="s">
        <v>86</v>
      </c>
      <c r="AN82" s="1021" t="s">
        <v>87</v>
      </c>
      <c r="AO82" s="1021" t="s">
        <v>88</v>
      </c>
      <c r="AP82" s="1018" t="s">
        <v>584</v>
      </c>
      <c r="AQ82" s="1026"/>
      <c r="AR82" s="1025"/>
      <c r="AS82" s="1021" t="s">
        <v>91</v>
      </c>
      <c r="AT82" s="1020" t="s">
        <v>385</v>
      </c>
      <c r="AU82" s="1020"/>
      <c r="AV82" s="1017"/>
      <c r="AW82" s="1017"/>
      <c r="AX82" s="1020"/>
      <c r="AY82" s="1020"/>
      <c r="AZ82" s="1020"/>
      <c r="BA82" s="1017" t="s">
        <v>221</v>
      </c>
      <c r="BB82" s="1017" t="s">
        <v>403</v>
      </c>
      <c r="BC82" s="1017" t="s">
        <v>404</v>
      </c>
      <c r="BD82" s="1021">
        <v>3160</v>
      </c>
      <c r="BE82" s="1017"/>
      <c r="BF82" s="1017"/>
      <c r="BG82" s="1017" t="s">
        <v>1027</v>
      </c>
      <c r="BH82" s="1028"/>
      <c r="BI82" s="1028"/>
      <c r="BJ82" s="1040" t="s">
        <v>407</v>
      </c>
      <c r="BK82" s="1028" t="s">
        <v>588</v>
      </c>
    </row>
    <row r="83" s="1073" customFormat="1" ht="54.950000000000003" customHeight="1">
      <c r="A83" s="1074"/>
      <c r="B83" s="1074" t="s">
        <v>62</v>
      </c>
      <c r="C83" s="1074" t="s">
        <v>63</v>
      </c>
      <c r="D83" s="1075" t="s">
        <v>64</v>
      </c>
      <c r="E83" s="1075" t="s">
        <v>2089</v>
      </c>
      <c r="F83" s="1076" t="s">
        <v>2090</v>
      </c>
      <c r="G83" s="1076" t="s">
        <v>2143</v>
      </c>
      <c r="H83" s="1075" t="s">
        <v>2165</v>
      </c>
      <c r="I83" s="1077" t="s">
        <v>577</v>
      </c>
      <c r="J83" s="1076" t="s">
        <v>578</v>
      </c>
      <c r="K83" s="1078" t="s">
        <v>579</v>
      </c>
      <c r="L83" s="1079" t="s">
        <v>580</v>
      </c>
      <c r="M83" s="1078" t="s">
        <v>581</v>
      </c>
      <c r="N83" s="1078" t="s">
        <v>7036</v>
      </c>
      <c r="O83" s="1074" t="s">
        <v>397</v>
      </c>
      <c r="P83" s="1074" t="s">
        <v>76</v>
      </c>
      <c r="Q83" s="1080" t="s">
        <v>398</v>
      </c>
      <c r="R83" s="1081">
        <v>42593</v>
      </c>
      <c r="S83" s="1077">
        <v>15</v>
      </c>
      <c r="T83" s="1076">
        <f t="shared" si="157"/>
        <v>48071</v>
      </c>
      <c r="U83" s="1075" t="s">
        <v>100</v>
      </c>
      <c r="V83" s="1074" t="str">
        <f t="shared" si="161"/>
        <v/>
      </c>
      <c r="W83" s="1074" t="str">
        <f t="shared" si="162"/>
        <v>%НКПР</v>
      </c>
      <c r="X83" s="1077">
        <v>100</v>
      </c>
      <c r="Y83" s="1077"/>
      <c r="Z83" s="1080" t="s">
        <v>399</v>
      </c>
      <c r="AA83" s="1075" t="s">
        <v>400</v>
      </c>
      <c r="AB83" s="1077"/>
      <c r="AC83" s="1080" t="s">
        <v>399</v>
      </c>
      <c r="AD83" s="1078">
        <v>24</v>
      </c>
      <c r="AE83" s="1081">
        <v>45002</v>
      </c>
      <c r="AF83" s="1082">
        <f t="shared" si="159"/>
        <v>45732</v>
      </c>
      <c r="AG83" s="1076" t="s">
        <v>82</v>
      </c>
      <c r="AH83" s="1076" t="s">
        <v>83</v>
      </c>
      <c r="AI83" s="1074" t="s">
        <v>7037</v>
      </c>
      <c r="AJ83" s="1076" t="s">
        <v>1623</v>
      </c>
      <c r="AK83" s="1082" t="str">
        <f t="shared" ca="1" si="160"/>
        <v>ЗАМЕНИТЬ</v>
      </c>
      <c r="AL83" s="1080"/>
      <c r="AM83" s="1080" t="s">
        <v>86</v>
      </c>
      <c r="AN83" s="1080" t="s">
        <v>87</v>
      </c>
      <c r="AO83" s="1080" t="s">
        <v>88</v>
      </c>
      <c r="AP83" s="1077" t="s">
        <v>584</v>
      </c>
      <c r="AQ83" s="1083"/>
      <c r="AR83" s="1082"/>
      <c r="AS83" s="1080" t="s">
        <v>91</v>
      </c>
      <c r="AT83" s="1074" t="s">
        <v>385</v>
      </c>
      <c r="AU83" s="1074"/>
      <c r="AV83" s="1076"/>
      <c r="AW83" s="1076"/>
      <c r="AX83" s="1074"/>
      <c r="AY83" s="1074"/>
      <c r="AZ83" s="1074"/>
      <c r="BA83" s="1076" t="s">
        <v>343</v>
      </c>
      <c r="BB83" s="1076" t="s">
        <v>403</v>
      </c>
      <c r="BC83" s="1076" t="s">
        <v>404</v>
      </c>
      <c r="BD83" s="1080">
        <v>3160</v>
      </c>
      <c r="BE83" s="1076"/>
      <c r="BF83" s="1076"/>
      <c r="BG83" s="1076" t="s">
        <v>1027</v>
      </c>
      <c r="BH83" s="1074"/>
      <c r="BI83" s="1074"/>
      <c r="BJ83" s="1083" t="s">
        <v>407</v>
      </c>
      <c r="BK83" s="1074" t="s">
        <v>588</v>
      </c>
    </row>
    <row r="84" s="1073" customFormat="1" ht="54.950000000000003" customHeight="1">
      <c r="A84" s="1074"/>
      <c r="B84" s="1074" t="s">
        <v>62</v>
      </c>
      <c r="C84" s="1074" t="s">
        <v>63</v>
      </c>
      <c r="D84" s="1075" t="s">
        <v>64</v>
      </c>
      <c r="E84" s="1075">
        <v>223</v>
      </c>
      <c r="F84" s="1076" t="s">
        <v>1807</v>
      </c>
      <c r="G84" s="1076" t="s">
        <v>1992</v>
      </c>
      <c r="H84" s="1075" t="s">
        <v>1993</v>
      </c>
      <c r="I84" s="1077" t="s">
        <v>577</v>
      </c>
      <c r="J84" s="1076" t="s">
        <v>578</v>
      </c>
      <c r="K84" s="1078" t="s">
        <v>579</v>
      </c>
      <c r="L84" s="1078" t="s">
        <v>580</v>
      </c>
      <c r="M84" s="1078" t="s">
        <v>581</v>
      </c>
      <c r="N84" s="1078" t="s">
        <v>7038</v>
      </c>
      <c r="O84" s="1074" t="s">
        <v>397</v>
      </c>
      <c r="P84" s="1074" t="s">
        <v>76</v>
      </c>
      <c r="Q84" s="1080" t="s">
        <v>398</v>
      </c>
      <c r="R84" s="1081">
        <v>42591</v>
      </c>
      <c r="S84" s="1077">
        <v>15</v>
      </c>
      <c r="T84" s="1076">
        <f t="shared" si="157"/>
        <v>48069</v>
      </c>
      <c r="U84" s="1075" t="s">
        <v>100</v>
      </c>
      <c r="V84" s="1074" t="str">
        <f t="shared" si="161"/>
        <v/>
      </c>
      <c r="W84" s="1074" t="str">
        <f t="shared" si="162"/>
        <v>%НКПР</v>
      </c>
      <c r="X84" s="1077">
        <v>100</v>
      </c>
      <c r="Y84" s="1077"/>
      <c r="Z84" s="1080" t="s">
        <v>399</v>
      </c>
      <c r="AA84" s="1075" t="s">
        <v>400</v>
      </c>
      <c r="AB84" s="1077"/>
      <c r="AC84" s="1080" t="s">
        <v>399</v>
      </c>
      <c r="AD84" s="1078">
        <v>24</v>
      </c>
      <c r="AE84" s="1081">
        <v>45002</v>
      </c>
      <c r="AF84" s="1082">
        <f t="shared" si="159"/>
        <v>45732</v>
      </c>
      <c r="AG84" s="1076" t="s">
        <v>82</v>
      </c>
      <c r="AH84" s="1076" t="s">
        <v>83</v>
      </c>
      <c r="AI84" s="1074" t="s">
        <v>7039</v>
      </c>
      <c r="AJ84" s="1076" t="s">
        <v>1623</v>
      </c>
      <c r="AK84" s="1082" t="str">
        <f t="shared" ca="1" si="160"/>
        <v>ЗАМЕНИТЬ</v>
      </c>
      <c r="AL84" s="1080"/>
      <c r="AM84" s="1080" t="s">
        <v>86</v>
      </c>
      <c r="AN84" s="1080" t="s">
        <v>87</v>
      </c>
      <c r="AO84" s="1080" t="s">
        <v>88</v>
      </c>
      <c r="AP84" s="1077" t="s">
        <v>584</v>
      </c>
      <c r="AQ84" s="1083"/>
      <c r="AR84" s="1082"/>
      <c r="AS84" s="1080" t="s">
        <v>91</v>
      </c>
      <c r="AT84" s="1074" t="s">
        <v>385</v>
      </c>
      <c r="AU84" s="1074"/>
      <c r="AV84" s="1076"/>
      <c r="AW84" s="1076"/>
      <c r="AX84" s="1074"/>
      <c r="AY84" s="1074"/>
      <c r="AZ84" s="1074"/>
      <c r="BA84" s="1076" t="s">
        <v>343</v>
      </c>
      <c r="BB84" s="1076" t="s">
        <v>403</v>
      </c>
      <c r="BC84" s="1076" t="s">
        <v>404</v>
      </c>
      <c r="BD84" s="1080">
        <v>3160</v>
      </c>
      <c r="BE84" s="1076"/>
      <c r="BF84" s="1076"/>
      <c r="BG84" s="1076" t="s">
        <v>1027</v>
      </c>
      <c r="BH84" s="1074"/>
      <c r="BI84" s="1074"/>
      <c r="BJ84" s="1083" t="s">
        <v>407</v>
      </c>
      <c r="BK84" s="1074" t="s">
        <v>588</v>
      </c>
    </row>
    <row r="85" s="1073" customFormat="1" ht="54.950000000000003" customHeight="1">
      <c r="A85" s="1074"/>
      <c r="B85" s="1074" t="s">
        <v>62</v>
      </c>
      <c r="C85" s="1074" t="s">
        <v>63</v>
      </c>
      <c r="D85" s="1075" t="s">
        <v>64</v>
      </c>
      <c r="E85" s="1075">
        <v>244</v>
      </c>
      <c r="F85" s="1076" t="s">
        <v>3565</v>
      </c>
      <c r="G85" s="1076" t="s">
        <v>3676</v>
      </c>
      <c r="H85" s="1075" t="s">
        <v>3677</v>
      </c>
      <c r="I85" s="1077" t="s">
        <v>577</v>
      </c>
      <c r="J85" s="1076" t="s">
        <v>1021</v>
      </c>
      <c r="K85" s="1078" t="s">
        <v>579</v>
      </c>
      <c r="L85" s="1079" t="s">
        <v>580</v>
      </c>
      <c r="M85" s="1078" t="s">
        <v>581</v>
      </c>
      <c r="N85" s="1078" t="s">
        <v>7040</v>
      </c>
      <c r="O85" s="1074" t="s">
        <v>397</v>
      </c>
      <c r="P85" s="1074" t="s">
        <v>76</v>
      </c>
      <c r="Q85" s="1080" t="s">
        <v>398</v>
      </c>
      <c r="R85" s="1081">
        <v>42592</v>
      </c>
      <c r="S85" s="1077">
        <v>15</v>
      </c>
      <c r="T85" s="1076">
        <f t="shared" si="157"/>
        <v>48070</v>
      </c>
      <c r="U85" s="1075" t="s">
        <v>100</v>
      </c>
      <c r="V85" s="1074" t="str">
        <f t="shared" si="161"/>
        <v/>
      </c>
      <c r="W85" s="1074" t="str">
        <f t="shared" si="162"/>
        <v>%НКПР</v>
      </c>
      <c r="X85" s="1077">
        <v>100</v>
      </c>
      <c r="Y85" s="1077"/>
      <c r="Z85" s="1080" t="s">
        <v>399</v>
      </c>
      <c r="AA85" s="1075" t="s">
        <v>400</v>
      </c>
      <c r="AB85" s="1077"/>
      <c r="AC85" s="1080" t="s">
        <v>399</v>
      </c>
      <c r="AD85" s="1078">
        <v>24</v>
      </c>
      <c r="AE85" s="1081">
        <v>45001</v>
      </c>
      <c r="AF85" s="1082">
        <f t="shared" si="159"/>
        <v>45731</v>
      </c>
      <c r="AG85" s="1076" t="s">
        <v>82</v>
      </c>
      <c r="AH85" s="1076" t="s">
        <v>83</v>
      </c>
      <c r="AI85" s="1074" t="s">
        <v>7041</v>
      </c>
      <c r="AJ85" s="1076" t="s">
        <v>1623</v>
      </c>
      <c r="AK85" s="1082" t="str">
        <f t="shared" ca="1" si="160"/>
        <v>ЗАМЕНИТЬ</v>
      </c>
      <c r="AL85" s="1080"/>
      <c r="AM85" s="1080" t="s">
        <v>86</v>
      </c>
      <c r="AN85" s="1080" t="s">
        <v>87</v>
      </c>
      <c r="AO85" s="1080" t="s">
        <v>88</v>
      </c>
      <c r="AP85" s="1077" t="s">
        <v>584</v>
      </c>
      <c r="AQ85" s="1083"/>
      <c r="AR85" s="1082"/>
      <c r="AS85" s="1080" t="s">
        <v>91</v>
      </c>
      <c r="AT85" s="1074" t="s">
        <v>385</v>
      </c>
      <c r="AU85" s="1074"/>
      <c r="AV85" s="1076"/>
      <c r="AW85" s="1076"/>
      <c r="AX85" s="1074"/>
      <c r="AY85" s="1074"/>
      <c r="AZ85" s="1074"/>
      <c r="BA85" s="1076" t="s">
        <v>343</v>
      </c>
      <c r="BB85" s="1076" t="s">
        <v>403</v>
      </c>
      <c r="BC85" s="1076" t="s">
        <v>404</v>
      </c>
      <c r="BD85" s="1080">
        <v>3160</v>
      </c>
      <c r="BE85" s="1076"/>
      <c r="BF85" s="1076"/>
      <c r="BG85" s="1076" t="s">
        <v>1027</v>
      </c>
      <c r="BH85" s="1074"/>
      <c r="BI85" s="1074"/>
      <c r="BJ85" s="1083" t="s">
        <v>407</v>
      </c>
      <c r="BK85" s="1074" t="s">
        <v>588</v>
      </c>
    </row>
    <row r="86" s="1073" customFormat="1" ht="54.950000000000003" customHeight="1">
      <c r="A86" s="1074"/>
      <c r="B86" s="1074" t="s">
        <v>62</v>
      </c>
      <c r="C86" s="1074" t="s">
        <v>63</v>
      </c>
      <c r="D86" s="1075" t="s">
        <v>64</v>
      </c>
      <c r="E86" s="1075">
        <v>244</v>
      </c>
      <c r="F86" s="1076" t="s">
        <v>3714</v>
      </c>
      <c r="G86" s="1076" t="s">
        <v>3719</v>
      </c>
      <c r="H86" s="1075" t="s">
        <v>3720</v>
      </c>
      <c r="I86" s="1077" t="s">
        <v>577</v>
      </c>
      <c r="J86" s="1076" t="s">
        <v>1021</v>
      </c>
      <c r="K86" s="1078" t="s">
        <v>579</v>
      </c>
      <c r="L86" s="1079" t="s">
        <v>580</v>
      </c>
      <c r="M86" s="1078" t="s">
        <v>581</v>
      </c>
      <c r="N86" s="1078" t="s">
        <v>7042</v>
      </c>
      <c r="O86" s="1074" t="s">
        <v>397</v>
      </c>
      <c r="P86" s="1074" t="s">
        <v>76</v>
      </c>
      <c r="Q86" s="1080" t="s">
        <v>398</v>
      </c>
      <c r="R86" s="1081">
        <v>42591</v>
      </c>
      <c r="S86" s="1077">
        <v>15</v>
      </c>
      <c r="T86" s="1076">
        <f t="shared" si="157"/>
        <v>48069</v>
      </c>
      <c r="U86" s="1075" t="s">
        <v>100</v>
      </c>
      <c r="V86" s="1074" t="str">
        <f t="shared" si="161"/>
        <v/>
      </c>
      <c r="W86" s="1074" t="str">
        <f t="shared" si="162"/>
        <v>%НКПР</v>
      </c>
      <c r="X86" s="1077">
        <v>100</v>
      </c>
      <c r="Y86" s="1077"/>
      <c r="Z86" s="1080" t="s">
        <v>399</v>
      </c>
      <c r="AA86" s="1075" t="s">
        <v>400</v>
      </c>
      <c r="AB86" s="1077"/>
      <c r="AC86" s="1080" t="s">
        <v>399</v>
      </c>
      <c r="AD86" s="1078">
        <v>24</v>
      </c>
      <c r="AE86" s="1081">
        <v>45001</v>
      </c>
      <c r="AF86" s="1082">
        <f t="shared" si="159"/>
        <v>45731</v>
      </c>
      <c r="AG86" s="1076" t="s">
        <v>82</v>
      </c>
      <c r="AH86" s="1076" t="s">
        <v>83</v>
      </c>
      <c r="AI86" s="1074" t="s">
        <v>7043</v>
      </c>
      <c r="AJ86" s="1076" t="s">
        <v>1623</v>
      </c>
      <c r="AK86" s="1082" t="str">
        <f t="shared" ca="1" si="160"/>
        <v>ЗАМЕНИТЬ</v>
      </c>
      <c r="AL86" s="1080"/>
      <c r="AM86" s="1080" t="s">
        <v>86</v>
      </c>
      <c r="AN86" s="1080" t="s">
        <v>7044</v>
      </c>
      <c r="AO86" s="1080" t="s">
        <v>88</v>
      </c>
      <c r="AP86" s="1077" t="s">
        <v>584</v>
      </c>
      <c r="AQ86" s="1083"/>
      <c r="AR86" s="1082"/>
      <c r="AS86" s="1080" t="s">
        <v>91</v>
      </c>
      <c r="AT86" s="1074" t="s">
        <v>385</v>
      </c>
      <c r="AU86" s="1074"/>
      <c r="AV86" s="1076"/>
      <c r="AW86" s="1076"/>
      <c r="AX86" s="1074"/>
      <c r="AY86" s="1074"/>
      <c r="AZ86" s="1074"/>
      <c r="BA86" s="1076" t="s">
        <v>343</v>
      </c>
      <c r="BB86" s="1076" t="s">
        <v>403</v>
      </c>
      <c r="BC86" s="1076" t="s">
        <v>404</v>
      </c>
      <c r="BD86" s="1080">
        <v>3160</v>
      </c>
      <c r="BE86" s="1076"/>
      <c r="BF86" s="1076"/>
      <c r="BG86" s="1076" t="s">
        <v>1027</v>
      </c>
      <c r="BH86" s="1074"/>
      <c r="BI86" s="1074"/>
      <c r="BJ86" s="1083" t="s">
        <v>407</v>
      </c>
      <c r="BK86" s="1074" t="s">
        <v>588</v>
      </c>
    </row>
    <row r="87" s="1073" customFormat="1" ht="54.950000000000003" customHeight="1">
      <c r="A87" s="1074"/>
      <c r="B87" s="1074" t="s">
        <v>62</v>
      </c>
      <c r="C87" s="1074" t="s">
        <v>63</v>
      </c>
      <c r="D87" s="1075" t="s">
        <v>64</v>
      </c>
      <c r="E87" s="1075">
        <v>253</v>
      </c>
      <c r="F87" s="1076" t="s">
        <v>3934</v>
      </c>
      <c r="G87" s="1076" t="s">
        <v>419</v>
      </c>
      <c r="H87" s="1075" t="s">
        <v>3953</v>
      </c>
      <c r="I87" s="1077" t="s">
        <v>577</v>
      </c>
      <c r="J87" s="1076" t="s">
        <v>578</v>
      </c>
      <c r="K87" s="1078" t="s">
        <v>579</v>
      </c>
      <c r="L87" s="1078" t="s">
        <v>580</v>
      </c>
      <c r="M87" s="1078" t="s">
        <v>581</v>
      </c>
      <c r="N87" s="1078" t="s">
        <v>7045</v>
      </c>
      <c r="O87" s="1074" t="s">
        <v>397</v>
      </c>
      <c r="P87" s="1074" t="s">
        <v>76</v>
      </c>
      <c r="Q87" s="1080" t="s">
        <v>398</v>
      </c>
      <c r="R87" s="1081">
        <v>42593</v>
      </c>
      <c r="S87" s="1077">
        <v>15</v>
      </c>
      <c r="T87" s="1076">
        <f t="shared" si="157"/>
        <v>48071</v>
      </c>
      <c r="U87" s="1075" t="s">
        <v>100</v>
      </c>
      <c r="V87" s="1074" t="str">
        <f t="shared" si="161"/>
        <v/>
      </c>
      <c r="W87" s="1074" t="str">
        <f t="shared" si="162"/>
        <v>%НКПР</v>
      </c>
      <c r="X87" s="1077">
        <v>100</v>
      </c>
      <c r="Y87" s="1077"/>
      <c r="Z87" s="1080" t="s">
        <v>399</v>
      </c>
      <c r="AA87" s="1075" t="s">
        <v>400</v>
      </c>
      <c r="AB87" s="1077"/>
      <c r="AC87" s="1080" t="s">
        <v>399</v>
      </c>
      <c r="AD87" s="1078">
        <v>24</v>
      </c>
      <c r="AE87" s="1084">
        <v>45332</v>
      </c>
      <c r="AF87" s="1082">
        <f t="shared" si="159"/>
        <v>46062</v>
      </c>
      <c r="AG87" s="1076" t="s">
        <v>82</v>
      </c>
      <c r="AH87" s="1076" t="s">
        <v>83</v>
      </c>
      <c r="AI87" s="1080" t="s">
        <v>7046</v>
      </c>
      <c r="AJ87" s="1076" t="s">
        <v>143</v>
      </c>
      <c r="AK87" s="1082" t="str">
        <f t="shared" ca="1" si="160"/>
        <v>поверен</v>
      </c>
      <c r="AL87" s="1080"/>
      <c r="AM87" s="1080" t="s">
        <v>86</v>
      </c>
      <c r="AN87" s="1080" t="s">
        <v>7044</v>
      </c>
      <c r="AO87" s="1080" t="s">
        <v>88</v>
      </c>
      <c r="AP87" s="1077" t="s">
        <v>584</v>
      </c>
      <c r="AQ87" s="1083"/>
      <c r="AR87" s="1082"/>
      <c r="AS87" s="1080" t="s">
        <v>91</v>
      </c>
      <c r="AT87" s="1074" t="s">
        <v>385</v>
      </c>
      <c r="AU87" s="1074"/>
      <c r="AV87" s="1076"/>
      <c r="AW87" s="1076"/>
      <c r="AX87" s="1074"/>
      <c r="AY87" s="1074"/>
      <c r="AZ87" s="1074"/>
      <c r="BA87" s="1076" t="s">
        <v>221</v>
      </c>
      <c r="BB87" s="1076" t="s">
        <v>403</v>
      </c>
      <c r="BC87" s="1076" t="s">
        <v>404</v>
      </c>
      <c r="BD87" s="1080">
        <v>3160</v>
      </c>
      <c r="BE87" s="1076"/>
      <c r="BF87" s="1076"/>
      <c r="BG87" s="1074" t="s">
        <v>362</v>
      </c>
      <c r="BH87" s="1085"/>
      <c r="BI87" s="1074"/>
      <c r="BJ87" s="1083" t="s">
        <v>407</v>
      </c>
      <c r="BK87" s="1074" t="s">
        <v>588</v>
      </c>
    </row>
    <row r="88" s="1073" customFormat="1" ht="54.950000000000003" customHeight="1">
      <c r="A88" s="1074"/>
      <c r="B88" s="1074" t="s">
        <v>62</v>
      </c>
      <c r="C88" s="1074" t="s">
        <v>63</v>
      </c>
      <c r="D88" s="1075" t="s">
        <v>64</v>
      </c>
      <c r="E88" s="1075">
        <v>230</v>
      </c>
      <c r="F88" s="1076" t="s">
        <v>2971</v>
      </c>
      <c r="G88" s="1076" t="s">
        <v>2976</v>
      </c>
      <c r="H88" s="1075" t="s">
        <v>2977</v>
      </c>
      <c r="I88" s="1077" t="s">
        <v>1782</v>
      </c>
      <c r="J88" s="1076" t="s">
        <v>1783</v>
      </c>
      <c r="K88" s="1078" t="s">
        <v>1784</v>
      </c>
      <c r="L88" s="1078" t="s">
        <v>1785</v>
      </c>
      <c r="M88" s="1076" t="s">
        <v>1786</v>
      </c>
      <c r="N88" s="1078" t="s">
        <v>7047</v>
      </c>
      <c r="O88" s="1074" t="s">
        <v>1788</v>
      </c>
      <c r="P88" s="1074" t="s">
        <v>76</v>
      </c>
      <c r="Q88" s="1080" t="s">
        <v>289</v>
      </c>
      <c r="R88" s="1081">
        <v>42370</v>
      </c>
      <c r="S88" s="1077">
        <v>14</v>
      </c>
      <c r="T88" s="1076">
        <f t="shared" ref="T88:T110" si="163">R88+S88*365.2</f>
        <v>47482.800000000003</v>
      </c>
      <c r="U88" s="1075" t="s">
        <v>1789</v>
      </c>
      <c r="V88" s="1074" t="str">
        <f t="shared" si="161"/>
        <v/>
      </c>
      <c r="W88" s="1074" t="str">
        <f t="shared" si="162"/>
        <v>м</v>
      </c>
      <c r="X88" s="1077" t="s">
        <v>1790</v>
      </c>
      <c r="Y88" s="1077"/>
      <c r="Z88" s="1080" t="s">
        <v>325</v>
      </c>
      <c r="AA88" s="1075" t="s">
        <v>326</v>
      </c>
      <c r="AB88" s="1077" t="s">
        <v>325</v>
      </c>
      <c r="AC88" s="1080" t="s">
        <v>325</v>
      </c>
      <c r="AD88" s="1078">
        <v>24</v>
      </c>
      <c r="AE88" s="1084">
        <v>45034</v>
      </c>
      <c r="AF88" s="1082">
        <f t="shared" si="159"/>
        <v>45764</v>
      </c>
      <c r="AG88" s="1082" t="s">
        <v>1480</v>
      </c>
      <c r="AH88" s="1082" t="s">
        <v>83</v>
      </c>
      <c r="AI88" s="1080" t="s">
        <v>7048</v>
      </c>
      <c r="AJ88" s="1076" t="s">
        <v>1338</v>
      </c>
      <c r="AK88" s="1082" t="str">
        <f t="shared" ca="1" si="160"/>
        <v>ЗАМЕНИТЬ</v>
      </c>
      <c r="AL88" s="1080"/>
      <c r="AM88" s="1080" t="s">
        <v>86</v>
      </c>
      <c r="AN88" s="1080" t="s">
        <v>7044</v>
      </c>
      <c r="AO88" s="1080" t="s">
        <v>88</v>
      </c>
      <c r="AP88" s="1077"/>
      <c r="AQ88" s="1083"/>
      <c r="AR88" s="1082"/>
      <c r="AS88" s="1080" t="s">
        <v>91</v>
      </c>
      <c r="AT88" s="1074" t="s">
        <v>385</v>
      </c>
      <c r="AU88" s="1074"/>
      <c r="AV88" s="1076"/>
      <c r="AW88" s="1076"/>
      <c r="AX88" s="1074"/>
      <c r="AY88" s="1074"/>
      <c r="AZ88" s="1074"/>
      <c r="BA88" s="1076" t="s">
        <v>221</v>
      </c>
      <c r="BB88" s="1076" t="s">
        <v>329</v>
      </c>
      <c r="BC88" s="1076" t="s">
        <v>298</v>
      </c>
      <c r="BD88" s="1080">
        <v>2971</v>
      </c>
      <c r="BE88" s="1076"/>
      <c r="BF88" s="1076"/>
      <c r="BG88" s="1074" t="s">
        <v>1170</v>
      </c>
      <c r="BH88" s="1085"/>
      <c r="BI88" s="1083" t="s">
        <v>1792</v>
      </c>
      <c r="BJ88" s="1083" t="s">
        <v>1344</v>
      </c>
      <c r="BK88" s="1083" t="s">
        <v>302</v>
      </c>
    </row>
    <row r="89" s="1073" customFormat="1" ht="56.25" customHeight="1">
      <c r="A89" s="1074"/>
      <c r="B89" s="1074" t="s">
        <v>62</v>
      </c>
      <c r="C89" s="1074" t="s">
        <v>63</v>
      </c>
      <c r="D89" s="1075" t="s">
        <v>64</v>
      </c>
      <c r="E89" s="1075">
        <v>227</v>
      </c>
      <c r="F89" s="1076" t="s">
        <v>2177</v>
      </c>
      <c r="G89" s="1076" t="s">
        <v>2348</v>
      </c>
      <c r="H89" s="1075" t="s">
        <v>2349</v>
      </c>
      <c r="I89" s="1077" t="s">
        <v>2316</v>
      </c>
      <c r="J89" s="1076" t="s">
        <v>2317</v>
      </c>
      <c r="K89" s="1078" t="s">
        <v>2318</v>
      </c>
      <c r="L89" s="1078" t="s">
        <v>2319</v>
      </c>
      <c r="M89" s="1076" t="s">
        <v>2320</v>
      </c>
      <c r="N89" s="1078" t="s">
        <v>7049</v>
      </c>
      <c r="O89" s="1077" t="s">
        <v>2321</v>
      </c>
      <c r="P89" s="1074" t="s">
        <v>76</v>
      </c>
      <c r="Q89" s="1080" t="s">
        <v>1193</v>
      </c>
      <c r="R89" s="1081">
        <v>42005</v>
      </c>
      <c r="S89" s="1077">
        <v>10</v>
      </c>
      <c r="T89" s="1076">
        <f t="shared" si="163"/>
        <v>45657</v>
      </c>
      <c r="U89" s="1075">
        <v>0.10000000000000001</v>
      </c>
      <c r="V89" s="1074" t="str">
        <f t="shared" si="161"/>
        <v>м</v>
      </c>
      <c r="W89" s="1074" t="str">
        <f t="shared" si="162"/>
        <v>м/c</v>
      </c>
      <c r="X89" s="1077">
        <v>30</v>
      </c>
      <c r="Y89" s="1077" t="s">
        <v>325</v>
      </c>
      <c r="Z89" s="1080" t="s">
        <v>2322</v>
      </c>
      <c r="AA89" s="1075" t="s">
        <v>2323</v>
      </c>
      <c r="AB89" s="1077" t="s">
        <v>325</v>
      </c>
      <c r="AC89" s="1080" t="s">
        <v>2324</v>
      </c>
      <c r="AD89" s="1078">
        <v>12</v>
      </c>
      <c r="AE89" s="1084">
        <v>45468</v>
      </c>
      <c r="AF89" s="1082">
        <f t="shared" si="159"/>
        <v>45832</v>
      </c>
      <c r="AG89" s="1076" t="s">
        <v>82</v>
      </c>
      <c r="AH89" s="1076" t="s">
        <v>83</v>
      </c>
      <c r="AI89" s="1074" t="s">
        <v>7050</v>
      </c>
      <c r="AJ89" s="1076" t="s">
        <v>85</v>
      </c>
      <c r="AK89" s="1082" t="str">
        <f t="shared" ca="1" si="160"/>
        <v>ЗАМЕНИТЬ</v>
      </c>
      <c r="AL89" s="1080"/>
      <c r="AM89" s="1080" t="s">
        <v>86</v>
      </c>
      <c r="AN89" s="1080" t="s">
        <v>7044</v>
      </c>
      <c r="AO89" s="1080" t="s">
        <v>88</v>
      </c>
      <c r="AP89" s="1077" t="s">
        <v>2326</v>
      </c>
      <c r="AQ89" s="1083"/>
      <c r="AR89" s="1082"/>
      <c r="AS89" s="1080" t="s">
        <v>91</v>
      </c>
      <c r="AT89" s="1074" t="s">
        <v>385</v>
      </c>
      <c r="AU89" s="1074"/>
      <c r="AV89" s="1076"/>
      <c r="AW89" s="1076"/>
      <c r="AX89" s="1074"/>
      <c r="AY89" s="1074"/>
      <c r="AZ89" s="1074"/>
      <c r="BA89" s="1076" t="s">
        <v>221</v>
      </c>
      <c r="BB89" s="1076" t="s">
        <v>2327</v>
      </c>
      <c r="BC89" s="1076" t="s">
        <v>2328</v>
      </c>
      <c r="BD89" s="1080">
        <v>3661</v>
      </c>
      <c r="BE89" s="1076"/>
      <c r="BF89" s="1076"/>
      <c r="BG89" s="1074" t="s">
        <v>1822</v>
      </c>
      <c r="BH89" s="1086"/>
      <c r="BI89" s="1083" t="s">
        <v>2337</v>
      </c>
      <c r="BJ89" s="1083" t="s">
        <v>2338</v>
      </c>
      <c r="BK89" s="1083" t="s">
        <v>880</v>
      </c>
    </row>
    <row r="90" s="1087" customFormat="1" ht="60" customHeight="1">
      <c r="A90" s="1074"/>
      <c r="B90" s="1074" t="s">
        <v>62</v>
      </c>
      <c r="C90" s="1074" t="s">
        <v>63</v>
      </c>
      <c r="D90" s="1075" t="s">
        <v>64</v>
      </c>
      <c r="E90" s="1075" t="s">
        <v>6365</v>
      </c>
      <c r="F90" s="1076" t="s">
        <v>4546</v>
      </c>
      <c r="G90" s="1076" t="s">
        <v>7051</v>
      </c>
      <c r="H90" s="1075" t="s">
        <v>6377</v>
      </c>
      <c r="I90" s="1077"/>
      <c r="J90" s="1076"/>
      <c r="K90" s="1078" t="s">
        <v>463</v>
      </c>
      <c r="L90" s="1078" t="s">
        <v>7052</v>
      </c>
      <c r="M90" s="1078" t="s">
        <v>7053</v>
      </c>
      <c r="N90" s="1078">
        <v>12220071229</v>
      </c>
      <c r="O90" s="1074" t="s">
        <v>6378</v>
      </c>
      <c r="P90" s="1074" t="s">
        <v>76</v>
      </c>
      <c r="Q90" s="1080" t="s">
        <v>137</v>
      </c>
      <c r="R90" s="1081">
        <v>44075</v>
      </c>
      <c r="S90" s="1077">
        <v>12</v>
      </c>
      <c r="T90" s="1076">
        <f t="shared" si="163"/>
        <v>48457.400000000001</v>
      </c>
      <c r="U90" s="1075" t="s">
        <v>100</v>
      </c>
      <c r="V90" s="1074" t="str">
        <f t="shared" si="161"/>
        <v>к</v>
      </c>
      <c r="W90" s="1074" t="str">
        <f t="shared" si="162"/>
        <v>Па</v>
      </c>
      <c r="X90" s="1077">
        <v>2068</v>
      </c>
      <c r="Y90" s="1077" t="s">
        <v>215</v>
      </c>
      <c r="Z90" s="1080" t="s">
        <v>139</v>
      </c>
      <c r="AA90" s="1075"/>
      <c r="AB90" s="1077"/>
      <c r="AC90" s="1080" t="s">
        <v>141</v>
      </c>
      <c r="AD90" s="1078">
        <v>60</v>
      </c>
      <c r="AE90" s="1084">
        <v>44075</v>
      </c>
      <c r="AF90" s="1082">
        <f t="shared" si="159"/>
        <v>45900</v>
      </c>
      <c r="AG90" s="1076" t="s">
        <v>82</v>
      </c>
      <c r="AH90" s="1076" t="s">
        <v>83</v>
      </c>
      <c r="AI90" s="1080" t="s">
        <v>7054</v>
      </c>
      <c r="AJ90" s="1076"/>
      <c r="AK90" s="1082" t="str">
        <f t="shared" ca="1" si="160"/>
        <v>ЗАМЕНИТЬ</v>
      </c>
      <c r="AL90" s="1086"/>
      <c r="AM90" s="1080" t="s">
        <v>86</v>
      </c>
      <c r="AN90" s="1080" t="s">
        <v>7044</v>
      </c>
      <c r="AO90" s="1080" t="s">
        <v>88</v>
      </c>
      <c r="AP90" s="1077" t="s">
        <v>7055</v>
      </c>
      <c r="AQ90" s="1076">
        <v>44197</v>
      </c>
      <c r="AR90" s="1082"/>
      <c r="AS90" s="1080" t="s">
        <v>91</v>
      </c>
      <c r="AT90" s="1074" t="s">
        <v>385</v>
      </c>
      <c r="AU90" s="1074"/>
      <c r="AV90" s="1076">
        <v>44652</v>
      </c>
      <c r="AW90" s="1076" t="s">
        <v>1872</v>
      </c>
      <c r="AX90" s="1074"/>
      <c r="AY90" s="1074"/>
      <c r="AZ90" s="1074"/>
      <c r="BA90" s="1076" t="s">
        <v>221</v>
      </c>
      <c r="BB90" s="1076" t="s">
        <v>145</v>
      </c>
      <c r="BC90" s="1076" t="s">
        <v>146</v>
      </c>
      <c r="BD90" s="1076"/>
      <c r="BE90" s="1076"/>
      <c r="BF90" s="1076"/>
      <c r="BG90" s="1076" t="s">
        <v>7056</v>
      </c>
      <c r="BH90" s="1086"/>
      <c r="BI90" s="1074"/>
      <c r="BJ90" s="1074"/>
      <c r="BK90" s="1074"/>
    </row>
    <row r="91" s="277" customFormat="1" ht="60" customHeight="1">
      <c r="A91" s="1074"/>
      <c r="B91" s="1074" t="s">
        <v>62</v>
      </c>
      <c r="C91" s="1074" t="s">
        <v>63</v>
      </c>
      <c r="D91" s="1075" t="s">
        <v>64</v>
      </c>
      <c r="E91" s="1075" t="s">
        <v>4590</v>
      </c>
      <c r="F91" s="1076" t="s">
        <v>4546</v>
      </c>
      <c r="G91" s="1076" t="s">
        <v>857</v>
      </c>
      <c r="H91" s="1075" t="s">
        <v>4600</v>
      </c>
      <c r="I91" s="1077" t="s">
        <v>577</v>
      </c>
      <c r="J91" s="1076" t="s">
        <v>578</v>
      </c>
      <c r="K91" s="1078" t="s">
        <v>579</v>
      </c>
      <c r="L91" s="1079" t="s">
        <v>580</v>
      </c>
      <c r="M91" s="1078" t="s">
        <v>581</v>
      </c>
      <c r="N91" s="1078" t="s">
        <v>7057</v>
      </c>
      <c r="O91" s="1074" t="s">
        <v>611</v>
      </c>
      <c r="P91" s="1074" t="s">
        <v>76</v>
      </c>
      <c r="Q91" s="1080" t="s">
        <v>398</v>
      </c>
      <c r="R91" s="1081">
        <v>42590</v>
      </c>
      <c r="S91" s="1077">
        <v>15</v>
      </c>
      <c r="T91" s="1076">
        <f t="shared" si="163"/>
        <v>48068</v>
      </c>
      <c r="U91" s="1075" t="s">
        <v>100</v>
      </c>
      <c r="V91" s="1074" t="str">
        <f t="shared" si="161"/>
        <v/>
      </c>
      <c r="W91" s="1074" t="str">
        <f t="shared" si="162"/>
        <v>%НКПР</v>
      </c>
      <c r="X91" s="1077">
        <v>100</v>
      </c>
      <c r="Y91" s="1077"/>
      <c r="Z91" s="1080" t="s">
        <v>399</v>
      </c>
      <c r="AA91" s="1075" t="s">
        <v>400</v>
      </c>
      <c r="AB91" s="1077"/>
      <c r="AC91" s="1080" t="s">
        <v>399</v>
      </c>
      <c r="AD91" s="1078">
        <v>24</v>
      </c>
      <c r="AE91" s="1084">
        <v>45332</v>
      </c>
      <c r="AF91" s="1082">
        <f t="shared" si="159"/>
        <v>46062</v>
      </c>
      <c r="AG91" s="1076" t="s">
        <v>82</v>
      </c>
      <c r="AH91" s="1076" t="s">
        <v>83</v>
      </c>
      <c r="AI91" s="1080" t="s">
        <v>7058</v>
      </c>
      <c r="AJ91" s="1076" t="s">
        <v>143</v>
      </c>
      <c r="AK91" s="1082" t="str">
        <f t="shared" ca="1" si="160"/>
        <v>поверен</v>
      </c>
      <c r="AL91" s="1080"/>
      <c r="AM91" s="1080" t="s">
        <v>86</v>
      </c>
      <c r="AN91" s="1080" t="s">
        <v>7044</v>
      </c>
      <c r="AO91" s="1080" t="s">
        <v>88</v>
      </c>
      <c r="AP91" s="1077" t="s">
        <v>584</v>
      </c>
      <c r="AQ91" s="1083"/>
      <c r="AR91" s="1082"/>
      <c r="AS91" s="1080" t="s">
        <v>91</v>
      </c>
      <c r="AT91" s="1074" t="s">
        <v>385</v>
      </c>
      <c r="AU91" s="1074"/>
      <c r="AV91" s="1076"/>
      <c r="AW91" s="1076"/>
      <c r="AX91" s="1074"/>
      <c r="AY91" s="1074"/>
      <c r="AZ91" s="1074"/>
      <c r="BA91" s="1076" t="s">
        <v>221</v>
      </c>
      <c r="BB91" s="1076" t="s">
        <v>403</v>
      </c>
      <c r="BC91" s="1076" t="s">
        <v>404</v>
      </c>
      <c r="BD91" s="1080">
        <v>3160</v>
      </c>
      <c r="BE91" s="1076"/>
      <c r="BF91" s="1076"/>
      <c r="BG91" s="1076" t="s">
        <v>7059</v>
      </c>
      <c r="BH91" s="1085"/>
      <c r="BI91" s="1074"/>
      <c r="BJ91" s="1083" t="s">
        <v>407</v>
      </c>
      <c r="BK91" s="1074" t="s">
        <v>588</v>
      </c>
    </row>
    <row r="92" s="1073" customFormat="1" ht="54.950000000000003" customHeight="1">
      <c r="A92" s="1074"/>
      <c r="B92" s="1074" t="s">
        <v>62</v>
      </c>
      <c r="C92" s="1074" t="s">
        <v>63</v>
      </c>
      <c r="D92" s="1075" t="s">
        <v>64</v>
      </c>
      <c r="E92" s="1075">
        <v>215</v>
      </c>
      <c r="F92" s="1076" t="s">
        <v>1655</v>
      </c>
      <c r="G92" s="1076" t="s">
        <v>857</v>
      </c>
      <c r="H92" s="1075" t="s">
        <v>1755</v>
      </c>
      <c r="I92" s="1077" t="s">
        <v>577</v>
      </c>
      <c r="J92" s="1076" t="s">
        <v>578</v>
      </c>
      <c r="K92" s="1078" t="s">
        <v>579</v>
      </c>
      <c r="L92" s="1079" t="s">
        <v>580</v>
      </c>
      <c r="M92" s="1078" t="s">
        <v>581</v>
      </c>
      <c r="N92" s="1078" t="s">
        <v>7060</v>
      </c>
      <c r="O92" s="1074" t="s">
        <v>397</v>
      </c>
      <c r="P92" s="1074" t="s">
        <v>76</v>
      </c>
      <c r="Q92" s="1080" t="s">
        <v>398</v>
      </c>
      <c r="R92" s="1081">
        <v>44418</v>
      </c>
      <c r="S92" s="1077">
        <v>15</v>
      </c>
      <c r="T92" s="1076">
        <f t="shared" si="163"/>
        <v>49896</v>
      </c>
      <c r="U92" s="1075" t="s">
        <v>100</v>
      </c>
      <c r="V92" s="1074" t="str">
        <f t="shared" si="161"/>
        <v/>
      </c>
      <c r="W92" s="1074" t="str">
        <f t="shared" si="162"/>
        <v>%НКПР</v>
      </c>
      <c r="X92" s="1077">
        <v>100</v>
      </c>
      <c r="Y92" s="1077"/>
      <c r="Z92" s="1080" t="s">
        <v>399</v>
      </c>
      <c r="AA92" s="1075" t="s">
        <v>400</v>
      </c>
      <c r="AB92" s="1077"/>
      <c r="AC92" s="1080" t="s">
        <v>399</v>
      </c>
      <c r="AD92" s="1078">
        <v>24</v>
      </c>
      <c r="AE92" s="1081">
        <v>45001</v>
      </c>
      <c r="AF92" s="1082">
        <f t="shared" si="159"/>
        <v>45731</v>
      </c>
      <c r="AG92" s="1076" t="s">
        <v>82</v>
      </c>
      <c r="AH92" s="1076" t="s">
        <v>83</v>
      </c>
      <c r="AI92" s="1074" t="s">
        <v>7061</v>
      </c>
      <c r="AJ92" s="1076" t="s">
        <v>1623</v>
      </c>
      <c r="AK92" s="1082" t="str">
        <f t="shared" ca="1" si="160"/>
        <v>ЗАМЕНИТЬ</v>
      </c>
      <c r="AL92" s="1080"/>
      <c r="AM92" s="1080" t="s">
        <v>86</v>
      </c>
      <c r="AN92" s="1080" t="s">
        <v>7044</v>
      </c>
      <c r="AO92" s="1080" t="s">
        <v>7062</v>
      </c>
      <c r="AP92" s="1077" t="s">
        <v>584</v>
      </c>
      <c r="AQ92" s="1083"/>
      <c r="AR92" s="1082"/>
      <c r="AS92" s="1080" t="s">
        <v>91</v>
      </c>
      <c r="AT92" s="1074" t="s">
        <v>385</v>
      </c>
      <c r="AU92" s="1074"/>
      <c r="AV92" s="1076"/>
      <c r="AW92" s="1076"/>
      <c r="AX92" s="1074"/>
      <c r="AY92" s="1074"/>
      <c r="AZ92" s="1074"/>
      <c r="BA92" s="1076" t="s">
        <v>343</v>
      </c>
      <c r="BB92" s="1076" t="s">
        <v>403</v>
      </c>
      <c r="BC92" s="1076" t="s">
        <v>404</v>
      </c>
      <c r="BD92" s="1080">
        <v>3160</v>
      </c>
      <c r="BE92" s="1076"/>
      <c r="BF92" s="1076"/>
      <c r="BG92" s="1076" t="s">
        <v>1027</v>
      </c>
      <c r="BH92" s="1074"/>
      <c r="BI92" s="1074"/>
      <c r="BJ92" s="1083" t="s">
        <v>407</v>
      </c>
      <c r="BK92" s="1074" t="s">
        <v>588</v>
      </c>
    </row>
    <row r="93" s="1073" customFormat="1" ht="54.950000000000003" customHeight="1">
      <c r="A93" s="1074"/>
      <c r="B93" s="1074" t="s">
        <v>62</v>
      </c>
      <c r="C93" s="1074" t="s">
        <v>63</v>
      </c>
      <c r="D93" s="1075" t="s">
        <v>64</v>
      </c>
      <c r="E93" s="1075">
        <v>202</v>
      </c>
      <c r="F93" s="1076" t="s">
        <v>574</v>
      </c>
      <c r="G93" s="1076" t="s">
        <v>686</v>
      </c>
      <c r="H93" s="1075" t="s">
        <v>687</v>
      </c>
      <c r="I93" s="1077" t="s">
        <v>577</v>
      </c>
      <c r="J93" s="1076" t="s">
        <v>578</v>
      </c>
      <c r="K93" s="1078" t="s">
        <v>579</v>
      </c>
      <c r="L93" s="1078" t="s">
        <v>580</v>
      </c>
      <c r="M93" s="1076" t="s">
        <v>581</v>
      </c>
      <c r="N93" s="1078" t="s">
        <v>7063</v>
      </c>
      <c r="O93" s="1074" t="s">
        <v>397</v>
      </c>
      <c r="P93" s="1074" t="s">
        <v>76</v>
      </c>
      <c r="Q93" s="1080" t="s">
        <v>398</v>
      </c>
      <c r="R93" s="1084">
        <v>42370</v>
      </c>
      <c r="S93" s="1077">
        <v>15</v>
      </c>
      <c r="T93" s="1076">
        <f t="shared" si="163"/>
        <v>47848</v>
      </c>
      <c r="U93" s="1075" t="s">
        <v>100</v>
      </c>
      <c r="V93" s="1074" t="str">
        <f t="shared" si="161"/>
        <v/>
      </c>
      <c r="W93" s="1074" t="str">
        <f t="shared" si="162"/>
        <v>%НКПР</v>
      </c>
      <c r="X93" s="1077">
        <v>100</v>
      </c>
      <c r="Y93" s="1077"/>
      <c r="Z93" s="1080" t="s">
        <v>399</v>
      </c>
      <c r="AA93" s="1075" t="s">
        <v>400</v>
      </c>
      <c r="AB93" s="1077"/>
      <c r="AC93" s="1080" t="s">
        <v>399</v>
      </c>
      <c r="AD93" s="1078">
        <v>24</v>
      </c>
      <c r="AE93" s="1084">
        <v>44845</v>
      </c>
      <c r="AF93" s="1082">
        <f t="shared" si="159"/>
        <v>45575</v>
      </c>
      <c r="AG93" s="1076" t="s">
        <v>82</v>
      </c>
      <c r="AH93" s="1076" t="s">
        <v>83</v>
      </c>
      <c r="AI93" s="1080" t="s">
        <v>7064</v>
      </c>
      <c r="AJ93" s="1076" t="s">
        <v>143</v>
      </c>
      <c r="AK93" s="1082" t="str">
        <f t="shared" ca="1" si="160"/>
        <v>ЗАМЕНИТЬ</v>
      </c>
      <c r="AL93" s="1080"/>
      <c r="AM93" s="1080" t="s">
        <v>86</v>
      </c>
      <c r="AN93" s="1080" t="s">
        <v>7044</v>
      </c>
      <c r="AO93" s="1080" t="s">
        <v>88</v>
      </c>
      <c r="AP93" s="1077" t="s">
        <v>584</v>
      </c>
      <c r="AQ93" s="1083" t="s">
        <v>703</v>
      </c>
      <c r="AR93" s="1082"/>
      <c r="AS93" s="1080" t="s">
        <v>91</v>
      </c>
      <c r="AT93" s="1074" t="s">
        <v>92</v>
      </c>
      <c r="AU93" s="1074"/>
      <c r="AV93" s="1076">
        <v>44805</v>
      </c>
      <c r="AW93" s="1076"/>
      <c r="AX93" s="1074"/>
      <c r="AY93" s="1074"/>
      <c r="AZ93" s="1074"/>
      <c r="BA93" s="1076" t="s">
        <v>343</v>
      </c>
      <c r="BB93" s="1076" t="s">
        <v>403</v>
      </c>
      <c r="BC93" s="1076" t="s">
        <v>404</v>
      </c>
      <c r="BD93" s="1080">
        <v>3160</v>
      </c>
      <c r="BE93" s="1076"/>
      <c r="BF93" s="1076"/>
      <c r="BG93" s="1074" t="s">
        <v>587</v>
      </c>
      <c r="BH93" s="1085"/>
      <c r="BI93" s="1074" t="s">
        <v>406</v>
      </c>
      <c r="BJ93" s="1083" t="s">
        <v>407</v>
      </c>
      <c r="BK93" s="1074" t="s">
        <v>588</v>
      </c>
    </row>
    <row r="94" s="277" customFormat="1" ht="60" customHeight="1">
      <c r="A94" s="1074"/>
      <c r="B94" s="1074" t="s">
        <v>62</v>
      </c>
      <c r="C94" s="1074" t="s">
        <v>63</v>
      </c>
      <c r="D94" s="1075" t="s">
        <v>64</v>
      </c>
      <c r="E94" s="1075">
        <v>225</v>
      </c>
      <c r="F94" s="1076" t="s">
        <v>1807</v>
      </c>
      <c r="G94" s="1076" t="s">
        <v>857</v>
      </c>
      <c r="H94" s="1075" t="s">
        <v>2930</v>
      </c>
      <c r="I94" s="1077" t="s">
        <v>577</v>
      </c>
      <c r="J94" s="1076" t="s">
        <v>578</v>
      </c>
      <c r="K94" s="1078" t="s">
        <v>579</v>
      </c>
      <c r="L94" s="1079" t="s">
        <v>1419</v>
      </c>
      <c r="M94" s="1078" t="s">
        <v>1420</v>
      </c>
      <c r="N94" s="1078" t="s">
        <v>7065</v>
      </c>
      <c r="O94" s="1074" t="s">
        <v>397</v>
      </c>
      <c r="P94" s="1074" t="s">
        <v>76</v>
      </c>
      <c r="Q94" s="1080" t="s">
        <v>398</v>
      </c>
      <c r="R94" s="1081">
        <v>42591</v>
      </c>
      <c r="S94" s="1077">
        <v>15</v>
      </c>
      <c r="T94" s="1076">
        <f t="shared" si="163"/>
        <v>48069</v>
      </c>
      <c r="U94" s="1075" t="s">
        <v>100</v>
      </c>
      <c r="V94" s="1074" t="str">
        <f t="shared" si="161"/>
        <v/>
      </c>
      <c r="W94" s="1074" t="str">
        <f t="shared" si="162"/>
        <v>%НКПР</v>
      </c>
      <c r="X94" s="1077">
        <v>100</v>
      </c>
      <c r="Y94" s="1077"/>
      <c r="Z94" s="1080" t="s">
        <v>399</v>
      </c>
      <c r="AA94" s="1075" t="s">
        <v>400</v>
      </c>
      <c r="AB94" s="1077"/>
      <c r="AC94" s="1080" t="s">
        <v>399</v>
      </c>
      <c r="AD94" s="1078">
        <v>24</v>
      </c>
      <c r="AE94" s="1084">
        <v>45034</v>
      </c>
      <c r="AF94" s="1082">
        <f t="shared" si="159"/>
        <v>45764</v>
      </c>
      <c r="AG94" s="1076" t="s">
        <v>82</v>
      </c>
      <c r="AH94" s="1076" t="s">
        <v>83</v>
      </c>
      <c r="AI94" s="1080" t="s">
        <v>7066</v>
      </c>
      <c r="AJ94" s="1076" t="s">
        <v>1338</v>
      </c>
      <c r="AK94" s="1082" t="str">
        <f t="shared" ca="1" si="160"/>
        <v>ЗАМЕНИТЬ</v>
      </c>
      <c r="AL94" s="1080"/>
      <c r="AM94" s="1080" t="s">
        <v>86</v>
      </c>
      <c r="AN94" s="1080" t="s">
        <v>87</v>
      </c>
      <c r="AO94" s="1080" t="s">
        <v>88</v>
      </c>
      <c r="AP94" s="1077" t="s">
        <v>584</v>
      </c>
      <c r="AQ94" s="1083"/>
      <c r="AR94" s="1082"/>
      <c r="AS94" s="1080" t="s">
        <v>91</v>
      </c>
      <c r="AT94" s="1074" t="s">
        <v>385</v>
      </c>
      <c r="AU94" s="1074"/>
      <c r="AV94" s="1076"/>
      <c r="AW94" s="1076"/>
      <c r="AX94" s="1074"/>
      <c r="AY94" s="1074"/>
      <c r="AZ94" s="1074"/>
      <c r="BA94" s="1076" t="s">
        <v>343</v>
      </c>
      <c r="BB94" s="1076" t="s">
        <v>403</v>
      </c>
      <c r="BC94" s="1076" t="s">
        <v>404</v>
      </c>
      <c r="BD94" s="1080">
        <v>3160</v>
      </c>
      <c r="BE94" s="1076"/>
      <c r="BF94" s="1076"/>
      <c r="BG94" s="1074" t="s">
        <v>7067</v>
      </c>
      <c r="BH94" s="1085"/>
      <c r="BI94" s="1074"/>
      <c r="BJ94" s="1083" t="s">
        <v>407</v>
      </c>
      <c r="BK94" s="1074" t="s">
        <v>588</v>
      </c>
    </row>
    <row r="95" s="1088" customFormat="1" ht="60" customHeight="1">
      <c r="A95" s="1074"/>
      <c r="B95" s="1074" t="s">
        <v>62</v>
      </c>
      <c r="C95" s="1074" t="s">
        <v>63</v>
      </c>
      <c r="D95" s="1075" t="s">
        <v>64</v>
      </c>
      <c r="E95" s="1075">
        <v>256</v>
      </c>
      <c r="F95" s="1076" t="s">
        <v>3962</v>
      </c>
      <c r="G95" s="1076" t="s">
        <v>389</v>
      </c>
      <c r="H95" s="1075" t="s">
        <v>3973</v>
      </c>
      <c r="I95" s="1077" t="s">
        <v>577</v>
      </c>
      <c r="J95" s="1076" t="s">
        <v>1021</v>
      </c>
      <c r="K95" s="1078" t="s">
        <v>579</v>
      </c>
      <c r="L95" s="1079" t="s">
        <v>580</v>
      </c>
      <c r="M95" s="1078" t="s">
        <v>581</v>
      </c>
      <c r="N95" s="1078" t="s">
        <v>7068</v>
      </c>
      <c r="O95" s="1074" t="s">
        <v>397</v>
      </c>
      <c r="P95" s="1074" t="s">
        <v>76</v>
      </c>
      <c r="Q95" s="1080" t="s">
        <v>398</v>
      </c>
      <c r="R95" s="1081">
        <v>42592</v>
      </c>
      <c r="S95" s="1077">
        <v>15</v>
      </c>
      <c r="T95" s="1076">
        <f t="shared" si="163"/>
        <v>48070</v>
      </c>
      <c r="U95" s="1075" t="s">
        <v>100</v>
      </c>
      <c r="V95" s="1074" t="str">
        <f t="shared" si="161"/>
        <v/>
      </c>
      <c r="W95" s="1074" t="str">
        <f t="shared" si="162"/>
        <v>%НКПР</v>
      </c>
      <c r="X95" s="1077">
        <v>100</v>
      </c>
      <c r="Y95" s="1077"/>
      <c r="Z95" s="1080" t="s">
        <v>399</v>
      </c>
      <c r="AA95" s="1075" t="s">
        <v>400</v>
      </c>
      <c r="AB95" s="1077"/>
      <c r="AC95" s="1080" t="s">
        <v>399</v>
      </c>
      <c r="AD95" s="1078">
        <v>24</v>
      </c>
      <c r="AE95" s="1081">
        <v>45002</v>
      </c>
      <c r="AF95" s="1082">
        <f t="shared" si="159"/>
        <v>45732</v>
      </c>
      <c r="AG95" s="1076" t="s">
        <v>82</v>
      </c>
      <c r="AH95" s="1076" t="s">
        <v>83</v>
      </c>
      <c r="AI95" s="1074" t="s">
        <v>7069</v>
      </c>
      <c r="AJ95" s="1076" t="s">
        <v>1623</v>
      </c>
      <c r="AK95" s="1082" t="str">
        <f t="shared" ca="1" si="160"/>
        <v>ЗАМЕНИТЬ</v>
      </c>
      <c r="AL95" s="1080"/>
      <c r="AM95" s="1080" t="s">
        <v>86</v>
      </c>
      <c r="AN95" s="1080" t="s">
        <v>87</v>
      </c>
      <c r="AO95" s="1080" t="s">
        <v>88</v>
      </c>
      <c r="AP95" s="1077" t="s">
        <v>584</v>
      </c>
      <c r="AQ95" s="1083"/>
      <c r="AR95" s="1082"/>
      <c r="AS95" s="1080" t="s">
        <v>91</v>
      </c>
      <c r="AT95" s="1074" t="s">
        <v>385</v>
      </c>
      <c r="AU95" s="1074"/>
      <c r="AV95" s="1076"/>
      <c r="AW95" s="1076"/>
      <c r="AX95" s="1074"/>
      <c r="AY95" s="1074"/>
      <c r="AZ95" s="1074"/>
      <c r="BA95" s="1076" t="s">
        <v>221</v>
      </c>
      <c r="BB95" s="1076" t="s">
        <v>403</v>
      </c>
      <c r="BC95" s="1076" t="s">
        <v>404</v>
      </c>
      <c r="BD95" s="1080">
        <v>3160</v>
      </c>
      <c r="BE95" s="1076"/>
      <c r="BF95" s="1076"/>
      <c r="BG95" s="1074" t="s">
        <v>7067</v>
      </c>
      <c r="BH95" s="1074"/>
      <c r="BI95" s="1074"/>
      <c r="BJ95" s="1083" t="s">
        <v>407</v>
      </c>
      <c r="BK95" s="1074" t="s">
        <v>588</v>
      </c>
    </row>
    <row r="96" s="1073" customFormat="1" ht="54.950000000000003" customHeight="1">
      <c r="A96" s="1074"/>
      <c r="B96" s="1074" t="s">
        <v>62</v>
      </c>
      <c r="C96" s="1074" t="s">
        <v>63</v>
      </c>
      <c r="D96" s="1075" t="s">
        <v>64</v>
      </c>
      <c r="E96" s="1075">
        <v>211</v>
      </c>
      <c r="F96" s="1076" t="s">
        <v>574</v>
      </c>
      <c r="G96" s="1076" t="s">
        <v>1384</v>
      </c>
      <c r="H96" s="1075" t="s">
        <v>488</v>
      </c>
      <c r="I96" s="1077" t="s">
        <v>469</v>
      </c>
      <c r="J96" s="1076" t="s">
        <v>470</v>
      </c>
      <c r="K96" s="1078" t="s">
        <v>471</v>
      </c>
      <c r="L96" s="1078" t="s">
        <v>472</v>
      </c>
      <c r="M96" s="1076" t="s">
        <v>484</v>
      </c>
      <c r="N96" s="1078">
        <v>2289226</v>
      </c>
      <c r="O96" s="1074" t="s">
        <v>1126</v>
      </c>
      <c r="P96" s="1074" t="s">
        <v>76</v>
      </c>
      <c r="Q96" s="1080" t="s">
        <v>77</v>
      </c>
      <c r="R96" s="1081">
        <v>42319</v>
      </c>
      <c r="S96" s="1077">
        <v>8</v>
      </c>
      <c r="T96" s="1076">
        <f t="shared" si="163"/>
        <v>45240.599999999999</v>
      </c>
      <c r="U96" s="1075" t="s">
        <v>78</v>
      </c>
      <c r="V96" s="1074" t="str">
        <f t="shared" si="161"/>
        <v/>
      </c>
      <c r="W96" s="1074" t="str">
        <f t="shared" si="162"/>
        <v>°С</v>
      </c>
      <c r="X96" s="1077">
        <v>100</v>
      </c>
      <c r="Y96" s="1077"/>
      <c r="Z96" s="1080" t="s">
        <v>79</v>
      </c>
      <c r="AA96" s="1075" t="s">
        <v>475</v>
      </c>
      <c r="AB96" s="1077"/>
      <c r="AC96" s="1080" t="s">
        <v>141</v>
      </c>
      <c r="AD96" s="1078">
        <v>60</v>
      </c>
      <c r="AE96" s="1084">
        <v>44846</v>
      </c>
      <c r="AF96" s="1082">
        <f t="shared" si="159"/>
        <v>46671</v>
      </c>
      <c r="AG96" s="1082" t="s">
        <v>82</v>
      </c>
      <c r="AH96" s="1082" t="s">
        <v>83</v>
      </c>
      <c r="AI96" s="1074" t="s">
        <v>7070</v>
      </c>
      <c r="AJ96" s="1076" t="s">
        <v>143</v>
      </c>
      <c r="AK96" s="1082" t="str">
        <f t="shared" ca="1" si="160"/>
        <v>поверен</v>
      </c>
      <c r="AL96" s="1080"/>
      <c r="AM96" s="1080" t="s">
        <v>86</v>
      </c>
      <c r="AN96" s="1080" t="s">
        <v>87</v>
      </c>
      <c r="AO96" s="1080" t="s">
        <v>88</v>
      </c>
      <c r="AP96" s="1077" t="s">
        <v>573</v>
      </c>
      <c r="AQ96" s="1083" t="s">
        <v>5860</v>
      </c>
      <c r="AR96" s="1082"/>
      <c r="AS96" s="1080" t="s">
        <v>91</v>
      </c>
      <c r="AT96" s="1074" t="s">
        <v>385</v>
      </c>
      <c r="AU96" s="1074"/>
      <c r="AV96" s="1076"/>
      <c r="AW96" s="1076"/>
      <c r="AX96" s="1074"/>
      <c r="AY96" s="1074"/>
      <c r="AZ96" s="1074"/>
      <c r="BA96" s="1076"/>
      <c r="BB96" s="1076" t="s">
        <v>93</v>
      </c>
      <c r="BC96" s="1076" t="s">
        <v>94</v>
      </c>
      <c r="BD96" s="1080">
        <v>3201</v>
      </c>
      <c r="BE96" s="1076"/>
      <c r="BF96" s="1076"/>
      <c r="BG96" s="1074" t="s">
        <v>7071</v>
      </c>
      <c r="BH96" s="1085"/>
      <c r="BI96" s="1074"/>
      <c r="BJ96" s="1083" t="s">
        <v>1339</v>
      </c>
      <c r="BK96" s="1074" t="s">
        <v>760</v>
      </c>
    </row>
    <row r="97" s="125" customFormat="1" ht="60" customHeight="1">
      <c r="A97" s="1020"/>
      <c r="B97" s="1020" t="s">
        <v>62</v>
      </c>
      <c r="C97" s="1020" t="s">
        <v>63</v>
      </c>
      <c r="D97" s="1016" t="s">
        <v>64</v>
      </c>
      <c r="E97" s="1016">
        <v>225</v>
      </c>
      <c r="F97" s="1017" t="s">
        <v>1807</v>
      </c>
      <c r="G97" s="1017" t="s">
        <v>857</v>
      </c>
      <c r="H97" s="1016" t="s">
        <v>2067</v>
      </c>
      <c r="I97" s="1018" t="s">
        <v>577</v>
      </c>
      <c r="J97" s="1017" t="s">
        <v>578</v>
      </c>
      <c r="K97" s="1019" t="s">
        <v>579</v>
      </c>
      <c r="L97" s="1032" t="s">
        <v>580</v>
      </c>
      <c r="M97" s="1019" t="s">
        <v>581</v>
      </c>
      <c r="N97" s="1019" t="s">
        <v>7072</v>
      </c>
      <c r="O97" s="1020" t="s">
        <v>397</v>
      </c>
      <c r="P97" s="1020" t="s">
        <v>76</v>
      </c>
      <c r="Q97" s="1021" t="s">
        <v>398</v>
      </c>
      <c r="R97" s="1022">
        <v>42592</v>
      </c>
      <c r="S97" s="1018">
        <v>15</v>
      </c>
      <c r="T97" s="1017">
        <f t="shared" si="163"/>
        <v>48070</v>
      </c>
      <c r="U97" s="1016" t="s">
        <v>100</v>
      </c>
      <c r="V97" s="1028" t="str">
        <f t="shared" si="161"/>
        <v/>
      </c>
      <c r="W97" s="1028" t="str">
        <f t="shared" si="162"/>
        <v>%НКПР</v>
      </c>
      <c r="X97" s="1018">
        <v>100</v>
      </c>
      <c r="Y97" s="1018"/>
      <c r="Z97" s="1021" t="s">
        <v>399</v>
      </c>
      <c r="AA97" s="1016" t="s">
        <v>400</v>
      </c>
      <c r="AB97" s="1018"/>
      <c r="AC97" s="1021" t="s">
        <v>399</v>
      </c>
      <c r="AD97" s="1019">
        <v>24</v>
      </c>
      <c r="AE97" s="1037">
        <v>45002</v>
      </c>
      <c r="AF97" s="1025">
        <f t="shared" si="159"/>
        <v>45732</v>
      </c>
      <c r="AG97" s="1017" t="s">
        <v>82</v>
      </c>
      <c r="AH97" s="1017" t="s">
        <v>83</v>
      </c>
      <c r="AI97" s="1020" t="s">
        <v>7073</v>
      </c>
      <c r="AJ97" s="1017" t="s">
        <v>1623</v>
      </c>
      <c r="AK97" s="1025" t="str">
        <f t="shared" ca="1" si="160"/>
        <v>ЗАМЕНИТЬ</v>
      </c>
      <c r="AL97" s="1021"/>
      <c r="AM97" s="1021" t="s">
        <v>86</v>
      </c>
      <c r="AN97" s="1021" t="s">
        <v>87</v>
      </c>
      <c r="AO97" s="1021" t="s">
        <v>88</v>
      </c>
      <c r="AP97" s="1018" t="s">
        <v>584</v>
      </c>
      <c r="AQ97" s="1026"/>
      <c r="AR97" s="1025"/>
      <c r="AS97" s="1021" t="s">
        <v>91</v>
      </c>
      <c r="AT97" s="1020" t="s">
        <v>385</v>
      </c>
      <c r="AU97" s="1020"/>
      <c r="AV97" s="1017"/>
      <c r="AW97" s="1017"/>
      <c r="AX97" s="1020"/>
      <c r="AY97" s="1020"/>
      <c r="AZ97" s="1020"/>
      <c r="BA97" s="1017" t="s">
        <v>343</v>
      </c>
      <c r="BB97" s="1017" t="s">
        <v>403</v>
      </c>
      <c r="BC97" s="1017" t="s">
        <v>404</v>
      </c>
      <c r="BD97" s="1021">
        <v>3160</v>
      </c>
      <c r="BE97" s="1017"/>
      <c r="BF97" s="1017"/>
      <c r="BG97" s="1017" t="s">
        <v>1027</v>
      </c>
      <c r="BH97" s="1028"/>
      <c r="BI97" s="1028"/>
      <c r="BJ97" s="1040" t="s">
        <v>407</v>
      </c>
      <c r="BK97" s="1028" t="s">
        <v>588</v>
      </c>
    </row>
    <row r="98" ht="54.950000000000003" customHeight="1">
      <c r="A98" s="1028"/>
      <c r="B98" s="1020" t="s">
        <v>62</v>
      </c>
      <c r="C98" s="1020" t="s">
        <v>63</v>
      </c>
      <c r="D98" s="1067" t="s">
        <v>64</v>
      </c>
      <c r="E98" s="1067">
        <v>210</v>
      </c>
      <c r="F98" s="1068" t="s">
        <v>1067</v>
      </c>
      <c r="G98" s="1017" t="s">
        <v>1311</v>
      </c>
      <c r="H98" s="1067" t="s">
        <v>1312</v>
      </c>
      <c r="I98" s="1069" t="s">
        <v>577</v>
      </c>
      <c r="J98" s="1068" t="s">
        <v>578</v>
      </c>
      <c r="K98" s="1036" t="s">
        <v>579</v>
      </c>
      <c r="L98" s="1070" t="s">
        <v>580</v>
      </c>
      <c r="M98" s="1036" t="s">
        <v>581</v>
      </c>
      <c r="N98" s="1036" t="s">
        <v>7074</v>
      </c>
      <c r="O98" s="1028" t="s">
        <v>397</v>
      </c>
      <c r="P98" s="1028" t="s">
        <v>76</v>
      </c>
      <c r="Q98" s="1071" t="s">
        <v>398</v>
      </c>
      <c r="R98" s="1022">
        <v>42592</v>
      </c>
      <c r="S98" s="1069">
        <v>15</v>
      </c>
      <c r="T98" s="1068">
        <f t="shared" si="163"/>
        <v>48070</v>
      </c>
      <c r="U98" s="1067" t="s">
        <v>100</v>
      </c>
      <c r="V98" s="1028" t="str">
        <f t="shared" si="161"/>
        <v/>
      </c>
      <c r="W98" s="1028" t="str">
        <f t="shared" si="162"/>
        <v>%НКПР</v>
      </c>
      <c r="X98" s="1069">
        <v>100</v>
      </c>
      <c r="Y98" s="1069"/>
      <c r="Z98" s="1071" t="s">
        <v>399</v>
      </c>
      <c r="AA98" s="1067" t="s">
        <v>400</v>
      </c>
      <c r="AB98" s="1069"/>
      <c r="AC98" s="1071" t="s">
        <v>399</v>
      </c>
      <c r="AD98" s="1036">
        <v>24</v>
      </c>
      <c r="AE98" s="1022">
        <v>45001</v>
      </c>
      <c r="AF98" s="1072">
        <f t="shared" si="159"/>
        <v>45731</v>
      </c>
      <c r="AG98" s="1068" t="s">
        <v>82</v>
      </c>
      <c r="AH98" s="1068" t="s">
        <v>83</v>
      </c>
      <c r="AI98" s="1028" t="s">
        <v>7075</v>
      </c>
      <c r="AJ98" s="1068" t="s">
        <v>1623</v>
      </c>
      <c r="AK98" s="1072" t="str">
        <f t="shared" ca="1" si="160"/>
        <v>ЗАМЕНИТЬ</v>
      </c>
      <c r="AL98" s="1071"/>
      <c r="AM98" s="1071" t="s">
        <v>86</v>
      </c>
      <c r="AN98" s="1071" t="s">
        <v>87</v>
      </c>
      <c r="AO98" s="1071" t="s">
        <v>88</v>
      </c>
      <c r="AP98" s="1069" t="s">
        <v>584</v>
      </c>
      <c r="AQ98" s="1040" t="s">
        <v>799</v>
      </c>
      <c r="AR98" s="1072"/>
      <c r="AS98" s="1071" t="s">
        <v>91</v>
      </c>
      <c r="AT98" s="1028" t="s">
        <v>385</v>
      </c>
      <c r="AU98" s="1028"/>
      <c r="AV98" s="1068"/>
      <c r="AW98" s="1068"/>
      <c r="AX98" s="1028"/>
      <c r="AY98" s="1028"/>
      <c r="AZ98" s="1028"/>
      <c r="BA98" s="1068" t="s">
        <v>343</v>
      </c>
      <c r="BB98" s="1068" t="s">
        <v>403</v>
      </c>
      <c r="BC98" s="1068" t="s">
        <v>404</v>
      </c>
      <c r="BD98" s="1071">
        <v>3160</v>
      </c>
      <c r="BE98" s="1068"/>
      <c r="BF98" s="1068"/>
      <c r="BG98" s="1074" t="s">
        <v>7076</v>
      </c>
      <c r="BH98" s="1028"/>
      <c r="BI98" s="1028"/>
      <c r="BJ98" s="1040" t="s">
        <v>407</v>
      </c>
      <c r="BK98" s="1028" t="s">
        <v>588</v>
      </c>
      <c r="BL98" s="125"/>
      <c r="BM98" s="125"/>
      <c r="BN98" s="125"/>
    </row>
    <row r="99" s="3" customFormat="1" ht="60" customHeight="1">
      <c r="A99" s="1020"/>
      <c r="B99" s="1020" t="s">
        <v>62</v>
      </c>
      <c r="C99" s="1020" t="s">
        <v>63</v>
      </c>
      <c r="D99" s="1016" t="s">
        <v>64</v>
      </c>
      <c r="E99" s="1016">
        <v>220</v>
      </c>
      <c r="F99" s="1017" t="s">
        <v>1842</v>
      </c>
      <c r="G99" s="1017" t="s">
        <v>857</v>
      </c>
      <c r="H99" s="1016" t="s">
        <v>1861</v>
      </c>
      <c r="I99" s="1018" t="s">
        <v>577</v>
      </c>
      <c r="J99" s="1017" t="s">
        <v>578</v>
      </c>
      <c r="K99" s="1019" t="s">
        <v>579</v>
      </c>
      <c r="L99" s="1032" t="s">
        <v>580</v>
      </c>
      <c r="M99" s="1019" t="s">
        <v>581</v>
      </c>
      <c r="N99" s="1019" t="s">
        <v>7077</v>
      </c>
      <c r="O99" s="1020" t="s">
        <v>397</v>
      </c>
      <c r="P99" s="1020" t="s">
        <v>76</v>
      </c>
      <c r="Q99" s="1021" t="s">
        <v>398</v>
      </c>
      <c r="R99" s="1037">
        <v>42593</v>
      </c>
      <c r="S99" s="1018">
        <v>15</v>
      </c>
      <c r="T99" s="1017">
        <f t="shared" si="163"/>
        <v>48071</v>
      </c>
      <c r="U99" s="1016" t="s">
        <v>100</v>
      </c>
      <c r="V99" s="1020" t="str">
        <f t="shared" si="161"/>
        <v/>
      </c>
      <c r="W99" s="1020" t="str">
        <f t="shared" si="162"/>
        <v>%НКПР</v>
      </c>
      <c r="X99" s="1018">
        <v>100</v>
      </c>
      <c r="Y99" s="1018"/>
      <c r="Z99" s="1021" t="s">
        <v>399</v>
      </c>
      <c r="AA99" s="1016" t="s">
        <v>400</v>
      </c>
      <c r="AB99" s="1018"/>
      <c r="AC99" s="1021" t="s">
        <v>399</v>
      </c>
      <c r="AD99" s="1019">
        <v>24</v>
      </c>
      <c r="AE99" s="1037">
        <v>45002</v>
      </c>
      <c r="AF99" s="1025">
        <f t="shared" si="159"/>
        <v>45732</v>
      </c>
      <c r="AG99" s="1017" t="s">
        <v>82</v>
      </c>
      <c r="AH99" s="1017" t="s">
        <v>83</v>
      </c>
      <c r="AI99" s="1020" t="s">
        <v>7078</v>
      </c>
      <c r="AJ99" s="1017" t="s">
        <v>1623</v>
      </c>
      <c r="AK99" s="1025" t="str">
        <f t="shared" ca="1" si="160"/>
        <v>ЗАМЕНИТЬ</v>
      </c>
      <c r="AL99" s="1021"/>
      <c r="AM99" s="1021" t="s">
        <v>86</v>
      </c>
      <c r="AN99" s="1021" t="s">
        <v>87</v>
      </c>
      <c r="AO99" s="1021" t="s">
        <v>88</v>
      </c>
      <c r="AP99" s="1018" t="s">
        <v>584</v>
      </c>
      <c r="AQ99" s="1026" t="s">
        <v>1846</v>
      </c>
      <c r="AR99" s="1025"/>
      <c r="AS99" s="1021" t="s">
        <v>91</v>
      </c>
      <c r="AT99" s="1020" t="s">
        <v>385</v>
      </c>
      <c r="AU99" s="1020"/>
      <c r="AV99" s="1026" t="s">
        <v>1846</v>
      </c>
      <c r="AW99" s="1017"/>
      <c r="AX99" s="1020"/>
      <c r="AY99" s="1020"/>
      <c r="AZ99" s="1020"/>
      <c r="BA99" s="1017" t="s">
        <v>343</v>
      </c>
      <c r="BB99" s="1017" t="s">
        <v>403</v>
      </c>
      <c r="BC99" s="1017" t="s">
        <v>404</v>
      </c>
      <c r="BD99" s="1021">
        <v>3160</v>
      </c>
      <c r="BE99" s="1017"/>
      <c r="BF99" s="1017"/>
      <c r="BG99" s="1017" t="s">
        <v>1027</v>
      </c>
      <c r="BH99" s="1020"/>
      <c r="BI99" s="1020"/>
      <c r="BJ99" s="1026" t="s">
        <v>407</v>
      </c>
      <c r="BK99" s="1020" t="s">
        <v>588</v>
      </c>
    </row>
    <row r="100" ht="54.950000000000003" customHeight="1">
      <c r="A100" s="1020"/>
      <c r="B100" s="1020" t="s">
        <v>62</v>
      </c>
      <c r="C100" s="1020" t="s">
        <v>63</v>
      </c>
      <c r="D100" s="1016" t="s">
        <v>64</v>
      </c>
      <c r="E100" s="1016">
        <v>227</v>
      </c>
      <c r="F100" s="1017" t="s">
        <v>2177</v>
      </c>
      <c r="G100" s="1017" t="s">
        <v>2343</v>
      </c>
      <c r="H100" s="1016" t="s">
        <v>2387</v>
      </c>
      <c r="I100" s="1018" t="s">
        <v>2316</v>
      </c>
      <c r="J100" s="1017" t="s">
        <v>2317</v>
      </c>
      <c r="K100" s="1019" t="s">
        <v>2318</v>
      </c>
      <c r="L100" s="1019" t="s">
        <v>2319</v>
      </c>
      <c r="M100" s="1017" t="s">
        <v>2320</v>
      </c>
      <c r="N100" s="1019">
        <v>47101</v>
      </c>
      <c r="O100" s="1018" t="s">
        <v>2321</v>
      </c>
      <c r="P100" s="1020" t="s">
        <v>76</v>
      </c>
      <c r="Q100" s="1021" t="s">
        <v>1193</v>
      </c>
      <c r="R100" s="1037">
        <v>42005</v>
      </c>
      <c r="S100" s="1018">
        <v>10</v>
      </c>
      <c r="T100" s="1017">
        <f t="shared" si="163"/>
        <v>45657</v>
      </c>
      <c r="U100" s="1016">
        <v>0.10000000000000001</v>
      </c>
      <c r="V100" s="1020" t="str">
        <f t="shared" si="161"/>
        <v>м</v>
      </c>
      <c r="W100" s="1020" t="str">
        <f t="shared" si="162"/>
        <v>м/c</v>
      </c>
      <c r="X100" s="1018">
        <v>30</v>
      </c>
      <c r="Y100" s="1018" t="s">
        <v>325</v>
      </c>
      <c r="Z100" s="1021" t="s">
        <v>2322</v>
      </c>
      <c r="AA100" s="1016" t="s">
        <v>2323</v>
      </c>
      <c r="AB100" s="1018" t="s">
        <v>325</v>
      </c>
      <c r="AC100" s="1021" t="s">
        <v>2324</v>
      </c>
      <c r="AD100" s="1019">
        <v>12</v>
      </c>
      <c r="AE100" s="1034">
        <v>45468</v>
      </c>
      <c r="AF100" s="1025">
        <f t="shared" si="159"/>
        <v>45832</v>
      </c>
      <c r="AG100" s="1017" t="s">
        <v>82</v>
      </c>
      <c r="AH100" s="1017" t="s">
        <v>83</v>
      </c>
      <c r="AI100" s="1020" t="s">
        <v>7079</v>
      </c>
      <c r="AJ100" s="1017" t="s">
        <v>85</v>
      </c>
      <c r="AK100" s="1025" t="str">
        <f t="shared" ca="1" si="160"/>
        <v>ЗАМЕНИТЬ</v>
      </c>
      <c r="AL100" s="1021"/>
      <c r="AM100" s="1021" t="s">
        <v>86</v>
      </c>
      <c r="AN100" s="1021" t="s">
        <v>87</v>
      </c>
      <c r="AO100" s="1021" t="s">
        <v>88</v>
      </c>
      <c r="AP100" s="1018" t="s">
        <v>2326</v>
      </c>
      <c r="AQ100" s="1026"/>
      <c r="AR100" s="1025"/>
      <c r="AS100" s="1021" t="s">
        <v>91</v>
      </c>
      <c r="AT100" s="1020" t="s">
        <v>385</v>
      </c>
      <c r="AU100" s="1020"/>
      <c r="AV100" s="1017"/>
      <c r="AW100" s="1017"/>
      <c r="AX100" s="1020"/>
      <c r="AY100" s="1020"/>
      <c r="AZ100" s="1020"/>
      <c r="BA100" s="1017" t="s">
        <v>221</v>
      </c>
      <c r="BB100" s="1017" t="s">
        <v>2327</v>
      </c>
      <c r="BC100" s="1017" t="s">
        <v>2328</v>
      </c>
      <c r="BD100" s="1021">
        <v>3661</v>
      </c>
      <c r="BE100" s="1017"/>
      <c r="BF100" s="1017"/>
      <c r="BG100" s="1020" t="s">
        <v>1822</v>
      </c>
      <c r="BH100" s="1043"/>
      <c r="BI100" s="1026" t="s">
        <v>2337</v>
      </c>
      <c r="BJ100" s="1026" t="s">
        <v>2338</v>
      </c>
      <c r="BK100" s="1026" t="s">
        <v>880</v>
      </c>
      <c r="BL100" s="1"/>
      <c r="BM100" s="1"/>
      <c r="BN100" s="1"/>
    </row>
    <row r="101" ht="54.950000000000003" customHeight="1">
      <c r="A101" s="1020"/>
      <c r="B101" s="1020" t="s">
        <v>62</v>
      </c>
      <c r="C101" s="1020" t="s">
        <v>63</v>
      </c>
      <c r="D101" s="1016" t="s">
        <v>64</v>
      </c>
      <c r="E101" s="1016">
        <v>213</v>
      </c>
      <c r="F101" s="1017" t="s">
        <v>574</v>
      </c>
      <c r="G101" s="1017" t="s">
        <v>857</v>
      </c>
      <c r="H101" s="1016" t="s">
        <v>1592</v>
      </c>
      <c r="I101" s="1018" t="s">
        <v>577</v>
      </c>
      <c r="J101" s="1017" t="s">
        <v>1575</v>
      </c>
      <c r="K101" s="1019" t="s">
        <v>579</v>
      </c>
      <c r="L101" s="1019" t="s">
        <v>580</v>
      </c>
      <c r="M101" s="1017" t="s">
        <v>581</v>
      </c>
      <c r="N101" s="1019" t="s">
        <v>7080</v>
      </c>
      <c r="O101" s="1020" t="s">
        <v>397</v>
      </c>
      <c r="P101" s="1020" t="s">
        <v>76</v>
      </c>
      <c r="Q101" s="1021" t="s">
        <v>398</v>
      </c>
      <c r="R101" s="1037">
        <v>44418</v>
      </c>
      <c r="S101" s="1018">
        <v>15</v>
      </c>
      <c r="T101" s="1017">
        <f t="shared" si="163"/>
        <v>49896</v>
      </c>
      <c r="U101" s="1016" t="s">
        <v>100</v>
      </c>
      <c r="V101" s="1028" t="str">
        <f t="shared" si="161"/>
        <v/>
      </c>
      <c r="W101" s="1028" t="str">
        <f t="shared" si="162"/>
        <v>%НКПР</v>
      </c>
      <c r="X101" s="1018">
        <v>100</v>
      </c>
      <c r="Y101" s="1018"/>
      <c r="Z101" s="1021" t="s">
        <v>399</v>
      </c>
      <c r="AA101" s="1016" t="s">
        <v>400</v>
      </c>
      <c r="AB101" s="1018"/>
      <c r="AC101" s="1021" t="s">
        <v>399</v>
      </c>
      <c r="AD101" s="1019">
        <v>24</v>
      </c>
      <c r="AE101" s="1034">
        <v>45576</v>
      </c>
      <c r="AF101" s="1025">
        <f t="shared" si="159"/>
        <v>46305</v>
      </c>
      <c r="AG101" s="1017" t="s">
        <v>82</v>
      </c>
      <c r="AH101" s="1017" t="s">
        <v>83</v>
      </c>
      <c r="AI101" s="1021" t="s">
        <v>7081</v>
      </c>
      <c r="AJ101" s="1017" t="s">
        <v>1338</v>
      </c>
      <c r="AK101" s="1025" t="str">
        <f t="shared" ca="1" si="160"/>
        <v>поверен</v>
      </c>
      <c r="AL101" s="1021"/>
      <c r="AM101" s="1021" t="s">
        <v>86</v>
      </c>
      <c r="AN101" s="1021" t="s">
        <v>87</v>
      </c>
      <c r="AO101" s="1021" t="s">
        <v>88</v>
      </c>
      <c r="AP101" s="1018" t="s">
        <v>584</v>
      </c>
      <c r="AQ101" s="1026"/>
      <c r="AR101" s="1025"/>
      <c r="AS101" s="1021" t="s">
        <v>91</v>
      </c>
      <c r="AT101" s="1020" t="s">
        <v>385</v>
      </c>
      <c r="AU101" s="1020"/>
      <c r="AV101" s="1017"/>
      <c r="AW101" s="1017"/>
      <c r="AX101" s="1020"/>
      <c r="AY101" s="1020"/>
      <c r="AZ101" s="1020"/>
      <c r="BA101" s="1017" t="s">
        <v>343</v>
      </c>
      <c r="BB101" s="1017" t="s">
        <v>403</v>
      </c>
      <c r="BC101" s="1017" t="s">
        <v>404</v>
      </c>
      <c r="BD101" s="1021">
        <v>3160</v>
      </c>
      <c r="BE101" s="1017"/>
      <c r="BF101" s="1017"/>
      <c r="BG101" s="1089" t="s">
        <v>7082</v>
      </c>
      <c r="BH101" s="757"/>
      <c r="BI101" s="1028"/>
      <c r="BJ101" s="1040" t="s">
        <v>407</v>
      </c>
      <c r="BK101" s="1028" t="s">
        <v>588</v>
      </c>
      <c r="BL101" s="55"/>
      <c r="BM101" s="55"/>
      <c r="BN101" s="55"/>
    </row>
    <row r="102" ht="54.950000000000003" customHeight="1">
      <c r="A102" s="1020"/>
      <c r="B102" s="1020" t="s">
        <v>62</v>
      </c>
      <c r="C102" s="1020" t="s">
        <v>63</v>
      </c>
      <c r="D102" s="1016" t="s">
        <v>64</v>
      </c>
      <c r="E102" s="1016">
        <v>221</v>
      </c>
      <c r="F102" s="1017" t="s">
        <v>1807</v>
      </c>
      <c r="G102" s="1017" t="s">
        <v>857</v>
      </c>
      <c r="H102" s="1016" t="s">
        <v>1909</v>
      </c>
      <c r="I102" s="1018" t="s">
        <v>577</v>
      </c>
      <c r="J102" s="1017" t="s">
        <v>578</v>
      </c>
      <c r="K102" s="1019" t="s">
        <v>579</v>
      </c>
      <c r="L102" s="1019" t="s">
        <v>580</v>
      </c>
      <c r="M102" s="1019" t="s">
        <v>581</v>
      </c>
      <c r="N102" s="1019" t="s">
        <v>7083</v>
      </c>
      <c r="O102" s="1020" t="s">
        <v>397</v>
      </c>
      <c r="P102" s="1020" t="s">
        <v>76</v>
      </c>
      <c r="Q102" s="1021" t="s">
        <v>398</v>
      </c>
      <c r="R102" s="1022">
        <v>42591</v>
      </c>
      <c r="S102" s="1018">
        <v>15</v>
      </c>
      <c r="T102" s="1017">
        <f t="shared" si="163"/>
        <v>48069</v>
      </c>
      <c r="U102" s="1016" t="s">
        <v>100</v>
      </c>
      <c r="V102" s="1028" t="str">
        <f t="shared" si="161"/>
        <v/>
      </c>
      <c r="W102" s="1028" t="str">
        <f t="shared" si="162"/>
        <v>%НКПР</v>
      </c>
      <c r="X102" s="1018">
        <v>100</v>
      </c>
      <c r="Y102" s="1018"/>
      <c r="Z102" s="1021" t="s">
        <v>399</v>
      </c>
      <c r="AA102" s="1016" t="s">
        <v>400</v>
      </c>
      <c r="AB102" s="1018"/>
      <c r="AC102" s="1021" t="s">
        <v>399</v>
      </c>
      <c r="AD102" s="1019">
        <v>24</v>
      </c>
      <c r="AE102" s="1037">
        <v>45002</v>
      </c>
      <c r="AF102" s="1025">
        <f t="shared" si="159"/>
        <v>45732</v>
      </c>
      <c r="AG102" s="1017" t="s">
        <v>82</v>
      </c>
      <c r="AH102" s="1017" t="s">
        <v>83</v>
      </c>
      <c r="AI102" s="1020" t="s">
        <v>7084</v>
      </c>
      <c r="AJ102" s="1017" t="s">
        <v>1623</v>
      </c>
      <c r="AK102" s="1025" t="str">
        <f t="shared" ca="1" si="160"/>
        <v>ЗАМЕНИТЬ</v>
      </c>
      <c r="AL102" s="1021"/>
      <c r="AM102" s="1021" t="s">
        <v>86</v>
      </c>
      <c r="AN102" s="1021" t="s">
        <v>87</v>
      </c>
      <c r="AO102" s="1021" t="s">
        <v>88</v>
      </c>
      <c r="AP102" s="1018" t="s">
        <v>584</v>
      </c>
      <c r="AQ102" s="1026"/>
      <c r="AR102" s="1025"/>
      <c r="AS102" s="1021" t="s">
        <v>91</v>
      </c>
      <c r="AT102" s="1020" t="s">
        <v>385</v>
      </c>
      <c r="AU102" s="1020"/>
      <c r="AV102" s="1017"/>
      <c r="AW102" s="1017"/>
      <c r="AX102" s="1020"/>
      <c r="AY102" s="1020"/>
      <c r="AZ102" s="1020"/>
      <c r="BA102" s="1017" t="s">
        <v>343</v>
      </c>
      <c r="BB102" s="1017" t="s">
        <v>403</v>
      </c>
      <c r="BC102" s="1017" t="s">
        <v>404</v>
      </c>
      <c r="BD102" s="1021">
        <v>3160</v>
      </c>
      <c r="BE102" s="1017"/>
      <c r="BF102" s="1017"/>
      <c r="BG102" s="1090" t="s">
        <v>7085</v>
      </c>
      <c r="BH102" s="1028"/>
      <c r="BI102" s="1028"/>
      <c r="BJ102" s="1040" t="s">
        <v>407</v>
      </c>
      <c r="BK102" s="1028" t="s">
        <v>588</v>
      </c>
      <c r="BL102" s="125"/>
      <c r="BM102" s="125"/>
      <c r="BN102" s="125"/>
    </row>
    <row r="103" ht="54.950000000000003" customHeight="1">
      <c r="A103" s="1020"/>
      <c r="B103" s="1020" t="s">
        <v>62</v>
      </c>
      <c r="C103" s="1020" t="s">
        <v>63</v>
      </c>
      <c r="D103" s="1016" t="s">
        <v>64</v>
      </c>
      <c r="E103" s="1016" t="s">
        <v>4590</v>
      </c>
      <c r="F103" s="1017" t="s">
        <v>4546</v>
      </c>
      <c r="G103" s="1017" t="s">
        <v>857</v>
      </c>
      <c r="H103" s="1016" t="s">
        <v>4610</v>
      </c>
      <c r="I103" s="1018" t="s">
        <v>577</v>
      </c>
      <c r="J103" s="1017" t="s">
        <v>578</v>
      </c>
      <c r="K103" s="1019" t="s">
        <v>579</v>
      </c>
      <c r="L103" s="1019" t="s">
        <v>580</v>
      </c>
      <c r="M103" s="1019" t="s">
        <v>581</v>
      </c>
      <c r="N103" s="1019" t="s">
        <v>7086</v>
      </c>
      <c r="O103" s="1020" t="s">
        <v>397</v>
      </c>
      <c r="P103" s="1020" t="s">
        <v>76</v>
      </c>
      <c r="Q103" s="1021" t="s">
        <v>398</v>
      </c>
      <c r="R103" s="1022">
        <v>42590</v>
      </c>
      <c r="S103" s="1018">
        <v>15</v>
      </c>
      <c r="T103" s="1017">
        <f t="shared" si="163"/>
        <v>48068</v>
      </c>
      <c r="U103" s="1016" t="s">
        <v>100</v>
      </c>
      <c r="V103" s="1028" t="str">
        <f t="shared" si="161"/>
        <v/>
      </c>
      <c r="W103" s="1028" t="str">
        <f t="shared" si="162"/>
        <v>%НКПР</v>
      </c>
      <c r="X103" s="1018">
        <v>100</v>
      </c>
      <c r="Y103" s="1018"/>
      <c r="Z103" s="1021" t="s">
        <v>399</v>
      </c>
      <c r="AA103" s="1016" t="s">
        <v>400</v>
      </c>
      <c r="AB103" s="1018"/>
      <c r="AC103" s="1021" t="s">
        <v>399</v>
      </c>
      <c r="AD103" s="1019">
        <v>24</v>
      </c>
      <c r="AE103" s="1034">
        <v>45332</v>
      </c>
      <c r="AF103" s="1025">
        <f t="shared" si="159"/>
        <v>46062</v>
      </c>
      <c r="AG103" s="1017" t="s">
        <v>82</v>
      </c>
      <c r="AH103" s="1017" t="s">
        <v>83</v>
      </c>
      <c r="AI103" s="1021" t="s">
        <v>7087</v>
      </c>
      <c r="AJ103" s="1017" t="s">
        <v>143</v>
      </c>
      <c r="AK103" s="1025" t="str">
        <f t="shared" ca="1" si="160"/>
        <v>поверен</v>
      </c>
      <c r="AL103" s="1021"/>
      <c r="AM103" s="1021" t="s">
        <v>86</v>
      </c>
      <c r="AN103" s="1021" t="s">
        <v>87</v>
      </c>
      <c r="AO103" s="1021" t="s">
        <v>88</v>
      </c>
      <c r="AP103" s="1018" t="s">
        <v>584</v>
      </c>
      <c r="AQ103" s="1026"/>
      <c r="AR103" s="1025"/>
      <c r="AS103" s="1021" t="s">
        <v>91</v>
      </c>
      <c r="AT103" s="1020" t="s">
        <v>385</v>
      </c>
      <c r="AU103" s="1020"/>
      <c r="AV103" s="1017"/>
      <c r="AW103" s="1017"/>
      <c r="AX103" s="1020"/>
      <c r="AY103" s="1020"/>
      <c r="AZ103" s="1020"/>
      <c r="BA103" s="1017" t="s">
        <v>221</v>
      </c>
      <c r="BB103" s="1017" t="s">
        <v>403</v>
      </c>
      <c r="BC103" s="1017" t="s">
        <v>404</v>
      </c>
      <c r="BD103" s="1021">
        <v>3160</v>
      </c>
      <c r="BE103" s="1017"/>
      <c r="BF103" s="1017"/>
      <c r="BG103" s="1090" t="s">
        <v>7088</v>
      </c>
      <c r="BH103" s="757"/>
      <c r="BI103" s="1028"/>
      <c r="BJ103" s="1040" t="s">
        <v>407</v>
      </c>
      <c r="BK103" s="1028" t="s">
        <v>588</v>
      </c>
      <c r="BL103" s="55"/>
      <c r="BM103" s="55"/>
      <c r="BN103" s="55"/>
    </row>
    <row r="104" ht="54.950000000000003" customHeight="1">
      <c r="A104" s="1020"/>
      <c r="B104" s="1020" t="s">
        <v>62</v>
      </c>
      <c r="C104" s="1020" t="s">
        <v>63</v>
      </c>
      <c r="D104" s="1016" t="s">
        <v>64</v>
      </c>
      <c r="E104" s="1016">
        <v>234</v>
      </c>
      <c r="F104" s="1017" t="s">
        <v>3032</v>
      </c>
      <c r="G104" s="1017" t="s">
        <v>3116</v>
      </c>
      <c r="H104" s="1016" t="s">
        <v>7089</v>
      </c>
      <c r="I104" s="1018" t="s">
        <v>577</v>
      </c>
      <c r="J104" s="1017" t="s">
        <v>578</v>
      </c>
      <c r="K104" s="1019" t="s">
        <v>579</v>
      </c>
      <c r="L104" s="1019" t="s">
        <v>580</v>
      </c>
      <c r="M104" s="1019" t="s">
        <v>581</v>
      </c>
      <c r="N104" s="1019" t="s">
        <v>7090</v>
      </c>
      <c r="O104" s="1020" t="s">
        <v>2963</v>
      </c>
      <c r="P104" s="1020" t="s">
        <v>76</v>
      </c>
      <c r="Q104" s="1021" t="s">
        <v>398</v>
      </c>
      <c r="R104" s="1037">
        <v>42370</v>
      </c>
      <c r="S104" s="1018">
        <v>15</v>
      </c>
      <c r="T104" s="1017">
        <f t="shared" si="163"/>
        <v>47848</v>
      </c>
      <c r="U104" s="1016" t="s">
        <v>100</v>
      </c>
      <c r="V104" s="1028" t="str">
        <f t="shared" si="161"/>
        <v/>
      </c>
      <c r="W104" s="1028" t="str">
        <f t="shared" si="162"/>
        <v>%НКПР</v>
      </c>
      <c r="X104" s="1018">
        <v>100</v>
      </c>
      <c r="Y104" s="1018"/>
      <c r="Z104" s="1021" t="s">
        <v>399</v>
      </c>
      <c r="AA104" s="1016" t="s">
        <v>400</v>
      </c>
      <c r="AB104" s="1018"/>
      <c r="AC104" s="1021" t="s">
        <v>399</v>
      </c>
      <c r="AD104" s="1019">
        <v>24</v>
      </c>
      <c r="AE104" s="1037">
        <v>45001</v>
      </c>
      <c r="AF104" s="1025">
        <f t="shared" si="159"/>
        <v>45731</v>
      </c>
      <c r="AG104" s="1017" t="s">
        <v>82</v>
      </c>
      <c r="AH104" s="1017" t="s">
        <v>83</v>
      </c>
      <c r="AI104" s="1020" t="s">
        <v>7091</v>
      </c>
      <c r="AJ104" s="1017" t="s">
        <v>1623</v>
      </c>
      <c r="AK104" s="1025" t="str">
        <f t="shared" ca="1" si="160"/>
        <v>ЗАМЕНИТЬ</v>
      </c>
      <c r="AL104" s="1021"/>
      <c r="AM104" s="1021" t="s">
        <v>86</v>
      </c>
      <c r="AN104" s="1021" t="s">
        <v>87</v>
      </c>
      <c r="AO104" s="1021" t="s">
        <v>88</v>
      </c>
      <c r="AP104" s="1018" t="s">
        <v>3130</v>
      </c>
      <c r="AQ104" s="1026" t="s">
        <v>1846</v>
      </c>
      <c r="AR104" s="1025"/>
      <c r="AS104" s="1021" t="s">
        <v>91</v>
      </c>
      <c r="AT104" s="1020" t="s">
        <v>385</v>
      </c>
      <c r="AU104" s="1020"/>
      <c r="AV104" s="1017">
        <v>44949</v>
      </c>
      <c r="AW104" s="1017"/>
      <c r="AX104" s="1020"/>
      <c r="AY104" s="1020"/>
      <c r="AZ104" s="1020"/>
      <c r="BA104" s="1017" t="s">
        <v>221</v>
      </c>
      <c r="BB104" s="1017" t="s">
        <v>403</v>
      </c>
      <c r="BC104" s="1017" t="s">
        <v>404</v>
      </c>
      <c r="BD104" s="1021">
        <v>3160</v>
      </c>
      <c r="BE104" s="1017"/>
      <c r="BF104" s="1017"/>
      <c r="BG104" s="1090" t="s">
        <v>7092</v>
      </c>
      <c r="BH104" s="1028"/>
      <c r="BI104" s="1028"/>
      <c r="BJ104" s="1040" t="s">
        <v>407</v>
      </c>
      <c r="BK104" s="1028" t="s">
        <v>588</v>
      </c>
      <c r="BL104" s="125"/>
      <c r="BM104" s="125"/>
      <c r="BN104" s="125"/>
    </row>
    <row r="105" ht="54.950000000000003" customHeight="1">
      <c r="A105" s="1020"/>
      <c r="B105" s="1020" t="s">
        <v>62</v>
      </c>
      <c r="C105" s="1020" t="s">
        <v>63</v>
      </c>
      <c r="D105" s="1016" t="s">
        <v>64</v>
      </c>
      <c r="E105" s="1016" t="s">
        <v>4995</v>
      </c>
      <c r="F105" s="1017" t="s">
        <v>1807</v>
      </c>
      <c r="G105" s="1017" t="s">
        <v>857</v>
      </c>
      <c r="H105" s="1016" t="s">
        <v>5020</v>
      </c>
      <c r="I105" s="1018" t="s">
        <v>577</v>
      </c>
      <c r="J105" s="1017" t="s">
        <v>578</v>
      </c>
      <c r="K105" s="1019" t="s">
        <v>579</v>
      </c>
      <c r="L105" s="1019" t="s">
        <v>580</v>
      </c>
      <c r="M105" s="1019" t="s">
        <v>581</v>
      </c>
      <c r="N105" s="1019" t="s">
        <v>7093</v>
      </c>
      <c r="O105" s="1020" t="s">
        <v>611</v>
      </c>
      <c r="P105" s="1020" t="s">
        <v>76</v>
      </c>
      <c r="Q105" s="1021" t="s">
        <v>398</v>
      </c>
      <c r="R105" s="1022">
        <v>42861</v>
      </c>
      <c r="S105" s="1018">
        <v>15</v>
      </c>
      <c r="T105" s="1017">
        <f t="shared" si="163"/>
        <v>48339</v>
      </c>
      <c r="U105" s="1016" t="s">
        <v>100</v>
      </c>
      <c r="V105" s="1028" t="str">
        <f t="shared" si="161"/>
        <v/>
      </c>
      <c r="W105" s="1021" t="s">
        <v>399</v>
      </c>
      <c r="X105" s="1018">
        <v>100</v>
      </c>
      <c r="Y105" s="1018"/>
      <c r="Z105" s="1021" t="s">
        <v>399</v>
      </c>
      <c r="AA105" s="1016" t="s">
        <v>400</v>
      </c>
      <c r="AB105" s="1018"/>
      <c r="AC105" s="1021" t="s">
        <v>399</v>
      </c>
      <c r="AD105" s="1019">
        <v>24</v>
      </c>
      <c r="AE105" s="1034">
        <v>45332</v>
      </c>
      <c r="AF105" s="1025">
        <f t="shared" si="159"/>
        <v>46062</v>
      </c>
      <c r="AG105" s="1017" t="s">
        <v>82</v>
      </c>
      <c r="AH105" s="1017" t="s">
        <v>83</v>
      </c>
      <c r="AI105" s="1021" t="s">
        <v>7094</v>
      </c>
      <c r="AJ105" s="1017" t="s">
        <v>143</v>
      </c>
      <c r="AK105" s="1025" t="str">
        <f t="shared" ca="1" si="160"/>
        <v>поверен</v>
      </c>
      <c r="AL105" s="1021"/>
      <c r="AM105" s="1021" t="s">
        <v>86</v>
      </c>
      <c r="AN105" s="1021" t="s">
        <v>87</v>
      </c>
      <c r="AO105" s="1021" t="s">
        <v>88</v>
      </c>
      <c r="AP105" s="1018" t="s">
        <v>584</v>
      </c>
      <c r="AQ105" s="1026"/>
      <c r="AR105" s="1025"/>
      <c r="AS105" s="1021" t="s">
        <v>91</v>
      </c>
      <c r="AT105" s="1020" t="s">
        <v>385</v>
      </c>
      <c r="AU105" s="1020"/>
      <c r="AV105" s="1017"/>
      <c r="AW105" s="1017"/>
      <c r="AX105" s="1020"/>
      <c r="AY105" s="1020"/>
      <c r="AZ105" s="1020"/>
      <c r="BA105" s="1017" t="s">
        <v>221</v>
      </c>
      <c r="BB105" s="1017" t="s">
        <v>403</v>
      </c>
      <c r="BC105" s="1017" t="s">
        <v>404</v>
      </c>
      <c r="BD105" s="1021">
        <v>3160</v>
      </c>
      <c r="BE105" s="1017"/>
      <c r="BF105" s="1017"/>
      <c r="BG105" s="1090" t="s">
        <v>7095</v>
      </c>
      <c r="BH105" s="757"/>
      <c r="BI105" s="1028"/>
      <c r="BJ105" s="1040" t="s">
        <v>407</v>
      </c>
      <c r="BK105" s="1028" t="s">
        <v>588</v>
      </c>
    </row>
    <row r="106" ht="54.950000000000003" customHeight="1">
      <c r="A106" s="1020"/>
      <c r="B106" s="1020" t="s">
        <v>62</v>
      </c>
      <c r="C106" s="1020" t="s">
        <v>63</v>
      </c>
      <c r="D106" s="1016" t="s">
        <v>64</v>
      </c>
      <c r="E106" s="1016">
        <v>214</v>
      </c>
      <c r="F106" s="1017" t="s">
        <v>1328</v>
      </c>
      <c r="G106" s="1017" t="s">
        <v>857</v>
      </c>
      <c r="H106" s="1016" t="s">
        <v>1646</v>
      </c>
      <c r="I106" s="1018" t="s">
        <v>577</v>
      </c>
      <c r="J106" s="1017" t="s">
        <v>578</v>
      </c>
      <c r="K106" s="1019" t="s">
        <v>579</v>
      </c>
      <c r="L106" s="1019" t="s">
        <v>580</v>
      </c>
      <c r="M106" s="1019" t="s">
        <v>581</v>
      </c>
      <c r="N106" s="1019" t="s">
        <v>7096</v>
      </c>
      <c r="O106" s="1020" t="s">
        <v>397</v>
      </c>
      <c r="P106" s="1020" t="s">
        <v>76</v>
      </c>
      <c r="Q106" s="1021" t="s">
        <v>398</v>
      </c>
      <c r="R106" s="1037">
        <v>42591</v>
      </c>
      <c r="S106" s="1018">
        <v>15</v>
      </c>
      <c r="T106" s="1017">
        <f t="shared" si="163"/>
        <v>48069</v>
      </c>
      <c r="U106" s="1016" t="s">
        <v>100</v>
      </c>
      <c r="V106" s="1020" t="str">
        <f t="shared" si="161"/>
        <v/>
      </c>
      <c r="W106" s="1020" t="str">
        <f t="shared" ref="W106:W157" si="164">IF(Z106="","",Z106)</f>
        <v>%НКПР</v>
      </c>
      <c r="X106" s="1018">
        <v>100</v>
      </c>
      <c r="Y106" s="1018"/>
      <c r="Z106" s="1021" t="s">
        <v>399</v>
      </c>
      <c r="AA106" s="1016" t="s">
        <v>400</v>
      </c>
      <c r="AB106" s="1018"/>
      <c r="AC106" s="1021" t="s">
        <v>399</v>
      </c>
      <c r="AD106" s="1019">
        <v>24</v>
      </c>
      <c r="AE106" s="1034">
        <v>45332</v>
      </c>
      <c r="AF106" s="1025">
        <f t="shared" si="159"/>
        <v>46062</v>
      </c>
      <c r="AG106" s="1017" t="s">
        <v>82</v>
      </c>
      <c r="AH106" s="1017" t="s">
        <v>83</v>
      </c>
      <c r="AI106" s="1020" t="s">
        <v>7097</v>
      </c>
      <c r="AJ106" s="1017" t="s">
        <v>143</v>
      </c>
      <c r="AK106" s="1025" t="str">
        <f ca="1">IF(AE106=0,"нет данных",IF(TODAY()&lt;AF106-30,"поверен",IF(TODAY()&gt;AF106,"ПРОСРОЧЕН")))</f>
        <v>поверен</v>
      </c>
      <c r="AL106" s="1021"/>
      <c r="AM106" s="1021" t="s">
        <v>86</v>
      </c>
      <c r="AN106" s="1021" t="s">
        <v>87</v>
      </c>
      <c r="AO106" s="1021" t="s">
        <v>88</v>
      </c>
      <c r="AP106" s="1018" t="s">
        <v>584</v>
      </c>
      <c r="AQ106" s="1026">
        <v>2016</v>
      </c>
      <c r="AR106" s="1025"/>
      <c r="AS106" s="1021" t="s">
        <v>91</v>
      </c>
      <c r="AT106" s="1020" t="s">
        <v>385</v>
      </c>
      <c r="AU106" s="1020"/>
      <c r="AV106" s="1017"/>
      <c r="AW106" s="1017"/>
      <c r="AX106" s="1020"/>
      <c r="AY106" s="1020"/>
      <c r="AZ106" s="1020"/>
      <c r="BA106" s="1017" t="s">
        <v>343</v>
      </c>
      <c r="BB106" s="1017" t="s">
        <v>403</v>
      </c>
      <c r="BC106" s="1017" t="s">
        <v>404</v>
      </c>
      <c r="BD106" s="1021">
        <v>3160</v>
      </c>
      <c r="BE106" s="1017"/>
      <c r="BF106" s="1017"/>
      <c r="BG106" s="1090" t="s">
        <v>7098</v>
      </c>
      <c r="BH106" s="1047"/>
      <c r="BI106" s="1020"/>
      <c r="BJ106" s="1026" t="s">
        <v>407</v>
      </c>
      <c r="BK106" s="1020" t="s">
        <v>588</v>
      </c>
    </row>
    <row r="107" ht="54.950000000000003" customHeight="1">
      <c r="A107" s="1028"/>
      <c r="B107" s="1020" t="s">
        <v>62</v>
      </c>
      <c r="C107" s="1020" t="s">
        <v>63</v>
      </c>
      <c r="D107" s="1067" t="s">
        <v>64</v>
      </c>
      <c r="E107" s="1067">
        <v>202</v>
      </c>
      <c r="F107" s="1068" t="s">
        <v>441</v>
      </c>
      <c r="G107" s="1068" t="s">
        <v>752</v>
      </c>
      <c r="H107" s="1067" t="s">
        <v>488</v>
      </c>
      <c r="I107" s="1069" t="s">
        <v>469</v>
      </c>
      <c r="J107" s="1068" t="s">
        <v>470</v>
      </c>
      <c r="K107" s="1036" t="s">
        <v>471</v>
      </c>
      <c r="L107" s="1036" t="s">
        <v>656</v>
      </c>
      <c r="M107" s="1068" t="s">
        <v>748</v>
      </c>
      <c r="N107" s="1036" t="s">
        <v>7099</v>
      </c>
      <c r="O107" s="1028" t="s">
        <v>474</v>
      </c>
      <c r="P107" s="1028" t="s">
        <v>76</v>
      </c>
      <c r="Q107" s="1071" t="s">
        <v>77</v>
      </c>
      <c r="R107" s="1022">
        <v>42101</v>
      </c>
      <c r="S107" s="1069">
        <v>8</v>
      </c>
      <c r="T107" s="1068">
        <f t="shared" si="163"/>
        <v>45022.599999999999</v>
      </c>
      <c r="U107" s="1067" t="s">
        <v>78</v>
      </c>
      <c r="V107" s="1028" t="str">
        <f t="shared" si="161"/>
        <v/>
      </c>
      <c r="W107" s="1028" t="str">
        <f t="shared" si="164"/>
        <v>°С</v>
      </c>
      <c r="X107" s="1069">
        <v>150</v>
      </c>
      <c r="Y107" s="1069"/>
      <c r="Z107" s="1071" t="s">
        <v>79</v>
      </c>
      <c r="AA107" s="1067" t="s">
        <v>475</v>
      </c>
      <c r="AB107" s="1069"/>
      <c r="AC107" s="1071" t="s">
        <v>141</v>
      </c>
      <c r="AD107" s="1036">
        <v>48</v>
      </c>
      <c r="AE107" s="1033">
        <v>45154</v>
      </c>
      <c r="AF107" s="1072">
        <f t="shared" si="159"/>
        <v>46614</v>
      </c>
      <c r="AG107" s="1072" t="s">
        <v>82</v>
      </c>
      <c r="AH107" s="1072" t="s">
        <v>83</v>
      </c>
      <c r="AI107" s="1071" t="s">
        <v>7100</v>
      </c>
      <c r="AJ107" s="1068" t="s">
        <v>143</v>
      </c>
      <c r="AK107" s="1072" t="str">
        <f t="shared" ref="AK107:AK115" ca="1" si="165">IF(AE107=0,"нет данных",IF(TODAY()&lt;AF107-30,"поверен",IF(TODAY()&gt;AF107,"ЗАМЕНИТЬ","ПРОСРОЧЕН")))</f>
        <v>поверен</v>
      </c>
      <c r="AL107" s="1071"/>
      <c r="AM107" s="1071" t="s">
        <v>86</v>
      </c>
      <c r="AN107" s="1071" t="s">
        <v>7044</v>
      </c>
      <c r="AO107" s="1071" t="s">
        <v>88</v>
      </c>
      <c r="AP107" s="1069" t="s">
        <v>654</v>
      </c>
      <c r="AQ107" s="1040">
        <v>2017</v>
      </c>
      <c r="AR107" s="1072"/>
      <c r="AS107" s="1071" t="s">
        <v>91</v>
      </c>
      <c r="AT107" s="1028" t="s">
        <v>92</v>
      </c>
      <c r="AU107" s="1028"/>
      <c r="AV107" s="1068"/>
      <c r="AW107" s="1068"/>
      <c r="AX107" s="1028"/>
      <c r="AY107" s="1028"/>
      <c r="AZ107" s="1028"/>
      <c r="BA107" s="1068"/>
      <c r="BB107" s="1068" t="s">
        <v>93</v>
      </c>
      <c r="BC107" s="1068" t="s">
        <v>94</v>
      </c>
      <c r="BD107" s="1071">
        <v>3201</v>
      </c>
      <c r="BE107" s="1068"/>
      <c r="BF107" s="1068"/>
      <c r="BG107" s="1090" t="s">
        <v>7101</v>
      </c>
      <c r="BH107" s="757"/>
      <c r="BI107" s="1028"/>
      <c r="BJ107" s="1028"/>
      <c r="BK107" s="1028"/>
    </row>
    <row r="108" ht="54.950000000000003" customHeight="1">
      <c r="A108" s="1020"/>
      <c r="B108" s="1020" t="s">
        <v>62</v>
      </c>
      <c r="C108" s="1020" t="s">
        <v>63</v>
      </c>
      <c r="D108" s="1016" t="s">
        <v>64</v>
      </c>
      <c r="E108" s="1016">
        <v>244</v>
      </c>
      <c r="F108" s="1017" t="s">
        <v>3565</v>
      </c>
      <c r="G108" s="1017" t="s">
        <v>3684</v>
      </c>
      <c r="H108" s="1016" t="s">
        <v>3685</v>
      </c>
      <c r="I108" s="1018" t="s">
        <v>577</v>
      </c>
      <c r="J108" s="1017" t="s">
        <v>1021</v>
      </c>
      <c r="K108" s="1019" t="s">
        <v>579</v>
      </c>
      <c r="L108" s="1019" t="s">
        <v>580</v>
      </c>
      <c r="M108" s="1019" t="s">
        <v>581</v>
      </c>
      <c r="N108" s="1019" t="s">
        <v>6627</v>
      </c>
      <c r="O108" s="1020" t="s">
        <v>397</v>
      </c>
      <c r="P108" s="1020" t="s">
        <v>76</v>
      </c>
      <c r="Q108" s="1021" t="s">
        <v>398</v>
      </c>
      <c r="R108" s="1022">
        <v>42591</v>
      </c>
      <c r="S108" s="1018">
        <v>15</v>
      </c>
      <c r="T108" s="1017">
        <f t="shared" si="163"/>
        <v>48069</v>
      </c>
      <c r="U108" s="1016" t="s">
        <v>100</v>
      </c>
      <c r="V108" s="1028" t="str">
        <f t="shared" si="161"/>
        <v/>
      </c>
      <c r="W108" s="1028" t="str">
        <f t="shared" si="164"/>
        <v>%НКПР</v>
      </c>
      <c r="X108" s="1018">
        <v>100</v>
      </c>
      <c r="Y108" s="1018"/>
      <c r="Z108" s="1021" t="s">
        <v>399</v>
      </c>
      <c r="AA108" s="1016" t="s">
        <v>400</v>
      </c>
      <c r="AB108" s="1018"/>
      <c r="AC108" s="1021" t="s">
        <v>399</v>
      </c>
      <c r="AD108" s="1019">
        <v>24</v>
      </c>
      <c r="AE108" s="1037">
        <v>45001</v>
      </c>
      <c r="AF108" s="1025">
        <f t="shared" si="159"/>
        <v>45731</v>
      </c>
      <c r="AG108" s="1017" t="s">
        <v>82</v>
      </c>
      <c r="AH108" s="1017" t="s">
        <v>83</v>
      </c>
      <c r="AI108" s="1020" t="s">
        <v>6628</v>
      </c>
      <c r="AJ108" s="1017" t="s">
        <v>1623</v>
      </c>
      <c r="AK108" s="1025" t="str">
        <f t="shared" ca="1" si="165"/>
        <v>ЗАМЕНИТЬ</v>
      </c>
      <c r="AL108" s="1021"/>
      <c r="AM108" s="1021" t="s">
        <v>86</v>
      </c>
      <c r="AN108" s="1021" t="s">
        <v>87</v>
      </c>
      <c r="AO108" s="1021" t="s">
        <v>88</v>
      </c>
      <c r="AP108" s="1018" t="s">
        <v>584</v>
      </c>
      <c r="AQ108" s="1026"/>
      <c r="AR108" s="1025"/>
      <c r="AS108" s="1021" t="s">
        <v>91</v>
      </c>
      <c r="AT108" s="1020" t="s">
        <v>385</v>
      </c>
      <c r="AU108" s="1020"/>
      <c r="AV108" s="1017"/>
      <c r="AW108" s="1017"/>
      <c r="AX108" s="1020"/>
      <c r="AY108" s="1020"/>
      <c r="AZ108" s="1020"/>
      <c r="BA108" s="1017" t="s">
        <v>343</v>
      </c>
      <c r="BB108" s="1017" t="s">
        <v>403</v>
      </c>
      <c r="BC108" s="1017" t="s">
        <v>404</v>
      </c>
      <c r="BD108" s="1021">
        <v>3160</v>
      </c>
      <c r="BE108" s="1017"/>
      <c r="BF108" s="1017"/>
      <c r="BG108" s="1090" t="s">
        <v>7102</v>
      </c>
      <c r="BH108" s="1028"/>
      <c r="BI108" s="1028"/>
      <c r="BJ108" s="1040" t="s">
        <v>407</v>
      </c>
      <c r="BK108" s="1028" t="s">
        <v>588</v>
      </c>
    </row>
    <row r="109" ht="54.950000000000003" customHeight="1">
      <c r="A109" s="1020"/>
      <c r="B109" s="1020" t="s">
        <v>62</v>
      </c>
      <c r="C109" s="1020" t="s">
        <v>63</v>
      </c>
      <c r="D109" s="1016" t="s">
        <v>64</v>
      </c>
      <c r="E109" s="1016">
        <v>212</v>
      </c>
      <c r="F109" s="1017" t="s">
        <v>574</v>
      </c>
      <c r="G109" s="1017" t="s">
        <v>1509</v>
      </c>
      <c r="H109" s="1016" t="s">
        <v>1510</v>
      </c>
      <c r="I109" s="1018" t="s">
        <v>577</v>
      </c>
      <c r="J109" s="1017" t="s">
        <v>578</v>
      </c>
      <c r="K109" s="1019" t="s">
        <v>579</v>
      </c>
      <c r="L109" s="1019" t="s">
        <v>580</v>
      </c>
      <c r="M109" s="1017" t="s">
        <v>581</v>
      </c>
      <c r="N109" s="1019" t="s">
        <v>7103</v>
      </c>
      <c r="O109" s="1020" t="s">
        <v>397</v>
      </c>
      <c r="P109" s="1020" t="s">
        <v>76</v>
      </c>
      <c r="Q109" s="1021" t="s">
        <v>398</v>
      </c>
      <c r="R109" s="1037">
        <v>42592</v>
      </c>
      <c r="S109" s="1018">
        <v>15</v>
      </c>
      <c r="T109" s="1017">
        <f t="shared" si="163"/>
        <v>48070</v>
      </c>
      <c r="U109" s="1016" t="s">
        <v>100</v>
      </c>
      <c r="V109" s="1028" t="str">
        <f t="shared" si="161"/>
        <v/>
      </c>
      <c r="W109" s="1028" t="str">
        <f t="shared" si="164"/>
        <v>%НКПР</v>
      </c>
      <c r="X109" s="1018">
        <v>100</v>
      </c>
      <c r="Y109" s="1018"/>
      <c r="Z109" s="1021" t="s">
        <v>399</v>
      </c>
      <c r="AA109" s="1016" t="s">
        <v>400</v>
      </c>
      <c r="AB109" s="1018"/>
      <c r="AC109" s="1021" t="s">
        <v>399</v>
      </c>
      <c r="AD109" s="1019">
        <v>24</v>
      </c>
      <c r="AE109" s="1034">
        <v>45576</v>
      </c>
      <c r="AF109" s="1025">
        <f t="shared" si="159"/>
        <v>46305</v>
      </c>
      <c r="AG109" s="1017" t="s">
        <v>82</v>
      </c>
      <c r="AH109" s="1017" t="s">
        <v>83</v>
      </c>
      <c r="AI109" s="1021" t="s">
        <v>7104</v>
      </c>
      <c r="AJ109" s="1017" t="s">
        <v>1338</v>
      </c>
      <c r="AK109" s="1025" t="str">
        <f t="shared" ca="1" si="165"/>
        <v>поверен</v>
      </c>
      <c r="AL109" s="1021"/>
      <c r="AM109" s="1021" t="s">
        <v>86</v>
      </c>
      <c r="AN109" s="1021" t="s">
        <v>87</v>
      </c>
      <c r="AO109" s="1021" t="s">
        <v>88</v>
      </c>
      <c r="AP109" s="1018" t="s">
        <v>584</v>
      </c>
      <c r="AQ109" s="1026"/>
      <c r="AR109" s="1025"/>
      <c r="AS109" s="1021" t="s">
        <v>91</v>
      </c>
      <c r="AT109" s="1020" t="s">
        <v>385</v>
      </c>
      <c r="AU109" s="1020"/>
      <c r="AV109" s="1017"/>
      <c r="AW109" s="1017"/>
      <c r="AX109" s="1020"/>
      <c r="AY109" s="1020"/>
      <c r="AZ109" s="1020"/>
      <c r="BA109" s="1017"/>
      <c r="BB109" s="1017" t="s">
        <v>403</v>
      </c>
      <c r="BC109" s="1017" t="s">
        <v>404</v>
      </c>
      <c r="BD109" s="1021">
        <v>3160</v>
      </c>
      <c r="BE109" s="1017"/>
      <c r="BF109" s="1017"/>
      <c r="BG109" s="1028" t="s">
        <v>587</v>
      </c>
      <c r="BH109" s="757"/>
      <c r="BI109" s="1028"/>
      <c r="BJ109" s="1040" t="s">
        <v>407</v>
      </c>
      <c r="BK109" s="1028" t="s">
        <v>588</v>
      </c>
    </row>
    <row r="110" ht="54.950000000000003" customHeight="1">
      <c r="A110" s="1020"/>
      <c r="B110" s="1020" t="s">
        <v>62</v>
      </c>
      <c r="C110" s="1020" t="s">
        <v>63</v>
      </c>
      <c r="D110" s="1016" t="s">
        <v>64</v>
      </c>
      <c r="E110" s="1016">
        <v>213</v>
      </c>
      <c r="F110" s="1017" t="s">
        <v>574</v>
      </c>
      <c r="G110" s="1017" t="s">
        <v>1586</v>
      </c>
      <c r="H110" s="1016" t="s">
        <v>1587</v>
      </c>
      <c r="I110" s="1018" t="s">
        <v>577</v>
      </c>
      <c r="J110" s="1017" t="s">
        <v>1575</v>
      </c>
      <c r="K110" s="1019" t="s">
        <v>579</v>
      </c>
      <c r="L110" s="1019" t="s">
        <v>580</v>
      </c>
      <c r="M110" s="1017" t="s">
        <v>581</v>
      </c>
      <c r="N110" s="1019" t="s">
        <v>7105</v>
      </c>
      <c r="O110" s="1020" t="s">
        <v>397</v>
      </c>
      <c r="P110" s="1020" t="s">
        <v>76</v>
      </c>
      <c r="Q110" s="1021" t="s">
        <v>398</v>
      </c>
      <c r="R110" s="1037">
        <v>44418</v>
      </c>
      <c r="S110" s="1018">
        <v>15</v>
      </c>
      <c r="T110" s="1017">
        <f t="shared" si="163"/>
        <v>49896</v>
      </c>
      <c r="U110" s="1016" t="s">
        <v>100</v>
      </c>
      <c r="V110" s="1028" t="str">
        <f t="shared" si="161"/>
        <v/>
      </c>
      <c r="W110" s="1028" t="str">
        <f t="shared" si="164"/>
        <v>%НКПР</v>
      </c>
      <c r="X110" s="1018">
        <v>100</v>
      </c>
      <c r="Y110" s="1018"/>
      <c r="Z110" s="1021" t="s">
        <v>399</v>
      </c>
      <c r="AA110" s="1016" t="s">
        <v>400</v>
      </c>
      <c r="AB110" s="1018"/>
      <c r="AC110" s="1021" t="s">
        <v>399</v>
      </c>
      <c r="AD110" s="1019">
        <v>24</v>
      </c>
      <c r="AE110" s="1034">
        <v>45576</v>
      </c>
      <c r="AF110" s="1025">
        <f t="shared" si="159"/>
        <v>46305</v>
      </c>
      <c r="AG110" s="1017" t="s">
        <v>82</v>
      </c>
      <c r="AH110" s="1017" t="s">
        <v>83</v>
      </c>
      <c r="AI110" s="1021" t="s">
        <v>7106</v>
      </c>
      <c r="AJ110" s="1017" t="s">
        <v>1338</v>
      </c>
      <c r="AK110" s="1025" t="str">
        <f t="shared" ca="1" si="165"/>
        <v>поверен</v>
      </c>
      <c r="AL110" s="1021"/>
      <c r="AM110" s="1021" t="s">
        <v>86</v>
      </c>
      <c r="AN110" s="1021" t="s">
        <v>87</v>
      </c>
      <c r="AO110" s="1021" t="s">
        <v>88</v>
      </c>
      <c r="AP110" s="1018" t="s">
        <v>584</v>
      </c>
      <c r="AQ110" s="1026"/>
      <c r="AR110" s="1025"/>
      <c r="AS110" s="1021" t="s">
        <v>91</v>
      </c>
      <c r="AT110" s="1020" t="s">
        <v>385</v>
      </c>
      <c r="AU110" s="1020"/>
      <c r="AV110" s="1017"/>
      <c r="AW110" s="1017"/>
      <c r="AX110" s="1020"/>
      <c r="AY110" s="1020"/>
      <c r="AZ110" s="1020"/>
      <c r="BA110" s="1017"/>
      <c r="BB110" s="1017" t="s">
        <v>403</v>
      </c>
      <c r="BC110" s="1017" t="s">
        <v>404</v>
      </c>
      <c r="BD110" s="1021">
        <v>3160</v>
      </c>
      <c r="BE110" s="1017"/>
      <c r="BF110" s="1017"/>
      <c r="BG110" s="1090" t="s">
        <v>7107</v>
      </c>
      <c r="BH110" s="757"/>
      <c r="BI110" s="1028"/>
      <c r="BJ110" s="1040" t="s">
        <v>407</v>
      </c>
      <c r="BK110" s="1028" t="s">
        <v>588</v>
      </c>
    </row>
    <row r="111" ht="54.950000000000003" customHeight="1">
      <c r="A111" s="1020"/>
      <c r="B111" s="1020" t="s">
        <v>62</v>
      </c>
      <c r="C111" s="1020" t="s">
        <v>63</v>
      </c>
      <c r="D111" s="1016" t="s">
        <v>64</v>
      </c>
      <c r="E111" s="1016">
        <v>600</v>
      </c>
      <c r="F111" s="1017" t="s">
        <v>5186</v>
      </c>
      <c r="G111" s="1017" t="s">
        <v>5613</v>
      </c>
      <c r="H111" s="1028" t="s">
        <v>5614</v>
      </c>
      <c r="I111" s="1018" t="s">
        <v>2604</v>
      </c>
      <c r="J111" s="1017" t="s">
        <v>931</v>
      </c>
      <c r="K111" s="1019" t="s">
        <v>2605</v>
      </c>
      <c r="L111" s="1028" t="s">
        <v>2606</v>
      </c>
      <c r="M111" s="1019" t="s">
        <v>5104</v>
      </c>
      <c r="N111" s="1019">
        <v>2331803</v>
      </c>
      <c r="O111" s="1040" t="s">
        <v>3596</v>
      </c>
      <c r="P111" s="1020" t="s">
        <v>76</v>
      </c>
      <c r="Q111" s="1021" t="s">
        <v>77</v>
      </c>
      <c r="R111" s="1022">
        <v>42592</v>
      </c>
      <c r="S111" s="1018">
        <v>5</v>
      </c>
      <c r="T111" s="1017">
        <f t="shared" ref="T111:T157" si="166">R111+S111*365.2</f>
        <v>44418</v>
      </c>
      <c r="U111" s="1016">
        <v>-50</v>
      </c>
      <c r="V111" s="1028" t="str">
        <f t="shared" si="161"/>
        <v/>
      </c>
      <c r="W111" s="1028" t="str">
        <f t="shared" si="164"/>
        <v>°С</v>
      </c>
      <c r="X111" s="1018">
        <v>120</v>
      </c>
      <c r="Y111" s="1018"/>
      <c r="Z111" s="1021" t="s">
        <v>79</v>
      </c>
      <c r="AA111" s="1016" t="s">
        <v>1653</v>
      </c>
      <c r="AB111" s="1018"/>
      <c r="AC111" s="1021"/>
      <c r="AD111" s="1019">
        <v>48</v>
      </c>
      <c r="AE111" s="1034">
        <v>45612</v>
      </c>
      <c r="AF111" s="1025">
        <f t="shared" ref="AF111:AF157" si="167">IF(AD111=0,0,IF(AE111="","",EDATE(AE111,AD111)-DAY(1)))</f>
        <v>47072</v>
      </c>
      <c r="AG111" s="1025" t="s">
        <v>82</v>
      </c>
      <c r="AH111" s="1025" t="s">
        <v>83</v>
      </c>
      <c r="AI111" s="1021" t="s">
        <v>7108</v>
      </c>
      <c r="AJ111" s="1017" t="s">
        <v>143</v>
      </c>
      <c r="AK111" s="1025" t="str">
        <f t="shared" ca="1" si="165"/>
        <v>поверен</v>
      </c>
      <c r="AL111" s="1021"/>
      <c r="AM111" s="1021" t="s">
        <v>86</v>
      </c>
      <c r="AN111" s="1021" t="s">
        <v>87</v>
      </c>
      <c r="AO111" s="1021" t="s">
        <v>88</v>
      </c>
      <c r="AP111" s="1018" t="s">
        <v>4435</v>
      </c>
      <c r="AQ111" s="1026" t="s">
        <v>5248</v>
      </c>
      <c r="AR111" s="1025"/>
      <c r="AS111" s="1021" t="s">
        <v>91</v>
      </c>
      <c r="AT111" s="1020"/>
      <c r="AU111" s="1020"/>
      <c r="AV111" s="1017"/>
      <c r="AW111" s="1017"/>
      <c r="AX111" s="1020"/>
      <c r="AY111" s="1020"/>
      <c r="AZ111" s="1020"/>
      <c r="BA111" s="1017"/>
      <c r="BB111" s="1017" t="s">
        <v>93</v>
      </c>
      <c r="BC111" s="1017" t="s">
        <v>94</v>
      </c>
      <c r="BD111" s="1021">
        <v>3201</v>
      </c>
      <c r="BE111" s="1017"/>
      <c r="BF111" s="1017"/>
      <c r="BG111" s="1090" t="s">
        <v>7109</v>
      </c>
      <c r="BH111" s="757"/>
      <c r="BI111" s="1028"/>
      <c r="BJ111" s="1028"/>
      <c r="BK111" s="1028"/>
      <c r="BL111" s="55"/>
      <c r="BM111" s="55"/>
      <c r="BN111" s="55"/>
    </row>
    <row r="112" ht="54.950000000000003" customHeight="1">
      <c r="A112" s="1020"/>
      <c r="B112" s="392" t="s">
        <v>62</v>
      </c>
      <c r="C112" s="392" t="s">
        <v>63</v>
      </c>
      <c r="D112" s="387" t="s">
        <v>64</v>
      </c>
      <c r="E112" s="387">
        <v>220</v>
      </c>
      <c r="F112" s="389" t="s">
        <v>1842</v>
      </c>
      <c r="G112" s="389" t="s">
        <v>857</v>
      </c>
      <c r="H112" s="387" t="s">
        <v>1856</v>
      </c>
      <c r="I112" s="388" t="s">
        <v>577</v>
      </c>
      <c r="J112" s="389" t="s">
        <v>578</v>
      </c>
      <c r="K112" s="390" t="s">
        <v>579</v>
      </c>
      <c r="L112" s="390" t="s">
        <v>580</v>
      </c>
      <c r="M112" s="390" t="s">
        <v>581</v>
      </c>
      <c r="N112" s="390" t="s">
        <v>6561</v>
      </c>
      <c r="O112" s="392" t="s">
        <v>397</v>
      </c>
      <c r="P112" s="392" t="s">
        <v>76</v>
      </c>
      <c r="Q112" s="393" t="s">
        <v>398</v>
      </c>
      <c r="R112" s="557">
        <v>42591</v>
      </c>
      <c r="S112" s="388">
        <v>15</v>
      </c>
      <c r="T112" s="389">
        <f t="shared" si="166"/>
        <v>48069</v>
      </c>
      <c r="U112" s="387" t="s">
        <v>100</v>
      </c>
      <c r="V112" s="395" t="str">
        <f t="shared" si="161"/>
        <v/>
      </c>
      <c r="W112" s="395" t="str">
        <f t="shared" si="164"/>
        <v>%НКПР</v>
      </c>
      <c r="X112" s="388">
        <v>100</v>
      </c>
      <c r="Y112" s="388"/>
      <c r="Z112" s="393" t="s">
        <v>399</v>
      </c>
      <c r="AA112" s="387" t="s">
        <v>400</v>
      </c>
      <c r="AB112" s="388"/>
      <c r="AC112" s="393" t="s">
        <v>399</v>
      </c>
      <c r="AD112" s="390">
        <v>24</v>
      </c>
      <c r="AE112" s="394">
        <v>45002</v>
      </c>
      <c r="AF112" s="1091">
        <f t="shared" si="167"/>
        <v>45732</v>
      </c>
      <c r="AG112" s="389" t="s">
        <v>82</v>
      </c>
      <c r="AH112" s="389" t="s">
        <v>83</v>
      </c>
      <c r="AI112" s="392" t="s">
        <v>6562</v>
      </c>
      <c r="AJ112" s="389" t="s">
        <v>1623</v>
      </c>
      <c r="AK112" s="1091" t="str">
        <f t="shared" ca="1" si="165"/>
        <v>ЗАМЕНИТЬ</v>
      </c>
      <c r="AL112" s="393"/>
      <c r="AM112" s="393" t="s">
        <v>86</v>
      </c>
      <c r="AN112" s="393" t="s">
        <v>87</v>
      </c>
      <c r="AO112" s="393" t="s">
        <v>88</v>
      </c>
      <c r="AP112" s="388" t="s">
        <v>584</v>
      </c>
      <c r="AQ112" s="398" t="s">
        <v>1846</v>
      </c>
      <c r="AR112" s="1091"/>
      <c r="AS112" s="393" t="s">
        <v>91</v>
      </c>
      <c r="AT112" s="392" t="s">
        <v>385</v>
      </c>
      <c r="AU112" s="392"/>
      <c r="AV112" s="398" t="s">
        <v>1846</v>
      </c>
      <c r="AW112" s="389"/>
      <c r="AX112" s="392"/>
      <c r="AY112" s="392"/>
      <c r="AZ112" s="392"/>
      <c r="BA112" s="389" t="s">
        <v>343</v>
      </c>
      <c r="BB112" s="389" t="s">
        <v>403</v>
      </c>
      <c r="BC112" s="389" t="s">
        <v>404</v>
      </c>
      <c r="BD112" s="393">
        <v>3160</v>
      </c>
      <c r="BE112" s="389"/>
      <c r="BF112" s="389"/>
      <c r="BG112" s="1092" t="s">
        <v>7109</v>
      </c>
      <c r="BH112" s="395"/>
      <c r="BI112" s="395"/>
      <c r="BJ112" s="401" t="s">
        <v>407</v>
      </c>
      <c r="BK112" s="395" t="s">
        <v>588</v>
      </c>
      <c r="BL112" s="160"/>
      <c r="BM112" s="160"/>
      <c r="BN112" s="160"/>
    </row>
    <row r="113" ht="54.950000000000003" customHeight="1">
      <c r="A113" s="1020"/>
      <c r="B113" s="1020" t="s">
        <v>62</v>
      </c>
      <c r="C113" s="1020" t="s">
        <v>63</v>
      </c>
      <c r="D113" s="1016" t="s">
        <v>64</v>
      </c>
      <c r="E113" s="1016" t="s">
        <v>4985</v>
      </c>
      <c r="F113" s="1017" t="s">
        <v>4976</v>
      </c>
      <c r="G113" s="1017" t="s">
        <v>857</v>
      </c>
      <c r="H113" s="1016" t="s">
        <v>4993</v>
      </c>
      <c r="I113" s="1018" t="s">
        <v>577</v>
      </c>
      <c r="J113" s="1017" t="s">
        <v>578</v>
      </c>
      <c r="K113" s="1019" t="s">
        <v>579</v>
      </c>
      <c r="L113" s="1019" t="s">
        <v>580</v>
      </c>
      <c r="M113" s="1019" t="s">
        <v>581</v>
      </c>
      <c r="N113" s="1019" t="s">
        <v>7110</v>
      </c>
      <c r="O113" s="1020" t="s">
        <v>611</v>
      </c>
      <c r="P113" s="1020" t="s">
        <v>76</v>
      </c>
      <c r="Q113" s="1021" t="s">
        <v>398</v>
      </c>
      <c r="R113" s="1022">
        <v>42736</v>
      </c>
      <c r="S113" s="1018">
        <v>15</v>
      </c>
      <c r="T113" s="1017">
        <f t="shared" si="166"/>
        <v>48214</v>
      </c>
      <c r="U113" s="1016" t="s">
        <v>100</v>
      </c>
      <c r="V113" s="1028" t="str">
        <f t="shared" si="161"/>
        <v/>
      </c>
      <c r="W113" s="1021" t="s">
        <v>399</v>
      </c>
      <c r="X113" s="1018">
        <v>100</v>
      </c>
      <c r="Y113" s="1018"/>
      <c r="Z113" s="1021" t="s">
        <v>399</v>
      </c>
      <c r="AA113" s="1016" t="s">
        <v>400</v>
      </c>
      <c r="AB113" s="1018"/>
      <c r="AC113" s="1021" t="s">
        <v>399</v>
      </c>
      <c r="AD113" s="1019">
        <v>24</v>
      </c>
      <c r="AE113" s="1034">
        <v>45332</v>
      </c>
      <c r="AF113" s="1025">
        <f t="shared" si="167"/>
        <v>46062</v>
      </c>
      <c r="AG113" s="1017" t="s">
        <v>82</v>
      </c>
      <c r="AH113" s="1017" t="s">
        <v>83</v>
      </c>
      <c r="AI113" s="1021" t="s">
        <v>7111</v>
      </c>
      <c r="AJ113" s="1017" t="s">
        <v>143</v>
      </c>
      <c r="AK113" s="1025" t="str">
        <f t="shared" ca="1" si="165"/>
        <v>поверен</v>
      </c>
      <c r="AL113" s="1021"/>
      <c r="AM113" s="1021" t="s">
        <v>86</v>
      </c>
      <c r="AN113" s="1021" t="s">
        <v>87</v>
      </c>
      <c r="AO113" s="1021" t="s">
        <v>88</v>
      </c>
      <c r="AP113" s="1018" t="s">
        <v>584</v>
      </c>
      <c r="AQ113" s="1026"/>
      <c r="AR113" s="1025"/>
      <c r="AS113" s="1021" t="s">
        <v>91</v>
      </c>
      <c r="AT113" s="1020" t="s">
        <v>385</v>
      </c>
      <c r="AU113" s="1020"/>
      <c r="AV113" s="1017"/>
      <c r="AW113" s="1017"/>
      <c r="AX113" s="1020"/>
      <c r="AY113" s="1020"/>
      <c r="AZ113" s="1020"/>
      <c r="BA113" s="1017" t="s">
        <v>221</v>
      </c>
      <c r="BB113" s="1017" t="s">
        <v>403</v>
      </c>
      <c r="BC113" s="1017" t="s">
        <v>404</v>
      </c>
      <c r="BD113" s="1021">
        <v>3160</v>
      </c>
      <c r="BE113" s="1017"/>
      <c r="BF113" s="1017"/>
      <c r="BG113" s="1090" t="s">
        <v>7112</v>
      </c>
      <c r="BH113" s="757"/>
      <c r="BI113" s="1028"/>
      <c r="BJ113" s="1040" t="s">
        <v>407</v>
      </c>
      <c r="BK113" s="1028" t="s">
        <v>588</v>
      </c>
      <c r="BL113" s="55"/>
      <c r="BM113" s="55"/>
      <c r="BN113" s="55"/>
    </row>
    <row r="114" ht="54.950000000000003" customHeight="1">
      <c r="A114" s="1020"/>
      <c r="B114" s="392" t="s">
        <v>62</v>
      </c>
      <c r="C114" s="392" t="s">
        <v>63</v>
      </c>
      <c r="D114" s="387" t="s">
        <v>64</v>
      </c>
      <c r="E114" s="387">
        <v>222</v>
      </c>
      <c r="F114" s="389" t="s">
        <v>1938</v>
      </c>
      <c r="G114" s="389" t="s">
        <v>857</v>
      </c>
      <c r="H114" s="387" t="s">
        <v>1942</v>
      </c>
      <c r="I114" s="388" t="s">
        <v>577</v>
      </c>
      <c r="J114" s="389" t="s">
        <v>578</v>
      </c>
      <c r="K114" s="390" t="s">
        <v>579</v>
      </c>
      <c r="L114" s="390" t="s">
        <v>580</v>
      </c>
      <c r="M114" s="390" t="s">
        <v>581</v>
      </c>
      <c r="N114" s="390" t="s">
        <v>6575</v>
      </c>
      <c r="O114" s="392" t="s">
        <v>397</v>
      </c>
      <c r="P114" s="392" t="s">
        <v>76</v>
      </c>
      <c r="Q114" s="393" t="s">
        <v>398</v>
      </c>
      <c r="R114" s="557">
        <v>42591</v>
      </c>
      <c r="S114" s="388">
        <v>15</v>
      </c>
      <c r="T114" s="389">
        <f t="shared" si="166"/>
        <v>48069</v>
      </c>
      <c r="U114" s="387" t="s">
        <v>100</v>
      </c>
      <c r="V114" s="395" t="str">
        <f t="shared" si="161"/>
        <v/>
      </c>
      <c r="W114" s="395" t="str">
        <f t="shared" si="164"/>
        <v>%НКПР</v>
      </c>
      <c r="X114" s="388">
        <v>100</v>
      </c>
      <c r="Y114" s="388"/>
      <c r="Z114" s="393" t="s">
        <v>399</v>
      </c>
      <c r="AA114" s="387" t="s">
        <v>400</v>
      </c>
      <c r="AB114" s="388"/>
      <c r="AC114" s="393" t="s">
        <v>399</v>
      </c>
      <c r="AD114" s="390">
        <v>24</v>
      </c>
      <c r="AE114" s="394">
        <v>45002</v>
      </c>
      <c r="AF114" s="1091">
        <f t="shared" si="167"/>
        <v>45732</v>
      </c>
      <c r="AG114" s="389" t="s">
        <v>82</v>
      </c>
      <c r="AH114" s="389" t="s">
        <v>83</v>
      </c>
      <c r="AI114" s="392" t="s">
        <v>6576</v>
      </c>
      <c r="AJ114" s="389" t="s">
        <v>1623</v>
      </c>
      <c r="AK114" s="1091" t="str">
        <f t="shared" ca="1" si="165"/>
        <v>ЗАМЕНИТЬ</v>
      </c>
      <c r="AL114" s="393"/>
      <c r="AM114" s="393" t="s">
        <v>86</v>
      </c>
      <c r="AN114" s="393" t="s">
        <v>87</v>
      </c>
      <c r="AO114" s="393" t="s">
        <v>88</v>
      </c>
      <c r="AP114" s="388" t="s">
        <v>584</v>
      </c>
      <c r="AQ114" s="398"/>
      <c r="AR114" s="1091"/>
      <c r="AS114" s="393" t="s">
        <v>91</v>
      </c>
      <c r="AT114" s="392" t="s">
        <v>385</v>
      </c>
      <c r="AU114" s="392"/>
      <c r="AV114" s="389"/>
      <c r="AW114" s="389"/>
      <c r="AX114" s="392"/>
      <c r="AY114" s="392"/>
      <c r="AZ114" s="392"/>
      <c r="BA114" s="389" t="s">
        <v>343</v>
      </c>
      <c r="BB114" s="389" t="s">
        <v>403</v>
      </c>
      <c r="BC114" s="389" t="s">
        <v>404</v>
      </c>
      <c r="BD114" s="393">
        <v>3160</v>
      </c>
      <c r="BE114" s="389"/>
      <c r="BF114" s="389"/>
      <c r="BG114" s="1092" t="s">
        <v>7113</v>
      </c>
      <c r="BH114" s="395"/>
      <c r="BI114" s="395"/>
      <c r="BJ114" s="401" t="s">
        <v>407</v>
      </c>
      <c r="BK114" s="395" t="s">
        <v>588</v>
      </c>
      <c r="BL114" s="160"/>
      <c r="BM114" s="160"/>
      <c r="BN114" s="160"/>
    </row>
    <row r="115" ht="54.950000000000003" customHeight="1">
      <c r="A115" s="1049"/>
      <c r="B115" s="1049" t="s">
        <v>62</v>
      </c>
      <c r="C115" s="1049" t="s">
        <v>63</v>
      </c>
      <c r="D115" s="1050" t="s">
        <v>64</v>
      </c>
      <c r="E115" s="1050">
        <v>223</v>
      </c>
      <c r="F115" s="1051" t="s">
        <v>1807</v>
      </c>
      <c r="G115" s="1051" t="s">
        <v>1971</v>
      </c>
      <c r="H115" s="1050" t="s">
        <v>1987</v>
      </c>
      <c r="I115" s="1052" t="s">
        <v>577</v>
      </c>
      <c r="J115" s="1051" t="s">
        <v>578</v>
      </c>
      <c r="K115" s="1053" t="s">
        <v>579</v>
      </c>
      <c r="L115" s="1053" t="s">
        <v>580</v>
      </c>
      <c r="M115" s="1053" t="s">
        <v>581</v>
      </c>
      <c r="N115" s="1053" t="s">
        <v>6582</v>
      </c>
      <c r="O115" s="1049" t="s">
        <v>397</v>
      </c>
      <c r="P115" s="1049" t="s">
        <v>76</v>
      </c>
      <c r="Q115" s="1055" t="s">
        <v>398</v>
      </c>
      <c r="R115" s="1056">
        <v>42591</v>
      </c>
      <c r="S115" s="1052">
        <v>15</v>
      </c>
      <c r="T115" s="1051">
        <f t="shared" si="166"/>
        <v>48069</v>
      </c>
      <c r="U115" s="1050" t="s">
        <v>100</v>
      </c>
      <c r="V115" s="1057" t="str">
        <f t="shared" si="161"/>
        <v/>
      </c>
      <c r="W115" s="1057" t="str">
        <f t="shared" si="164"/>
        <v>%НКПР</v>
      </c>
      <c r="X115" s="1052">
        <v>100</v>
      </c>
      <c r="Y115" s="1052"/>
      <c r="Z115" s="1055" t="s">
        <v>399</v>
      </c>
      <c r="AA115" s="1050" t="s">
        <v>400</v>
      </c>
      <c r="AB115" s="1052"/>
      <c r="AC115" s="1055" t="s">
        <v>399</v>
      </c>
      <c r="AD115" s="1064">
        <v>45736</v>
      </c>
      <c r="AE115" s="1065">
        <v>46465</v>
      </c>
      <c r="AF115" s="1059">
        <f t="shared" si="167"/>
        <v>1438525</v>
      </c>
      <c r="AG115" s="1051" t="s">
        <v>83</v>
      </c>
      <c r="AH115" s="1051" t="s">
        <v>7114</v>
      </c>
      <c r="AI115" s="1049" t="s">
        <v>109</v>
      </c>
      <c r="AJ115" s="1051" t="s">
        <v>1623</v>
      </c>
      <c r="AK115" s="1059" t="str">
        <f t="shared" ca="1" si="165"/>
        <v>поверен</v>
      </c>
      <c r="AL115" s="1055"/>
      <c r="AM115" s="1055" t="s">
        <v>86</v>
      </c>
      <c r="AN115" s="1055" t="s">
        <v>87</v>
      </c>
      <c r="AO115" s="1055" t="s">
        <v>88</v>
      </c>
      <c r="AP115" s="1052" t="s">
        <v>584</v>
      </c>
      <c r="AQ115" s="1061"/>
      <c r="AR115" s="1059"/>
      <c r="AS115" s="1055" t="s">
        <v>91</v>
      </c>
      <c r="AT115" s="1049" t="s">
        <v>385</v>
      </c>
      <c r="AU115" s="1049"/>
      <c r="AV115" s="1051"/>
      <c r="AW115" s="1051"/>
      <c r="AX115" s="1049"/>
      <c r="AY115" s="1049"/>
      <c r="AZ115" s="1049"/>
      <c r="BA115" s="1051" t="s">
        <v>343</v>
      </c>
      <c r="BB115" s="1051" t="s">
        <v>403</v>
      </c>
      <c r="BC115" s="1051" t="s">
        <v>404</v>
      </c>
      <c r="BD115" s="1055">
        <v>3160</v>
      </c>
      <c r="BE115" s="1051"/>
      <c r="BF115" s="1051"/>
      <c r="BG115" s="1051" t="s">
        <v>7115</v>
      </c>
      <c r="BH115" s="1057"/>
      <c r="BI115" s="1057"/>
      <c r="BJ115" s="1063" t="s">
        <v>407</v>
      </c>
      <c r="BK115" s="1057" t="s">
        <v>588</v>
      </c>
    </row>
    <row r="116" ht="54.950000000000003" customHeight="1">
      <c r="A116" s="1020"/>
      <c r="B116" s="1020" t="s">
        <v>62</v>
      </c>
      <c r="C116" s="1020" t="s">
        <v>63</v>
      </c>
      <c r="D116" s="1016" t="s">
        <v>64</v>
      </c>
      <c r="E116" s="1016">
        <v>245</v>
      </c>
      <c r="F116" s="1017" t="s">
        <v>3747</v>
      </c>
      <c r="G116" s="1017" t="s">
        <v>7116</v>
      </c>
      <c r="H116" s="1016" t="s">
        <v>7117</v>
      </c>
      <c r="I116" s="1018" t="s">
        <v>3788</v>
      </c>
      <c r="J116" s="1017" t="s">
        <v>3789</v>
      </c>
      <c r="K116" s="1019" t="s">
        <v>3790</v>
      </c>
      <c r="L116" s="1019" t="s">
        <v>3791</v>
      </c>
      <c r="M116" s="1017" t="s">
        <v>3792</v>
      </c>
      <c r="N116" s="1019">
        <v>15077</v>
      </c>
      <c r="O116" s="1020" t="s">
        <v>3793</v>
      </c>
      <c r="P116" s="1020" t="s">
        <v>76</v>
      </c>
      <c r="Q116" s="1021" t="s">
        <v>137</v>
      </c>
      <c r="R116" s="1022"/>
      <c r="S116" s="1018">
        <v>5</v>
      </c>
      <c r="T116" s="1017">
        <f t="shared" si="166"/>
        <v>1826</v>
      </c>
      <c r="U116" s="1016"/>
      <c r="V116" s="1028"/>
      <c r="W116" s="1028"/>
      <c r="X116" s="1018"/>
      <c r="Y116" s="1018"/>
      <c r="Z116" s="1021"/>
      <c r="AA116" s="1016" t="s">
        <v>3756</v>
      </c>
      <c r="AB116" s="1018"/>
      <c r="AC116" s="1021"/>
      <c r="AD116" s="1019">
        <v>12</v>
      </c>
      <c r="AE116" s="1034">
        <v>44265</v>
      </c>
      <c r="AF116" s="1025">
        <f t="shared" si="167"/>
        <v>44629</v>
      </c>
      <c r="AG116" s="1093" t="s">
        <v>1480</v>
      </c>
      <c r="AH116" s="1093" t="s">
        <v>83</v>
      </c>
      <c r="AI116" s="1021" t="s">
        <v>3794</v>
      </c>
      <c r="AJ116" s="1017" t="s">
        <v>3795</v>
      </c>
      <c r="AK116" s="1025" t="str">
        <f t="shared" ref="AK116:AK117" ca="1" si="168">IF(AE116=0,"нет данных",IF(TODAY()&lt;AF116-30,"поверен",IF(TODAY()&gt;AF116,"ПРОСРОЧЕН")))</f>
        <v>ПРОСРОЧЕН</v>
      </c>
      <c r="AL116" s="1021"/>
      <c r="AM116" s="1021" t="s">
        <v>86</v>
      </c>
      <c r="AN116" s="1021" t="s">
        <v>87</v>
      </c>
      <c r="AO116" s="1021" t="s">
        <v>88</v>
      </c>
      <c r="AP116" s="1018"/>
      <c r="AQ116" s="1026"/>
      <c r="AR116" s="1025"/>
      <c r="AS116" s="1021" t="s">
        <v>91</v>
      </c>
      <c r="AT116" s="1020" t="s">
        <v>385</v>
      </c>
      <c r="AU116" s="1020"/>
      <c r="AV116" s="1017"/>
      <c r="AW116" s="1017" t="s">
        <v>3796</v>
      </c>
      <c r="AX116" s="1020"/>
      <c r="AY116" s="1020"/>
      <c r="AZ116" s="1020"/>
      <c r="BA116" s="1017"/>
      <c r="BB116" s="1017" t="s">
        <v>145</v>
      </c>
      <c r="BC116" s="1017" t="s">
        <v>146</v>
      </c>
      <c r="BD116" s="1021">
        <v>3001</v>
      </c>
      <c r="BE116" s="1017"/>
      <c r="BF116" s="1017"/>
      <c r="BG116" s="1069" t="s">
        <v>7118</v>
      </c>
      <c r="BH116" s="757"/>
      <c r="BI116" s="1028"/>
      <c r="BJ116" s="1028"/>
      <c r="BK116" s="1028"/>
      <c r="BL116" s="55"/>
      <c r="BM116" s="55"/>
      <c r="BN116" s="55"/>
    </row>
    <row r="117" ht="54.950000000000003" customHeight="1">
      <c r="A117" s="1020"/>
      <c r="B117" s="1020" t="s">
        <v>62</v>
      </c>
      <c r="C117" s="1020" t="s">
        <v>63</v>
      </c>
      <c r="D117" s="1016" t="s">
        <v>64</v>
      </c>
      <c r="E117" s="1016">
        <v>245</v>
      </c>
      <c r="F117" s="1017" t="s">
        <v>3747</v>
      </c>
      <c r="G117" s="1017" t="s">
        <v>7119</v>
      </c>
      <c r="H117" s="1016" t="s">
        <v>7120</v>
      </c>
      <c r="I117" s="1018" t="s">
        <v>3788</v>
      </c>
      <c r="J117" s="1017" t="s">
        <v>3789</v>
      </c>
      <c r="K117" s="1019" t="s">
        <v>3790</v>
      </c>
      <c r="L117" s="1019" t="s">
        <v>3791</v>
      </c>
      <c r="M117" s="1017" t="s">
        <v>3792</v>
      </c>
      <c r="N117" s="1019">
        <v>15078</v>
      </c>
      <c r="O117" s="1020" t="s">
        <v>3793</v>
      </c>
      <c r="P117" s="1020" t="s">
        <v>76</v>
      </c>
      <c r="Q117" s="1021" t="s">
        <v>137</v>
      </c>
      <c r="R117" s="1022"/>
      <c r="S117" s="1018">
        <v>5</v>
      </c>
      <c r="T117" s="1017">
        <f t="shared" si="166"/>
        <v>1826</v>
      </c>
      <c r="U117" s="1016" t="s">
        <v>406</v>
      </c>
      <c r="V117" s="1028" t="str">
        <f t="shared" si="161"/>
        <v>-</v>
      </c>
      <c r="W117" s="1028" t="str">
        <f t="shared" si="164"/>
        <v>-</v>
      </c>
      <c r="X117" s="1018" t="s">
        <v>406</v>
      </c>
      <c r="Y117" s="1018" t="s">
        <v>406</v>
      </c>
      <c r="Z117" s="1021" t="s">
        <v>406</v>
      </c>
      <c r="AA117" s="1016" t="s">
        <v>406</v>
      </c>
      <c r="AB117" s="1018"/>
      <c r="AC117" s="1021"/>
      <c r="AD117" s="1019">
        <v>12</v>
      </c>
      <c r="AE117" s="1034">
        <v>44265</v>
      </c>
      <c r="AF117" s="1025">
        <f t="shared" si="167"/>
        <v>44629</v>
      </c>
      <c r="AG117" s="1093" t="s">
        <v>1480</v>
      </c>
      <c r="AH117" s="1093" t="s">
        <v>83</v>
      </c>
      <c r="AI117" s="1021" t="s">
        <v>3814</v>
      </c>
      <c r="AJ117" s="1017" t="s">
        <v>3795</v>
      </c>
      <c r="AK117" s="1025" t="str">
        <f t="shared" ca="1" si="168"/>
        <v>ПРОСРОЧЕН</v>
      </c>
      <c r="AL117" s="1021"/>
      <c r="AM117" s="1021" t="s">
        <v>86</v>
      </c>
      <c r="AN117" s="1021" t="s">
        <v>87</v>
      </c>
      <c r="AO117" s="1021" t="s">
        <v>88</v>
      </c>
      <c r="AP117" s="1018"/>
      <c r="AQ117" s="1026"/>
      <c r="AR117" s="1025"/>
      <c r="AS117" s="1021" t="s">
        <v>91</v>
      </c>
      <c r="AT117" s="1020" t="s">
        <v>385</v>
      </c>
      <c r="AU117" s="1020"/>
      <c r="AV117" s="1017"/>
      <c r="AW117" s="1017" t="s">
        <v>3815</v>
      </c>
      <c r="AX117" s="1020"/>
      <c r="AY117" s="1020"/>
      <c r="AZ117" s="1020"/>
      <c r="BA117" s="1017"/>
      <c r="BB117" s="1017" t="s">
        <v>145</v>
      </c>
      <c r="BC117" s="1017" t="s">
        <v>146</v>
      </c>
      <c r="BD117" s="1021"/>
      <c r="BE117" s="1017"/>
      <c r="BF117" s="1017"/>
      <c r="BG117" s="1069" t="s">
        <v>7121</v>
      </c>
      <c r="BH117" s="757"/>
      <c r="BI117" s="1028"/>
      <c r="BJ117" s="1028"/>
      <c r="BK117" s="1028"/>
      <c r="BL117" s="55"/>
      <c r="BM117" s="55"/>
      <c r="BN117" s="55"/>
    </row>
    <row r="118" s="1094" customFormat="1" ht="54.950000000000003" customHeight="1">
      <c r="A118" s="392"/>
      <c r="B118" s="392" t="s">
        <v>62</v>
      </c>
      <c r="C118" s="392" t="s">
        <v>63</v>
      </c>
      <c r="D118" s="387" t="s">
        <v>64</v>
      </c>
      <c r="E118" s="387">
        <v>231</v>
      </c>
      <c r="F118" s="389" t="s">
        <v>2991</v>
      </c>
      <c r="G118" s="389" t="s">
        <v>857</v>
      </c>
      <c r="H118" s="387" t="s">
        <v>3004</v>
      </c>
      <c r="I118" s="388" t="s">
        <v>577</v>
      </c>
      <c r="J118" s="389" t="s">
        <v>578</v>
      </c>
      <c r="K118" s="390" t="s">
        <v>579</v>
      </c>
      <c r="L118" s="390" t="s">
        <v>580</v>
      </c>
      <c r="M118" s="390" t="s">
        <v>581</v>
      </c>
      <c r="N118" s="390" t="s">
        <v>3002</v>
      </c>
      <c r="O118" s="392" t="s">
        <v>2963</v>
      </c>
      <c r="P118" s="392" t="s">
        <v>76</v>
      </c>
      <c r="Q118" s="393" t="s">
        <v>398</v>
      </c>
      <c r="R118" s="394">
        <v>42390</v>
      </c>
      <c r="S118" s="388">
        <v>15</v>
      </c>
      <c r="T118" s="389">
        <f t="shared" si="166"/>
        <v>47868</v>
      </c>
      <c r="U118" s="387" t="s">
        <v>100</v>
      </c>
      <c r="V118" s="395" t="str">
        <f t="shared" si="161"/>
        <v/>
      </c>
      <c r="W118" s="395" t="str">
        <f t="shared" si="164"/>
        <v>%НКПР</v>
      </c>
      <c r="X118" s="388">
        <v>100</v>
      </c>
      <c r="Y118" s="388"/>
      <c r="Z118" s="393" t="s">
        <v>399</v>
      </c>
      <c r="AA118" s="387" t="s">
        <v>400</v>
      </c>
      <c r="AB118" s="388"/>
      <c r="AC118" s="393" t="s">
        <v>399</v>
      </c>
      <c r="AD118" s="1095">
        <v>45736</v>
      </c>
      <c r="AE118" s="394">
        <v>46465</v>
      </c>
      <c r="AF118" s="1091">
        <f t="shared" si="167"/>
        <v>1438525</v>
      </c>
      <c r="AG118" s="389" t="s">
        <v>83</v>
      </c>
      <c r="AH118" s="389" t="s">
        <v>3003</v>
      </c>
      <c r="AI118" s="388" t="s">
        <v>109</v>
      </c>
      <c r="AJ118" s="389" t="s">
        <v>1623</v>
      </c>
      <c r="AK118" s="1091" t="str">
        <f t="shared" ref="AK118:AK157" ca="1" si="169">IF(AE118=0,"нет данных",IF(TODAY()&lt;AF118-30,"поверен",IF(TODAY()&gt;AF118,"ЗАМЕНИТЬ","ПРОСРОЧЕН")))</f>
        <v>поверен</v>
      </c>
      <c r="AL118" s="393"/>
      <c r="AM118" s="393" t="s">
        <v>86</v>
      </c>
      <c r="AN118" s="393" t="s">
        <v>87</v>
      </c>
      <c r="AO118" s="393" t="s">
        <v>88</v>
      </c>
      <c r="AP118" s="388" t="s">
        <v>584</v>
      </c>
      <c r="AQ118" s="398"/>
      <c r="AR118" s="1091"/>
      <c r="AS118" s="393" t="s">
        <v>91</v>
      </c>
      <c r="AT118" s="392" t="s">
        <v>385</v>
      </c>
      <c r="AU118" s="392"/>
      <c r="AV118" s="389"/>
      <c r="AW118" s="389"/>
      <c r="AX118" s="392"/>
      <c r="AY118" s="392"/>
      <c r="AZ118" s="392"/>
      <c r="BA118" s="389" t="s">
        <v>221</v>
      </c>
      <c r="BB118" s="389" t="s">
        <v>403</v>
      </c>
      <c r="BC118" s="389" t="s">
        <v>404</v>
      </c>
      <c r="BD118" s="393">
        <v>3160</v>
      </c>
      <c r="BE118" s="389"/>
      <c r="BF118" s="389"/>
      <c r="BG118" s="1092" t="s">
        <v>7122</v>
      </c>
      <c r="BH118" s="395"/>
      <c r="BI118" s="395"/>
      <c r="BJ118" s="401" t="s">
        <v>407</v>
      </c>
      <c r="BK118" s="395" t="s">
        <v>588</v>
      </c>
      <c r="BL118" s="195"/>
      <c r="BM118" s="195"/>
      <c r="BN118" s="195"/>
      <c r="BO118" s="195"/>
    </row>
    <row r="119" s="1094" customFormat="1" ht="54.950000000000003" customHeight="1">
      <c r="A119" s="392"/>
      <c r="B119" s="392" t="s">
        <v>62</v>
      </c>
      <c r="C119" s="392" t="s">
        <v>63</v>
      </c>
      <c r="D119" s="387" t="s">
        <v>64</v>
      </c>
      <c r="E119" s="387">
        <v>215</v>
      </c>
      <c r="F119" s="389" t="s">
        <v>1655</v>
      </c>
      <c r="G119" s="389" t="s">
        <v>857</v>
      </c>
      <c r="H119" s="387" t="s">
        <v>1751</v>
      </c>
      <c r="I119" s="388" t="s">
        <v>577</v>
      </c>
      <c r="J119" s="389" t="s">
        <v>578</v>
      </c>
      <c r="K119" s="390" t="s">
        <v>579</v>
      </c>
      <c r="L119" s="390" t="s">
        <v>580</v>
      </c>
      <c r="M119" s="390" t="s">
        <v>581</v>
      </c>
      <c r="N119" s="390" t="s">
        <v>6551</v>
      </c>
      <c r="O119" s="392" t="s">
        <v>397</v>
      </c>
      <c r="P119" s="392" t="s">
        <v>76</v>
      </c>
      <c r="Q119" s="393" t="s">
        <v>398</v>
      </c>
      <c r="R119" s="394">
        <v>44418</v>
      </c>
      <c r="S119" s="388">
        <v>15</v>
      </c>
      <c r="T119" s="389">
        <f t="shared" si="166"/>
        <v>49896</v>
      </c>
      <c r="U119" s="387" t="s">
        <v>100</v>
      </c>
      <c r="V119" s="395" t="str">
        <f t="shared" si="161"/>
        <v/>
      </c>
      <c r="W119" s="395" t="str">
        <f t="shared" si="164"/>
        <v>%НКПР</v>
      </c>
      <c r="X119" s="388">
        <v>100</v>
      </c>
      <c r="Y119" s="388"/>
      <c r="Z119" s="393" t="s">
        <v>399</v>
      </c>
      <c r="AA119" s="387" t="s">
        <v>400</v>
      </c>
      <c r="AB119" s="388"/>
      <c r="AC119" s="393" t="s">
        <v>399</v>
      </c>
      <c r="AD119" s="1095">
        <v>45736</v>
      </c>
      <c r="AE119" s="394">
        <v>46465</v>
      </c>
      <c r="AF119" s="1091">
        <f t="shared" si="167"/>
        <v>1438525</v>
      </c>
      <c r="AG119" s="389" t="s">
        <v>83</v>
      </c>
      <c r="AH119" s="389" t="s">
        <v>7123</v>
      </c>
      <c r="AI119" s="392" t="s">
        <v>109</v>
      </c>
      <c r="AJ119" s="389" t="s">
        <v>1623</v>
      </c>
      <c r="AK119" s="1091" t="str">
        <f t="shared" ca="1" si="169"/>
        <v>поверен</v>
      </c>
      <c r="AL119" s="393"/>
      <c r="AM119" s="393" t="s">
        <v>86</v>
      </c>
      <c r="AN119" s="393" t="s">
        <v>87</v>
      </c>
      <c r="AO119" s="393" t="s">
        <v>88</v>
      </c>
      <c r="AP119" s="388" t="s">
        <v>584</v>
      </c>
      <c r="AQ119" s="398"/>
      <c r="AR119" s="1091"/>
      <c r="AS119" s="393" t="s">
        <v>91</v>
      </c>
      <c r="AT119" s="392" t="s">
        <v>385</v>
      </c>
      <c r="AU119" s="392"/>
      <c r="AV119" s="389"/>
      <c r="AW119" s="389"/>
      <c r="AX119" s="392"/>
      <c r="AY119" s="392"/>
      <c r="AZ119" s="392"/>
      <c r="BA119" s="389" t="s">
        <v>343</v>
      </c>
      <c r="BB119" s="389" t="s">
        <v>403</v>
      </c>
      <c r="BC119" s="389" t="s">
        <v>404</v>
      </c>
      <c r="BD119" s="393">
        <v>3160</v>
      </c>
      <c r="BE119" s="389"/>
      <c r="BF119" s="389"/>
      <c r="BG119" s="1092" t="s">
        <v>7124</v>
      </c>
      <c r="BH119" s="395"/>
      <c r="BI119" s="395"/>
      <c r="BJ119" s="401" t="s">
        <v>407</v>
      </c>
      <c r="BK119" s="395" t="s">
        <v>588</v>
      </c>
      <c r="BL119" s="160"/>
      <c r="BM119" s="160"/>
      <c r="BN119" s="160"/>
      <c r="BO119" s="160"/>
    </row>
    <row r="120" s="1094" customFormat="1" ht="54.950000000000003" customHeight="1">
      <c r="A120" s="392"/>
      <c r="B120" s="392" t="s">
        <v>62</v>
      </c>
      <c r="C120" s="392" t="s">
        <v>63</v>
      </c>
      <c r="D120" s="387" t="s">
        <v>64</v>
      </c>
      <c r="E120" s="392">
        <v>227</v>
      </c>
      <c r="F120" s="392" t="s">
        <v>2735</v>
      </c>
      <c r="G120" s="392" t="s">
        <v>2736</v>
      </c>
      <c r="H120" s="392" t="s">
        <v>2762</v>
      </c>
      <c r="I120" s="392" t="s">
        <v>2738</v>
      </c>
      <c r="J120" s="392" t="s">
        <v>2739</v>
      </c>
      <c r="K120" s="392" t="s">
        <v>2740</v>
      </c>
      <c r="L120" s="392" t="s">
        <v>2741</v>
      </c>
      <c r="M120" s="1096" t="s">
        <v>2742</v>
      </c>
      <c r="N120" s="392">
        <v>112160047</v>
      </c>
      <c r="O120" s="392" t="s">
        <v>412</v>
      </c>
      <c r="P120" s="392" t="s">
        <v>76</v>
      </c>
      <c r="Q120" s="393" t="s">
        <v>398</v>
      </c>
      <c r="R120" s="398">
        <v>2015</v>
      </c>
      <c r="S120" s="398"/>
      <c r="T120" s="393" t="s">
        <v>7125</v>
      </c>
      <c r="U120" s="392">
        <v>4</v>
      </c>
      <c r="V120" s="392" t="s">
        <v>325</v>
      </c>
      <c r="W120" s="392" t="s">
        <v>2743</v>
      </c>
      <c r="X120" s="392">
        <v>20</v>
      </c>
      <c r="Y120" s="392" t="s">
        <v>325</v>
      </c>
      <c r="Z120" s="392" t="s">
        <v>2743</v>
      </c>
      <c r="AA120" s="392" t="s">
        <v>2744</v>
      </c>
      <c r="AB120" s="392"/>
      <c r="AC120" s="392" t="s">
        <v>141</v>
      </c>
      <c r="AD120" s="392">
        <v>12</v>
      </c>
      <c r="AE120" s="394">
        <v>45401</v>
      </c>
      <c r="AF120" s="1091">
        <f t="shared" si="167"/>
        <v>45765</v>
      </c>
      <c r="AG120" s="389" t="s">
        <v>82</v>
      </c>
      <c r="AH120" s="389" t="s">
        <v>83</v>
      </c>
      <c r="AI120" s="392" t="s">
        <v>7126</v>
      </c>
      <c r="AJ120" s="392" t="s">
        <v>143</v>
      </c>
      <c r="AK120" s="1091" t="str">
        <f t="shared" ca="1" si="169"/>
        <v>ЗАМЕНИТЬ</v>
      </c>
      <c r="AL120" s="393" t="s">
        <v>86</v>
      </c>
      <c r="AM120" s="393" t="s">
        <v>86</v>
      </c>
      <c r="AN120" s="393" t="s">
        <v>87</v>
      </c>
      <c r="AO120" s="392" t="s">
        <v>88</v>
      </c>
      <c r="AP120" s="392"/>
      <c r="AQ120" s="392"/>
      <c r="AR120" s="392"/>
      <c r="AS120" s="392"/>
      <c r="AT120" s="392"/>
      <c r="AU120" s="392"/>
      <c r="AV120" s="392"/>
      <c r="AW120" s="392"/>
      <c r="AX120" s="392"/>
      <c r="AY120" s="392"/>
      <c r="AZ120" s="392"/>
      <c r="BA120" s="392"/>
      <c r="BB120" s="389" t="s">
        <v>403</v>
      </c>
      <c r="BC120" s="389" t="s">
        <v>404</v>
      </c>
      <c r="BD120" s="393">
        <v>3160</v>
      </c>
      <c r="BE120" s="392"/>
      <c r="BF120" s="392" t="s">
        <v>2746</v>
      </c>
      <c r="BG120" s="392" t="s">
        <v>7127</v>
      </c>
      <c r="BH120" s="392"/>
      <c r="BI120" s="392"/>
      <c r="BJ120" s="392"/>
      <c r="BK120" s="392"/>
    </row>
    <row r="121" s="1094" customFormat="1" ht="54.950000000000003" customHeight="1">
      <c r="A121" s="392"/>
      <c r="B121" s="392" t="s">
        <v>62</v>
      </c>
      <c r="C121" s="392" t="s">
        <v>63</v>
      </c>
      <c r="D121" s="387" t="s">
        <v>64</v>
      </c>
      <c r="E121" s="387" t="s">
        <v>116</v>
      </c>
      <c r="F121" s="389" t="s">
        <v>66</v>
      </c>
      <c r="G121" s="389" t="s">
        <v>187</v>
      </c>
      <c r="H121" s="387" t="s">
        <v>188</v>
      </c>
      <c r="I121" s="388" t="s">
        <v>129</v>
      </c>
      <c r="J121" s="389" t="s">
        <v>130</v>
      </c>
      <c r="K121" s="390" t="s">
        <v>131</v>
      </c>
      <c r="L121" s="390" t="s">
        <v>132</v>
      </c>
      <c r="M121" s="390" t="s">
        <v>133</v>
      </c>
      <c r="N121" s="387" t="s">
        <v>7128</v>
      </c>
      <c r="O121" s="392" t="s">
        <v>135</v>
      </c>
      <c r="P121" s="392" t="s">
        <v>136</v>
      </c>
      <c r="Q121" s="393" t="s">
        <v>137</v>
      </c>
      <c r="R121" s="1097">
        <v>40909</v>
      </c>
      <c r="S121" s="1098">
        <v>10</v>
      </c>
      <c r="T121" s="389">
        <f t="shared" si="166"/>
        <v>44561</v>
      </c>
      <c r="U121" s="387" t="s">
        <v>100</v>
      </c>
      <c r="V121" s="395" t="str">
        <f t="shared" si="161"/>
        <v>М</v>
      </c>
      <c r="W121" s="395" t="str">
        <f t="shared" si="164"/>
        <v>Па</v>
      </c>
      <c r="X121" s="388">
        <v>10</v>
      </c>
      <c r="Y121" s="388" t="s">
        <v>138</v>
      </c>
      <c r="Z121" s="393" t="s">
        <v>139</v>
      </c>
      <c r="AA121" s="392" t="s">
        <v>140</v>
      </c>
      <c r="AB121" s="388"/>
      <c r="AC121" s="393" t="s">
        <v>141</v>
      </c>
      <c r="AD121" s="390">
        <v>48</v>
      </c>
      <c r="AE121" s="1097">
        <v>45090</v>
      </c>
      <c r="AF121" s="1091">
        <f t="shared" si="167"/>
        <v>46550</v>
      </c>
      <c r="AG121" s="389" t="s">
        <v>82</v>
      </c>
      <c r="AH121" s="389" t="s">
        <v>83</v>
      </c>
      <c r="AI121" s="393" t="s">
        <v>7129</v>
      </c>
      <c r="AJ121" s="389" t="s">
        <v>143</v>
      </c>
      <c r="AK121" s="1091" t="str">
        <f t="shared" ca="1" si="169"/>
        <v>поверен</v>
      </c>
      <c r="AL121" s="393"/>
      <c r="AM121" s="393" t="s">
        <v>86</v>
      </c>
      <c r="AN121" s="393" t="s">
        <v>87</v>
      </c>
      <c r="AO121" s="393" t="s">
        <v>88</v>
      </c>
      <c r="AP121" s="388" t="s">
        <v>144</v>
      </c>
      <c r="AQ121" s="398" t="s">
        <v>90</v>
      </c>
      <c r="AR121" s="1091"/>
      <c r="AS121" s="393" t="s">
        <v>91</v>
      </c>
      <c r="AT121" s="392" t="s">
        <v>92</v>
      </c>
      <c r="AU121" s="392"/>
      <c r="AV121" s="389">
        <v>42826</v>
      </c>
      <c r="AW121" s="389"/>
      <c r="AX121" s="392"/>
      <c r="AY121" s="392"/>
      <c r="AZ121" s="392"/>
      <c r="BA121" s="389" t="s">
        <v>122</v>
      </c>
      <c r="BB121" s="389" t="s">
        <v>145</v>
      </c>
      <c r="BC121" s="389" t="s">
        <v>146</v>
      </c>
      <c r="BD121" s="393">
        <v>3001</v>
      </c>
      <c r="BE121" s="389"/>
      <c r="BF121" s="389"/>
      <c r="BG121" s="395" t="s">
        <v>7130</v>
      </c>
      <c r="BH121" s="1099"/>
      <c r="BI121" s="395"/>
      <c r="BJ121" s="395"/>
      <c r="BK121" s="395"/>
      <c r="BL121" s="1100" t="s">
        <v>3125</v>
      </c>
    </row>
    <row r="122" s="1094" customFormat="1" ht="54.950000000000003" customHeight="1">
      <c r="A122" s="392"/>
      <c r="B122" s="392" t="s">
        <v>62</v>
      </c>
      <c r="C122" s="392" t="s">
        <v>63</v>
      </c>
      <c r="D122" s="387" t="s">
        <v>64</v>
      </c>
      <c r="E122" s="387" t="s">
        <v>4717</v>
      </c>
      <c r="F122" s="389" t="s">
        <v>4546</v>
      </c>
      <c r="G122" s="389" t="s">
        <v>4725</v>
      </c>
      <c r="H122" s="387" t="s">
        <v>7131</v>
      </c>
      <c r="I122" s="388" t="s">
        <v>577</v>
      </c>
      <c r="J122" s="389" t="s">
        <v>578</v>
      </c>
      <c r="K122" s="390" t="s">
        <v>579</v>
      </c>
      <c r="L122" s="390" t="s">
        <v>580</v>
      </c>
      <c r="M122" s="390" t="s">
        <v>581</v>
      </c>
      <c r="N122" s="390" t="s">
        <v>7132</v>
      </c>
      <c r="O122" s="392" t="s">
        <v>397</v>
      </c>
      <c r="P122" s="392" t="s">
        <v>76</v>
      </c>
      <c r="Q122" s="393" t="s">
        <v>398</v>
      </c>
      <c r="R122" s="557">
        <v>42736</v>
      </c>
      <c r="S122" s="388">
        <v>15</v>
      </c>
      <c r="T122" s="389">
        <f t="shared" si="166"/>
        <v>48214</v>
      </c>
      <c r="U122" s="387" t="s">
        <v>100</v>
      </c>
      <c r="V122" s="395" t="str">
        <f t="shared" si="161"/>
        <v/>
      </c>
      <c r="W122" s="393" t="s">
        <v>399</v>
      </c>
      <c r="X122" s="388">
        <v>100</v>
      </c>
      <c r="Y122" s="388"/>
      <c r="Z122" s="393" t="s">
        <v>399</v>
      </c>
      <c r="AA122" s="387" t="s">
        <v>400</v>
      </c>
      <c r="AB122" s="388"/>
      <c r="AC122" s="393" t="s">
        <v>399</v>
      </c>
      <c r="AD122" s="390">
        <v>24</v>
      </c>
      <c r="AE122" s="1097">
        <v>45332</v>
      </c>
      <c r="AF122" s="1091">
        <f t="shared" si="167"/>
        <v>46062</v>
      </c>
      <c r="AG122" s="389" t="s">
        <v>82</v>
      </c>
      <c r="AH122" s="389" t="s">
        <v>83</v>
      </c>
      <c r="AI122" s="393" t="s">
        <v>7133</v>
      </c>
      <c r="AJ122" s="389" t="s">
        <v>143</v>
      </c>
      <c r="AK122" s="1091" t="str">
        <f t="shared" ca="1" si="169"/>
        <v>поверен</v>
      </c>
      <c r="AL122" s="393"/>
      <c r="AM122" s="393" t="s">
        <v>86</v>
      </c>
      <c r="AN122" s="393" t="s">
        <v>87</v>
      </c>
      <c r="AO122" s="393" t="s">
        <v>88</v>
      </c>
      <c r="AP122" s="388" t="s">
        <v>584</v>
      </c>
      <c r="AQ122" s="398"/>
      <c r="AR122" s="1091"/>
      <c r="AS122" s="393" t="s">
        <v>91</v>
      </c>
      <c r="AT122" s="392" t="s">
        <v>385</v>
      </c>
      <c r="AU122" s="392"/>
      <c r="AV122" s="389"/>
      <c r="AW122" s="389"/>
      <c r="AX122" s="392"/>
      <c r="AY122" s="392"/>
      <c r="AZ122" s="392"/>
      <c r="BA122" s="389" t="s">
        <v>221</v>
      </c>
      <c r="BB122" s="389" t="s">
        <v>403</v>
      </c>
      <c r="BC122" s="389" t="s">
        <v>404</v>
      </c>
      <c r="BD122" s="393">
        <v>3160</v>
      </c>
      <c r="BE122" s="389"/>
      <c r="BF122" s="389"/>
      <c r="BG122" s="395" t="s">
        <v>7130</v>
      </c>
      <c r="BH122" s="1099"/>
      <c r="BI122" s="395"/>
      <c r="BJ122" s="401" t="s">
        <v>407</v>
      </c>
      <c r="BK122" s="395" t="s">
        <v>588</v>
      </c>
      <c r="BL122" s="152"/>
      <c r="BM122" s="152"/>
      <c r="BN122" s="152"/>
      <c r="BO122" s="152"/>
    </row>
    <row r="123" s="1094" customFormat="1" ht="54.950000000000003" customHeight="1">
      <c r="A123" s="392"/>
      <c r="B123" s="392" t="s">
        <v>62</v>
      </c>
      <c r="C123" s="392" t="s">
        <v>63</v>
      </c>
      <c r="D123" s="387" t="s">
        <v>64</v>
      </c>
      <c r="E123" s="387">
        <v>205</v>
      </c>
      <c r="F123" s="389" t="s">
        <v>1019</v>
      </c>
      <c r="G123" s="389" t="s">
        <v>1028</v>
      </c>
      <c r="H123" s="387" t="s">
        <v>6540</v>
      </c>
      <c r="I123" s="388" t="s">
        <v>577</v>
      </c>
      <c r="J123" s="389" t="s">
        <v>1021</v>
      </c>
      <c r="K123" s="390" t="s">
        <v>579</v>
      </c>
      <c r="L123" s="387" t="s">
        <v>1022</v>
      </c>
      <c r="M123" s="390" t="s">
        <v>1023</v>
      </c>
      <c r="N123" s="390" t="s">
        <v>6541</v>
      </c>
      <c r="O123" s="392" t="s">
        <v>397</v>
      </c>
      <c r="P123" s="392" t="s">
        <v>76</v>
      </c>
      <c r="Q123" s="393" t="s">
        <v>398</v>
      </c>
      <c r="R123" s="394">
        <v>42592</v>
      </c>
      <c r="S123" s="388">
        <v>15</v>
      </c>
      <c r="T123" s="389">
        <f t="shared" si="166"/>
        <v>48070</v>
      </c>
      <c r="U123" s="387" t="s">
        <v>100</v>
      </c>
      <c r="V123" s="395" t="str">
        <f t="shared" si="161"/>
        <v/>
      </c>
      <c r="W123" s="395" t="str">
        <f t="shared" si="164"/>
        <v>%НКПР</v>
      </c>
      <c r="X123" s="388">
        <v>100</v>
      </c>
      <c r="Y123" s="388"/>
      <c r="Z123" s="393" t="s">
        <v>399</v>
      </c>
      <c r="AA123" s="387" t="s">
        <v>400</v>
      </c>
      <c r="AB123" s="388"/>
      <c r="AC123" s="393" t="s">
        <v>399</v>
      </c>
      <c r="AD123" s="1095">
        <v>45736</v>
      </c>
      <c r="AE123" s="394">
        <v>46465</v>
      </c>
      <c r="AF123" s="1091">
        <f t="shared" si="167"/>
        <v>1438525</v>
      </c>
      <c r="AG123" s="389" t="s">
        <v>83</v>
      </c>
      <c r="AH123" s="389" t="s">
        <v>7134</v>
      </c>
      <c r="AI123" s="392" t="s">
        <v>109</v>
      </c>
      <c r="AJ123" s="389" t="s">
        <v>1338</v>
      </c>
      <c r="AK123" s="1091" t="str">
        <f t="shared" ca="1" si="169"/>
        <v>поверен</v>
      </c>
      <c r="AL123" s="393"/>
      <c r="AM123" s="393" t="s">
        <v>86</v>
      </c>
      <c r="AN123" s="393" t="s">
        <v>87</v>
      </c>
      <c r="AO123" s="393" t="s">
        <v>88</v>
      </c>
      <c r="AP123" s="388" t="s">
        <v>584</v>
      </c>
      <c r="AQ123" s="398" t="s">
        <v>1026</v>
      </c>
      <c r="AR123" s="1091"/>
      <c r="AS123" s="393" t="s">
        <v>91</v>
      </c>
      <c r="AT123" s="392" t="s">
        <v>92</v>
      </c>
      <c r="AU123" s="392"/>
      <c r="AV123" s="1097">
        <v>44798</v>
      </c>
      <c r="AW123" s="389"/>
      <c r="AX123" s="392"/>
      <c r="AY123" s="392"/>
      <c r="AZ123" s="392"/>
      <c r="BA123" s="389" t="s">
        <v>343</v>
      </c>
      <c r="BB123" s="389" t="s">
        <v>403</v>
      </c>
      <c r="BC123" s="389" t="s">
        <v>404</v>
      </c>
      <c r="BD123" s="393">
        <v>3160</v>
      </c>
      <c r="BE123" s="389"/>
      <c r="BF123" s="389"/>
      <c r="BG123" s="389" t="s">
        <v>1027</v>
      </c>
      <c r="BH123" s="395"/>
      <c r="BI123" s="395" t="s">
        <v>406</v>
      </c>
      <c r="BJ123" s="401" t="s">
        <v>407</v>
      </c>
      <c r="BK123" s="395" t="s">
        <v>588</v>
      </c>
      <c r="BL123" s="160"/>
      <c r="BM123" s="160"/>
      <c r="BN123" s="160"/>
    </row>
    <row r="124" s="1094" customFormat="1" ht="54.950000000000003" customHeight="1">
      <c r="A124" s="392"/>
      <c r="B124" s="392" t="s">
        <v>62</v>
      </c>
      <c r="C124" s="392" t="s">
        <v>63</v>
      </c>
      <c r="D124" s="387" t="s">
        <v>64</v>
      </c>
      <c r="E124" s="387">
        <v>247</v>
      </c>
      <c r="F124" s="389" t="s">
        <v>3854</v>
      </c>
      <c r="G124" s="389" t="s">
        <v>409</v>
      </c>
      <c r="H124" s="387" t="s">
        <v>7135</v>
      </c>
      <c r="I124" s="388" t="s">
        <v>590</v>
      </c>
      <c r="J124" s="389" t="s">
        <v>908</v>
      </c>
      <c r="K124" s="1101" t="s">
        <v>592</v>
      </c>
      <c r="L124" s="390" t="s">
        <v>593</v>
      </c>
      <c r="M124" s="1101" t="s">
        <v>909</v>
      </c>
      <c r="N124" s="390">
        <v>222349</v>
      </c>
      <c r="O124" s="392" t="s">
        <v>910</v>
      </c>
      <c r="P124" s="392" t="s">
        <v>76</v>
      </c>
      <c r="Q124" s="393" t="s">
        <v>398</v>
      </c>
      <c r="R124" s="389">
        <v>44882</v>
      </c>
      <c r="S124" s="388">
        <v>20</v>
      </c>
      <c r="T124" s="389">
        <f t="shared" si="166"/>
        <v>52186</v>
      </c>
      <c r="U124" s="387" t="s">
        <v>100</v>
      </c>
      <c r="V124" s="395" t="str">
        <f t="shared" si="161"/>
        <v/>
      </c>
      <c r="W124" s="395" t="str">
        <f t="shared" si="164"/>
        <v>%НКПР</v>
      </c>
      <c r="X124" s="388">
        <v>100</v>
      </c>
      <c r="Y124" s="388"/>
      <c r="Z124" s="393" t="s">
        <v>399</v>
      </c>
      <c r="AA124" s="387" t="s">
        <v>596</v>
      </c>
      <c r="AB124" s="388"/>
      <c r="AC124" s="393" t="s">
        <v>399</v>
      </c>
      <c r="AD124" s="390">
        <v>36</v>
      </c>
      <c r="AE124" s="1097">
        <v>44882</v>
      </c>
      <c r="AF124" s="1091">
        <f t="shared" si="167"/>
        <v>45977</v>
      </c>
      <c r="AG124" s="1091" t="s">
        <v>82</v>
      </c>
      <c r="AH124" s="1091" t="s">
        <v>83</v>
      </c>
      <c r="AI124" s="393" t="s">
        <v>7136</v>
      </c>
      <c r="AJ124" s="389" t="s">
        <v>598</v>
      </c>
      <c r="AK124" s="1091" t="str">
        <f t="shared" ca="1" si="169"/>
        <v>поверен</v>
      </c>
      <c r="AL124" s="393"/>
      <c r="AM124" s="393" t="s">
        <v>86</v>
      </c>
      <c r="AN124" s="393" t="s">
        <v>87</v>
      </c>
      <c r="AO124" s="393" t="s">
        <v>88</v>
      </c>
      <c r="AP124" s="388" t="s">
        <v>912</v>
      </c>
      <c r="AQ124" s="398" t="s">
        <v>922</v>
      </c>
      <c r="AR124" s="1091"/>
      <c r="AS124" s="393" t="s">
        <v>91</v>
      </c>
      <c r="AT124" s="392" t="s">
        <v>92</v>
      </c>
      <c r="AU124" s="392"/>
      <c r="AV124" s="398" t="s">
        <v>922</v>
      </c>
      <c r="AW124" s="389"/>
      <c r="AX124" s="392"/>
      <c r="AY124" s="392"/>
      <c r="AZ124" s="392"/>
      <c r="BA124" s="389" t="s">
        <v>221</v>
      </c>
      <c r="BB124" s="389" t="s">
        <v>403</v>
      </c>
      <c r="BC124" s="389" t="s">
        <v>404</v>
      </c>
      <c r="BD124" s="393">
        <v>3160</v>
      </c>
      <c r="BE124" s="389"/>
      <c r="BF124" s="389"/>
      <c r="BG124" s="395"/>
      <c r="BH124" s="1099"/>
      <c r="BI124" s="395" t="s">
        <v>406</v>
      </c>
      <c r="BJ124" s="401" t="s">
        <v>407</v>
      </c>
      <c r="BK124" s="395" t="s">
        <v>915</v>
      </c>
      <c r="BL124" s="152"/>
      <c r="BM124" s="152"/>
      <c r="BN124" s="152"/>
    </row>
    <row r="125" ht="54.950000000000003" customHeight="1">
      <c r="A125" s="1020"/>
      <c r="B125" s="1020" t="s">
        <v>62</v>
      </c>
      <c r="C125" s="1020" t="s">
        <v>63</v>
      </c>
      <c r="D125" s="1016" t="s">
        <v>64</v>
      </c>
      <c r="E125" s="1016">
        <v>222</v>
      </c>
      <c r="F125" s="1017" t="s">
        <v>1807</v>
      </c>
      <c r="G125" s="1017" t="s">
        <v>857</v>
      </c>
      <c r="H125" s="1016" t="s">
        <v>6568</v>
      </c>
      <c r="I125" s="1018" t="s">
        <v>577</v>
      </c>
      <c r="J125" s="1017" t="s">
        <v>578</v>
      </c>
      <c r="K125" s="1019" t="s">
        <v>579</v>
      </c>
      <c r="L125" s="1019" t="s">
        <v>580</v>
      </c>
      <c r="M125" s="1019" t="s">
        <v>581</v>
      </c>
      <c r="N125" s="1019" t="s">
        <v>6569</v>
      </c>
      <c r="O125" s="1020" t="s">
        <v>397</v>
      </c>
      <c r="P125" s="1020" t="s">
        <v>76</v>
      </c>
      <c r="Q125" s="1021" t="s">
        <v>398</v>
      </c>
      <c r="R125" s="1022">
        <v>42591</v>
      </c>
      <c r="S125" s="1018">
        <v>15</v>
      </c>
      <c r="T125" s="1017">
        <f t="shared" si="166"/>
        <v>48069</v>
      </c>
      <c r="U125" s="1016" t="s">
        <v>100</v>
      </c>
      <c r="V125" s="1028" t="str">
        <f t="shared" si="161"/>
        <v/>
      </c>
      <c r="W125" s="1028" t="str">
        <f t="shared" si="164"/>
        <v>%НКПР</v>
      </c>
      <c r="X125" s="1018">
        <v>100</v>
      </c>
      <c r="Y125" s="1018"/>
      <c r="Z125" s="1021" t="s">
        <v>399</v>
      </c>
      <c r="AA125" s="1016" t="s">
        <v>400</v>
      </c>
      <c r="AB125" s="1018"/>
      <c r="AC125" s="1021" t="s">
        <v>399</v>
      </c>
      <c r="AD125" s="1102">
        <v>45736</v>
      </c>
      <c r="AE125" s="1037">
        <v>46465</v>
      </c>
      <c r="AF125" s="1025">
        <f t="shared" si="167"/>
        <v>1438525</v>
      </c>
      <c r="AG125" s="1017" t="s">
        <v>83</v>
      </c>
      <c r="AH125" s="1017" t="s">
        <v>7137</v>
      </c>
      <c r="AI125" s="1020" t="s">
        <v>109</v>
      </c>
      <c r="AJ125" s="1017" t="s">
        <v>1623</v>
      </c>
      <c r="AK125" s="1025" t="str">
        <f t="shared" ca="1" si="169"/>
        <v>поверен</v>
      </c>
      <c r="AL125" s="1021"/>
      <c r="AM125" s="1021" t="s">
        <v>86</v>
      </c>
      <c r="AN125" s="1021" t="s">
        <v>87</v>
      </c>
      <c r="AO125" s="1021" t="s">
        <v>88</v>
      </c>
      <c r="AP125" s="1018" t="s">
        <v>584</v>
      </c>
      <c r="AQ125" s="1026"/>
      <c r="AR125" s="1025"/>
      <c r="AS125" s="1021" t="s">
        <v>91</v>
      </c>
      <c r="AT125" s="1020" t="s">
        <v>385</v>
      </c>
      <c r="AU125" s="1020"/>
      <c r="AV125" s="1017"/>
      <c r="AW125" s="1017"/>
      <c r="AX125" s="1020"/>
      <c r="AY125" s="1020"/>
      <c r="AZ125" s="1020"/>
      <c r="BA125" s="1017" t="s">
        <v>343</v>
      </c>
      <c r="BB125" s="1017" t="s">
        <v>403</v>
      </c>
      <c r="BC125" s="1017" t="s">
        <v>404</v>
      </c>
      <c r="BD125" s="1021">
        <v>3160</v>
      </c>
      <c r="BE125" s="1017"/>
      <c r="BF125" s="1017"/>
      <c r="BG125" s="1017" t="s">
        <v>7138</v>
      </c>
      <c r="BH125" s="1028"/>
      <c r="BI125" s="1028"/>
      <c r="BJ125" s="1040" t="s">
        <v>407</v>
      </c>
      <c r="BK125" s="1028" t="s">
        <v>588</v>
      </c>
    </row>
    <row r="126" s="1094" customFormat="1" ht="54.950000000000003" customHeight="1">
      <c r="A126" s="392"/>
      <c r="B126" s="392" t="s">
        <v>62</v>
      </c>
      <c r="C126" s="392" t="s">
        <v>63</v>
      </c>
      <c r="D126" s="387" t="s">
        <v>64</v>
      </c>
      <c r="E126" s="387" t="s">
        <v>2096</v>
      </c>
      <c r="F126" s="389" t="s">
        <v>2090</v>
      </c>
      <c r="G126" s="389" t="s">
        <v>2097</v>
      </c>
      <c r="H126" s="387" t="s">
        <v>2098</v>
      </c>
      <c r="I126" s="388" t="s">
        <v>171</v>
      </c>
      <c r="J126" s="389" t="s">
        <v>172</v>
      </c>
      <c r="K126" s="390" t="s">
        <v>131</v>
      </c>
      <c r="L126" s="390" t="s">
        <v>151</v>
      </c>
      <c r="M126" s="389" t="s">
        <v>173</v>
      </c>
      <c r="N126" s="390" t="s">
        <v>7139</v>
      </c>
      <c r="O126" s="392" t="s">
        <v>75</v>
      </c>
      <c r="P126" s="392" t="s">
        <v>76</v>
      </c>
      <c r="Q126" s="393" t="s">
        <v>137</v>
      </c>
      <c r="R126" s="557">
        <v>42430</v>
      </c>
      <c r="S126" s="1098">
        <v>12</v>
      </c>
      <c r="T126" s="389">
        <f t="shared" si="166"/>
        <v>46812.400000000001</v>
      </c>
      <c r="U126" s="387" t="s">
        <v>100</v>
      </c>
      <c r="V126" s="395" t="str">
        <f t="shared" si="161"/>
        <v>М</v>
      </c>
      <c r="W126" s="395" t="str">
        <f t="shared" si="164"/>
        <v>Па</v>
      </c>
      <c r="X126" s="388">
        <v>0.80000000000000004</v>
      </c>
      <c r="Y126" s="388" t="s">
        <v>138</v>
      </c>
      <c r="Z126" s="393" t="s">
        <v>139</v>
      </c>
      <c r="AA126" s="387" t="s">
        <v>2094</v>
      </c>
      <c r="AB126" s="388"/>
      <c r="AC126" s="393" t="s">
        <v>141</v>
      </c>
      <c r="AD126" s="390">
        <v>60</v>
      </c>
      <c r="AE126" s="1097">
        <v>45495</v>
      </c>
      <c r="AF126" s="1091">
        <f t="shared" si="167"/>
        <v>47320</v>
      </c>
      <c r="AG126" s="389" t="s">
        <v>82</v>
      </c>
      <c r="AH126" s="389" t="s">
        <v>83</v>
      </c>
      <c r="AI126" s="393" t="s">
        <v>7140</v>
      </c>
      <c r="AJ126" s="389" t="s">
        <v>143</v>
      </c>
      <c r="AK126" s="1091" t="str">
        <f t="shared" ca="1" si="169"/>
        <v>поверен</v>
      </c>
      <c r="AL126" s="393"/>
      <c r="AM126" s="393" t="s">
        <v>86</v>
      </c>
      <c r="AN126" s="393" t="s">
        <v>87</v>
      </c>
      <c r="AO126" s="393" t="s">
        <v>88</v>
      </c>
      <c r="AP126" s="388"/>
      <c r="AQ126" s="398"/>
      <c r="AR126" s="1091"/>
      <c r="AS126" s="393" t="s">
        <v>91</v>
      </c>
      <c r="AT126" s="392" t="s">
        <v>385</v>
      </c>
      <c r="AU126" s="392"/>
      <c r="AV126" s="389"/>
      <c r="AW126" s="389"/>
      <c r="AX126" s="392"/>
      <c r="AY126" s="392"/>
      <c r="AZ126" s="392"/>
      <c r="BA126" s="389" t="s">
        <v>221</v>
      </c>
      <c r="BB126" s="389" t="s">
        <v>145</v>
      </c>
      <c r="BC126" s="389" t="s">
        <v>146</v>
      </c>
      <c r="BD126" s="393">
        <v>3001</v>
      </c>
      <c r="BE126" s="389"/>
      <c r="BF126" s="389"/>
      <c r="BG126" s="395"/>
      <c r="BH126" s="1099"/>
      <c r="BI126" s="395"/>
      <c r="BJ126" s="395"/>
      <c r="BK126" s="395"/>
      <c r="BL126" s="152"/>
      <c r="BM126" s="152"/>
      <c r="BN126" s="152"/>
    </row>
    <row r="127" s="1094" customFormat="1" ht="54.950000000000003" customHeight="1">
      <c r="A127" s="392"/>
      <c r="B127" s="392" t="s">
        <v>62</v>
      </c>
      <c r="C127" s="392" t="s">
        <v>63</v>
      </c>
      <c r="D127" s="387" t="s">
        <v>64</v>
      </c>
      <c r="E127" s="387">
        <v>204</v>
      </c>
      <c r="F127" s="389" t="s">
        <v>885</v>
      </c>
      <c r="G127" s="389" t="s">
        <v>857</v>
      </c>
      <c r="H127" s="387" t="s">
        <v>7141</v>
      </c>
      <c r="I127" s="388" t="s">
        <v>577</v>
      </c>
      <c r="J127" s="389" t="s">
        <v>578</v>
      </c>
      <c r="K127" s="390" t="s">
        <v>579</v>
      </c>
      <c r="L127" s="390" t="s">
        <v>580</v>
      </c>
      <c r="M127" s="389" t="s">
        <v>581</v>
      </c>
      <c r="N127" s="390" t="s">
        <v>7142</v>
      </c>
      <c r="O127" s="392" t="s">
        <v>397</v>
      </c>
      <c r="P127" s="392" t="s">
        <v>76</v>
      </c>
      <c r="Q127" s="393" t="s">
        <v>398</v>
      </c>
      <c r="R127" s="394">
        <v>42529</v>
      </c>
      <c r="S127" s="388">
        <v>15</v>
      </c>
      <c r="T127" s="389">
        <f t="shared" si="166"/>
        <v>48007</v>
      </c>
      <c r="U127" s="387" t="s">
        <v>100</v>
      </c>
      <c r="V127" s="392" t="str">
        <f t="shared" si="161"/>
        <v/>
      </c>
      <c r="W127" s="392" t="str">
        <f t="shared" si="164"/>
        <v>%НКПР</v>
      </c>
      <c r="X127" s="388">
        <v>100</v>
      </c>
      <c r="Y127" s="388"/>
      <c r="Z127" s="393" t="s">
        <v>399</v>
      </c>
      <c r="AA127" s="387" t="s">
        <v>400</v>
      </c>
      <c r="AB127" s="388"/>
      <c r="AC127" s="393" t="s">
        <v>399</v>
      </c>
      <c r="AD127" s="390">
        <v>24</v>
      </c>
      <c r="AE127" s="1097">
        <v>45241</v>
      </c>
      <c r="AF127" s="1091">
        <f t="shared" si="167"/>
        <v>45971</v>
      </c>
      <c r="AG127" s="389" t="s">
        <v>82</v>
      </c>
      <c r="AH127" s="389" t="s">
        <v>83</v>
      </c>
      <c r="AI127" s="393" t="s">
        <v>7143</v>
      </c>
      <c r="AJ127" s="389" t="s">
        <v>143</v>
      </c>
      <c r="AK127" s="1091" t="str">
        <f t="shared" ca="1" si="169"/>
        <v>поверен</v>
      </c>
      <c r="AL127" s="393"/>
      <c r="AM127" s="393" t="s">
        <v>86</v>
      </c>
      <c r="AN127" s="393" t="s">
        <v>87</v>
      </c>
      <c r="AO127" s="393" t="s">
        <v>88</v>
      </c>
      <c r="AP127" s="388" t="s">
        <v>584</v>
      </c>
      <c r="AQ127" s="398">
        <v>2015</v>
      </c>
      <c r="AR127" s="1091"/>
      <c r="AS127" s="393" t="s">
        <v>91</v>
      </c>
      <c r="AT127" s="392" t="s">
        <v>92</v>
      </c>
      <c r="AU127" s="392"/>
      <c r="AV127" s="389"/>
      <c r="AW127" s="389"/>
      <c r="AX127" s="392"/>
      <c r="AY127" s="392"/>
      <c r="AZ127" s="392"/>
      <c r="BA127" s="389" t="s">
        <v>343</v>
      </c>
      <c r="BB127" s="389" t="s">
        <v>403</v>
      </c>
      <c r="BC127" s="389" t="s">
        <v>404</v>
      </c>
      <c r="BD127" s="393">
        <v>3160</v>
      </c>
      <c r="BE127" s="389"/>
      <c r="BF127" s="389"/>
      <c r="BG127" s="389" t="s">
        <v>7144</v>
      </c>
      <c r="BH127" s="1103"/>
      <c r="BI127" s="392"/>
      <c r="BJ127" s="401" t="s">
        <v>407</v>
      </c>
      <c r="BK127" s="395" t="s">
        <v>588</v>
      </c>
      <c r="BL127" s="195" t="s">
        <v>7145</v>
      </c>
      <c r="BM127" s="195"/>
      <c r="BN127" s="195"/>
    </row>
    <row r="128" s="1094" customFormat="1" ht="54.950000000000003" customHeight="1">
      <c r="A128" s="392"/>
      <c r="B128" s="392" t="s">
        <v>62</v>
      </c>
      <c r="C128" s="392" t="s">
        <v>63</v>
      </c>
      <c r="D128" s="387" t="s">
        <v>64</v>
      </c>
      <c r="E128" s="387">
        <v>212</v>
      </c>
      <c r="F128" s="389" t="s">
        <v>574</v>
      </c>
      <c r="G128" s="389" t="s">
        <v>857</v>
      </c>
      <c r="H128" s="387" t="s">
        <v>7146</v>
      </c>
      <c r="I128" s="388" t="s">
        <v>577</v>
      </c>
      <c r="J128" s="389" t="s">
        <v>578</v>
      </c>
      <c r="K128" s="390" t="s">
        <v>579</v>
      </c>
      <c r="L128" s="390" t="s">
        <v>580</v>
      </c>
      <c r="M128" s="389" t="s">
        <v>581</v>
      </c>
      <c r="N128" s="390" t="s">
        <v>7147</v>
      </c>
      <c r="O128" s="392" t="s">
        <v>397</v>
      </c>
      <c r="P128" s="392" t="s">
        <v>76</v>
      </c>
      <c r="Q128" s="393" t="s">
        <v>398</v>
      </c>
      <c r="R128" s="394">
        <v>42592</v>
      </c>
      <c r="S128" s="388">
        <v>15</v>
      </c>
      <c r="T128" s="389">
        <f t="shared" si="166"/>
        <v>48070</v>
      </c>
      <c r="U128" s="387" t="s">
        <v>100</v>
      </c>
      <c r="V128" s="395" t="str">
        <f t="shared" si="161"/>
        <v/>
      </c>
      <c r="W128" s="395" t="str">
        <f t="shared" si="164"/>
        <v>%НКПР</v>
      </c>
      <c r="X128" s="388">
        <v>100</v>
      </c>
      <c r="Y128" s="388"/>
      <c r="Z128" s="393" t="s">
        <v>399</v>
      </c>
      <c r="AA128" s="387" t="s">
        <v>400</v>
      </c>
      <c r="AB128" s="388"/>
      <c r="AC128" s="393" t="s">
        <v>399</v>
      </c>
      <c r="AD128" s="390">
        <v>24</v>
      </c>
      <c r="AE128" s="1097">
        <v>45576</v>
      </c>
      <c r="AF128" s="1091">
        <f t="shared" si="167"/>
        <v>46305</v>
      </c>
      <c r="AG128" s="389" t="s">
        <v>82</v>
      </c>
      <c r="AH128" s="389" t="s">
        <v>83</v>
      </c>
      <c r="AI128" s="393" t="s">
        <v>7148</v>
      </c>
      <c r="AJ128" s="389" t="s">
        <v>1338</v>
      </c>
      <c r="AK128" s="1091" t="str">
        <f t="shared" ca="1" si="169"/>
        <v>поверен</v>
      </c>
      <c r="AL128" s="393"/>
      <c r="AM128" s="393" t="s">
        <v>86</v>
      </c>
      <c r="AN128" s="393" t="s">
        <v>87</v>
      </c>
      <c r="AO128" s="393" t="s">
        <v>88</v>
      </c>
      <c r="AP128" s="388" t="s">
        <v>584</v>
      </c>
      <c r="AQ128" s="398"/>
      <c r="AR128" s="1091"/>
      <c r="AS128" s="393" t="s">
        <v>91</v>
      </c>
      <c r="AT128" s="392" t="s">
        <v>385</v>
      </c>
      <c r="AU128" s="392"/>
      <c r="AV128" s="389"/>
      <c r="AW128" s="389"/>
      <c r="AX128" s="392"/>
      <c r="AY128" s="392"/>
      <c r="AZ128" s="392"/>
      <c r="BA128" s="389" t="s">
        <v>343</v>
      </c>
      <c r="BB128" s="389" t="s">
        <v>403</v>
      </c>
      <c r="BC128" s="389" t="s">
        <v>404</v>
      </c>
      <c r="BD128" s="393">
        <v>3160</v>
      </c>
      <c r="BE128" s="389"/>
      <c r="BF128" s="389"/>
      <c r="BG128" s="389" t="s">
        <v>7144</v>
      </c>
      <c r="BH128" s="1099"/>
      <c r="BI128" s="395"/>
      <c r="BJ128" s="401" t="s">
        <v>407</v>
      </c>
      <c r="BK128" s="395" t="s">
        <v>588</v>
      </c>
    </row>
    <row r="129" s="1094" customFormat="1" ht="54.950000000000003" customHeight="1">
      <c r="A129" s="392"/>
      <c r="B129" s="392" t="s">
        <v>62</v>
      </c>
      <c r="C129" s="392" t="s">
        <v>63</v>
      </c>
      <c r="D129" s="387" t="s">
        <v>64</v>
      </c>
      <c r="E129" s="387" t="s">
        <v>5042</v>
      </c>
      <c r="F129" s="389" t="s">
        <v>1807</v>
      </c>
      <c r="G129" s="389" t="s">
        <v>857</v>
      </c>
      <c r="H129" s="387" t="s">
        <v>7149</v>
      </c>
      <c r="I129" s="388" t="s">
        <v>577</v>
      </c>
      <c r="J129" s="389" t="s">
        <v>578</v>
      </c>
      <c r="K129" s="390" t="s">
        <v>579</v>
      </c>
      <c r="L129" s="390" t="s">
        <v>580</v>
      </c>
      <c r="M129" s="390" t="s">
        <v>581</v>
      </c>
      <c r="N129" s="390" t="s">
        <v>7150</v>
      </c>
      <c r="O129" s="392" t="s">
        <v>611</v>
      </c>
      <c r="P129" s="392" t="s">
        <v>76</v>
      </c>
      <c r="Q129" s="393" t="s">
        <v>398</v>
      </c>
      <c r="R129" s="557">
        <v>42957</v>
      </c>
      <c r="S129" s="388">
        <v>15</v>
      </c>
      <c r="T129" s="389">
        <f t="shared" si="166"/>
        <v>48435</v>
      </c>
      <c r="U129" s="387" t="s">
        <v>100</v>
      </c>
      <c r="V129" s="395" t="str">
        <f t="shared" si="161"/>
        <v/>
      </c>
      <c r="W129" s="393" t="s">
        <v>399</v>
      </c>
      <c r="X129" s="388">
        <v>100</v>
      </c>
      <c r="Y129" s="388"/>
      <c r="Z129" s="393" t="s">
        <v>399</v>
      </c>
      <c r="AA129" s="387" t="s">
        <v>400</v>
      </c>
      <c r="AB129" s="388"/>
      <c r="AC129" s="393" t="s">
        <v>399</v>
      </c>
      <c r="AD129" s="390">
        <v>24</v>
      </c>
      <c r="AE129" s="1097">
        <v>45332</v>
      </c>
      <c r="AF129" s="1091">
        <f t="shared" si="167"/>
        <v>46062</v>
      </c>
      <c r="AG129" s="389" t="s">
        <v>82</v>
      </c>
      <c r="AH129" s="389" t="s">
        <v>83</v>
      </c>
      <c r="AI129" s="393" t="s">
        <v>7151</v>
      </c>
      <c r="AJ129" s="389" t="s">
        <v>143</v>
      </c>
      <c r="AK129" s="1091" t="str">
        <f t="shared" ca="1" si="169"/>
        <v>поверен</v>
      </c>
      <c r="AL129" s="393"/>
      <c r="AM129" s="393" t="s">
        <v>86</v>
      </c>
      <c r="AN129" s="393" t="s">
        <v>87</v>
      </c>
      <c r="AO129" s="393" t="s">
        <v>88</v>
      </c>
      <c r="AP129" s="388" t="s">
        <v>584</v>
      </c>
      <c r="AQ129" s="398"/>
      <c r="AR129" s="1091"/>
      <c r="AS129" s="393" t="s">
        <v>91</v>
      </c>
      <c r="AT129" s="392" t="s">
        <v>385</v>
      </c>
      <c r="AU129" s="392"/>
      <c r="AV129" s="389"/>
      <c r="AW129" s="389"/>
      <c r="AX129" s="392"/>
      <c r="AY129" s="392"/>
      <c r="AZ129" s="392"/>
      <c r="BA129" s="389" t="s">
        <v>221</v>
      </c>
      <c r="BB129" s="389" t="s">
        <v>403</v>
      </c>
      <c r="BC129" s="389" t="s">
        <v>404</v>
      </c>
      <c r="BD129" s="393">
        <v>3160</v>
      </c>
      <c r="BE129" s="389"/>
      <c r="BF129" s="389"/>
      <c r="BG129" s="389" t="s">
        <v>7144</v>
      </c>
      <c r="BH129" s="1099"/>
      <c r="BI129" s="395"/>
      <c r="BJ129" s="401" t="s">
        <v>407</v>
      </c>
      <c r="BK129" s="395" t="s">
        <v>588</v>
      </c>
      <c r="BL129" s="152"/>
      <c r="BM129" s="152"/>
      <c r="BN129" s="152"/>
    </row>
    <row r="130" s="1094" customFormat="1" ht="54.950000000000003" customHeight="1">
      <c r="A130" s="392"/>
      <c r="B130" s="392" t="s">
        <v>62</v>
      </c>
      <c r="C130" s="392" t="s">
        <v>63</v>
      </c>
      <c r="D130" s="387" t="s">
        <v>64</v>
      </c>
      <c r="E130" s="387" t="s">
        <v>3198</v>
      </c>
      <c r="F130" s="389" t="s">
        <v>3199</v>
      </c>
      <c r="G130" s="389" t="s">
        <v>7152</v>
      </c>
      <c r="H130" s="387" t="s">
        <v>7153</v>
      </c>
      <c r="I130" s="388" t="s">
        <v>3269</v>
      </c>
      <c r="J130" s="389" t="s">
        <v>3270</v>
      </c>
      <c r="K130" s="390" t="s">
        <v>3271</v>
      </c>
      <c r="L130" s="390" t="s">
        <v>3272</v>
      </c>
      <c r="M130" s="389" t="s">
        <v>6928</v>
      </c>
      <c r="N130" s="390" t="s">
        <v>7154</v>
      </c>
      <c r="O130" s="392" t="s">
        <v>3274</v>
      </c>
      <c r="P130" s="392" t="s">
        <v>3275</v>
      </c>
      <c r="Q130" s="393" t="s">
        <v>289</v>
      </c>
      <c r="R130" s="557">
        <v>43221</v>
      </c>
      <c r="S130" s="388">
        <v>10</v>
      </c>
      <c r="T130" s="389">
        <f t="shared" si="166"/>
        <v>46873</v>
      </c>
      <c r="U130" s="387"/>
      <c r="V130" s="395" t="str">
        <f t="shared" si="161"/>
        <v/>
      </c>
      <c r="W130" s="395" t="str">
        <f t="shared" si="164"/>
        <v/>
      </c>
      <c r="X130" s="388"/>
      <c r="Y130" s="388"/>
      <c r="Z130" s="393"/>
      <c r="AA130" s="387" t="s">
        <v>216</v>
      </c>
      <c r="AB130" s="388"/>
      <c r="AC130" s="388" t="s">
        <v>141</v>
      </c>
      <c r="AD130" s="390">
        <v>12</v>
      </c>
      <c r="AE130" s="1097">
        <v>45373</v>
      </c>
      <c r="AF130" s="1091"/>
      <c r="AG130" s="389" t="s">
        <v>82</v>
      </c>
      <c r="AH130" s="389" t="s">
        <v>3785</v>
      </c>
      <c r="AI130" s="392" t="s">
        <v>7155</v>
      </c>
      <c r="AJ130" s="389" t="s">
        <v>85</v>
      </c>
      <c r="AK130" s="1091" t="str">
        <f t="shared" ca="1" si="169"/>
        <v>ЗАМЕНИТЬ</v>
      </c>
      <c r="AL130" s="393"/>
      <c r="AM130" s="393" t="s">
        <v>86</v>
      </c>
      <c r="AN130" s="393" t="s">
        <v>87</v>
      </c>
      <c r="AO130" s="393"/>
      <c r="AP130" s="388" t="s">
        <v>3277</v>
      </c>
      <c r="AQ130" s="398" t="s">
        <v>3278</v>
      </c>
      <c r="AR130" s="1091"/>
      <c r="AS130" s="393" t="s">
        <v>91</v>
      </c>
      <c r="AT130" s="392" t="s">
        <v>385</v>
      </c>
      <c r="AU130" s="392"/>
      <c r="AV130" s="389">
        <v>45167</v>
      </c>
      <c r="AW130" s="389"/>
      <c r="AX130" s="392"/>
      <c r="AY130" s="392"/>
      <c r="AZ130" s="392"/>
      <c r="BA130" s="389"/>
      <c r="BB130" s="389" t="s">
        <v>297</v>
      </c>
      <c r="BC130" s="389" t="s">
        <v>298</v>
      </c>
      <c r="BD130" s="389"/>
      <c r="BE130" s="389"/>
      <c r="BF130" s="389"/>
      <c r="BG130" s="395" t="s">
        <v>6933</v>
      </c>
      <c r="BH130" s="1099"/>
      <c r="BI130" s="395" t="s">
        <v>406</v>
      </c>
      <c r="BJ130" s="401" t="s">
        <v>3280</v>
      </c>
      <c r="BK130" s="395" t="s">
        <v>408</v>
      </c>
      <c r="BL130" s="152" t="s">
        <v>7156</v>
      </c>
      <c r="BM130" s="152"/>
      <c r="BN130" s="152"/>
    </row>
    <row r="131" s="1094" customFormat="1" ht="54.950000000000003" customHeight="1">
      <c r="A131" s="392"/>
      <c r="B131" s="392" t="s">
        <v>62</v>
      </c>
      <c r="C131" s="392" t="s">
        <v>63</v>
      </c>
      <c r="D131" s="387" t="s">
        <v>64</v>
      </c>
      <c r="E131" s="387" t="s">
        <v>3190</v>
      </c>
      <c r="F131" s="389" t="s">
        <v>3191</v>
      </c>
      <c r="G131" s="389" t="s">
        <v>7014</v>
      </c>
      <c r="H131" s="387" t="s">
        <v>7015</v>
      </c>
      <c r="I131" s="388" t="s">
        <v>3269</v>
      </c>
      <c r="J131" s="389" t="s">
        <v>3270</v>
      </c>
      <c r="K131" s="390" t="s">
        <v>3271</v>
      </c>
      <c r="L131" s="390" t="s">
        <v>3272</v>
      </c>
      <c r="M131" s="1104" t="s">
        <v>6928</v>
      </c>
      <c r="N131" s="390">
        <v>1568832</v>
      </c>
      <c r="O131" s="392" t="s">
        <v>3274</v>
      </c>
      <c r="P131" s="392" t="s">
        <v>3275</v>
      </c>
      <c r="Q131" s="393" t="s">
        <v>289</v>
      </c>
      <c r="R131" s="557">
        <v>43221</v>
      </c>
      <c r="S131" s="388">
        <v>10</v>
      </c>
      <c r="T131" s="389">
        <v>46873</v>
      </c>
      <c r="U131" s="387"/>
      <c r="V131" s="395"/>
      <c r="W131" s="395"/>
      <c r="X131" s="388"/>
      <c r="Y131" s="388"/>
      <c r="Z131" s="393"/>
      <c r="AA131" s="387" t="s">
        <v>216</v>
      </c>
      <c r="AB131" s="388"/>
      <c r="AC131" s="388" t="s">
        <v>141</v>
      </c>
      <c r="AD131" s="390">
        <v>12</v>
      </c>
      <c r="AE131" s="1097">
        <v>44539</v>
      </c>
      <c r="AF131" s="1091">
        <v>44903</v>
      </c>
      <c r="AG131" s="389" t="s">
        <v>82</v>
      </c>
      <c r="AH131" s="389" t="s">
        <v>3785</v>
      </c>
      <c r="AI131" s="393" t="s">
        <v>7016</v>
      </c>
      <c r="AJ131" s="389" t="s">
        <v>6931</v>
      </c>
      <c r="AK131" s="1091" t="s">
        <v>6510</v>
      </c>
      <c r="AL131" s="393"/>
      <c r="AM131" s="393" t="s">
        <v>86</v>
      </c>
      <c r="AN131" s="393" t="s">
        <v>87</v>
      </c>
      <c r="AO131" s="1105" t="s">
        <v>6932</v>
      </c>
      <c r="AP131" s="388" t="s">
        <v>3277</v>
      </c>
      <c r="AQ131" s="398" t="s">
        <v>3278</v>
      </c>
      <c r="AR131" s="1091"/>
      <c r="AS131" s="393" t="s">
        <v>91</v>
      </c>
      <c r="AT131" s="392" t="s">
        <v>385</v>
      </c>
      <c r="AU131" s="392"/>
      <c r="AV131" s="389">
        <v>45167</v>
      </c>
      <c r="AW131" s="389"/>
      <c r="AX131" s="392"/>
      <c r="AY131" s="392"/>
      <c r="AZ131" s="392"/>
      <c r="BA131" s="389"/>
      <c r="BB131" s="389" t="s">
        <v>297</v>
      </c>
      <c r="BC131" s="389" t="s">
        <v>298</v>
      </c>
      <c r="BD131" s="389"/>
      <c r="BE131" s="389"/>
      <c r="BF131" s="389"/>
      <c r="BG131" s="395" t="s">
        <v>6933</v>
      </c>
      <c r="BH131" s="1106"/>
      <c r="BI131" s="395" t="s">
        <v>406</v>
      </c>
      <c r="BJ131" s="401" t="s">
        <v>3280</v>
      </c>
      <c r="BK131" s="395" t="s">
        <v>408</v>
      </c>
      <c r="BL131" s="195"/>
      <c r="BM131" s="195"/>
      <c r="BN131" s="195"/>
    </row>
    <row r="132" s="1094" customFormat="1" ht="54.950000000000003" customHeight="1">
      <c r="A132" s="392"/>
      <c r="B132" s="392" t="s">
        <v>62</v>
      </c>
      <c r="C132" s="392" t="s">
        <v>63</v>
      </c>
      <c r="D132" s="387" t="s">
        <v>64</v>
      </c>
      <c r="E132" s="387" t="s">
        <v>3190</v>
      </c>
      <c r="F132" s="389" t="s">
        <v>3191</v>
      </c>
      <c r="G132" s="389" t="s">
        <v>6926</v>
      </c>
      <c r="H132" s="387" t="s">
        <v>7157</v>
      </c>
      <c r="I132" s="388" t="s">
        <v>3269</v>
      </c>
      <c r="J132" s="389" t="s">
        <v>3270</v>
      </c>
      <c r="K132" s="390" t="s">
        <v>3271</v>
      </c>
      <c r="L132" s="390" t="s">
        <v>3272</v>
      </c>
      <c r="M132" s="389" t="s">
        <v>3273</v>
      </c>
      <c r="N132" s="390">
        <v>1568833</v>
      </c>
      <c r="O132" s="392" t="s">
        <v>3274</v>
      </c>
      <c r="P132" s="392" t="s">
        <v>3275</v>
      </c>
      <c r="Q132" s="393" t="s">
        <v>289</v>
      </c>
      <c r="R132" s="557">
        <v>43221</v>
      </c>
      <c r="S132" s="388">
        <v>10</v>
      </c>
      <c r="T132" s="389">
        <f t="shared" si="166"/>
        <v>46873</v>
      </c>
      <c r="U132" s="387"/>
      <c r="V132" s="395" t="str">
        <f t="shared" si="161"/>
        <v/>
      </c>
      <c r="W132" s="395" t="str">
        <f t="shared" si="164"/>
        <v/>
      </c>
      <c r="X132" s="388"/>
      <c r="Y132" s="388"/>
      <c r="Z132" s="393"/>
      <c r="AA132" s="387" t="s">
        <v>216</v>
      </c>
      <c r="AB132" s="388"/>
      <c r="AC132" s="388" t="s">
        <v>141</v>
      </c>
      <c r="AD132" s="390">
        <v>12</v>
      </c>
      <c r="AE132" s="1097">
        <v>44539</v>
      </c>
      <c r="AF132" s="1091">
        <f t="shared" si="167"/>
        <v>44903</v>
      </c>
      <c r="AG132" s="1091" t="s">
        <v>82</v>
      </c>
      <c r="AH132" s="389" t="s">
        <v>83</v>
      </c>
      <c r="AI132" s="393" t="s">
        <v>7158</v>
      </c>
      <c r="AJ132" s="389" t="s">
        <v>6931</v>
      </c>
      <c r="AK132" s="1091" t="str">
        <f t="shared" ca="1" si="169"/>
        <v>ЗАМЕНИТЬ</v>
      </c>
      <c r="AL132" s="393"/>
      <c r="AM132" s="393" t="s">
        <v>86</v>
      </c>
      <c r="AN132" s="393" t="s">
        <v>87</v>
      </c>
      <c r="AO132" s="1105" t="s">
        <v>6932</v>
      </c>
      <c r="AP132" s="388" t="s">
        <v>3277</v>
      </c>
      <c r="AQ132" s="398" t="s">
        <v>3278</v>
      </c>
      <c r="AR132" s="1091"/>
      <c r="AS132" s="393" t="s">
        <v>91</v>
      </c>
      <c r="AT132" s="392" t="s">
        <v>385</v>
      </c>
      <c r="AU132" s="392"/>
      <c r="AV132" s="389">
        <v>45167</v>
      </c>
      <c r="AW132" s="389"/>
      <c r="AX132" s="392"/>
      <c r="AY132" s="392"/>
      <c r="AZ132" s="392"/>
      <c r="BA132" s="389"/>
      <c r="BB132" s="389" t="s">
        <v>297</v>
      </c>
      <c r="BC132" s="389" t="s">
        <v>298</v>
      </c>
      <c r="BD132" s="389"/>
      <c r="BE132" s="389"/>
      <c r="BF132" s="389"/>
      <c r="BG132" s="395" t="s">
        <v>6933</v>
      </c>
      <c r="BH132" s="1099"/>
      <c r="BI132" s="395" t="s">
        <v>406</v>
      </c>
      <c r="BJ132" s="401" t="s">
        <v>3280</v>
      </c>
      <c r="BK132" s="395" t="s">
        <v>408</v>
      </c>
      <c r="BL132" s="329"/>
    </row>
    <row r="133" s="1094" customFormat="1" ht="54.950000000000003" customHeight="1">
      <c r="A133" s="392"/>
      <c r="B133" s="392" t="s">
        <v>62</v>
      </c>
      <c r="C133" s="392" t="s">
        <v>63</v>
      </c>
      <c r="D133" s="387" t="s">
        <v>64</v>
      </c>
      <c r="E133" s="387" t="s">
        <v>3190</v>
      </c>
      <c r="F133" s="389" t="s">
        <v>3191</v>
      </c>
      <c r="G133" s="389" t="s">
        <v>7152</v>
      </c>
      <c r="H133" s="387" t="s">
        <v>7159</v>
      </c>
      <c r="I133" s="388" t="s">
        <v>3269</v>
      </c>
      <c r="J133" s="389" t="s">
        <v>3270</v>
      </c>
      <c r="K133" s="390" t="s">
        <v>3271</v>
      </c>
      <c r="L133" s="390" t="s">
        <v>3272</v>
      </c>
      <c r="M133" s="1104" t="s">
        <v>6928</v>
      </c>
      <c r="N133" s="390">
        <v>1568829</v>
      </c>
      <c r="O133" s="392" t="s">
        <v>3274</v>
      </c>
      <c r="P133" s="392" t="s">
        <v>3275</v>
      </c>
      <c r="Q133" s="393" t="s">
        <v>289</v>
      </c>
      <c r="R133" s="557">
        <v>43221</v>
      </c>
      <c r="S133" s="388">
        <v>10</v>
      </c>
      <c r="T133" s="389">
        <v>46873</v>
      </c>
      <c r="U133" s="387"/>
      <c r="V133" s="395"/>
      <c r="W133" s="395"/>
      <c r="X133" s="388"/>
      <c r="Y133" s="388"/>
      <c r="Z133" s="393"/>
      <c r="AA133" s="387" t="s">
        <v>216</v>
      </c>
      <c r="AB133" s="388"/>
      <c r="AC133" s="388" t="s">
        <v>141</v>
      </c>
      <c r="AD133" s="390">
        <v>12</v>
      </c>
      <c r="AE133" s="1097">
        <v>44539</v>
      </c>
      <c r="AF133" s="1091">
        <v>44903</v>
      </c>
      <c r="AG133" s="389" t="s">
        <v>82</v>
      </c>
      <c r="AH133" s="389" t="s">
        <v>3785</v>
      </c>
      <c r="AI133" s="393" t="s">
        <v>7160</v>
      </c>
      <c r="AJ133" s="389" t="s">
        <v>6931</v>
      </c>
      <c r="AK133" s="1091" t="s">
        <v>6510</v>
      </c>
      <c r="AL133" s="393"/>
      <c r="AM133" s="393" t="s">
        <v>86</v>
      </c>
      <c r="AN133" s="393" t="s">
        <v>87</v>
      </c>
      <c r="AO133" s="1105" t="s">
        <v>6932</v>
      </c>
      <c r="AP133" s="388" t="s">
        <v>3277</v>
      </c>
      <c r="AQ133" s="398" t="s">
        <v>3278</v>
      </c>
      <c r="AR133" s="1091"/>
      <c r="AS133" s="393" t="s">
        <v>91</v>
      </c>
      <c r="AT133" s="392" t="s">
        <v>385</v>
      </c>
      <c r="AU133" s="392"/>
      <c r="AV133" s="389">
        <v>45167</v>
      </c>
      <c r="AW133" s="389"/>
      <c r="AX133" s="392"/>
      <c r="AY133" s="392"/>
      <c r="AZ133" s="392"/>
      <c r="BA133" s="389"/>
      <c r="BB133" s="389" t="s">
        <v>297</v>
      </c>
      <c r="BC133" s="389" t="s">
        <v>298</v>
      </c>
      <c r="BD133" s="389"/>
      <c r="BE133" s="389"/>
      <c r="BF133" s="389"/>
      <c r="BG133" s="395" t="s">
        <v>6933</v>
      </c>
      <c r="BH133" s="1106"/>
      <c r="BI133" s="395" t="s">
        <v>406</v>
      </c>
      <c r="BJ133" s="401" t="s">
        <v>3280</v>
      </c>
      <c r="BK133" s="395" t="s">
        <v>408</v>
      </c>
    </row>
    <row r="134" ht="54.950000000000003" customHeight="1">
      <c r="A134" s="1020"/>
      <c r="B134" s="1020" t="s">
        <v>62</v>
      </c>
      <c r="C134" s="1020" t="s">
        <v>63</v>
      </c>
      <c r="D134" s="1016" t="s">
        <v>64</v>
      </c>
      <c r="E134" s="1016">
        <v>211</v>
      </c>
      <c r="F134" s="1017" t="s">
        <v>574</v>
      </c>
      <c r="G134" s="1017" t="s">
        <v>857</v>
      </c>
      <c r="H134" s="1016" t="s">
        <v>7161</v>
      </c>
      <c r="I134" s="1018" t="s">
        <v>577</v>
      </c>
      <c r="J134" s="1017" t="s">
        <v>578</v>
      </c>
      <c r="K134" s="1019" t="s">
        <v>579</v>
      </c>
      <c r="L134" s="1019" t="s">
        <v>580</v>
      </c>
      <c r="M134" s="1017" t="s">
        <v>581</v>
      </c>
      <c r="N134" s="191" t="s">
        <v>7162</v>
      </c>
      <c r="O134" s="1020" t="s">
        <v>397</v>
      </c>
      <c r="P134" s="1020" t="s">
        <v>76</v>
      </c>
      <c r="Q134" s="1021" t="s">
        <v>398</v>
      </c>
      <c r="R134" s="1037">
        <v>42651</v>
      </c>
      <c r="S134" s="1018">
        <v>15</v>
      </c>
      <c r="T134" s="1017">
        <f t="shared" si="166"/>
        <v>48129</v>
      </c>
      <c r="U134" s="1016" t="s">
        <v>100</v>
      </c>
      <c r="V134" s="1028" t="str">
        <f t="shared" ref="V134:V157" si="170">IF(Y134="","",Y134)</f>
        <v/>
      </c>
      <c r="W134" s="1028" t="str">
        <f t="shared" si="164"/>
        <v>%НКПР</v>
      </c>
      <c r="X134" s="1018">
        <v>100</v>
      </c>
      <c r="Y134" s="1018"/>
      <c r="Z134" s="1021" t="s">
        <v>399</v>
      </c>
      <c r="AA134" s="1016" t="s">
        <v>400</v>
      </c>
      <c r="AB134" s="1018"/>
      <c r="AC134" s="1021" t="s">
        <v>399</v>
      </c>
      <c r="AD134" s="1019">
        <v>24</v>
      </c>
      <c r="AE134" s="1034">
        <v>45576</v>
      </c>
      <c r="AF134" s="1025">
        <f t="shared" si="167"/>
        <v>46305</v>
      </c>
      <c r="AG134" s="1017" t="s">
        <v>82</v>
      </c>
      <c r="AH134" s="1017" t="s">
        <v>83</v>
      </c>
      <c r="AI134" s="1021" t="s">
        <v>7163</v>
      </c>
      <c r="AJ134" s="1017" t="s">
        <v>1338</v>
      </c>
      <c r="AK134" s="1025" t="str">
        <f t="shared" ca="1" si="169"/>
        <v>поверен</v>
      </c>
      <c r="AL134" s="1021"/>
      <c r="AM134" s="1021" t="s">
        <v>86</v>
      </c>
      <c r="AN134" s="1021" t="s">
        <v>87</v>
      </c>
      <c r="AO134" s="1021" t="s">
        <v>88</v>
      </c>
      <c r="AP134" s="1018" t="s">
        <v>584</v>
      </c>
      <c r="AQ134" s="1026"/>
      <c r="AR134" s="1025"/>
      <c r="AS134" s="1021" t="s">
        <v>91</v>
      </c>
      <c r="AT134" s="1020" t="s">
        <v>385</v>
      </c>
      <c r="AU134" s="1020"/>
      <c r="AV134" s="1017"/>
      <c r="AW134" s="1017"/>
      <c r="AX134" s="1020"/>
      <c r="AY134" s="1020"/>
      <c r="AZ134" s="1020"/>
      <c r="BA134" s="1017"/>
      <c r="BB134" s="1017" t="s">
        <v>403</v>
      </c>
      <c r="BC134" s="1017" t="s">
        <v>404</v>
      </c>
      <c r="BD134" s="1021">
        <v>3160</v>
      </c>
      <c r="BE134" s="1017"/>
      <c r="BF134" s="1017"/>
      <c r="BG134" s="1028" t="s">
        <v>7164</v>
      </c>
      <c r="BH134" s="757"/>
      <c r="BI134" s="1028"/>
      <c r="BJ134" s="1040" t="s">
        <v>407</v>
      </c>
      <c r="BK134" s="1028" t="s">
        <v>588</v>
      </c>
    </row>
    <row r="135" s="992" customFormat="1" ht="54.950000000000003" customHeight="1">
      <c r="A135" s="1020"/>
      <c r="B135" s="1020" t="s">
        <v>62</v>
      </c>
      <c r="C135" s="1020" t="s">
        <v>63</v>
      </c>
      <c r="D135" s="1016" t="s">
        <v>64</v>
      </c>
      <c r="E135" s="1016">
        <v>211</v>
      </c>
      <c r="F135" s="1107" t="s">
        <v>574</v>
      </c>
      <c r="G135" s="1107" t="s">
        <v>857</v>
      </c>
      <c r="H135" s="1016" t="s">
        <v>1423</v>
      </c>
      <c r="I135" s="1018" t="s">
        <v>577</v>
      </c>
      <c r="J135" s="1107" t="s">
        <v>578</v>
      </c>
      <c r="K135" s="1019" t="s">
        <v>579</v>
      </c>
      <c r="L135" s="1019" t="s">
        <v>580</v>
      </c>
      <c r="M135" s="1107" t="s">
        <v>581</v>
      </c>
      <c r="N135" s="1019" t="s">
        <v>7165</v>
      </c>
      <c r="O135" s="1020" t="s">
        <v>397</v>
      </c>
      <c r="P135" s="1020" t="s">
        <v>76</v>
      </c>
      <c r="Q135" s="1021" t="s">
        <v>398</v>
      </c>
      <c r="R135" s="1108">
        <v>42651</v>
      </c>
      <c r="S135" s="1018">
        <v>15</v>
      </c>
      <c r="T135" s="1107">
        <f t="shared" si="166"/>
        <v>48129</v>
      </c>
      <c r="U135" s="1016" t="s">
        <v>100</v>
      </c>
      <c r="V135" s="1028" t="str">
        <f t="shared" si="170"/>
        <v/>
      </c>
      <c r="W135" s="1028" t="str">
        <f t="shared" si="164"/>
        <v>%НКПР</v>
      </c>
      <c r="X135" s="1018">
        <v>100</v>
      </c>
      <c r="Y135" s="1018"/>
      <c r="Z135" s="1021" t="s">
        <v>399</v>
      </c>
      <c r="AA135" s="1016" t="s">
        <v>400</v>
      </c>
      <c r="AB135" s="1018"/>
      <c r="AC135" s="1021" t="s">
        <v>399</v>
      </c>
      <c r="AD135" s="1019">
        <v>24</v>
      </c>
      <c r="AE135" s="1109">
        <v>45576</v>
      </c>
      <c r="AF135" s="1110">
        <f t="shared" si="167"/>
        <v>46305</v>
      </c>
      <c r="AG135" s="1107" t="s">
        <v>82</v>
      </c>
      <c r="AH135" s="1107" t="s">
        <v>83</v>
      </c>
      <c r="AI135" s="1021" t="s">
        <v>7166</v>
      </c>
      <c r="AJ135" s="1107" t="s">
        <v>1338</v>
      </c>
      <c r="AK135" s="1110" t="str">
        <f t="shared" ca="1" si="169"/>
        <v>поверен</v>
      </c>
      <c r="AL135" s="1021"/>
      <c r="AM135" s="1021" t="s">
        <v>86</v>
      </c>
      <c r="AN135" s="1021" t="s">
        <v>87</v>
      </c>
      <c r="AO135" s="1021" t="s">
        <v>88</v>
      </c>
      <c r="AP135" s="1018" t="s">
        <v>584</v>
      </c>
      <c r="AQ135" s="1026"/>
      <c r="AR135" s="1110"/>
      <c r="AS135" s="1021" t="s">
        <v>91</v>
      </c>
      <c r="AT135" s="1020" t="s">
        <v>385</v>
      </c>
      <c r="AU135" s="1020"/>
      <c r="AV135" s="1107"/>
      <c r="AW135" s="1107"/>
      <c r="AX135" s="1020"/>
      <c r="AY135" s="1020"/>
      <c r="AZ135" s="1020"/>
      <c r="BA135" s="1107"/>
      <c r="BB135" s="1107" t="s">
        <v>403</v>
      </c>
      <c r="BC135" s="1107" t="s">
        <v>404</v>
      </c>
      <c r="BD135" s="1021">
        <v>3160</v>
      </c>
      <c r="BE135" s="1107"/>
      <c r="BF135" s="1107"/>
      <c r="BG135" s="1107" t="s">
        <v>7167</v>
      </c>
      <c r="BH135" s="757"/>
      <c r="BI135" s="1028"/>
      <c r="BJ135" s="1040" t="s">
        <v>407</v>
      </c>
      <c r="BK135" s="1028" t="s">
        <v>588</v>
      </c>
      <c r="BL135" s="992"/>
      <c r="BM135" s="992"/>
      <c r="BN135" s="992"/>
      <c r="BO135" s="992"/>
    </row>
    <row r="136" s="992" customFormat="1" ht="54.950000000000003" customHeight="1">
      <c r="A136" s="1020"/>
      <c r="B136" s="1020" t="s">
        <v>62</v>
      </c>
      <c r="C136" s="1020" t="s">
        <v>63</v>
      </c>
      <c r="D136" s="1016" t="s">
        <v>64</v>
      </c>
      <c r="E136" s="1016" t="s">
        <v>4717</v>
      </c>
      <c r="F136" s="1107" t="s">
        <v>4546</v>
      </c>
      <c r="G136" s="1107" t="s">
        <v>4725</v>
      </c>
      <c r="H136" s="1016" t="s">
        <v>2755</v>
      </c>
      <c r="I136" s="1018" t="s">
        <v>577</v>
      </c>
      <c r="J136" s="1107" t="s">
        <v>578</v>
      </c>
      <c r="K136" s="1019" t="s">
        <v>579</v>
      </c>
      <c r="L136" s="1019" t="s">
        <v>580</v>
      </c>
      <c r="M136" s="1019" t="s">
        <v>581</v>
      </c>
      <c r="N136" s="1019" t="s">
        <v>7168</v>
      </c>
      <c r="O136" s="1020" t="s">
        <v>611</v>
      </c>
      <c r="P136" s="1020" t="s">
        <v>76</v>
      </c>
      <c r="Q136" s="1021" t="s">
        <v>398</v>
      </c>
      <c r="R136" s="1111">
        <v>42736</v>
      </c>
      <c r="S136" s="1018">
        <v>15</v>
      </c>
      <c r="T136" s="1107">
        <f t="shared" si="166"/>
        <v>48214</v>
      </c>
      <c r="U136" s="1016" t="s">
        <v>100</v>
      </c>
      <c r="V136" s="1028" t="str">
        <f t="shared" si="170"/>
        <v/>
      </c>
      <c r="W136" s="1021" t="s">
        <v>399</v>
      </c>
      <c r="X136" s="1018">
        <v>100</v>
      </c>
      <c r="Y136" s="1018"/>
      <c r="Z136" s="1021" t="s">
        <v>399</v>
      </c>
      <c r="AA136" s="1016" t="s">
        <v>400</v>
      </c>
      <c r="AB136" s="1018"/>
      <c r="AC136" s="1021" t="s">
        <v>399</v>
      </c>
      <c r="AD136" s="1019">
        <v>24</v>
      </c>
      <c r="AE136" s="1109">
        <v>45332</v>
      </c>
      <c r="AF136" s="1110">
        <f t="shared" si="167"/>
        <v>46062</v>
      </c>
      <c r="AG136" s="1107" t="s">
        <v>82</v>
      </c>
      <c r="AH136" s="1107" t="s">
        <v>83</v>
      </c>
      <c r="AI136" s="1021" t="s">
        <v>7169</v>
      </c>
      <c r="AJ136" s="1107" t="s">
        <v>143</v>
      </c>
      <c r="AK136" s="1110" t="str">
        <f t="shared" ca="1" si="169"/>
        <v>поверен</v>
      </c>
      <c r="AL136" s="1021"/>
      <c r="AM136" s="1021" t="s">
        <v>86</v>
      </c>
      <c r="AN136" s="1021" t="s">
        <v>87</v>
      </c>
      <c r="AO136" s="1021" t="s">
        <v>88</v>
      </c>
      <c r="AP136" s="1018" t="s">
        <v>584</v>
      </c>
      <c r="AQ136" s="1026"/>
      <c r="AR136" s="1110"/>
      <c r="AS136" s="1021" t="s">
        <v>91</v>
      </c>
      <c r="AT136" s="1020" t="s">
        <v>385</v>
      </c>
      <c r="AU136" s="1020"/>
      <c r="AV136" s="1107"/>
      <c r="AW136" s="1107"/>
      <c r="AX136" s="1020"/>
      <c r="AY136" s="1020"/>
      <c r="AZ136" s="1020"/>
      <c r="BA136" s="1107" t="s">
        <v>221</v>
      </c>
      <c r="BB136" s="1107" t="s">
        <v>403</v>
      </c>
      <c r="BC136" s="1107" t="s">
        <v>404</v>
      </c>
      <c r="BD136" s="1021">
        <v>3160</v>
      </c>
      <c r="BE136" s="1107"/>
      <c r="BF136" s="1107"/>
      <c r="BG136" s="1107" t="s">
        <v>7167</v>
      </c>
      <c r="BH136" s="757"/>
      <c r="BI136" s="1028"/>
      <c r="BJ136" s="1040" t="s">
        <v>407</v>
      </c>
      <c r="BK136" s="1028" t="s">
        <v>588</v>
      </c>
      <c r="BL136" s="992"/>
      <c r="BM136" s="992"/>
      <c r="BN136" s="992"/>
      <c r="BO136" s="992"/>
    </row>
    <row r="137" s="992" customFormat="1" ht="54.950000000000003" customHeight="1">
      <c r="A137" s="1020"/>
      <c r="B137" s="1020" t="s">
        <v>62</v>
      </c>
      <c r="C137" s="1020" t="s">
        <v>63</v>
      </c>
      <c r="D137" s="1016" t="s">
        <v>64</v>
      </c>
      <c r="E137" s="1016">
        <v>224</v>
      </c>
      <c r="F137" s="1107" t="s">
        <v>1807</v>
      </c>
      <c r="G137" s="1107" t="s">
        <v>857</v>
      </c>
      <c r="H137" s="1016" t="s">
        <v>2017</v>
      </c>
      <c r="I137" s="1018" t="s">
        <v>577</v>
      </c>
      <c r="J137" s="1107" t="s">
        <v>578</v>
      </c>
      <c r="K137" s="1019" t="s">
        <v>579</v>
      </c>
      <c r="L137" s="1019" t="s">
        <v>580</v>
      </c>
      <c r="M137" s="1019" t="s">
        <v>581</v>
      </c>
      <c r="N137" s="1019" t="s">
        <v>6585</v>
      </c>
      <c r="O137" s="1020" t="s">
        <v>397</v>
      </c>
      <c r="P137" s="1020" t="s">
        <v>76</v>
      </c>
      <c r="Q137" s="1021" t="s">
        <v>398</v>
      </c>
      <c r="R137" s="1111">
        <v>42591</v>
      </c>
      <c r="S137" s="1018">
        <v>15</v>
      </c>
      <c r="T137" s="1107">
        <f t="shared" si="166"/>
        <v>48069</v>
      </c>
      <c r="U137" s="1016" t="s">
        <v>100</v>
      </c>
      <c r="V137" s="1028" t="str">
        <f t="shared" si="170"/>
        <v/>
      </c>
      <c r="W137" s="1028" t="str">
        <f t="shared" si="164"/>
        <v>%НКПР</v>
      </c>
      <c r="X137" s="1018">
        <v>100</v>
      </c>
      <c r="Y137" s="1018"/>
      <c r="Z137" s="1021" t="s">
        <v>399</v>
      </c>
      <c r="AA137" s="1016" t="s">
        <v>400</v>
      </c>
      <c r="AB137" s="1018"/>
      <c r="AC137" s="1021" t="s">
        <v>399</v>
      </c>
      <c r="AD137" s="1102">
        <v>45736</v>
      </c>
      <c r="AE137" s="1108">
        <v>46465</v>
      </c>
      <c r="AF137" s="1110">
        <f t="shared" si="167"/>
        <v>1438525</v>
      </c>
      <c r="AG137" s="1107" t="s">
        <v>83</v>
      </c>
      <c r="AH137" s="1107" t="s">
        <v>7170</v>
      </c>
      <c r="AI137" s="1020" t="s">
        <v>109</v>
      </c>
      <c r="AJ137" s="1107" t="s">
        <v>1623</v>
      </c>
      <c r="AK137" s="1110" t="str">
        <f t="shared" ca="1" si="169"/>
        <v>поверен</v>
      </c>
      <c r="AL137" s="1021"/>
      <c r="AM137" s="1021" t="s">
        <v>86</v>
      </c>
      <c r="AN137" s="1021" t="s">
        <v>87</v>
      </c>
      <c r="AO137" s="1021" t="s">
        <v>88</v>
      </c>
      <c r="AP137" s="1018" t="s">
        <v>584</v>
      </c>
      <c r="AQ137" s="1026"/>
      <c r="AR137" s="1110"/>
      <c r="AS137" s="1021" t="s">
        <v>91</v>
      </c>
      <c r="AT137" s="1020" t="s">
        <v>385</v>
      </c>
      <c r="AU137" s="1020"/>
      <c r="AV137" s="1107"/>
      <c r="AW137" s="1107"/>
      <c r="AX137" s="1020"/>
      <c r="AY137" s="1020"/>
      <c r="AZ137" s="1020"/>
      <c r="BA137" s="1107" t="s">
        <v>343</v>
      </c>
      <c r="BB137" s="1107" t="s">
        <v>403</v>
      </c>
      <c r="BC137" s="1107" t="s">
        <v>404</v>
      </c>
      <c r="BD137" s="1021">
        <v>3160</v>
      </c>
      <c r="BE137" s="1107"/>
      <c r="BF137" s="1107"/>
      <c r="BG137" s="1107" t="s">
        <v>7171</v>
      </c>
      <c r="BH137" s="1028"/>
      <c r="BI137" s="1028"/>
      <c r="BJ137" s="1040" t="s">
        <v>407</v>
      </c>
      <c r="BK137" s="1028" t="s">
        <v>588</v>
      </c>
      <c r="BL137" s="125"/>
      <c r="BM137" s="125"/>
      <c r="BN137" s="125"/>
      <c r="BO137" s="125"/>
    </row>
    <row r="138" s="992" customFormat="1" ht="101.25">
      <c r="A138" s="1020"/>
      <c r="B138" s="1020" t="s">
        <v>62</v>
      </c>
      <c r="C138" s="1020" t="s">
        <v>63</v>
      </c>
      <c r="D138" s="1016" t="s">
        <v>64</v>
      </c>
      <c r="E138" s="1016" t="s">
        <v>4759</v>
      </c>
      <c r="F138" s="1107" t="s">
        <v>4760</v>
      </c>
      <c r="G138" s="1107" t="s">
        <v>4396</v>
      </c>
      <c r="H138" s="1016" t="s">
        <v>4771</v>
      </c>
      <c r="I138" s="1018" t="s">
        <v>577</v>
      </c>
      <c r="J138" s="1107" t="s">
        <v>578</v>
      </c>
      <c r="K138" s="1019" t="s">
        <v>579</v>
      </c>
      <c r="L138" s="1019" t="s">
        <v>1419</v>
      </c>
      <c r="M138" s="1019" t="s">
        <v>581</v>
      </c>
      <c r="N138" s="1019" t="s">
        <v>7172</v>
      </c>
      <c r="O138" s="1020" t="s">
        <v>611</v>
      </c>
      <c r="P138" s="1020" t="s">
        <v>76</v>
      </c>
      <c r="Q138" s="1021" t="s">
        <v>398</v>
      </c>
      <c r="R138" s="1111">
        <v>42884</v>
      </c>
      <c r="S138" s="1018">
        <v>15</v>
      </c>
      <c r="T138" s="1107">
        <f t="shared" si="166"/>
        <v>48362</v>
      </c>
      <c r="U138" s="1016" t="s">
        <v>100</v>
      </c>
      <c r="V138" s="1028" t="str">
        <f t="shared" si="170"/>
        <v/>
      </c>
      <c r="W138" s="1021" t="s">
        <v>399</v>
      </c>
      <c r="X138" s="1018">
        <v>100</v>
      </c>
      <c r="Y138" s="1018"/>
      <c r="Z138" s="1021" t="s">
        <v>399</v>
      </c>
      <c r="AA138" s="1016" t="s">
        <v>400</v>
      </c>
      <c r="AB138" s="1018"/>
      <c r="AC138" s="1021" t="s">
        <v>399</v>
      </c>
      <c r="AD138" s="1019">
        <v>24</v>
      </c>
      <c r="AE138" s="1109">
        <v>45332</v>
      </c>
      <c r="AF138" s="1110">
        <f t="shared" si="167"/>
        <v>46062</v>
      </c>
      <c r="AG138" s="1107" t="s">
        <v>82</v>
      </c>
      <c r="AH138" s="1107" t="s">
        <v>83</v>
      </c>
      <c r="AI138" s="1021" t="s">
        <v>7173</v>
      </c>
      <c r="AJ138" s="1107" t="s">
        <v>143</v>
      </c>
      <c r="AK138" s="1110" t="str">
        <f t="shared" ca="1" si="169"/>
        <v>поверен</v>
      </c>
      <c r="AL138" s="1021"/>
      <c r="AM138" s="1021" t="s">
        <v>86</v>
      </c>
      <c r="AN138" s="1021" t="s">
        <v>87</v>
      </c>
      <c r="AO138" s="1021" t="s">
        <v>88</v>
      </c>
      <c r="AP138" s="1018" t="s">
        <v>584</v>
      </c>
      <c r="AQ138" s="1026"/>
      <c r="AR138" s="1110"/>
      <c r="AS138" s="1021" t="s">
        <v>91</v>
      </c>
      <c r="AT138" s="1020" t="s">
        <v>385</v>
      </c>
      <c r="AU138" s="1020"/>
      <c r="AV138" s="1107">
        <v>44326</v>
      </c>
      <c r="AW138" s="1107"/>
      <c r="AX138" s="1020"/>
      <c r="AY138" s="1020"/>
      <c r="AZ138" s="1020"/>
      <c r="BA138" s="1107" t="s">
        <v>221</v>
      </c>
      <c r="BB138" s="1107" t="s">
        <v>403</v>
      </c>
      <c r="BC138" s="1107" t="s">
        <v>404</v>
      </c>
      <c r="BD138" s="1021">
        <v>3160</v>
      </c>
      <c r="BE138" s="1107"/>
      <c r="BF138" s="1107"/>
      <c r="BG138" s="1028" t="s">
        <v>7174</v>
      </c>
      <c r="BH138" s="757"/>
      <c r="BI138" s="1028"/>
      <c r="BJ138" s="1040" t="s">
        <v>407</v>
      </c>
      <c r="BK138" s="1028" t="s">
        <v>588</v>
      </c>
      <c r="BL138" s="992"/>
      <c r="BM138" s="992"/>
      <c r="BN138" s="992"/>
      <c r="BO138" s="992"/>
    </row>
    <row r="139" s="992" customFormat="1" ht="101.25">
      <c r="A139" s="1020"/>
      <c r="B139" s="1020" t="s">
        <v>62</v>
      </c>
      <c r="C139" s="1020" t="s">
        <v>63</v>
      </c>
      <c r="D139" s="1016" t="s">
        <v>64</v>
      </c>
      <c r="E139" s="1016">
        <v>214</v>
      </c>
      <c r="F139" s="1107" t="s">
        <v>1328</v>
      </c>
      <c r="G139" s="1107" t="s">
        <v>857</v>
      </c>
      <c r="H139" s="1016" t="s">
        <v>7175</v>
      </c>
      <c r="I139" s="1018" t="s">
        <v>577</v>
      </c>
      <c r="J139" s="1107" t="s">
        <v>578</v>
      </c>
      <c r="K139" s="1019" t="s">
        <v>579</v>
      </c>
      <c r="L139" s="1019" t="s">
        <v>580</v>
      </c>
      <c r="M139" s="1019" t="s">
        <v>581</v>
      </c>
      <c r="N139" s="1019" t="s">
        <v>7176</v>
      </c>
      <c r="O139" s="1020" t="s">
        <v>397</v>
      </c>
      <c r="P139" s="1020" t="s">
        <v>76</v>
      </c>
      <c r="Q139" s="1021" t="s">
        <v>398</v>
      </c>
      <c r="R139" s="1108">
        <v>42591</v>
      </c>
      <c r="S139" s="1018">
        <v>15</v>
      </c>
      <c r="T139" s="1107">
        <f t="shared" si="166"/>
        <v>48069</v>
      </c>
      <c r="U139" s="1016" t="s">
        <v>100</v>
      </c>
      <c r="V139" s="1020" t="str">
        <f t="shared" si="170"/>
        <v/>
      </c>
      <c r="W139" s="1020" t="str">
        <f t="shared" si="164"/>
        <v>%НКПР</v>
      </c>
      <c r="X139" s="1018">
        <v>100</v>
      </c>
      <c r="Y139" s="1018"/>
      <c r="Z139" s="1021" t="s">
        <v>399</v>
      </c>
      <c r="AA139" s="1016" t="s">
        <v>400</v>
      </c>
      <c r="AB139" s="1018"/>
      <c r="AC139" s="1021" t="s">
        <v>399</v>
      </c>
      <c r="AD139" s="1019">
        <v>24</v>
      </c>
      <c r="AE139" s="1109">
        <v>45241</v>
      </c>
      <c r="AF139" s="1110">
        <f t="shared" si="167"/>
        <v>45971</v>
      </c>
      <c r="AG139" s="1107" t="s">
        <v>82</v>
      </c>
      <c r="AH139" s="1107" t="s">
        <v>83</v>
      </c>
      <c r="AI139" s="1021" t="s">
        <v>7177</v>
      </c>
      <c r="AJ139" s="1107" t="s">
        <v>1338</v>
      </c>
      <c r="AK139" s="1110" t="str">
        <f t="shared" ca="1" si="169"/>
        <v>поверен</v>
      </c>
      <c r="AL139" s="1021"/>
      <c r="AM139" s="1021" t="s">
        <v>86</v>
      </c>
      <c r="AN139" s="1021" t="s">
        <v>87</v>
      </c>
      <c r="AO139" s="1021" t="s">
        <v>88</v>
      </c>
      <c r="AP139" s="1018" t="s">
        <v>584</v>
      </c>
      <c r="AQ139" s="1026"/>
      <c r="AR139" s="1110"/>
      <c r="AS139" s="1021" t="s">
        <v>91</v>
      </c>
      <c r="AT139" s="1020" t="s">
        <v>385</v>
      </c>
      <c r="AU139" s="1020"/>
      <c r="AV139" s="1107"/>
      <c r="AW139" s="1107"/>
      <c r="AX139" s="1020"/>
      <c r="AY139" s="1020"/>
      <c r="AZ139" s="1020"/>
      <c r="BA139" s="1107" t="s">
        <v>343</v>
      </c>
      <c r="BB139" s="1107" t="s">
        <v>403</v>
      </c>
      <c r="BC139" s="1107" t="s">
        <v>404</v>
      </c>
      <c r="BD139" s="1021">
        <v>3160</v>
      </c>
      <c r="BE139" s="1107"/>
      <c r="BF139" s="1107"/>
      <c r="BG139" s="1028" t="s">
        <v>7178</v>
      </c>
      <c r="BH139" s="1047"/>
      <c r="BI139" s="1020"/>
      <c r="BJ139" s="1040" t="s">
        <v>407</v>
      </c>
      <c r="BK139" s="1028" t="s">
        <v>588</v>
      </c>
      <c r="BL139" s="95" t="s">
        <v>7145</v>
      </c>
      <c r="BM139" s="992"/>
      <c r="BN139" s="992"/>
      <c r="BO139" s="992"/>
    </row>
    <row r="140" s="992" customFormat="1" ht="101.25">
      <c r="A140" s="1020"/>
      <c r="B140" s="1020" t="s">
        <v>62</v>
      </c>
      <c r="C140" s="1020" t="s">
        <v>63</v>
      </c>
      <c r="D140" s="1016" t="s">
        <v>64</v>
      </c>
      <c r="E140" s="1016">
        <v>224</v>
      </c>
      <c r="F140" s="1107" t="s">
        <v>1807</v>
      </c>
      <c r="G140" s="1107" t="s">
        <v>857</v>
      </c>
      <c r="H140" s="1016" t="s">
        <v>6588</v>
      </c>
      <c r="I140" s="1018" t="s">
        <v>577</v>
      </c>
      <c r="J140" s="1107" t="s">
        <v>578</v>
      </c>
      <c r="K140" s="1019" t="s">
        <v>579</v>
      </c>
      <c r="L140" s="1019" t="s">
        <v>580</v>
      </c>
      <c r="M140" s="1019" t="s">
        <v>581</v>
      </c>
      <c r="N140" s="1019" t="s">
        <v>6589</v>
      </c>
      <c r="O140" s="1020" t="s">
        <v>397</v>
      </c>
      <c r="P140" s="1020" t="s">
        <v>76</v>
      </c>
      <c r="Q140" s="1021" t="s">
        <v>398</v>
      </c>
      <c r="R140" s="1111">
        <v>42591</v>
      </c>
      <c r="S140" s="1018">
        <v>15</v>
      </c>
      <c r="T140" s="1107">
        <f t="shared" si="166"/>
        <v>48069</v>
      </c>
      <c r="U140" s="1016" t="s">
        <v>100</v>
      </c>
      <c r="V140" s="1028" t="str">
        <f t="shared" si="170"/>
        <v/>
      </c>
      <c r="W140" s="1028" t="str">
        <f t="shared" si="164"/>
        <v>%НКПР</v>
      </c>
      <c r="X140" s="1018">
        <v>100</v>
      </c>
      <c r="Y140" s="1018"/>
      <c r="Z140" s="1021" t="s">
        <v>399</v>
      </c>
      <c r="AA140" s="1016" t="s">
        <v>400</v>
      </c>
      <c r="AB140" s="1018"/>
      <c r="AC140" s="1021" t="s">
        <v>399</v>
      </c>
      <c r="AD140" s="1102">
        <v>45736</v>
      </c>
      <c r="AE140" s="1108">
        <v>46465</v>
      </c>
      <c r="AF140" s="1110">
        <f t="shared" si="167"/>
        <v>1438525</v>
      </c>
      <c r="AG140" s="1107" t="s">
        <v>83</v>
      </c>
      <c r="AH140" s="1107" t="s">
        <v>7179</v>
      </c>
      <c r="AI140" s="1020" t="s">
        <v>109</v>
      </c>
      <c r="AJ140" s="1107" t="s">
        <v>1623</v>
      </c>
      <c r="AK140" s="1110" t="str">
        <f t="shared" ca="1" si="169"/>
        <v>поверен</v>
      </c>
      <c r="AL140" s="1021"/>
      <c r="AM140" s="1021" t="s">
        <v>86</v>
      </c>
      <c r="AN140" s="1021" t="s">
        <v>87</v>
      </c>
      <c r="AO140" s="1021" t="s">
        <v>88</v>
      </c>
      <c r="AP140" s="1018" t="s">
        <v>584</v>
      </c>
      <c r="AQ140" s="1026"/>
      <c r="AR140" s="1110"/>
      <c r="AS140" s="1021" t="s">
        <v>91</v>
      </c>
      <c r="AT140" s="1020" t="s">
        <v>385</v>
      </c>
      <c r="AU140" s="1020"/>
      <c r="AV140" s="1107"/>
      <c r="AW140" s="1107"/>
      <c r="AX140" s="1020"/>
      <c r="AY140" s="1020"/>
      <c r="AZ140" s="1020"/>
      <c r="BA140" s="1107" t="s">
        <v>343</v>
      </c>
      <c r="BB140" s="1107" t="s">
        <v>403</v>
      </c>
      <c r="BC140" s="1107" t="s">
        <v>404</v>
      </c>
      <c r="BD140" s="1021">
        <v>3160</v>
      </c>
      <c r="BE140" s="1107"/>
      <c r="BF140" s="1107"/>
      <c r="BG140" s="1069" t="s">
        <v>7178</v>
      </c>
      <c r="BH140" s="1028"/>
      <c r="BI140" s="1028"/>
      <c r="BJ140" s="1040" t="s">
        <v>407</v>
      </c>
      <c r="BK140" s="1028" t="s">
        <v>588</v>
      </c>
      <c r="BL140" s="125"/>
      <c r="BM140" s="125"/>
      <c r="BN140" s="125"/>
      <c r="BO140" s="125"/>
    </row>
    <row r="141" s="992" customFormat="1" ht="101.25">
      <c r="A141" s="1020"/>
      <c r="B141" s="1020" t="s">
        <v>62</v>
      </c>
      <c r="C141" s="1020" t="s">
        <v>63</v>
      </c>
      <c r="D141" s="1016" t="s">
        <v>64</v>
      </c>
      <c r="E141" s="1016" t="s">
        <v>5042</v>
      </c>
      <c r="F141" s="1107" t="s">
        <v>1807</v>
      </c>
      <c r="G141" s="1107" t="s">
        <v>857</v>
      </c>
      <c r="H141" s="1016" t="s">
        <v>5072</v>
      </c>
      <c r="I141" s="1018" t="s">
        <v>577</v>
      </c>
      <c r="J141" s="1107" t="s">
        <v>578</v>
      </c>
      <c r="K141" s="1019" t="s">
        <v>579</v>
      </c>
      <c r="L141" s="1019" t="s">
        <v>580</v>
      </c>
      <c r="M141" s="1019" t="s">
        <v>581</v>
      </c>
      <c r="N141" s="1019" t="s">
        <v>7180</v>
      </c>
      <c r="O141" s="1020" t="s">
        <v>397</v>
      </c>
      <c r="P141" s="1020" t="s">
        <v>76</v>
      </c>
      <c r="Q141" s="1021" t="s">
        <v>398</v>
      </c>
      <c r="R141" s="1111">
        <v>42957</v>
      </c>
      <c r="S141" s="1018">
        <v>15</v>
      </c>
      <c r="T141" s="1107">
        <f t="shared" si="166"/>
        <v>48435</v>
      </c>
      <c r="U141" s="1016" t="s">
        <v>100</v>
      </c>
      <c r="V141" s="1028" t="str">
        <f t="shared" si="170"/>
        <v/>
      </c>
      <c r="W141" s="1021" t="s">
        <v>399</v>
      </c>
      <c r="X141" s="1018">
        <v>100</v>
      </c>
      <c r="Y141" s="1018"/>
      <c r="Z141" s="1021" t="s">
        <v>399</v>
      </c>
      <c r="AA141" s="1016" t="s">
        <v>400</v>
      </c>
      <c r="AB141" s="1018"/>
      <c r="AC141" s="1021" t="s">
        <v>399</v>
      </c>
      <c r="AD141" s="1019">
        <v>24</v>
      </c>
      <c r="AE141" s="1109">
        <v>45332</v>
      </c>
      <c r="AF141" s="1110">
        <f t="shared" si="167"/>
        <v>46062</v>
      </c>
      <c r="AG141" s="1107" t="s">
        <v>82</v>
      </c>
      <c r="AH141" s="1107" t="s">
        <v>83</v>
      </c>
      <c r="AI141" s="1021" t="s">
        <v>7181</v>
      </c>
      <c r="AJ141" s="1107" t="s">
        <v>143</v>
      </c>
      <c r="AK141" s="1110" t="str">
        <f t="shared" ca="1" si="169"/>
        <v>поверен</v>
      </c>
      <c r="AL141" s="1021"/>
      <c r="AM141" s="1021" t="s">
        <v>86</v>
      </c>
      <c r="AN141" s="1021" t="s">
        <v>87</v>
      </c>
      <c r="AO141" s="1021" t="s">
        <v>88</v>
      </c>
      <c r="AP141" s="1018" t="s">
        <v>584</v>
      </c>
      <c r="AQ141" s="1026"/>
      <c r="AR141" s="1110"/>
      <c r="AS141" s="1021" t="s">
        <v>91</v>
      </c>
      <c r="AT141" s="1020" t="s">
        <v>385</v>
      </c>
      <c r="AU141" s="1020"/>
      <c r="AV141" s="1107"/>
      <c r="AW141" s="1107"/>
      <c r="AX141" s="1020"/>
      <c r="AY141" s="1020"/>
      <c r="AZ141" s="1020"/>
      <c r="BA141" s="1107" t="s">
        <v>221</v>
      </c>
      <c r="BB141" s="1107" t="s">
        <v>403</v>
      </c>
      <c r="BC141" s="1107" t="s">
        <v>404</v>
      </c>
      <c r="BD141" s="1021">
        <v>3160</v>
      </c>
      <c r="BE141" s="1107"/>
      <c r="BF141" s="1107"/>
      <c r="BG141" s="1028" t="s">
        <v>362</v>
      </c>
      <c r="BH141" s="757"/>
      <c r="BI141" s="1028"/>
      <c r="BJ141" s="1040" t="s">
        <v>407</v>
      </c>
      <c r="BK141" s="1028" t="s">
        <v>588</v>
      </c>
      <c r="BL141" s="55"/>
      <c r="BM141" s="55"/>
      <c r="BN141" s="55"/>
      <c r="BO141" s="55"/>
    </row>
    <row r="142" s="992" customFormat="1" ht="90">
      <c r="A142" s="1020"/>
      <c r="B142" s="1020" t="s">
        <v>62</v>
      </c>
      <c r="C142" s="1020" t="s">
        <v>63</v>
      </c>
      <c r="D142" s="1016" t="s">
        <v>64</v>
      </c>
      <c r="E142" s="1016">
        <v>253</v>
      </c>
      <c r="F142" s="1107" t="s">
        <v>3934</v>
      </c>
      <c r="G142" s="1107" t="s">
        <v>3935</v>
      </c>
      <c r="H142" s="1016" t="s">
        <v>3936</v>
      </c>
      <c r="I142" s="1018" t="s">
        <v>1782</v>
      </c>
      <c r="J142" s="1107" t="s">
        <v>1783</v>
      </c>
      <c r="K142" s="1019" t="s">
        <v>1784</v>
      </c>
      <c r="L142" s="1019" t="s">
        <v>1785</v>
      </c>
      <c r="M142" s="1107" t="s">
        <v>3659</v>
      </c>
      <c r="N142" s="1019" t="s">
        <v>7182</v>
      </c>
      <c r="O142" s="1020" t="s">
        <v>3937</v>
      </c>
      <c r="P142" s="1020" t="s">
        <v>76</v>
      </c>
      <c r="Q142" s="1021" t="s">
        <v>289</v>
      </c>
      <c r="R142" s="1108">
        <v>42703</v>
      </c>
      <c r="S142" s="1018">
        <v>14</v>
      </c>
      <c r="T142" s="1107">
        <f t="shared" si="166"/>
        <v>47815.800000000003</v>
      </c>
      <c r="U142" s="1016" t="s">
        <v>1789</v>
      </c>
      <c r="V142" s="1020" t="str">
        <f t="shared" si="170"/>
        <v/>
      </c>
      <c r="W142" s="1020" t="str">
        <f t="shared" si="164"/>
        <v>м</v>
      </c>
      <c r="X142" s="1018" t="s">
        <v>3012</v>
      </c>
      <c r="Y142" s="1018"/>
      <c r="Z142" s="1021" t="s">
        <v>325</v>
      </c>
      <c r="AA142" s="1016" t="s">
        <v>326</v>
      </c>
      <c r="AB142" s="1018" t="s">
        <v>325</v>
      </c>
      <c r="AC142" s="1021" t="s">
        <v>325</v>
      </c>
      <c r="AD142" s="1019">
        <v>24</v>
      </c>
      <c r="AE142" s="1109">
        <v>45034</v>
      </c>
      <c r="AF142" s="1110">
        <f t="shared" si="167"/>
        <v>45764</v>
      </c>
      <c r="AG142" s="1110" t="s">
        <v>1480</v>
      </c>
      <c r="AH142" s="1110" t="s">
        <v>83</v>
      </c>
      <c r="AI142" s="1021" t="s">
        <v>7183</v>
      </c>
      <c r="AJ142" s="1107" t="s">
        <v>1338</v>
      </c>
      <c r="AK142" s="1110" t="str">
        <f t="shared" ca="1" si="169"/>
        <v>ЗАМЕНИТЬ</v>
      </c>
      <c r="AL142" s="1021"/>
      <c r="AM142" s="1021" t="s">
        <v>86</v>
      </c>
      <c r="AN142" s="1021" t="s">
        <v>87</v>
      </c>
      <c r="AO142" s="1021" t="s">
        <v>88</v>
      </c>
      <c r="AP142" s="1018"/>
      <c r="AQ142" s="1026"/>
      <c r="AR142" s="1110"/>
      <c r="AS142" s="1021" t="s">
        <v>91</v>
      </c>
      <c r="AT142" s="1020" t="s">
        <v>385</v>
      </c>
      <c r="AU142" s="1020"/>
      <c r="AV142" s="1107"/>
      <c r="AW142" s="1107"/>
      <c r="AX142" s="1020"/>
      <c r="AY142" s="1020"/>
      <c r="AZ142" s="1020"/>
      <c r="BA142" s="1107" t="s">
        <v>221</v>
      </c>
      <c r="BB142" s="1107" t="s">
        <v>329</v>
      </c>
      <c r="BC142" s="1107" t="s">
        <v>298</v>
      </c>
      <c r="BD142" s="1021">
        <v>2971</v>
      </c>
      <c r="BE142" s="1107"/>
      <c r="BF142" s="1107"/>
      <c r="BG142" s="1069" t="s">
        <v>7184</v>
      </c>
      <c r="BH142" s="1047"/>
      <c r="BI142" s="1026" t="s">
        <v>1792</v>
      </c>
      <c r="BJ142" s="1026" t="s">
        <v>1344</v>
      </c>
      <c r="BK142" s="1026" t="s">
        <v>302</v>
      </c>
      <c r="BL142" s="95"/>
      <c r="BM142" s="95"/>
      <c r="BN142" s="95"/>
    </row>
    <row r="143" s="992" customFormat="1" ht="33.75">
      <c r="A143" s="1020"/>
      <c r="B143" s="1020" t="s">
        <v>62</v>
      </c>
      <c r="C143" s="1020" t="s">
        <v>63</v>
      </c>
      <c r="D143" s="1016" t="s">
        <v>64</v>
      </c>
      <c r="E143" s="1016" t="s">
        <v>4877</v>
      </c>
      <c r="F143" s="1107" t="s">
        <v>4893</v>
      </c>
      <c r="G143" s="1107" t="s">
        <v>3334</v>
      </c>
      <c r="H143" s="1016" t="s">
        <v>4894</v>
      </c>
      <c r="I143" s="1018" t="s">
        <v>1782</v>
      </c>
      <c r="J143" s="1107" t="s">
        <v>1783</v>
      </c>
      <c r="K143" s="1019" t="s">
        <v>1784</v>
      </c>
      <c r="L143" s="1019" t="s">
        <v>1785</v>
      </c>
      <c r="M143" s="1107" t="s">
        <v>7185</v>
      </c>
      <c r="N143" s="1019">
        <v>1639</v>
      </c>
      <c r="O143" s="1020" t="s">
        <v>1788</v>
      </c>
      <c r="P143" s="1020" t="s">
        <v>76</v>
      </c>
      <c r="Q143" s="1021" t="s">
        <v>289</v>
      </c>
      <c r="R143" s="1040" t="s">
        <v>7186</v>
      </c>
      <c r="S143" s="1041">
        <v>14</v>
      </c>
      <c r="T143" s="1107">
        <f t="shared" si="166"/>
        <v>49309.800000000003</v>
      </c>
      <c r="U143" s="1016" t="s">
        <v>4896</v>
      </c>
      <c r="V143" s="1028" t="s">
        <v>325</v>
      </c>
      <c r="W143" s="1028" t="s">
        <v>325</v>
      </c>
      <c r="X143" s="1018" t="s">
        <v>6841</v>
      </c>
      <c r="Y143" s="1018" t="s">
        <v>325</v>
      </c>
      <c r="Z143" s="1021" t="s">
        <v>325</v>
      </c>
      <c r="AA143" s="1016" t="s">
        <v>326</v>
      </c>
      <c r="AB143" s="1018" t="s">
        <v>325</v>
      </c>
      <c r="AC143" s="1021" t="s">
        <v>325</v>
      </c>
      <c r="AD143" s="1019">
        <v>24</v>
      </c>
      <c r="AE143" s="1109">
        <v>45154</v>
      </c>
      <c r="AF143" s="1110">
        <f t="shared" si="167"/>
        <v>45884</v>
      </c>
      <c r="AG143" s="1107" t="s">
        <v>82</v>
      </c>
      <c r="AH143" s="1107" t="s">
        <v>83</v>
      </c>
      <c r="AI143" s="1021" t="s">
        <v>7187</v>
      </c>
      <c r="AJ143" s="1107" t="s">
        <v>143</v>
      </c>
      <c r="AK143" s="1110" t="str">
        <f t="shared" ca="1" si="169"/>
        <v>ЗАМЕНИТЬ</v>
      </c>
      <c r="AL143" s="1021"/>
      <c r="AM143" s="1021" t="s">
        <v>86</v>
      </c>
      <c r="AN143" s="1021" t="s">
        <v>87</v>
      </c>
      <c r="AO143" s="1021" t="s">
        <v>88</v>
      </c>
      <c r="AP143" s="1018" t="s">
        <v>6843</v>
      </c>
      <c r="AQ143" s="1026" t="s">
        <v>7188</v>
      </c>
      <c r="AR143" s="1110"/>
      <c r="AS143" s="1021" t="s">
        <v>91</v>
      </c>
      <c r="AT143" s="1020" t="s">
        <v>385</v>
      </c>
      <c r="AU143" s="1020"/>
      <c r="AV143" s="1107">
        <v>44782</v>
      </c>
      <c r="AW143" s="1107" t="s">
        <v>1454</v>
      </c>
      <c r="AX143" s="1020"/>
      <c r="AY143" s="1020"/>
      <c r="AZ143" s="1020"/>
      <c r="BA143" s="1107"/>
      <c r="BB143" s="1107"/>
      <c r="BC143" s="1107"/>
      <c r="BD143" s="1021"/>
      <c r="BE143" s="1107"/>
      <c r="BF143" s="1107"/>
      <c r="BG143" s="1028" t="s">
        <v>455</v>
      </c>
      <c r="BH143" s="757"/>
      <c r="BI143" s="1026" t="s">
        <v>1792</v>
      </c>
      <c r="BJ143" s="1026" t="s">
        <v>1344</v>
      </c>
      <c r="BK143" s="1026" t="s">
        <v>302</v>
      </c>
      <c r="BL143" s="992"/>
      <c r="BM143" s="992"/>
      <c r="BN143" s="992"/>
      <c r="BO143" s="992"/>
    </row>
    <row r="144" ht="14.25">
      <c r="A144" s="1020"/>
      <c r="B144" s="1020" t="s">
        <v>62</v>
      </c>
      <c r="C144" s="1020" t="s">
        <v>63</v>
      </c>
      <c r="D144" s="1016" t="s">
        <v>64</v>
      </c>
      <c r="E144" s="1016">
        <v>244</v>
      </c>
      <c r="F144" s="1017" t="s">
        <v>3565</v>
      </c>
      <c r="G144" s="1017" t="s">
        <v>3680</v>
      </c>
      <c r="H144" s="1016" t="s">
        <v>3681</v>
      </c>
      <c r="I144" s="1018" t="s">
        <v>577</v>
      </c>
      <c r="J144" s="1017" t="s">
        <v>1021</v>
      </c>
      <c r="K144" s="1019" t="s">
        <v>579</v>
      </c>
      <c r="L144" s="1019" t="s">
        <v>580</v>
      </c>
      <c r="M144" s="1019" t="s">
        <v>581</v>
      </c>
      <c r="N144" s="1019" t="s">
        <v>6625</v>
      </c>
      <c r="O144" s="1020" t="s">
        <v>397</v>
      </c>
      <c r="P144" s="1020" t="s">
        <v>76</v>
      </c>
      <c r="Q144" s="1021" t="s">
        <v>398</v>
      </c>
      <c r="R144" s="1022">
        <v>42591</v>
      </c>
      <c r="S144" s="1018">
        <v>15</v>
      </c>
      <c r="T144" s="1017">
        <f t="shared" si="166"/>
        <v>48069</v>
      </c>
      <c r="U144" s="1016" t="s">
        <v>100</v>
      </c>
      <c r="V144" s="1028" t="str">
        <f t="shared" si="170"/>
        <v/>
      </c>
      <c r="W144" s="1028" t="str">
        <f t="shared" si="164"/>
        <v>%НКПР</v>
      </c>
      <c r="X144" s="1018">
        <v>100</v>
      </c>
      <c r="Y144" s="1018"/>
      <c r="Z144" s="1021" t="s">
        <v>399</v>
      </c>
      <c r="AA144" s="1112" t="s">
        <v>400</v>
      </c>
      <c r="AB144" s="1018"/>
      <c r="AC144" s="1021" t="s">
        <v>399</v>
      </c>
      <c r="AD144" s="1113">
        <v>24</v>
      </c>
      <c r="AE144" s="1017">
        <v>45735</v>
      </c>
      <c r="AF144" s="1025">
        <f t="shared" si="167"/>
        <v>46464</v>
      </c>
      <c r="AG144" s="1017" t="s">
        <v>82</v>
      </c>
      <c r="AH144" s="1017" t="s">
        <v>83</v>
      </c>
      <c r="AI144" s="1017" t="s">
        <v>7189</v>
      </c>
      <c r="AJ144" s="1020" t="s">
        <v>109</v>
      </c>
      <c r="AK144" s="1025" t="str">
        <f t="shared" ca="1" si="169"/>
        <v>поверен</v>
      </c>
      <c r="AL144" s="1021"/>
      <c r="AM144" s="1021" t="s">
        <v>86</v>
      </c>
      <c r="AN144" s="1021" t="s">
        <v>87</v>
      </c>
      <c r="AO144" s="1021" t="s">
        <v>88</v>
      </c>
      <c r="AP144" s="1018" t="s">
        <v>584</v>
      </c>
      <c r="AQ144" s="1021"/>
      <c r="AR144" s="1093"/>
      <c r="AS144" s="1021" t="s">
        <v>91</v>
      </c>
      <c r="AT144" s="1020" t="s">
        <v>385</v>
      </c>
      <c r="AU144" s="1018"/>
      <c r="AV144" s="1017"/>
      <c r="AW144" s="1017"/>
      <c r="AX144" s="1018"/>
      <c r="AY144" s="1018"/>
      <c r="AZ144" s="1020"/>
      <c r="BA144" s="1017" t="s">
        <v>343</v>
      </c>
      <c r="BB144" s="1017" t="s">
        <v>403</v>
      </c>
      <c r="BC144" s="1017" t="s">
        <v>404</v>
      </c>
      <c r="BD144" s="1021">
        <v>3160</v>
      </c>
      <c r="BE144" s="1017"/>
      <c r="BF144" s="1017"/>
      <c r="BG144" s="1017" t="s">
        <v>7190</v>
      </c>
      <c r="BH144" s="1069"/>
      <c r="BI144" s="1069"/>
      <c r="BJ144" s="1114" t="s">
        <v>407</v>
      </c>
      <c r="BK144" s="1115" t="s">
        <v>588</v>
      </c>
    </row>
    <row r="145" ht="14.25">
      <c r="A145" s="1020"/>
      <c r="B145" s="1020" t="s">
        <v>62</v>
      </c>
      <c r="C145" s="1020" t="s">
        <v>63</v>
      </c>
      <c r="D145" s="1016" t="s">
        <v>64</v>
      </c>
      <c r="E145" s="1016">
        <v>212</v>
      </c>
      <c r="F145" s="1017" t="s">
        <v>574</v>
      </c>
      <c r="G145" s="1017" t="s">
        <v>857</v>
      </c>
      <c r="H145" s="1016" t="s">
        <v>1525</v>
      </c>
      <c r="I145" s="1018" t="s">
        <v>577</v>
      </c>
      <c r="J145" s="1017" t="s">
        <v>578</v>
      </c>
      <c r="K145" s="1019" t="s">
        <v>579</v>
      </c>
      <c r="L145" s="1019" t="s">
        <v>580</v>
      </c>
      <c r="M145" s="1017" t="s">
        <v>581</v>
      </c>
      <c r="N145" s="1019" t="s">
        <v>7191</v>
      </c>
      <c r="O145" s="1020" t="s">
        <v>397</v>
      </c>
      <c r="P145" s="1020" t="s">
        <v>76</v>
      </c>
      <c r="Q145" s="1021" t="s">
        <v>398</v>
      </c>
      <c r="R145" s="1037">
        <v>42592</v>
      </c>
      <c r="S145" s="1018">
        <v>15</v>
      </c>
      <c r="T145" s="1017">
        <f t="shared" si="166"/>
        <v>48070</v>
      </c>
      <c r="U145" s="1016" t="s">
        <v>100</v>
      </c>
      <c r="V145" s="1028" t="str">
        <f t="shared" si="170"/>
        <v/>
      </c>
      <c r="W145" s="1028" t="str">
        <f t="shared" si="164"/>
        <v>%НКПР</v>
      </c>
      <c r="X145" s="1018">
        <v>100</v>
      </c>
      <c r="Y145" s="1018"/>
      <c r="Z145" s="1021" t="s">
        <v>399</v>
      </c>
      <c r="AA145" s="1016" t="s">
        <v>400</v>
      </c>
      <c r="AB145" s="1018"/>
      <c r="AC145" s="1021" t="s">
        <v>399</v>
      </c>
      <c r="AD145" s="1019">
        <v>24</v>
      </c>
      <c r="AE145" s="1034">
        <v>45576</v>
      </c>
      <c r="AF145" s="1025">
        <f t="shared" si="167"/>
        <v>46305</v>
      </c>
      <c r="AG145" s="1017" t="s">
        <v>82</v>
      </c>
      <c r="AH145" s="1017" t="s">
        <v>83</v>
      </c>
      <c r="AI145" s="1021" t="s">
        <v>7192</v>
      </c>
      <c r="AJ145" s="1017" t="s">
        <v>1338</v>
      </c>
      <c r="AK145" s="1025" t="str">
        <f t="shared" ca="1" si="169"/>
        <v>поверен</v>
      </c>
      <c r="AL145" s="1021"/>
      <c r="AM145" s="1021" t="s">
        <v>86</v>
      </c>
      <c r="AN145" s="1021" t="s">
        <v>87</v>
      </c>
      <c r="AO145" s="1021" t="s">
        <v>88</v>
      </c>
      <c r="AP145" s="1018" t="s">
        <v>584</v>
      </c>
      <c r="AQ145" s="1026">
        <v>2015</v>
      </c>
      <c r="AR145" s="1025"/>
      <c r="AS145" s="1021" t="s">
        <v>91</v>
      </c>
      <c r="AT145" s="1020" t="s">
        <v>385</v>
      </c>
      <c r="AU145" s="1020"/>
      <c r="AV145" s="1017"/>
      <c r="AW145" s="1017"/>
      <c r="AX145" s="1020"/>
      <c r="AY145" s="1020"/>
      <c r="AZ145" s="1020"/>
      <c r="BA145" s="1017" t="s">
        <v>343</v>
      </c>
      <c r="BB145" s="1017" t="s">
        <v>403</v>
      </c>
      <c r="BC145" s="1017" t="s">
        <v>404</v>
      </c>
      <c r="BD145" s="1021">
        <v>3160</v>
      </c>
      <c r="BE145" s="1017"/>
      <c r="BF145" s="1017"/>
      <c r="BG145" s="1017" t="s">
        <v>7190</v>
      </c>
      <c r="BH145" s="757"/>
      <c r="BI145" s="1028"/>
      <c r="BJ145" s="1040" t="s">
        <v>407</v>
      </c>
      <c r="BK145" s="1028" t="s">
        <v>588</v>
      </c>
    </row>
    <row r="146" s="1116" customFormat="1" ht="14.25">
      <c r="A146" s="1117"/>
      <c r="B146" s="1117" t="s">
        <v>62</v>
      </c>
      <c r="C146" s="1117" t="s">
        <v>63</v>
      </c>
      <c r="D146" s="1118" t="s">
        <v>64</v>
      </c>
      <c r="E146" s="1118" t="s">
        <v>4985</v>
      </c>
      <c r="F146" s="1119" t="s">
        <v>4976</v>
      </c>
      <c r="G146" s="1119" t="s">
        <v>857</v>
      </c>
      <c r="H146" s="1118" t="s">
        <v>4986</v>
      </c>
      <c r="I146" s="1120" t="s">
        <v>577</v>
      </c>
      <c r="J146" s="1119" t="s">
        <v>578</v>
      </c>
      <c r="K146" s="1121" t="s">
        <v>579</v>
      </c>
      <c r="L146" s="1121" t="s">
        <v>580</v>
      </c>
      <c r="M146" s="1121" t="s">
        <v>581</v>
      </c>
      <c r="N146" s="1121" t="s">
        <v>7193</v>
      </c>
      <c r="O146" s="1117" t="s">
        <v>397</v>
      </c>
      <c r="P146" s="1117" t="s">
        <v>76</v>
      </c>
      <c r="Q146" s="1122" t="s">
        <v>398</v>
      </c>
      <c r="R146" s="1123">
        <v>42736</v>
      </c>
      <c r="S146" s="1120">
        <v>15</v>
      </c>
      <c r="T146" s="1119">
        <f t="shared" si="166"/>
        <v>48214</v>
      </c>
      <c r="U146" s="1118" t="s">
        <v>100</v>
      </c>
      <c r="V146" s="1124" t="str">
        <f t="shared" si="170"/>
        <v/>
      </c>
      <c r="W146" s="1122" t="s">
        <v>399</v>
      </c>
      <c r="X146" s="1120">
        <v>100</v>
      </c>
      <c r="Y146" s="1120"/>
      <c r="Z146" s="1122" t="s">
        <v>399</v>
      </c>
      <c r="AA146" s="1118" t="s">
        <v>400</v>
      </c>
      <c r="AB146" s="1120"/>
      <c r="AC146" s="1122" t="s">
        <v>399</v>
      </c>
      <c r="AD146" s="1121">
        <v>24</v>
      </c>
      <c r="AE146" s="1125">
        <v>45332</v>
      </c>
      <c r="AF146" s="1126">
        <f t="shared" si="167"/>
        <v>46062</v>
      </c>
      <c r="AG146" s="1119" t="s">
        <v>82</v>
      </c>
      <c r="AH146" s="1119" t="s">
        <v>83</v>
      </c>
      <c r="AI146" s="1122" t="s">
        <v>7194</v>
      </c>
      <c r="AJ146" s="1119" t="s">
        <v>143</v>
      </c>
      <c r="AK146" s="1126" t="str">
        <f t="shared" ca="1" si="169"/>
        <v>поверен</v>
      </c>
      <c r="AL146" s="1122"/>
      <c r="AM146" s="1122" t="s">
        <v>86</v>
      </c>
      <c r="AN146" s="1122" t="s">
        <v>87</v>
      </c>
      <c r="AO146" s="1122" t="s">
        <v>88</v>
      </c>
      <c r="AP146" s="1120" t="s">
        <v>584</v>
      </c>
      <c r="AQ146" s="1127"/>
      <c r="AR146" s="1126"/>
      <c r="AS146" s="1122" t="s">
        <v>91</v>
      </c>
      <c r="AT146" s="1117" t="s">
        <v>385</v>
      </c>
      <c r="AU146" s="1117"/>
      <c r="AV146" s="1119"/>
      <c r="AW146" s="1119"/>
      <c r="AX146" s="1117"/>
      <c r="AY146" s="1117"/>
      <c r="AZ146" s="1117"/>
      <c r="BA146" s="1119" t="s">
        <v>221</v>
      </c>
      <c r="BB146" s="1119" t="s">
        <v>403</v>
      </c>
      <c r="BC146" s="1119" t="s">
        <v>404</v>
      </c>
      <c r="BD146" s="1122">
        <v>3160</v>
      </c>
      <c r="BE146" s="1119"/>
      <c r="BF146" s="1119"/>
      <c r="BG146" s="1119" t="s">
        <v>7195</v>
      </c>
      <c r="BH146" s="1128"/>
      <c r="BI146" s="1124"/>
      <c r="BJ146" s="1129" t="s">
        <v>407</v>
      </c>
      <c r="BK146" s="1124" t="s">
        <v>588</v>
      </c>
      <c r="BL146" s="297"/>
      <c r="BM146" s="297"/>
      <c r="BN146" s="297"/>
    </row>
    <row r="147" s="1116" customFormat="1" ht="14.25">
      <c r="A147" s="1117"/>
      <c r="B147" s="1117" t="s">
        <v>62</v>
      </c>
      <c r="C147" s="1117" t="s">
        <v>63</v>
      </c>
      <c r="D147" s="1118" t="s">
        <v>64</v>
      </c>
      <c r="E147" s="1118" t="s">
        <v>4985</v>
      </c>
      <c r="F147" s="1119" t="s">
        <v>4976</v>
      </c>
      <c r="G147" s="1119" t="s">
        <v>857</v>
      </c>
      <c r="H147" s="1118" t="s">
        <v>4993</v>
      </c>
      <c r="I147" s="1120" t="s">
        <v>688</v>
      </c>
      <c r="J147" s="1119" t="s">
        <v>689</v>
      </c>
      <c r="K147" s="1121" t="s">
        <v>579</v>
      </c>
      <c r="L147" s="1121" t="s">
        <v>690</v>
      </c>
      <c r="M147" s="1121" t="s">
        <v>691</v>
      </c>
      <c r="N147" s="1121">
        <v>9521901</v>
      </c>
      <c r="O147" s="1117" t="s">
        <v>692</v>
      </c>
      <c r="P147" s="1117" t="s">
        <v>76</v>
      </c>
      <c r="Q147" s="1122" t="s">
        <v>398</v>
      </c>
      <c r="R147" s="1123">
        <v>45170</v>
      </c>
      <c r="S147" s="1120">
        <v>10</v>
      </c>
      <c r="T147" s="1119">
        <f t="shared" si="166"/>
        <v>48822</v>
      </c>
      <c r="U147" s="1118" t="s">
        <v>100</v>
      </c>
      <c r="V147" s="1124" t="str">
        <f t="shared" si="170"/>
        <v/>
      </c>
      <c r="W147" s="1130" t="str">
        <f t="shared" si="164"/>
        <v>%НКПР</v>
      </c>
      <c r="X147" s="1120">
        <v>100</v>
      </c>
      <c r="Y147" s="1120"/>
      <c r="Z147" s="1122" t="s">
        <v>399</v>
      </c>
      <c r="AA147" s="1118" t="s">
        <v>400</v>
      </c>
      <c r="AB147" s="1120"/>
      <c r="AC147" s="1122" t="s">
        <v>399</v>
      </c>
      <c r="AD147" s="1121">
        <v>36</v>
      </c>
      <c r="AE147" s="1131">
        <v>45201</v>
      </c>
      <c r="AF147" s="1126">
        <f t="shared" si="167"/>
        <v>46296</v>
      </c>
      <c r="AG147" s="1119" t="s">
        <v>82</v>
      </c>
      <c r="AH147" s="1119" t="s">
        <v>83</v>
      </c>
      <c r="AI147" s="1120" t="s">
        <v>7196</v>
      </c>
      <c r="AJ147" s="1119" t="s">
        <v>694</v>
      </c>
      <c r="AK147" s="1126" t="str">
        <f t="shared" ca="1" si="169"/>
        <v>поверен</v>
      </c>
      <c r="AL147" s="1122"/>
      <c r="AM147" s="1122" t="s">
        <v>86</v>
      </c>
      <c r="AN147" s="1122" t="s">
        <v>87</v>
      </c>
      <c r="AO147" s="1122" t="s">
        <v>88</v>
      </c>
      <c r="AP147" s="1120" t="s">
        <v>695</v>
      </c>
      <c r="AQ147" s="1127" t="s">
        <v>7197</v>
      </c>
      <c r="AR147" s="1126"/>
      <c r="AS147" s="1122" t="s">
        <v>91</v>
      </c>
      <c r="AT147" s="1117" t="s">
        <v>385</v>
      </c>
      <c r="AU147" s="1117"/>
      <c r="AV147" s="1122" t="s">
        <v>7197</v>
      </c>
      <c r="AW147" s="1119"/>
      <c r="AX147" s="1117"/>
      <c r="AY147" s="1117"/>
      <c r="AZ147" s="1117"/>
      <c r="BA147" s="1119" t="s">
        <v>343</v>
      </c>
      <c r="BB147" s="1119" t="s">
        <v>403</v>
      </c>
      <c r="BC147" s="1119" t="s">
        <v>404</v>
      </c>
      <c r="BD147" s="1122">
        <v>3160</v>
      </c>
      <c r="BE147" s="1119"/>
      <c r="BF147" s="1119"/>
      <c r="BG147" s="1119" t="s">
        <v>7195</v>
      </c>
      <c r="BH147" s="1124"/>
      <c r="BI147" s="1124"/>
      <c r="BJ147" s="1129" t="s">
        <v>1513</v>
      </c>
      <c r="BK147" s="1124" t="s">
        <v>1529</v>
      </c>
      <c r="BL147" s="297"/>
      <c r="BM147" s="297"/>
      <c r="BN147" s="297"/>
    </row>
    <row r="148" s="1116" customFormat="1" ht="14.25">
      <c r="A148" s="1117"/>
      <c r="B148" s="1117" t="s">
        <v>62</v>
      </c>
      <c r="C148" s="1117" t="s">
        <v>63</v>
      </c>
      <c r="D148" s="1118" t="s">
        <v>64</v>
      </c>
      <c r="E148" s="1118" t="s">
        <v>5042</v>
      </c>
      <c r="F148" s="1119" t="s">
        <v>1807</v>
      </c>
      <c r="G148" s="1119" t="s">
        <v>857</v>
      </c>
      <c r="H148" s="1118" t="s">
        <v>5058</v>
      </c>
      <c r="I148" s="1120" t="s">
        <v>577</v>
      </c>
      <c r="J148" s="1119" t="s">
        <v>578</v>
      </c>
      <c r="K148" s="1121" t="s">
        <v>579</v>
      </c>
      <c r="L148" s="1121" t="s">
        <v>580</v>
      </c>
      <c r="M148" s="1121" t="s">
        <v>581</v>
      </c>
      <c r="N148" s="1121" t="s">
        <v>7198</v>
      </c>
      <c r="O148" s="1117" t="s">
        <v>611</v>
      </c>
      <c r="P148" s="1117" t="s">
        <v>76</v>
      </c>
      <c r="Q148" s="1122" t="s">
        <v>398</v>
      </c>
      <c r="R148" s="1123">
        <v>42957</v>
      </c>
      <c r="S148" s="1120">
        <v>15</v>
      </c>
      <c r="T148" s="1119">
        <f t="shared" si="166"/>
        <v>48435</v>
      </c>
      <c r="U148" s="1118" t="s">
        <v>100</v>
      </c>
      <c r="V148" s="1124" t="str">
        <f t="shared" si="170"/>
        <v/>
      </c>
      <c r="W148" s="1122" t="s">
        <v>399</v>
      </c>
      <c r="X148" s="1120">
        <v>100</v>
      </c>
      <c r="Y148" s="1120"/>
      <c r="Z148" s="1122" t="s">
        <v>399</v>
      </c>
      <c r="AA148" s="1118" t="s">
        <v>400</v>
      </c>
      <c r="AB148" s="1120"/>
      <c r="AC148" s="1122" t="s">
        <v>399</v>
      </c>
      <c r="AD148" s="1121">
        <v>24</v>
      </c>
      <c r="AE148" s="1125">
        <v>45332</v>
      </c>
      <c r="AF148" s="1126">
        <f t="shared" si="167"/>
        <v>46062</v>
      </c>
      <c r="AG148" s="1119" t="s">
        <v>82</v>
      </c>
      <c r="AH148" s="1119" t="s">
        <v>83</v>
      </c>
      <c r="AI148" s="1122" t="s">
        <v>7199</v>
      </c>
      <c r="AJ148" s="1119" t="s">
        <v>143</v>
      </c>
      <c r="AK148" s="1126" t="str">
        <f t="shared" ca="1" si="169"/>
        <v>поверен</v>
      </c>
      <c r="AL148" s="1122"/>
      <c r="AM148" s="1122" t="s">
        <v>86</v>
      </c>
      <c r="AN148" s="1122" t="s">
        <v>87</v>
      </c>
      <c r="AO148" s="1122" t="s">
        <v>88</v>
      </c>
      <c r="AP148" s="1120" t="s">
        <v>584</v>
      </c>
      <c r="AQ148" s="1127"/>
      <c r="AR148" s="1126"/>
      <c r="AS148" s="1122" t="s">
        <v>91</v>
      </c>
      <c r="AT148" s="1117" t="s">
        <v>385</v>
      </c>
      <c r="AU148" s="1117"/>
      <c r="AV148" s="1119"/>
      <c r="AW148" s="1119"/>
      <c r="AX148" s="1117"/>
      <c r="AY148" s="1117"/>
      <c r="AZ148" s="1117"/>
      <c r="BA148" s="1119" t="s">
        <v>221</v>
      </c>
      <c r="BB148" s="1119" t="s">
        <v>403</v>
      </c>
      <c r="BC148" s="1119" t="s">
        <v>404</v>
      </c>
      <c r="BD148" s="1122">
        <v>3160</v>
      </c>
      <c r="BE148" s="1119"/>
      <c r="BF148" s="1119"/>
      <c r="BG148" s="1119" t="s">
        <v>7195</v>
      </c>
      <c r="BH148" s="1128"/>
      <c r="BI148" s="1124"/>
      <c r="BJ148" s="1129" t="s">
        <v>407</v>
      </c>
      <c r="BK148" s="1124" t="s">
        <v>588</v>
      </c>
      <c r="BL148" s="297"/>
      <c r="BM148" s="297"/>
      <c r="BN148" s="297"/>
    </row>
    <row r="149" s="1116" customFormat="1" ht="14.25">
      <c r="A149" s="1117"/>
      <c r="B149" s="1117" t="s">
        <v>62</v>
      </c>
      <c r="C149" s="1117" t="s">
        <v>63</v>
      </c>
      <c r="D149" s="1118" t="s">
        <v>64</v>
      </c>
      <c r="E149" s="1118" t="s">
        <v>5042</v>
      </c>
      <c r="F149" s="1119" t="s">
        <v>1807</v>
      </c>
      <c r="G149" s="1119" t="s">
        <v>857</v>
      </c>
      <c r="H149" s="1118" t="s">
        <v>5066</v>
      </c>
      <c r="I149" s="1120" t="s">
        <v>577</v>
      </c>
      <c r="J149" s="1119" t="s">
        <v>578</v>
      </c>
      <c r="K149" s="1121" t="s">
        <v>579</v>
      </c>
      <c r="L149" s="1121" t="s">
        <v>580</v>
      </c>
      <c r="M149" s="1121" t="s">
        <v>581</v>
      </c>
      <c r="N149" s="1121" t="s">
        <v>7200</v>
      </c>
      <c r="O149" s="1117" t="s">
        <v>397</v>
      </c>
      <c r="P149" s="1117" t="s">
        <v>76</v>
      </c>
      <c r="Q149" s="1122" t="s">
        <v>398</v>
      </c>
      <c r="R149" s="1123">
        <v>42957</v>
      </c>
      <c r="S149" s="1120">
        <v>15</v>
      </c>
      <c r="T149" s="1119">
        <f t="shared" si="166"/>
        <v>48435</v>
      </c>
      <c r="U149" s="1118" t="s">
        <v>100</v>
      </c>
      <c r="V149" s="1124" t="str">
        <f t="shared" si="170"/>
        <v/>
      </c>
      <c r="W149" s="1122" t="s">
        <v>399</v>
      </c>
      <c r="X149" s="1120">
        <v>100</v>
      </c>
      <c r="Y149" s="1120"/>
      <c r="Z149" s="1122" t="s">
        <v>399</v>
      </c>
      <c r="AA149" s="1118" t="s">
        <v>400</v>
      </c>
      <c r="AB149" s="1120"/>
      <c r="AC149" s="1122" t="s">
        <v>399</v>
      </c>
      <c r="AD149" s="1121">
        <v>24</v>
      </c>
      <c r="AE149" s="1125">
        <v>45332</v>
      </c>
      <c r="AF149" s="1126">
        <f t="shared" si="167"/>
        <v>46062</v>
      </c>
      <c r="AG149" s="1119" t="s">
        <v>82</v>
      </c>
      <c r="AH149" s="1119" t="s">
        <v>83</v>
      </c>
      <c r="AI149" s="1122" t="s">
        <v>7201</v>
      </c>
      <c r="AJ149" s="1119" t="s">
        <v>143</v>
      </c>
      <c r="AK149" s="1126" t="str">
        <f t="shared" ca="1" si="169"/>
        <v>поверен</v>
      </c>
      <c r="AL149" s="1122"/>
      <c r="AM149" s="1122" t="s">
        <v>86</v>
      </c>
      <c r="AN149" s="1122" t="s">
        <v>87</v>
      </c>
      <c r="AO149" s="1122" t="s">
        <v>88</v>
      </c>
      <c r="AP149" s="1120" t="s">
        <v>584</v>
      </c>
      <c r="AQ149" s="1127"/>
      <c r="AR149" s="1126"/>
      <c r="AS149" s="1122" t="s">
        <v>91</v>
      </c>
      <c r="AT149" s="1117" t="s">
        <v>385</v>
      </c>
      <c r="AU149" s="1117"/>
      <c r="AV149" s="1119"/>
      <c r="AW149" s="1119"/>
      <c r="AX149" s="1117"/>
      <c r="AY149" s="1117"/>
      <c r="AZ149" s="1117"/>
      <c r="BA149" s="1119" t="s">
        <v>221</v>
      </c>
      <c r="BB149" s="1119" t="s">
        <v>403</v>
      </c>
      <c r="BC149" s="1119" t="s">
        <v>404</v>
      </c>
      <c r="BD149" s="1122">
        <v>3160</v>
      </c>
      <c r="BE149" s="1119"/>
      <c r="BF149" s="1119"/>
      <c r="BG149" s="1119" t="s">
        <v>7195</v>
      </c>
      <c r="BH149" s="1128"/>
      <c r="BI149" s="1124"/>
      <c r="BJ149" s="1129" t="s">
        <v>407</v>
      </c>
      <c r="BK149" s="1124" t="s">
        <v>588</v>
      </c>
      <c r="BL149" s="297"/>
      <c r="BM149" s="297"/>
      <c r="BN149" s="297"/>
    </row>
    <row r="150" s="1116" customFormat="1" ht="14.25">
      <c r="A150" s="1117"/>
      <c r="B150" s="1117" t="s">
        <v>62</v>
      </c>
      <c r="C150" s="1117" t="s">
        <v>63</v>
      </c>
      <c r="D150" s="1118" t="s">
        <v>64</v>
      </c>
      <c r="E150" s="1118" t="s">
        <v>5042</v>
      </c>
      <c r="F150" s="1119" t="s">
        <v>1807</v>
      </c>
      <c r="G150" s="1119" t="s">
        <v>857</v>
      </c>
      <c r="H150" s="1118" t="s">
        <v>5069</v>
      </c>
      <c r="I150" s="1120" t="s">
        <v>577</v>
      </c>
      <c r="J150" s="1119" t="s">
        <v>578</v>
      </c>
      <c r="K150" s="1121" t="s">
        <v>579</v>
      </c>
      <c r="L150" s="1121" t="s">
        <v>580</v>
      </c>
      <c r="M150" s="1121" t="s">
        <v>581</v>
      </c>
      <c r="N150" s="1121" t="s">
        <v>7202</v>
      </c>
      <c r="O150" s="1117" t="s">
        <v>397</v>
      </c>
      <c r="P150" s="1117" t="s">
        <v>76</v>
      </c>
      <c r="Q150" s="1122" t="s">
        <v>398</v>
      </c>
      <c r="R150" s="1123">
        <v>42957</v>
      </c>
      <c r="S150" s="1120">
        <v>15</v>
      </c>
      <c r="T150" s="1119">
        <f t="shared" si="166"/>
        <v>48435</v>
      </c>
      <c r="U150" s="1118" t="s">
        <v>100</v>
      </c>
      <c r="V150" s="1124" t="str">
        <f t="shared" si="170"/>
        <v/>
      </c>
      <c r="W150" s="1122" t="s">
        <v>399</v>
      </c>
      <c r="X150" s="1120">
        <v>100</v>
      </c>
      <c r="Y150" s="1120"/>
      <c r="Z150" s="1122" t="s">
        <v>399</v>
      </c>
      <c r="AA150" s="1118" t="s">
        <v>400</v>
      </c>
      <c r="AB150" s="1120"/>
      <c r="AC150" s="1122" t="s">
        <v>399</v>
      </c>
      <c r="AD150" s="1121">
        <v>24</v>
      </c>
      <c r="AE150" s="1125">
        <v>45332</v>
      </c>
      <c r="AF150" s="1126">
        <f t="shared" si="167"/>
        <v>46062</v>
      </c>
      <c r="AG150" s="1119" t="s">
        <v>82</v>
      </c>
      <c r="AH150" s="1119" t="s">
        <v>83</v>
      </c>
      <c r="AI150" s="1122" t="s">
        <v>7203</v>
      </c>
      <c r="AJ150" s="1119" t="s">
        <v>143</v>
      </c>
      <c r="AK150" s="1126" t="str">
        <f t="shared" ca="1" si="169"/>
        <v>поверен</v>
      </c>
      <c r="AL150" s="1122"/>
      <c r="AM150" s="1122" t="s">
        <v>86</v>
      </c>
      <c r="AN150" s="1122" t="s">
        <v>87</v>
      </c>
      <c r="AO150" s="1122" t="s">
        <v>88</v>
      </c>
      <c r="AP150" s="1120" t="s">
        <v>584</v>
      </c>
      <c r="AQ150" s="1127"/>
      <c r="AR150" s="1126"/>
      <c r="AS150" s="1122" t="s">
        <v>91</v>
      </c>
      <c r="AT150" s="1117" t="s">
        <v>385</v>
      </c>
      <c r="AU150" s="1117"/>
      <c r="AV150" s="1119"/>
      <c r="AW150" s="1119"/>
      <c r="AX150" s="1117"/>
      <c r="AY150" s="1117"/>
      <c r="AZ150" s="1117"/>
      <c r="BA150" s="1119" t="s">
        <v>221</v>
      </c>
      <c r="BB150" s="1119" t="s">
        <v>403</v>
      </c>
      <c r="BC150" s="1119" t="s">
        <v>404</v>
      </c>
      <c r="BD150" s="1122">
        <v>3160</v>
      </c>
      <c r="BE150" s="1119"/>
      <c r="BF150" s="1119"/>
      <c r="BG150" s="1119" t="s">
        <v>7195</v>
      </c>
      <c r="BH150" s="1128"/>
      <c r="BI150" s="1124"/>
      <c r="BJ150" s="1129" t="s">
        <v>407</v>
      </c>
      <c r="BK150" s="1124" t="s">
        <v>588</v>
      </c>
      <c r="BL150" s="297"/>
      <c r="BM150" s="297"/>
      <c r="BN150" s="297"/>
    </row>
    <row r="151" s="1116" customFormat="1" ht="14.25">
      <c r="A151" s="1117"/>
      <c r="B151" s="1117" t="s">
        <v>62</v>
      </c>
      <c r="C151" s="1117" t="s">
        <v>63</v>
      </c>
      <c r="D151" s="1118" t="s">
        <v>64</v>
      </c>
      <c r="E151" s="1118" t="s">
        <v>5042</v>
      </c>
      <c r="F151" s="1132" t="s">
        <v>7204</v>
      </c>
      <c r="G151" s="1132" t="s">
        <v>857</v>
      </c>
      <c r="H151" s="1118" t="s">
        <v>7205</v>
      </c>
      <c r="I151" s="1130" t="s">
        <v>590</v>
      </c>
      <c r="J151" s="1133" t="s">
        <v>908</v>
      </c>
      <c r="K151" s="1121" t="s">
        <v>592</v>
      </c>
      <c r="L151" s="1121" t="s">
        <v>593</v>
      </c>
      <c r="M151" s="1134" t="s">
        <v>909</v>
      </c>
      <c r="N151" s="1135">
        <v>222171</v>
      </c>
      <c r="O151" s="1124" t="s">
        <v>595</v>
      </c>
      <c r="P151" s="1124" t="s">
        <v>76</v>
      </c>
      <c r="Q151" s="1136" t="s">
        <v>398</v>
      </c>
      <c r="R151" s="1137">
        <v>44889</v>
      </c>
      <c r="S151" s="1130">
        <v>10</v>
      </c>
      <c r="T151" s="1133">
        <f t="shared" si="166"/>
        <v>48541</v>
      </c>
      <c r="U151" s="1138" t="s">
        <v>100</v>
      </c>
      <c r="V151" s="1124" t="str">
        <f t="shared" si="170"/>
        <v/>
      </c>
      <c r="W151" s="1130" t="str">
        <f t="shared" si="164"/>
        <v>%НКПР</v>
      </c>
      <c r="X151" s="1130">
        <v>100</v>
      </c>
      <c r="Y151" s="1130"/>
      <c r="Z151" s="1136" t="s">
        <v>399</v>
      </c>
      <c r="AA151" s="1139" t="s">
        <v>596</v>
      </c>
      <c r="AB151" s="1130"/>
      <c r="AC151" s="1136" t="s">
        <v>399</v>
      </c>
      <c r="AD151" s="1134">
        <v>36</v>
      </c>
      <c r="AE151" s="1133">
        <v>44889</v>
      </c>
      <c r="AF151" s="1140">
        <f t="shared" si="167"/>
        <v>45984</v>
      </c>
      <c r="AG151" s="1133" t="s">
        <v>82</v>
      </c>
      <c r="AH151" s="1133" t="s">
        <v>83</v>
      </c>
      <c r="AI151" s="1136" t="s">
        <v>7206</v>
      </c>
      <c r="AJ151" s="1130" t="s">
        <v>598</v>
      </c>
      <c r="AK151" s="1141" t="str">
        <f t="shared" ca="1" si="169"/>
        <v>поверен</v>
      </c>
      <c r="AL151" s="1136"/>
      <c r="AM151" s="1136" t="s">
        <v>86</v>
      </c>
      <c r="AN151" s="1136" t="s">
        <v>87</v>
      </c>
      <c r="AO151" s="1136" t="s">
        <v>88</v>
      </c>
      <c r="AP151" s="1130" t="s">
        <v>599</v>
      </c>
      <c r="AQ151" s="1136" t="s">
        <v>3690</v>
      </c>
      <c r="AR151" s="1140"/>
      <c r="AS151" s="1136" t="s">
        <v>91</v>
      </c>
      <c r="AT151" s="1124" t="s">
        <v>385</v>
      </c>
      <c r="AU151" s="1130"/>
      <c r="AV151" s="1136" t="s">
        <v>3690</v>
      </c>
      <c r="AW151" s="1133"/>
      <c r="AX151" s="1124"/>
      <c r="AY151" s="1124"/>
      <c r="AZ151" s="1124"/>
      <c r="BA151" s="1133"/>
      <c r="BB151" s="1133" t="s">
        <v>403</v>
      </c>
      <c r="BC151" s="1133" t="s">
        <v>404</v>
      </c>
      <c r="BD151" s="1136">
        <v>3160</v>
      </c>
      <c r="BE151" s="1133"/>
      <c r="BF151" s="1133"/>
      <c r="BG151" s="1119" t="s">
        <v>7195</v>
      </c>
      <c r="BH151" s="1128"/>
      <c r="BI151" s="1124" t="s">
        <v>406</v>
      </c>
      <c r="BJ151" s="1129" t="s">
        <v>914</v>
      </c>
      <c r="BK151" s="1124" t="s">
        <v>915</v>
      </c>
      <c r="BL151" s="297"/>
      <c r="BM151" s="297"/>
      <c r="BN151" s="297"/>
    </row>
    <row r="152" s="1116" customFormat="1" ht="14.25">
      <c r="A152" s="1117"/>
      <c r="B152" s="1117" t="s">
        <v>62</v>
      </c>
      <c r="C152" s="1117" t="s">
        <v>63</v>
      </c>
      <c r="D152" s="1118" t="s">
        <v>64</v>
      </c>
      <c r="E152" s="1118" t="s">
        <v>5042</v>
      </c>
      <c r="F152" s="1119" t="s">
        <v>1807</v>
      </c>
      <c r="G152" s="1119" t="s">
        <v>857</v>
      </c>
      <c r="H152" s="1118" t="s">
        <v>5076</v>
      </c>
      <c r="I152" s="1120" t="s">
        <v>577</v>
      </c>
      <c r="J152" s="1119" t="s">
        <v>578</v>
      </c>
      <c r="K152" s="1121" t="s">
        <v>579</v>
      </c>
      <c r="L152" s="1121" t="s">
        <v>580</v>
      </c>
      <c r="M152" s="1121" t="s">
        <v>581</v>
      </c>
      <c r="N152" s="1121" t="s">
        <v>7207</v>
      </c>
      <c r="O152" s="1117" t="s">
        <v>397</v>
      </c>
      <c r="P152" s="1117" t="s">
        <v>76</v>
      </c>
      <c r="Q152" s="1122" t="s">
        <v>398</v>
      </c>
      <c r="R152" s="1123">
        <v>42957</v>
      </c>
      <c r="S152" s="1120">
        <v>15</v>
      </c>
      <c r="T152" s="1119">
        <f t="shared" si="166"/>
        <v>48435</v>
      </c>
      <c r="U152" s="1118" t="s">
        <v>100</v>
      </c>
      <c r="V152" s="1124" t="str">
        <f t="shared" si="170"/>
        <v/>
      </c>
      <c r="W152" s="1122" t="s">
        <v>399</v>
      </c>
      <c r="X152" s="1120">
        <v>100</v>
      </c>
      <c r="Y152" s="1120"/>
      <c r="Z152" s="1122" t="s">
        <v>399</v>
      </c>
      <c r="AA152" s="1118" t="s">
        <v>400</v>
      </c>
      <c r="AB152" s="1120"/>
      <c r="AC152" s="1122" t="s">
        <v>399</v>
      </c>
      <c r="AD152" s="1121">
        <v>24</v>
      </c>
      <c r="AE152" s="1125">
        <v>45332</v>
      </c>
      <c r="AF152" s="1126">
        <f t="shared" si="167"/>
        <v>46062</v>
      </c>
      <c r="AG152" s="1119" t="s">
        <v>82</v>
      </c>
      <c r="AH152" s="1119" t="s">
        <v>83</v>
      </c>
      <c r="AI152" s="1122" t="s">
        <v>7208</v>
      </c>
      <c r="AJ152" s="1119" t="s">
        <v>143</v>
      </c>
      <c r="AK152" s="1126" t="str">
        <f t="shared" ca="1" si="169"/>
        <v>поверен</v>
      </c>
      <c r="AL152" s="1122"/>
      <c r="AM152" s="1122" t="s">
        <v>86</v>
      </c>
      <c r="AN152" s="1122" t="s">
        <v>87</v>
      </c>
      <c r="AO152" s="1122" t="s">
        <v>88</v>
      </c>
      <c r="AP152" s="1120" t="s">
        <v>584</v>
      </c>
      <c r="AQ152" s="1127"/>
      <c r="AR152" s="1126"/>
      <c r="AS152" s="1122" t="s">
        <v>91</v>
      </c>
      <c r="AT152" s="1117" t="s">
        <v>385</v>
      </c>
      <c r="AU152" s="1117"/>
      <c r="AV152" s="1119"/>
      <c r="AW152" s="1119"/>
      <c r="AX152" s="1117"/>
      <c r="AY152" s="1117"/>
      <c r="AZ152" s="1117"/>
      <c r="BA152" s="1119" t="s">
        <v>221</v>
      </c>
      <c r="BB152" s="1119" t="s">
        <v>403</v>
      </c>
      <c r="BC152" s="1119" t="s">
        <v>404</v>
      </c>
      <c r="BD152" s="1122">
        <v>3160</v>
      </c>
      <c r="BE152" s="1119"/>
      <c r="BF152" s="1119"/>
      <c r="BG152" s="1119" t="s">
        <v>7195</v>
      </c>
      <c r="BH152" s="1128"/>
      <c r="BI152" s="1124"/>
      <c r="BJ152" s="1129" t="s">
        <v>407</v>
      </c>
      <c r="BK152" s="1124" t="s">
        <v>588</v>
      </c>
      <c r="BL152" s="297"/>
      <c r="BM152" s="297"/>
      <c r="BN152" s="297"/>
    </row>
    <row r="153" s="1116" customFormat="1" ht="14.25">
      <c r="A153" s="1117"/>
      <c r="B153" s="1117" t="s">
        <v>62</v>
      </c>
      <c r="C153" s="1117" t="s">
        <v>63</v>
      </c>
      <c r="D153" s="1118" t="s">
        <v>64</v>
      </c>
      <c r="E153" s="1118" t="s">
        <v>5042</v>
      </c>
      <c r="F153" s="1119" t="s">
        <v>1807</v>
      </c>
      <c r="G153" s="1119" t="s">
        <v>857</v>
      </c>
      <c r="H153" s="1118" t="s">
        <v>5080</v>
      </c>
      <c r="I153" s="1120" t="s">
        <v>577</v>
      </c>
      <c r="J153" s="1119" t="s">
        <v>578</v>
      </c>
      <c r="K153" s="1121" t="s">
        <v>579</v>
      </c>
      <c r="L153" s="1121" t="s">
        <v>580</v>
      </c>
      <c r="M153" s="1121" t="s">
        <v>581</v>
      </c>
      <c r="N153" s="1121" t="s">
        <v>7209</v>
      </c>
      <c r="O153" s="1117" t="s">
        <v>397</v>
      </c>
      <c r="P153" s="1117" t="s">
        <v>76</v>
      </c>
      <c r="Q153" s="1122" t="s">
        <v>398</v>
      </c>
      <c r="R153" s="1123">
        <v>42957</v>
      </c>
      <c r="S153" s="1120">
        <v>15</v>
      </c>
      <c r="T153" s="1119">
        <f t="shared" si="166"/>
        <v>48435</v>
      </c>
      <c r="U153" s="1118" t="s">
        <v>100</v>
      </c>
      <c r="V153" s="1124" t="str">
        <f t="shared" si="170"/>
        <v/>
      </c>
      <c r="W153" s="1122" t="s">
        <v>399</v>
      </c>
      <c r="X153" s="1120">
        <v>100</v>
      </c>
      <c r="Y153" s="1120"/>
      <c r="Z153" s="1122" t="s">
        <v>399</v>
      </c>
      <c r="AA153" s="1118" t="s">
        <v>400</v>
      </c>
      <c r="AB153" s="1120"/>
      <c r="AC153" s="1122" t="s">
        <v>399</v>
      </c>
      <c r="AD153" s="1121">
        <v>24</v>
      </c>
      <c r="AE153" s="1125">
        <v>45332</v>
      </c>
      <c r="AF153" s="1126">
        <f t="shared" si="167"/>
        <v>46062</v>
      </c>
      <c r="AG153" s="1119" t="s">
        <v>82</v>
      </c>
      <c r="AH153" s="1119" t="s">
        <v>83</v>
      </c>
      <c r="AI153" s="1122" t="s">
        <v>7210</v>
      </c>
      <c r="AJ153" s="1119" t="s">
        <v>143</v>
      </c>
      <c r="AK153" s="1126" t="str">
        <f t="shared" ca="1" si="169"/>
        <v>поверен</v>
      </c>
      <c r="AL153" s="1122"/>
      <c r="AM153" s="1122" t="s">
        <v>86</v>
      </c>
      <c r="AN153" s="1122" t="s">
        <v>87</v>
      </c>
      <c r="AO153" s="1122" t="s">
        <v>88</v>
      </c>
      <c r="AP153" s="1120" t="s">
        <v>584</v>
      </c>
      <c r="AQ153" s="1127"/>
      <c r="AR153" s="1126"/>
      <c r="AS153" s="1122" t="s">
        <v>91</v>
      </c>
      <c r="AT153" s="1117" t="s">
        <v>385</v>
      </c>
      <c r="AU153" s="1117"/>
      <c r="AV153" s="1119"/>
      <c r="AW153" s="1119"/>
      <c r="AX153" s="1117"/>
      <c r="AY153" s="1117"/>
      <c r="AZ153" s="1117"/>
      <c r="BA153" s="1119" t="s">
        <v>221</v>
      </c>
      <c r="BB153" s="1119" t="s">
        <v>403</v>
      </c>
      <c r="BC153" s="1119" t="s">
        <v>404</v>
      </c>
      <c r="BD153" s="1122">
        <v>3160</v>
      </c>
      <c r="BE153" s="1119"/>
      <c r="BF153" s="1119"/>
      <c r="BG153" s="1119" t="s">
        <v>7195</v>
      </c>
      <c r="BH153" s="1128"/>
      <c r="BI153" s="1124"/>
      <c r="BJ153" s="1129" t="s">
        <v>407</v>
      </c>
      <c r="BK153" s="1124" t="s">
        <v>588</v>
      </c>
      <c r="BL153" s="297"/>
      <c r="BM153" s="297"/>
      <c r="BN153" s="297"/>
    </row>
    <row r="154" ht="14.25">
      <c r="A154" s="1020"/>
      <c r="B154" s="1020" t="s">
        <v>62</v>
      </c>
      <c r="C154" s="1020" t="s">
        <v>63</v>
      </c>
      <c r="D154" s="1016" t="s">
        <v>64</v>
      </c>
      <c r="E154" s="1016">
        <v>223</v>
      </c>
      <c r="F154" s="1017" t="s">
        <v>1807</v>
      </c>
      <c r="G154" s="1017" t="s">
        <v>1971</v>
      </c>
      <c r="H154" s="1016" t="s">
        <v>1983</v>
      </c>
      <c r="I154" s="1018" t="s">
        <v>577</v>
      </c>
      <c r="J154" s="1017" t="s">
        <v>578</v>
      </c>
      <c r="K154" s="1019" t="s">
        <v>579</v>
      </c>
      <c r="L154" s="1019" t="s">
        <v>580</v>
      </c>
      <c r="M154" s="1019" t="s">
        <v>581</v>
      </c>
      <c r="N154" s="1019" t="s">
        <v>6580</v>
      </c>
      <c r="O154" s="1020" t="s">
        <v>397</v>
      </c>
      <c r="P154" s="1020" t="s">
        <v>76</v>
      </c>
      <c r="Q154" s="1021" t="s">
        <v>398</v>
      </c>
      <c r="R154" s="1022">
        <v>42591</v>
      </c>
      <c r="S154" s="1018">
        <v>15</v>
      </c>
      <c r="T154" s="1017">
        <f t="shared" si="166"/>
        <v>48069</v>
      </c>
      <c r="U154" s="1016" t="s">
        <v>100</v>
      </c>
      <c r="V154" s="1028" t="str">
        <f t="shared" si="170"/>
        <v/>
      </c>
      <c r="W154" s="1028" t="str">
        <f t="shared" si="164"/>
        <v>%НКПР</v>
      </c>
      <c r="X154" s="1018">
        <v>100</v>
      </c>
      <c r="Y154" s="1018"/>
      <c r="Z154" s="1021" t="s">
        <v>399</v>
      </c>
      <c r="AA154" s="1016" t="s">
        <v>400</v>
      </c>
      <c r="AB154" s="1018"/>
      <c r="AC154" s="1021" t="s">
        <v>399</v>
      </c>
      <c r="AD154" s="1142">
        <v>24</v>
      </c>
      <c r="AE154" s="1037">
        <v>45735</v>
      </c>
      <c r="AF154" s="1025">
        <f t="shared" si="167"/>
        <v>46464</v>
      </c>
      <c r="AG154" s="1017" t="s">
        <v>82</v>
      </c>
      <c r="AH154" s="1017" t="s">
        <v>83</v>
      </c>
      <c r="AI154" s="1017" t="s">
        <v>7211</v>
      </c>
      <c r="AJ154" s="1020" t="s">
        <v>109</v>
      </c>
      <c r="AK154" s="1025" t="str">
        <f t="shared" ca="1" si="169"/>
        <v>поверен</v>
      </c>
      <c r="AL154" s="1021"/>
      <c r="AM154" s="1021" t="s">
        <v>86</v>
      </c>
      <c r="AN154" s="1021" t="s">
        <v>87</v>
      </c>
      <c r="AO154" s="1021" t="s">
        <v>88</v>
      </c>
      <c r="AP154" s="1018" t="s">
        <v>584</v>
      </c>
      <c r="AQ154" s="1026"/>
      <c r="AR154" s="1025"/>
      <c r="AS154" s="1021" t="s">
        <v>91</v>
      </c>
      <c r="AT154" s="1020" t="s">
        <v>385</v>
      </c>
      <c r="AU154" s="1020"/>
      <c r="AV154" s="1017"/>
      <c r="AW154" s="1017"/>
      <c r="AX154" s="1020"/>
      <c r="AY154" s="1020"/>
      <c r="AZ154" s="1020"/>
      <c r="BA154" s="1017" t="s">
        <v>343</v>
      </c>
      <c r="BB154" s="1017" t="s">
        <v>403</v>
      </c>
      <c r="BC154" s="1017" t="s">
        <v>404</v>
      </c>
      <c r="BD154" s="1021">
        <v>3160</v>
      </c>
      <c r="BE154" s="1017"/>
      <c r="BF154" s="1017"/>
      <c r="BG154" s="1017" t="s">
        <v>7212</v>
      </c>
      <c r="BH154" s="1028"/>
      <c r="BI154" s="1028"/>
      <c r="BJ154" s="1040" t="s">
        <v>407</v>
      </c>
      <c r="BK154" s="1028" t="s">
        <v>588</v>
      </c>
      <c r="BL154" s="125"/>
      <c r="BM154" s="125"/>
      <c r="BN154" s="125"/>
      <c r="BO154" s="125"/>
    </row>
    <row r="155" ht="62.25" customHeight="1">
      <c r="A155" s="254"/>
      <c r="B155" s="254" t="s">
        <v>62</v>
      </c>
      <c r="C155" s="254" t="s">
        <v>63</v>
      </c>
      <c r="D155" s="193" t="s">
        <v>64</v>
      </c>
      <c r="E155" s="193">
        <v>221</v>
      </c>
      <c r="F155" s="257" t="s">
        <v>1807</v>
      </c>
      <c r="G155" s="257" t="s">
        <v>857</v>
      </c>
      <c r="H155" s="193" t="s">
        <v>6903</v>
      </c>
      <c r="I155" s="189" t="s">
        <v>590</v>
      </c>
      <c r="J155" s="256" t="s">
        <v>908</v>
      </c>
      <c r="K155" s="191" t="s">
        <v>592</v>
      </c>
      <c r="L155" s="259" t="s">
        <v>593</v>
      </c>
      <c r="M155" s="259" t="s">
        <v>909</v>
      </c>
      <c r="N155" s="191">
        <v>222417</v>
      </c>
      <c r="O155" s="253" t="s">
        <v>595</v>
      </c>
      <c r="P155" s="254" t="s">
        <v>76</v>
      </c>
      <c r="Q155" s="417" t="s">
        <v>398</v>
      </c>
      <c r="R155" s="262">
        <v>44889</v>
      </c>
      <c r="S155" s="258">
        <v>10</v>
      </c>
      <c r="T155" s="257">
        <f t="shared" si="166"/>
        <v>48541</v>
      </c>
      <c r="U155" s="193" t="s">
        <v>100</v>
      </c>
      <c r="V155" s="254" t="str">
        <f t="shared" si="170"/>
        <v/>
      </c>
      <c r="W155" s="254" t="str">
        <f t="shared" si="164"/>
        <v>%НКПР</v>
      </c>
      <c r="X155" s="189">
        <v>100</v>
      </c>
      <c r="Y155" s="189"/>
      <c r="Z155" s="417" t="s">
        <v>399</v>
      </c>
      <c r="AA155" s="193" t="s">
        <v>596</v>
      </c>
      <c r="AB155" s="189"/>
      <c r="AC155" s="417" t="s">
        <v>399</v>
      </c>
      <c r="AD155" s="259">
        <v>36</v>
      </c>
      <c r="AE155" s="418">
        <v>44890</v>
      </c>
      <c r="AF155" s="263">
        <f t="shared" si="167"/>
        <v>45985</v>
      </c>
      <c r="AG155" s="257" t="s">
        <v>82</v>
      </c>
      <c r="AH155" s="257" t="s">
        <v>83</v>
      </c>
      <c r="AI155" s="254" t="s">
        <v>7213</v>
      </c>
      <c r="AJ155" s="253" t="s">
        <v>598</v>
      </c>
      <c r="AK155" s="263" t="str">
        <f t="shared" ca="1" si="169"/>
        <v>поверен</v>
      </c>
      <c r="AL155" s="417"/>
      <c r="AM155" s="417" t="s">
        <v>86</v>
      </c>
      <c r="AN155" s="417" t="s">
        <v>87</v>
      </c>
      <c r="AO155" s="417" t="s">
        <v>88</v>
      </c>
      <c r="AP155" s="253" t="s">
        <v>599</v>
      </c>
      <c r="AQ155" s="429" t="s">
        <v>7214</v>
      </c>
      <c r="AR155" s="263"/>
      <c r="AS155" s="417" t="s">
        <v>91</v>
      </c>
      <c r="AT155" s="254" t="s">
        <v>385</v>
      </c>
      <c r="AU155" s="254"/>
      <c r="AV155" s="429" t="s">
        <v>7214</v>
      </c>
      <c r="AW155" s="257"/>
      <c r="AX155" s="254"/>
      <c r="AY155" s="254"/>
      <c r="AZ155" s="254"/>
      <c r="BA155" s="257"/>
      <c r="BB155" s="257" t="s">
        <v>403</v>
      </c>
      <c r="BC155" s="257" t="s">
        <v>404</v>
      </c>
      <c r="BD155" s="417"/>
      <c r="BE155" s="257"/>
      <c r="BF155" s="257"/>
      <c r="BG155" s="1017" t="s">
        <v>7215</v>
      </c>
      <c r="BH155" s="253"/>
      <c r="BI155" s="253" t="s">
        <v>406</v>
      </c>
      <c r="BJ155" s="265" t="s">
        <v>914</v>
      </c>
      <c r="BK155" s="253" t="s">
        <v>915</v>
      </c>
    </row>
    <row r="156" ht="42" customHeight="1">
      <c r="A156" s="1143"/>
      <c r="B156" s="1143" t="s">
        <v>62</v>
      </c>
      <c r="C156" s="1143" t="s">
        <v>63</v>
      </c>
      <c r="D156" s="1144" t="s">
        <v>64</v>
      </c>
      <c r="E156" s="1144" t="s">
        <v>4736</v>
      </c>
      <c r="F156" s="1145" t="s">
        <v>4546</v>
      </c>
      <c r="G156" s="1145" t="s">
        <v>4748</v>
      </c>
      <c r="H156" s="1144" t="s">
        <v>4749</v>
      </c>
      <c r="I156" s="1146" t="s">
        <v>577</v>
      </c>
      <c r="J156" s="1145" t="s">
        <v>578</v>
      </c>
      <c r="K156" s="1147" t="s">
        <v>579</v>
      </c>
      <c r="L156" s="1147" t="s">
        <v>6810</v>
      </c>
      <c r="M156" s="1147" t="s">
        <v>581</v>
      </c>
      <c r="N156" s="1147" t="s">
        <v>6648</v>
      </c>
      <c r="O156" s="1143" t="s">
        <v>611</v>
      </c>
      <c r="P156" s="1143" t="s">
        <v>76</v>
      </c>
      <c r="Q156" s="1148" t="s">
        <v>398</v>
      </c>
      <c r="R156" s="1149">
        <v>42559</v>
      </c>
      <c r="S156" s="1146">
        <v>15</v>
      </c>
      <c r="T156" s="1145">
        <f t="shared" si="166"/>
        <v>48037</v>
      </c>
      <c r="U156" s="1144" t="s">
        <v>100</v>
      </c>
      <c r="V156" s="1150" t="str">
        <f t="shared" si="170"/>
        <v/>
      </c>
      <c r="W156" s="1148" t="s">
        <v>399</v>
      </c>
      <c r="X156" s="1146">
        <v>100</v>
      </c>
      <c r="Y156" s="1146"/>
      <c r="Z156" s="1148" t="s">
        <v>399</v>
      </c>
      <c r="AA156" s="1144" t="s">
        <v>400</v>
      </c>
      <c r="AB156" s="1146"/>
      <c r="AC156" s="1148" t="s">
        <v>399</v>
      </c>
      <c r="AD156" s="1151">
        <v>24</v>
      </c>
      <c r="AE156" s="1152">
        <v>45735</v>
      </c>
      <c r="AF156" s="1153">
        <f t="shared" si="167"/>
        <v>46464</v>
      </c>
      <c r="AG156" s="1154" t="s">
        <v>82</v>
      </c>
      <c r="AH156" s="1145" t="s">
        <v>83</v>
      </c>
      <c r="AI156" s="1145" t="s">
        <v>7216</v>
      </c>
      <c r="AJ156" s="1143" t="s">
        <v>109</v>
      </c>
      <c r="AK156" s="1153" t="str">
        <f t="shared" ca="1" si="169"/>
        <v>поверен</v>
      </c>
      <c r="AL156" s="1148"/>
      <c r="AM156" s="1148" t="s">
        <v>86</v>
      </c>
      <c r="AN156" s="1148" t="s">
        <v>87</v>
      </c>
      <c r="AO156" s="1148" t="s">
        <v>88</v>
      </c>
      <c r="AP156" s="1146" t="s">
        <v>584</v>
      </c>
      <c r="AQ156" s="1155"/>
      <c r="AR156" s="1153"/>
      <c r="AS156" s="1148" t="s">
        <v>91</v>
      </c>
      <c r="AT156" s="1143" t="s">
        <v>385</v>
      </c>
      <c r="AU156" s="1143"/>
      <c r="AV156" s="1145">
        <v>44326</v>
      </c>
      <c r="AW156" s="1145"/>
      <c r="AX156" s="1143"/>
      <c r="AY156" s="1143"/>
      <c r="AZ156" s="1143"/>
      <c r="BA156" s="1145" t="s">
        <v>221</v>
      </c>
      <c r="BB156" s="1145" t="s">
        <v>403</v>
      </c>
      <c r="BC156" s="1145" t="s">
        <v>404</v>
      </c>
      <c r="BD156" s="1148">
        <v>3160</v>
      </c>
      <c r="BE156" s="1145"/>
      <c r="BF156" s="1145"/>
      <c r="BG156" s="1156" t="s">
        <v>7215</v>
      </c>
      <c r="BH156" s="1150"/>
      <c r="BI156" s="1150"/>
      <c r="BJ156" s="1157" t="s">
        <v>407</v>
      </c>
      <c r="BK156" s="1150" t="s">
        <v>588</v>
      </c>
    </row>
    <row r="157" ht="14.25">
      <c r="A157" s="71"/>
      <c r="B157" s="58" t="s">
        <v>62</v>
      </c>
      <c r="C157" s="58" t="s">
        <v>63</v>
      </c>
      <c r="D157" s="104" t="s">
        <v>64</v>
      </c>
      <c r="E157" s="104">
        <v>210</v>
      </c>
      <c r="F157" s="105" t="s">
        <v>1067</v>
      </c>
      <c r="G157" s="62" t="s">
        <v>1315</v>
      </c>
      <c r="H157" s="104" t="s">
        <v>1316</v>
      </c>
      <c r="I157" s="106" t="s">
        <v>577</v>
      </c>
      <c r="J157" s="105" t="s">
        <v>578</v>
      </c>
      <c r="K157" s="107" t="s">
        <v>579</v>
      </c>
      <c r="L157" s="107" t="s">
        <v>580</v>
      </c>
      <c r="M157" s="107" t="s">
        <v>581</v>
      </c>
      <c r="N157" s="107" t="s">
        <v>7217</v>
      </c>
      <c r="O157" s="71" t="s">
        <v>397</v>
      </c>
      <c r="P157" s="71" t="s">
        <v>76</v>
      </c>
      <c r="Q157" s="108" t="s">
        <v>398</v>
      </c>
      <c r="R157" s="115">
        <v>43020</v>
      </c>
      <c r="S157" s="106">
        <v>15</v>
      </c>
      <c r="T157" s="105">
        <f t="shared" si="166"/>
        <v>48498</v>
      </c>
      <c r="U157" s="104" t="s">
        <v>100</v>
      </c>
      <c r="V157" s="71" t="str">
        <f t="shared" si="170"/>
        <v/>
      </c>
      <c r="W157" s="71" t="str">
        <f t="shared" si="164"/>
        <v>%НКПР</v>
      </c>
      <c r="X157" s="106">
        <v>100</v>
      </c>
      <c r="Y157" s="106"/>
      <c r="Z157" s="108" t="s">
        <v>399</v>
      </c>
      <c r="AA157" s="104" t="s">
        <v>400</v>
      </c>
      <c r="AB157" s="106"/>
      <c r="AC157" s="108" t="s">
        <v>399</v>
      </c>
      <c r="AD157" s="107">
        <v>24</v>
      </c>
      <c r="AE157" s="67">
        <v>45332</v>
      </c>
      <c r="AF157" s="73">
        <f t="shared" si="167"/>
        <v>46062</v>
      </c>
      <c r="AG157" s="105" t="s">
        <v>82</v>
      </c>
      <c r="AH157" s="105" t="s">
        <v>83</v>
      </c>
      <c r="AI157" s="108" t="s">
        <v>7218</v>
      </c>
      <c r="AJ157" s="105" t="s">
        <v>143</v>
      </c>
      <c r="AK157" s="111" t="str">
        <f t="shared" ca="1" si="169"/>
        <v>поверен</v>
      </c>
      <c r="AL157" s="108"/>
      <c r="AM157" s="108" t="s">
        <v>86</v>
      </c>
      <c r="AN157" s="108" t="s">
        <v>87</v>
      </c>
      <c r="AO157" s="108" t="s">
        <v>88</v>
      </c>
      <c r="AP157" s="106" t="s">
        <v>584</v>
      </c>
      <c r="AQ157" s="60" t="s">
        <v>799</v>
      </c>
      <c r="AR157" s="111"/>
      <c r="AS157" s="108" t="s">
        <v>91</v>
      </c>
      <c r="AT157" s="71" t="s">
        <v>385</v>
      </c>
      <c r="AU157" s="71"/>
      <c r="AV157" s="105"/>
      <c r="AW157" s="105"/>
      <c r="AX157" s="71"/>
      <c r="AY157" s="71"/>
      <c r="AZ157" s="71"/>
      <c r="BA157" s="105" t="s">
        <v>343</v>
      </c>
      <c r="BB157" s="105" t="s">
        <v>403</v>
      </c>
      <c r="BC157" s="105" t="s">
        <v>404</v>
      </c>
      <c r="BD157" s="108">
        <v>3160</v>
      </c>
      <c r="BE157" s="105"/>
      <c r="BF157" s="105"/>
      <c r="BG157" s="238" t="s">
        <v>7219</v>
      </c>
      <c r="BH157" s="77"/>
      <c r="BI157" s="71"/>
      <c r="BJ157" s="60" t="s">
        <v>407</v>
      </c>
      <c r="BK157" s="71" t="s">
        <v>588</v>
      </c>
    </row>
    <row r="158" ht="14.25">
      <c r="A158" s="236"/>
      <c r="B158" s="236" t="s">
        <v>62</v>
      </c>
      <c r="C158" s="236" t="s">
        <v>63</v>
      </c>
      <c r="D158" s="1158" t="s">
        <v>64</v>
      </c>
      <c r="E158" s="1158">
        <v>247</v>
      </c>
      <c r="F158" s="238" t="s">
        <v>3854</v>
      </c>
      <c r="G158" s="238" t="s">
        <v>389</v>
      </c>
      <c r="H158" s="1158" t="s">
        <v>3855</v>
      </c>
      <c r="I158" s="239" t="s">
        <v>577</v>
      </c>
      <c r="J158" s="238" t="s">
        <v>1021</v>
      </c>
      <c r="K158" s="240" t="s">
        <v>579</v>
      </c>
      <c r="L158" s="240" t="s">
        <v>580</v>
      </c>
      <c r="M158" s="240" t="s">
        <v>581</v>
      </c>
      <c r="N158" s="240" t="s">
        <v>6638</v>
      </c>
      <c r="O158" s="236" t="s">
        <v>397</v>
      </c>
      <c r="P158" s="236" t="s">
        <v>76</v>
      </c>
      <c r="Q158" s="1159" t="s">
        <v>398</v>
      </c>
      <c r="R158" s="243">
        <v>42370</v>
      </c>
      <c r="S158" s="239">
        <v>15</v>
      </c>
      <c r="T158" s="238">
        <f>R158+S158*365.2</f>
        <v>47848</v>
      </c>
      <c r="U158" s="1158" t="s">
        <v>100</v>
      </c>
      <c r="V158" s="245" t="str">
        <f>IF(Y158="","",Y158)</f>
        <v/>
      </c>
      <c r="W158" s="245" t="str">
        <f>IF(Z158="","",Z158)</f>
        <v>%НКПР</v>
      </c>
      <c r="X158" s="239">
        <v>100</v>
      </c>
      <c r="Y158" s="239"/>
      <c r="Z158" s="1159" t="s">
        <v>399</v>
      </c>
      <c r="AA158" s="1158" t="s">
        <v>400</v>
      </c>
      <c r="AB158" s="239"/>
      <c r="AC158" s="1159" t="s">
        <v>399</v>
      </c>
      <c r="AD158" s="374">
        <v>24</v>
      </c>
      <c r="AE158" s="375">
        <v>45735</v>
      </c>
      <c r="AF158" s="248">
        <f>IF(AD158=0,0,IF(AE158="","",EDATE(AE158,AD158)-DAY(1)))</f>
        <v>46464</v>
      </c>
      <c r="AG158" s="206" t="s">
        <v>82</v>
      </c>
      <c r="AH158" s="238" t="s">
        <v>83</v>
      </c>
      <c r="AI158" s="238" t="s">
        <v>7220</v>
      </c>
      <c r="AJ158" s="236" t="s">
        <v>109</v>
      </c>
      <c r="AK158" s="248" t="str">
        <f ca="1">IF(AE158=0,"нет данных",IF(TODAY()&lt;AF158-30,"поверен",IF(TODAY()&gt;AF158,"ЗАМЕНИТЬ","ПРОСРОЧЕН")))</f>
        <v>поверен</v>
      </c>
      <c r="AL158" s="1159"/>
      <c r="AM158" s="1159" t="s">
        <v>86</v>
      </c>
      <c r="AN158" s="1159" t="s">
        <v>87</v>
      </c>
      <c r="AO158" s="1159" t="s">
        <v>88</v>
      </c>
      <c r="AP158" s="239" t="s">
        <v>584</v>
      </c>
      <c r="AQ158" s="1160"/>
      <c r="AR158" s="248"/>
      <c r="AS158" s="1159" t="s">
        <v>91</v>
      </c>
      <c r="AT158" s="236" t="s">
        <v>385</v>
      </c>
      <c r="AU158" s="236"/>
      <c r="AV158" s="238"/>
      <c r="AW158" s="238"/>
      <c r="AX158" s="236"/>
      <c r="AY158" s="236"/>
      <c r="AZ158" s="236"/>
      <c r="BA158" s="238" t="s">
        <v>221</v>
      </c>
      <c r="BB158" s="238" t="s">
        <v>403</v>
      </c>
      <c r="BC158" s="238" t="s">
        <v>404</v>
      </c>
      <c r="BD158" s="1159">
        <v>3160</v>
      </c>
      <c r="BE158" s="238"/>
      <c r="BF158" s="238"/>
      <c r="BG158" s="238" t="s">
        <v>7221</v>
      </c>
      <c r="BH158" s="245"/>
      <c r="BI158" s="245"/>
      <c r="BJ158" s="1161" t="s">
        <v>407</v>
      </c>
      <c r="BK158" s="245" t="s">
        <v>588</v>
      </c>
    </row>
    <row r="159" ht="14.25">
      <c r="A159" s="37"/>
      <c r="B159" s="37" t="s">
        <v>62</v>
      </c>
      <c r="C159" s="37" t="s">
        <v>63</v>
      </c>
      <c r="D159" s="707" t="s">
        <v>64</v>
      </c>
      <c r="E159" s="707">
        <v>253</v>
      </c>
      <c r="F159" s="40" t="s">
        <v>3934</v>
      </c>
      <c r="G159" s="40" t="s">
        <v>409</v>
      </c>
      <c r="H159" s="707" t="s">
        <v>3947</v>
      </c>
      <c r="I159" s="48" t="s">
        <v>577</v>
      </c>
      <c r="J159" s="40" t="s">
        <v>578</v>
      </c>
      <c r="K159" s="49" t="s">
        <v>579</v>
      </c>
      <c r="L159" s="49" t="s">
        <v>580</v>
      </c>
      <c r="M159" s="49" t="s">
        <v>581</v>
      </c>
      <c r="N159" s="49" t="s">
        <v>7222</v>
      </c>
      <c r="O159" s="37" t="s">
        <v>397</v>
      </c>
      <c r="P159" s="37" t="s">
        <v>76</v>
      </c>
      <c r="Q159" s="1162" t="s">
        <v>398</v>
      </c>
      <c r="R159" s="96">
        <v>42593</v>
      </c>
      <c r="S159" s="48">
        <v>15</v>
      </c>
      <c r="T159" s="40">
        <f>R159+S159*365.2</f>
        <v>48071</v>
      </c>
      <c r="U159" s="707" t="s">
        <v>100</v>
      </c>
      <c r="V159" s="47" t="str">
        <f>IF(Y159="","",Y159)</f>
        <v/>
      </c>
      <c r="W159" s="47" t="str">
        <f>IF(Z159="","",Z159)</f>
        <v>%НКПР</v>
      </c>
      <c r="X159" s="48">
        <v>100</v>
      </c>
      <c r="Y159" s="48"/>
      <c r="Z159" s="1162" t="s">
        <v>399</v>
      </c>
      <c r="AA159" s="707" t="s">
        <v>400</v>
      </c>
      <c r="AB159" s="48"/>
      <c r="AC159" s="1162" t="s">
        <v>399</v>
      </c>
      <c r="AD159" s="49">
        <v>24</v>
      </c>
      <c r="AE159" s="50">
        <v>45332</v>
      </c>
      <c r="AF159" s="51">
        <f>IF(AD159=0,0,IF(AE159="","",EDATE(AE159,AD159)-DAY(1)))</f>
        <v>46062</v>
      </c>
      <c r="AG159" s="40" t="s">
        <v>82</v>
      </c>
      <c r="AH159" s="40" t="s">
        <v>83</v>
      </c>
      <c r="AI159" s="1162" t="s">
        <v>7223</v>
      </c>
      <c r="AJ159" s="40" t="s">
        <v>143</v>
      </c>
      <c r="AK159" s="51" t="str">
        <f ca="1">IF(AE159=0,"нет данных",IF(TODAY()&lt;AF159-30,"поверен",IF(TODAY()&gt;AF159,"ЗАМЕНИТЬ","ПРОСРОЧЕН")))</f>
        <v>поверен</v>
      </c>
      <c r="AL159" s="1162"/>
      <c r="AM159" s="1162" t="s">
        <v>86</v>
      </c>
      <c r="AN159" s="1162" t="s">
        <v>87</v>
      </c>
      <c r="AO159" s="1162" t="s">
        <v>88</v>
      </c>
      <c r="AP159" s="48" t="s">
        <v>584</v>
      </c>
      <c r="AQ159" s="1163"/>
      <c r="AR159" s="51"/>
      <c r="AS159" s="1162" t="s">
        <v>91</v>
      </c>
      <c r="AT159" s="37" t="s">
        <v>385</v>
      </c>
      <c r="AU159" s="37"/>
      <c r="AV159" s="40"/>
      <c r="AW159" s="40"/>
      <c r="AX159" s="37"/>
      <c r="AY159" s="37"/>
      <c r="AZ159" s="37"/>
      <c r="BA159" s="40" t="s">
        <v>221</v>
      </c>
      <c r="BB159" s="40" t="s">
        <v>403</v>
      </c>
      <c r="BC159" s="40" t="s">
        <v>404</v>
      </c>
      <c r="BD159" s="1162">
        <v>3160</v>
      </c>
      <c r="BE159" s="40"/>
      <c r="BF159" s="40"/>
      <c r="BG159" s="238" t="s">
        <v>7221</v>
      </c>
      <c r="BH159" s="54"/>
      <c r="BI159" s="47"/>
      <c r="BJ159" s="1164" t="s">
        <v>407</v>
      </c>
      <c r="BK159" s="47" t="s">
        <v>588</v>
      </c>
    </row>
    <row r="160" ht="14.25">
      <c r="A160" s="992"/>
      <c r="B160" s="992"/>
      <c r="C160" s="992"/>
      <c r="D160" s="992"/>
      <c r="E160" s="992"/>
      <c r="F160" s="992"/>
      <c r="G160" s="992"/>
      <c r="H160" s="992"/>
      <c r="I160" s="992"/>
      <c r="J160" s="992"/>
      <c r="K160" s="992"/>
      <c r="L160" s="992"/>
      <c r="M160" s="992"/>
      <c r="N160" s="992"/>
      <c r="O160" s="992"/>
      <c r="P160" s="992"/>
      <c r="Q160" s="992"/>
      <c r="R160" s="992"/>
      <c r="S160" s="992"/>
      <c r="T160" s="992"/>
      <c r="U160" s="992"/>
      <c r="V160" s="992"/>
      <c r="W160" s="992"/>
      <c r="X160" s="992"/>
      <c r="Y160" s="992"/>
      <c r="Z160" s="992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</row>
  </sheetData>
  <autoFilter ref="A1:BV159"/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uplicateValues" priority="12073" id="{008100E3-001D-4D59-85C7-00A20065001C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N147</xm:sqref>
        </x14:conditionalFormatting>
        <x14:conditionalFormatting xmlns:xm="http://schemas.microsoft.com/office/excel/2006/main">
          <x14:cfRule type="duplicateValues" priority="12072" id="{00E70067-00B0-441D-9E94-00C8004C00B0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N147</xm:sqref>
        </x14:conditionalFormatting>
        <x14:conditionalFormatting xmlns:xm="http://schemas.microsoft.com/office/excel/2006/main">
          <x14:cfRule type="duplicateValues" priority="12066" id="{007B0008-00D4-4975-9499-00E8001900E0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N147</xm:sqref>
        </x14:conditionalFormatting>
        <x14:conditionalFormatting xmlns:xm="http://schemas.microsoft.com/office/excel/2006/main">
          <x14:cfRule type="duplicateValues" priority="12065" id="{004E007C-0046-4731-81BF-0033003E006F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N132</xm:sqref>
        </x14:conditionalFormatting>
        <x14:conditionalFormatting xmlns:xm="http://schemas.microsoft.com/office/excel/2006/main">
          <x14:cfRule type="duplicateValues" priority="12065" id="{00EB0085-00BF-4C3B-8BB0-00DB001E00AB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N147</xm:sqref>
        </x14:conditionalFormatting>
        <x14:conditionalFormatting xmlns:xm="http://schemas.microsoft.com/office/excel/2006/main">
          <x14:cfRule type="duplicateValues" priority="12064" id="{00DF0010-006F-43FE-8197-0008004E000B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N114</xm:sqref>
        </x14:conditionalFormatting>
        <x14:conditionalFormatting xmlns:xm="http://schemas.microsoft.com/office/excel/2006/main">
          <x14:cfRule type="duplicateValues" priority="12063" id="{003C0079-0031-42CC-9DC3-002800F80089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N113</xm:sqref>
        </x14:conditionalFormatting>
        <x14:conditionalFormatting xmlns:xm="http://schemas.microsoft.com/office/excel/2006/main">
          <x14:cfRule type="duplicateValues" priority="12062" id="{009E00EF-00FC-46F3-937F-008000AD006F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N112</xm:sqref>
        </x14:conditionalFormatting>
        <x14:conditionalFormatting xmlns:xm="http://schemas.microsoft.com/office/excel/2006/main">
          <x14:cfRule type="duplicateValues" priority="12061" id="{00950040-0028-4889-9C73-00A200CA001A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N114</xm:sqref>
        </x14:conditionalFormatting>
        <x14:conditionalFormatting xmlns:xm="http://schemas.microsoft.com/office/excel/2006/main">
          <x14:cfRule type="duplicateValues" priority="12060" id="{00410053-00CE-4DB8-9C3A-00BE00490076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N113</xm:sqref>
        </x14:conditionalFormatting>
        <x14:conditionalFormatting xmlns:xm="http://schemas.microsoft.com/office/excel/2006/main">
          <x14:cfRule type="duplicateValues" priority="12060" id="{001C00CF-00B9-4DAD-9CCE-0040007C00C6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N147</xm:sqref>
        </x14:conditionalFormatting>
        <x14:conditionalFormatting xmlns:xm="http://schemas.microsoft.com/office/excel/2006/main">
          <x14:cfRule type="duplicateValues" priority="12059" id="{006500F7-00AC-4F4B-BC14-00BD004F0066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N112</xm:sqref>
        </x14:conditionalFormatting>
        <x14:conditionalFormatting xmlns:xm="http://schemas.microsoft.com/office/excel/2006/main">
          <x14:cfRule type="duplicateValues" priority="12059" id="{00380095-00FA-45C2-989C-00BA009A0077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N147</xm:sqref>
        </x14:conditionalFormatting>
        <x14:conditionalFormatting xmlns:xm="http://schemas.microsoft.com/office/excel/2006/main">
          <x14:cfRule type="duplicateValues" priority="12058" id="{00E8003D-0000-4621-A035-00AC00530043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N113</xm:sqref>
        </x14:conditionalFormatting>
        <x14:conditionalFormatting xmlns:xm="http://schemas.microsoft.com/office/excel/2006/main">
          <x14:cfRule type="duplicateValues" priority="12057" id="{009D0045-004A-4B37-A7DE-007B007D007C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N112</xm:sqref>
        </x14:conditionalFormatting>
        <x14:conditionalFormatting xmlns:xm="http://schemas.microsoft.com/office/excel/2006/main">
          <x14:cfRule type="duplicateValues" priority="688" id="{00260049-00EE-41AF-9F53-00F700030099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N114</xm:sqref>
        </x14:conditionalFormatting>
        <x14:conditionalFormatting xmlns:xm="http://schemas.microsoft.com/office/excel/2006/main">
          <x14:cfRule type="duplicateValues" priority="370" id="{00410082-00BC-43FD-8F84-002700030088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N111</xm:sqref>
        </x14:conditionalFormatting>
        <x14:conditionalFormatting xmlns:xm="http://schemas.microsoft.com/office/excel/2006/main">
          <x14:cfRule type="duplicateValues" priority="327" id="{00AB0019-007A-492F-95FC-003D002F0010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N111</xm:sqref>
        </x14:conditionalFormatting>
        <x14:conditionalFormatting xmlns:xm="http://schemas.microsoft.com/office/excel/2006/main">
          <x14:cfRule type="duplicateValues" priority="316" id="{007700CC-0019-43DE-BCAE-00D4009400F8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N111</xm:sqref>
        </x14:conditionalFormatting>
        <x14:conditionalFormatting xmlns:xm="http://schemas.microsoft.com/office/excel/2006/main">
          <x14:cfRule type="duplicateValues" priority="205" id="{003A00F2-00A4-4FB2-9242-005B00C3001C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N73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8" disablePrompts="0">
        <x14:dataValidation xr:uid="{00E600E6-0007-4ED6-87BA-0085001900A7}" type="list" allowBlank="1" errorStyle="stop" imeMode="noControl" operator="between" showDropDown="0" showErrorMessage="1" showInputMessage="1">
          <x14:formula1>
            <xm:f>Область_измерений</xm:f>
          </x14:formula1>
          <xm:sqref>Q73 Q132 Q111:Q114</xm:sqref>
        </x14:dataValidation>
        <x14:dataValidation xr:uid="{00950010-0031-4B9D-95F6-001700230036}" type="list" allowBlank="1" errorStyle="stop" imeMode="noControl" operator="between" showDropDown="0" showErrorMessage="1" showInputMessage="1">
          <x14:formula1>
            <xm:f>Приставки</xm:f>
          </x14:formula1>
          <xm:sqref>Y73 AB73:AC73 Y132 AB132:AC132 Y111:Y114 AB111:AB114</xm:sqref>
        </x14:dataValidation>
        <x14:dataValidation xr:uid="{001A001B-0091-47FE-8123-00C400E400C5}" type="list" allowBlank="1" errorStyle="stop" imeMode="noControl" operator="between" showDropDown="0" showErrorMessage="1" showInputMessage="1">
          <x14:formula1>
            <xm:f>Единицы_величин</xm:f>
          </x14:formula1>
          <xm:sqref>Z73 W113 Z132 Z111:Z114 AC111:AC114</xm:sqref>
        </x14:dataValidation>
        <x14:dataValidation xr:uid="{00C30041-00D9-451B-BF33-00E600770054}" type="list" allowBlank="1" errorStyle="stop" imeMode="noControl" operator="between" showDropDown="0" showErrorMessage="1" showInputMessage="1">
          <x14:formula1>
            <xm:f>Система_автоматизации</xm:f>
          </x14:formula1>
          <xm:sqref>AL73 AL132 AL111:AL114</xm:sqref>
        </x14:dataValidation>
        <x14:dataValidation xr:uid="{000400AE-004E-43CD-83FE-006800C600F2}" type="list" allowBlank="1" errorStyle="stop" imeMode="noControl" operator="between" showDropDown="0" showErrorMessage="1" showInputMessage="1">
          <x14:formula1>
            <xm:f>Категория_использования</xm:f>
          </x14:formula1>
          <xm:sqref>AM73 AM132 AM111:AM114</xm:sqref>
        </x14:dataValidation>
        <x14:dataValidation xr:uid="{00BC00A4-007A-4DF7-8CD2-006900C60071}" type="list" allowBlank="1" errorStyle="stop" imeMode="noControl" operator="between" showDropDown="0" showErrorMessage="1" showInputMessage="1">
          <x14:formula1>
            <xm:f>Состояние_эксплуатации</xm:f>
          </x14:formula1>
          <xm:sqref>AN73 AN132 AN111:AN114</xm:sqref>
        </x14:dataValidation>
        <x14:dataValidation xr:uid="{004E0077-007C-44F9-B902-00600068005E}" type="list" allowBlank="1" errorStyle="stop" imeMode="noControl" operator="between" showDropDown="0" showErrorMessage="1" showInputMessage="1">
          <x14:formula1>
            <xm:f>Подразделение</xm:f>
          </x14:formula1>
          <xm:sqref>AS73 AS132 AS111:AS114</xm:sqref>
        </x14:dataValidation>
        <x14:dataValidation xr:uid="{002900D1-0095-4736-9FAA-0054005D00F3}" type="list" allowBlank="1" errorStyle="stop" imeMode="noControl" operator="between" showDropDown="0" showErrorMessage="1" showInputMessage="1">
          <x14:formula1>
            <xm:f>Наличие_формуляра</xm:f>
          </x14:formula1>
          <xm:sqref>AT73 AT132 AT111:AT114</xm:sqref>
        </x14:dataValidation>
        <x14:dataValidation xr:uid="{00F8002D-00A0-4587-8989-00F10039005B}" type="list" allowBlank="1" errorStyle="stop" imeMode="noControl" operator="between" showDropDown="0" showErrorMessage="1" showInputMessage="1">
          <x14:formula1>
            <xm:f>Техническое_состояние</xm:f>
          </x14:formula1>
          <xm:sqref>AO111:AO114</xm:sqref>
        </x14:dataValidation>
        <x14:dataValidation xr:uid="{006F0019-00AB-4310-ABB2-000700960066}" type="list" allowBlank="1" errorStyle="stop" imeMode="noControl" operator="between" showDropDown="0" showErrorMessage="1" showInputMessage="1">
          <x14:formula1>
            <xm:f>Область_измерений</xm:f>
          </x14:formula1>
          <xm:sqref>Q147</xm:sqref>
        </x14:dataValidation>
        <x14:dataValidation xr:uid="{00E9005B-0042-4DF6-9EF0-00CB007A0013}" type="list" allowBlank="1" errorStyle="stop" imeMode="noControl" operator="between" showDropDown="0" showErrorMessage="1" showInputMessage="1">
          <x14:formula1>
            <xm:f>Приставки</xm:f>
          </x14:formula1>
          <xm:sqref>Y147 AB147</xm:sqref>
        </x14:dataValidation>
        <x14:dataValidation xr:uid="{00A000FF-00C9-4145-B2AC-00F700AF00A0}" type="list" allowBlank="1" errorStyle="stop" imeMode="noControl" operator="between" showDropDown="0" showErrorMessage="1" showInputMessage="1">
          <x14:formula1>
            <xm:f>Единицы_величин</xm:f>
          </x14:formula1>
          <xm:sqref>Z147 AC147</xm:sqref>
        </x14:dataValidation>
        <x14:dataValidation xr:uid="{00F70082-00F6-4F91-8ACB-00C900F10002}" type="list" allowBlank="1" errorStyle="stop" imeMode="noControl" operator="between" showDropDown="0" showErrorMessage="1" showInputMessage="1">
          <x14:formula1>
            <xm:f>Система_автоматизации</xm:f>
          </x14:formula1>
          <xm:sqref>AL147</xm:sqref>
        </x14:dataValidation>
        <x14:dataValidation xr:uid="{0048000C-006D-4D34-9E88-00540089008D}" type="list" allowBlank="1" errorStyle="stop" imeMode="noControl" operator="between" showDropDown="0" showErrorMessage="1" showInputMessage="1">
          <x14:formula1>
            <xm:f>Категория_использования</xm:f>
          </x14:formula1>
          <xm:sqref>AM147</xm:sqref>
        </x14:dataValidation>
        <x14:dataValidation xr:uid="{00BA00C6-00B0-421A-9B92-005500D800E7}" type="list" allowBlank="1" errorStyle="stop" imeMode="noControl" operator="between" showDropDown="0" showErrorMessage="1" showInputMessage="1">
          <x14:formula1>
            <xm:f>Состояние_эксплуатации</xm:f>
          </x14:formula1>
          <xm:sqref>AN147</xm:sqref>
        </x14:dataValidation>
        <x14:dataValidation xr:uid="{00890045-0090-4687-8FDC-009100BE005F}" type="list" allowBlank="1" errorStyle="stop" imeMode="noControl" operator="between" showDropDown="0" showErrorMessage="1" showInputMessage="1">
          <x14:formula1>
            <xm:f>Техническое_состояние</xm:f>
          </x14:formula1>
          <xm:sqref>AO147</xm:sqref>
        </x14:dataValidation>
        <x14:dataValidation xr:uid="{00920009-0096-4D05-BC6A-0013000E0081}" type="list" allowBlank="1" errorStyle="stop" imeMode="noControl" operator="between" showDropDown="0" showErrorMessage="1" showInputMessage="1">
          <x14:formula1>
            <xm:f>Подразделение</xm:f>
          </x14:formula1>
          <xm:sqref>AS147</xm:sqref>
        </x14:dataValidation>
        <x14:dataValidation xr:uid="{00B2009C-003C-44CB-A508-002F005D001F}" type="list" allowBlank="1" errorStyle="stop" imeMode="noControl" operator="between" showDropDown="0" showErrorMessage="1" showInputMessage="1">
          <x14:formula1>
            <xm:f>Наличие_формуляра</xm:f>
          </x14:formula1>
          <xm:sqref>AT147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Лист3">
    <outlinePr applyStyles="0" summaryBelow="1" summaryRight="1" showOutlineSymbols="1"/>
    <pageSetUpPr autoPageBreaks="1" fitToPage="0"/>
  </sheetPr>
  <sheetViews>
    <sheetView showRuler="1" topLeftCell="A28" zoomScale="100" workbookViewId="0">
      <selection activeCell="BB26" activeCellId="0" sqref="BB26"/>
    </sheetView>
  </sheetViews>
  <sheetFormatPr defaultColWidth="9.140625" defaultRowHeight="14.25"/>
  <cols>
    <col customWidth="1" min="1" max="5" style="992" width="9.140625"/>
    <col customWidth="1" min="6" max="6" style="992" width="14.42578125"/>
    <col customWidth="1" min="7" max="7" style="992" width="9.140625"/>
    <col customWidth="1" min="8" max="8" style="992" width="11.140625"/>
    <col customWidth="1" min="9" max="9" style="992" width="9.140625"/>
    <col customWidth="1" min="10" max="10" style="992" width="12.42578125"/>
    <col customWidth="1" min="11" max="11" style="992" width="15"/>
    <col customWidth="1" min="12" max="13" style="992" width="9.140625"/>
    <col customWidth="1" min="14" max="14" style="992" width="14.85546875"/>
    <col customWidth="1" min="15" max="34" style="992" width="9.140625"/>
    <col customWidth="1" min="35" max="35" style="992" width="14.85546875"/>
    <col customWidth="1" min="36" max="36" style="992" width="9.140625"/>
    <col customWidth="1" min="37" max="37" style="992" width="11.140625"/>
    <col customWidth="1" min="38" max="41" style="992" width="9.140625"/>
    <col customWidth="1" min="42" max="42" style="992" width="14.28515625"/>
    <col customWidth="1" min="43" max="48" style="992" width="9.140625"/>
    <col customWidth="1" min="49" max="49" style="992" width="14.5703125"/>
    <col customWidth="1" min="50" max="54" style="992" width="9.140625"/>
    <col customWidth="1" min="55" max="55" style="992" width="12"/>
    <col customWidth="1" min="56" max="58" style="992" width="9.140625"/>
    <col customWidth="1" min="59" max="59" style="992" width="16.7109375"/>
    <col customWidth="1" min="60" max="60" style="992" width="9.140625"/>
    <col min="61" max="16384" style="992" width="9.140625"/>
  </cols>
  <sheetData>
    <row r="1" s="11" customFormat="1" ht="69.75" customHeight="1">
      <c r="A1" s="13" t="s">
        <v>0</v>
      </c>
      <c r="B1" s="13" t="s">
        <v>1</v>
      </c>
      <c r="C1" s="13" t="s">
        <v>2</v>
      </c>
      <c r="D1" s="14" t="s">
        <v>3</v>
      </c>
      <c r="E1" s="14" t="s">
        <v>4</v>
      </c>
      <c r="F1" s="15" t="s">
        <v>5</v>
      </c>
      <c r="G1" s="16" t="s">
        <v>6</v>
      </c>
      <c r="H1" s="17" t="s">
        <v>7</v>
      </c>
      <c r="I1" s="18" t="s">
        <v>8</v>
      </c>
      <c r="J1" s="19" t="s">
        <v>9</v>
      </c>
      <c r="K1" s="14" t="s">
        <v>10</v>
      </c>
      <c r="L1" s="14" t="s">
        <v>11</v>
      </c>
      <c r="M1" s="20" t="s">
        <v>12</v>
      </c>
      <c r="N1" s="21" t="s">
        <v>13</v>
      </c>
      <c r="O1" s="17" t="s">
        <v>14</v>
      </c>
      <c r="P1" s="15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14" t="s">
        <v>20</v>
      </c>
      <c r="V1" s="22" t="s">
        <v>21</v>
      </c>
      <c r="W1" s="26" t="s">
        <v>22</v>
      </c>
      <c r="X1" s="27" t="s">
        <v>23</v>
      </c>
      <c r="Y1" s="22" t="s">
        <v>24</v>
      </c>
      <c r="Z1" s="19" t="s">
        <v>25</v>
      </c>
      <c r="AA1" s="14" t="s">
        <v>26</v>
      </c>
      <c r="AB1" s="22" t="s">
        <v>27</v>
      </c>
      <c r="AC1" s="19" t="s">
        <v>28</v>
      </c>
      <c r="AD1" s="14" t="s">
        <v>29</v>
      </c>
      <c r="AE1" s="28" t="s">
        <v>30</v>
      </c>
      <c r="AF1" s="29" t="s">
        <v>31</v>
      </c>
      <c r="AG1" s="29" t="s">
        <v>32</v>
      </c>
      <c r="AH1" s="29" t="s">
        <v>33</v>
      </c>
      <c r="AI1" s="15" t="s">
        <v>34</v>
      </c>
      <c r="AJ1" s="29" t="s">
        <v>35</v>
      </c>
      <c r="AK1" s="29" t="s">
        <v>36</v>
      </c>
      <c r="AL1" s="19" t="s">
        <v>37</v>
      </c>
      <c r="AM1" s="19" t="s">
        <v>38</v>
      </c>
      <c r="AN1" s="19" t="s">
        <v>39</v>
      </c>
      <c r="AO1" s="19" t="s">
        <v>40</v>
      </c>
      <c r="AP1" s="17" t="s">
        <v>41</v>
      </c>
      <c r="AQ1" s="17" t="s">
        <v>42</v>
      </c>
      <c r="AR1" s="15" t="s">
        <v>43</v>
      </c>
      <c r="AS1" s="19" t="s">
        <v>44</v>
      </c>
      <c r="AT1" s="15" t="s">
        <v>45</v>
      </c>
      <c r="AU1" s="17" t="s">
        <v>46</v>
      </c>
      <c r="AV1" s="30" t="s">
        <v>47</v>
      </c>
      <c r="AW1" s="30" t="s">
        <v>48</v>
      </c>
      <c r="AX1" s="31" t="s">
        <v>49</v>
      </c>
      <c r="AY1" s="31" t="s">
        <v>50</v>
      </c>
      <c r="AZ1" s="31" t="s">
        <v>51</v>
      </c>
      <c r="BA1" s="30" t="s">
        <v>52</v>
      </c>
      <c r="BB1" s="30" t="s">
        <v>53</v>
      </c>
      <c r="BC1" s="30" t="s">
        <v>54</v>
      </c>
      <c r="BD1" s="30" t="s">
        <v>55</v>
      </c>
      <c r="BE1" s="30" t="s">
        <v>56</v>
      </c>
      <c r="BF1" s="32" t="s">
        <v>57</v>
      </c>
      <c r="BG1" s="30" t="s">
        <v>58</v>
      </c>
      <c r="BH1" s="33"/>
      <c r="BI1" s="34" t="s">
        <v>59</v>
      </c>
      <c r="BJ1" s="34" t="s">
        <v>60</v>
      </c>
      <c r="BK1" s="34" t="s">
        <v>61</v>
      </c>
    </row>
    <row r="2" s="1" customFormat="1" ht="41.25" customHeight="1">
      <c r="A2" s="58"/>
      <c r="B2" s="58" t="s">
        <v>62</v>
      </c>
      <c r="C2" s="58" t="s">
        <v>63</v>
      </c>
      <c r="D2" s="59" t="s">
        <v>64</v>
      </c>
      <c r="E2" s="59" t="s">
        <v>3434</v>
      </c>
      <c r="F2" s="62" t="s">
        <v>3435</v>
      </c>
      <c r="G2" s="62" t="s">
        <v>6869</v>
      </c>
      <c r="H2" s="59" t="s">
        <v>3460</v>
      </c>
      <c r="I2" s="63" t="s">
        <v>3472</v>
      </c>
      <c r="J2" s="62" t="s">
        <v>3473</v>
      </c>
      <c r="K2" s="64" t="s">
        <v>3474</v>
      </c>
      <c r="L2" s="58" t="s">
        <v>3475</v>
      </c>
      <c r="M2" s="64" t="s">
        <v>3476</v>
      </c>
      <c r="N2" s="64">
        <v>10749</v>
      </c>
      <c r="O2" s="58" t="s">
        <v>3477</v>
      </c>
      <c r="P2" s="58" t="s">
        <v>76</v>
      </c>
      <c r="Q2" s="66" t="s">
        <v>398</v>
      </c>
      <c r="R2" s="116">
        <v>42370</v>
      </c>
      <c r="S2" s="63">
        <v>10</v>
      </c>
      <c r="T2" s="69">
        <f t="shared" ref="T2:T9" si="171">R2+S2*365.2</f>
        <v>46022</v>
      </c>
      <c r="U2" s="59" t="s">
        <v>100</v>
      </c>
      <c r="V2" s="58" t="str">
        <f t="shared" ref="V2:V9" si="172">IF(Y2="","",Y2)</f>
        <v/>
      </c>
      <c r="W2" s="58" t="str">
        <f t="shared" ref="W2:W9" si="173">IF(Z2="","",Z2)</f>
        <v>%</v>
      </c>
      <c r="X2" s="63">
        <v>2.2000000000000002</v>
      </c>
      <c r="Y2" s="63"/>
      <c r="Z2" s="66" t="s">
        <v>141</v>
      </c>
      <c r="AA2" s="59" t="s">
        <v>3478</v>
      </c>
      <c r="AB2" s="63"/>
      <c r="AC2" s="66" t="s">
        <v>141</v>
      </c>
      <c r="AD2" s="64">
        <v>12</v>
      </c>
      <c r="AE2" s="72">
        <v>45128</v>
      </c>
      <c r="AF2" s="73">
        <f t="shared" ref="AF2:AF9" si="174">IF(AD2=0,0,IF(AE2="","",EDATE(AE2,AD2)-DAY(1)))</f>
        <v>45493</v>
      </c>
      <c r="AG2" s="62" t="s">
        <v>82</v>
      </c>
      <c r="AH2" s="62" t="s">
        <v>83</v>
      </c>
      <c r="AI2" s="66" t="s">
        <v>6870</v>
      </c>
      <c r="AJ2" s="62" t="s">
        <v>143</v>
      </c>
      <c r="AK2" s="73" t="str">
        <f t="shared" ref="AK2:AK3" ca="1" si="175">IF(AE2=0,"нет данных",IF(TODAY()&lt;AF2-30,"поверен",IF(TODAY()&gt;AF2,"ЗАМЕНИТЬ","ПРОСРОЧЕН")))</f>
        <v>ЗАМЕНИТЬ</v>
      </c>
      <c r="AL2" s="66"/>
      <c r="AM2" s="66" t="s">
        <v>86</v>
      </c>
      <c r="AN2" s="66" t="s">
        <v>87</v>
      </c>
      <c r="AO2" s="66" t="s">
        <v>88</v>
      </c>
      <c r="AP2" s="63" t="s">
        <v>402</v>
      </c>
      <c r="AQ2" s="74"/>
      <c r="AR2" s="73"/>
      <c r="AS2" s="66" t="s">
        <v>91</v>
      </c>
      <c r="AT2" s="58" t="s">
        <v>385</v>
      </c>
      <c r="AU2" s="58"/>
      <c r="AV2" s="62"/>
      <c r="AW2" s="62" t="s">
        <v>7224</v>
      </c>
      <c r="AX2" s="58"/>
      <c r="AY2" s="58"/>
      <c r="AZ2" s="58"/>
      <c r="BA2" s="62"/>
      <c r="BB2" s="62" t="s">
        <v>403</v>
      </c>
      <c r="BC2" s="62" t="s">
        <v>404</v>
      </c>
      <c r="BD2" s="66">
        <v>3160</v>
      </c>
      <c r="BE2" s="62"/>
      <c r="BF2" s="75"/>
      <c r="BG2" s="62" t="s">
        <v>7224</v>
      </c>
      <c r="BH2" s="507"/>
      <c r="BI2" s="507"/>
      <c r="BJ2" s="507"/>
      <c r="BK2" s="507"/>
    </row>
    <row r="3" s="2" customFormat="1" ht="44.25" customHeight="1">
      <c r="A3" s="58"/>
      <c r="B3" s="58" t="s">
        <v>62</v>
      </c>
      <c r="C3" s="58" t="s">
        <v>63</v>
      </c>
      <c r="D3" s="59" t="s">
        <v>64</v>
      </c>
      <c r="E3" s="59" t="s">
        <v>3198</v>
      </c>
      <c r="F3" s="62" t="s">
        <v>3199</v>
      </c>
      <c r="G3" s="62" t="s">
        <v>1049</v>
      </c>
      <c r="H3" s="59" t="s">
        <v>3200</v>
      </c>
      <c r="I3" s="63" t="s">
        <v>617</v>
      </c>
      <c r="J3" s="62" t="s">
        <v>618</v>
      </c>
      <c r="K3" s="64" t="s">
        <v>619</v>
      </c>
      <c r="L3" s="64" t="s">
        <v>7225</v>
      </c>
      <c r="M3" s="64" t="s">
        <v>621</v>
      </c>
      <c r="N3" s="64">
        <v>6988</v>
      </c>
      <c r="O3" s="58" t="s">
        <v>623</v>
      </c>
      <c r="P3" s="58" t="s">
        <v>76</v>
      </c>
      <c r="Q3" s="66" t="s">
        <v>398</v>
      </c>
      <c r="R3" s="115">
        <v>41640</v>
      </c>
      <c r="S3" s="63">
        <v>10</v>
      </c>
      <c r="T3" s="69">
        <f t="shared" si="171"/>
        <v>45292</v>
      </c>
      <c r="U3" s="59" t="s">
        <v>100</v>
      </c>
      <c r="V3" s="71" t="str">
        <f t="shared" si="172"/>
        <v/>
      </c>
      <c r="W3" s="71" t="str">
        <f t="shared" si="173"/>
        <v>%НКПР</v>
      </c>
      <c r="X3" s="63">
        <v>100</v>
      </c>
      <c r="Y3" s="63"/>
      <c r="Z3" s="66" t="s">
        <v>399</v>
      </c>
      <c r="AA3" s="59" t="s">
        <v>400</v>
      </c>
      <c r="AB3" s="63"/>
      <c r="AC3" s="66" t="s">
        <v>399</v>
      </c>
      <c r="AD3" s="64">
        <v>12</v>
      </c>
      <c r="AE3" s="72">
        <v>44885</v>
      </c>
      <c r="AF3" s="73">
        <f t="shared" si="174"/>
        <v>45249</v>
      </c>
      <c r="AG3" s="62" t="s">
        <v>82</v>
      </c>
      <c r="AH3" s="62" t="s">
        <v>83</v>
      </c>
      <c r="AI3" s="66" t="s">
        <v>7226</v>
      </c>
      <c r="AJ3" s="62" t="s">
        <v>143</v>
      </c>
      <c r="AK3" s="73" t="str">
        <f t="shared" ca="1" si="175"/>
        <v>ЗАМЕНИТЬ</v>
      </c>
      <c r="AL3" s="66"/>
      <c r="AM3" s="66" t="s">
        <v>86</v>
      </c>
      <c r="AN3" s="66" t="s">
        <v>87</v>
      </c>
      <c r="AO3" s="66" t="s">
        <v>88</v>
      </c>
      <c r="AP3" s="63" t="s">
        <v>711</v>
      </c>
      <c r="AQ3" s="74"/>
      <c r="AR3" s="73"/>
      <c r="AS3" s="66" t="s">
        <v>91</v>
      </c>
      <c r="AT3" s="58" t="s">
        <v>385</v>
      </c>
      <c r="AU3" s="58"/>
      <c r="AV3" s="62"/>
      <c r="AW3" s="62" t="s">
        <v>7227</v>
      </c>
      <c r="AX3" s="58"/>
      <c r="AY3" s="58"/>
      <c r="AZ3" s="58"/>
      <c r="BA3" s="62"/>
      <c r="BB3" s="62" t="s">
        <v>403</v>
      </c>
      <c r="BC3" s="62" t="s">
        <v>404</v>
      </c>
      <c r="BD3" s="66">
        <v>3160</v>
      </c>
      <c r="BE3" s="62"/>
      <c r="BF3" s="75"/>
      <c r="BG3" s="71" t="s">
        <v>648</v>
      </c>
      <c r="BH3" s="123"/>
      <c r="BI3" s="71"/>
      <c r="BJ3" s="123"/>
      <c r="BK3" s="123"/>
    </row>
    <row r="4" ht="40.5" customHeight="1">
      <c r="A4" s="58"/>
      <c r="B4" s="58" t="s">
        <v>62</v>
      </c>
      <c r="C4" s="58" t="s">
        <v>63</v>
      </c>
      <c r="D4" s="59" t="s">
        <v>64</v>
      </c>
      <c r="E4" s="59">
        <v>600</v>
      </c>
      <c r="F4" s="62" t="s">
        <v>5186</v>
      </c>
      <c r="G4" s="71"/>
      <c r="H4" s="71"/>
      <c r="I4" s="63" t="s">
        <v>5260</v>
      </c>
      <c r="J4" s="62" t="s">
        <v>5357</v>
      </c>
      <c r="K4" s="64" t="s">
        <v>5262</v>
      </c>
      <c r="L4" s="64" t="s">
        <v>5263</v>
      </c>
      <c r="M4" s="64" t="s">
        <v>5264</v>
      </c>
      <c r="N4" s="71">
        <v>1033</v>
      </c>
      <c r="O4" s="58" t="s">
        <v>5265</v>
      </c>
      <c r="P4" s="58" t="s">
        <v>76</v>
      </c>
      <c r="Q4" s="66" t="s">
        <v>1193</v>
      </c>
      <c r="R4" s="115">
        <v>44550</v>
      </c>
      <c r="S4" s="63">
        <v>12</v>
      </c>
      <c r="T4" s="69">
        <v>45645</v>
      </c>
      <c r="U4" s="71">
        <v>-2</v>
      </c>
      <c r="V4" s="71" t="s">
        <v>994</v>
      </c>
      <c r="W4" s="71" t="s">
        <v>994</v>
      </c>
      <c r="X4" s="71">
        <v>2</v>
      </c>
      <c r="Y4" s="71" t="s">
        <v>994</v>
      </c>
      <c r="Z4" s="71" t="s">
        <v>994</v>
      </c>
      <c r="AA4" s="59" t="s">
        <v>5267</v>
      </c>
      <c r="AB4" s="71"/>
      <c r="AC4" s="66" t="s">
        <v>141</v>
      </c>
      <c r="AD4" s="71">
        <v>24</v>
      </c>
      <c r="AE4" s="73">
        <v>44550</v>
      </c>
      <c r="AF4" s="73">
        <f t="shared" si="174"/>
        <v>45279</v>
      </c>
      <c r="AG4" s="62" t="s">
        <v>82</v>
      </c>
      <c r="AH4" s="316" t="s">
        <v>83</v>
      </c>
      <c r="AI4" s="71" t="s">
        <v>7228</v>
      </c>
      <c r="AJ4" s="62" t="s">
        <v>295</v>
      </c>
      <c r="AK4" s="73" t="str">
        <f t="shared" ref="AK4:AK5" ca="1" si="176">IF(AE4=0,"нет данных",IF(TODAY()&lt;AF4-30,"поверен",IF(TODAY()&gt;AF4,"ПРОСРОЧЕН")))</f>
        <v>ПРОСРОЧЕН</v>
      </c>
      <c r="AL4" s="123"/>
      <c r="AM4" s="66" t="s">
        <v>86</v>
      </c>
      <c r="AN4" s="66" t="s">
        <v>7229</v>
      </c>
      <c r="AO4" s="66" t="s">
        <v>88</v>
      </c>
      <c r="AP4" s="71" t="s">
        <v>6963</v>
      </c>
      <c r="AQ4" s="115">
        <v>44803</v>
      </c>
      <c r="AR4" s="123"/>
      <c r="AS4" s="66" t="s">
        <v>91</v>
      </c>
      <c r="AT4" s="71" t="s">
        <v>385</v>
      </c>
      <c r="AU4" s="71"/>
      <c r="AV4" s="115">
        <v>44803</v>
      </c>
      <c r="AW4" s="71" t="s">
        <v>7230</v>
      </c>
      <c r="AX4" s="123"/>
      <c r="AY4" s="123"/>
      <c r="AZ4" s="123"/>
      <c r="BA4" s="123"/>
      <c r="BB4" s="62" t="s">
        <v>5270</v>
      </c>
      <c r="BC4" s="62"/>
      <c r="BD4" s="66"/>
      <c r="BE4" s="123"/>
      <c r="BF4" s="124"/>
      <c r="BG4" s="71" t="s">
        <v>7231</v>
      </c>
      <c r="BH4" s="123"/>
      <c r="BI4" s="528" t="s">
        <v>5271</v>
      </c>
      <c r="BJ4" s="528" t="s">
        <v>5272</v>
      </c>
      <c r="BK4" s="528" t="s">
        <v>5273</v>
      </c>
    </row>
    <row r="5" ht="40.5" customHeight="1">
      <c r="A5" s="33"/>
      <c r="B5" s="33" t="s">
        <v>62</v>
      </c>
      <c r="C5" s="33" t="s">
        <v>63</v>
      </c>
      <c r="D5" s="315" t="s">
        <v>64</v>
      </c>
      <c r="E5" s="315">
        <v>600</v>
      </c>
      <c r="F5" s="316" t="s">
        <v>5186</v>
      </c>
      <c r="G5" s="153"/>
      <c r="H5" s="153"/>
      <c r="I5" s="317" t="s">
        <v>5260</v>
      </c>
      <c r="J5" s="316" t="s">
        <v>5357</v>
      </c>
      <c r="K5" s="318" t="s">
        <v>5262</v>
      </c>
      <c r="L5" s="318" t="s">
        <v>5263</v>
      </c>
      <c r="M5" s="318" t="s">
        <v>5264</v>
      </c>
      <c r="N5" s="153">
        <v>1032</v>
      </c>
      <c r="O5" s="33" t="s">
        <v>5265</v>
      </c>
      <c r="P5" s="33" t="s">
        <v>76</v>
      </c>
      <c r="Q5" s="320" t="s">
        <v>1193</v>
      </c>
      <c r="R5" s="499">
        <v>44550</v>
      </c>
      <c r="S5" s="317">
        <v>12</v>
      </c>
      <c r="T5" s="322">
        <v>45645</v>
      </c>
      <c r="U5" s="153">
        <v>-2</v>
      </c>
      <c r="V5" s="153" t="s">
        <v>994</v>
      </c>
      <c r="W5" s="153" t="s">
        <v>994</v>
      </c>
      <c r="X5" s="153">
        <v>2</v>
      </c>
      <c r="Y5" s="153" t="s">
        <v>994</v>
      </c>
      <c r="Z5" s="153" t="s">
        <v>994</v>
      </c>
      <c r="AA5" s="315" t="s">
        <v>5267</v>
      </c>
      <c r="AB5" s="153"/>
      <c r="AC5" s="320" t="s">
        <v>141</v>
      </c>
      <c r="AD5" s="153">
        <v>24</v>
      </c>
      <c r="AE5" s="323">
        <v>44550</v>
      </c>
      <c r="AF5" s="323">
        <f t="shared" si="174"/>
        <v>45279</v>
      </c>
      <c r="AG5" s="316" t="s">
        <v>82</v>
      </c>
      <c r="AH5" s="316" t="s">
        <v>83</v>
      </c>
      <c r="AI5" s="153" t="s">
        <v>7232</v>
      </c>
      <c r="AJ5" s="62" t="s">
        <v>295</v>
      </c>
      <c r="AK5" s="323" t="str">
        <f t="shared" ca="1" si="176"/>
        <v>ПРОСРОЧЕН</v>
      </c>
      <c r="AL5" s="1165"/>
      <c r="AM5" s="320" t="s">
        <v>86</v>
      </c>
      <c r="AN5" s="66" t="s">
        <v>7229</v>
      </c>
      <c r="AO5" s="320" t="s">
        <v>88</v>
      </c>
      <c r="AP5" s="153" t="s">
        <v>6963</v>
      </c>
      <c r="AQ5" s="499">
        <v>44803</v>
      </c>
      <c r="AR5" s="1165"/>
      <c r="AS5" s="320" t="s">
        <v>91</v>
      </c>
      <c r="AT5" s="153" t="s">
        <v>385</v>
      </c>
      <c r="AU5" s="153"/>
      <c r="AV5" s="499">
        <v>44803</v>
      </c>
      <c r="AW5" s="153" t="s">
        <v>7230</v>
      </c>
      <c r="AX5" s="1165"/>
      <c r="AY5" s="1165"/>
      <c r="AZ5" s="1165"/>
      <c r="BA5" s="1165"/>
      <c r="BB5" s="62" t="s">
        <v>5270</v>
      </c>
      <c r="BC5" s="316"/>
      <c r="BD5" s="320"/>
      <c r="BE5" s="1165"/>
      <c r="BF5" s="1166"/>
      <c r="BG5" s="153" t="s">
        <v>7231</v>
      </c>
      <c r="BH5" s="1165"/>
      <c r="BI5" s="74" t="s">
        <v>5271</v>
      </c>
      <c r="BJ5" s="74" t="s">
        <v>5272</v>
      </c>
      <c r="BK5" s="74" t="s">
        <v>5273</v>
      </c>
    </row>
    <row r="6" s="55" customFormat="1" ht="60" customHeight="1">
      <c r="A6" s="58"/>
      <c r="B6" s="58" t="s">
        <v>62</v>
      </c>
      <c r="C6" s="58" t="s">
        <v>63</v>
      </c>
      <c r="D6" s="59" t="s">
        <v>64</v>
      </c>
      <c r="E6" s="59" t="s">
        <v>4693</v>
      </c>
      <c r="F6" s="62" t="s">
        <v>4546</v>
      </c>
      <c r="G6" s="62" t="s">
        <v>857</v>
      </c>
      <c r="H6" s="59" t="s">
        <v>4710</v>
      </c>
      <c r="I6" s="63" t="s">
        <v>577</v>
      </c>
      <c r="J6" s="62" t="s">
        <v>578</v>
      </c>
      <c r="K6" s="64" t="s">
        <v>579</v>
      </c>
      <c r="L6" s="79" t="s">
        <v>580</v>
      </c>
      <c r="M6" s="64" t="s">
        <v>581</v>
      </c>
      <c r="N6" s="64" t="s">
        <v>7233</v>
      </c>
      <c r="O6" s="58" t="s">
        <v>397</v>
      </c>
      <c r="P6" s="58" t="s">
        <v>76</v>
      </c>
      <c r="Q6" s="66" t="s">
        <v>398</v>
      </c>
      <c r="R6" s="115">
        <v>42736</v>
      </c>
      <c r="S6" s="63">
        <v>15</v>
      </c>
      <c r="T6" s="69">
        <f t="shared" si="171"/>
        <v>48214</v>
      </c>
      <c r="U6" s="59" t="s">
        <v>100</v>
      </c>
      <c r="V6" s="71" t="str">
        <f t="shared" si="172"/>
        <v/>
      </c>
      <c r="W6" s="66" t="s">
        <v>399</v>
      </c>
      <c r="X6" s="63">
        <v>100</v>
      </c>
      <c r="Y6" s="63"/>
      <c r="Z6" s="66" t="s">
        <v>399</v>
      </c>
      <c r="AA6" s="59" t="s">
        <v>400</v>
      </c>
      <c r="AB6" s="63"/>
      <c r="AC6" s="66" t="s">
        <v>399</v>
      </c>
      <c r="AD6" s="64">
        <v>24</v>
      </c>
      <c r="AE6" s="72">
        <v>44650</v>
      </c>
      <c r="AF6" s="73">
        <f t="shared" si="174"/>
        <v>45380</v>
      </c>
      <c r="AG6" s="62" t="s">
        <v>82</v>
      </c>
      <c r="AH6" s="62" t="s">
        <v>83</v>
      </c>
      <c r="AI6" s="66" t="s">
        <v>7234</v>
      </c>
      <c r="AJ6" s="62" t="s">
        <v>143</v>
      </c>
      <c r="AK6" s="73" t="str">
        <f t="shared" ref="AK6:AK12" ca="1" si="177">IF(AE6=0,"нет данных",IF(TODAY()&lt;AF6-30,"поверен",IF(TODAY()&gt;AF6,"ЗАМЕНИТЬ","ПРОСРОЧЕН")))</f>
        <v>ЗАМЕНИТЬ</v>
      </c>
      <c r="AL6" s="66"/>
      <c r="AM6" s="66" t="s">
        <v>86</v>
      </c>
      <c r="AN6" s="66" t="s">
        <v>87</v>
      </c>
      <c r="AO6" s="66" t="s">
        <v>88</v>
      </c>
      <c r="AP6" s="63" t="s">
        <v>584</v>
      </c>
      <c r="AQ6" s="74"/>
      <c r="AR6" s="73"/>
      <c r="AS6" s="66" t="s">
        <v>91</v>
      </c>
      <c r="AT6" s="58" t="s">
        <v>385</v>
      </c>
      <c r="AU6" s="58"/>
      <c r="AV6" s="62"/>
      <c r="AW6" s="153" t="s">
        <v>7235</v>
      </c>
      <c r="AX6" s="58"/>
      <c r="AY6" s="58"/>
      <c r="AZ6" s="58"/>
      <c r="BA6" s="62" t="s">
        <v>221</v>
      </c>
      <c r="BB6" s="62" t="s">
        <v>403</v>
      </c>
      <c r="BC6" s="62" t="s">
        <v>404</v>
      </c>
      <c r="BD6" s="66">
        <v>3160</v>
      </c>
      <c r="BE6" s="62"/>
      <c r="BF6" s="75"/>
      <c r="BG6" s="76" t="s">
        <v>2218</v>
      </c>
      <c r="BH6" s="77"/>
      <c r="BI6" s="71"/>
      <c r="BJ6" s="60" t="s">
        <v>407</v>
      </c>
      <c r="BK6" s="71" t="s">
        <v>588</v>
      </c>
    </row>
    <row r="7" ht="54.950000000000003" customHeight="1">
      <c r="A7" s="58"/>
      <c r="B7" s="58" t="s">
        <v>62</v>
      </c>
      <c r="C7" s="58" t="s">
        <v>63</v>
      </c>
      <c r="D7" s="59" t="s">
        <v>64</v>
      </c>
      <c r="E7" s="59">
        <v>275</v>
      </c>
      <c r="F7" s="62" t="s">
        <v>4346</v>
      </c>
      <c r="G7" s="62" t="s">
        <v>389</v>
      </c>
      <c r="H7" s="59" t="s">
        <v>4352</v>
      </c>
      <c r="I7" s="63" t="s">
        <v>391</v>
      </c>
      <c r="J7" s="62" t="s">
        <v>7236</v>
      </c>
      <c r="K7" s="64" t="s">
        <v>393</v>
      </c>
      <c r="L7" s="64" t="s">
        <v>394</v>
      </c>
      <c r="M7" s="64" t="s">
        <v>394</v>
      </c>
      <c r="N7" s="64" t="s">
        <v>7237</v>
      </c>
      <c r="O7" s="58" t="s">
        <v>397</v>
      </c>
      <c r="P7" s="58" t="s">
        <v>76</v>
      </c>
      <c r="Q7" s="66" t="s">
        <v>398</v>
      </c>
      <c r="R7" s="115">
        <v>44267</v>
      </c>
      <c r="S7" s="63">
        <v>12</v>
      </c>
      <c r="T7" s="69">
        <v>48649.400000000001</v>
      </c>
      <c r="U7" s="70" t="s">
        <v>100</v>
      </c>
      <c r="V7" s="71"/>
      <c r="W7" s="66" t="s">
        <v>399</v>
      </c>
      <c r="X7" s="63">
        <v>100</v>
      </c>
      <c r="Y7" s="72"/>
      <c r="Z7" s="66" t="s">
        <v>399</v>
      </c>
      <c r="AA7" s="59" t="s">
        <v>400</v>
      </c>
      <c r="AB7" s="73"/>
      <c r="AC7" s="66" t="s">
        <v>141</v>
      </c>
      <c r="AD7" s="64">
        <v>36</v>
      </c>
      <c r="AE7" s="116">
        <v>44267</v>
      </c>
      <c r="AF7" s="73">
        <v>45362</v>
      </c>
      <c r="AG7" s="62" t="s">
        <v>82</v>
      </c>
      <c r="AH7" s="62" t="s">
        <v>83</v>
      </c>
      <c r="AI7" s="66" t="s">
        <v>7238</v>
      </c>
      <c r="AJ7" s="62" t="s">
        <v>611</v>
      </c>
      <c r="AK7" s="73" t="str">
        <f t="shared" ca="1" si="177"/>
        <v>ЗАМЕНИТЬ</v>
      </c>
      <c r="AL7" s="66"/>
      <c r="AM7" s="66" t="s">
        <v>86</v>
      </c>
      <c r="AN7" s="66" t="s">
        <v>87</v>
      </c>
      <c r="AO7" s="66" t="s">
        <v>88</v>
      </c>
      <c r="AP7" s="63" t="s">
        <v>402</v>
      </c>
      <c r="AQ7" s="66" t="s">
        <v>7239</v>
      </c>
      <c r="AR7" s="66"/>
      <c r="AS7" s="66" t="s">
        <v>91</v>
      </c>
      <c r="AT7" s="58" t="s">
        <v>385</v>
      </c>
      <c r="AU7" s="58"/>
      <c r="AV7" s="62">
        <v>44626</v>
      </c>
      <c r="AW7" s="58" t="s">
        <v>7240</v>
      </c>
      <c r="AX7" s="58"/>
      <c r="AY7" s="58"/>
      <c r="AZ7" s="62"/>
      <c r="BA7" s="62" t="s">
        <v>221</v>
      </c>
      <c r="BB7" s="62" t="s">
        <v>403</v>
      </c>
      <c r="BC7" s="62" t="s">
        <v>404</v>
      </c>
      <c r="BD7" s="66">
        <v>3160</v>
      </c>
      <c r="BE7" s="62"/>
      <c r="BF7" s="75"/>
      <c r="BG7" s="58" t="s">
        <v>7240</v>
      </c>
      <c r="BH7" s="123"/>
      <c r="BI7" s="71" t="s">
        <v>406</v>
      </c>
      <c r="BJ7" s="60" t="s">
        <v>407</v>
      </c>
      <c r="BK7" s="71" t="s">
        <v>408</v>
      </c>
    </row>
    <row r="8" ht="54.950000000000003" customHeight="1">
      <c r="A8" s="58"/>
      <c r="B8" s="58" t="s">
        <v>62</v>
      </c>
      <c r="C8" s="58" t="s">
        <v>63</v>
      </c>
      <c r="D8" s="59" t="s">
        <v>64</v>
      </c>
      <c r="E8" s="59" t="s">
        <v>4693</v>
      </c>
      <c r="F8" s="62" t="s">
        <v>4546</v>
      </c>
      <c r="G8" s="62" t="s">
        <v>857</v>
      </c>
      <c r="H8" s="59" t="s">
        <v>4701</v>
      </c>
      <c r="I8" s="63" t="s">
        <v>577</v>
      </c>
      <c r="J8" s="62" t="s">
        <v>578</v>
      </c>
      <c r="K8" s="64" t="s">
        <v>579</v>
      </c>
      <c r="L8" s="79" t="s">
        <v>580</v>
      </c>
      <c r="M8" s="64" t="s">
        <v>581</v>
      </c>
      <c r="N8" s="64" t="s">
        <v>5082</v>
      </c>
      <c r="O8" s="58" t="s">
        <v>611</v>
      </c>
      <c r="P8" s="58" t="s">
        <v>76</v>
      </c>
      <c r="Q8" s="66" t="s">
        <v>398</v>
      </c>
      <c r="R8" s="115">
        <v>42736</v>
      </c>
      <c r="S8" s="63">
        <v>15</v>
      </c>
      <c r="T8" s="69">
        <f t="shared" si="171"/>
        <v>48214</v>
      </c>
      <c r="U8" s="59" t="s">
        <v>100</v>
      </c>
      <c r="V8" s="71" t="str">
        <f t="shared" si="172"/>
        <v/>
      </c>
      <c r="W8" s="66" t="s">
        <v>399</v>
      </c>
      <c r="X8" s="63">
        <v>100</v>
      </c>
      <c r="Y8" s="63"/>
      <c r="Z8" s="66" t="s">
        <v>399</v>
      </c>
      <c r="AA8" s="59" t="s">
        <v>400</v>
      </c>
      <c r="AB8" s="63"/>
      <c r="AC8" s="66" t="s">
        <v>399</v>
      </c>
      <c r="AD8" s="64">
        <v>24</v>
      </c>
      <c r="AE8" s="72">
        <v>44650</v>
      </c>
      <c r="AF8" s="73">
        <f t="shared" si="174"/>
        <v>45380</v>
      </c>
      <c r="AG8" s="62" t="s">
        <v>82</v>
      </c>
      <c r="AH8" s="62" t="s">
        <v>83</v>
      </c>
      <c r="AI8" s="66" t="s">
        <v>7241</v>
      </c>
      <c r="AJ8" s="62" t="s">
        <v>143</v>
      </c>
      <c r="AK8" s="73" t="str">
        <f t="shared" ca="1" si="177"/>
        <v>ЗАМЕНИТЬ</v>
      </c>
      <c r="AL8" s="66"/>
      <c r="AM8" s="66" t="s">
        <v>86</v>
      </c>
      <c r="AN8" s="66" t="s">
        <v>87</v>
      </c>
      <c r="AO8" s="66" t="s">
        <v>88</v>
      </c>
      <c r="AP8" s="63" t="s">
        <v>584</v>
      </c>
      <c r="AQ8" s="74"/>
      <c r="AR8" s="73"/>
      <c r="AS8" s="66" t="s">
        <v>91</v>
      </c>
      <c r="AT8" s="58" t="s">
        <v>385</v>
      </c>
      <c r="AU8" s="58"/>
      <c r="AV8" s="62"/>
      <c r="AW8" s="58" t="s">
        <v>7240</v>
      </c>
      <c r="AX8" s="58"/>
      <c r="AY8" s="58"/>
      <c r="AZ8" s="58"/>
      <c r="BA8" s="62" t="s">
        <v>221</v>
      </c>
      <c r="BB8" s="62" t="s">
        <v>403</v>
      </c>
      <c r="BC8" s="62" t="s">
        <v>404</v>
      </c>
      <c r="BD8" s="66">
        <v>3160</v>
      </c>
      <c r="BE8" s="62"/>
      <c r="BF8" s="75"/>
      <c r="BG8" s="58" t="s">
        <v>7240</v>
      </c>
      <c r="BH8" s="123"/>
      <c r="BI8" s="71"/>
      <c r="BJ8" s="60" t="s">
        <v>407</v>
      </c>
      <c r="BK8" s="71" t="s">
        <v>588</v>
      </c>
    </row>
    <row r="9" ht="54.950000000000003" customHeight="1">
      <c r="A9" s="58"/>
      <c r="B9" s="58" t="s">
        <v>62</v>
      </c>
      <c r="C9" s="58" t="s">
        <v>63</v>
      </c>
      <c r="D9" s="59" t="s">
        <v>64</v>
      </c>
      <c r="E9" s="59" t="s">
        <v>4545</v>
      </c>
      <c r="F9" s="62" t="s">
        <v>4546</v>
      </c>
      <c r="G9" s="62" t="s">
        <v>4555</v>
      </c>
      <c r="H9" s="59" t="s">
        <v>4556</v>
      </c>
      <c r="I9" s="63" t="s">
        <v>577</v>
      </c>
      <c r="J9" s="62" t="s">
        <v>578</v>
      </c>
      <c r="K9" s="64" t="s">
        <v>579</v>
      </c>
      <c r="L9" s="79" t="s">
        <v>6810</v>
      </c>
      <c r="M9" s="64" t="s">
        <v>581</v>
      </c>
      <c r="N9" s="64" t="s">
        <v>7242</v>
      </c>
      <c r="O9" s="58" t="s">
        <v>397</v>
      </c>
      <c r="P9" s="58" t="s">
        <v>76</v>
      </c>
      <c r="Q9" s="66" t="s">
        <v>398</v>
      </c>
      <c r="R9" s="115">
        <v>42590</v>
      </c>
      <c r="S9" s="63">
        <v>15</v>
      </c>
      <c r="T9" s="69">
        <f t="shared" si="171"/>
        <v>48068</v>
      </c>
      <c r="U9" s="59" t="s">
        <v>100</v>
      </c>
      <c r="V9" s="71" t="str">
        <f t="shared" si="172"/>
        <v/>
      </c>
      <c r="W9" s="71" t="str">
        <f t="shared" si="173"/>
        <v>%НКПР</v>
      </c>
      <c r="X9" s="63">
        <v>100</v>
      </c>
      <c r="Y9" s="63"/>
      <c r="Z9" s="66" t="s">
        <v>399</v>
      </c>
      <c r="AA9" s="59" t="s">
        <v>400</v>
      </c>
      <c r="AB9" s="63"/>
      <c r="AC9" s="66" t="s">
        <v>399</v>
      </c>
      <c r="AD9" s="64">
        <v>24</v>
      </c>
      <c r="AE9" s="72">
        <v>44650</v>
      </c>
      <c r="AF9" s="73">
        <f t="shared" si="174"/>
        <v>45380</v>
      </c>
      <c r="AG9" s="62" t="s">
        <v>82</v>
      </c>
      <c r="AH9" s="62" t="s">
        <v>83</v>
      </c>
      <c r="AI9" s="66" t="s">
        <v>7243</v>
      </c>
      <c r="AJ9" s="62" t="s">
        <v>143</v>
      </c>
      <c r="AK9" s="73" t="str">
        <f t="shared" ca="1" si="177"/>
        <v>ЗАМЕНИТЬ</v>
      </c>
      <c r="AL9" s="66"/>
      <c r="AM9" s="66" t="s">
        <v>86</v>
      </c>
      <c r="AN9" s="66" t="s">
        <v>87</v>
      </c>
      <c r="AO9" s="66" t="s">
        <v>88</v>
      </c>
      <c r="AP9" s="63" t="s">
        <v>584</v>
      </c>
      <c r="AQ9" s="74"/>
      <c r="AR9" s="73"/>
      <c r="AS9" s="66" t="s">
        <v>91</v>
      </c>
      <c r="AT9" s="58" t="s">
        <v>385</v>
      </c>
      <c r="AU9" s="58"/>
      <c r="AV9" s="62"/>
      <c r="AW9" s="58" t="s">
        <v>7240</v>
      </c>
      <c r="AX9" s="58"/>
      <c r="AY9" s="58"/>
      <c r="AZ9" s="58"/>
      <c r="BA9" s="62" t="s">
        <v>221</v>
      </c>
      <c r="BB9" s="62" t="s">
        <v>403</v>
      </c>
      <c r="BC9" s="62" t="s">
        <v>404</v>
      </c>
      <c r="BD9" s="66">
        <v>3160</v>
      </c>
      <c r="BE9" s="62"/>
      <c r="BF9" s="75"/>
      <c r="BG9" s="58" t="s">
        <v>7240</v>
      </c>
      <c r="BH9" s="123"/>
      <c r="BI9" s="71"/>
      <c r="BJ9" s="60" t="s">
        <v>407</v>
      </c>
      <c r="BK9" s="71" t="s">
        <v>588</v>
      </c>
    </row>
    <row r="10" s="55" customFormat="1" ht="60" customHeight="1">
      <c r="A10" s="58"/>
      <c r="B10" s="58" t="s">
        <v>62</v>
      </c>
      <c r="C10" s="58" t="s">
        <v>63</v>
      </c>
      <c r="D10" s="59" t="s">
        <v>64</v>
      </c>
      <c r="E10" s="59">
        <v>282</v>
      </c>
      <c r="F10" s="62" t="s">
        <v>4395</v>
      </c>
      <c r="G10" s="62" t="s">
        <v>4404</v>
      </c>
      <c r="H10" s="59" t="s">
        <v>4405</v>
      </c>
      <c r="I10" s="63" t="s">
        <v>577</v>
      </c>
      <c r="J10" s="62" t="s">
        <v>578</v>
      </c>
      <c r="K10" s="64" t="s">
        <v>579</v>
      </c>
      <c r="L10" s="79" t="s">
        <v>1419</v>
      </c>
      <c r="M10" s="64" t="s">
        <v>581</v>
      </c>
      <c r="N10" s="64" t="s">
        <v>5064</v>
      </c>
      <c r="O10" s="58" t="s">
        <v>397</v>
      </c>
      <c r="P10" s="58" t="s">
        <v>76</v>
      </c>
      <c r="Q10" s="66" t="s">
        <v>398</v>
      </c>
      <c r="R10" s="115">
        <v>42592</v>
      </c>
      <c r="S10" s="63">
        <v>15</v>
      </c>
      <c r="T10" s="69">
        <f t="shared" ref="T10:T31" si="178">R10+S10*365.2</f>
        <v>48070</v>
      </c>
      <c r="U10" s="59" t="s">
        <v>100</v>
      </c>
      <c r="V10" s="71" t="str">
        <f t="shared" ref="V10:W26" si="179">IF(Y10="","",Y10)</f>
        <v/>
      </c>
      <c r="W10" s="71" t="str">
        <f t="shared" ref="W10:W12" si="180">IF(Z10="","",Z10)</f>
        <v>%НКПР</v>
      </c>
      <c r="X10" s="63">
        <v>100</v>
      </c>
      <c r="Y10" s="63"/>
      <c r="Z10" s="66" t="s">
        <v>399</v>
      </c>
      <c r="AA10" s="59" t="s">
        <v>400</v>
      </c>
      <c r="AB10" s="63"/>
      <c r="AC10" s="66" t="s">
        <v>399</v>
      </c>
      <c r="AD10" s="64">
        <v>24</v>
      </c>
      <c r="AE10" s="72">
        <v>44650</v>
      </c>
      <c r="AF10" s="73">
        <f t="shared" ref="AF10:AF26" si="181">IF(AD10=0,0,IF(AE10="","",EDATE(AE10,AD10)-DAY(1)))</f>
        <v>45380</v>
      </c>
      <c r="AG10" s="62" t="s">
        <v>82</v>
      </c>
      <c r="AH10" s="62" t="s">
        <v>83</v>
      </c>
      <c r="AI10" s="66" t="s">
        <v>7244</v>
      </c>
      <c r="AJ10" s="62" t="s">
        <v>143</v>
      </c>
      <c r="AK10" s="73" t="str">
        <f t="shared" ca="1" si="177"/>
        <v>ЗАМЕНИТЬ</v>
      </c>
      <c r="AL10" s="66"/>
      <c r="AM10" s="66" t="s">
        <v>86</v>
      </c>
      <c r="AN10" s="66" t="s">
        <v>87</v>
      </c>
      <c r="AO10" s="66" t="s">
        <v>88</v>
      </c>
      <c r="AP10" s="63" t="s">
        <v>584</v>
      </c>
      <c r="AQ10" s="74" t="s">
        <v>4403</v>
      </c>
      <c r="AR10" s="73"/>
      <c r="AS10" s="66" t="s">
        <v>91</v>
      </c>
      <c r="AT10" s="58" t="s">
        <v>385</v>
      </c>
      <c r="AU10" s="58"/>
      <c r="AV10" s="62"/>
      <c r="AW10" s="58" t="s">
        <v>7245</v>
      </c>
      <c r="AX10" s="58"/>
      <c r="AY10" s="58"/>
      <c r="AZ10" s="58"/>
      <c r="BA10" s="62" t="s">
        <v>221</v>
      </c>
      <c r="BB10" s="62" t="s">
        <v>403</v>
      </c>
      <c r="BC10" s="62" t="s">
        <v>404</v>
      </c>
      <c r="BD10" s="66">
        <v>3160</v>
      </c>
      <c r="BE10" s="62"/>
      <c r="BF10" s="75"/>
      <c r="BG10" s="58" t="s">
        <v>7245</v>
      </c>
      <c r="BH10" s="77"/>
      <c r="BI10" s="71"/>
      <c r="BJ10" s="60" t="s">
        <v>407</v>
      </c>
      <c r="BK10" s="71" t="s">
        <v>588</v>
      </c>
    </row>
    <row r="11" s="55" customFormat="1" ht="60" customHeight="1">
      <c r="A11" s="58"/>
      <c r="B11" s="58" t="s">
        <v>62</v>
      </c>
      <c r="C11" s="58" t="s">
        <v>63</v>
      </c>
      <c r="D11" s="59" t="s">
        <v>64</v>
      </c>
      <c r="E11" s="59">
        <v>282</v>
      </c>
      <c r="F11" s="62" t="s">
        <v>4395</v>
      </c>
      <c r="G11" s="62" t="s">
        <v>4396</v>
      </c>
      <c r="H11" s="59" t="s">
        <v>4397</v>
      </c>
      <c r="I11" s="63" t="s">
        <v>577</v>
      </c>
      <c r="J11" s="62" t="s">
        <v>578</v>
      </c>
      <c r="K11" s="64" t="s">
        <v>579</v>
      </c>
      <c r="L11" s="79" t="s">
        <v>1419</v>
      </c>
      <c r="M11" s="64" t="s">
        <v>581</v>
      </c>
      <c r="N11" s="64" t="s">
        <v>5059</v>
      </c>
      <c r="O11" s="58" t="s">
        <v>397</v>
      </c>
      <c r="P11" s="58" t="s">
        <v>76</v>
      </c>
      <c r="Q11" s="66" t="s">
        <v>398</v>
      </c>
      <c r="R11" s="115">
        <v>42592</v>
      </c>
      <c r="S11" s="63">
        <v>15</v>
      </c>
      <c r="T11" s="69">
        <f t="shared" si="178"/>
        <v>48070</v>
      </c>
      <c r="U11" s="59" t="s">
        <v>100</v>
      </c>
      <c r="V11" s="71" t="str">
        <f t="shared" si="179"/>
        <v/>
      </c>
      <c r="W11" s="71" t="str">
        <f t="shared" si="180"/>
        <v>%НКПР</v>
      </c>
      <c r="X11" s="63">
        <v>100</v>
      </c>
      <c r="Y11" s="63"/>
      <c r="Z11" s="66" t="s">
        <v>399</v>
      </c>
      <c r="AA11" s="59" t="s">
        <v>400</v>
      </c>
      <c r="AB11" s="63"/>
      <c r="AC11" s="66" t="s">
        <v>399</v>
      </c>
      <c r="AD11" s="64">
        <v>24</v>
      </c>
      <c r="AE11" s="72">
        <v>44650</v>
      </c>
      <c r="AF11" s="73">
        <f t="shared" si="181"/>
        <v>45380</v>
      </c>
      <c r="AG11" s="62" t="s">
        <v>82</v>
      </c>
      <c r="AH11" s="62" t="s">
        <v>83</v>
      </c>
      <c r="AI11" s="66" t="s">
        <v>7246</v>
      </c>
      <c r="AJ11" s="62" t="s">
        <v>143</v>
      </c>
      <c r="AK11" s="73" t="str">
        <f t="shared" ca="1" si="177"/>
        <v>ЗАМЕНИТЬ</v>
      </c>
      <c r="AL11" s="66"/>
      <c r="AM11" s="66" t="s">
        <v>86</v>
      </c>
      <c r="AN11" s="66" t="s">
        <v>87</v>
      </c>
      <c r="AO11" s="66" t="s">
        <v>88</v>
      </c>
      <c r="AP11" s="63" t="s">
        <v>584</v>
      </c>
      <c r="AQ11" s="74" t="s">
        <v>4403</v>
      </c>
      <c r="AR11" s="73"/>
      <c r="AS11" s="66" t="s">
        <v>91</v>
      </c>
      <c r="AT11" s="58" t="s">
        <v>385</v>
      </c>
      <c r="AU11" s="58"/>
      <c r="AV11" s="62"/>
      <c r="AW11" s="58" t="s">
        <v>7245</v>
      </c>
      <c r="AX11" s="58"/>
      <c r="AY11" s="58"/>
      <c r="AZ11" s="58"/>
      <c r="BA11" s="62" t="s">
        <v>221</v>
      </c>
      <c r="BB11" s="62" t="s">
        <v>403</v>
      </c>
      <c r="BC11" s="62" t="s">
        <v>404</v>
      </c>
      <c r="BD11" s="66">
        <v>3160</v>
      </c>
      <c r="BE11" s="62"/>
      <c r="BF11" s="75"/>
      <c r="BG11" s="58" t="s">
        <v>7245</v>
      </c>
      <c r="BH11" s="77"/>
      <c r="BI11" s="71"/>
      <c r="BJ11" s="60" t="s">
        <v>407</v>
      </c>
      <c r="BK11" s="71" t="s">
        <v>588</v>
      </c>
    </row>
    <row r="12" s="55" customFormat="1" ht="60" customHeight="1">
      <c r="A12" s="58"/>
      <c r="B12" s="58" t="s">
        <v>62</v>
      </c>
      <c r="C12" s="58" t="s">
        <v>63</v>
      </c>
      <c r="D12" s="59" t="s">
        <v>64</v>
      </c>
      <c r="E12" s="59">
        <v>281</v>
      </c>
      <c r="F12" s="62" t="s">
        <v>4355</v>
      </c>
      <c r="G12" s="62" t="s">
        <v>389</v>
      </c>
      <c r="H12" s="59" t="s">
        <v>4360</v>
      </c>
      <c r="I12" s="63" t="s">
        <v>577</v>
      </c>
      <c r="J12" s="62" t="s">
        <v>578</v>
      </c>
      <c r="K12" s="64" t="s">
        <v>579</v>
      </c>
      <c r="L12" s="79" t="s">
        <v>1419</v>
      </c>
      <c r="M12" s="64" t="s">
        <v>581</v>
      </c>
      <c r="N12" s="64" t="s">
        <v>5070</v>
      </c>
      <c r="O12" s="58" t="s">
        <v>397</v>
      </c>
      <c r="P12" s="58" t="s">
        <v>76</v>
      </c>
      <c r="Q12" s="66" t="s">
        <v>398</v>
      </c>
      <c r="R12" s="115">
        <v>42590</v>
      </c>
      <c r="S12" s="63">
        <v>15</v>
      </c>
      <c r="T12" s="69">
        <f t="shared" si="178"/>
        <v>48068</v>
      </c>
      <c r="U12" s="59" t="s">
        <v>100</v>
      </c>
      <c r="V12" s="71" t="str">
        <f t="shared" si="179"/>
        <v/>
      </c>
      <c r="W12" s="71" t="str">
        <f t="shared" si="180"/>
        <v>%НКПР</v>
      </c>
      <c r="X12" s="63">
        <v>100</v>
      </c>
      <c r="Y12" s="63"/>
      <c r="Z12" s="66" t="s">
        <v>399</v>
      </c>
      <c r="AA12" s="59" t="s">
        <v>400</v>
      </c>
      <c r="AB12" s="63"/>
      <c r="AC12" s="66" t="s">
        <v>399</v>
      </c>
      <c r="AD12" s="64">
        <v>24</v>
      </c>
      <c r="AE12" s="72">
        <v>44650</v>
      </c>
      <c r="AF12" s="73">
        <f t="shared" si="181"/>
        <v>45380</v>
      </c>
      <c r="AG12" s="62" t="s">
        <v>82</v>
      </c>
      <c r="AH12" s="62" t="s">
        <v>83</v>
      </c>
      <c r="AI12" s="66" t="s">
        <v>7247</v>
      </c>
      <c r="AJ12" s="62" t="s">
        <v>143</v>
      </c>
      <c r="AK12" s="73" t="str">
        <f t="shared" ca="1" si="177"/>
        <v>ЗАМЕНИТЬ</v>
      </c>
      <c r="AL12" s="66"/>
      <c r="AM12" s="66" t="s">
        <v>86</v>
      </c>
      <c r="AN12" s="66" t="s">
        <v>87</v>
      </c>
      <c r="AO12" s="66" t="s">
        <v>88</v>
      </c>
      <c r="AP12" s="63" t="s">
        <v>584</v>
      </c>
      <c r="AQ12" s="74" t="s">
        <v>3599</v>
      </c>
      <c r="AR12" s="73"/>
      <c r="AS12" s="66" t="s">
        <v>91</v>
      </c>
      <c r="AT12" s="58" t="s">
        <v>385</v>
      </c>
      <c r="AU12" s="58"/>
      <c r="AV12" s="62">
        <v>44866</v>
      </c>
      <c r="AW12" s="58" t="s">
        <v>7245</v>
      </c>
      <c r="AX12" s="58"/>
      <c r="AY12" s="58"/>
      <c r="AZ12" s="58"/>
      <c r="BA12" s="62" t="s">
        <v>221</v>
      </c>
      <c r="BB12" s="62" t="s">
        <v>403</v>
      </c>
      <c r="BC12" s="62" t="s">
        <v>404</v>
      </c>
      <c r="BD12" s="66">
        <v>3160</v>
      </c>
      <c r="BE12" s="62"/>
      <c r="BF12" s="75"/>
      <c r="BG12" s="58" t="s">
        <v>7245</v>
      </c>
      <c r="BH12" s="77"/>
      <c r="BI12" s="71" t="s">
        <v>406</v>
      </c>
      <c r="BJ12" s="60" t="s">
        <v>407</v>
      </c>
      <c r="BK12" s="71" t="s">
        <v>588</v>
      </c>
    </row>
    <row r="13" s="55" customFormat="1" ht="60" customHeight="1">
      <c r="A13" s="58"/>
      <c r="B13" s="58" t="s">
        <v>62</v>
      </c>
      <c r="C13" s="58" t="s">
        <v>63</v>
      </c>
      <c r="D13" s="59" t="s">
        <v>64</v>
      </c>
      <c r="E13" s="59">
        <v>245</v>
      </c>
      <c r="F13" s="62" t="s">
        <v>3747</v>
      </c>
      <c r="G13" s="62" t="s">
        <v>3748</v>
      </c>
      <c r="H13" s="59" t="s">
        <v>3749</v>
      </c>
      <c r="I13" s="63" t="s">
        <v>3750</v>
      </c>
      <c r="J13" s="62" t="s">
        <v>3751</v>
      </c>
      <c r="K13" s="64" t="s">
        <v>3752</v>
      </c>
      <c r="L13" s="64" t="s">
        <v>3753</v>
      </c>
      <c r="M13" s="62" t="s">
        <v>3754</v>
      </c>
      <c r="N13" s="64">
        <v>282792</v>
      </c>
      <c r="O13" s="58" t="s">
        <v>3755</v>
      </c>
      <c r="P13" s="58" t="s">
        <v>154</v>
      </c>
      <c r="Q13" s="66" t="s">
        <v>289</v>
      </c>
      <c r="R13" s="115">
        <v>42103</v>
      </c>
      <c r="S13" s="62"/>
      <c r="T13" s="69">
        <v>42103</v>
      </c>
      <c r="U13" s="59"/>
      <c r="V13" s="71"/>
      <c r="W13" s="71"/>
      <c r="X13" s="63"/>
      <c r="Y13" s="63"/>
      <c r="Z13" s="66"/>
      <c r="AA13" s="59" t="s">
        <v>3756</v>
      </c>
      <c r="AB13" s="63"/>
      <c r="AC13" s="66"/>
      <c r="AD13" s="64">
        <v>48</v>
      </c>
      <c r="AE13" s="72">
        <v>45545</v>
      </c>
      <c r="AF13" s="73">
        <v>47005</v>
      </c>
      <c r="AG13" s="62" t="s">
        <v>82</v>
      </c>
      <c r="AH13" s="62" t="s">
        <v>83</v>
      </c>
      <c r="AI13" s="66" t="s">
        <v>3757</v>
      </c>
      <c r="AJ13" s="62" t="s">
        <v>85</v>
      </c>
      <c r="AK13" s="73" t="s">
        <v>6520</v>
      </c>
      <c r="AL13" s="66"/>
      <c r="AM13" s="66" t="s">
        <v>86</v>
      </c>
      <c r="AN13" s="66" t="s">
        <v>87</v>
      </c>
      <c r="AO13" s="66" t="s">
        <v>88</v>
      </c>
      <c r="AP13" s="63"/>
      <c r="AQ13" s="74"/>
      <c r="AR13" s="73"/>
      <c r="AS13" s="66" t="s">
        <v>91</v>
      </c>
      <c r="AT13" s="58" t="s">
        <v>385</v>
      </c>
      <c r="AU13" s="58"/>
      <c r="AV13" s="62"/>
      <c r="AW13" s="62"/>
      <c r="AX13" s="58"/>
      <c r="AY13" s="58"/>
      <c r="AZ13" s="58"/>
      <c r="BA13" s="62"/>
      <c r="BB13" s="62" t="s">
        <v>297</v>
      </c>
      <c r="BC13" s="62" t="s">
        <v>298</v>
      </c>
      <c r="BD13" s="66">
        <v>2903</v>
      </c>
      <c r="BE13" s="62"/>
      <c r="BF13" s="75"/>
      <c r="BG13" s="76" t="s">
        <v>3758</v>
      </c>
      <c r="BH13" s="77"/>
      <c r="BI13" s="71"/>
      <c r="BJ13" s="71"/>
      <c r="BK13" s="71"/>
    </row>
    <row r="14" s="95" customFormat="1" ht="60" customHeight="1">
      <c r="A14" s="58"/>
      <c r="B14" s="58" t="s">
        <v>62</v>
      </c>
      <c r="C14" s="58" t="s">
        <v>63</v>
      </c>
      <c r="D14" s="59" t="s">
        <v>64</v>
      </c>
      <c r="E14" s="59">
        <v>245</v>
      </c>
      <c r="F14" s="62" t="s">
        <v>3747</v>
      </c>
      <c r="G14" s="62" t="s">
        <v>3797</v>
      </c>
      <c r="H14" s="59" t="s">
        <v>3798</v>
      </c>
      <c r="I14" s="63" t="s">
        <v>3750</v>
      </c>
      <c r="J14" s="62" t="s">
        <v>3751</v>
      </c>
      <c r="K14" s="64" t="s">
        <v>3752</v>
      </c>
      <c r="L14" s="64" t="s">
        <v>3753</v>
      </c>
      <c r="M14" s="62" t="s">
        <v>3754</v>
      </c>
      <c r="N14" s="64">
        <v>282793</v>
      </c>
      <c r="O14" s="58" t="s">
        <v>3755</v>
      </c>
      <c r="P14" s="58" t="s">
        <v>154</v>
      </c>
      <c r="Q14" s="66" t="s">
        <v>289</v>
      </c>
      <c r="R14" s="116">
        <v>42102</v>
      </c>
      <c r="S14" s="62"/>
      <c r="T14" s="69">
        <v>42102</v>
      </c>
      <c r="U14" s="59"/>
      <c r="V14" s="58"/>
      <c r="W14" s="58"/>
      <c r="X14" s="63"/>
      <c r="Y14" s="63"/>
      <c r="Z14" s="66"/>
      <c r="AA14" s="59" t="s">
        <v>3756</v>
      </c>
      <c r="AB14" s="63"/>
      <c r="AC14" s="66"/>
      <c r="AD14" s="64">
        <v>48</v>
      </c>
      <c r="AE14" s="72">
        <v>45545</v>
      </c>
      <c r="AF14" s="73">
        <v>47005</v>
      </c>
      <c r="AG14" s="62" t="s">
        <v>82</v>
      </c>
      <c r="AH14" s="62" t="s">
        <v>83</v>
      </c>
      <c r="AI14" s="66" t="s">
        <v>3799</v>
      </c>
      <c r="AJ14" s="62" t="s">
        <v>85</v>
      </c>
      <c r="AK14" s="73" t="s">
        <v>6520</v>
      </c>
      <c r="AL14" s="66"/>
      <c r="AM14" s="66" t="s">
        <v>86</v>
      </c>
      <c r="AN14" s="66" t="s">
        <v>87</v>
      </c>
      <c r="AO14" s="66" t="s">
        <v>88</v>
      </c>
      <c r="AP14" s="63"/>
      <c r="AQ14" s="74"/>
      <c r="AR14" s="73"/>
      <c r="AS14" s="66" t="s">
        <v>91</v>
      </c>
      <c r="AT14" s="58" t="s">
        <v>385</v>
      </c>
      <c r="AU14" s="58"/>
      <c r="AV14" s="62"/>
      <c r="AW14" s="62"/>
      <c r="AX14" s="58"/>
      <c r="AY14" s="58"/>
      <c r="AZ14" s="58"/>
      <c r="BA14" s="62"/>
      <c r="BB14" s="62" t="s">
        <v>297</v>
      </c>
      <c r="BC14" s="62" t="s">
        <v>298</v>
      </c>
      <c r="BD14" s="66">
        <v>2903</v>
      </c>
      <c r="BE14" s="62"/>
      <c r="BF14" s="75"/>
      <c r="BG14" s="76" t="s">
        <v>3758</v>
      </c>
      <c r="BH14" s="128"/>
      <c r="BI14" s="58"/>
      <c r="BJ14" s="58"/>
      <c r="BK14" s="58"/>
    </row>
    <row r="15" s="1167" customFormat="1" ht="52.5" customHeight="1">
      <c r="A15" s="842"/>
      <c r="B15" s="842" t="s">
        <v>62</v>
      </c>
      <c r="C15" s="842" t="s">
        <v>63</v>
      </c>
      <c r="D15" s="843" t="s">
        <v>64</v>
      </c>
      <c r="E15" s="843" t="s">
        <v>4545</v>
      </c>
      <c r="F15" s="844" t="s">
        <v>4546</v>
      </c>
      <c r="G15" s="844" t="s">
        <v>4555</v>
      </c>
      <c r="H15" s="843" t="s">
        <v>4556</v>
      </c>
      <c r="I15" s="852" t="s">
        <v>1051</v>
      </c>
      <c r="J15" s="844" t="s">
        <v>1052</v>
      </c>
      <c r="K15" s="847" t="s">
        <v>579</v>
      </c>
      <c r="L15" s="847" t="s">
        <v>1053</v>
      </c>
      <c r="M15" s="847" t="s">
        <v>1053</v>
      </c>
      <c r="N15" s="847">
        <v>22758</v>
      </c>
      <c r="O15" s="842" t="s">
        <v>1055</v>
      </c>
      <c r="P15" s="842" t="s">
        <v>76</v>
      </c>
      <c r="Q15" s="850" t="s">
        <v>398</v>
      </c>
      <c r="R15" s="851">
        <v>44886</v>
      </c>
      <c r="S15" s="852">
        <v>15</v>
      </c>
      <c r="T15" s="844">
        <v>50366</v>
      </c>
      <c r="U15" s="843" t="s">
        <v>100</v>
      </c>
      <c r="V15" s="842" t="str">
        <f t="shared" si="179"/>
        <v/>
      </c>
      <c r="W15" s="842" t="str">
        <f t="shared" si="179"/>
        <v>%НКПР</v>
      </c>
      <c r="X15" s="852">
        <v>50</v>
      </c>
      <c r="Y15" s="852"/>
      <c r="Z15" s="850" t="s">
        <v>399</v>
      </c>
      <c r="AA15" s="843" t="s">
        <v>400</v>
      </c>
      <c r="AB15" s="852"/>
      <c r="AC15" s="850" t="s">
        <v>399</v>
      </c>
      <c r="AD15" s="847">
        <v>24</v>
      </c>
      <c r="AE15" s="851">
        <v>44888</v>
      </c>
      <c r="AF15" s="857">
        <f t="shared" si="181"/>
        <v>45618</v>
      </c>
      <c r="AG15" s="844" t="s">
        <v>82</v>
      </c>
      <c r="AH15" s="844" t="s">
        <v>83</v>
      </c>
      <c r="AI15" s="850" t="s">
        <v>7248</v>
      </c>
      <c r="AJ15" s="844" t="s">
        <v>3175</v>
      </c>
      <c r="AK15" s="857" t="str">
        <f t="shared" ref="AK15:AK17" ca="1" si="182">IF(AE15=0,"нет данных",IF(TODAY()&lt;AF15-30,"поверен",IF(TODAY()&gt;AF15,"ЗАМЕНИТЬ","ПРОСРОЧЕН")))</f>
        <v>ЗАМЕНИТЬ</v>
      </c>
      <c r="AL15" s="850"/>
      <c r="AM15" s="850" t="s">
        <v>86</v>
      </c>
      <c r="AN15" s="850" t="s">
        <v>87</v>
      </c>
      <c r="AO15" s="850" t="s">
        <v>88</v>
      </c>
      <c r="AP15" s="852" t="s">
        <v>695</v>
      </c>
      <c r="AQ15" s="894" t="s">
        <v>4704</v>
      </c>
      <c r="AR15" s="857"/>
      <c r="AS15" s="850" t="s">
        <v>91</v>
      </c>
      <c r="AT15" s="842" t="s">
        <v>92</v>
      </c>
      <c r="AU15" s="842"/>
      <c r="AV15" s="894" t="s">
        <v>7249</v>
      </c>
      <c r="AW15" s="844"/>
      <c r="AX15" s="842"/>
      <c r="AY15" s="842"/>
      <c r="AZ15" s="842"/>
      <c r="BA15" s="844"/>
      <c r="BB15" s="844"/>
      <c r="BC15" s="844"/>
      <c r="BD15" s="850"/>
      <c r="BE15" s="844"/>
      <c r="BF15" s="844"/>
      <c r="BG15" s="854" t="s">
        <v>7250</v>
      </c>
      <c r="BH15" s="887"/>
      <c r="BI15" s="842"/>
      <c r="BJ15" s="861" t="s">
        <v>1802</v>
      </c>
      <c r="BK15" s="861" t="s">
        <v>302</v>
      </c>
      <c r="BL15" s="888"/>
      <c r="BM15" s="888"/>
      <c r="BN15" s="888"/>
    </row>
    <row r="16" s="1167" customFormat="1" ht="63" customHeight="1">
      <c r="A16" s="842"/>
      <c r="B16" s="842" t="s">
        <v>62</v>
      </c>
      <c r="C16" s="842" t="s">
        <v>63</v>
      </c>
      <c r="D16" s="843" t="s">
        <v>64</v>
      </c>
      <c r="E16" s="843" t="s">
        <v>3205</v>
      </c>
      <c r="F16" s="844" t="s">
        <v>3206</v>
      </c>
      <c r="G16" s="844" t="s">
        <v>1049</v>
      </c>
      <c r="H16" s="843" t="s">
        <v>3207</v>
      </c>
      <c r="I16" s="852" t="s">
        <v>577</v>
      </c>
      <c r="J16" s="844" t="s">
        <v>578</v>
      </c>
      <c r="K16" s="847" t="s">
        <v>579</v>
      </c>
      <c r="L16" s="847" t="s">
        <v>580</v>
      </c>
      <c r="M16" s="847" t="s">
        <v>581</v>
      </c>
      <c r="N16" s="847" t="s">
        <v>7251</v>
      </c>
      <c r="O16" s="842" t="s">
        <v>2963</v>
      </c>
      <c r="P16" s="842" t="s">
        <v>76</v>
      </c>
      <c r="Q16" s="850" t="s">
        <v>398</v>
      </c>
      <c r="R16" s="1168">
        <v>42804</v>
      </c>
      <c r="S16" s="852">
        <v>15</v>
      </c>
      <c r="T16" s="844">
        <f t="shared" si="178"/>
        <v>48282</v>
      </c>
      <c r="U16" s="843" t="s">
        <v>100</v>
      </c>
      <c r="V16" s="854" t="str">
        <f t="shared" si="179"/>
        <v/>
      </c>
      <c r="W16" s="854" t="str">
        <f t="shared" si="179"/>
        <v>%НКПР</v>
      </c>
      <c r="X16" s="852">
        <v>100</v>
      </c>
      <c r="Y16" s="852"/>
      <c r="Z16" s="850" t="s">
        <v>399</v>
      </c>
      <c r="AA16" s="843" t="s">
        <v>400</v>
      </c>
      <c r="AB16" s="852"/>
      <c r="AC16" s="850" t="s">
        <v>399</v>
      </c>
      <c r="AD16" s="847">
        <v>24</v>
      </c>
      <c r="AE16" s="851">
        <v>44874</v>
      </c>
      <c r="AF16" s="857">
        <f t="shared" si="181"/>
        <v>45604</v>
      </c>
      <c r="AG16" s="844" t="s">
        <v>82</v>
      </c>
      <c r="AH16" s="844" t="s">
        <v>83</v>
      </c>
      <c r="AI16" s="850" t="s">
        <v>7252</v>
      </c>
      <c r="AJ16" s="844" t="s">
        <v>611</v>
      </c>
      <c r="AK16" s="857" t="str">
        <f t="shared" ca="1" si="182"/>
        <v>ЗАМЕНИТЬ</v>
      </c>
      <c r="AL16" s="850"/>
      <c r="AM16" s="850" t="s">
        <v>86</v>
      </c>
      <c r="AN16" s="850" t="s">
        <v>87</v>
      </c>
      <c r="AO16" s="850" t="s">
        <v>88</v>
      </c>
      <c r="AP16" s="852" t="s">
        <v>584</v>
      </c>
      <c r="AQ16" s="894"/>
      <c r="AR16" s="857"/>
      <c r="AS16" s="850" t="s">
        <v>91</v>
      </c>
      <c r="AT16" s="842" t="s">
        <v>385</v>
      </c>
      <c r="AU16" s="842"/>
      <c r="AV16" s="844"/>
      <c r="AW16" s="844"/>
      <c r="AX16" s="842"/>
      <c r="AY16" s="842"/>
      <c r="AZ16" s="842"/>
      <c r="BA16" s="844"/>
      <c r="BB16" s="844" t="s">
        <v>403</v>
      </c>
      <c r="BC16" s="844" t="s">
        <v>404</v>
      </c>
      <c r="BD16" s="850">
        <v>3160</v>
      </c>
      <c r="BE16" s="844"/>
      <c r="BF16" s="844"/>
      <c r="BG16" s="854" t="s">
        <v>7253</v>
      </c>
      <c r="BH16" s="860"/>
      <c r="BI16" s="854"/>
      <c r="BJ16" s="861" t="s">
        <v>407</v>
      </c>
      <c r="BK16" s="854" t="s">
        <v>588</v>
      </c>
    </row>
    <row r="17" ht="63" customHeight="1">
      <c r="A17" s="842"/>
      <c r="B17" s="842" t="s">
        <v>62</v>
      </c>
      <c r="C17" s="842" t="s">
        <v>63</v>
      </c>
      <c r="D17" s="843" t="s">
        <v>64</v>
      </c>
      <c r="E17" s="843" t="s">
        <v>3202</v>
      </c>
      <c r="F17" s="844" t="s">
        <v>3147</v>
      </c>
      <c r="G17" s="844" t="s">
        <v>1049</v>
      </c>
      <c r="H17" s="843" t="s">
        <v>3203</v>
      </c>
      <c r="I17" s="852" t="s">
        <v>577</v>
      </c>
      <c r="J17" s="844" t="s">
        <v>578</v>
      </c>
      <c r="K17" s="847" t="s">
        <v>579</v>
      </c>
      <c r="L17" s="847" t="s">
        <v>580</v>
      </c>
      <c r="M17" s="847" t="s">
        <v>7254</v>
      </c>
      <c r="N17" s="847" t="s">
        <v>7255</v>
      </c>
      <c r="O17" s="842" t="s">
        <v>2963</v>
      </c>
      <c r="P17" s="842" t="s">
        <v>76</v>
      </c>
      <c r="Q17" s="850" t="s">
        <v>398</v>
      </c>
      <c r="R17" s="1168">
        <v>42807</v>
      </c>
      <c r="S17" s="852">
        <v>15</v>
      </c>
      <c r="T17" s="844">
        <f t="shared" si="178"/>
        <v>48285</v>
      </c>
      <c r="U17" s="843" t="s">
        <v>100</v>
      </c>
      <c r="V17" s="854" t="str">
        <f t="shared" si="179"/>
        <v/>
      </c>
      <c r="W17" s="854" t="str">
        <f t="shared" si="179"/>
        <v>%НКПР</v>
      </c>
      <c r="X17" s="852">
        <v>100</v>
      </c>
      <c r="Y17" s="852"/>
      <c r="Z17" s="850" t="s">
        <v>399</v>
      </c>
      <c r="AA17" s="843" t="s">
        <v>400</v>
      </c>
      <c r="AB17" s="852"/>
      <c r="AC17" s="850" t="s">
        <v>399</v>
      </c>
      <c r="AD17" s="847">
        <v>24</v>
      </c>
      <c r="AE17" s="851">
        <v>44874</v>
      </c>
      <c r="AF17" s="857">
        <f t="shared" si="181"/>
        <v>45604</v>
      </c>
      <c r="AG17" s="844" t="s">
        <v>82</v>
      </c>
      <c r="AH17" s="844" t="s">
        <v>83</v>
      </c>
      <c r="AI17" s="850" t="s">
        <v>7256</v>
      </c>
      <c r="AJ17" s="844" t="s">
        <v>611</v>
      </c>
      <c r="AK17" s="857" t="str">
        <f t="shared" ca="1" si="182"/>
        <v>ЗАМЕНИТЬ</v>
      </c>
      <c r="AL17" s="850"/>
      <c r="AM17" s="850" t="s">
        <v>86</v>
      </c>
      <c r="AN17" s="850" t="s">
        <v>87</v>
      </c>
      <c r="AO17" s="850" t="s">
        <v>88</v>
      </c>
      <c r="AP17" s="852" t="s">
        <v>584</v>
      </c>
      <c r="AQ17" s="894" t="s">
        <v>2541</v>
      </c>
      <c r="AR17" s="857"/>
      <c r="AS17" s="850" t="s">
        <v>91</v>
      </c>
      <c r="AT17" s="842" t="s">
        <v>385</v>
      </c>
      <c r="AU17" s="842"/>
      <c r="AV17" s="844"/>
      <c r="AW17" s="844" t="s">
        <v>7257</v>
      </c>
      <c r="AX17" s="842"/>
      <c r="AY17" s="842"/>
      <c r="AZ17" s="842"/>
      <c r="BA17" s="844"/>
      <c r="BB17" s="844" t="s">
        <v>403</v>
      </c>
      <c r="BC17" s="844" t="s">
        <v>404</v>
      </c>
      <c r="BD17" s="850">
        <v>3160</v>
      </c>
      <c r="BE17" s="844"/>
      <c r="BF17" s="844"/>
      <c r="BG17" s="854" t="s">
        <v>7258</v>
      </c>
      <c r="BH17" s="860"/>
      <c r="BI17" s="854"/>
      <c r="BJ17" s="861" t="s">
        <v>407</v>
      </c>
      <c r="BK17" s="854" t="s">
        <v>588</v>
      </c>
    </row>
    <row r="18" ht="126" customHeight="1">
      <c r="A18" s="842"/>
      <c r="B18" s="842" t="s">
        <v>62</v>
      </c>
      <c r="C18" s="842" t="s">
        <v>63</v>
      </c>
      <c r="D18" s="843" t="s">
        <v>64</v>
      </c>
      <c r="E18" s="843" t="s">
        <v>1047</v>
      </c>
      <c r="F18" s="844" t="s">
        <v>1048</v>
      </c>
      <c r="G18" s="844" t="s">
        <v>7259</v>
      </c>
      <c r="H18" s="843" t="s">
        <v>1050</v>
      </c>
      <c r="I18" s="852" t="s">
        <v>617</v>
      </c>
      <c r="J18" s="844" t="s">
        <v>618</v>
      </c>
      <c r="K18" s="847" t="s">
        <v>619</v>
      </c>
      <c r="L18" s="847" t="s">
        <v>620</v>
      </c>
      <c r="M18" s="847" t="s">
        <v>621</v>
      </c>
      <c r="N18" s="847">
        <v>13421</v>
      </c>
      <c r="O18" s="842" t="s">
        <v>7260</v>
      </c>
      <c r="P18" s="842" t="s">
        <v>76</v>
      </c>
      <c r="Q18" s="850" t="s">
        <v>398</v>
      </c>
      <c r="R18" s="894" t="s">
        <v>2949</v>
      </c>
      <c r="S18" s="852">
        <v>10</v>
      </c>
      <c r="T18" s="844">
        <f t="shared" si="178"/>
        <v>46753</v>
      </c>
      <c r="U18" s="843" t="s">
        <v>100</v>
      </c>
      <c r="V18" s="842"/>
      <c r="W18" s="842" t="str">
        <f t="shared" ref="W18:W26" si="183">IF(Z18="","",Z18)</f>
        <v>%НКПР</v>
      </c>
      <c r="X18" s="852">
        <v>100</v>
      </c>
      <c r="Y18" s="852"/>
      <c r="Z18" s="850" t="s">
        <v>399</v>
      </c>
      <c r="AA18" s="843" t="s">
        <v>400</v>
      </c>
      <c r="AB18" s="852"/>
      <c r="AC18" s="850" t="s">
        <v>399</v>
      </c>
      <c r="AD18" s="847">
        <v>12</v>
      </c>
      <c r="AE18" s="851">
        <v>45266</v>
      </c>
      <c r="AF18" s="857">
        <f t="shared" si="181"/>
        <v>45631</v>
      </c>
      <c r="AG18" s="844" t="s">
        <v>82</v>
      </c>
      <c r="AH18" s="844" t="s">
        <v>83</v>
      </c>
      <c r="AI18" s="850" t="s">
        <v>7261</v>
      </c>
      <c r="AJ18" s="844" t="s">
        <v>1338</v>
      </c>
      <c r="AK18" s="857" t="str">
        <f ca="1">IF(AE18=0,"нет данных",IF(TODAY()&lt;AF18-30,"поверен",IF(TODAY()&gt;AF18,"ПРОСРОЧЕН")))</f>
        <v>ПРОСРОЧЕН</v>
      </c>
      <c r="AL18" s="850"/>
      <c r="AM18" s="850" t="s">
        <v>86</v>
      </c>
      <c r="AN18" s="850" t="s">
        <v>87</v>
      </c>
      <c r="AO18" s="850" t="s">
        <v>88</v>
      </c>
      <c r="AP18" s="852" t="s">
        <v>7262</v>
      </c>
      <c r="AQ18" s="894" t="s">
        <v>799</v>
      </c>
      <c r="AR18" s="857"/>
      <c r="AS18" s="850" t="s">
        <v>91</v>
      </c>
      <c r="AT18" s="842" t="s">
        <v>92</v>
      </c>
      <c r="AU18" s="842"/>
      <c r="AV18" s="844"/>
      <c r="AW18" s="844"/>
      <c r="AX18" s="842"/>
      <c r="AY18" s="842"/>
      <c r="AZ18" s="842"/>
      <c r="BA18" s="844"/>
      <c r="BB18" s="844" t="s">
        <v>403</v>
      </c>
      <c r="BC18" s="844" t="s">
        <v>404</v>
      </c>
      <c r="BD18" s="850">
        <v>3160</v>
      </c>
      <c r="BE18" s="844"/>
      <c r="BF18" s="844"/>
      <c r="BG18" s="854" t="s">
        <v>7263</v>
      </c>
      <c r="BH18" s="887"/>
      <c r="BI18" s="842"/>
      <c r="BJ18" s="842"/>
      <c r="BK18" s="842"/>
      <c r="BL18" s="841"/>
      <c r="BM18" s="841"/>
      <c r="BN18" s="841"/>
    </row>
    <row r="19" s="1167" customFormat="1" ht="63" customHeight="1">
      <c r="A19" s="842">
        <f t="shared" ref="A19:A22" ca="1" si="184">IF(ROW()=2,1,INDIRECT("A"&amp;ROW()-1)+1)</f>
        <v>1</v>
      </c>
      <c r="B19" s="842" t="s">
        <v>62</v>
      </c>
      <c r="C19" s="842" t="s">
        <v>63</v>
      </c>
      <c r="D19" s="843" t="s">
        <v>64</v>
      </c>
      <c r="E19" s="843" t="s">
        <v>3170</v>
      </c>
      <c r="F19" s="844" t="s">
        <v>3171</v>
      </c>
      <c r="G19" s="844" t="s">
        <v>857</v>
      </c>
      <c r="H19" s="843" t="s">
        <v>3186</v>
      </c>
      <c r="I19" s="852" t="s">
        <v>1051</v>
      </c>
      <c r="J19" s="844" t="s">
        <v>1052</v>
      </c>
      <c r="K19" s="847" t="s">
        <v>579</v>
      </c>
      <c r="L19" s="847" t="s">
        <v>1053</v>
      </c>
      <c r="M19" s="847" t="s">
        <v>1053</v>
      </c>
      <c r="N19" s="847">
        <v>22762</v>
      </c>
      <c r="O19" s="842" t="s">
        <v>1055</v>
      </c>
      <c r="P19" s="842" t="s">
        <v>76</v>
      </c>
      <c r="Q19" s="850" t="s">
        <v>398</v>
      </c>
      <c r="R19" s="851">
        <v>44888</v>
      </c>
      <c r="S19" s="852">
        <v>15</v>
      </c>
      <c r="T19" s="844">
        <v>50366</v>
      </c>
      <c r="U19" s="843" t="s">
        <v>100</v>
      </c>
      <c r="V19" s="842" t="str">
        <f t="shared" si="179"/>
        <v/>
      </c>
      <c r="W19" s="842" t="str">
        <f t="shared" si="183"/>
        <v>%НКПР</v>
      </c>
      <c r="X19" s="852">
        <v>50</v>
      </c>
      <c r="Y19" s="852"/>
      <c r="Z19" s="850" t="s">
        <v>399</v>
      </c>
      <c r="AA19" s="843" t="s">
        <v>400</v>
      </c>
      <c r="AB19" s="852"/>
      <c r="AC19" s="850" t="s">
        <v>399</v>
      </c>
      <c r="AD19" s="847">
        <v>24</v>
      </c>
      <c r="AE19" s="851">
        <v>44888</v>
      </c>
      <c r="AF19" s="857">
        <f t="shared" si="181"/>
        <v>45618</v>
      </c>
      <c r="AG19" s="844" t="s">
        <v>82</v>
      </c>
      <c r="AH19" s="844" t="s">
        <v>83</v>
      </c>
      <c r="AI19" s="850" t="s">
        <v>7264</v>
      </c>
      <c r="AJ19" s="844" t="s">
        <v>3175</v>
      </c>
      <c r="AK19" s="857" t="str">
        <f t="shared" ref="AK19:AK26" ca="1" si="185">IF(AE19=0,"нет данных",IF(TODAY()&lt;AF19-30,"поверен",IF(TODAY()&gt;AF19,"ЗАМЕНИТЬ","ПРОСРОЧЕН")))</f>
        <v>ЗАМЕНИТЬ</v>
      </c>
      <c r="AL19" s="850"/>
      <c r="AM19" s="850" t="s">
        <v>86</v>
      </c>
      <c r="AN19" s="850" t="s">
        <v>87</v>
      </c>
      <c r="AO19" s="850" t="s">
        <v>88</v>
      </c>
      <c r="AP19" s="852" t="s">
        <v>1801</v>
      </c>
      <c r="AQ19" s="894" t="s">
        <v>7249</v>
      </c>
      <c r="AR19" s="857"/>
      <c r="AS19" s="850" t="s">
        <v>91</v>
      </c>
      <c r="AT19" s="842" t="s">
        <v>92</v>
      </c>
      <c r="AU19" s="842"/>
      <c r="AV19" s="894" t="s">
        <v>7249</v>
      </c>
      <c r="AW19" s="844"/>
      <c r="AX19" s="842"/>
      <c r="AY19" s="842"/>
      <c r="AZ19" s="842"/>
      <c r="BA19" s="844"/>
      <c r="BB19" s="844"/>
      <c r="BC19" s="844"/>
      <c r="BD19" s="850"/>
      <c r="BE19" s="844"/>
      <c r="BF19" s="844"/>
      <c r="BG19" s="854" t="s">
        <v>7265</v>
      </c>
      <c r="BH19" s="887"/>
      <c r="BI19" s="842"/>
      <c r="BJ19" s="861" t="s">
        <v>1802</v>
      </c>
      <c r="BK19" s="861" t="s">
        <v>302</v>
      </c>
      <c r="BL19" s="841"/>
      <c r="BM19" s="841"/>
      <c r="BN19" s="841"/>
    </row>
    <row r="20" ht="63" customHeight="1">
      <c r="A20" s="842">
        <f t="shared" ca="1" si="184"/>
        <v>2</v>
      </c>
      <c r="B20" s="842" t="s">
        <v>62</v>
      </c>
      <c r="C20" s="842" t="s">
        <v>63</v>
      </c>
      <c r="D20" s="843" t="s">
        <v>64</v>
      </c>
      <c r="E20" s="843" t="s">
        <v>3170</v>
      </c>
      <c r="F20" s="844" t="s">
        <v>3171</v>
      </c>
      <c r="G20" s="844" t="s">
        <v>857</v>
      </c>
      <c r="H20" s="843" t="s">
        <v>3181</v>
      </c>
      <c r="I20" s="852" t="s">
        <v>1051</v>
      </c>
      <c r="J20" s="844" t="s">
        <v>1052</v>
      </c>
      <c r="K20" s="847" t="s">
        <v>579</v>
      </c>
      <c r="L20" s="847" t="s">
        <v>1053</v>
      </c>
      <c r="M20" s="847" t="s">
        <v>1053</v>
      </c>
      <c r="N20" s="847">
        <v>22760</v>
      </c>
      <c r="O20" s="842" t="s">
        <v>1055</v>
      </c>
      <c r="P20" s="842" t="s">
        <v>76</v>
      </c>
      <c r="Q20" s="850" t="s">
        <v>398</v>
      </c>
      <c r="R20" s="851">
        <v>44888</v>
      </c>
      <c r="S20" s="852">
        <v>15</v>
      </c>
      <c r="T20" s="882">
        <f t="shared" si="178"/>
        <v>50366</v>
      </c>
      <c r="U20" s="843" t="s">
        <v>100</v>
      </c>
      <c r="V20" s="842" t="str">
        <f t="shared" si="179"/>
        <v/>
      </c>
      <c r="W20" s="842" t="str">
        <f t="shared" si="183"/>
        <v>%НКПР</v>
      </c>
      <c r="X20" s="852">
        <v>50</v>
      </c>
      <c r="Y20" s="852"/>
      <c r="Z20" s="850" t="s">
        <v>399</v>
      </c>
      <c r="AA20" s="843" t="s">
        <v>400</v>
      </c>
      <c r="AB20" s="852"/>
      <c r="AC20" s="850" t="s">
        <v>399</v>
      </c>
      <c r="AD20" s="847">
        <v>24</v>
      </c>
      <c r="AE20" s="851">
        <v>44888</v>
      </c>
      <c r="AF20" s="857">
        <f t="shared" si="181"/>
        <v>45618</v>
      </c>
      <c r="AG20" s="844" t="s">
        <v>82</v>
      </c>
      <c r="AH20" s="844" t="s">
        <v>83</v>
      </c>
      <c r="AI20" s="850" t="s">
        <v>7266</v>
      </c>
      <c r="AJ20" s="844" t="s">
        <v>3175</v>
      </c>
      <c r="AK20" s="857" t="str">
        <f t="shared" ca="1" si="185"/>
        <v>ЗАМЕНИТЬ</v>
      </c>
      <c r="AL20" s="850"/>
      <c r="AM20" s="850" t="s">
        <v>86</v>
      </c>
      <c r="AN20" s="850" t="s">
        <v>87</v>
      </c>
      <c r="AO20" s="850" t="s">
        <v>88</v>
      </c>
      <c r="AP20" s="852" t="s">
        <v>695</v>
      </c>
      <c r="AQ20" s="894" t="s">
        <v>7249</v>
      </c>
      <c r="AR20" s="857"/>
      <c r="AS20" s="850" t="s">
        <v>91</v>
      </c>
      <c r="AT20" s="842" t="s">
        <v>92</v>
      </c>
      <c r="AU20" s="842"/>
      <c r="AV20" s="894" t="s">
        <v>7249</v>
      </c>
      <c r="AW20" s="844"/>
      <c r="AX20" s="842"/>
      <c r="AY20" s="842"/>
      <c r="AZ20" s="842"/>
      <c r="BA20" s="844"/>
      <c r="BB20" s="844"/>
      <c r="BC20" s="844"/>
      <c r="BD20" s="850"/>
      <c r="BE20" s="844"/>
      <c r="BF20" s="844"/>
      <c r="BG20" s="854" t="s">
        <v>7267</v>
      </c>
      <c r="BH20" s="887"/>
      <c r="BI20" s="842"/>
      <c r="BJ20" s="861" t="s">
        <v>1802</v>
      </c>
      <c r="BK20" s="861" t="s">
        <v>302</v>
      </c>
      <c r="BL20" s="841"/>
      <c r="BM20" s="841"/>
      <c r="BN20" s="841"/>
    </row>
    <row r="21" ht="63" customHeight="1">
      <c r="A21" s="842">
        <f t="shared" ca="1" si="184"/>
        <v>3</v>
      </c>
      <c r="B21" s="842" t="s">
        <v>62</v>
      </c>
      <c r="C21" s="842" t="s">
        <v>63</v>
      </c>
      <c r="D21" s="843" t="s">
        <v>64</v>
      </c>
      <c r="E21" s="843" t="s">
        <v>3170</v>
      </c>
      <c r="F21" s="844" t="s">
        <v>3171</v>
      </c>
      <c r="G21" s="844" t="s">
        <v>857</v>
      </c>
      <c r="H21" s="843" t="s">
        <v>3184</v>
      </c>
      <c r="I21" s="852" t="s">
        <v>1051</v>
      </c>
      <c r="J21" s="844" t="s">
        <v>1052</v>
      </c>
      <c r="K21" s="847" t="s">
        <v>579</v>
      </c>
      <c r="L21" s="847" t="s">
        <v>1053</v>
      </c>
      <c r="M21" s="847" t="s">
        <v>1053</v>
      </c>
      <c r="N21" s="847">
        <v>22761</v>
      </c>
      <c r="O21" s="842" t="s">
        <v>1055</v>
      </c>
      <c r="P21" s="842" t="s">
        <v>76</v>
      </c>
      <c r="Q21" s="850" t="s">
        <v>398</v>
      </c>
      <c r="R21" s="851">
        <v>44888</v>
      </c>
      <c r="S21" s="852">
        <v>15</v>
      </c>
      <c r="T21" s="882">
        <f t="shared" si="178"/>
        <v>50366</v>
      </c>
      <c r="U21" s="843" t="s">
        <v>100</v>
      </c>
      <c r="V21" s="842" t="str">
        <f t="shared" si="179"/>
        <v/>
      </c>
      <c r="W21" s="842" t="str">
        <f t="shared" si="183"/>
        <v>%НКПР</v>
      </c>
      <c r="X21" s="852">
        <v>50</v>
      </c>
      <c r="Y21" s="852"/>
      <c r="Z21" s="850" t="s">
        <v>399</v>
      </c>
      <c r="AA21" s="843" t="s">
        <v>400</v>
      </c>
      <c r="AB21" s="852"/>
      <c r="AC21" s="850" t="s">
        <v>399</v>
      </c>
      <c r="AD21" s="847">
        <v>24</v>
      </c>
      <c r="AE21" s="851">
        <v>44888</v>
      </c>
      <c r="AF21" s="857">
        <f t="shared" si="181"/>
        <v>45618</v>
      </c>
      <c r="AG21" s="844" t="s">
        <v>82</v>
      </c>
      <c r="AH21" s="844" t="s">
        <v>83</v>
      </c>
      <c r="AI21" s="850" t="s">
        <v>7268</v>
      </c>
      <c r="AJ21" s="844" t="s">
        <v>3175</v>
      </c>
      <c r="AK21" s="857" t="str">
        <f t="shared" ca="1" si="185"/>
        <v>ЗАМЕНИТЬ</v>
      </c>
      <c r="AL21" s="850"/>
      <c r="AM21" s="850" t="s">
        <v>86</v>
      </c>
      <c r="AN21" s="850" t="s">
        <v>87</v>
      </c>
      <c r="AO21" s="850" t="s">
        <v>88</v>
      </c>
      <c r="AP21" s="852" t="s">
        <v>695</v>
      </c>
      <c r="AQ21" s="894" t="s">
        <v>7249</v>
      </c>
      <c r="AR21" s="857"/>
      <c r="AS21" s="850" t="s">
        <v>91</v>
      </c>
      <c r="AT21" s="842" t="s">
        <v>92</v>
      </c>
      <c r="AU21" s="842"/>
      <c r="AV21" s="894" t="s">
        <v>7249</v>
      </c>
      <c r="AW21" s="844"/>
      <c r="AX21" s="842"/>
      <c r="AY21" s="842"/>
      <c r="AZ21" s="842"/>
      <c r="BA21" s="844"/>
      <c r="BB21" s="844"/>
      <c r="BC21" s="844"/>
      <c r="BD21" s="850"/>
      <c r="BE21" s="844"/>
      <c r="BF21" s="844"/>
      <c r="BG21" s="854" t="s">
        <v>7269</v>
      </c>
      <c r="BH21" s="887"/>
      <c r="BI21" s="842"/>
      <c r="BJ21" s="861" t="s">
        <v>1802</v>
      </c>
      <c r="BK21" s="861" t="s">
        <v>302</v>
      </c>
      <c r="BL21" s="888"/>
      <c r="BM21" s="888"/>
      <c r="BN21" s="888"/>
    </row>
    <row r="22" s="1167" customFormat="1" ht="63" customHeight="1">
      <c r="A22" s="842">
        <f t="shared" ca="1" si="184"/>
        <v>4</v>
      </c>
      <c r="B22" s="842" t="s">
        <v>62</v>
      </c>
      <c r="C22" s="842" t="s">
        <v>63</v>
      </c>
      <c r="D22" s="843" t="s">
        <v>64</v>
      </c>
      <c r="E22" s="843" t="s">
        <v>3170</v>
      </c>
      <c r="F22" s="844" t="s">
        <v>3171</v>
      </c>
      <c r="G22" s="844" t="s">
        <v>857</v>
      </c>
      <c r="H22" s="843" t="s">
        <v>3172</v>
      </c>
      <c r="I22" s="852" t="s">
        <v>1051</v>
      </c>
      <c r="J22" s="844" t="s">
        <v>1052</v>
      </c>
      <c r="K22" s="847" t="s">
        <v>579</v>
      </c>
      <c r="L22" s="847" t="s">
        <v>1053</v>
      </c>
      <c r="M22" s="847" t="s">
        <v>1053</v>
      </c>
      <c r="N22" s="878">
        <v>22759</v>
      </c>
      <c r="O22" s="842" t="s">
        <v>1055</v>
      </c>
      <c r="P22" s="842" t="s">
        <v>76</v>
      </c>
      <c r="Q22" s="850" t="s">
        <v>398</v>
      </c>
      <c r="R22" s="851">
        <v>44888</v>
      </c>
      <c r="S22" s="852">
        <v>15</v>
      </c>
      <c r="T22" s="844">
        <v>50366</v>
      </c>
      <c r="U22" s="843" t="s">
        <v>100</v>
      </c>
      <c r="V22" s="842" t="str">
        <f t="shared" si="179"/>
        <v/>
      </c>
      <c r="W22" s="842" t="str">
        <f t="shared" si="183"/>
        <v>%НКПР</v>
      </c>
      <c r="X22" s="852">
        <v>50</v>
      </c>
      <c r="Y22" s="852"/>
      <c r="Z22" s="850" t="s">
        <v>399</v>
      </c>
      <c r="AA22" s="843" t="s">
        <v>400</v>
      </c>
      <c r="AB22" s="880"/>
      <c r="AC22" s="850" t="s">
        <v>399</v>
      </c>
      <c r="AD22" s="847">
        <v>24</v>
      </c>
      <c r="AE22" s="851">
        <v>44888</v>
      </c>
      <c r="AF22" s="881">
        <f t="shared" si="181"/>
        <v>45618</v>
      </c>
      <c r="AG22" s="882" t="s">
        <v>82</v>
      </c>
      <c r="AH22" s="844" t="s">
        <v>83</v>
      </c>
      <c r="AI22" s="850" t="s">
        <v>7270</v>
      </c>
      <c r="AJ22" s="844" t="s">
        <v>3175</v>
      </c>
      <c r="AK22" s="857" t="str">
        <f t="shared" ca="1" si="185"/>
        <v>ЗАМЕНИТЬ</v>
      </c>
      <c r="AL22" s="883"/>
      <c r="AM22" s="850" t="s">
        <v>86</v>
      </c>
      <c r="AN22" s="850" t="s">
        <v>87</v>
      </c>
      <c r="AO22" s="850" t="s">
        <v>88</v>
      </c>
      <c r="AP22" s="852" t="s">
        <v>1801</v>
      </c>
      <c r="AQ22" s="894" t="s">
        <v>7249</v>
      </c>
      <c r="AR22" s="881"/>
      <c r="AS22" s="850" t="s">
        <v>91</v>
      </c>
      <c r="AT22" s="842" t="s">
        <v>92</v>
      </c>
      <c r="AU22" s="842"/>
      <c r="AV22" s="894" t="s">
        <v>7249</v>
      </c>
      <c r="AW22" s="882"/>
      <c r="AX22" s="854"/>
      <c r="AY22" s="854"/>
      <c r="AZ22" s="854"/>
      <c r="BA22" s="882"/>
      <c r="BB22" s="882"/>
      <c r="BC22" s="882"/>
      <c r="BD22" s="883"/>
      <c r="BE22" s="882"/>
      <c r="BF22" s="882"/>
      <c r="BG22" s="854" t="s">
        <v>7271</v>
      </c>
      <c r="BH22" s="860"/>
      <c r="BI22" s="854"/>
      <c r="BJ22" s="861" t="s">
        <v>1802</v>
      </c>
      <c r="BK22" s="861" t="s">
        <v>302</v>
      </c>
    </row>
    <row r="23" s="1094" customFormat="1" ht="73.5">
      <c r="A23" s="33"/>
      <c r="B23" s="33" t="s">
        <v>62</v>
      </c>
      <c r="C23" s="33" t="s">
        <v>63</v>
      </c>
      <c r="D23" s="315" t="s">
        <v>64</v>
      </c>
      <c r="E23" s="315" t="s">
        <v>3190</v>
      </c>
      <c r="F23" s="316" t="s">
        <v>3191</v>
      </c>
      <c r="G23" s="316" t="s">
        <v>3267</v>
      </c>
      <c r="H23" s="315" t="s">
        <v>3268</v>
      </c>
      <c r="I23" s="317" t="s">
        <v>3269</v>
      </c>
      <c r="J23" s="316" t="s">
        <v>3270</v>
      </c>
      <c r="K23" s="318" t="s">
        <v>3271</v>
      </c>
      <c r="L23" s="318" t="s">
        <v>3272</v>
      </c>
      <c r="M23" s="316" t="s">
        <v>3273</v>
      </c>
      <c r="N23" s="318">
        <v>1568834</v>
      </c>
      <c r="O23" s="33" t="s">
        <v>3274</v>
      </c>
      <c r="P23" s="33" t="s">
        <v>3275</v>
      </c>
      <c r="Q23" s="320" t="s">
        <v>289</v>
      </c>
      <c r="R23" s="321">
        <v>43221</v>
      </c>
      <c r="S23" s="317">
        <v>10</v>
      </c>
      <c r="T23" s="316">
        <f t="shared" si="178"/>
        <v>46873</v>
      </c>
      <c r="U23" s="315"/>
      <c r="V23" s="33" t="str">
        <f t="shared" si="179"/>
        <v/>
      </c>
      <c r="W23" s="33" t="str">
        <f t="shared" si="183"/>
        <v/>
      </c>
      <c r="X23" s="317"/>
      <c r="Y23" s="317"/>
      <c r="Z23" s="320"/>
      <c r="AA23" s="315" t="s">
        <v>216</v>
      </c>
      <c r="AB23" s="317"/>
      <c r="AC23" s="317" t="s">
        <v>141</v>
      </c>
      <c r="AD23" s="318">
        <v>12</v>
      </c>
      <c r="AE23" s="346">
        <v>45387</v>
      </c>
      <c r="AF23" s="323">
        <f t="shared" si="181"/>
        <v>45751</v>
      </c>
      <c r="AG23" s="323" t="s">
        <v>82</v>
      </c>
      <c r="AH23" s="316" t="s">
        <v>83</v>
      </c>
      <c r="AI23" s="320" t="s">
        <v>3276</v>
      </c>
      <c r="AJ23" s="316" t="s">
        <v>85</v>
      </c>
      <c r="AK23" s="323" t="str">
        <f t="shared" ca="1" si="185"/>
        <v>ЗАМЕНИТЬ</v>
      </c>
      <c r="AL23" s="320"/>
      <c r="AM23" s="320" t="s">
        <v>86</v>
      </c>
      <c r="AN23" s="320" t="s">
        <v>87</v>
      </c>
      <c r="AO23" s="320"/>
      <c r="AP23" s="317" t="s">
        <v>3277</v>
      </c>
      <c r="AQ23" s="324" t="s">
        <v>3278</v>
      </c>
      <c r="AR23" s="323"/>
      <c r="AS23" s="320" t="s">
        <v>91</v>
      </c>
      <c r="AT23" s="33" t="s">
        <v>385</v>
      </c>
      <c r="AU23" s="33"/>
      <c r="AV23" s="316">
        <v>45167</v>
      </c>
      <c r="AW23" s="316"/>
      <c r="AX23" s="33"/>
      <c r="AY23" s="33"/>
      <c r="AZ23" s="33"/>
      <c r="BA23" s="316"/>
      <c r="BB23" s="316" t="s">
        <v>297</v>
      </c>
      <c r="BC23" s="316" t="s">
        <v>298</v>
      </c>
      <c r="BD23" s="316"/>
      <c r="BE23" s="316"/>
      <c r="BF23" s="316"/>
      <c r="BG23" s="1169" t="s">
        <v>3279</v>
      </c>
      <c r="BH23" s="1170"/>
      <c r="BI23" s="33" t="s">
        <v>406</v>
      </c>
      <c r="BJ23" s="324" t="s">
        <v>3280</v>
      </c>
      <c r="BK23" s="33" t="s">
        <v>408</v>
      </c>
      <c r="BL23" s="329"/>
      <c r="BM23" s="195"/>
      <c r="BN23" s="195"/>
    </row>
    <row r="24" s="1094" customFormat="1" ht="73.5">
      <c r="A24" s="33"/>
      <c r="B24" s="33" t="s">
        <v>62</v>
      </c>
      <c r="C24" s="33" t="s">
        <v>63</v>
      </c>
      <c r="D24" s="315" t="s">
        <v>64</v>
      </c>
      <c r="E24" s="315" t="s">
        <v>3190</v>
      </c>
      <c r="F24" s="316" t="s">
        <v>3191</v>
      </c>
      <c r="G24" s="316" t="s">
        <v>3281</v>
      </c>
      <c r="H24" s="315" t="s">
        <v>3282</v>
      </c>
      <c r="I24" s="317" t="s">
        <v>3269</v>
      </c>
      <c r="J24" s="316" t="s">
        <v>3270</v>
      </c>
      <c r="K24" s="318" t="s">
        <v>3271</v>
      </c>
      <c r="L24" s="318" t="s">
        <v>3272</v>
      </c>
      <c r="M24" s="316" t="s">
        <v>3273</v>
      </c>
      <c r="N24" s="318">
        <v>1568831</v>
      </c>
      <c r="O24" s="33" t="s">
        <v>3274</v>
      </c>
      <c r="P24" s="33" t="s">
        <v>3275</v>
      </c>
      <c r="Q24" s="320" t="s">
        <v>289</v>
      </c>
      <c r="R24" s="499">
        <v>43221</v>
      </c>
      <c r="S24" s="317">
        <v>10</v>
      </c>
      <c r="T24" s="316">
        <f t="shared" si="178"/>
        <v>46873</v>
      </c>
      <c r="U24" s="315"/>
      <c r="V24" s="153" t="str">
        <f t="shared" si="179"/>
        <v/>
      </c>
      <c r="W24" s="153" t="str">
        <f t="shared" si="183"/>
        <v/>
      </c>
      <c r="X24" s="317"/>
      <c r="Y24" s="317"/>
      <c r="Z24" s="320"/>
      <c r="AA24" s="315" t="s">
        <v>216</v>
      </c>
      <c r="AB24" s="317"/>
      <c r="AC24" s="317" t="s">
        <v>141</v>
      </c>
      <c r="AD24" s="318">
        <v>12</v>
      </c>
      <c r="AE24" s="346">
        <v>45373</v>
      </c>
      <c r="AF24" s="323">
        <f t="shared" si="181"/>
        <v>45737</v>
      </c>
      <c r="AG24" s="323" t="s">
        <v>82</v>
      </c>
      <c r="AH24" s="316" t="s">
        <v>83</v>
      </c>
      <c r="AI24" s="320" t="s">
        <v>3283</v>
      </c>
      <c r="AJ24" s="316" t="s">
        <v>85</v>
      </c>
      <c r="AK24" s="323" t="str">
        <f t="shared" ca="1" si="185"/>
        <v>ЗАМЕНИТЬ</v>
      </c>
      <c r="AL24" s="320"/>
      <c r="AM24" s="320" t="s">
        <v>86</v>
      </c>
      <c r="AN24" s="320" t="s">
        <v>87</v>
      </c>
      <c r="AO24" s="320"/>
      <c r="AP24" s="317" t="s">
        <v>3277</v>
      </c>
      <c r="AQ24" s="324" t="s">
        <v>3278</v>
      </c>
      <c r="AR24" s="323"/>
      <c r="AS24" s="320" t="s">
        <v>91</v>
      </c>
      <c r="AT24" s="33" t="s">
        <v>385</v>
      </c>
      <c r="AU24" s="33"/>
      <c r="AV24" s="316">
        <v>45167</v>
      </c>
      <c r="AW24" s="316"/>
      <c r="AX24" s="33"/>
      <c r="AY24" s="33"/>
      <c r="AZ24" s="33"/>
      <c r="BA24" s="316"/>
      <c r="BB24" s="316" t="s">
        <v>297</v>
      </c>
      <c r="BC24" s="316" t="s">
        <v>298</v>
      </c>
      <c r="BD24" s="316"/>
      <c r="BE24" s="316"/>
      <c r="BF24" s="316"/>
      <c r="BG24" s="1169" t="s">
        <v>3279</v>
      </c>
      <c r="BH24" s="173"/>
      <c r="BI24" s="153" t="s">
        <v>406</v>
      </c>
      <c r="BJ24" s="171" t="s">
        <v>3280</v>
      </c>
      <c r="BK24" s="153" t="s">
        <v>408</v>
      </c>
      <c r="BL24" s="152"/>
      <c r="BM24" s="152"/>
      <c r="BN24" s="152"/>
    </row>
    <row r="25" s="1094" customFormat="1" ht="73.5">
      <c r="A25" s="33"/>
      <c r="B25" s="33" t="s">
        <v>62</v>
      </c>
      <c r="C25" s="33" t="s">
        <v>63</v>
      </c>
      <c r="D25" s="315" t="s">
        <v>64</v>
      </c>
      <c r="E25" s="315" t="s">
        <v>3190</v>
      </c>
      <c r="F25" s="316" t="s">
        <v>3191</v>
      </c>
      <c r="G25" s="316" t="s">
        <v>3284</v>
      </c>
      <c r="H25" s="315" t="s">
        <v>3285</v>
      </c>
      <c r="I25" s="317" t="s">
        <v>3269</v>
      </c>
      <c r="J25" s="316" t="s">
        <v>3270</v>
      </c>
      <c r="K25" s="318" t="s">
        <v>3271</v>
      </c>
      <c r="L25" s="318" t="s">
        <v>3272</v>
      </c>
      <c r="M25" s="316" t="s">
        <v>3273</v>
      </c>
      <c r="N25" s="318">
        <v>1568830</v>
      </c>
      <c r="O25" s="33" t="s">
        <v>3274</v>
      </c>
      <c r="P25" s="33" t="s">
        <v>3275</v>
      </c>
      <c r="Q25" s="320" t="s">
        <v>289</v>
      </c>
      <c r="R25" s="321">
        <v>43221</v>
      </c>
      <c r="S25" s="317">
        <v>10</v>
      </c>
      <c r="T25" s="316">
        <f t="shared" si="178"/>
        <v>46873</v>
      </c>
      <c r="U25" s="315"/>
      <c r="V25" s="33" t="str">
        <f t="shared" si="179"/>
        <v/>
      </c>
      <c r="W25" s="33" t="str">
        <f t="shared" si="183"/>
        <v/>
      </c>
      <c r="X25" s="317"/>
      <c r="Y25" s="317"/>
      <c r="Z25" s="320"/>
      <c r="AA25" s="315" t="s">
        <v>216</v>
      </c>
      <c r="AB25" s="317"/>
      <c r="AC25" s="317" t="s">
        <v>141</v>
      </c>
      <c r="AD25" s="318">
        <v>12</v>
      </c>
      <c r="AE25" s="346">
        <v>45373</v>
      </c>
      <c r="AF25" s="323">
        <f t="shared" si="181"/>
        <v>45737</v>
      </c>
      <c r="AG25" s="323" t="s">
        <v>82</v>
      </c>
      <c r="AH25" s="316" t="s">
        <v>83</v>
      </c>
      <c r="AI25" s="320" t="s">
        <v>3286</v>
      </c>
      <c r="AJ25" s="316" t="s">
        <v>85</v>
      </c>
      <c r="AK25" s="323" t="str">
        <f t="shared" ca="1" si="185"/>
        <v>ЗАМЕНИТЬ</v>
      </c>
      <c r="AL25" s="320"/>
      <c r="AM25" s="320" t="s">
        <v>86</v>
      </c>
      <c r="AN25" s="320" t="s">
        <v>87</v>
      </c>
      <c r="AO25" s="320"/>
      <c r="AP25" s="317" t="s">
        <v>3277</v>
      </c>
      <c r="AQ25" s="324" t="s">
        <v>3278</v>
      </c>
      <c r="AR25" s="323"/>
      <c r="AS25" s="320" t="s">
        <v>91</v>
      </c>
      <c r="AT25" s="33" t="s">
        <v>385</v>
      </c>
      <c r="AU25" s="33"/>
      <c r="AV25" s="316">
        <v>45167</v>
      </c>
      <c r="AW25" s="316"/>
      <c r="AX25" s="33"/>
      <c r="AY25" s="33"/>
      <c r="AZ25" s="33"/>
      <c r="BA25" s="316"/>
      <c r="BB25" s="316" t="s">
        <v>297</v>
      </c>
      <c r="BC25" s="316" t="s">
        <v>298</v>
      </c>
      <c r="BD25" s="316"/>
      <c r="BE25" s="316"/>
      <c r="BF25" s="316"/>
      <c r="BG25" s="1169" t="s">
        <v>3279</v>
      </c>
      <c r="BH25" s="1170"/>
      <c r="BI25" s="33" t="s">
        <v>406</v>
      </c>
      <c r="BJ25" s="324" t="s">
        <v>3280</v>
      </c>
      <c r="BK25" s="33" t="s">
        <v>408</v>
      </c>
      <c r="BL25" s="195"/>
      <c r="BM25" s="195"/>
      <c r="BN25" s="195"/>
    </row>
    <row r="26" s="1094" customFormat="1" ht="73.5">
      <c r="A26" s="33"/>
      <c r="B26" s="33" t="s">
        <v>62</v>
      </c>
      <c r="C26" s="33" t="s">
        <v>63</v>
      </c>
      <c r="D26" s="315" t="s">
        <v>64</v>
      </c>
      <c r="E26" s="315" t="s">
        <v>3190</v>
      </c>
      <c r="F26" s="316" t="s">
        <v>3191</v>
      </c>
      <c r="G26" s="316" t="s">
        <v>3287</v>
      </c>
      <c r="H26" s="315" t="s">
        <v>3288</v>
      </c>
      <c r="I26" s="317" t="s">
        <v>3269</v>
      </c>
      <c r="J26" s="316" t="s">
        <v>3270</v>
      </c>
      <c r="K26" s="318" t="s">
        <v>3271</v>
      </c>
      <c r="L26" s="318" t="s">
        <v>3272</v>
      </c>
      <c r="M26" s="316" t="s">
        <v>3273</v>
      </c>
      <c r="N26" s="318">
        <v>1568835</v>
      </c>
      <c r="O26" s="33" t="s">
        <v>3274</v>
      </c>
      <c r="P26" s="33" t="s">
        <v>3275</v>
      </c>
      <c r="Q26" s="320" t="s">
        <v>289</v>
      </c>
      <c r="R26" s="321">
        <v>43221</v>
      </c>
      <c r="S26" s="317">
        <v>10</v>
      </c>
      <c r="T26" s="316">
        <f t="shared" si="178"/>
        <v>46873</v>
      </c>
      <c r="U26" s="315"/>
      <c r="V26" s="33" t="str">
        <f t="shared" si="179"/>
        <v/>
      </c>
      <c r="W26" s="33" t="str">
        <f t="shared" si="183"/>
        <v/>
      </c>
      <c r="X26" s="317"/>
      <c r="Y26" s="317"/>
      <c r="Z26" s="320"/>
      <c r="AA26" s="315" t="s">
        <v>216</v>
      </c>
      <c r="AB26" s="317"/>
      <c r="AC26" s="317" t="s">
        <v>141</v>
      </c>
      <c r="AD26" s="318">
        <v>12</v>
      </c>
      <c r="AE26" s="346">
        <v>45373</v>
      </c>
      <c r="AF26" s="323">
        <f t="shared" si="181"/>
        <v>45737</v>
      </c>
      <c r="AG26" s="323" t="s">
        <v>82</v>
      </c>
      <c r="AH26" s="316" t="s">
        <v>83</v>
      </c>
      <c r="AI26" s="320" t="s">
        <v>3289</v>
      </c>
      <c r="AJ26" s="316" t="s">
        <v>85</v>
      </c>
      <c r="AK26" s="323" t="str">
        <f t="shared" ca="1" si="185"/>
        <v>ЗАМЕНИТЬ</v>
      </c>
      <c r="AL26" s="320"/>
      <c r="AM26" s="320" t="s">
        <v>86</v>
      </c>
      <c r="AN26" s="320" t="s">
        <v>87</v>
      </c>
      <c r="AO26" s="320"/>
      <c r="AP26" s="317" t="s">
        <v>3277</v>
      </c>
      <c r="AQ26" s="324" t="s">
        <v>3278</v>
      </c>
      <c r="AR26" s="323"/>
      <c r="AS26" s="320" t="s">
        <v>91</v>
      </c>
      <c r="AT26" s="33" t="s">
        <v>385</v>
      </c>
      <c r="AU26" s="33"/>
      <c r="AV26" s="316">
        <v>45167</v>
      </c>
      <c r="AW26" s="316"/>
      <c r="AX26" s="33"/>
      <c r="AY26" s="33"/>
      <c r="AZ26" s="33"/>
      <c r="BA26" s="316"/>
      <c r="BB26" s="316" t="s">
        <v>297</v>
      </c>
      <c r="BC26" s="316" t="s">
        <v>298</v>
      </c>
      <c r="BD26" s="316"/>
      <c r="BE26" s="316"/>
      <c r="BF26" s="316"/>
      <c r="BG26" s="1169" t="s">
        <v>3279</v>
      </c>
      <c r="BH26" s="1170"/>
      <c r="BI26" s="33" t="s">
        <v>406</v>
      </c>
      <c r="BJ26" s="324" t="s">
        <v>3280</v>
      </c>
      <c r="BK26" s="33" t="s">
        <v>408</v>
      </c>
      <c r="BL26" s="1171"/>
      <c r="BM26" s="195"/>
      <c r="BN26" s="195"/>
    </row>
    <row r="27" ht="94.5">
      <c r="A27" s="37"/>
      <c r="B27" s="37" t="s">
        <v>62</v>
      </c>
      <c r="C27" s="37" t="s">
        <v>63</v>
      </c>
      <c r="D27" s="56" t="s">
        <v>64</v>
      </c>
      <c r="E27" s="56" t="s">
        <v>3170</v>
      </c>
      <c r="F27" s="40" t="s">
        <v>3171</v>
      </c>
      <c r="G27" s="40" t="s">
        <v>857</v>
      </c>
      <c r="H27" s="56" t="s">
        <v>3176</v>
      </c>
      <c r="I27" s="48" t="s">
        <v>1051</v>
      </c>
      <c r="J27" s="40" t="s">
        <v>1052</v>
      </c>
      <c r="K27" s="49" t="s">
        <v>579</v>
      </c>
      <c r="L27" s="49" t="s">
        <v>690</v>
      </c>
      <c r="M27" s="49" t="s">
        <v>691</v>
      </c>
      <c r="N27" s="49" t="s">
        <v>7272</v>
      </c>
      <c r="O27" s="37" t="s">
        <v>692</v>
      </c>
      <c r="P27" s="37" t="s">
        <v>76</v>
      </c>
      <c r="Q27" s="42" t="s">
        <v>398</v>
      </c>
      <c r="R27" s="50">
        <v>44826</v>
      </c>
      <c r="S27" s="48">
        <v>15</v>
      </c>
      <c r="T27" s="118">
        <f t="shared" si="178"/>
        <v>50304</v>
      </c>
      <c r="U27" s="56" t="s">
        <v>100</v>
      </c>
      <c r="V27" s="47" t="str">
        <f t="shared" ref="V27:W30" si="186">IF(Z27="","",Z27)</f>
        <v/>
      </c>
      <c r="W27" s="47" t="str">
        <f t="shared" si="186"/>
        <v>%НКПР</v>
      </c>
      <c r="X27" s="48">
        <v>50</v>
      </c>
      <c r="Y27" s="48"/>
      <c r="Z27" s="48"/>
      <c r="AA27" s="42" t="s">
        <v>399</v>
      </c>
      <c r="AB27" s="42"/>
      <c r="AC27" s="56" t="s">
        <v>400</v>
      </c>
      <c r="AD27" s="48"/>
      <c r="AE27" s="42" t="s">
        <v>399</v>
      </c>
      <c r="AF27" s="49">
        <v>36</v>
      </c>
      <c r="AG27" s="50">
        <v>44826</v>
      </c>
      <c r="AH27" s="51">
        <f t="shared" ref="AH27:AH31" si="187">IF(AF27=0,0,IF(AG27="","",EDATE(AG27,AF27)-DAY(1)))</f>
        <v>45921</v>
      </c>
      <c r="AI27" s="40" t="s">
        <v>82</v>
      </c>
      <c r="AJ27" s="40" t="s">
        <v>83</v>
      </c>
      <c r="AK27" s="42" t="s">
        <v>7273</v>
      </c>
      <c r="AL27" s="37" t="s">
        <v>694</v>
      </c>
      <c r="AM27" s="51" t="str">
        <f t="shared" ref="AM27:AM31" ca="1" si="188">IF(AG27=0,"нет данных",IF(TODAY()&lt;AH27-30,"поверен",IF(TODAY()&gt;AH27,"ЗАМЕНИТЬ","ПРОСРОЧЕН")))</f>
        <v>ЗАМЕНИТЬ</v>
      </c>
      <c r="AN27" s="42"/>
      <c r="AO27" s="42" t="s">
        <v>86</v>
      </c>
      <c r="AP27" s="42" t="s">
        <v>87</v>
      </c>
      <c r="AQ27" s="42" t="s">
        <v>88</v>
      </c>
      <c r="AR27" s="48" t="s">
        <v>695</v>
      </c>
      <c r="AS27" s="41" t="s">
        <v>7274</v>
      </c>
      <c r="AT27" s="51"/>
      <c r="AU27" s="42" t="s">
        <v>91</v>
      </c>
      <c r="AV27" s="37" t="s">
        <v>92</v>
      </c>
      <c r="AW27" s="37"/>
      <c r="AX27" s="40">
        <v>44596</v>
      </c>
      <c r="AY27" s="40"/>
      <c r="AZ27" s="37"/>
      <c r="BA27" s="37"/>
      <c r="BB27" s="37"/>
      <c r="BC27" s="40" t="s">
        <v>343</v>
      </c>
      <c r="BD27" s="40" t="s">
        <v>403</v>
      </c>
      <c r="BE27" s="40" t="s">
        <v>404</v>
      </c>
      <c r="BF27" s="42">
        <v>3160</v>
      </c>
      <c r="BG27" s="40"/>
      <c r="BH27" s="40"/>
      <c r="BI27" s="93"/>
      <c r="BJ27" s="94"/>
      <c r="BK27" s="37"/>
      <c r="BL27" s="38" t="s">
        <v>1066</v>
      </c>
      <c r="BM27" s="38" t="s">
        <v>698</v>
      </c>
    </row>
    <row r="28" s="1094" customFormat="1" ht="94.5">
      <c r="A28" s="33"/>
      <c r="B28" s="33" t="s">
        <v>62</v>
      </c>
      <c r="C28" s="33" t="s">
        <v>63</v>
      </c>
      <c r="D28" s="315" t="s">
        <v>64</v>
      </c>
      <c r="E28" s="315" t="s">
        <v>3190</v>
      </c>
      <c r="F28" s="316" t="s">
        <v>3191</v>
      </c>
      <c r="G28" s="316" t="s">
        <v>1049</v>
      </c>
      <c r="H28" s="315" t="s">
        <v>3192</v>
      </c>
      <c r="I28" s="317" t="s">
        <v>688</v>
      </c>
      <c r="J28" s="316" t="s">
        <v>689</v>
      </c>
      <c r="K28" s="318" t="s">
        <v>579</v>
      </c>
      <c r="L28" s="318" t="s">
        <v>690</v>
      </c>
      <c r="M28" s="318" t="s">
        <v>691</v>
      </c>
      <c r="N28" s="315" t="s">
        <v>7275</v>
      </c>
      <c r="O28" s="33" t="s">
        <v>692</v>
      </c>
      <c r="P28" s="33" t="s">
        <v>76</v>
      </c>
      <c r="Q28" s="320" t="s">
        <v>398</v>
      </c>
      <c r="R28" s="499">
        <v>44805</v>
      </c>
      <c r="S28" s="317">
        <v>15</v>
      </c>
      <c r="T28" s="316">
        <f t="shared" si="178"/>
        <v>50283</v>
      </c>
      <c r="U28" s="315" t="s">
        <v>100</v>
      </c>
      <c r="V28" s="153" t="str">
        <f t="shared" si="186"/>
        <v/>
      </c>
      <c r="W28" s="153" t="str">
        <f t="shared" si="186"/>
        <v>%НКПР</v>
      </c>
      <c r="X28" s="317">
        <v>100</v>
      </c>
      <c r="Y28" s="317"/>
      <c r="Z28" s="317"/>
      <c r="AA28" s="320" t="s">
        <v>399</v>
      </c>
      <c r="AB28" s="320"/>
      <c r="AC28" s="315" t="s">
        <v>400</v>
      </c>
      <c r="AD28" s="317"/>
      <c r="AE28" s="320" t="s">
        <v>399</v>
      </c>
      <c r="AF28" s="318">
        <v>36</v>
      </c>
      <c r="AG28" s="346">
        <v>44826</v>
      </c>
      <c r="AH28" s="323">
        <f t="shared" si="187"/>
        <v>45921</v>
      </c>
      <c r="AI28" s="316" t="s">
        <v>82</v>
      </c>
      <c r="AJ28" s="316" t="s">
        <v>83</v>
      </c>
      <c r="AK28" s="320" t="s">
        <v>7276</v>
      </c>
      <c r="AL28" s="33" t="s">
        <v>694</v>
      </c>
      <c r="AM28" s="323" t="str">
        <f t="shared" ca="1" si="188"/>
        <v>ЗАМЕНИТЬ</v>
      </c>
      <c r="AN28" s="320"/>
      <c r="AO28" s="320" t="s">
        <v>86</v>
      </c>
      <c r="AP28" s="320" t="s">
        <v>87</v>
      </c>
      <c r="AQ28" s="320" t="s">
        <v>88</v>
      </c>
      <c r="AR28" s="317" t="s">
        <v>695</v>
      </c>
      <c r="AS28" s="324" t="s">
        <v>1064</v>
      </c>
      <c r="AT28" s="323"/>
      <c r="AU28" s="320" t="s">
        <v>91</v>
      </c>
      <c r="AV28" s="33" t="s">
        <v>92</v>
      </c>
      <c r="AW28" s="33"/>
      <c r="AX28" s="324" t="s">
        <v>1064</v>
      </c>
      <c r="AY28" s="316"/>
      <c r="AZ28" s="33"/>
      <c r="BA28" s="33"/>
      <c r="BB28" s="33"/>
      <c r="BC28" s="316"/>
      <c r="BD28" s="316" t="s">
        <v>403</v>
      </c>
      <c r="BE28" s="316" t="s">
        <v>404</v>
      </c>
      <c r="BF28" s="320">
        <v>3160</v>
      </c>
      <c r="BG28" s="316" t="s">
        <v>7277</v>
      </c>
      <c r="BH28" s="316"/>
      <c r="BI28" s="326"/>
      <c r="BJ28" s="173"/>
      <c r="BK28" s="171" t="s">
        <v>406</v>
      </c>
      <c r="BL28" s="171" t="s">
        <v>1066</v>
      </c>
      <c r="BM28" s="171" t="s">
        <v>698</v>
      </c>
      <c r="BN28" s="152"/>
      <c r="BO28" s="152"/>
      <c r="BP28" s="152"/>
    </row>
    <row r="29" s="1094" customFormat="1" ht="94.5">
      <c r="A29" s="33"/>
      <c r="B29" s="33" t="s">
        <v>62</v>
      </c>
      <c r="C29" s="33" t="s">
        <v>63</v>
      </c>
      <c r="D29" s="315" t="s">
        <v>64</v>
      </c>
      <c r="E29" s="315" t="s">
        <v>3190</v>
      </c>
      <c r="F29" s="316" t="s">
        <v>3191</v>
      </c>
      <c r="G29" s="316" t="s">
        <v>1049</v>
      </c>
      <c r="H29" s="315" t="s">
        <v>3195</v>
      </c>
      <c r="I29" s="317" t="s">
        <v>688</v>
      </c>
      <c r="J29" s="316" t="s">
        <v>689</v>
      </c>
      <c r="K29" s="318" t="s">
        <v>579</v>
      </c>
      <c r="L29" s="318" t="s">
        <v>690</v>
      </c>
      <c r="M29" s="318" t="s">
        <v>691</v>
      </c>
      <c r="N29" s="315" t="s">
        <v>7278</v>
      </c>
      <c r="O29" s="33" t="s">
        <v>692</v>
      </c>
      <c r="P29" s="33" t="s">
        <v>76</v>
      </c>
      <c r="Q29" s="320" t="s">
        <v>398</v>
      </c>
      <c r="R29" s="499">
        <v>44805</v>
      </c>
      <c r="S29" s="317">
        <v>15</v>
      </c>
      <c r="T29" s="316">
        <f t="shared" si="178"/>
        <v>50283</v>
      </c>
      <c r="U29" s="315" t="s">
        <v>100</v>
      </c>
      <c r="V29" s="153" t="str">
        <f t="shared" si="186"/>
        <v/>
      </c>
      <c r="W29" s="153" t="str">
        <f t="shared" si="186"/>
        <v>%НКПР</v>
      </c>
      <c r="X29" s="317">
        <v>100</v>
      </c>
      <c r="Y29" s="317"/>
      <c r="Z29" s="317"/>
      <c r="AA29" s="320" t="s">
        <v>399</v>
      </c>
      <c r="AB29" s="320"/>
      <c r="AC29" s="315" t="s">
        <v>400</v>
      </c>
      <c r="AD29" s="317"/>
      <c r="AE29" s="320" t="s">
        <v>399</v>
      </c>
      <c r="AF29" s="318">
        <v>36</v>
      </c>
      <c r="AG29" s="346">
        <v>44826</v>
      </c>
      <c r="AH29" s="323">
        <f t="shared" si="187"/>
        <v>45921</v>
      </c>
      <c r="AI29" s="316" t="s">
        <v>82</v>
      </c>
      <c r="AJ29" s="316" t="s">
        <v>83</v>
      </c>
      <c r="AK29" s="320" t="s">
        <v>7279</v>
      </c>
      <c r="AL29" s="33" t="s">
        <v>694</v>
      </c>
      <c r="AM29" s="323" t="str">
        <f t="shared" ca="1" si="188"/>
        <v>ЗАМЕНИТЬ</v>
      </c>
      <c r="AN29" s="320"/>
      <c r="AO29" s="320" t="s">
        <v>86</v>
      </c>
      <c r="AP29" s="320" t="s">
        <v>87</v>
      </c>
      <c r="AQ29" s="320" t="s">
        <v>88</v>
      </c>
      <c r="AR29" s="317" t="s">
        <v>695</v>
      </c>
      <c r="AS29" s="324" t="s">
        <v>1064</v>
      </c>
      <c r="AT29" s="323"/>
      <c r="AU29" s="320" t="s">
        <v>91</v>
      </c>
      <c r="AV29" s="33" t="s">
        <v>92</v>
      </c>
      <c r="AW29" s="33"/>
      <c r="AX29" s="324" t="s">
        <v>1064</v>
      </c>
      <c r="AY29" s="316"/>
      <c r="AZ29" s="33"/>
      <c r="BA29" s="33"/>
      <c r="BB29" s="33"/>
      <c r="BC29" s="316"/>
      <c r="BD29" s="316" t="s">
        <v>403</v>
      </c>
      <c r="BE29" s="316" t="s">
        <v>404</v>
      </c>
      <c r="BF29" s="320">
        <v>3160</v>
      </c>
      <c r="BG29" s="316" t="s">
        <v>7277</v>
      </c>
      <c r="BH29" s="316"/>
      <c r="BI29" s="326"/>
      <c r="BJ29" s="173"/>
      <c r="BK29" s="171" t="s">
        <v>406</v>
      </c>
      <c r="BL29" s="171" t="s">
        <v>1066</v>
      </c>
      <c r="BM29" s="171" t="s">
        <v>698</v>
      </c>
      <c r="BN29" s="152"/>
      <c r="BO29" s="152"/>
      <c r="BP29" s="152"/>
    </row>
    <row r="30" s="1094" customFormat="1" ht="94.5">
      <c r="A30" s="33"/>
      <c r="B30" s="33" t="s">
        <v>62</v>
      </c>
      <c r="C30" s="33" t="s">
        <v>63</v>
      </c>
      <c r="D30" s="315" t="s">
        <v>64</v>
      </c>
      <c r="E30" s="315" t="s">
        <v>3190</v>
      </c>
      <c r="F30" s="316" t="s">
        <v>3191</v>
      </c>
      <c r="G30" s="316" t="s">
        <v>1049</v>
      </c>
      <c r="H30" s="315" t="s">
        <v>3195</v>
      </c>
      <c r="I30" s="317" t="s">
        <v>688</v>
      </c>
      <c r="J30" s="316" t="s">
        <v>689</v>
      </c>
      <c r="K30" s="318" t="s">
        <v>579</v>
      </c>
      <c r="L30" s="318" t="s">
        <v>690</v>
      </c>
      <c r="M30" s="318" t="s">
        <v>691</v>
      </c>
      <c r="N30" s="315" t="s">
        <v>7278</v>
      </c>
      <c r="O30" s="33" t="s">
        <v>692</v>
      </c>
      <c r="P30" s="33" t="s">
        <v>76</v>
      </c>
      <c r="Q30" s="320" t="s">
        <v>398</v>
      </c>
      <c r="R30" s="499">
        <v>44805</v>
      </c>
      <c r="S30" s="317">
        <v>15</v>
      </c>
      <c r="T30" s="316">
        <f t="shared" si="178"/>
        <v>50283</v>
      </c>
      <c r="U30" s="315" t="s">
        <v>100</v>
      </c>
      <c r="V30" s="153" t="str">
        <f t="shared" si="186"/>
        <v/>
      </c>
      <c r="W30" s="153" t="str">
        <f t="shared" si="186"/>
        <v>%НКПР</v>
      </c>
      <c r="X30" s="317">
        <v>100</v>
      </c>
      <c r="Y30" s="317"/>
      <c r="Z30" s="317"/>
      <c r="AA30" s="320" t="s">
        <v>399</v>
      </c>
      <c r="AB30" s="320"/>
      <c r="AC30" s="315" t="s">
        <v>400</v>
      </c>
      <c r="AD30" s="317"/>
      <c r="AE30" s="320" t="s">
        <v>399</v>
      </c>
      <c r="AF30" s="318">
        <v>36</v>
      </c>
      <c r="AG30" s="346">
        <v>44826</v>
      </c>
      <c r="AH30" s="323">
        <f t="shared" si="187"/>
        <v>45921</v>
      </c>
      <c r="AI30" s="316" t="s">
        <v>82</v>
      </c>
      <c r="AJ30" s="316" t="s">
        <v>83</v>
      </c>
      <c r="AK30" s="320" t="s">
        <v>7279</v>
      </c>
      <c r="AL30" s="33" t="s">
        <v>694</v>
      </c>
      <c r="AM30" s="323" t="str">
        <f t="shared" ca="1" si="188"/>
        <v>ЗАМЕНИТЬ</v>
      </c>
      <c r="AN30" s="320"/>
      <c r="AO30" s="320" t="s">
        <v>86</v>
      </c>
      <c r="AP30" s="320" t="s">
        <v>87</v>
      </c>
      <c r="AQ30" s="320" t="s">
        <v>88</v>
      </c>
      <c r="AR30" s="317" t="s">
        <v>695</v>
      </c>
      <c r="AS30" s="324" t="s">
        <v>1064</v>
      </c>
      <c r="AT30" s="323"/>
      <c r="AU30" s="320" t="s">
        <v>91</v>
      </c>
      <c r="AV30" s="33" t="s">
        <v>92</v>
      </c>
      <c r="AW30" s="33"/>
      <c r="AX30" s="324" t="s">
        <v>1064</v>
      </c>
      <c r="AY30" s="316"/>
      <c r="AZ30" s="33"/>
      <c r="BA30" s="33"/>
      <c r="BB30" s="33"/>
      <c r="BC30" s="316"/>
      <c r="BD30" s="316" t="s">
        <v>403</v>
      </c>
      <c r="BE30" s="316" t="s">
        <v>404</v>
      </c>
      <c r="BF30" s="320">
        <v>3160</v>
      </c>
      <c r="BG30" s="316" t="s">
        <v>7277</v>
      </c>
      <c r="BH30" s="316"/>
      <c r="BI30" s="326"/>
      <c r="BJ30" s="173"/>
      <c r="BK30" s="171" t="s">
        <v>406</v>
      </c>
      <c r="BL30" s="171" t="s">
        <v>1066</v>
      </c>
      <c r="BM30" s="171" t="s">
        <v>698</v>
      </c>
      <c r="BN30" s="152"/>
      <c r="BO30" s="152"/>
      <c r="BP30" s="152"/>
    </row>
    <row r="31" s="1094" customFormat="1" ht="94.5">
      <c r="A31" s="153"/>
      <c r="B31" s="33" t="s">
        <v>62</v>
      </c>
      <c r="C31" s="33" t="s">
        <v>63</v>
      </c>
      <c r="D31" s="155" t="s">
        <v>64</v>
      </c>
      <c r="E31" s="155" t="s">
        <v>1059</v>
      </c>
      <c r="F31" s="164" t="s">
        <v>1060</v>
      </c>
      <c r="G31" s="164" t="s">
        <v>1061</v>
      </c>
      <c r="H31" s="155" t="s">
        <v>1062</v>
      </c>
      <c r="I31" s="163" t="s">
        <v>617</v>
      </c>
      <c r="J31" s="164" t="s">
        <v>618</v>
      </c>
      <c r="K31" s="159" t="s">
        <v>6440</v>
      </c>
      <c r="L31" s="318" t="s">
        <v>620</v>
      </c>
      <c r="M31" s="159" t="s">
        <v>621</v>
      </c>
      <c r="N31" s="159">
        <v>13422</v>
      </c>
      <c r="O31" s="153" t="s">
        <v>7260</v>
      </c>
      <c r="P31" s="153" t="s">
        <v>76</v>
      </c>
      <c r="Q31" s="1172" t="s">
        <v>398</v>
      </c>
      <c r="R31" s="171" t="s">
        <v>2949</v>
      </c>
      <c r="S31" s="163">
        <v>10</v>
      </c>
      <c r="T31" s="164">
        <f t="shared" si="178"/>
        <v>46753</v>
      </c>
      <c r="U31" s="155" t="s">
        <v>100</v>
      </c>
      <c r="V31" s="153"/>
      <c r="W31" s="153" t="str">
        <f>IF(AA31="","",AA31)</f>
        <v>%НКПР</v>
      </c>
      <c r="X31" s="163">
        <v>100</v>
      </c>
      <c r="Y31" s="163"/>
      <c r="Z31" s="163"/>
      <c r="AA31" s="1172" t="s">
        <v>399</v>
      </c>
      <c r="AB31" s="1172"/>
      <c r="AC31" s="155" t="s">
        <v>400</v>
      </c>
      <c r="AD31" s="163"/>
      <c r="AE31" s="1172" t="s">
        <v>399</v>
      </c>
      <c r="AF31" s="159">
        <v>12</v>
      </c>
      <c r="AG31" s="169">
        <v>45541</v>
      </c>
      <c r="AH31" s="323">
        <f t="shared" si="187"/>
        <v>45905</v>
      </c>
      <c r="AI31" s="164" t="s">
        <v>82</v>
      </c>
      <c r="AJ31" s="164" t="s">
        <v>83</v>
      </c>
      <c r="AK31" s="1172" t="s">
        <v>7280</v>
      </c>
      <c r="AL31" s="164" t="s">
        <v>1338</v>
      </c>
      <c r="AM31" s="170" t="str">
        <f t="shared" ca="1" si="188"/>
        <v>ЗАМЕНИТЬ</v>
      </c>
      <c r="AN31" s="1172"/>
      <c r="AO31" s="1172" t="s">
        <v>86</v>
      </c>
      <c r="AP31" s="1172" t="s">
        <v>87</v>
      </c>
      <c r="AQ31" s="1172" t="s">
        <v>88</v>
      </c>
      <c r="AR31" s="163" t="s">
        <v>7262</v>
      </c>
      <c r="AS31" s="171" t="s">
        <v>799</v>
      </c>
      <c r="AT31" s="170"/>
      <c r="AU31" s="1172" t="s">
        <v>91</v>
      </c>
      <c r="AV31" s="153" t="s">
        <v>92</v>
      </c>
      <c r="AW31" s="153"/>
      <c r="AX31" s="164"/>
      <c r="AY31" s="164"/>
      <c r="AZ31" s="153"/>
      <c r="BA31" s="153"/>
      <c r="BB31" s="153"/>
      <c r="BC31" s="164"/>
      <c r="BD31" s="164" t="s">
        <v>403</v>
      </c>
      <c r="BE31" s="164" t="s">
        <v>404</v>
      </c>
      <c r="BF31" s="1172">
        <v>3160</v>
      </c>
      <c r="BG31" s="316" t="s">
        <v>7277</v>
      </c>
      <c r="BH31" s="164"/>
      <c r="BI31" s="326" t="s">
        <v>455</v>
      </c>
      <c r="BJ31" s="1173"/>
      <c r="BK31" s="153"/>
      <c r="BL31" s="153"/>
      <c r="BM31" s="153"/>
      <c r="BN31" s="152"/>
      <c r="BO31" s="152"/>
      <c r="BP31" s="152"/>
    </row>
  </sheetData>
  <autoFilter ref="A1:BG26"/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Лист4">
    <outlinePr applyStyles="0" summaryBelow="1" summaryRight="1" showOutlineSymbols="1"/>
    <pageSetUpPr autoPageBreaks="1" fitToPage="0"/>
  </sheetPr>
  <sheetViews>
    <sheetView showRuler="1" zoomScale="100" workbookViewId="0">
      <selection activeCell="J19" activeCellId="0" sqref="J19"/>
    </sheetView>
  </sheetViews>
  <sheetFormatPr defaultColWidth="9" defaultRowHeight="14.25"/>
  <cols>
    <col customWidth="1" min="1" max="1" width="4.7109375"/>
    <col customWidth="1" min="2" max="2" width="25.7109375"/>
    <col customWidth="1" min="3" max="3" width="16.85546875"/>
    <col customWidth="1" min="4" max="4" width="10.5703125"/>
    <col customWidth="1" min="5" max="5" width="16.42578125"/>
    <col customWidth="1" min="7" max="7" width="14.140625"/>
    <col customWidth="1" min="9" max="9" width="11.42578125"/>
    <col customWidth="1" min="10" max="10" width="11"/>
  </cols>
  <sheetData>
    <row r="1">
      <c r="A1" s="1174" t="s">
        <v>7281</v>
      </c>
      <c r="B1" s="1175"/>
      <c r="C1" s="1175"/>
      <c r="D1" s="1176"/>
      <c r="E1" s="1177" t="s">
        <v>7282</v>
      </c>
      <c r="F1" s="1175"/>
      <c r="G1" s="1175"/>
      <c r="H1" s="1176"/>
      <c r="I1" s="1178"/>
      <c r="K1" s="1179" t="s">
        <v>7281</v>
      </c>
    </row>
    <row r="2">
      <c r="A2" s="1180" t="s">
        <v>7283</v>
      </c>
      <c r="B2" s="1175"/>
      <c r="C2" s="1175"/>
      <c r="D2" s="1176"/>
      <c r="E2" s="1177" t="s">
        <v>7284</v>
      </c>
      <c r="F2" s="1175"/>
      <c r="G2" s="1175"/>
      <c r="H2" s="1176"/>
      <c r="I2" s="1178"/>
      <c r="K2" s="1179" t="s">
        <v>7285</v>
      </c>
    </row>
    <row r="3">
      <c r="A3" s="1180" t="s">
        <v>7286</v>
      </c>
      <c r="B3" s="1175"/>
      <c r="C3" s="1175"/>
      <c r="D3" s="1176"/>
      <c r="E3" s="1177" t="s">
        <v>7287</v>
      </c>
      <c r="F3" s="1175"/>
      <c r="G3" s="1175"/>
      <c r="H3" s="1176"/>
      <c r="I3" s="1178"/>
      <c r="K3" s="1179" t="s">
        <v>7288</v>
      </c>
    </row>
    <row r="4">
      <c r="A4" s="1180" t="s">
        <v>7289</v>
      </c>
      <c r="B4" s="1175"/>
      <c r="C4" s="1175"/>
      <c r="D4" s="1176"/>
      <c r="E4" s="1177" t="s">
        <v>7289</v>
      </c>
      <c r="F4" s="1175"/>
      <c r="G4" s="1175"/>
      <c r="H4" s="1176"/>
      <c r="I4" s="1178"/>
      <c r="K4" s="1179"/>
    </row>
    <row r="5">
      <c r="A5" s="1180"/>
      <c r="B5" s="1175"/>
      <c r="C5" s="1175"/>
      <c r="D5" s="1176"/>
      <c r="E5" s="1181"/>
      <c r="G5" s="1176"/>
      <c r="H5" s="1176"/>
      <c r="I5" s="1178"/>
      <c r="K5" s="1179"/>
    </row>
    <row r="6">
      <c r="A6" s="1180" t="s">
        <v>7290</v>
      </c>
      <c r="B6" s="1175"/>
      <c r="C6" s="1175"/>
      <c r="D6" s="1176"/>
      <c r="E6" s="1177" t="s">
        <v>7291</v>
      </c>
      <c r="F6" s="1175"/>
      <c r="G6" s="1175"/>
      <c r="H6" s="1176"/>
      <c r="I6" s="1178"/>
      <c r="K6" s="1179" t="s">
        <v>7292</v>
      </c>
    </row>
    <row r="7">
      <c r="A7" s="1180"/>
      <c r="B7" s="1175"/>
      <c r="C7" s="1175"/>
      <c r="D7" s="1176"/>
      <c r="E7" s="1182"/>
      <c r="F7" s="1183"/>
      <c r="G7" s="1177"/>
      <c r="H7" s="1175"/>
      <c r="I7" s="1175"/>
      <c r="K7" s="1179"/>
    </row>
    <row r="8">
      <c r="A8" s="1180" t="s">
        <v>7293</v>
      </c>
      <c r="B8" s="1175"/>
      <c r="C8" s="1175"/>
      <c r="D8" s="1176"/>
      <c r="E8" s="1177" t="s">
        <v>7294</v>
      </c>
      <c r="F8" s="1175"/>
      <c r="G8" s="1175"/>
      <c r="H8" s="1176"/>
      <c r="I8" s="1178"/>
      <c r="K8" s="1179" t="s">
        <v>7295</v>
      </c>
    </row>
    <row r="9">
      <c r="A9" s="1184"/>
      <c r="B9" s="1184"/>
      <c r="C9" s="1185"/>
      <c r="D9" s="1185"/>
      <c r="E9" s="1186"/>
      <c r="F9" s="1185"/>
      <c r="G9" s="1185"/>
      <c r="H9" s="1187"/>
      <c r="I9" s="1188"/>
      <c r="J9" s="1189"/>
      <c r="K9" s="1190"/>
    </row>
    <row r="10">
      <c r="A10" s="1191" t="s">
        <v>7296</v>
      </c>
      <c r="B10" s="1175"/>
      <c r="C10" s="1175"/>
      <c r="D10" s="1175"/>
      <c r="E10" s="1175"/>
      <c r="F10" s="1175"/>
      <c r="G10" s="1175"/>
      <c r="H10" s="1175"/>
      <c r="I10" s="1175"/>
      <c r="J10" s="1175"/>
      <c r="K10" s="1175"/>
    </row>
    <row r="11">
      <c r="A11" s="1192" t="s">
        <v>7297</v>
      </c>
      <c r="B11" s="1175"/>
      <c r="C11" s="1175"/>
      <c r="D11" s="1175"/>
      <c r="E11" s="1175"/>
      <c r="F11" s="1175"/>
      <c r="G11" s="1175"/>
      <c r="H11" s="1175"/>
      <c r="I11" s="1175"/>
      <c r="J11" s="1175"/>
      <c r="K11" s="1175"/>
    </row>
    <row r="12">
      <c r="A12" s="1193" t="s">
        <v>7298</v>
      </c>
      <c r="B12" s="911"/>
      <c r="C12" s="911"/>
      <c r="D12" s="911"/>
      <c r="E12" s="911"/>
      <c r="F12" s="911"/>
      <c r="G12" s="911"/>
      <c r="H12" s="911"/>
      <c r="I12" s="911"/>
      <c r="J12" s="911"/>
      <c r="K12" s="911"/>
    </row>
    <row r="13" ht="25.5" customHeight="1">
      <c r="A13" s="1194" t="s">
        <v>0</v>
      </c>
      <c r="B13" s="1194" t="s">
        <v>7299</v>
      </c>
      <c r="C13" s="1194" t="s">
        <v>11</v>
      </c>
      <c r="D13" s="1194" t="s">
        <v>7300</v>
      </c>
      <c r="E13" s="1194" t="s">
        <v>7301</v>
      </c>
      <c r="F13" s="1194" t="s">
        <v>7302</v>
      </c>
      <c r="G13" s="902"/>
      <c r="H13" s="1194" t="s">
        <v>7303</v>
      </c>
      <c r="I13" s="1195" t="s">
        <v>7304</v>
      </c>
      <c r="J13" s="1194" t="s">
        <v>7305</v>
      </c>
      <c r="K13" s="30" t="s">
        <v>7306</v>
      </c>
    </row>
    <row r="14" ht="21" customHeight="1">
      <c r="A14" s="552"/>
      <c r="B14" s="552"/>
      <c r="C14" s="552"/>
      <c r="D14" s="552"/>
      <c r="E14" s="552"/>
      <c r="F14" s="1194" t="s">
        <v>7307</v>
      </c>
      <c r="G14" s="1194" t="s">
        <v>7308</v>
      </c>
      <c r="H14" s="552"/>
      <c r="I14" s="552"/>
      <c r="J14" s="552"/>
      <c r="K14" s="552"/>
    </row>
    <row r="15" ht="11.25" customHeight="1">
      <c r="A15" s="1194">
        <v>1</v>
      </c>
      <c r="B15" s="1194">
        <v>2</v>
      </c>
      <c r="C15" s="1194">
        <v>3</v>
      </c>
      <c r="D15" s="1194">
        <v>4</v>
      </c>
      <c r="E15" s="1194">
        <v>5</v>
      </c>
      <c r="F15" s="1194">
        <v>6</v>
      </c>
      <c r="G15" s="1194">
        <v>7</v>
      </c>
      <c r="H15" s="1194">
        <v>8</v>
      </c>
      <c r="I15" s="30">
        <v>9</v>
      </c>
      <c r="J15" s="1194">
        <v>10</v>
      </c>
      <c r="K15" s="30">
        <v>11</v>
      </c>
    </row>
    <row r="16" ht="21.949999999999999" customHeight="1">
      <c r="A16" s="58"/>
      <c r="B16" s="1196"/>
      <c r="C16" s="58"/>
      <c r="D16" s="58"/>
      <c r="E16" s="74"/>
      <c r="F16" s="58"/>
      <c r="G16" s="58"/>
      <c r="H16" s="58"/>
      <c r="I16" s="116"/>
      <c r="J16" s="116"/>
      <c r="K16" s="33"/>
    </row>
    <row r="17" ht="0.94999999999999996" customHeight="1">
      <c r="A17" s="143"/>
      <c r="B17" s="143"/>
      <c r="C17" s="143"/>
      <c r="D17" s="143"/>
      <c r="E17" s="143"/>
      <c r="F17" s="143"/>
      <c r="G17" s="143"/>
      <c r="H17" s="143"/>
      <c r="I17" s="1197"/>
      <c r="J17" s="1197"/>
      <c r="K17" s="143"/>
    </row>
    <row r="18" ht="20.100000000000001" customHeight="1"/>
    <row r="19" ht="20.100000000000001" customHeight="1"/>
  </sheetData>
  <autoFilter ref="A13:K15"/>
  <mergeCells count="28">
    <mergeCell ref="A1:C1"/>
    <mergeCell ref="E1:G1"/>
    <mergeCell ref="A2:C2"/>
    <mergeCell ref="E2:G2"/>
    <mergeCell ref="A3:C3"/>
    <mergeCell ref="E3:G3"/>
    <mergeCell ref="A4:C4"/>
    <mergeCell ref="E4:G4"/>
    <mergeCell ref="A5:C5"/>
    <mergeCell ref="A6:C6"/>
    <mergeCell ref="E6:G6"/>
    <mergeCell ref="A7:C7"/>
    <mergeCell ref="G7:I7"/>
    <mergeCell ref="A8:C8"/>
    <mergeCell ref="E8:G8"/>
    <mergeCell ref="A10:K10"/>
    <mergeCell ref="A11:K11"/>
    <mergeCell ref="A12:K12"/>
    <mergeCell ref="A13:A14"/>
    <mergeCell ref="B13:B14"/>
    <mergeCell ref="C13:C14"/>
    <mergeCell ref="D13:D14"/>
    <mergeCell ref="E13:E14"/>
    <mergeCell ref="F13:G13"/>
    <mergeCell ref="H13:H14"/>
    <mergeCell ref="I13:I14"/>
    <mergeCell ref="J13:J14"/>
    <mergeCell ref="K13:K14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Лист5">
    <outlinePr applyStyles="0" summaryBelow="1" summaryRight="1" showOutlineSymbols="1"/>
    <pageSetUpPr autoPageBreaks="1" fitToPage="0"/>
  </sheetPr>
  <sheetViews>
    <sheetView showRuler="1" zoomScale="100" workbookViewId="0">
      <pane ySplit="1" topLeftCell="A2" activePane="bottomLeft" state="frozen"/>
      <selection activeCell="A1" activeCellId="0" sqref="A1"/>
    </sheetView>
  </sheetViews>
  <sheetFormatPr defaultColWidth="9" defaultRowHeight="14.25"/>
  <sheetData>
    <row r="1" s="11" customFormat="1" ht="73.5" customHeight="1">
      <c r="A1" s="13" t="s">
        <v>0</v>
      </c>
      <c r="B1" s="13" t="s">
        <v>1</v>
      </c>
      <c r="C1" s="13" t="s">
        <v>2</v>
      </c>
      <c r="D1" s="14" t="s">
        <v>3</v>
      </c>
      <c r="E1" s="14" t="s">
        <v>4</v>
      </c>
      <c r="F1" s="15" t="s">
        <v>5</v>
      </c>
      <c r="G1" s="16" t="s">
        <v>6</v>
      </c>
      <c r="H1" s="17" t="s">
        <v>7</v>
      </c>
      <c r="I1" s="18" t="s">
        <v>8</v>
      </c>
      <c r="J1" s="19" t="s">
        <v>9</v>
      </c>
      <c r="K1" s="14" t="s">
        <v>10</v>
      </c>
      <c r="L1" s="14" t="s">
        <v>11</v>
      </c>
      <c r="M1" s="20" t="s">
        <v>12</v>
      </c>
      <c r="N1" s="21" t="s">
        <v>13</v>
      </c>
      <c r="O1" s="17" t="s">
        <v>14</v>
      </c>
      <c r="P1" s="15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14" t="s">
        <v>20</v>
      </c>
      <c r="V1" s="22" t="s">
        <v>21</v>
      </c>
      <c r="W1" s="26" t="s">
        <v>22</v>
      </c>
      <c r="X1" s="27" t="s">
        <v>23</v>
      </c>
      <c r="Y1" s="22" t="s">
        <v>24</v>
      </c>
      <c r="Z1" s="19" t="s">
        <v>25</v>
      </c>
      <c r="AA1" s="14" t="s">
        <v>26</v>
      </c>
      <c r="AB1" s="22" t="s">
        <v>27</v>
      </c>
      <c r="AC1" s="19" t="s">
        <v>28</v>
      </c>
      <c r="AD1" s="14" t="s">
        <v>29</v>
      </c>
      <c r="AE1" s="1198" t="s">
        <v>30</v>
      </c>
      <c r="AF1" s="29" t="s">
        <v>31</v>
      </c>
      <c r="AG1" s="29" t="s">
        <v>32</v>
      </c>
      <c r="AH1" s="29" t="s">
        <v>33</v>
      </c>
      <c r="AI1" s="15" t="s">
        <v>34</v>
      </c>
      <c r="AJ1" s="29" t="s">
        <v>35</v>
      </c>
      <c r="AK1" s="29" t="s">
        <v>36</v>
      </c>
      <c r="AL1" s="19" t="s">
        <v>37</v>
      </c>
      <c r="AM1" s="19" t="s">
        <v>38</v>
      </c>
      <c r="AN1" s="19" t="s">
        <v>39</v>
      </c>
      <c r="AO1" s="19" t="s">
        <v>40</v>
      </c>
      <c r="AP1" s="17" t="s">
        <v>41</v>
      </c>
      <c r="AQ1" s="17" t="s">
        <v>42</v>
      </c>
      <c r="AR1" s="15" t="s">
        <v>43</v>
      </c>
      <c r="AS1" s="19" t="s">
        <v>44</v>
      </c>
      <c r="AT1" s="15" t="s">
        <v>45</v>
      </c>
      <c r="AU1" s="17" t="s">
        <v>46</v>
      </c>
      <c r="AV1" s="30" t="s">
        <v>47</v>
      </c>
      <c r="AW1" s="30" t="s">
        <v>48</v>
      </c>
      <c r="AX1" s="31" t="s">
        <v>49</v>
      </c>
      <c r="AY1" s="31" t="s">
        <v>50</v>
      </c>
      <c r="AZ1" s="31" t="s">
        <v>51</v>
      </c>
      <c r="BA1" s="30" t="s">
        <v>52</v>
      </c>
      <c r="BB1" s="30" t="s">
        <v>53</v>
      </c>
      <c r="BC1" s="30" t="s">
        <v>54</v>
      </c>
      <c r="BD1" s="30" t="s">
        <v>55</v>
      </c>
      <c r="BE1" s="30" t="s">
        <v>56</v>
      </c>
      <c r="BF1" s="32" t="s">
        <v>57</v>
      </c>
      <c r="BG1" s="30" t="s">
        <v>58</v>
      </c>
      <c r="BH1" s="33"/>
      <c r="BI1" s="34" t="s">
        <v>59</v>
      </c>
      <c r="BJ1" s="34" t="s">
        <v>60</v>
      </c>
      <c r="BK1" s="34" t="s">
        <v>61</v>
      </c>
    </row>
    <row r="2" s="36" customFormat="1" ht="60" customHeight="1">
      <c r="A2" s="37"/>
      <c r="B2" s="37" t="s">
        <v>62</v>
      </c>
      <c r="C2" s="37" t="s">
        <v>63</v>
      </c>
      <c r="D2" s="56" t="s">
        <v>64</v>
      </c>
      <c r="E2" s="56" t="s">
        <v>7309</v>
      </c>
      <c r="F2" s="40" t="s">
        <v>6798</v>
      </c>
      <c r="G2" s="40" t="s">
        <v>7310</v>
      </c>
      <c r="H2" s="56" t="s">
        <v>7311</v>
      </c>
      <c r="I2" s="48" t="s">
        <v>69</v>
      </c>
      <c r="J2" s="40" t="s">
        <v>1100</v>
      </c>
      <c r="K2" s="37" t="s">
        <v>71</v>
      </c>
      <c r="L2" s="37" t="s">
        <v>72</v>
      </c>
      <c r="M2" s="40" t="s">
        <v>927</v>
      </c>
      <c r="N2" s="56" t="s">
        <v>7312</v>
      </c>
      <c r="O2" s="37" t="s">
        <v>75</v>
      </c>
      <c r="P2" s="37" t="s">
        <v>76</v>
      </c>
      <c r="Q2" s="42" t="s">
        <v>77</v>
      </c>
      <c r="R2" s="91">
        <v>42705</v>
      </c>
      <c r="S2" s="44">
        <v>15</v>
      </c>
      <c r="T2" s="45">
        <f t="shared" ref="T2:T36" si="189">R2+S2*365.2</f>
        <v>48183</v>
      </c>
      <c r="U2" s="56">
        <v>0</v>
      </c>
      <c r="V2" s="47" t="str">
        <f t="shared" ref="V2:V14" si="190">IF(Y2="","",Y2)</f>
        <v/>
      </c>
      <c r="W2" s="47" t="str">
        <f t="shared" ref="W2:W14" si="191">IF(Z2="","",Z2)</f>
        <v>°С</v>
      </c>
      <c r="X2" s="48">
        <v>50</v>
      </c>
      <c r="Y2" s="48"/>
      <c r="Z2" s="42" t="s">
        <v>79</v>
      </c>
      <c r="AA2" s="37" t="s">
        <v>101</v>
      </c>
      <c r="AB2" s="48"/>
      <c r="AC2" s="42" t="s">
        <v>81</v>
      </c>
      <c r="AD2" s="49">
        <v>60</v>
      </c>
      <c r="AE2" s="50">
        <v>44363</v>
      </c>
      <c r="AF2" s="51">
        <f t="shared" ref="AF2:AF36" si="192">IF(AD2=0,0,IF(AE2="","",EDATE(AE2,AD2)-DAY(1)))</f>
        <v>46188</v>
      </c>
      <c r="AG2" s="51" t="s">
        <v>82</v>
      </c>
      <c r="AH2" s="51" t="s">
        <v>83</v>
      </c>
      <c r="AI2" s="42" t="s">
        <v>7313</v>
      </c>
      <c r="AJ2" s="40" t="s">
        <v>85</v>
      </c>
      <c r="AK2" s="51" t="str">
        <f t="shared" ref="AK2:AK36" ca="1" si="193">IF(AE2=0,"нет данных",IF(TODAY()&lt;AF2-30,"поверен",IF(TODAY()&gt;AF2,"ЗАМЕНИТЬ","ПРОСРОЧЕН")))</f>
        <v>поверен</v>
      </c>
      <c r="AL2" s="42"/>
      <c r="AM2" s="42" t="s">
        <v>86</v>
      </c>
      <c r="AN2" s="42" t="s">
        <v>87</v>
      </c>
      <c r="AO2" s="42" t="s">
        <v>88</v>
      </c>
      <c r="AP2" s="48" t="s">
        <v>3572</v>
      </c>
      <c r="AQ2" s="41" t="s">
        <v>7314</v>
      </c>
      <c r="AR2" s="51"/>
      <c r="AS2" s="42" t="s">
        <v>91</v>
      </c>
      <c r="AT2" s="37" t="s">
        <v>385</v>
      </c>
      <c r="AU2" s="37"/>
      <c r="AV2" s="40">
        <v>45097</v>
      </c>
      <c r="AW2" s="40"/>
      <c r="AX2" s="37"/>
      <c r="AY2" s="37"/>
      <c r="AZ2" s="37"/>
      <c r="BA2" s="40"/>
      <c r="BB2" s="40" t="s">
        <v>93</v>
      </c>
      <c r="BC2" s="40" t="s">
        <v>94</v>
      </c>
      <c r="BD2" s="42">
        <v>3201</v>
      </c>
      <c r="BE2" s="40"/>
      <c r="BF2" s="52"/>
      <c r="BG2" s="589" t="s">
        <v>3574</v>
      </c>
      <c r="BH2" s="53"/>
      <c r="BI2" s="47" t="s">
        <v>3575</v>
      </c>
      <c r="BJ2" s="38" t="s">
        <v>7315</v>
      </c>
      <c r="BK2" s="38" t="s">
        <v>3577</v>
      </c>
    </row>
    <row r="3" s="203" customFormat="1" ht="60" customHeight="1">
      <c r="A3" s="204"/>
      <c r="B3" s="204" t="s">
        <v>62</v>
      </c>
      <c r="C3" s="204" t="s">
        <v>63</v>
      </c>
      <c r="D3" s="205" t="s">
        <v>64</v>
      </c>
      <c r="E3" s="205" t="s">
        <v>7309</v>
      </c>
      <c r="F3" s="206" t="s">
        <v>6798</v>
      </c>
      <c r="G3" s="206" t="s">
        <v>7310</v>
      </c>
      <c r="H3" s="205" t="s">
        <v>7311</v>
      </c>
      <c r="I3" s="214" t="s">
        <v>930</v>
      </c>
      <c r="J3" s="206" t="s">
        <v>931</v>
      </c>
      <c r="K3" s="209" t="s">
        <v>7316</v>
      </c>
      <c r="L3" s="209" t="s">
        <v>933</v>
      </c>
      <c r="M3" s="206" t="s">
        <v>3039</v>
      </c>
      <c r="N3" s="209">
        <v>2350732</v>
      </c>
      <c r="O3" s="204" t="s">
        <v>75</v>
      </c>
      <c r="P3" s="204" t="s">
        <v>76</v>
      </c>
      <c r="Q3" s="212" t="s">
        <v>77</v>
      </c>
      <c r="R3" s="375">
        <v>42705</v>
      </c>
      <c r="S3" s="720">
        <v>15</v>
      </c>
      <c r="T3" s="575">
        <f t="shared" si="189"/>
        <v>48183</v>
      </c>
      <c r="U3" s="205" t="s">
        <v>78</v>
      </c>
      <c r="V3" s="216" t="str">
        <f t="shared" si="190"/>
        <v/>
      </c>
      <c r="W3" s="216" t="str">
        <f t="shared" si="191"/>
        <v>°С</v>
      </c>
      <c r="X3" s="214">
        <v>450</v>
      </c>
      <c r="Y3" s="214"/>
      <c r="Z3" s="212" t="s">
        <v>79</v>
      </c>
      <c r="AA3" s="204" t="s">
        <v>3579</v>
      </c>
      <c r="AB3" s="214"/>
      <c r="AC3" s="212" t="s">
        <v>81</v>
      </c>
      <c r="AD3" s="209">
        <v>48</v>
      </c>
      <c r="AE3" s="213">
        <v>44362</v>
      </c>
      <c r="AF3" s="219">
        <f t="shared" si="192"/>
        <v>45822</v>
      </c>
      <c r="AG3" s="219" t="s">
        <v>82</v>
      </c>
      <c r="AH3" s="219" t="s">
        <v>83</v>
      </c>
      <c r="AI3" s="212" t="s">
        <v>7317</v>
      </c>
      <c r="AJ3" s="206" t="s">
        <v>1338</v>
      </c>
      <c r="AK3" s="219" t="str">
        <f t="shared" ca="1" si="193"/>
        <v>ЗАМЕНИТЬ</v>
      </c>
      <c r="AL3" s="212"/>
      <c r="AM3" s="212" t="s">
        <v>86</v>
      </c>
      <c r="AN3" s="212" t="s">
        <v>87</v>
      </c>
      <c r="AO3" s="212" t="s">
        <v>88</v>
      </c>
      <c r="AP3" s="214" t="s">
        <v>3572</v>
      </c>
      <c r="AQ3" s="230" t="s">
        <v>7314</v>
      </c>
      <c r="AR3" s="219"/>
      <c r="AS3" s="212" t="s">
        <v>91</v>
      </c>
      <c r="AT3" s="204" t="s">
        <v>385</v>
      </c>
      <c r="AU3" s="204"/>
      <c r="AV3" s="206">
        <v>45097</v>
      </c>
      <c r="AW3" s="206"/>
      <c r="AX3" s="204"/>
      <c r="AY3" s="204"/>
      <c r="AZ3" s="204"/>
      <c r="BA3" s="206"/>
      <c r="BB3" s="206" t="s">
        <v>93</v>
      </c>
      <c r="BC3" s="206" t="s">
        <v>94</v>
      </c>
      <c r="BD3" s="212">
        <v>3201</v>
      </c>
      <c r="BE3" s="206"/>
      <c r="BF3" s="569"/>
      <c r="BG3" s="552"/>
      <c r="BH3" s="204"/>
      <c r="BI3" s="216" t="s">
        <v>3581</v>
      </c>
      <c r="BJ3" s="222" t="s">
        <v>7315</v>
      </c>
      <c r="BK3" s="222" t="s">
        <v>588</v>
      </c>
    </row>
    <row r="4" s="36" customFormat="1" ht="60" customHeight="1">
      <c r="A4" s="37"/>
      <c r="B4" s="37" t="s">
        <v>62</v>
      </c>
      <c r="C4" s="37" t="s">
        <v>63</v>
      </c>
      <c r="D4" s="56" t="s">
        <v>64</v>
      </c>
      <c r="E4" s="56" t="s">
        <v>7318</v>
      </c>
      <c r="F4" s="40" t="s">
        <v>6798</v>
      </c>
      <c r="G4" s="40" t="s">
        <v>7319</v>
      </c>
      <c r="H4" s="56" t="s">
        <v>7320</v>
      </c>
      <c r="I4" s="48" t="s">
        <v>69</v>
      </c>
      <c r="J4" s="40" t="s">
        <v>1100</v>
      </c>
      <c r="K4" s="37" t="s">
        <v>71</v>
      </c>
      <c r="L4" s="37" t="s">
        <v>72</v>
      </c>
      <c r="M4" s="40" t="s">
        <v>927</v>
      </c>
      <c r="N4" s="56" t="s">
        <v>7321</v>
      </c>
      <c r="O4" s="37" t="s">
        <v>75</v>
      </c>
      <c r="P4" s="37" t="s">
        <v>76</v>
      </c>
      <c r="Q4" s="42" t="s">
        <v>77</v>
      </c>
      <c r="R4" s="91">
        <v>42705</v>
      </c>
      <c r="S4" s="44">
        <v>15</v>
      </c>
      <c r="T4" s="45">
        <f t="shared" si="189"/>
        <v>48183</v>
      </c>
      <c r="U4" s="56">
        <v>0</v>
      </c>
      <c r="V4" s="47" t="str">
        <f t="shared" si="190"/>
        <v/>
      </c>
      <c r="W4" s="47" t="str">
        <f t="shared" si="191"/>
        <v>°С</v>
      </c>
      <c r="X4" s="48">
        <v>100</v>
      </c>
      <c r="Y4" s="48"/>
      <c r="Z4" s="42" t="s">
        <v>79</v>
      </c>
      <c r="AA4" s="37" t="s">
        <v>101</v>
      </c>
      <c r="AB4" s="48"/>
      <c r="AC4" s="42" t="s">
        <v>81</v>
      </c>
      <c r="AD4" s="49">
        <v>60</v>
      </c>
      <c r="AE4" s="50">
        <v>44363</v>
      </c>
      <c r="AF4" s="51">
        <f t="shared" si="192"/>
        <v>46188</v>
      </c>
      <c r="AG4" s="51" t="s">
        <v>82</v>
      </c>
      <c r="AH4" s="51" t="s">
        <v>83</v>
      </c>
      <c r="AI4" s="42" t="s">
        <v>7322</v>
      </c>
      <c r="AJ4" s="40" t="s">
        <v>85</v>
      </c>
      <c r="AK4" s="51" t="str">
        <f t="shared" ca="1" si="193"/>
        <v>поверен</v>
      </c>
      <c r="AL4" s="42"/>
      <c r="AM4" s="42" t="s">
        <v>86</v>
      </c>
      <c r="AN4" s="42" t="s">
        <v>87</v>
      </c>
      <c r="AO4" s="42" t="s">
        <v>88</v>
      </c>
      <c r="AP4" s="48" t="s">
        <v>3572</v>
      </c>
      <c r="AQ4" s="41" t="s">
        <v>3483</v>
      </c>
      <c r="AR4" s="51"/>
      <c r="AS4" s="42" t="s">
        <v>91</v>
      </c>
      <c r="AT4" s="37" t="s">
        <v>385</v>
      </c>
      <c r="AU4" s="37"/>
      <c r="AV4" s="40">
        <v>45097</v>
      </c>
      <c r="AW4" s="40"/>
      <c r="AX4" s="37"/>
      <c r="AY4" s="37"/>
      <c r="AZ4" s="37"/>
      <c r="BA4" s="40"/>
      <c r="BB4" s="40" t="s">
        <v>93</v>
      </c>
      <c r="BC4" s="40" t="s">
        <v>94</v>
      </c>
      <c r="BD4" s="42">
        <v>3201</v>
      </c>
      <c r="BE4" s="40"/>
      <c r="BF4" s="52"/>
      <c r="BG4" s="589" t="s">
        <v>3574</v>
      </c>
      <c r="BH4" s="47"/>
      <c r="BI4" s="47" t="s">
        <v>3575</v>
      </c>
      <c r="BJ4" s="38" t="s">
        <v>7315</v>
      </c>
      <c r="BK4" s="38" t="s">
        <v>3577</v>
      </c>
    </row>
    <row r="5" s="203" customFormat="1" ht="60" customHeight="1">
      <c r="A5" s="204"/>
      <c r="B5" s="204" t="s">
        <v>62</v>
      </c>
      <c r="C5" s="204" t="s">
        <v>63</v>
      </c>
      <c r="D5" s="205" t="s">
        <v>64</v>
      </c>
      <c r="E5" s="205" t="s">
        <v>7318</v>
      </c>
      <c r="F5" s="206" t="s">
        <v>6798</v>
      </c>
      <c r="G5" s="206" t="s">
        <v>7319</v>
      </c>
      <c r="H5" s="205" t="s">
        <v>7320</v>
      </c>
      <c r="I5" s="214" t="s">
        <v>930</v>
      </c>
      <c r="J5" s="206" t="s">
        <v>931</v>
      </c>
      <c r="K5" s="209" t="s">
        <v>7316</v>
      </c>
      <c r="L5" s="209" t="s">
        <v>933</v>
      </c>
      <c r="M5" s="206" t="s">
        <v>3039</v>
      </c>
      <c r="N5" s="209">
        <v>2351281</v>
      </c>
      <c r="O5" s="204" t="s">
        <v>75</v>
      </c>
      <c r="P5" s="204" t="s">
        <v>76</v>
      </c>
      <c r="Q5" s="212" t="s">
        <v>77</v>
      </c>
      <c r="R5" s="375">
        <v>42705</v>
      </c>
      <c r="S5" s="720">
        <v>15</v>
      </c>
      <c r="T5" s="575">
        <f t="shared" si="189"/>
        <v>48183</v>
      </c>
      <c r="U5" s="205" t="s">
        <v>78</v>
      </c>
      <c r="V5" s="216" t="str">
        <f t="shared" si="190"/>
        <v/>
      </c>
      <c r="W5" s="216" t="str">
        <f t="shared" si="191"/>
        <v>°С</v>
      </c>
      <c r="X5" s="214">
        <v>450</v>
      </c>
      <c r="Y5" s="214"/>
      <c r="Z5" s="212" t="s">
        <v>79</v>
      </c>
      <c r="AA5" s="204" t="s">
        <v>3579</v>
      </c>
      <c r="AB5" s="214"/>
      <c r="AC5" s="212" t="s">
        <v>81</v>
      </c>
      <c r="AD5" s="209">
        <v>48</v>
      </c>
      <c r="AE5" s="213">
        <v>44331</v>
      </c>
      <c r="AF5" s="219">
        <f t="shared" si="192"/>
        <v>45791</v>
      </c>
      <c r="AG5" s="219" t="s">
        <v>82</v>
      </c>
      <c r="AH5" s="219" t="s">
        <v>83</v>
      </c>
      <c r="AI5" s="212" t="s">
        <v>7323</v>
      </c>
      <c r="AJ5" s="206" t="s">
        <v>1338</v>
      </c>
      <c r="AK5" s="219" t="str">
        <f t="shared" ca="1" si="193"/>
        <v>ЗАМЕНИТЬ</v>
      </c>
      <c r="AL5" s="212"/>
      <c r="AM5" s="212" t="s">
        <v>86</v>
      </c>
      <c r="AN5" s="212" t="s">
        <v>87</v>
      </c>
      <c r="AO5" s="212" t="s">
        <v>88</v>
      </c>
      <c r="AP5" s="214" t="s">
        <v>3572</v>
      </c>
      <c r="AQ5" s="230" t="s">
        <v>3483</v>
      </c>
      <c r="AR5" s="219"/>
      <c r="AS5" s="212" t="s">
        <v>91</v>
      </c>
      <c r="AT5" s="204" t="s">
        <v>385</v>
      </c>
      <c r="AU5" s="204"/>
      <c r="AV5" s="206">
        <v>45097</v>
      </c>
      <c r="AW5" s="206"/>
      <c r="AX5" s="204"/>
      <c r="AY5" s="204"/>
      <c r="AZ5" s="204"/>
      <c r="BA5" s="206"/>
      <c r="BB5" s="206" t="s">
        <v>93</v>
      </c>
      <c r="BC5" s="206" t="s">
        <v>94</v>
      </c>
      <c r="BD5" s="212">
        <v>3201</v>
      </c>
      <c r="BE5" s="206"/>
      <c r="BF5" s="569"/>
      <c r="BG5" s="552"/>
      <c r="BH5" s="204"/>
      <c r="BI5" s="216" t="s">
        <v>3581</v>
      </c>
      <c r="BJ5" s="222" t="s">
        <v>7315</v>
      </c>
      <c r="BK5" s="222" t="s">
        <v>588</v>
      </c>
    </row>
    <row r="6" s="36" customFormat="1" ht="60" customHeight="1">
      <c r="A6" s="37"/>
      <c r="B6" s="37" t="s">
        <v>62</v>
      </c>
      <c r="C6" s="37" t="s">
        <v>63</v>
      </c>
      <c r="D6" s="56" t="s">
        <v>64</v>
      </c>
      <c r="E6" s="56">
        <v>250</v>
      </c>
      <c r="F6" s="40" t="s">
        <v>6798</v>
      </c>
      <c r="G6" s="40" t="s">
        <v>7324</v>
      </c>
      <c r="H6" s="56" t="s">
        <v>7325</v>
      </c>
      <c r="I6" s="48" t="s">
        <v>69</v>
      </c>
      <c r="J6" s="40" t="s">
        <v>1100</v>
      </c>
      <c r="K6" s="37" t="s">
        <v>71</v>
      </c>
      <c r="L6" s="37" t="s">
        <v>72</v>
      </c>
      <c r="M6" s="40" t="s">
        <v>7326</v>
      </c>
      <c r="N6" s="56" t="s">
        <v>7327</v>
      </c>
      <c r="O6" s="37" t="s">
        <v>75</v>
      </c>
      <c r="P6" s="37" t="s">
        <v>76</v>
      </c>
      <c r="Q6" s="42" t="s">
        <v>77</v>
      </c>
      <c r="R6" s="91">
        <v>42552</v>
      </c>
      <c r="S6" s="44">
        <v>15</v>
      </c>
      <c r="T6" s="45">
        <f t="shared" si="189"/>
        <v>48030</v>
      </c>
      <c r="U6" s="56">
        <v>0</v>
      </c>
      <c r="V6" s="47" t="str">
        <f t="shared" si="190"/>
        <v/>
      </c>
      <c r="W6" s="47" t="str">
        <f t="shared" si="191"/>
        <v>°С</v>
      </c>
      <c r="X6" s="48">
        <v>150</v>
      </c>
      <c r="Y6" s="48"/>
      <c r="Z6" s="42" t="s">
        <v>79</v>
      </c>
      <c r="AA6" s="37" t="s">
        <v>101</v>
      </c>
      <c r="AB6" s="48"/>
      <c r="AC6" s="42" t="s">
        <v>81</v>
      </c>
      <c r="AD6" s="49">
        <v>60</v>
      </c>
      <c r="AE6" s="50">
        <v>44363</v>
      </c>
      <c r="AF6" s="51">
        <f t="shared" si="192"/>
        <v>46188</v>
      </c>
      <c r="AG6" s="51" t="s">
        <v>82</v>
      </c>
      <c r="AH6" s="51" t="s">
        <v>83</v>
      </c>
      <c r="AI6" s="42" t="s">
        <v>7328</v>
      </c>
      <c r="AJ6" s="40" t="s">
        <v>85</v>
      </c>
      <c r="AK6" s="51" t="str">
        <f t="shared" ca="1" si="193"/>
        <v>поверен</v>
      </c>
      <c r="AL6" s="42"/>
      <c r="AM6" s="42" t="s">
        <v>86</v>
      </c>
      <c r="AN6" s="42" t="s">
        <v>87</v>
      </c>
      <c r="AO6" s="42" t="s">
        <v>88</v>
      </c>
      <c r="AP6" s="48" t="s">
        <v>7329</v>
      </c>
      <c r="AQ6" s="41" t="s">
        <v>7330</v>
      </c>
      <c r="AR6" s="51"/>
      <c r="AS6" s="42" t="s">
        <v>91</v>
      </c>
      <c r="AT6" s="37" t="s">
        <v>385</v>
      </c>
      <c r="AU6" s="37"/>
      <c r="AV6" s="40">
        <v>45097</v>
      </c>
      <c r="AW6" s="40"/>
      <c r="AX6" s="37"/>
      <c r="AY6" s="37"/>
      <c r="AZ6" s="37"/>
      <c r="BA6" s="40"/>
      <c r="BB6" s="40" t="s">
        <v>93</v>
      </c>
      <c r="BC6" s="40" t="s">
        <v>94</v>
      </c>
      <c r="BD6" s="42">
        <v>3201</v>
      </c>
      <c r="BE6" s="40"/>
      <c r="BF6" s="52"/>
      <c r="BG6" s="589" t="s">
        <v>3574</v>
      </c>
      <c r="BH6" s="47"/>
      <c r="BI6" s="47" t="s">
        <v>406</v>
      </c>
      <c r="BJ6" s="38" t="s">
        <v>7331</v>
      </c>
      <c r="BK6" s="38" t="s">
        <v>3577</v>
      </c>
    </row>
    <row r="7" s="203" customFormat="1" ht="60" customHeight="1">
      <c r="A7" s="204"/>
      <c r="B7" s="204" t="s">
        <v>62</v>
      </c>
      <c r="C7" s="204" t="s">
        <v>63</v>
      </c>
      <c r="D7" s="205" t="s">
        <v>64</v>
      </c>
      <c r="E7" s="205">
        <v>250</v>
      </c>
      <c r="F7" s="206" t="s">
        <v>6798</v>
      </c>
      <c r="G7" s="206" t="s">
        <v>7324</v>
      </c>
      <c r="H7" s="205" t="s">
        <v>7325</v>
      </c>
      <c r="I7" s="214" t="s">
        <v>930</v>
      </c>
      <c r="J7" s="206" t="s">
        <v>931</v>
      </c>
      <c r="K7" s="209" t="s">
        <v>7316</v>
      </c>
      <c r="L7" s="209" t="s">
        <v>933</v>
      </c>
      <c r="M7" s="206" t="s">
        <v>7332</v>
      </c>
      <c r="N7" s="209">
        <v>2326919</v>
      </c>
      <c r="O7" s="204" t="s">
        <v>75</v>
      </c>
      <c r="P7" s="204" t="s">
        <v>76</v>
      </c>
      <c r="Q7" s="212" t="s">
        <v>77</v>
      </c>
      <c r="R7" s="375">
        <v>42552</v>
      </c>
      <c r="S7" s="720">
        <v>15</v>
      </c>
      <c r="T7" s="575">
        <f t="shared" si="189"/>
        <v>48030</v>
      </c>
      <c r="U7" s="205" t="s">
        <v>78</v>
      </c>
      <c r="V7" s="216" t="str">
        <f t="shared" si="190"/>
        <v/>
      </c>
      <c r="W7" s="216" t="str">
        <f t="shared" si="191"/>
        <v>°С</v>
      </c>
      <c r="X7" s="214">
        <v>450</v>
      </c>
      <c r="Y7" s="214"/>
      <c r="Z7" s="212" t="s">
        <v>79</v>
      </c>
      <c r="AA7" s="204" t="s">
        <v>3579</v>
      </c>
      <c r="AB7" s="214"/>
      <c r="AC7" s="212" t="s">
        <v>81</v>
      </c>
      <c r="AD7" s="209">
        <v>48</v>
      </c>
      <c r="AE7" s="213">
        <v>44331</v>
      </c>
      <c r="AF7" s="219">
        <f t="shared" si="192"/>
        <v>45791</v>
      </c>
      <c r="AG7" s="219" t="s">
        <v>82</v>
      </c>
      <c r="AH7" s="219" t="s">
        <v>83</v>
      </c>
      <c r="AI7" s="212" t="s">
        <v>7333</v>
      </c>
      <c r="AJ7" s="206" t="s">
        <v>1338</v>
      </c>
      <c r="AK7" s="219" t="str">
        <f t="shared" ca="1" si="193"/>
        <v>ЗАМЕНИТЬ</v>
      </c>
      <c r="AL7" s="212"/>
      <c r="AM7" s="212" t="s">
        <v>86</v>
      </c>
      <c r="AN7" s="212" t="s">
        <v>87</v>
      </c>
      <c r="AO7" s="212" t="s">
        <v>88</v>
      </c>
      <c r="AP7" s="214" t="s">
        <v>7329</v>
      </c>
      <c r="AQ7" s="230" t="s">
        <v>7330</v>
      </c>
      <c r="AR7" s="219"/>
      <c r="AS7" s="212" t="s">
        <v>91</v>
      </c>
      <c r="AT7" s="204" t="s">
        <v>385</v>
      </c>
      <c r="AU7" s="204"/>
      <c r="AV7" s="206">
        <v>45097</v>
      </c>
      <c r="AW7" s="206"/>
      <c r="AX7" s="204"/>
      <c r="AY7" s="204"/>
      <c r="AZ7" s="204"/>
      <c r="BA7" s="206"/>
      <c r="BB7" s="206" t="s">
        <v>93</v>
      </c>
      <c r="BC7" s="206" t="s">
        <v>94</v>
      </c>
      <c r="BD7" s="212">
        <v>3201</v>
      </c>
      <c r="BE7" s="206"/>
      <c r="BF7" s="569"/>
      <c r="BG7" s="552"/>
      <c r="BH7" s="204"/>
      <c r="BI7" s="216" t="s">
        <v>406</v>
      </c>
      <c r="BJ7" s="222" t="s">
        <v>7315</v>
      </c>
      <c r="BK7" s="222" t="s">
        <v>588</v>
      </c>
    </row>
    <row r="8" s="36" customFormat="1" ht="60" customHeight="1">
      <c r="A8" s="37"/>
      <c r="B8" s="37" t="s">
        <v>62</v>
      </c>
      <c r="C8" s="37" t="s">
        <v>63</v>
      </c>
      <c r="D8" s="56" t="s">
        <v>64</v>
      </c>
      <c r="E8" s="56">
        <v>250</v>
      </c>
      <c r="F8" s="40" t="s">
        <v>6798</v>
      </c>
      <c r="G8" s="40" t="s">
        <v>7334</v>
      </c>
      <c r="H8" s="56" t="s">
        <v>7335</v>
      </c>
      <c r="I8" s="48" t="s">
        <v>69</v>
      </c>
      <c r="J8" s="40" t="s">
        <v>1100</v>
      </c>
      <c r="K8" s="37" t="s">
        <v>71</v>
      </c>
      <c r="L8" s="37" t="s">
        <v>72</v>
      </c>
      <c r="M8" s="40" t="s">
        <v>7326</v>
      </c>
      <c r="N8" s="56" t="s">
        <v>7336</v>
      </c>
      <c r="O8" s="37" t="s">
        <v>75</v>
      </c>
      <c r="P8" s="37" t="s">
        <v>76</v>
      </c>
      <c r="Q8" s="42" t="s">
        <v>77</v>
      </c>
      <c r="R8" s="91">
        <v>42552</v>
      </c>
      <c r="S8" s="44">
        <v>15</v>
      </c>
      <c r="T8" s="45">
        <f t="shared" si="189"/>
        <v>48030</v>
      </c>
      <c r="U8" s="56">
        <v>0</v>
      </c>
      <c r="V8" s="47" t="str">
        <f t="shared" si="190"/>
        <v/>
      </c>
      <c r="W8" s="47" t="str">
        <f t="shared" si="191"/>
        <v>°С</v>
      </c>
      <c r="X8" s="48">
        <v>150</v>
      </c>
      <c r="Y8" s="48"/>
      <c r="Z8" s="42" t="s">
        <v>79</v>
      </c>
      <c r="AA8" s="37" t="s">
        <v>101</v>
      </c>
      <c r="AB8" s="48"/>
      <c r="AC8" s="42" t="s">
        <v>81</v>
      </c>
      <c r="AD8" s="49">
        <v>60</v>
      </c>
      <c r="AE8" s="50">
        <v>44363</v>
      </c>
      <c r="AF8" s="51">
        <f t="shared" si="192"/>
        <v>46188</v>
      </c>
      <c r="AG8" s="51" t="s">
        <v>82</v>
      </c>
      <c r="AH8" s="51" t="s">
        <v>83</v>
      </c>
      <c r="AI8" s="42" t="s">
        <v>7337</v>
      </c>
      <c r="AJ8" s="40" t="s">
        <v>85</v>
      </c>
      <c r="AK8" s="51" t="str">
        <f t="shared" ca="1" si="193"/>
        <v>поверен</v>
      </c>
      <c r="AL8" s="42"/>
      <c r="AM8" s="42" t="s">
        <v>86</v>
      </c>
      <c r="AN8" s="42" t="s">
        <v>87</v>
      </c>
      <c r="AO8" s="42" t="s">
        <v>88</v>
      </c>
      <c r="AP8" s="48" t="s">
        <v>7329</v>
      </c>
      <c r="AQ8" s="41" t="s">
        <v>7330</v>
      </c>
      <c r="AR8" s="51"/>
      <c r="AS8" s="42" t="s">
        <v>91</v>
      </c>
      <c r="AT8" s="37" t="s">
        <v>385</v>
      </c>
      <c r="AU8" s="37"/>
      <c r="AV8" s="40">
        <v>45097</v>
      </c>
      <c r="AW8" s="40"/>
      <c r="AX8" s="37"/>
      <c r="AY8" s="37"/>
      <c r="AZ8" s="37"/>
      <c r="BA8" s="40"/>
      <c r="BB8" s="40" t="s">
        <v>93</v>
      </c>
      <c r="BC8" s="40" t="s">
        <v>94</v>
      </c>
      <c r="BD8" s="42">
        <v>3201</v>
      </c>
      <c r="BE8" s="40"/>
      <c r="BF8" s="52"/>
      <c r="BG8" s="589" t="s">
        <v>7338</v>
      </c>
      <c r="BH8" s="47"/>
      <c r="BI8" s="47" t="s">
        <v>406</v>
      </c>
      <c r="BJ8" s="38" t="s">
        <v>7331</v>
      </c>
      <c r="BK8" s="38" t="s">
        <v>3577</v>
      </c>
    </row>
    <row r="9" s="203" customFormat="1" ht="60" customHeight="1">
      <c r="A9" s="204"/>
      <c r="B9" s="204" t="s">
        <v>62</v>
      </c>
      <c r="C9" s="204" t="s">
        <v>63</v>
      </c>
      <c r="D9" s="205" t="s">
        <v>64</v>
      </c>
      <c r="E9" s="205">
        <v>250</v>
      </c>
      <c r="F9" s="206" t="s">
        <v>6798</v>
      </c>
      <c r="G9" s="206" t="s">
        <v>7334</v>
      </c>
      <c r="H9" s="205" t="s">
        <v>7335</v>
      </c>
      <c r="I9" s="214" t="s">
        <v>930</v>
      </c>
      <c r="J9" s="206" t="s">
        <v>931</v>
      </c>
      <c r="K9" s="209" t="s">
        <v>7316</v>
      </c>
      <c r="L9" s="209" t="s">
        <v>933</v>
      </c>
      <c r="M9" s="206" t="s">
        <v>7332</v>
      </c>
      <c r="N9" s="209">
        <v>2326918</v>
      </c>
      <c r="O9" s="204" t="s">
        <v>75</v>
      </c>
      <c r="P9" s="204" t="s">
        <v>76</v>
      </c>
      <c r="Q9" s="212" t="s">
        <v>77</v>
      </c>
      <c r="R9" s="375">
        <v>42552</v>
      </c>
      <c r="S9" s="720">
        <v>15</v>
      </c>
      <c r="T9" s="575">
        <f t="shared" si="189"/>
        <v>48030</v>
      </c>
      <c r="U9" s="205" t="s">
        <v>78</v>
      </c>
      <c r="V9" s="216" t="str">
        <f t="shared" si="190"/>
        <v/>
      </c>
      <c r="W9" s="216" t="str">
        <f t="shared" si="191"/>
        <v>°С</v>
      </c>
      <c r="X9" s="214">
        <v>450</v>
      </c>
      <c r="Y9" s="214"/>
      <c r="Z9" s="212" t="s">
        <v>79</v>
      </c>
      <c r="AA9" s="204" t="s">
        <v>3579</v>
      </c>
      <c r="AB9" s="214"/>
      <c r="AC9" s="212" t="s">
        <v>81</v>
      </c>
      <c r="AD9" s="209">
        <v>48</v>
      </c>
      <c r="AE9" s="213">
        <v>44331</v>
      </c>
      <c r="AF9" s="219">
        <f t="shared" si="192"/>
        <v>45791</v>
      </c>
      <c r="AG9" s="219" t="s">
        <v>82</v>
      </c>
      <c r="AH9" s="219" t="s">
        <v>83</v>
      </c>
      <c r="AI9" s="212" t="s">
        <v>7339</v>
      </c>
      <c r="AJ9" s="206" t="s">
        <v>1338</v>
      </c>
      <c r="AK9" s="219" t="str">
        <f t="shared" ca="1" si="193"/>
        <v>ЗАМЕНИТЬ</v>
      </c>
      <c r="AL9" s="212"/>
      <c r="AM9" s="212" t="s">
        <v>86</v>
      </c>
      <c r="AN9" s="212" t="s">
        <v>87</v>
      </c>
      <c r="AO9" s="212" t="s">
        <v>88</v>
      </c>
      <c r="AP9" s="214" t="s">
        <v>7329</v>
      </c>
      <c r="AQ9" s="230" t="s">
        <v>7330</v>
      </c>
      <c r="AR9" s="219"/>
      <c r="AS9" s="212" t="s">
        <v>91</v>
      </c>
      <c r="AT9" s="204" t="s">
        <v>385</v>
      </c>
      <c r="AU9" s="204"/>
      <c r="AV9" s="206">
        <v>45097</v>
      </c>
      <c r="AW9" s="206"/>
      <c r="AX9" s="204"/>
      <c r="AY9" s="204"/>
      <c r="AZ9" s="204"/>
      <c r="BA9" s="206"/>
      <c r="BB9" s="206" t="s">
        <v>93</v>
      </c>
      <c r="BC9" s="206" t="s">
        <v>94</v>
      </c>
      <c r="BD9" s="212">
        <v>3201</v>
      </c>
      <c r="BE9" s="206"/>
      <c r="BF9" s="569"/>
      <c r="BG9" s="552"/>
      <c r="BH9" s="204"/>
      <c r="BI9" s="216" t="s">
        <v>406</v>
      </c>
      <c r="BJ9" s="222" t="s">
        <v>7315</v>
      </c>
      <c r="BK9" s="222" t="s">
        <v>588</v>
      </c>
    </row>
    <row r="10" s="36" customFormat="1" ht="60" customHeight="1">
      <c r="A10" s="37"/>
      <c r="B10" s="37" t="s">
        <v>62</v>
      </c>
      <c r="C10" s="37" t="s">
        <v>63</v>
      </c>
      <c r="D10" s="56" t="s">
        <v>64</v>
      </c>
      <c r="E10" s="56">
        <v>250</v>
      </c>
      <c r="F10" s="40" t="s">
        <v>6798</v>
      </c>
      <c r="G10" s="40" t="s">
        <v>7340</v>
      </c>
      <c r="H10" s="56" t="s">
        <v>7341</v>
      </c>
      <c r="I10" s="48" t="s">
        <v>69</v>
      </c>
      <c r="J10" s="40" t="s">
        <v>1100</v>
      </c>
      <c r="K10" s="37" t="s">
        <v>71</v>
      </c>
      <c r="L10" s="37" t="s">
        <v>72</v>
      </c>
      <c r="M10" s="40" t="s">
        <v>7326</v>
      </c>
      <c r="N10" s="56" t="s">
        <v>7342</v>
      </c>
      <c r="O10" s="37" t="s">
        <v>75</v>
      </c>
      <c r="P10" s="37" t="s">
        <v>76</v>
      </c>
      <c r="Q10" s="42" t="s">
        <v>77</v>
      </c>
      <c r="R10" s="96">
        <v>42552</v>
      </c>
      <c r="S10" s="44">
        <v>15</v>
      </c>
      <c r="T10" s="45">
        <f t="shared" si="189"/>
        <v>48030</v>
      </c>
      <c r="U10" s="56" t="s">
        <v>100</v>
      </c>
      <c r="V10" s="47" t="str">
        <f t="shared" si="190"/>
        <v/>
      </c>
      <c r="W10" s="47" t="str">
        <f t="shared" si="191"/>
        <v>°С</v>
      </c>
      <c r="X10" s="48">
        <v>150</v>
      </c>
      <c r="Y10" s="48"/>
      <c r="Z10" s="42" t="s">
        <v>79</v>
      </c>
      <c r="AA10" s="37" t="s">
        <v>101</v>
      </c>
      <c r="AB10" s="48"/>
      <c r="AC10" s="42" t="s">
        <v>81</v>
      </c>
      <c r="AD10" s="49">
        <v>60</v>
      </c>
      <c r="AE10" s="50">
        <v>44363</v>
      </c>
      <c r="AF10" s="51">
        <f t="shared" si="192"/>
        <v>46188</v>
      </c>
      <c r="AG10" s="51" t="s">
        <v>82</v>
      </c>
      <c r="AH10" s="51" t="s">
        <v>83</v>
      </c>
      <c r="AI10" s="42" t="s">
        <v>7343</v>
      </c>
      <c r="AJ10" s="40" t="s">
        <v>85</v>
      </c>
      <c r="AK10" s="51" t="str">
        <f t="shared" ca="1" si="193"/>
        <v>поверен</v>
      </c>
      <c r="AL10" s="42"/>
      <c r="AM10" s="42" t="s">
        <v>86</v>
      </c>
      <c r="AN10" s="42" t="s">
        <v>87</v>
      </c>
      <c r="AO10" s="42" t="s">
        <v>88</v>
      </c>
      <c r="AP10" s="48" t="s">
        <v>7329</v>
      </c>
      <c r="AQ10" s="41" t="s">
        <v>7314</v>
      </c>
      <c r="AR10" s="51"/>
      <c r="AS10" s="42" t="s">
        <v>91</v>
      </c>
      <c r="AT10" s="37" t="s">
        <v>385</v>
      </c>
      <c r="AU10" s="37"/>
      <c r="AV10" s="40">
        <v>45097</v>
      </c>
      <c r="AW10" s="40"/>
      <c r="AX10" s="37"/>
      <c r="AY10" s="37"/>
      <c r="AZ10" s="37"/>
      <c r="BA10" s="40"/>
      <c r="BB10" s="40" t="s">
        <v>93</v>
      </c>
      <c r="BC10" s="40" t="s">
        <v>94</v>
      </c>
      <c r="BD10" s="42">
        <v>3201</v>
      </c>
      <c r="BE10" s="54"/>
      <c r="BF10" s="1199"/>
      <c r="BG10" s="589" t="s">
        <v>3574</v>
      </c>
      <c r="BH10" s="47"/>
      <c r="BI10" s="47" t="s">
        <v>406</v>
      </c>
      <c r="BJ10" s="38" t="s">
        <v>7331</v>
      </c>
      <c r="BK10" s="38" t="s">
        <v>3577</v>
      </c>
    </row>
    <row r="11" s="203" customFormat="1" ht="60" customHeight="1">
      <c r="A11" s="204"/>
      <c r="B11" s="204" t="s">
        <v>62</v>
      </c>
      <c r="C11" s="204" t="s">
        <v>63</v>
      </c>
      <c r="D11" s="205" t="s">
        <v>64</v>
      </c>
      <c r="E11" s="205">
        <v>250</v>
      </c>
      <c r="F11" s="206" t="s">
        <v>6798</v>
      </c>
      <c r="G11" s="206" t="s">
        <v>7340</v>
      </c>
      <c r="H11" s="205" t="s">
        <v>7341</v>
      </c>
      <c r="I11" s="214" t="s">
        <v>930</v>
      </c>
      <c r="J11" s="206" t="s">
        <v>931</v>
      </c>
      <c r="K11" s="209" t="s">
        <v>7316</v>
      </c>
      <c r="L11" s="209" t="s">
        <v>933</v>
      </c>
      <c r="M11" s="206" t="s">
        <v>7332</v>
      </c>
      <c r="N11" s="209">
        <v>2326917</v>
      </c>
      <c r="O11" s="204" t="s">
        <v>75</v>
      </c>
      <c r="P11" s="204" t="s">
        <v>76</v>
      </c>
      <c r="Q11" s="212" t="s">
        <v>77</v>
      </c>
      <c r="R11" s="375">
        <v>42552</v>
      </c>
      <c r="S11" s="720">
        <v>15</v>
      </c>
      <c r="T11" s="575">
        <f t="shared" si="189"/>
        <v>48030</v>
      </c>
      <c r="U11" s="205" t="s">
        <v>78</v>
      </c>
      <c r="V11" s="216" t="str">
        <f t="shared" si="190"/>
        <v/>
      </c>
      <c r="W11" s="216" t="str">
        <f t="shared" si="191"/>
        <v>°С</v>
      </c>
      <c r="X11" s="214">
        <v>450</v>
      </c>
      <c r="Y11" s="214"/>
      <c r="Z11" s="212" t="s">
        <v>79</v>
      </c>
      <c r="AA11" s="204" t="s">
        <v>3579</v>
      </c>
      <c r="AB11" s="214"/>
      <c r="AC11" s="212" t="s">
        <v>81</v>
      </c>
      <c r="AD11" s="209">
        <v>48</v>
      </c>
      <c r="AE11" s="213">
        <v>44331</v>
      </c>
      <c r="AF11" s="219">
        <f t="shared" si="192"/>
        <v>45791</v>
      </c>
      <c r="AG11" s="219" t="s">
        <v>82</v>
      </c>
      <c r="AH11" s="219" t="s">
        <v>83</v>
      </c>
      <c r="AI11" s="212" t="s">
        <v>7344</v>
      </c>
      <c r="AJ11" s="206" t="s">
        <v>1338</v>
      </c>
      <c r="AK11" s="219" t="str">
        <f t="shared" ca="1" si="193"/>
        <v>ЗАМЕНИТЬ</v>
      </c>
      <c r="AL11" s="212"/>
      <c r="AM11" s="212" t="s">
        <v>86</v>
      </c>
      <c r="AN11" s="212" t="s">
        <v>87</v>
      </c>
      <c r="AO11" s="212" t="s">
        <v>88</v>
      </c>
      <c r="AP11" s="214" t="s">
        <v>7329</v>
      </c>
      <c r="AQ11" s="230" t="s">
        <v>7314</v>
      </c>
      <c r="AR11" s="219"/>
      <c r="AS11" s="212" t="s">
        <v>91</v>
      </c>
      <c r="AT11" s="204" t="s">
        <v>385</v>
      </c>
      <c r="AU11" s="204"/>
      <c r="AV11" s="206">
        <v>45097</v>
      </c>
      <c r="AW11" s="206"/>
      <c r="AX11" s="204"/>
      <c r="AY11" s="204"/>
      <c r="AZ11" s="204"/>
      <c r="BA11" s="206"/>
      <c r="BB11" s="206" t="s">
        <v>93</v>
      </c>
      <c r="BC11" s="206" t="s">
        <v>94</v>
      </c>
      <c r="BD11" s="212">
        <v>3201</v>
      </c>
      <c r="BE11" s="206"/>
      <c r="BF11" s="569"/>
      <c r="BG11" s="552"/>
      <c r="BH11" s="204"/>
      <c r="BI11" s="216" t="s">
        <v>406</v>
      </c>
      <c r="BJ11" s="222" t="s">
        <v>7315</v>
      </c>
      <c r="BK11" s="222" t="s">
        <v>588</v>
      </c>
    </row>
    <row r="12" s="36" customFormat="1" ht="60" customHeight="1">
      <c r="A12" s="37"/>
      <c r="B12" s="37" t="s">
        <v>62</v>
      </c>
      <c r="C12" s="37" t="s">
        <v>63</v>
      </c>
      <c r="D12" s="56" t="s">
        <v>64</v>
      </c>
      <c r="E12" s="56" t="s">
        <v>7345</v>
      </c>
      <c r="F12" s="40" t="s">
        <v>6798</v>
      </c>
      <c r="G12" s="40" t="s">
        <v>7346</v>
      </c>
      <c r="H12" s="56" t="s">
        <v>7347</v>
      </c>
      <c r="I12" s="48" t="s">
        <v>69</v>
      </c>
      <c r="J12" s="40" t="s">
        <v>1100</v>
      </c>
      <c r="K12" s="37" t="s">
        <v>71</v>
      </c>
      <c r="L12" s="49" t="s">
        <v>3762</v>
      </c>
      <c r="M12" s="49" t="s">
        <v>7348</v>
      </c>
      <c r="N12" s="49">
        <v>2327573</v>
      </c>
      <c r="O12" s="37" t="s">
        <v>1098</v>
      </c>
      <c r="P12" s="37" t="s">
        <v>76</v>
      </c>
      <c r="Q12" s="42" t="s">
        <v>77</v>
      </c>
      <c r="R12" s="96">
        <v>42552</v>
      </c>
      <c r="S12" s="44">
        <v>15</v>
      </c>
      <c r="T12" s="45">
        <f t="shared" si="189"/>
        <v>48030</v>
      </c>
      <c r="U12" s="56" t="s">
        <v>100</v>
      </c>
      <c r="V12" s="47" t="str">
        <f t="shared" si="190"/>
        <v/>
      </c>
      <c r="W12" s="47" t="str">
        <f t="shared" si="191"/>
        <v>°С</v>
      </c>
      <c r="X12" s="48">
        <v>150</v>
      </c>
      <c r="Y12" s="48"/>
      <c r="Z12" s="42" t="s">
        <v>79</v>
      </c>
      <c r="AA12" s="37" t="s">
        <v>7349</v>
      </c>
      <c r="AB12" s="48"/>
      <c r="AC12" s="42" t="s">
        <v>81</v>
      </c>
      <c r="AD12" s="49">
        <v>60</v>
      </c>
      <c r="AE12" s="50">
        <v>44180</v>
      </c>
      <c r="AF12" s="51">
        <f t="shared" si="192"/>
        <v>46005</v>
      </c>
      <c r="AG12" s="51" t="s">
        <v>82</v>
      </c>
      <c r="AH12" s="51" t="s">
        <v>83</v>
      </c>
      <c r="AI12" s="42" t="s">
        <v>7350</v>
      </c>
      <c r="AJ12" s="40" t="s">
        <v>85</v>
      </c>
      <c r="AK12" s="51" t="str">
        <f t="shared" ca="1" si="193"/>
        <v>поверен</v>
      </c>
      <c r="AL12" s="42"/>
      <c r="AM12" s="42" t="s">
        <v>86</v>
      </c>
      <c r="AN12" s="42" t="s">
        <v>87</v>
      </c>
      <c r="AO12" s="42" t="s">
        <v>88</v>
      </c>
      <c r="AP12" s="48" t="s">
        <v>7351</v>
      </c>
      <c r="AQ12" s="41" t="s">
        <v>3483</v>
      </c>
      <c r="AR12" s="51"/>
      <c r="AS12" s="42" t="s">
        <v>91</v>
      </c>
      <c r="AT12" s="37" t="s">
        <v>385</v>
      </c>
      <c r="AU12" s="37"/>
      <c r="AV12" s="40">
        <v>45097</v>
      </c>
      <c r="AW12" s="40"/>
      <c r="AX12" s="37"/>
      <c r="AY12" s="37"/>
      <c r="AZ12" s="37"/>
      <c r="BA12" s="40"/>
      <c r="BB12" s="40" t="s">
        <v>93</v>
      </c>
      <c r="BC12" s="40" t="s">
        <v>94</v>
      </c>
      <c r="BD12" s="42">
        <v>3201</v>
      </c>
      <c r="BE12" s="40"/>
      <c r="BF12" s="52"/>
      <c r="BG12" s="589" t="s">
        <v>3574</v>
      </c>
      <c r="BH12" s="47"/>
      <c r="BI12" s="47" t="s">
        <v>7352</v>
      </c>
      <c r="BJ12" s="38" t="s">
        <v>1513</v>
      </c>
      <c r="BK12" s="38" t="s">
        <v>3577</v>
      </c>
    </row>
    <row r="13" s="223" customFormat="1" ht="60" customHeight="1">
      <c r="A13" s="204"/>
      <c r="B13" s="204" t="s">
        <v>62</v>
      </c>
      <c r="C13" s="204" t="s">
        <v>63</v>
      </c>
      <c r="D13" s="205" t="s">
        <v>64</v>
      </c>
      <c r="E13" s="205" t="s">
        <v>7345</v>
      </c>
      <c r="F13" s="206" t="s">
        <v>6798</v>
      </c>
      <c r="G13" s="206" t="s">
        <v>7346</v>
      </c>
      <c r="H13" s="205" t="s">
        <v>7347</v>
      </c>
      <c r="I13" s="214" t="s">
        <v>930</v>
      </c>
      <c r="J13" s="206" t="s">
        <v>931</v>
      </c>
      <c r="K13" s="209" t="s">
        <v>932</v>
      </c>
      <c r="L13" s="209" t="s">
        <v>933</v>
      </c>
      <c r="M13" s="204" t="s">
        <v>7353</v>
      </c>
      <c r="N13" s="209">
        <v>2327591</v>
      </c>
      <c r="O13" s="204" t="s">
        <v>1098</v>
      </c>
      <c r="P13" s="204" t="s">
        <v>76</v>
      </c>
      <c r="Q13" s="212" t="s">
        <v>77</v>
      </c>
      <c r="R13" s="228">
        <v>42552</v>
      </c>
      <c r="S13" s="720">
        <v>15</v>
      </c>
      <c r="T13" s="575">
        <f t="shared" si="189"/>
        <v>48030</v>
      </c>
      <c r="U13" s="205">
        <v>-50</v>
      </c>
      <c r="V13" s="216" t="str">
        <f t="shared" si="190"/>
        <v/>
      </c>
      <c r="W13" s="216" t="str">
        <f t="shared" si="191"/>
        <v>°С</v>
      </c>
      <c r="X13" s="214">
        <v>450</v>
      </c>
      <c r="Y13" s="214"/>
      <c r="Z13" s="212" t="s">
        <v>79</v>
      </c>
      <c r="AA13" s="204" t="s">
        <v>101</v>
      </c>
      <c r="AB13" s="214"/>
      <c r="AC13" s="212" t="s">
        <v>81</v>
      </c>
      <c r="AD13" s="209">
        <v>48</v>
      </c>
      <c r="AE13" s="213">
        <v>44180</v>
      </c>
      <c r="AF13" s="219">
        <f t="shared" si="192"/>
        <v>45640</v>
      </c>
      <c r="AG13" s="219" t="s">
        <v>82</v>
      </c>
      <c r="AH13" s="219" t="s">
        <v>83</v>
      </c>
      <c r="AI13" s="212" t="s">
        <v>7354</v>
      </c>
      <c r="AJ13" s="206" t="s">
        <v>85</v>
      </c>
      <c r="AK13" s="219" t="str">
        <f t="shared" ca="1" si="193"/>
        <v>ЗАМЕНИТЬ</v>
      </c>
      <c r="AL13" s="212"/>
      <c r="AM13" s="212" t="s">
        <v>86</v>
      </c>
      <c r="AN13" s="212" t="s">
        <v>87</v>
      </c>
      <c r="AO13" s="212" t="s">
        <v>88</v>
      </c>
      <c r="AP13" s="214" t="s">
        <v>7351</v>
      </c>
      <c r="AQ13" s="230" t="s">
        <v>3483</v>
      </c>
      <c r="AR13" s="219"/>
      <c r="AS13" s="212" t="s">
        <v>91</v>
      </c>
      <c r="AT13" s="204" t="s">
        <v>385</v>
      </c>
      <c r="AU13" s="204"/>
      <c r="AV13" s="206">
        <v>45097</v>
      </c>
      <c r="AW13" s="206"/>
      <c r="AX13" s="204"/>
      <c r="AY13" s="204"/>
      <c r="AZ13" s="204"/>
      <c r="BA13" s="206"/>
      <c r="BB13" s="206" t="s">
        <v>93</v>
      </c>
      <c r="BC13" s="206" t="s">
        <v>94</v>
      </c>
      <c r="BD13" s="212">
        <v>3201</v>
      </c>
      <c r="BE13" s="206"/>
      <c r="BF13" s="569"/>
      <c r="BG13" s="552"/>
      <c r="BH13" s="216"/>
      <c r="BI13" s="216" t="s">
        <v>3581</v>
      </c>
      <c r="BJ13" s="222" t="s">
        <v>7315</v>
      </c>
      <c r="BK13" s="222" t="s">
        <v>588</v>
      </c>
    </row>
    <row r="14" s="36" customFormat="1" ht="60" customHeight="1">
      <c r="A14" s="37"/>
      <c r="B14" s="37" t="s">
        <v>62</v>
      </c>
      <c r="C14" s="37" t="s">
        <v>63</v>
      </c>
      <c r="D14" s="56" t="s">
        <v>64</v>
      </c>
      <c r="E14" s="56" t="s">
        <v>7345</v>
      </c>
      <c r="F14" s="40" t="s">
        <v>6798</v>
      </c>
      <c r="G14" s="40" t="s">
        <v>7355</v>
      </c>
      <c r="H14" s="56" t="s">
        <v>7356</v>
      </c>
      <c r="I14" s="48" t="s">
        <v>69</v>
      </c>
      <c r="J14" s="40" t="s">
        <v>106</v>
      </c>
      <c r="K14" s="37" t="s">
        <v>71</v>
      </c>
      <c r="L14" s="49" t="s">
        <v>3762</v>
      </c>
      <c r="M14" s="49" t="s">
        <v>7348</v>
      </c>
      <c r="N14" s="49">
        <v>2327568</v>
      </c>
      <c r="O14" s="37" t="s">
        <v>1098</v>
      </c>
      <c r="P14" s="37" t="s">
        <v>76</v>
      </c>
      <c r="Q14" s="42" t="s">
        <v>77</v>
      </c>
      <c r="R14" s="91">
        <v>42552</v>
      </c>
      <c r="S14" s="44">
        <v>15</v>
      </c>
      <c r="T14" s="45">
        <f t="shared" si="189"/>
        <v>48030</v>
      </c>
      <c r="U14" s="56" t="s">
        <v>100</v>
      </c>
      <c r="V14" s="47" t="str">
        <f t="shared" si="190"/>
        <v/>
      </c>
      <c r="W14" s="47" t="str">
        <f t="shared" si="191"/>
        <v>°С</v>
      </c>
      <c r="X14" s="48">
        <v>150</v>
      </c>
      <c r="Y14" s="48"/>
      <c r="Z14" s="42" t="s">
        <v>79</v>
      </c>
      <c r="AA14" s="37" t="s">
        <v>7349</v>
      </c>
      <c r="AB14" s="48"/>
      <c r="AC14" s="42" t="s">
        <v>81</v>
      </c>
      <c r="AD14" s="49">
        <v>60</v>
      </c>
      <c r="AE14" s="50">
        <v>43804</v>
      </c>
      <c r="AF14" s="51">
        <f t="shared" si="192"/>
        <v>45630</v>
      </c>
      <c r="AG14" s="51" t="s">
        <v>82</v>
      </c>
      <c r="AH14" s="40" t="s">
        <v>83</v>
      </c>
      <c r="AI14" s="42" t="s">
        <v>7357</v>
      </c>
      <c r="AJ14" s="40" t="s">
        <v>114</v>
      </c>
      <c r="AK14" s="51" t="str">
        <f t="shared" ca="1" si="193"/>
        <v>ЗАМЕНИТЬ</v>
      </c>
      <c r="AL14" s="42"/>
      <c r="AM14" s="42" t="s">
        <v>86</v>
      </c>
      <c r="AN14" s="42" t="s">
        <v>87</v>
      </c>
      <c r="AO14" s="42" t="s">
        <v>88</v>
      </c>
      <c r="AP14" s="48" t="s">
        <v>7351</v>
      </c>
      <c r="AQ14" s="41" t="s">
        <v>3483</v>
      </c>
      <c r="AR14" s="51"/>
      <c r="AS14" s="42" t="s">
        <v>91</v>
      </c>
      <c r="AT14" s="37" t="s">
        <v>385</v>
      </c>
      <c r="AU14" s="37"/>
      <c r="AV14" s="40">
        <v>45097</v>
      </c>
      <c r="AW14" s="40"/>
      <c r="AX14" s="37"/>
      <c r="AY14" s="37"/>
      <c r="AZ14" s="37"/>
      <c r="BA14" s="40"/>
      <c r="BB14" s="40" t="s">
        <v>93</v>
      </c>
      <c r="BC14" s="40" t="s">
        <v>94</v>
      </c>
      <c r="BD14" s="42">
        <v>3201</v>
      </c>
      <c r="BE14" s="40"/>
      <c r="BF14" s="52"/>
      <c r="BG14" s="589" t="s">
        <v>3574</v>
      </c>
      <c r="BH14" s="47"/>
      <c r="BI14" s="47" t="s">
        <v>7352</v>
      </c>
      <c r="BJ14" s="38" t="s">
        <v>1513</v>
      </c>
      <c r="BK14" s="38" t="s">
        <v>3577</v>
      </c>
    </row>
    <row r="15" s="223" customFormat="1" ht="60" customHeight="1">
      <c r="A15" s="204"/>
      <c r="B15" s="204" t="s">
        <v>62</v>
      </c>
      <c r="C15" s="204" t="s">
        <v>63</v>
      </c>
      <c r="D15" s="205" t="s">
        <v>64</v>
      </c>
      <c r="E15" s="205" t="s">
        <v>7345</v>
      </c>
      <c r="F15" s="206" t="s">
        <v>6798</v>
      </c>
      <c r="G15" s="206" t="s">
        <v>7355</v>
      </c>
      <c r="H15" s="205" t="s">
        <v>7356</v>
      </c>
      <c r="I15" s="214" t="s">
        <v>930</v>
      </c>
      <c r="J15" s="206" t="s">
        <v>931</v>
      </c>
      <c r="K15" s="209" t="s">
        <v>932</v>
      </c>
      <c r="L15" s="209" t="s">
        <v>933</v>
      </c>
      <c r="M15" s="204" t="s">
        <v>7358</v>
      </c>
      <c r="N15" s="209">
        <v>2327586</v>
      </c>
      <c r="O15" s="204" t="s">
        <v>1098</v>
      </c>
      <c r="P15" s="204" t="s">
        <v>76</v>
      </c>
      <c r="Q15" s="212" t="s">
        <v>77</v>
      </c>
      <c r="R15" s="375">
        <v>42552</v>
      </c>
      <c r="S15" s="720">
        <v>15</v>
      </c>
      <c r="T15" s="575">
        <f t="shared" si="189"/>
        <v>48030</v>
      </c>
      <c r="U15" s="205">
        <v>-50</v>
      </c>
      <c r="V15" s="216"/>
      <c r="W15" s="216" t="str">
        <f t="shared" ref="W15:W34" si="194">IF(Z15="","",Z15)</f>
        <v>°С</v>
      </c>
      <c r="X15" s="214">
        <v>450</v>
      </c>
      <c r="Y15" s="214"/>
      <c r="Z15" s="212" t="s">
        <v>79</v>
      </c>
      <c r="AA15" s="204" t="s">
        <v>101</v>
      </c>
      <c r="AB15" s="214"/>
      <c r="AC15" s="212" t="s">
        <v>81</v>
      </c>
      <c r="AD15" s="209">
        <v>48</v>
      </c>
      <c r="AE15" s="213">
        <v>43804</v>
      </c>
      <c r="AF15" s="219">
        <f t="shared" si="192"/>
        <v>45264</v>
      </c>
      <c r="AG15" s="219" t="s">
        <v>82</v>
      </c>
      <c r="AH15" s="206" t="s">
        <v>83</v>
      </c>
      <c r="AI15" s="212" t="s">
        <v>7359</v>
      </c>
      <c r="AJ15" s="206" t="s">
        <v>114</v>
      </c>
      <c r="AK15" s="219" t="str">
        <f t="shared" ca="1" si="193"/>
        <v>ЗАМЕНИТЬ</v>
      </c>
      <c r="AL15" s="212"/>
      <c r="AM15" s="212" t="s">
        <v>86</v>
      </c>
      <c r="AN15" s="212" t="s">
        <v>87</v>
      </c>
      <c r="AO15" s="212" t="s">
        <v>88</v>
      </c>
      <c r="AP15" s="214" t="s">
        <v>7351</v>
      </c>
      <c r="AQ15" s="230" t="s">
        <v>3483</v>
      </c>
      <c r="AR15" s="219"/>
      <c r="AS15" s="212" t="s">
        <v>91</v>
      </c>
      <c r="AT15" s="204" t="s">
        <v>385</v>
      </c>
      <c r="AU15" s="204"/>
      <c r="AV15" s="206">
        <v>45097</v>
      </c>
      <c r="AW15" s="206"/>
      <c r="AX15" s="204"/>
      <c r="AY15" s="204"/>
      <c r="AZ15" s="204"/>
      <c r="BA15" s="206"/>
      <c r="BB15" s="206" t="s">
        <v>93</v>
      </c>
      <c r="BC15" s="206" t="s">
        <v>94</v>
      </c>
      <c r="BD15" s="212">
        <v>3201</v>
      </c>
      <c r="BE15" s="206"/>
      <c r="BF15" s="569"/>
      <c r="BG15" s="552"/>
      <c r="BH15" s="216"/>
      <c r="BI15" s="216" t="s">
        <v>3581</v>
      </c>
      <c r="BJ15" s="222" t="s">
        <v>7315</v>
      </c>
      <c r="BK15" s="222" t="s">
        <v>588</v>
      </c>
    </row>
    <row r="16" s="36" customFormat="1" ht="60" customHeight="1">
      <c r="A16" s="37"/>
      <c r="B16" s="37" t="s">
        <v>62</v>
      </c>
      <c r="C16" s="37" t="s">
        <v>63</v>
      </c>
      <c r="D16" s="56" t="s">
        <v>64</v>
      </c>
      <c r="E16" s="56" t="s">
        <v>7345</v>
      </c>
      <c r="F16" s="40" t="s">
        <v>6798</v>
      </c>
      <c r="G16" s="40" t="s">
        <v>7360</v>
      </c>
      <c r="H16" s="56" t="s">
        <v>7361</v>
      </c>
      <c r="I16" s="48" t="s">
        <v>69</v>
      </c>
      <c r="J16" s="40" t="s">
        <v>7362</v>
      </c>
      <c r="K16" s="37" t="s">
        <v>71</v>
      </c>
      <c r="L16" s="49" t="s">
        <v>3762</v>
      </c>
      <c r="M16" s="49" t="s">
        <v>7348</v>
      </c>
      <c r="N16" s="49">
        <v>2327570</v>
      </c>
      <c r="O16" s="37" t="s">
        <v>1098</v>
      </c>
      <c r="P16" s="37" t="s">
        <v>76</v>
      </c>
      <c r="Q16" s="42" t="s">
        <v>77</v>
      </c>
      <c r="R16" s="91">
        <v>42552</v>
      </c>
      <c r="S16" s="44">
        <v>15</v>
      </c>
      <c r="T16" s="45">
        <f t="shared" si="189"/>
        <v>48030</v>
      </c>
      <c r="U16" s="56" t="s">
        <v>100</v>
      </c>
      <c r="V16" s="47" t="str">
        <f t="shared" ref="V16:V34" si="195">IF(Y16="","",Y16)</f>
        <v/>
      </c>
      <c r="W16" s="47" t="str">
        <f t="shared" si="194"/>
        <v>°С</v>
      </c>
      <c r="X16" s="48">
        <v>150</v>
      </c>
      <c r="Y16" s="48"/>
      <c r="Z16" s="42" t="s">
        <v>79</v>
      </c>
      <c r="AA16" s="37" t="s">
        <v>7349</v>
      </c>
      <c r="AB16" s="48"/>
      <c r="AC16" s="42" t="s">
        <v>81</v>
      </c>
      <c r="AD16" s="49">
        <v>60</v>
      </c>
      <c r="AE16" s="50">
        <v>44545</v>
      </c>
      <c r="AF16" s="51">
        <f t="shared" si="192"/>
        <v>46370</v>
      </c>
      <c r="AG16" s="51" t="s">
        <v>82</v>
      </c>
      <c r="AH16" s="51" t="s">
        <v>83</v>
      </c>
      <c r="AI16" s="42" t="s">
        <v>7363</v>
      </c>
      <c r="AJ16" s="40" t="s">
        <v>85</v>
      </c>
      <c r="AK16" s="51" t="str">
        <f t="shared" ca="1" si="193"/>
        <v>поверен</v>
      </c>
      <c r="AL16" s="42"/>
      <c r="AM16" s="42" t="s">
        <v>86</v>
      </c>
      <c r="AN16" s="42" t="s">
        <v>87</v>
      </c>
      <c r="AO16" s="42" t="s">
        <v>88</v>
      </c>
      <c r="AP16" s="48" t="s">
        <v>7351</v>
      </c>
      <c r="AQ16" s="41" t="s">
        <v>3483</v>
      </c>
      <c r="AR16" s="51"/>
      <c r="AS16" s="42" t="s">
        <v>91</v>
      </c>
      <c r="AT16" s="37" t="s">
        <v>385</v>
      </c>
      <c r="AU16" s="37"/>
      <c r="AV16" s="40">
        <v>45097</v>
      </c>
      <c r="AW16" s="40"/>
      <c r="AX16" s="37"/>
      <c r="AY16" s="37"/>
      <c r="AZ16" s="37"/>
      <c r="BA16" s="40"/>
      <c r="BB16" s="40" t="s">
        <v>93</v>
      </c>
      <c r="BC16" s="40" t="s">
        <v>94</v>
      </c>
      <c r="BD16" s="42">
        <v>3201</v>
      </c>
      <c r="BE16" s="40"/>
      <c r="BF16" s="52"/>
      <c r="BG16" s="589" t="s">
        <v>3574</v>
      </c>
      <c r="BH16" s="47"/>
      <c r="BI16" s="47" t="s">
        <v>7352</v>
      </c>
      <c r="BJ16" s="38" t="s">
        <v>1513</v>
      </c>
      <c r="BK16" s="38" t="s">
        <v>3577</v>
      </c>
    </row>
    <row r="17" s="223" customFormat="1" ht="60" customHeight="1">
      <c r="A17" s="204"/>
      <c r="B17" s="204" t="s">
        <v>62</v>
      </c>
      <c r="C17" s="204" t="s">
        <v>63</v>
      </c>
      <c r="D17" s="205" t="s">
        <v>64</v>
      </c>
      <c r="E17" s="205" t="s">
        <v>7345</v>
      </c>
      <c r="F17" s="206" t="s">
        <v>6798</v>
      </c>
      <c r="G17" s="206" t="s">
        <v>7360</v>
      </c>
      <c r="H17" s="205" t="s">
        <v>7361</v>
      </c>
      <c r="I17" s="214" t="s">
        <v>930</v>
      </c>
      <c r="J17" s="206" t="s">
        <v>931</v>
      </c>
      <c r="K17" s="209" t="s">
        <v>932</v>
      </c>
      <c r="L17" s="204" t="s">
        <v>933</v>
      </c>
      <c r="M17" s="204" t="s">
        <v>7358</v>
      </c>
      <c r="N17" s="209">
        <v>2327588</v>
      </c>
      <c r="O17" s="204" t="s">
        <v>1098</v>
      </c>
      <c r="P17" s="204" t="s">
        <v>76</v>
      </c>
      <c r="Q17" s="212" t="s">
        <v>77</v>
      </c>
      <c r="R17" s="375">
        <v>42552</v>
      </c>
      <c r="S17" s="720">
        <v>15</v>
      </c>
      <c r="T17" s="575">
        <f t="shared" si="189"/>
        <v>48030</v>
      </c>
      <c r="U17" s="205" t="s">
        <v>78</v>
      </c>
      <c r="V17" s="216" t="str">
        <f t="shared" si="195"/>
        <v/>
      </c>
      <c r="W17" s="216" t="str">
        <f t="shared" si="194"/>
        <v>°С</v>
      </c>
      <c r="X17" s="214">
        <v>450</v>
      </c>
      <c r="Y17" s="214"/>
      <c r="Z17" s="212" t="s">
        <v>79</v>
      </c>
      <c r="AA17" s="204" t="s">
        <v>101</v>
      </c>
      <c r="AB17" s="214"/>
      <c r="AC17" s="212" t="s">
        <v>81</v>
      </c>
      <c r="AD17" s="209">
        <v>48</v>
      </c>
      <c r="AE17" s="213">
        <v>44540</v>
      </c>
      <c r="AF17" s="219">
        <f t="shared" si="192"/>
        <v>46000</v>
      </c>
      <c r="AG17" s="219" t="s">
        <v>82</v>
      </c>
      <c r="AH17" s="219" t="s">
        <v>83</v>
      </c>
      <c r="AI17" s="212" t="s">
        <v>7364</v>
      </c>
      <c r="AJ17" s="206" t="s">
        <v>1338</v>
      </c>
      <c r="AK17" s="219" t="str">
        <f t="shared" ca="1" si="193"/>
        <v>поверен</v>
      </c>
      <c r="AL17" s="212"/>
      <c r="AM17" s="212" t="s">
        <v>86</v>
      </c>
      <c r="AN17" s="212" t="s">
        <v>87</v>
      </c>
      <c r="AO17" s="212" t="s">
        <v>88</v>
      </c>
      <c r="AP17" s="214" t="s">
        <v>7351</v>
      </c>
      <c r="AQ17" s="230" t="s">
        <v>3483</v>
      </c>
      <c r="AR17" s="219"/>
      <c r="AS17" s="212" t="s">
        <v>91</v>
      </c>
      <c r="AT17" s="204" t="s">
        <v>385</v>
      </c>
      <c r="AU17" s="204"/>
      <c r="AV17" s="206">
        <v>45097</v>
      </c>
      <c r="AW17" s="206"/>
      <c r="AX17" s="204"/>
      <c r="AY17" s="204"/>
      <c r="AZ17" s="204"/>
      <c r="BA17" s="206"/>
      <c r="BB17" s="206" t="s">
        <v>93</v>
      </c>
      <c r="BC17" s="206" t="s">
        <v>94</v>
      </c>
      <c r="BD17" s="212">
        <v>3201</v>
      </c>
      <c r="BE17" s="206"/>
      <c r="BF17" s="569"/>
      <c r="BG17" s="552"/>
      <c r="BH17" s="231"/>
      <c r="BI17" s="216" t="s">
        <v>3581</v>
      </c>
      <c r="BJ17" s="222" t="s">
        <v>7315</v>
      </c>
      <c r="BK17" s="222" t="s">
        <v>588</v>
      </c>
    </row>
    <row r="18" s="36" customFormat="1" ht="60" customHeight="1">
      <c r="A18" s="37"/>
      <c r="B18" s="37" t="s">
        <v>62</v>
      </c>
      <c r="C18" s="37" t="s">
        <v>63</v>
      </c>
      <c r="D18" s="56" t="s">
        <v>64</v>
      </c>
      <c r="E18" s="56" t="s">
        <v>7309</v>
      </c>
      <c r="F18" s="40" t="s">
        <v>6798</v>
      </c>
      <c r="G18" s="40" t="s">
        <v>7365</v>
      </c>
      <c r="H18" s="56" t="s">
        <v>7366</v>
      </c>
      <c r="I18" s="48" t="s">
        <v>171</v>
      </c>
      <c r="J18" s="40" t="s">
        <v>172</v>
      </c>
      <c r="K18" s="49" t="s">
        <v>131</v>
      </c>
      <c r="L18" s="57" t="s">
        <v>151</v>
      </c>
      <c r="M18" s="40" t="s">
        <v>7367</v>
      </c>
      <c r="N18" s="49" t="s">
        <v>7368</v>
      </c>
      <c r="O18" s="37" t="s">
        <v>75</v>
      </c>
      <c r="P18" s="37" t="s">
        <v>76</v>
      </c>
      <c r="Q18" s="42" t="s">
        <v>137</v>
      </c>
      <c r="R18" s="96">
        <v>42705</v>
      </c>
      <c r="S18" s="44">
        <v>12</v>
      </c>
      <c r="T18" s="45">
        <f t="shared" si="189"/>
        <v>47087.400000000001</v>
      </c>
      <c r="U18" s="56" t="s">
        <v>100</v>
      </c>
      <c r="V18" s="47" t="str">
        <f t="shared" si="195"/>
        <v>к</v>
      </c>
      <c r="W18" s="47" t="str">
        <f t="shared" si="194"/>
        <v>Па</v>
      </c>
      <c r="X18" s="48">
        <v>5</v>
      </c>
      <c r="Y18" s="48" t="s">
        <v>215</v>
      </c>
      <c r="Z18" s="42" t="s">
        <v>139</v>
      </c>
      <c r="AA18" s="56" t="s">
        <v>156</v>
      </c>
      <c r="AB18" s="48"/>
      <c r="AC18" s="42" t="s">
        <v>141</v>
      </c>
      <c r="AD18" s="49">
        <v>60</v>
      </c>
      <c r="AE18" s="50">
        <v>43997</v>
      </c>
      <c r="AF18" s="51">
        <f t="shared" si="192"/>
        <v>45822</v>
      </c>
      <c r="AG18" s="40" t="s">
        <v>82</v>
      </c>
      <c r="AH18" s="40" t="s">
        <v>83</v>
      </c>
      <c r="AI18" s="42" t="s">
        <v>7369</v>
      </c>
      <c r="AJ18" s="40" t="s">
        <v>114</v>
      </c>
      <c r="AK18" s="51" t="str">
        <f t="shared" ca="1" si="193"/>
        <v>ЗАМЕНИТЬ</v>
      </c>
      <c r="AL18" s="42"/>
      <c r="AM18" s="42" t="s">
        <v>86</v>
      </c>
      <c r="AN18" s="42" t="s">
        <v>87</v>
      </c>
      <c r="AO18" s="42" t="s">
        <v>88</v>
      </c>
      <c r="AP18" s="48" t="s">
        <v>7370</v>
      </c>
      <c r="AQ18" s="41" t="s">
        <v>7314</v>
      </c>
      <c r="AR18" s="51"/>
      <c r="AS18" s="42" t="s">
        <v>91</v>
      </c>
      <c r="AT18" s="37" t="s">
        <v>385</v>
      </c>
      <c r="AU18" s="37">
        <v>2008</v>
      </c>
      <c r="AV18" s="40">
        <v>44995</v>
      </c>
      <c r="AW18" s="40"/>
      <c r="AX18" s="37"/>
      <c r="AY18" s="37"/>
      <c r="AZ18" s="37"/>
      <c r="BA18" s="40"/>
      <c r="BB18" s="40" t="s">
        <v>145</v>
      </c>
      <c r="BC18" s="40" t="s">
        <v>146</v>
      </c>
      <c r="BD18" s="42">
        <v>3001</v>
      </c>
      <c r="BE18" s="40"/>
      <c r="BF18" s="52"/>
      <c r="BG18" s="53"/>
      <c r="BH18" s="54"/>
      <c r="BI18" s="38" t="s">
        <v>5127</v>
      </c>
      <c r="BJ18" s="38" t="s">
        <v>5128</v>
      </c>
      <c r="BK18" s="38" t="s">
        <v>5129</v>
      </c>
    </row>
    <row r="19" s="36" customFormat="1" ht="60" customHeight="1">
      <c r="A19" s="37"/>
      <c r="B19" s="37" t="s">
        <v>62</v>
      </c>
      <c r="C19" s="37" t="s">
        <v>63</v>
      </c>
      <c r="D19" s="56" t="s">
        <v>64</v>
      </c>
      <c r="E19" s="56" t="s">
        <v>7318</v>
      </c>
      <c r="F19" s="40" t="s">
        <v>6798</v>
      </c>
      <c r="G19" s="40" t="s">
        <v>7371</v>
      </c>
      <c r="H19" s="56" t="s">
        <v>7372</v>
      </c>
      <c r="I19" s="48" t="s">
        <v>171</v>
      </c>
      <c r="J19" s="40" t="s">
        <v>172</v>
      </c>
      <c r="K19" s="49" t="s">
        <v>131</v>
      </c>
      <c r="L19" s="57" t="s">
        <v>151</v>
      </c>
      <c r="M19" s="40" t="s">
        <v>7373</v>
      </c>
      <c r="N19" s="49" t="s">
        <v>7374</v>
      </c>
      <c r="O19" s="37" t="s">
        <v>75</v>
      </c>
      <c r="P19" s="37" t="s">
        <v>76</v>
      </c>
      <c r="Q19" s="42" t="s">
        <v>137</v>
      </c>
      <c r="R19" s="96">
        <v>42705</v>
      </c>
      <c r="S19" s="44">
        <v>12</v>
      </c>
      <c r="T19" s="45">
        <f t="shared" si="189"/>
        <v>47087.400000000001</v>
      </c>
      <c r="U19" s="56" t="s">
        <v>100</v>
      </c>
      <c r="V19" s="47" t="str">
        <f t="shared" si="195"/>
        <v>М</v>
      </c>
      <c r="W19" s="47" t="str">
        <f t="shared" si="194"/>
        <v>Па</v>
      </c>
      <c r="X19" s="48">
        <v>0.69999999999999996</v>
      </c>
      <c r="Y19" s="48" t="s">
        <v>138</v>
      </c>
      <c r="Z19" s="42" t="s">
        <v>139</v>
      </c>
      <c r="AA19" s="56" t="s">
        <v>156</v>
      </c>
      <c r="AB19" s="48"/>
      <c r="AC19" s="42" t="s">
        <v>141</v>
      </c>
      <c r="AD19" s="49">
        <v>60</v>
      </c>
      <c r="AE19" s="50">
        <v>43604</v>
      </c>
      <c r="AF19" s="51">
        <f t="shared" si="192"/>
        <v>45430</v>
      </c>
      <c r="AG19" s="40" t="s">
        <v>82</v>
      </c>
      <c r="AH19" s="40" t="s">
        <v>83</v>
      </c>
      <c r="AI19" s="42" t="s">
        <v>7375</v>
      </c>
      <c r="AJ19" s="40" t="s">
        <v>114</v>
      </c>
      <c r="AK19" s="51" t="str">
        <f t="shared" ca="1" si="193"/>
        <v>ЗАМЕНИТЬ</v>
      </c>
      <c r="AL19" s="42"/>
      <c r="AM19" s="42" t="s">
        <v>86</v>
      </c>
      <c r="AN19" s="42" t="s">
        <v>87</v>
      </c>
      <c r="AO19" s="42" t="s">
        <v>88</v>
      </c>
      <c r="AP19" s="48" t="s">
        <v>7370</v>
      </c>
      <c r="AQ19" s="41" t="s">
        <v>3483</v>
      </c>
      <c r="AR19" s="51"/>
      <c r="AS19" s="42" t="s">
        <v>91</v>
      </c>
      <c r="AT19" s="37" t="s">
        <v>385</v>
      </c>
      <c r="AU19" s="37">
        <v>2043</v>
      </c>
      <c r="AV19" s="40">
        <v>44995</v>
      </c>
      <c r="AW19" s="40"/>
      <c r="AX19" s="37"/>
      <c r="AY19" s="37"/>
      <c r="AZ19" s="37"/>
      <c r="BA19" s="40"/>
      <c r="BB19" s="40" t="s">
        <v>145</v>
      </c>
      <c r="BC19" s="40" t="s">
        <v>146</v>
      </c>
      <c r="BD19" s="42">
        <v>3001</v>
      </c>
      <c r="BE19" s="40"/>
      <c r="BF19" s="52"/>
      <c r="BG19" s="53"/>
      <c r="BH19" s="54"/>
      <c r="BI19" s="38" t="s">
        <v>5127</v>
      </c>
      <c r="BJ19" s="38" t="s">
        <v>5128</v>
      </c>
      <c r="BK19" s="38" t="s">
        <v>5129</v>
      </c>
    </row>
    <row r="20" s="36" customFormat="1" ht="60" customHeight="1">
      <c r="A20" s="37"/>
      <c r="B20" s="37" t="s">
        <v>62</v>
      </c>
      <c r="C20" s="37" t="s">
        <v>63</v>
      </c>
      <c r="D20" s="56" t="s">
        <v>64</v>
      </c>
      <c r="E20" s="56" t="s">
        <v>7309</v>
      </c>
      <c r="F20" s="40" t="s">
        <v>6798</v>
      </c>
      <c r="G20" s="40" t="s">
        <v>7376</v>
      </c>
      <c r="H20" s="56" t="s">
        <v>7377</v>
      </c>
      <c r="I20" s="48" t="s">
        <v>171</v>
      </c>
      <c r="J20" s="40" t="s">
        <v>172</v>
      </c>
      <c r="K20" s="49" t="s">
        <v>3074</v>
      </c>
      <c r="L20" s="57" t="s">
        <v>151</v>
      </c>
      <c r="M20" s="40" t="s">
        <v>7378</v>
      </c>
      <c r="N20" s="49" t="s">
        <v>7379</v>
      </c>
      <c r="O20" s="37" t="s">
        <v>75</v>
      </c>
      <c r="P20" s="37" t="s">
        <v>76</v>
      </c>
      <c r="Q20" s="42" t="s">
        <v>137</v>
      </c>
      <c r="R20" s="96">
        <v>42705</v>
      </c>
      <c r="S20" s="44">
        <v>12</v>
      </c>
      <c r="T20" s="45">
        <f t="shared" si="189"/>
        <v>47087.400000000001</v>
      </c>
      <c r="U20" s="56" t="s">
        <v>100</v>
      </c>
      <c r="V20" s="47" t="str">
        <f t="shared" si="195"/>
        <v>к</v>
      </c>
      <c r="W20" s="47" t="str">
        <f t="shared" si="194"/>
        <v>Па</v>
      </c>
      <c r="X20" s="48">
        <v>0.25</v>
      </c>
      <c r="Y20" s="48" t="s">
        <v>215</v>
      </c>
      <c r="Z20" s="42" t="s">
        <v>139</v>
      </c>
      <c r="AA20" s="56" t="s">
        <v>156</v>
      </c>
      <c r="AB20" s="48"/>
      <c r="AC20" s="42" t="s">
        <v>141</v>
      </c>
      <c r="AD20" s="49">
        <v>60</v>
      </c>
      <c r="AE20" s="50">
        <v>43997</v>
      </c>
      <c r="AF20" s="51">
        <f t="shared" si="192"/>
        <v>45822</v>
      </c>
      <c r="AG20" s="40" t="s">
        <v>82</v>
      </c>
      <c r="AH20" s="40" t="s">
        <v>83</v>
      </c>
      <c r="AI20" s="42" t="s">
        <v>7380</v>
      </c>
      <c r="AJ20" s="40" t="s">
        <v>114</v>
      </c>
      <c r="AK20" s="51" t="str">
        <f t="shared" ca="1" si="193"/>
        <v>ЗАМЕНИТЬ</v>
      </c>
      <c r="AL20" s="42"/>
      <c r="AM20" s="42" t="s">
        <v>86</v>
      </c>
      <c r="AN20" s="42" t="s">
        <v>87</v>
      </c>
      <c r="AO20" s="42" t="s">
        <v>88</v>
      </c>
      <c r="AP20" s="48" t="s">
        <v>7370</v>
      </c>
      <c r="AQ20" s="41" t="s">
        <v>7381</v>
      </c>
      <c r="AR20" s="51"/>
      <c r="AS20" s="42" t="s">
        <v>91</v>
      </c>
      <c r="AT20" s="37" t="s">
        <v>385</v>
      </c>
      <c r="AU20" s="37">
        <v>2039</v>
      </c>
      <c r="AV20" s="40">
        <v>44995</v>
      </c>
      <c r="AW20" s="1200"/>
      <c r="AX20" s="37"/>
      <c r="AY20" s="37"/>
      <c r="AZ20" s="37"/>
      <c r="BA20" s="40"/>
      <c r="BB20" s="40" t="s">
        <v>145</v>
      </c>
      <c r="BC20" s="40" t="s">
        <v>146</v>
      </c>
      <c r="BD20" s="42"/>
      <c r="BE20" s="40"/>
      <c r="BF20" s="52"/>
      <c r="BG20" s="53"/>
      <c r="BH20" s="54"/>
      <c r="BI20" s="38" t="s">
        <v>5127</v>
      </c>
      <c r="BJ20" s="38" t="s">
        <v>5128</v>
      </c>
      <c r="BK20" s="38" t="s">
        <v>5129</v>
      </c>
    </row>
    <row r="21" s="36" customFormat="1" ht="60" customHeight="1">
      <c r="A21" s="37"/>
      <c r="B21" s="37" t="s">
        <v>62</v>
      </c>
      <c r="C21" s="37" t="s">
        <v>63</v>
      </c>
      <c r="D21" s="56" t="s">
        <v>64</v>
      </c>
      <c r="E21" s="56" t="s">
        <v>7318</v>
      </c>
      <c r="F21" s="40" t="s">
        <v>6798</v>
      </c>
      <c r="G21" s="40" t="s">
        <v>7382</v>
      </c>
      <c r="H21" s="56" t="s">
        <v>7383</v>
      </c>
      <c r="I21" s="48" t="s">
        <v>171</v>
      </c>
      <c r="J21" s="40" t="s">
        <v>172</v>
      </c>
      <c r="K21" s="49" t="s">
        <v>3074</v>
      </c>
      <c r="L21" s="57" t="s">
        <v>151</v>
      </c>
      <c r="M21" s="40" t="s">
        <v>7384</v>
      </c>
      <c r="N21" s="49" t="s">
        <v>7385</v>
      </c>
      <c r="O21" s="37" t="s">
        <v>75</v>
      </c>
      <c r="P21" s="37" t="s">
        <v>76</v>
      </c>
      <c r="Q21" s="42" t="s">
        <v>137</v>
      </c>
      <c r="R21" s="96">
        <v>42705</v>
      </c>
      <c r="S21" s="44">
        <v>12</v>
      </c>
      <c r="T21" s="45">
        <f t="shared" si="189"/>
        <v>47087.400000000001</v>
      </c>
      <c r="U21" s="56" t="s">
        <v>100</v>
      </c>
      <c r="V21" s="47" t="str">
        <f t="shared" si="195"/>
        <v>к</v>
      </c>
      <c r="W21" s="47" t="str">
        <f t="shared" si="194"/>
        <v>Па</v>
      </c>
      <c r="X21" s="48">
        <v>10</v>
      </c>
      <c r="Y21" s="48" t="s">
        <v>215</v>
      </c>
      <c r="Z21" s="42" t="s">
        <v>139</v>
      </c>
      <c r="AA21" s="56" t="s">
        <v>156</v>
      </c>
      <c r="AB21" s="48"/>
      <c r="AC21" s="42" t="s">
        <v>141</v>
      </c>
      <c r="AD21" s="49">
        <v>60</v>
      </c>
      <c r="AE21" s="50">
        <v>43603</v>
      </c>
      <c r="AF21" s="51">
        <f t="shared" si="192"/>
        <v>45429</v>
      </c>
      <c r="AG21" s="40" t="s">
        <v>82</v>
      </c>
      <c r="AH21" s="40" t="s">
        <v>83</v>
      </c>
      <c r="AI21" s="42" t="s">
        <v>7386</v>
      </c>
      <c r="AJ21" s="40" t="s">
        <v>114</v>
      </c>
      <c r="AK21" s="51" t="str">
        <f t="shared" ca="1" si="193"/>
        <v>ЗАМЕНИТЬ</v>
      </c>
      <c r="AL21" s="42"/>
      <c r="AM21" s="42" t="s">
        <v>86</v>
      </c>
      <c r="AN21" s="42" t="s">
        <v>87</v>
      </c>
      <c r="AO21" s="42" t="s">
        <v>88</v>
      </c>
      <c r="AP21" s="48" t="s">
        <v>7370</v>
      </c>
      <c r="AQ21" s="41" t="s">
        <v>7314</v>
      </c>
      <c r="AR21" s="51"/>
      <c r="AS21" s="42" t="s">
        <v>91</v>
      </c>
      <c r="AT21" s="37" t="s">
        <v>385</v>
      </c>
      <c r="AU21" s="37">
        <v>2041</v>
      </c>
      <c r="AV21" s="40">
        <v>44995</v>
      </c>
      <c r="AW21" s="1200"/>
      <c r="AX21" s="37"/>
      <c r="AY21" s="37"/>
      <c r="AZ21" s="1201"/>
      <c r="BA21" s="40"/>
      <c r="BB21" s="40" t="s">
        <v>145</v>
      </c>
      <c r="BC21" s="40" t="s">
        <v>146</v>
      </c>
      <c r="BD21" s="42"/>
      <c r="BE21" s="40"/>
      <c r="BF21" s="52"/>
      <c r="BG21" s="53"/>
      <c r="BH21" s="54"/>
      <c r="BI21" s="38" t="s">
        <v>5127</v>
      </c>
      <c r="BJ21" s="38" t="s">
        <v>5128</v>
      </c>
      <c r="BK21" s="38" t="s">
        <v>5129</v>
      </c>
    </row>
    <row r="22" s="36" customFormat="1" ht="60" customHeight="1">
      <c r="A22" s="37"/>
      <c r="B22" s="37" t="s">
        <v>62</v>
      </c>
      <c r="C22" s="37" t="s">
        <v>63</v>
      </c>
      <c r="D22" s="56" t="s">
        <v>64</v>
      </c>
      <c r="E22" s="56">
        <v>250</v>
      </c>
      <c r="F22" s="40" t="s">
        <v>6798</v>
      </c>
      <c r="G22" s="40" t="s">
        <v>7387</v>
      </c>
      <c r="H22" s="56" t="s">
        <v>7388</v>
      </c>
      <c r="I22" s="48" t="s">
        <v>171</v>
      </c>
      <c r="J22" s="40" t="s">
        <v>172</v>
      </c>
      <c r="K22" s="49" t="s">
        <v>131</v>
      </c>
      <c r="L22" s="57" t="s">
        <v>151</v>
      </c>
      <c r="M22" s="40" t="s">
        <v>7389</v>
      </c>
      <c r="N22" s="49" t="s">
        <v>7390</v>
      </c>
      <c r="O22" s="37" t="s">
        <v>75</v>
      </c>
      <c r="P22" s="37" t="s">
        <v>76</v>
      </c>
      <c r="Q22" s="42" t="s">
        <v>137</v>
      </c>
      <c r="R22" s="91">
        <v>42552</v>
      </c>
      <c r="S22" s="44">
        <v>12</v>
      </c>
      <c r="T22" s="45">
        <f t="shared" si="189"/>
        <v>46934.400000000001</v>
      </c>
      <c r="U22" s="56" t="s">
        <v>100</v>
      </c>
      <c r="V22" s="47" t="str">
        <f t="shared" si="195"/>
        <v>к</v>
      </c>
      <c r="W22" s="47" t="str">
        <f t="shared" si="194"/>
        <v>Па</v>
      </c>
      <c r="X22" s="48">
        <v>1000</v>
      </c>
      <c r="Y22" s="48" t="s">
        <v>215</v>
      </c>
      <c r="Z22" s="42" t="s">
        <v>139</v>
      </c>
      <c r="AA22" s="56" t="s">
        <v>156</v>
      </c>
      <c r="AB22" s="48"/>
      <c r="AC22" s="42" t="s">
        <v>141</v>
      </c>
      <c r="AD22" s="49">
        <v>60</v>
      </c>
      <c r="AE22" s="50">
        <v>43604</v>
      </c>
      <c r="AF22" s="51">
        <f t="shared" si="192"/>
        <v>45430</v>
      </c>
      <c r="AG22" s="40" t="s">
        <v>82</v>
      </c>
      <c r="AH22" s="40" t="s">
        <v>83</v>
      </c>
      <c r="AI22" s="42" t="s">
        <v>7391</v>
      </c>
      <c r="AJ22" s="40" t="s">
        <v>5099</v>
      </c>
      <c r="AK22" s="51" t="str">
        <f t="shared" ca="1" si="193"/>
        <v>ЗАМЕНИТЬ</v>
      </c>
      <c r="AL22" s="42"/>
      <c r="AM22" s="42" t="s">
        <v>86</v>
      </c>
      <c r="AN22" s="42" t="s">
        <v>87</v>
      </c>
      <c r="AO22" s="42" t="s">
        <v>88</v>
      </c>
      <c r="AP22" s="48" t="s">
        <v>7392</v>
      </c>
      <c r="AQ22" s="41" t="s">
        <v>3469</v>
      </c>
      <c r="AR22" s="51"/>
      <c r="AS22" s="42" t="s">
        <v>91</v>
      </c>
      <c r="AT22" s="37" t="s">
        <v>385</v>
      </c>
      <c r="AU22" s="37">
        <v>2047</v>
      </c>
      <c r="AV22" s="40">
        <v>44995</v>
      </c>
      <c r="AW22" s="40"/>
      <c r="AX22" s="37"/>
      <c r="AY22" s="37"/>
      <c r="AZ22" s="37"/>
      <c r="BA22" s="40"/>
      <c r="BB22" s="40" t="s">
        <v>145</v>
      </c>
      <c r="BC22" s="40" t="s">
        <v>146</v>
      </c>
      <c r="BD22" s="42">
        <v>3001</v>
      </c>
      <c r="BE22" s="40"/>
      <c r="BF22" s="52"/>
      <c r="BG22" s="53" t="s">
        <v>7393</v>
      </c>
      <c r="BH22" s="54"/>
      <c r="BI22" s="38" t="s">
        <v>406</v>
      </c>
      <c r="BJ22" s="38" t="s">
        <v>1802</v>
      </c>
      <c r="BK22" s="38" t="s">
        <v>5129</v>
      </c>
    </row>
    <row r="23" s="36" customFormat="1" ht="60" customHeight="1">
      <c r="A23" s="37"/>
      <c r="B23" s="37" t="s">
        <v>62</v>
      </c>
      <c r="C23" s="37" t="s">
        <v>63</v>
      </c>
      <c r="D23" s="56" t="s">
        <v>64</v>
      </c>
      <c r="E23" s="56">
        <v>250</v>
      </c>
      <c r="F23" s="40" t="s">
        <v>6798</v>
      </c>
      <c r="G23" s="40" t="s">
        <v>7394</v>
      </c>
      <c r="H23" s="56" t="s">
        <v>7395</v>
      </c>
      <c r="I23" s="48" t="s">
        <v>171</v>
      </c>
      <c r="J23" s="40" t="s">
        <v>172</v>
      </c>
      <c r="K23" s="49" t="s">
        <v>131</v>
      </c>
      <c r="L23" s="57" t="s">
        <v>151</v>
      </c>
      <c r="M23" s="40" t="s">
        <v>7389</v>
      </c>
      <c r="N23" s="49" t="s">
        <v>7396</v>
      </c>
      <c r="O23" s="37" t="s">
        <v>75</v>
      </c>
      <c r="P23" s="37" t="s">
        <v>76</v>
      </c>
      <c r="Q23" s="42" t="s">
        <v>137</v>
      </c>
      <c r="R23" s="91">
        <v>42552</v>
      </c>
      <c r="S23" s="44">
        <v>12</v>
      </c>
      <c r="T23" s="45">
        <f t="shared" si="189"/>
        <v>46934.400000000001</v>
      </c>
      <c r="U23" s="56" t="s">
        <v>100</v>
      </c>
      <c r="V23" s="47" t="str">
        <f t="shared" si="195"/>
        <v>к</v>
      </c>
      <c r="W23" s="47" t="str">
        <f t="shared" si="194"/>
        <v>Па</v>
      </c>
      <c r="X23" s="48">
        <v>1000</v>
      </c>
      <c r="Y23" s="48" t="s">
        <v>215</v>
      </c>
      <c r="Z23" s="42" t="s">
        <v>139</v>
      </c>
      <c r="AA23" s="56" t="s">
        <v>156</v>
      </c>
      <c r="AB23" s="48"/>
      <c r="AC23" s="42" t="s">
        <v>141</v>
      </c>
      <c r="AD23" s="49">
        <v>60</v>
      </c>
      <c r="AE23" s="50">
        <v>43997</v>
      </c>
      <c r="AF23" s="51">
        <f t="shared" si="192"/>
        <v>45822</v>
      </c>
      <c r="AG23" s="40" t="s">
        <v>82</v>
      </c>
      <c r="AH23" s="40" t="s">
        <v>83</v>
      </c>
      <c r="AI23" s="42" t="s">
        <v>7397</v>
      </c>
      <c r="AJ23" s="40" t="s">
        <v>114</v>
      </c>
      <c r="AK23" s="51" t="str">
        <f t="shared" ca="1" si="193"/>
        <v>ЗАМЕНИТЬ</v>
      </c>
      <c r="AL23" s="42"/>
      <c r="AM23" s="42" t="s">
        <v>86</v>
      </c>
      <c r="AN23" s="42" t="s">
        <v>87</v>
      </c>
      <c r="AO23" s="42" t="s">
        <v>88</v>
      </c>
      <c r="AP23" s="48" t="s">
        <v>7392</v>
      </c>
      <c r="AQ23" s="41" t="s">
        <v>3469</v>
      </c>
      <c r="AR23" s="51"/>
      <c r="AS23" s="42" t="s">
        <v>91</v>
      </c>
      <c r="AT23" s="37" t="s">
        <v>385</v>
      </c>
      <c r="AU23" s="37">
        <v>2046</v>
      </c>
      <c r="AV23" s="40">
        <v>44995</v>
      </c>
      <c r="AW23" s="40"/>
      <c r="AX23" s="37"/>
      <c r="AY23" s="37"/>
      <c r="AZ23" s="37"/>
      <c r="BA23" s="40"/>
      <c r="BB23" s="40" t="s">
        <v>145</v>
      </c>
      <c r="BC23" s="40" t="s">
        <v>146</v>
      </c>
      <c r="BD23" s="42">
        <v>3001</v>
      </c>
      <c r="BE23" s="40"/>
      <c r="BF23" s="52"/>
      <c r="BG23" s="53" t="s">
        <v>7393</v>
      </c>
      <c r="BH23" s="54"/>
      <c r="BI23" s="38" t="s">
        <v>406</v>
      </c>
      <c r="BJ23" s="38" t="s">
        <v>1802</v>
      </c>
      <c r="BK23" s="38" t="s">
        <v>5129</v>
      </c>
    </row>
    <row r="24" s="36" customFormat="1" ht="60" customHeight="1">
      <c r="A24" s="37"/>
      <c r="B24" s="37" t="s">
        <v>62</v>
      </c>
      <c r="C24" s="37" t="s">
        <v>63</v>
      </c>
      <c r="D24" s="56" t="s">
        <v>64</v>
      </c>
      <c r="E24" s="56">
        <v>250</v>
      </c>
      <c r="F24" s="40" t="s">
        <v>6798</v>
      </c>
      <c r="G24" s="40" t="s">
        <v>7398</v>
      </c>
      <c r="H24" s="56" t="s">
        <v>7399</v>
      </c>
      <c r="I24" s="48" t="s">
        <v>171</v>
      </c>
      <c r="J24" s="40" t="s">
        <v>172</v>
      </c>
      <c r="K24" s="49" t="s">
        <v>131</v>
      </c>
      <c r="L24" s="57" t="s">
        <v>151</v>
      </c>
      <c r="M24" s="40" t="s">
        <v>7389</v>
      </c>
      <c r="N24" s="49" t="s">
        <v>7400</v>
      </c>
      <c r="O24" s="37" t="s">
        <v>75</v>
      </c>
      <c r="P24" s="37" t="s">
        <v>76</v>
      </c>
      <c r="Q24" s="42" t="s">
        <v>137</v>
      </c>
      <c r="R24" s="96" t="s">
        <v>7401</v>
      </c>
      <c r="S24" s="44">
        <v>12</v>
      </c>
      <c r="T24" s="45">
        <f t="shared" si="189"/>
        <v>46934.400000000001</v>
      </c>
      <c r="U24" s="56" t="s">
        <v>100</v>
      </c>
      <c r="V24" s="47" t="str">
        <f t="shared" si="195"/>
        <v>к</v>
      </c>
      <c r="W24" s="47" t="str">
        <f t="shared" si="194"/>
        <v>Па</v>
      </c>
      <c r="X24" s="48">
        <v>1000</v>
      </c>
      <c r="Y24" s="48" t="s">
        <v>215</v>
      </c>
      <c r="Z24" s="42" t="s">
        <v>139</v>
      </c>
      <c r="AA24" s="56" t="s">
        <v>156</v>
      </c>
      <c r="AB24" s="48"/>
      <c r="AC24" s="42" t="s">
        <v>141</v>
      </c>
      <c r="AD24" s="49">
        <v>60</v>
      </c>
      <c r="AE24" s="50">
        <v>43997</v>
      </c>
      <c r="AF24" s="51">
        <f t="shared" si="192"/>
        <v>45822</v>
      </c>
      <c r="AG24" s="40" t="s">
        <v>82</v>
      </c>
      <c r="AH24" s="40" t="s">
        <v>83</v>
      </c>
      <c r="AI24" s="42" t="s">
        <v>7402</v>
      </c>
      <c r="AJ24" s="40" t="s">
        <v>114</v>
      </c>
      <c r="AK24" s="51" t="str">
        <f t="shared" ca="1" si="193"/>
        <v>ЗАМЕНИТЬ</v>
      </c>
      <c r="AL24" s="42"/>
      <c r="AM24" s="42" t="s">
        <v>86</v>
      </c>
      <c r="AN24" s="42" t="s">
        <v>87</v>
      </c>
      <c r="AO24" s="42" t="s">
        <v>88</v>
      </c>
      <c r="AP24" s="48" t="s">
        <v>7392</v>
      </c>
      <c r="AQ24" s="41" t="s">
        <v>7330</v>
      </c>
      <c r="AR24" s="51"/>
      <c r="AS24" s="42" t="s">
        <v>91</v>
      </c>
      <c r="AT24" s="37" t="s">
        <v>385</v>
      </c>
      <c r="AU24" s="37">
        <v>2048</v>
      </c>
      <c r="AV24" s="40">
        <v>44995</v>
      </c>
      <c r="AW24" s="40"/>
      <c r="AX24" s="37"/>
      <c r="AY24" s="37"/>
      <c r="AZ24" s="37"/>
      <c r="BA24" s="40"/>
      <c r="BB24" s="40" t="s">
        <v>145</v>
      </c>
      <c r="BC24" s="40" t="s">
        <v>146</v>
      </c>
      <c r="BD24" s="42">
        <v>3001</v>
      </c>
      <c r="BE24" s="40"/>
      <c r="BF24" s="52"/>
      <c r="BG24" s="53" t="s">
        <v>7393</v>
      </c>
      <c r="BH24" s="54"/>
      <c r="BI24" s="38" t="s">
        <v>406</v>
      </c>
      <c r="BJ24" s="38" t="s">
        <v>1802</v>
      </c>
      <c r="BK24" s="38" t="s">
        <v>5129</v>
      </c>
    </row>
    <row r="25" s="36" customFormat="1" ht="60" customHeight="1">
      <c r="A25" s="37"/>
      <c r="B25" s="37" t="s">
        <v>62</v>
      </c>
      <c r="C25" s="37" t="s">
        <v>63</v>
      </c>
      <c r="D25" s="56" t="s">
        <v>64</v>
      </c>
      <c r="E25" s="56" t="s">
        <v>7345</v>
      </c>
      <c r="F25" s="40" t="s">
        <v>6798</v>
      </c>
      <c r="G25" s="40" t="s">
        <v>7403</v>
      </c>
      <c r="H25" s="56" t="s">
        <v>7404</v>
      </c>
      <c r="I25" s="48" t="s">
        <v>171</v>
      </c>
      <c r="J25" s="40" t="s">
        <v>172</v>
      </c>
      <c r="K25" s="49" t="s">
        <v>131</v>
      </c>
      <c r="L25" s="57" t="s">
        <v>151</v>
      </c>
      <c r="M25" s="40" t="s">
        <v>7405</v>
      </c>
      <c r="N25" s="49" t="s">
        <v>7406</v>
      </c>
      <c r="O25" s="37" t="s">
        <v>75</v>
      </c>
      <c r="P25" s="37" t="s">
        <v>76</v>
      </c>
      <c r="Q25" s="42" t="s">
        <v>137</v>
      </c>
      <c r="R25" s="96">
        <v>42552</v>
      </c>
      <c r="S25" s="44">
        <v>12</v>
      </c>
      <c r="T25" s="45">
        <f t="shared" si="189"/>
        <v>46934.400000000001</v>
      </c>
      <c r="U25" s="56" t="s">
        <v>100</v>
      </c>
      <c r="V25" s="47" t="str">
        <f t="shared" si="195"/>
        <v/>
      </c>
      <c r="W25" s="47" t="str">
        <f t="shared" si="194"/>
        <v>кгс/см²</v>
      </c>
      <c r="X25" s="48">
        <v>40</v>
      </c>
      <c r="Y25" s="48"/>
      <c r="Z25" s="42" t="s">
        <v>3448</v>
      </c>
      <c r="AA25" s="56" t="s">
        <v>156</v>
      </c>
      <c r="AB25" s="48"/>
      <c r="AC25" s="42" t="s">
        <v>141</v>
      </c>
      <c r="AD25" s="49">
        <v>60</v>
      </c>
      <c r="AE25" s="50">
        <v>43803</v>
      </c>
      <c r="AF25" s="51">
        <f t="shared" si="192"/>
        <v>45629</v>
      </c>
      <c r="AG25" s="40" t="s">
        <v>82</v>
      </c>
      <c r="AH25" s="40" t="s">
        <v>83</v>
      </c>
      <c r="AI25" s="42" t="s">
        <v>7407</v>
      </c>
      <c r="AJ25" s="40" t="s">
        <v>114</v>
      </c>
      <c r="AK25" s="51" t="str">
        <f t="shared" ca="1" si="193"/>
        <v>ЗАМЕНИТЬ</v>
      </c>
      <c r="AL25" s="42"/>
      <c r="AM25" s="42" t="s">
        <v>86</v>
      </c>
      <c r="AN25" s="42" t="s">
        <v>87</v>
      </c>
      <c r="AO25" s="42" t="s">
        <v>88</v>
      </c>
      <c r="AP25" s="48" t="s">
        <v>3598</v>
      </c>
      <c r="AQ25" s="41" t="s">
        <v>3483</v>
      </c>
      <c r="AR25" s="51"/>
      <c r="AS25" s="42" t="s">
        <v>91</v>
      </c>
      <c r="AT25" s="37" t="s">
        <v>385</v>
      </c>
      <c r="AU25" s="37">
        <v>4385</v>
      </c>
      <c r="AV25" s="40">
        <v>45097</v>
      </c>
      <c r="AW25" s="40"/>
      <c r="AX25" s="37"/>
      <c r="AY25" s="37"/>
      <c r="AZ25" s="37"/>
      <c r="BA25" s="40"/>
      <c r="BB25" s="40" t="s">
        <v>145</v>
      </c>
      <c r="BC25" s="40" t="s">
        <v>146</v>
      </c>
      <c r="BD25" s="42">
        <v>3001</v>
      </c>
      <c r="BE25" s="40"/>
      <c r="BF25" s="52"/>
      <c r="BG25" s="53"/>
      <c r="BH25" s="54"/>
      <c r="BI25" s="38" t="s">
        <v>5127</v>
      </c>
      <c r="BJ25" s="38" t="s">
        <v>5128</v>
      </c>
      <c r="BK25" s="38" t="s">
        <v>5129</v>
      </c>
    </row>
    <row r="26" s="36" customFormat="1" ht="60" customHeight="1">
      <c r="A26" s="37"/>
      <c r="B26" s="37" t="s">
        <v>62</v>
      </c>
      <c r="C26" s="37" t="s">
        <v>63</v>
      </c>
      <c r="D26" s="56" t="s">
        <v>64</v>
      </c>
      <c r="E26" s="56" t="s">
        <v>7345</v>
      </c>
      <c r="F26" s="40" t="s">
        <v>6798</v>
      </c>
      <c r="G26" s="40" t="s">
        <v>7408</v>
      </c>
      <c r="H26" s="56" t="s">
        <v>7409</v>
      </c>
      <c r="I26" s="48" t="s">
        <v>171</v>
      </c>
      <c r="J26" s="40" t="s">
        <v>172</v>
      </c>
      <c r="K26" s="49" t="s">
        <v>131</v>
      </c>
      <c r="L26" s="57" t="s">
        <v>151</v>
      </c>
      <c r="M26" s="40" t="s">
        <v>7405</v>
      </c>
      <c r="N26" s="49" t="s">
        <v>7410</v>
      </c>
      <c r="O26" s="37" t="s">
        <v>75</v>
      </c>
      <c r="P26" s="37" t="s">
        <v>76</v>
      </c>
      <c r="Q26" s="42" t="s">
        <v>137</v>
      </c>
      <c r="R26" s="91">
        <v>42552</v>
      </c>
      <c r="S26" s="44">
        <v>12</v>
      </c>
      <c r="T26" s="45">
        <f t="shared" si="189"/>
        <v>46934.400000000001</v>
      </c>
      <c r="U26" s="56" t="s">
        <v>100</v>
      </c>
      <c r="V26" s="47" t="str">
        <f t="shared" si="195"/>
        <v/>
      </c>
      <c r="W26" s="47" t="str">
        <f t="shared" si="194"/>
        <v>кгс/см²</v>
      </c>
      <c r="X26" s="48">
        <v>40</v>
      </c>
      <c r="Y26" s="48"/>
      <c r="Z26" s="42" t="s">
        <v>3448</v>
      </c>
      <c r="AA26" s="56" t="s">
        <v>156</v>
      </c>
      <c r="AB26" s="48"/>
      <c r="AC26" s="42" t="s">
        <v>141</v>
      </c>
      <c r="AD26" s="49">
        <v>60</v>
      </c>
      <c r="AE26" s="50">
        <v>43803</v>
      </c>
      <c r="AF26" s="51">
        <f t="shared" si="192"/>
        <v>45629</v>
      </c>
      <c r="AG26" s="40" t="s">
        <v>82</v>
      </c>
      <c r="AH26" s="40" t="s">
        <v>83</v>
      </c>
      <c r="AI26" s="42" t="s">
        <v>7411</v>
      </c>
      <c r="AJ26" s="40" t="s">
        <v>114</v>
      </c>
      <c r="AK26" s="51" t="str">
        <f t="shared" ca="1" si="193"/>
        <v>ЗАМЕНИТЬ</v>
      </c>
      <c r="AL26" s="42"/>
      <c r="AM26" s="42" t="s">
        <v>86</v>
      </c>
      <c r="AN26" s="42" t="s">
        <v>87</v>
      </c>
      <c r="AO26" s="42" t="s">
        <v>88</v>
      </c>
      <c r="AP26" s="48" t="s">
        <v>3598</v>
      </c>
      <c r="AQ26" s="41" t="s">
        <v>3483</v>
      </c>
      <c r="AR26" s="51"/>
      <c r="AS26" s="42" t="s">
        <v>91</v>
      </c>
      <c r="AT26" s="37" t="s">
        <v>385</v>
      </c>
      <c r="AU26" s="37">
        <v>4389</v>
      </c>
      <c r="AV26" s="40">
        <v>45097</v>
      </c>
      <c r="AW26" s="40"/>
      <c r="AX26" s="37"/>
      <c r="AY26" s="37"/>
      <c r="AZ26" s="37"/>
      <c r="BA26" s="40"/>
      <c r="BB26" s="40" t="s">
        <v>145</v>
      </c>
      <c r="BC26" s="40" t="s">
        <v>146</v>
      </c>
      <c r="BD26" s="42">
        <v>3001</v>
      </c>
      <c r="BE26" s="40"/>
      <c r="BF26" s="52"/>
      <c r="BG26" s="53"/>
      <c r="BH26" s="54"/>
      <c r="BI26" s="38" t="s">
        <v>5127</v>
      </c>
      <c r="BJ26" s="38" t="s">
        <v>5128</v>
      </c>
      <c r="BK26" s="38" t="s">
        <v>5129</v>
      </c>
    </row>
    <row r="27" s="36" customFormat="1" ht="60" customHeight="1">
      <c r="A27" s="37"/>
      <c r="B27" s="37" t="s">
        <v>62</v>
      </c>
      <c r="C27" s="37" t="s">
        <v>63</v>
      </c>
      <c r="D27" s="56" t="s">
        <v>64</v>
      </c>
      <c r="E27" s="56" t="s">
        <v>7345</v>
      </c>
      <c r="F27" s="40" t="s">
        <v>6798</v>
      </c>
      <c r="G27" s="40" t="s">
        <v>7412</v>
      </c>
      <c r="H27" s="56" t="s">
        <v>7413</v>
      </c>
      <c r="I27" s="48" t="s">
        <v>171</v>
      </c>
      <c r="J27" s="40" t="s">
        <v>172</v>
      </c>
      <c r="K27" s="49" t="s">
        <v>131</v>
      </c>
      <c r="L27" s="57" t="s">
        <v>151</v>
      </c>
      <c r="M27" s="40" t="s">
        <v>7405</v>
      </c>
      <c r="N27" s="49" t="s">
        <v>7414</v>
      </c>
      <c r="O27" s="37" t="s">
        <v>75</v>
      </c>
      <c r="P27" s="37" t="s">
        <v>76</v>
      </c>
      <c r="Q27" s="42" t="s">
        <v>137</v>
      </c>
      <c r="R27" s="91">
        <v>42552</v>
      </c>
      <c r="S27" s="44">
        <v>12</v>
      </c>
      <c r="T27" s="45">
        <f t="shared" si="189"/>
        <v>46934.400000000001</v>
      </c>
      <c r="U27" s="56" t="s">
        <v>100</v>
      </c>
      <c r="V27" s="47" t="str">
        <f t="shared" si="195"/>
        <v/>
      </c>
      <c r="W27" s="47" t="str">
        <f t="shared" si="194"/>
        <v>кгс/см²</v>
      </c>
      <c r="X27" s="48">
        <v>40</v>
      </c>
      <c r="Y27" s="48"/>
      <c r="Z27" s="42" t="s">
        <v>3448</v>
      </c>
      <c r="AA27" s="56" t="s">
        <v>156</v>
      </c>
      <c r="AB27" s="48"/>
      <c r="AC27" s="42" t="s">
        <v>141</v>
      </c>
      <c r="AD27" s="49">
        <v>60</v>
      </c>
      <c r="AE27" s="50">
        <v>43803</v>
      </c>
      <c r="AF27" s="51">
        <f t="shared" si="192"/>
        <v>45629</v>
      </c>
      <c r="AG27" s="40" t="s">
        <v>82</v>
      </c>
      <c r="AH27" s="40" t="s">
        <v>83</v>
      </c>
      <c r="AI27" s="42" t="s">
        <v>7415</v>
      </c>
      <c r="AJ27" s="40" t="s">
        <v>114</v>
      </c>
      <c r="AK27" s="51" t="str">
        <f t="shared" ca="1" si="193"/>
        <v>ЗАМЕНИТЬ</v>
      </c>
      <c r="AL27" s="42"/>
      <c r="AM27" s="42" t="s">
        <v>86</v>
      </c>
      <c r="AN27" s="42" t="s">
        <v>87</v>
      </c>
      <c r="AO27" s="42" t="s">
        <v>88</v>
      </c>
      <c r="AP27" s="48" t="s">
        <v>3598</v>
      </c>
      <c r="AQ27" s="41" t="s">
        <v>3483</v>
      </c>
      <c r="AR27" s="51"/>
      <c r="AS27" s="42" t="s">
        <v>91</v>
      </c>
      <c r="AT27" s="37" t="s">
        <v>385</v>
      </c>
      <c r="AU27" s="37">
        <v>4386</v>
      </c>
      <c r="AV27" s="40">
        <v>45097</v>
      </c>
      <c r="AW27" s="40"/>
      <c r="AX27" s="37"/>
      <c r="AY27" s="37"/>
      <c r="AZ27" s="37"/>
      <c r="BA27" s="40"/>
      <c r="BB27" s="40" t="s">
        <v>145</v>
      </c>
      <c r="BC27" s="40" t="s">
        <v>146</v>
      </c>
      <c r="BD27" s="42">
        <v>3001</v>
      </c>
      <c r="BE27" s="40"/>
      <c r="BF27" s="52"/>
      <c r="BG27" s="53"/>
      <c r="BH27" s="54"/>
      <c r="BI27" s="38" t="s">
        <v>5127</v>
      </c>
      <c r="BJ27" s="38" t="s">
        <v>5128</v>
      </c>
      <c r="BK27" s="38" t="s">
        <v>5129</v>
      </c>
    </row>
    <row r="28" s="92" customFormat="1" ht="60" customHeight="1">
      <c r="A28" s="37"/>
      <c r="B28" s="37" t="s">
        <v>62</v>
      </c>
      <c r="C28" s="37" t="s">
        <v>63</v>
      </c>
      <c r="D28" s="56" t="s">
        <v>64</v>
      </c>
      <c r="E28" s="56" t="s">
        <v>7309</v>
      </c>
      <c r="F28" s="40" t="s">
        <v>6798</v>
      </c>
      <c r="G28" s="40" t="s">
        <v>7416</v>
      </c>
      <c r="H28" s="56" t="s">
        <v>7417</v>
      </c>
      <c r="I28" s="48" t="s">
        <v>316</v>
      </c>
      <c r="J28" s="40" t="s">
        <v>317</v>
      </c>
      <c r="K28" s="49" t="s">
        <v>318</v>
      </c>
      <c r="L28" s="49">
        <v>5300</v>
      </c>
      <c r="M28" s="40" t="s">
        <v>7418</v>
      </c>
      <c r="N28" s="49" t="s">
        <v>7419</v>
      </c>
      <c r="O28" s="37" t="s">
        <v>322</v>
      </c>
      <c r="P28" s="37" t="s">
        <v>323</v>
      </c>
      <c r="Q28" s="42" t="s">
        <v>289</v>
      </c>
      <c r="R28" s="91" t="s">
        <v>7420</v>
      </c>
      <c r="S28" s="48">
        <v>12</v>
      </c>
      <c r="T28" s="45">
        <f t="shared" si="189"/>
        <v>46884.400000000001</v>
      </c>
      <c r="U28" s="56">
        <v>0.10000000000000001</v>
      </c>
      <c r="V28" s="37" t="str">
        <f t="shared" si="195"/>
        <v/>
      </c>
      <c r="W28" s="37" t="str">
        <f t="shared" si="194"/>
        <v>м</v>
      </c>
      <c r="X28" s="48">
        <v>2.3999999999999999</v>
      </c>
      <c r="Y28" s="48"/>
      <c r="Z28" s="42" t="s">
        <v>325</v>
      </c>
      <c r="AA28" s="56" t="s">
        <v>326</v>
      </c>
      <c r="AB28" s="48" t="s">
        <v>325</v>
      </c>
      <c r="AC28" s="42" t="s">
        <v>325</v>
      </c>
      <c r="AD28" s="49">
        <v>48</v>
      </c>
      <c r="AE28" s="50">
        <v>45034</v>
      </c>
      <c r="AF28" s="51">
        <f t="shared" si="192"/>
        <v>46494</v>
      </c>
      <c r="AG28" s="40" t="s">
        <v>82</v>
      </c>
      <c r="AH28" s="40" t="s">
        <v>83</v>
      </c>
      <c r="AI28" s="42" t="s">
        <v>7421</v>
      </c>
      <c r="AJ28" s="40" t="s">
        <v>143</v>
      </c>
      <c r="AK28" s="51" t="str">
        <f t="shared" ca="1" si="193"/>
        <v>поверен</v>
      </c>
      <c r="AL28" s="42"/>
      <c r="AM28" s="42" t="s">
        <v>86</v>
      </c>
      <c r="AN28" s="42" t="s">
        <v>87</v>
      </c>
      <c r="AO28" s="42" t="s">
        <v>88</v>
      </c>
      <c r="AP28" s="48" t="s">
        <v>7422</v>
      </c>
      <c r="AQ28" s="41" t="s">
        <v>3483</v>
      </c>
      <c r="AR28" s="51"/>
      <c r="AS28" s="42" t="s">
        <v>91</v>
      </c>
      <c r="AT28" s="37" t="s">
        <v>385</v>
      </c>
      <c r="AU28" s="37">
        <v>2045</v>
      </c>
      <c r="AV28" s="40">
        <v>44995</v>
      </c>
      <c r="AW28" s="40"/>
      <c r="AX28" s="37"/>
      <c r="AY28" s="37"/>
      <c r="AZ28" s="37"/>
      <c r="BA28" s="40" t="s">
        <v>221</v>
      </c>
      <c r="BB28" s="40" t="s">
        <v>329</v>
      </c>
      <c r="BC28" s="40" t="s">
        <v>298</v>
      </c>
      <c r="BD28" s="42">
        <v>2971</v>
      </c>
      <c r="BE28" s="40"/>
      <c r="BF28" s="52"/>
      <c r="BG28" s="93" t="s">
        <v>1170</v>
      </c>
      <c r="BH28" s="93"/>
      <c r="BI28" s="37" t="s">
        <v>7423</v>
      </c>
      <c r="BJ28" s="41" t="s">
        <v>7424</v>
      </c>
      <c r="BK28" s="38" t="s">
        <v>5129</v>
      </c>
    </row>
    <row r="29" s="92" customFormat="1" ht="60" customHeight="1">
      <c r="A29" s="37"/>
      <c r="B29" s="37" t="s">
        <v>62</v>
      </c>
      <c r="C29" s="37" t="s">
        <v>63</v>
      </c>
      <c r="D29" s="56" t="s">
        <v>64</v>
      </c>
      <c r="E29" s="56" t="s">
        <v>7318</v>
      </c>
      <c r="F29" s="40" t="s">
        <v>6798</v>
      </c>
      <c r="G29" s="40" t="s">
        <v>7425</v>
      </c>
      <c r="H29" s="56" t="s">
        <v>7426</v>
      </c>
      <c r="I29" s="48" t="s">
        <v>316</v>
      </c>
      <c r="J29" s="40" t="s">
        <v>317</v>
      </c>
      <c r="K29" s="49" t="s">
        <v>318</v>
      </c>
      <c r="L29" s="49">
        <v>5300</v>
      </c>
      <c r="M29" s="40" t="s">
        <v>7418</v>
      </c>
      <c r="N29" s="49" t="s">
        <v>7427</v>
      </c>
      <c r="O29" s="37" t="s">
        <v>322</v>
      </c>
      <c r="P29" s="37" t="s">
        <v>323</v>
      </c>
      <c r="Q29" s="42" t="s">
        <v>289</v>
      </c>
      <c r="R29" s="91" t="s">
        <v>3917</v>
      </c>
      <c r="S29" s="48">
        <v>12</v>
      </c>
      <c r="T29" s="45">
        <f t="shared" si="189"/>
        <v>46915.400000000001</v>
      </c>
      <c r="U29" s="56">
        <v>0.10000000000000001</v>
      </c>
      <c r="V29" s="37" t="str">
        <f t="shared" si="195"/>
        <v/>
      </c>
      <c r="W29" s="37" t="str">
        <f t="shared" si="194"/>
        <v>м</v>
      </c>
      <c r="X29" s="48">
        <v>2.3999999999999999</v>
      </c>
      <c r="Y29" s="48"/>
      <c r="Z29" s="42" t="s">
        <v>325</v>
      </c>
      <c r="AA29" s="56" t="s">
        <v>326</v>
      </c>
      <c r="AB29" s="48" t="s">
        <v>325</v>
      </c>
      <c r="AC29" s="42" t="s">
        <v>325</v>
      </c>
      <c r="AD29" s="49">
        <v>48</v>
      </c>
      <c r="AE29" s="50">
        <v>45034</v>
      </c>
      <c r="AF29" s="51">
        <f t="shared" si="192"/>
        <v>46494</v>
      </c>
      <c r="AG29" s="40" t="s">
        <v>82</v>
      </c>
      <c r="AH29" s="40" t="s">
        <v>83</v>
      </c>
      <c r="AI29" s="42" t="s">
        <v>7428</v>
      </c>
      <c r="AJ29" s="40" t="s">
        <v>143</v>
      </c>
      <c r="AK29" s="51" t="str">
        <f t="shared" ca="1" si="193"/>
        <v>поверен</v>
      </c>
      <c r="AL29" s="42"/>
      <c r="AM29" s="42" t="s">
        <v>86</v>
      </c>
      <c r="AN29" s="42" t="s">
        <v>87</v>
      </c>
      <c r="AO29" s="42" t="s">
        <v>88</v>
      </c>
      <c r="AP29" s="48" t="s">
        <v>7422</v>
      </c>
      <c r="AQ29" s="41" t="s">
        <v>3483</v>
      </c>
      <c r="AR29" s="51"/>
      <c r="AS29" s="42" t="s">
        <v>91</v>
      </c>
      <c r="AT29" s="37" t="s">
        <v>385</v>
      </c>
      <c r="AU29" s="37">
        <v>2044</v>
      </c>
      <c r="AV29" s="40">
        <v>44995</v>
      </c>
      <c r="AW29" s="40"/>
      <c r="AX29" s="37"/>
      <c r="AY29" s="37"/>
      <c r="AZ29" s="37"/>
      <c r="BA29" s="40" t="s">
        <v>221</v>
      </c>
      <c r="BB29" s="40" t="s">
        <v>329</v>
      </c>
      <c r="BC29" s="40" t="s">
        <v>298</v>
      </c>
      <c r="BD29" s="42">
        <v>2971</v>
      </c>
      <c r="BE29" s="40"/>
      <c r="BF29" s="52"/>
      <c r="BG29" s="93" t="s">
        <v>1170</v>
      </c>
      <c r="BH29" s="93"/>
      <c r="BI29" s="37" t="s">
        <v>7423</v>
      </c>
      <c r="BJ29" s="41" t="s">
        <v>7424</v>
      </c>
      <c r="BK29" s="38" t="s">
        <v>5129</v>
      </c>
    </row>
    <row r="30" s="36" customFormat="1" ht="60" customHeight="1">
      <c r="A30" s="37"/>
      <c r="B30" s="37" t="s">
        <v>62</v>
      </c>
      <c r="C30" s="37" t="s">
        <v>63</v>
      </c>
      <c r="D30" s="56" t="s">
        <v>64</v>
      </c>
      <c r="E30" s="56">
        <v>250</v>
      </c>
      <c r="F30" s="40" t="s">
        <v>6798</v>
      </c>
      <c r="G30" s="40" t="s">
        <v>4396</v>
      </c>
      <c r="H30" s="56" t="s">
        <v>7429</v>
      </c>
      <c r="I30" s="48" t="s">
        <v>688</v>
      </c>
      <c r="J30" s="40" t="s">
        <v>689</v>
      </c>
      <c r="K30" s="49" t="s">
        <v>579</v>
      </c>
      <c r="L30" s="49" t="s">
        <v>690</v>
      </c>
      <c r="M30" s="49" t="s">
        <v>691</v>
      </c>
      <c r="N30" s="56" t="s">
        <v>7430</v>
      </c>
      <c r="O30" s="37" t="s">
        <v>692</v>
      </c>
      <c r="P30" s="37" t="s">
        <v>76</v>
      </c>
      <c r="Q30" s="42" t="s">
        <v>398</v>
      </c>
      <c r="R30" s="96">
        <v>44805</v>
      </c>
      <c r="S30" s="48">
        <v>15</v>
      </c>
      <c r="T30" s="45">
        <f t="shared" si="189"/>
        <v>50283</v>
      </c>
      <c r="U30" s="56" t="s">
        <v>100</v>
      </c>
      <c r="V30" s="47" t="str">
        <f t="shared" si="195"/>
        <v/>
      </c>
      <c r="W30" s="47" t="str">
        <f t="shared" si="194"/>
        <v>%НКПР</v>
      </c>
      <c r="X30" s="48">
        <v>100</v>
      </c>
      <c r="Y30" s="48"/>
      <c r="Z30" s="42" t="s">
        <v>399</v>
      </c>
      <c r="AA30" s="56" t="s">
        <v>400</v>
      </c>
      <c r="AB30" s="48"/>
      <c r="AC30" s="42" t="s">
        <v>399</v>
      </c>
      <c r="AD30" s="49">
        <v>36</v>
      </c>
      <c r="AE30" s="50">
        <v>44826</v>
      </c>
      <c r="AF30" s="51">
        <f t="shared" si="192"/>
        <v>45921</v>
      </c>
      <c r="AG30" s="40" t="s">
        <v>82</v>
      </c>
      <c r="AH30" s="40" t="s">
        <v>83</v>
      </c>
      <c r="AI30" s="42" t="s">
        <v>7431</v>
      </c>
      <c r="AJ30" s="37" t="s">
        <v>694</v>
      </c>
      <c r="AK30" s="51" t="str">
        <f t="shared" ca="1" si="193"/>
        <v>ЗАМЕНИТЬ</v>
      </c>
      <c r="AL30" s="42"/>
      <c r="AM30" s="42" t="s">
        <v>86</v>
      </c>
      <c r="AN30" s="42" t="s">
        <v>87</v>
      </c>
      <c r="AO30" s="42" t="s">
        <v>88</v>
      </c>
      <c r="AP30" s="48" t="s">
        <v>695</v>
      </c>
      <c r="AQ30" s="41" t="s">
        <v>2077</v>
      </c>
      <c r="AR30" s="51"/>
      <c r="AS30" s="42" t="s">
        <v>91</v>
      </c>
      <c r="AT30" s="37" t="s">
        <v>385</v>
      </c>
      <c r="AU30" s="37"/>
      <c r="AV30" s="41" t="s">
        <v>2077</v>
      </c>
      <c r="AW30" s="40"/>
      <c r="AX30" s="37"/>
      <c r="AY30" s="37"/>
      <c r="AZ30" s="37"/>
      <c r="BA30" s="40" t="s">
        <v>221</v>
      </c>
      <c r="BB30" s="40" t="s">
        <v>403</v>
      </c>
      <c r="BC30" s="40" t="s">
        <v>404</v>
      </c>
      <c r="BD30" s="42">
        <v>3160</v>
      </c>
      <c r="BE30" s="40"/>
      <c r="BF30" s="52"/>
      <c r="BG30" s="53" t="s">
        <v>2078</v>
      </c>
      <c r="BH30" s="54"/>
      <c r="BI30" s="38" t="s">
        <v>406</v>
      </c>
      <c r="BJ30" s="38" t="s">
        <v>1066</v>
      </c>
      <c r="BK30" s="38" t="s">
        <v>7432</v>
      </c>
    </row>
    <row r="31" s="88" customFormat="1" ht="60" customHeight="1">
      <c r="A31" s="37"/>
      <c r="B31" s="37" t="s">
        <v>62</v>
      </c>
      <c r="C31" s="37" t="s">
        <v>63</v>
      </c>
      <c r="D31" s="56" t="s">
        <v>64</v>
      </c>
      <c r="E31" s="56">
        <v>250</v>
      </c>
      <c r="F31" s="40" t="s">
        <v>6798</v>
      </c>
      <c r="G31" s="40" t="s">
        <v>4399</v>
      </c>
      <c r="H31" s="56" t="s">
        <v>6348</v>
      </c>
      <c r="I31" s="48" t="s">
        <v>577</v>
      </c>
      <c r="J31" s="40" t="s">
        <v>578</v>
      </c>
      <c r="K31" s="49" t="s">
        <v>7433</v>
      </c>
      <c r="L31" s="57" t="s">
        <v>580</v>
      </c>
      <c r="M31" s="49" t="s">
        <v>581</v>
      </c>
      <c r="N31" s="49" t="s">
        <v>7434</v>
      </c>
      <c r="O31" s="37" t="s">
        <v>397</v>
      </c>
      <c r="P31" s="37" t="s">
        <v>76</v>
      </c>
      <c r="Q31" s="42" t="s">
        <v>398</v>
      </c>
      <c r="R31" s="96">
        <v>42590</v>
      </c>
      <c r="S31" s="48">
        <v>15</v>
      </c>
      <c r="T31" s="45">
        <f t="shared" si="189"/>
        <v>48068</v>
      </c>
      <c r="U31" s="56" t="s">
        <v>100</v>
      </c>
      <c r="V31" s="47" t="str">
        <f t="shared" si="195"/>
        <v/>
      </c>
      <c r="W31" s="47" t="str">
        <f t="shared" si="194"/>
        <v>%НКПР</v>
      </c>
      <c r="X31" s="48">
        <v>100</v>
      </c>
      <c r="Y31" s="48"/>
      <c r="Z31" s="42" t="s">
        <v>399</v>
      </c>
      <c r="AA31" s="56" t="s">
        <v>400</v>
      </c>
      <c r="AB31" s="48"/>
      <c r="AC31" s="42" t="s">
        <v>399</v>
      </c>
      <c r="AD31" s="49">
        <v>24</v>
      </c>
      <c r="AE31" s="91">
        <v>45002</v>
      </c>
      <c r="AF31" s="51">
        <f t="shared" si="192"/>
        <v>45732</v>
      </c>
      <c r="AG31" s="40" t="s">
        <v>82</v>
      </c>
      <c r="AH31" s="40" t="s">
        <v>83</v>
      </c>
      <c r="AI31" s="37" t="s">
        <v>7435</v>
      </c>
      <c r="AJ31" s="40" t="s">
        <v>1623</v>
      </c>
      <c r="AK31" s="51" t="str">
        <f t="shared" ca="1" si="193"/>
        <v>ЗАМЕНИТЬ</v>
      </c>
      <c r="AL31" s="42"/>
      <c r="AM31" s="42" t="s">
        <v>86</v>
      </c>
      <c r="AN31" s="42" t="s">
        <v>87</v>
      </c>
      <c r="AO31" s="42" t="s">
        <v>88</v>
      </c>
      <c r="AP31" s="48" t="s">
        <v>584</v>
      </c>
      <c r="AQ31" s="41" t="s">
        <v>7330</v>
      </c>
      <c r="AR31" s="51"/>
      <c r="AS31" s="42" t="s">
        <v>91</v>
      </c>
      <c r="AT31" s="37" t="s">
        <v>385</v>
      </c>
      <c r="AU31" s="37">
        <v>3319</v>
      </c>
      <c r="AV31" s="40">
        <v>44995</v>
      </c>
      <c r="AW31" s="40"/>
      <c r="AX31" s="37"/>
      <c r="AY31" s="37"/>
      <c r="AZ31" s="37"/>
      <c r="BA31" s="40" t="s">
        <v>221</v>
      </c>
      <c r="BB31" s="40" t="s">
        <v>403</v>
      </c>
      <c r="BC31" s="40" t="s">
        <v>404</v>
      </c>
      <c r="BD31" s="42">
        <v>3160</v>
      </c>
      <c r="BE31" s="40"/>
      <c r="BF31" s="52"/>
      <c r="BG31" s="40" t="s">
        <v>1027</v>
      </c>
      <c r="BH31" s="47"/>
      <c r="BI31" s="47"/>
      <c r="BJ31" s="47"/>
      <c r="BK31" s="47"/>
    </row>
    <row r="32" s="36" customFormat="1" ht="60" customHeight="1">
      <c r="A32" s="37"/>
      <c r="B32" s="37" t="s">
        <v>62</v>
      </c>
      <c r="C32" s="37" t="s">
        <v>63</v>
      </c>
      <c r="D32" s="56" t="s">
        <v>64</v>
      </c>
      <c r="E32" s="56">
        <v>250</v>
      </c>
      <c r="F32" s="40" t="s">
        <v>6798</v>
      </c>
      <c r="G32" s="40" t="s">
        <v>4404</v>
      </c>
      <c r="H32" s="56" t="s">
        <v>6350</v>
      </c>
      <c r="I32" s="48" t="s">
        <v>577</v>
      </c>
      <c r="J32" s="40" t="s">
        <v>578</v>
      </c>
      <c r="K32" s="49" t="s">
        <v>7433</v>
      </c>
      <c r="L32" s="57" t="s">
        <v>580</v>
      </c>
      <c r="M32" s="49" t="s">
        <v>581</v>
      </c>
      <c r="N32" s="49" t="s">
        <v>7436</v>
      </c>
      <c r="O32" s="37" t="s">
        <v>611</v>
      </c>
      <c r="P32" s="37" t="s">
        <v>76</v>
      </c>
      <c r="Q32" s="42" t="s">
        <v>398</v>
      </c>
      <c r="R32" s="96">
        <v>42590</v>
      </c>
      <c r="S32" s="48">
        <v>15</v>
      </c>
      <c r="T32" s="45">
        <f t="shared" si="189"/>
        <v>48068</v>
      </c>
      <c r="U32" s="56" t="s">
        <v>100</v>
      </c>
      <c r="V32" s="47" t="str">
        <f t="shared" si="195"/>
        <v/>
      </c>
      <c r="W32" s="47" t="str">
        <f t="shared" si="194"/>
        <v>%НКПР</v>
      </c>
      <c r="X32" s="48">
        <v>100</v>
      </c>
      <c r="Y32" s="48"/>
      <c r="Z32" s="42" t="s">
        <v>399</v>
      </c>
      <c r="AA32" s="56" t="s">
        <v>400</v>
      </c>
      <c r="AB32" s="48"/>
      <c r="AC32" s="42" t="s">
        <v>399</v>
      </c>
      <c r="AD32" s="49">
        <v>24</v>
      </c>
      <c r="AE32" s="50">
        <v>44650</v>
      </c>
      <c r="AF32" s="51">
        <f t="shared" si="192"/>
        <v>45380</v>
      </c>
      <c r="AG32" s="40" t="s">
        <v>82</v>
      </c>
      <c r="AH32" s="40" t="s">
        <v>83</v>
      </c>
      <c r="AI32" s="42" t="s">
        <v>7437</v>
      </c>
      <c r="AJ32" s="40" t="s">
        <v>143</v>
      </c>
      <c r="AK32" s="51" t="str">
        <f t="shared" ca="1" si="193"/>
        <v>ЗАМЕНИТЬ</v>
      </c>
      <c r="AL32" s="42"/>
      <c r="AM32" s="42" t="s">
        <v>86</v>
      </c>
      <c r="AN32" s="42" t="s">
        <v>87</v>
      </c>
      <c r="AO32" s="42" t="s">
        <v>88</v>
      </c>
      <c r="AP32" s="48" t="s">
        <v>584</v>
      </c>
      <c r="AQ32" s="41" t="s">
        <v>7330</v>
      </c>
      <c r="AR32" s="51"/>
      <c r="AS32" s="42" t="s">
        <v>91</v>
      </c>
      <c r="AT32" s="37" t="s">
        <v>385</v>
      </c>
      <c r="AU32" s="37">
        <v>4370</v>
      </c>
      <c r="AV32" s="40">
        <v>44995</v>
      </c>
      <c r="AW32" s="40"/>
      <c r="AX32" s="37"/>
      <c r="AY32" s="37"/>
      <c r="AZ32" s="37"/>
      <c r="BA32" s="40" t="s">
        <v>221</v>
      </c>
      <c r="BB32" s="40" t="s">
        <v>403</v>
      </c>
      <c r="BC32" s="40" t="s">
        <v>404</v>
      </c>
      <c r="BD32" s="42">
        <v>3160</v>
      </c>
      <c r="BE32" s="40"/>
      <c r="BF32" s="52"/>
      <c r="BG32" s="53" t="s">
        <v>2218</v>
      </c>
      <c r="BH32" s="54"/>
      <c r="BI32" s="47"/>
      <c r="BJ32" s="103"/>
      <c r="BK32" s="103"/>
    </row>
    <row r="33" s="36" customFormat="1" ht="60" customHeight="1">
      <c r="A33" s="37"/>
      <c r="B33" s="37" t="s">
        <v>62</v>
      </c>
      <c r="C33" s="37" t="s">
        <v>63</v>
      </c>
      <c r="D33" s="56" t="s">
        <v>64</v>
      </c>
      <c r="E33" s="56">
        <v>250</v>
      </c>
      <c r="F33" s="40" t="s">
        <v>6798</v>
      </c>
      <c r="G33" s="40" t="s">
        <v>7438</v>
      </c>
      <c r="H33" s="56" t="s">
        <v>7439</v>
      </c>
      <c r="I33" s="48" t="s">
        <v>688</v>
      </c>
      <c r="J33" s="40" t="s">
        <v>689</v>
      </c>
      <c r="K33" s="49" t="s">
        <v>579</v>
      </c>
      <c r="L33" s="57" t="s">
        <v>690</v>
      </c>
      <c r="M33" s="49" t="s">
        <v>691</v>
      </c>
      <c r="N33" s="56" t="s">
        <v>7440</v>
      </c>
      <c r="O33" s="37" t="s">
        <v>692</v>
      </c>
      <c r="P33" s="37" t="s">
        <v>76</v>
      </c>
      <c r="Q33" s="42" t="s">
        <v>398</v>
      </c>
      <c r="R33" s="96">
        <v>44826</v>
      </c>
      <c r="S33" s="48">
        <v>15</v>
      </c>
      <c r="T33" s="45">
        <f t="shared" si="189"/>
        <v>50304</v>
      </c>
      <c r="U33" s="56" t="s">
        <v>100</v>
      </c>
      <c r="V33" s="47" t="str">
        <f t="shared" si="195"/>
        <v/>
      </c>
      <c r="W33" s="47" t="str">
        <f t="shared" si="194"/>
        <v>%НКПР</v>
      </c>
      <c r="X33" s="48">
        <v>100</v>
      </c>
      <c r="Y33" s="48"/>
      <c r="Z33" s="42" t="s">
        <v>399</v>
      </c>
      <c r="AA33" s="56" t="s">
        <v>400</v>
      </c>
      <c r="AB33" s="48"/>
      <c r="AC33" s="42" t="s">
        <v>399</v>
      </c>
      <c r="AD33" s="49">
        <v>36</v>
      </c>
      <c r="AE33" s="50">
        <v>44826</v>
      </c>
      <c r="AF33" s="51">
        <f t="shared" si="192"/>
        <v>45921</v>
      </c>
      <c r="AG33" s="40" t="s">
        <v>82</v>
      </c>
      <c r="AH33" s="40" t="s">
        <v>83</v>
      </c>
      <c r="AI33" s="42" t="s">
        <v>7441</v>
      </c>
      <c r="AJ33" s="37" t="s">
        <v>694</v>
      </c>
      <c r="AK33" s="51" t="str">
        <f t="shared" ca="1" si="193"/>
        <v>ЗАМЕНИТЬ</v>
      </c>
      <c r="AL33" s="42"/>
      <c r="AM33" s="42" t="s">
        <v>86</v>
      </c>
      <c r="AN33" s="42" t="s">
        <v>87</v>
      </c>
      <c r="AO33" s="42" t="s">
        <v>88</v>
      </c>
      <c r="AP33" s="48" t="s">
        <v>695</v>
      </c>
      <c r="AQ33" s="41" t="s">
        <v>7442</v>
      </c>
      <c r="AR33" s="51"/>
      <c r="AS33" s="42" t="s">
        <v>91</v>
      </c>
      <c r="AT33" s="37" t="s">
        <v>385</v>
      </c>
      <c r="AU33" s="37"/>
      <c r="AV33" s="41" t="s">
        <v>2077</v>
      </c>
      <c r="AW33" s="40"/>
      <c r="AX33" s="37"/>
      <c r="AY33" s="37"/>
      <c r="AZ33" s="37"/>
      <c r="BA33" s="40" t="s">
        <v>221</v>
      </c>
      <c r="BB33" s="40" t="s">
        <v>403</v>
      </c>
      <c r="BC33" s="40" t="s">
        <v>404</v>
      </c>
      <c r="BD33" s="42">
        <v>3160</v>
      </c>
      <c r="BE33" s="40"/>
      <c r="BF33" s="52"/>
      <c r="BG33" s="53" t="s">
        <v>2078</v>
      </c>
      <c r="BH33" s="54"/>
      <c r="BI33" s="38" t="s">
        <v>406</v>
      </c>
      <c r="BJ33" s="38" t="s">
        <v>1066</v>
      </c>
      <c r="BK33" s="38" t="s">
        <v>7432</v>
      </c>
    </row>
    <row r="34" s="36" customFormat="1" ht="60" customHeight="1">
      <c r="A34" s="37"/>
      <c r="B34" s="37" t="s">
        <v>62</v>
      </c>
      <c r="C34" s="37" t="s">
        <v>63</v>
      </c>
      <c r="D34" s="56" t="s">
        <v>64</v>
      </c>
      <c r="E34" s="56">
        <v>250</v>
      </c>
      <c r="F34" s="40" t="s">
        <v>6798</v>
      </c>
      <c r="G34" s="40" t="s">
        <v>7443</v>
      </c>
      <c r="H34" s="56" t="s">
        <v>6354</v>
      </c>
      <c r="I34" s="48" t="s">
        <v>577</v>
      </c>
      <c r="J34" s="40" t="s">
        <v>578</v>
      </c>
      <c r="K34" s="49" t="s">
        <v>7433</v>
      </c>
      <c r="L34" s="57" t="s">
        <v>580</v>
      </c>
      <c r="M34" s="49" t="s">
        <v>581</v>
      </c>
      <c r="N34" s="49" t="s">
        <v>7444</v>
      </c>
      <c r="O34" s="37" t="s">
        <v>611</v>
      </c>
      <c r="P34" s="37" t="s">
        <v>76</v>
      </c>
      <c r="Q34" s="42" t="s">
        <v>398</v>
      </c>
      <c r="R34" s="96">
        <v>42590</v>
      </c>
      <c r="S34" s="48">
        <v>15</v>
      </c>
      <c r="T34" s="45">
        <f t="shared" si="189"/>
        <v>48068</v>
      </c>
      <c r="U34" s="56" t="s">
        <v>100</v>
      </c>
      <c r="V34" s="47" t="str">
        <f t="shared" si="195"/>
        <v/>
      </c>
      <c r="W34" s="47" t="str">
        <f t="shared" si="194"/>
        <v>%НКПР</v>
      </c>
      <c r="X34" s="48">
        <v>100</v>
      </c>
      <c r="Y34" s="48"/>
      <c r="Z34" s="42" t="s">
        <v>399</v>
      </c>
      <c r="AA34" s="56" t="s">
        <v>400</v>
      </c>
      <c r="AB34" s="48"/>
      <c r="AC34" s="42" t="s">
        <v>399</v>
      </c>
      <c r="AD34" s="49">
        <v>24</v>
      </c>
      <c r="AE34" s="50">
        <v>44650</v>
      </c>
      <c r="AF34" s="51">
        <f t="shared" si="192"/>
        <v>45380</v>
      </c>
      <c r="AG34" s="40" t="s">
        <v>82</v>
      </c>
      <c r="AH34" s="40" t="s">
        <v>83</v>
      </c>
      <c r="AI34" s="42" t="s">
        <v>7445</v>
      </c>
      <c r="AJ34" s="40" t="s">
        <v>143</v>
      </c>
      <c r="AK34" s="51" t="str">
        <f t="shared" ca="1" si="193"/>
        <v>ЗАМЕНИТЬ</v>
      </c>
      <c r="AL34" s="42"/>
      <c r="AM34" s="42" t="s">
        <v>86</v>
      </c>
      <c r="AN34" s="42" t="s">
        <v>87</v>
      </c>
      <c r="AO34" s="42" t="s">
        <v>88</v>
      </c>
      <c r="AP34" s="48" t="s">
        <v>584</v>
      </c>
      <c r="AQ34" s="41" t="s">
        <v>7330</v>
      </c>
      <c r="AR34" s="51"/>
      <c r="AS34" s="42" t="s">
        <v>91</v>
      </c>
      <c r="AT34" s="37" t="s">
        <v>385</v>
      </c>
      <c r="AU34" s="37">
        <v>4369</v>
      </c>
      <c r="AV34" s="40">
        <v>44995</v>
      </c>
      <c r="AW34" s="40"/>
      <c r="AX34" s="37"/>
      <c r="AY34" s="37"/>
      <c r="AZ34" s="37"/>
      <c r="BA34" s="40" t="s">
        <v>221</v>
      </c>
      <c r="BB34" s="40" t="s">
        <v>403</v>
      </c>
      <c r="BC34" s="40" t="s">
        <v>404</v>
      </c>
      <c r="BD34" s="42">
        <v>3160</v>
      </c>
      <c r="BE34" s="40"/>
      <c r="BF34" s="52"/>
      <c r="BG34" s="53" t="s">
        <v>2218</v>
      </c>
      <c r="BH34" s="54"/>
      <c r="BI34" s="47"/>
      <c r="BJ34" s="103"/>
      <c r="BK34" s="103"/>
    </row>
    <row r="35" s="55" customFormat="1" ht="60" customHeight="1">
      <c r="A35" s="58"/>
      <c r="B35" s="58" t="s">
        <v>62</v>
      </c>
      <c r="C35" s="58" t="s">
        <v>63</v>
      </c>
      <c r="D35" s="59" t="s">
        <v>64</v>
      </c>
      <c r="E35" s="59" t="s">
        <v>993</v>
      </c>
      <c r="F35" s="62" t="s">
        <v>7446</v>
      </c>
      <c r="G35" s="62" t="s">
        <v>7447</v>
      </c>
      <c r="H35" s="59" t="s">
        <v>7448</v>
      </c>
      <c r="I35" s="63" t="s">
        <v>282</v>
      </c>
      <c r="J35" s="62" t="s">
        <v>283</v>
      </c>
      <c r="K35" s="64" t="s">
        <v>284</v>
      </c>
      <c r="L35" s="79" t="s">
        <v>3150</v>
      </c>
      <c r="M35" s="64" t="s">
        <v>3437</v>
      </c>
      <c r="N35" s="64" t="s">
        <v>7449</v>
      </c>
      <c r="O35" s="58" t="s">
        <v>288</v>
      </c>
      <c r="P35" s="58" t="s">
        <v>136</v>
      </c>
      <c r="Q35" s="587">
        <v>29</v>
      </c>
      <c r="R35" s="60" t="s">
        <v>801</v>
      </c>
      <c r="S35" s="63">
        <v>10</v>
      </c>
      <c r="T35" s="69">
        <f t="shared" si="189"/>
        <v>46388</v>
      </c>
      <c r="U35" s="59" t="s">
        <v>291</v>
      </c>
      <c r="V35" s="71"/>
      <c r="W35" s="71" t="s">
        <v>292</v>
      </c>
      <c r="X35" s="63">
        <v>120000</v>
      </c>
      <c r="Y35" s="63"/>
      <c r="Z35" s="71" t="s">
        <v>292</v>
      </c>
      <c r="AA35" s="59" t="s">
        <v>293</v>
      </c>
      <c r="AB35" s="63"/>
      <c r="AC35" s="66" t="s">
        <v>141</v>
      </c>
      <c r="AD35" s="64">
        <v>48</v>
      </c>
      <c r="AE35" s="72">
        <v>44714</v>
      </c>
      <c r="AF35" s="73">
        <f t="shared" si="192"/>
        <v>46174</v>
      </c>
      <c r="AG35" s="62" t="s">
        <v>82</v>
      </c>
      <c r="AH35" s="62" t="s">
        <v>83</v>
      </c>
      <c r="AI35" s="66" t="s">
        <v>7450</v>
      </c>
      <c r="AJ35" s="62" t="s">
        <v>85</v>
      </c>
      <c r="AK35" s="73" t="str">
        <f t="shared" ca="1" si="193"/>
        <v>поверен</v>
      </c>
      <c r="AL35" s="66"/>
      <c r="AM35" s="66" t="s">
        <v>86</v>
      </c>
      <c r="AN35" s="66" t="s">
        <v>87</v>
      </c>
      <c r="AO35" s="66" t="s">
        <v>88</v>
      </c>
      <c r="AP35" s="63" t="s">
        <v>3410</v>
      </c>
      <c r="AQ35" s="74"/>
      <c r="AR35" s="73"/>
      <c r="AS35" s="66" t="s">
        <v>91</v>
      </c>
      <c r="AT35" s="58" t="s">
        <v>385</v>
      </c>
      <c r="AU35" s="58"/>
      <c r="AV35" s="62">
        <v>44562</v>
      </c>
      <c r="AW35" s="62"/>
      <c r="AX35" s="58"/>
      <c r="AY35" s="58"/>
      <c r="AZ35" s="58"/>
      <c r="BA35" s="62"/>
      <c r="BB35" s="62" t="s">
        <v>297</v>
      </c>
      <c r="BC35" s="62" t="s">
        <v>298</v>
      </c>
      <c r="BD35" s="66"/>
      <c r="BE35" s="62"/>
      <c r="BF35" s="75"/>
      <c r="BG35" s="76" t="s">
        <v>7451</v>
      </c>
      <c r="BH35" s="77"/>
      <c r="BI35" s="71"/>
      <c r="BJ35" s="123"/>
      <c r="BK35" s="123"/>
    </row>
    <row r="36" s="55" customFormat="1" ht="60" customHeight="1">
      <c r="A36" s="58"/>
      <c r="B36" s="58" t="s">
        <v>62</v>
      </c>
      <c r="C36" s="58" t="s">
        <v>63</v>
      </c>
      <c r="D36" s="59" t="s">
        <v>64</v>
      </c>
      <c r="E36" s="59" t="s">
        <v>993</v>
      </c>
      <c r="F36" s="62" t="s">
        <v>7446</v>
      </c>
      <c r="G36" s="62" t="s">
        <v>7447</v>
      </c>
      <c r="H36" s="59" t="s">
        <v>7452</v>
      </c>
      <c r="I36" s="63" t="s">
        <v>282</v>
      </c>
      <c r="J36" s="62" t="s">
        <v>283</v>
      </c>
      <c r="K36" s="64" t="s">
        <v>284</v>
      </c>
      <c r="L36" s="79" t="s">
        <v>3150</v>
      </c>
      <c r="M36" s="64" t="s">
        <v>3437</v>
      </c>
      <c r="N36" s="64" t="s">
        <v>7453</v>
      </c>
      <c r="O36" s="58" t="s">
        <v>288</v>
      </c>
      <c r="P36" s="58" t="s">
        <v>136</v>
      </c>
      <c r="Q36" s="587">
        <v>29</v>
      </c>
      <c r="R36" s="74" t="s">
        <v>801</v>
      </c>
      <c r="S36" s="63">
        <v>10</v>
      </c>
      <c r="T36" s="69">
        <f t="shared" si="189"/>
        <v>46388</v>
      </c>
      <c r="U36" s="59" t="s">
        <v>291</v>
      </c>
      <c r="V36" s="71"/>
      <c r="W36" s="71" t="s">
        <v>292</v>
      </c>
      <c r="X36" s="63">
        <v>120000</v>
      </c>
      <c r="Y36" s="63"/>
      <c r="Z36" s="71" t="s">
        <v>292</v>
      </c>
      <c r="AA36" s="59" t="s">
        <v>293</v>
      </c>
      <c r="AB36" s="63"/>
      <c r="AC36" s="66" t="s">
        <v>141</v>
      </c>
      <c r="AD36" s="64">
        <v>48</v>
      </c>
      <c r="AE36" s="72">
        <v>44714</v>
      </c>
      <c r="AF36" s="73">
        <f t="shared" si="192"/>
        <v>46174</v>
      </c>
      <c r="AG36" s="62" t="s">
        <v>82</v>
      </c>
      <c r="AH36" s="62" t="s">
        <v>83</v>
      </c>
      <c r="AI36" s="66" t="s">
        <v>7454</v>
      </c>
      <c r="AJ36" s="62" t="s">
        <v>85</v>
      </c>
      <c r="AK36" s="73" t="str">
        <f t="shared" ca="1" si="193"/>
        <v>поверен</v>
      </c>
      <c r="AL36" s="66"/>
      <c r="AM36" s="66" t="s">
        <v>86</v>
      </c>
      <c r="AN36" s="66" t="s">
        <v>87</v>
      </c>
      <c r="AO36" s="66" t="s">
        <v>88</v>
      </c>
      <c r="AP36" s="63" t="s">
        <v>3410</v>
      </c>
      <c r="AQ36" s="74"/>
      <c r="AR36" s="73"/>
      <c r="AS36" s="66" t="s">
        <v>91</v>
      </c>
      <c r="AT36" s="58" t="s">
        <v>385</v>
      </c>
      <c r="AU36" s="58"/>
      <c r="AV36" s="62">
        <v>44562</v>
      </c>
      <c r="AW36" s="62"/>
      <c r="AX36" s="58"/>
      <c r="AY36" s="58"/>
      <c r="AZ36" s="58"/>
      <c r="BA36" s="62"/>
      <c r="BB36" s="62" t="s">
        <v>297</v>
      </c>
      <c r="BC36" s="62" t="s">
        <v>298</v>
      </c>
      <c r="BD36" s="66"/>
      <c r="BE36" s="62"/>
      <c r="BF36" s="75"/>
      <c r="BG36" s="76" t="s">
        <v>7451</v>
      </c>
      <c r="BH36" s="77"/>
      <c r="BI36" s="71"/>
      <c r="BJ36" s="123"/>
      <c r="BK36" s="123"/>
    </row>
  </sheetData>
  <autoFilter ref="A1:BG36"/>
  <mergeCells count="8">
    <mergeCell ref="BG2:BG3"/>
    <mergeCell ref="BG4:BG5"/>
    <mergeCell ref="BG6:BG7"/>
    <mergeCell ref="BG8:BG9"/>
    <mergeCell ref="BG10:BG11"/>
    <mergeCell ref="BG12:BG13"/>
    <mergeCell ref="BG14:BG15"/>
    <mergeCell ref="BG16:BG17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showRuler="1" zoomScale="100" workbookViewId="0">
      <pane ySplit="1" topLeftCell="A2" activePane="bottomLeft" state="frozen"/>
      <selection activeCell="A1" activeCellId="0" sqref="A1"/>
    </sheetView>
  </sheetViews>
  <sheetFormatPr defaultColWidth="9.140625" defaultRowHeight="14.25"/>
  <cols>
    <col customWidth="1" min="1" max="2" style="1202" width="9.140625"/>
    <col customWidth="1" min="3" max="3" style="1202" width="11.140625"/>
    <col customWidth="1" min="4" max="5" style="1202" width="9.140625"/>
    <col customWidth="1" min="6" max="6" style="1202" width="16.85546875"/>
    <col customWidth="1" min="7" max="7" style="1202" width="17.140625"/>
    <col customWidth="1" min="8" max="8" style="1202" width="15.28515625"/>
    <col customWidth="1" min="9" max="9" style="1202" width="9.140625"/>
    <col customWidth="1" min="10" max="10" style="1202" width="15.140625"/>
    <col customWidth="1" min="11" max="11" style="1202" width="17.42578125"/>
    <col customWidth="1" min="12" max="12" style="1202" width="12.28515625"/>
    <col customWidth="1" min="13" max="13" style="1202" width="13.140625"/>
    <col customWidth="1" min="14" max="14" style="1202" width="15.7109375"/>
    <col customWidth="1" min="15" max="15" style="1202" width="16.140625"/>
    <col customWidth="1" min="16" max="16" style="1202" width="12"/>
    <col customWidth="1" min="17" max="17" style="1202" width="9.140625"/>
    <col customWidth="1" min="18" max="18" style="1202" width="13"/>
    <col customWidth="1" min="19" max="19" style="1202" width="9.140625"/>
    <col customWidth="1" min="20" max="20" style="1202" width="11.42578125"/>
    <col customWidth="1" min="21" max="34" style="1202" width="9.140625"/>
    <col customWidth="1" min="35" max="35" style="1202" width="17.140625"/>
    <col customWidth="1" min="36" max="36" style="1202" width="14.85546875"/>
    <col customWidth="1" min="37" max="39" style="1202" width="9.140625"/>
    <col customWidth="1" min="40" max="40" style="1202" width="14.28515625"/>
    <col customWidth="1" min="41" max="41" style="1202" width="9.140625"/>
    <col customWidth="1" min="42" max="42" style="1202" width="15.7109375"/>
    <col customWidth="1" min="43" max="53" style="1202" width="9.140625"/>
    <col customWidth="1" min="54" max="54" style="1202" width="11.42578125"/>
    <col customWidth="1" min="55" max="55" style="1202" width="14.42578125"/>
    <col customWidth="1" min="56" max="58" style="1202" width="9.140625"/>
    <col customWidth="1" min="59" max="59" style="1202" width="30.5703125"/>
    <col customWidth="1" min="60" max="60" style="1202" width="9.140625"/>
    <col customWidth="1" min="61" max="61" style="1202" width="15.42578125"/>
    <col customWidth="1" min="62" max="62" style="1202" width="14.42578125"/>
    <col customWidth="1" min="63" max="63" style="1203" width="10.5703125"/>
    <col customWidth="1" min="64" max="64" style="1202" width="9.140625"/>
    <col min="65" max="16384" style="1202" width="9.140625"/>
  </cols>
  <sheetData>
    <row r="1" ht="115.5" customHeight="1">
      <c r="A1" s="15" t="s">
        <v>0</v>
      </c>
      <c r="B1" s="15" t="s">
        <v>1</v>
      </c>
      <c r="C1" s="15" t="s">
        <v>2</v>
      </c>
      <c r="D1" s="14" t="s">
        <v>3</v>
      </c>
      <c r="E1" s="14" t="s">
        <v>4</v>
      </c>
      <c r="F1" s="15" t="s">
        <v>5</v>
      </c>
      <c r="G1" s="16" t="s">
        <v>6</v>
      </c>
      <c r="H1" s="17" t="s">
        <v>7</v>
      </c>
      <c r="I1" s="18" t="s">
        <v>8</v>
      </c>
      <c r="J1" s="19" t="s">
        <v>9</v>
      </c>
      <c r="K1" s="14" t="s">
        <v>10</v>
      </c>
      <c r="L1" s="14" t="s">
        <v>11</v>
      </c>
      <c r="M1" s="20" t="s">
        <v>12</v>
      </c>
      <c r="N1" s="21" t="s">
        <v>13</v>
      </c>
      <c r="O1" s="17" t="s">
        <v>14</v>
      </c>
      <c r="P1" s="15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14" t="s">
        <v>20</v>
      </c>
      <c r="V1" s="22" t="s">
        <v>21</v>
      </c>
      <c r="W1" s="26" t="s">
        <v>22</v>
      </c>
      <c r="X1" s="27" t="s">
        <v>23</v>
      </c>
      <c r="Y1" s="22" t="s">
        <v>24</v>
      </c>
      <c r="Z1" s="19" t="s">
        <v>25</v>
      </c>
      <c r="AA1" s="14" t="s">
        <v>26</v>
      </c>
      <c r="AB1" s="22" t="s">
        <v>27</v>
      </c>
      <c r="AC1" s="19" t="s">
        <v>28</v>
      </c>
      <c r="AD1" s="14" t="s">
        <v>29</v>
      </c>
      <c r="AE1" s="1198" t="s">
        <v>30</v>
      </c>
      <c r="AF1" s="29" t="s">
        <v>31</v>
      </c>
      <c r="AG1" s="29" t="s">
        <v>32</v>
      </c>
      <c r="AH1" s="29" t="s">
        <v>33</v>
      </c>
      <c r="AI1" s="15" t="s">
        <v>34</v>
      </c>
      <c r="AJ1" s="29" t="s">
        <v>35</v>
      </c>
      <c r="AK1" s="29" t="s">
        <v>36</v>
      </c>
      <c r="AL1" s="19" t="s">
        <v>37</v>
      </c>
      <c r="AM1" s="19" t="s">
        <v>38</v>
      </c>
      <c r="AN1" s="19" t="s">
        <v>39</v>
      </c>
      <c r="AO1" s="19" t="s">
        <v>40</v>
      </c>
      <c r="AP1" s="17" t="s">
        <v>41</v>
      </c>
      <c r="AQ1" s="17" t="s">
        <v>42</v>
      </c>
      <c r="AR1" s="15" t="s">
        <v>43</v>
      </c>
      <c r="AS1" s="19" t="s">
        <v>44</v>
      </c>
      <c r="AT1" s="15" t="s">
        <v>45</v>
      </c>
      <c r="AU1" s="17" t="s">
        <v>46</v>
      </c>
      <c r="AV1" s="30" t="s">
        <v>47</v>
      </c>
      <c r="AW1" s="30" t="s">
        <v>48</v>
      </c>
      <c r="AX1" s="31" t="s">
        <v>49</v>
      </c>
      <c r="AY1" s="31" t="s">
        <v>50</v>
      </c>
      <c r="AZ1" s="31" t="s">
        <v>51</v>
      </c>
      <c r="BA1" s="30" t="s">
        <v>52</v>
      </c>
      <c r="BB1" s="30" t="s">
        <v>53</v>
      </c>
      <c r="BC1" s="30" t="s">
        <v>54</v>
      </c>
      <c r="BD1" s="30" t="s">
        <v>55</v>
      </c>
      <c r="BE1" s="30" t="s">
        <v>56</v>
      </c>
      <c r="BF1" s="32" t="s">
        <v>57</v>
      </c>
      <c r="BG1" s="30" t="s">
        <v>58</v>
      </c>
      <c r="BH1" s="33"/>
      <c r="BI1" s="34" t="s">
        <v>59</v>
      </c>
      <c r="BJ1" s="35" t="s">
        <v>60</v>
      </c>
      <c r="BK1" s="34" t="s">
        <v>61</v>
      </c>
    </row>
    <row r="2" s="1" customFormat="1" ht="60" customHeight="1">
      <c r="A2" s="58"/>
      <c r="B2" s="58" t="s">
        <v>62</v>
      </c>
      <c r="C2" s="58" t="s">
        <v>63</v>
      </c>
      <c r="D2" s="59" t="s">
        <v>64</v>
      </c>
      <c r="E2" s="59">
        <v>500</v>
      </c>
      <c r="F2" s="62" t="s">
        <v>5084</v>
      </c>
      <c r="G2" s="62" t="s">
        <v>7455</v>
      </c>
      <c r="H2" s="59" t="s">
        <v>7456</v>
      </c>
      <c r="I2" s="63" t="s">
        <v>2316</v>
      </c>
      <c r="J2" s="62" t="s">
        <v>7457</v>
      </c>
      <c r="K2" s="64" t="s">
        <v>2318</v>
      </c>
      <c r="L2" s="64" t="s">
        <v>2319</v>
      </c>
      <c r="M2" s="62" t="s">
        <v>2320</v>
      </c>
      <c r="N2" s="64">
        <v>52537</v>
      </c>
      <c r="O2" s="63" t="s">
        <v>2321</v>
      </c>
      <c r="P2" s="58" t="s">
        <v>76</v>
      </c>
      <c r="Q2" s="66" t="s">
        <v>1193</v>
      </c>
      <c r="R2" s="116">
        <v>42005</v>
      </c>
      <c r="S2" s="63">
        <v>10</v>
      </c>
      <c r="T2" s="69">
        <f t="shared" ref="T2:T6" si="196">R2+S2*365.2</f>
        <v>45657</v>
      </c>
      <c r="U2" s="59">
        <v>0.10000000000000001</v>
      </c>
      <c r="V2" s="58" t="str">
        <f>IF(Y2="","",Y2)</f>
        <v>м</v>
      </c>
      <c r="W2" s="58" t="str">
        <f>IF(Z2="","",Z2)</f>
        <v>м/c</v>
      </c>
      <c r="X2" s="63">
        <v>30</v>
      </c>
      <c r="Y2" s="63" t="s">
        <v>325</v>
      </c>
      <c r="Z2" s="66" t="s">
        <v>2322</v>
      </c>
      <c r="AA2" s="59" t="s">
        <v>2323</v>
      </c>
      <c r="AB2" s="63" t="s">
        <v>325</v>
      </c>
      <c r="AC2" s="66" t="s">
        <v>2324</v>
      </c>
      <c r="AD2" s="64">
        <v>12</v>
      </c>
      <c r="AE2" s="72">
        <v>45249</v>
      </c>
      <c r="AF2" s="73">
        <f t="shared" ref="AF2:AF40" si="197">IF(AD2=0,0,IF(AE2="","",EDATE(AE2,AD2)-DAY(1)))</f>
        <v>45614</v>
      </c>
      <c r="AG2" s="62" t="s">
        <v>82</v>
      </c>
      <c r="AH2" s="62" t="s">
        <v>83</v>
      </c>
      <c r="AI2" s="58" t="s">
        <v>7458</v>
      </c>
      <c r="AJ2" s="62" t="s">
        <v>85</v>
      </c>
      <c r="AK2" s="73" t="str">
        <f t="shared" ref="AK2:AK35" ca="1" si="198">IF(AE2=0,"нет данных",IF(TODAY()&lt;AF2-30,"поверен",IF(TODAY()&gt;AF2,"ЗАМЕНИТЬ","ПРОСРОЧЕН")))</f>
        <v>ЗАМЕНИТЬ</v>
      </c>
      <c r="AL2" s="66"/>
      <c r="AM2" s="66" t="s">
        <v>86</v>
      </c>
      <c r="AN2" s="66" t="s">
        <v>7044</v>
      </c>
      <c r="AO2" s="66" t="s">
        <v>88</v>
      </c>
      <c r="AP2" s="63" t="s">
        <v>2326</v>
      </c>
      <c r="AQ2" s="74"/>
      <c r="AR2" s="73"/>
      <c r="AS2" s="66" t="s">
        <v>91</v>
      </c>
      <c r="AT2" s="58" t="s">
        <v>385</v>
      </c>
      <c r="AU2" s="58"/>
      <c r="AV2" s="62"/>
      <c r="AW2" s="62"/>
      <c r="AX2" s="58"/>
      <c r="AY2" s="58"/>
      <c r="AZ2" s="58"/>
      <c r="BA2" s="62"/>
      <c r="BB2" s="62" t="s">
        <v>2327</v>
      </c>
      <c r="BC2" s="62" t="s">
        <v>2328</v>
      </c>
      <c r="BD2" s="66">
        <v>3661</v>
      </c>
      <c r="BE2" s="62"/>
      <c r="BF2" s="75"/>
      <c r="BG2" s="58" t="s">
        <v>648</v>
      </c>
      <c r="BH2" s="507"/>
      <c r="BI2" s="74" t="s">
        <v>2337</v>
      </c>
      <c r="BJ2" s="1204" t="s">
        <v>2338</v>
      </c>
      <c r="BK2" s="74" t="s">
        <v>880</v>
      </c>
    </row>
    <row r="3" s="1" customFormat="1" ht="60" customHeight="1">
      <c r="A3" s="58"/>
      <c r="B3" s="58" t="s">
        <v>62</v>
      </c>
      <c r="C3" s="58" t="s">
        <v>63</v>
      </c>
      <c r="D3" s="59" t="s">
        <v>64</v>
      </c>
      <c r="E3" s="59">
        <v>500</v>
      </c>
      <c r="F3" s="62" t="s">
        <v>5084</v>
      </c>
      <c r="G3" s="62" t="s">
        <v>7459</v>
      </c>
      <c r="H3" s="59" t="s">
        <v>7460</v>
      </c>
      <c r="I3" s="63" t="s">
        <v>2316</v>
      </c>
      <c r="J3" s="62" t="s">
        <v>7457</v>
      </c>
      <c r="K3" s="64" t="s">
        <v>2318</v>
      </c>
      <c r="L3" s="64" t="s">
        <v>2319</v>
      </c>
      <c r="M3" s="62" t="s">
        <v>2320</v>
      </c>
      <c r="N3" s="64" t="s">
        <v>7461</v>
      </c>
      <c r="O3" s="63" t="s">
        <v>2321</v>
      </c>
      <c r="P3" s="58" t="s">
        <v>76</v>
      </c>
      <c r="Q3" s="66" t="s">
        <v>1193</v>
      </c>
      <c r="R3" s="116">
        <v>42005</v>
      </c>
      <c r="S3" s="63">
        <v>10</v>
      </c>
      <c r="T3" s="69">
        <f t="shared" si="196"/>
        <v>45657</v>
      </c>
      <c r="U3" s="59">
        <v>0.10000000000000001</v>
      </c>
      <c r="V3" s="58" t="s">
        <v>325</v>
      </c>
      <c r="W3" s="58" t="s">
        <v>2322</v>
      </c>
      <c r="X3" s="63">
        <v>30</v>
      </c>
      <c r="Y3" s="63" t="s">
        <v>325</v>
      </c>
      <c r="Z3" s="66" t="s">
        <v>2322</v>
      </c>
      <c r="AA3" s="59" t="s">
        <v>2323</v>
      </c>
      <c r="AB3" s="63" t="s">
        <v>325</v>
      </c>
      <c r="AC3" s="66" t="s">
        <v>2324</v>
      </c>
      <c r="AD3" s="64">
        <v>12</v>
      </c>
      <c r="AE3" s="72">
        <v>45249</v>
      </c>
      <c r="AF3" s="73">
        <f t="shared" si="197"/>
        <v>45614</v>
      </c>
      <c r="AG3" s="62" t="s">
        <v>82</v>
      </c>
      <c r="AH3" s="62" t="s">
        <v>83</v>
      </c>
      <c r="AI3" s="58" t="s">
        <v>7462</v>
      </c>
      <c r="AJ3" s="62" t="s">
        <v>85</v>
      </c>
      <c r="AK3" s="73" t="str">
        <f t="shared" ca="1" si="198"/>
        <v>ЗАМЕНИТЬ</v>
      </c>
      <c r="AL3" s="66"/>
      <c r="AM3" s="66" t="s">
        <v>86</v>
      </c>
      <c r="AN3" s="66" t="s">
        <v>7044</v>
      </c>
      <c r="AO3" s="66" t="s">
        <v>88</v>
      </c>
      <c r="AP3" s="63" t="s">
        <v>2326</v>
      </c>
      <c r="AQ3" s="74"/>
      <c r="AR3" s="73"/>
      <c r="AS3" s="66" t="s">
        <v>91</v>
      </c>
      <c r="AT3" s="58" t="s">
        <v>385</v>
      </c>
      <c r="AU3" s="58"/>
      <c r="AV3" s="62"/>
      <c r="AW3" s="62"/>
      <c r="AX3" s="58"/>
      <c r="AY3" s="58"/>
      <c r="AZ3" s="58"/>
      <c r="BA3" s="62"/>
      <c r="BB3" s="62" t="s">
        <v>2327</v>
      </c>
      <c r="BC3" s="62" t="s">
        <v>2328</v>
      </c>
      <c r="BD3" s="66">
        <v>3661</v>
      </c>
      <c r="BE3" s="62"/>
      <c r="BF3" s="75"/>
      <c r="BG3" s="58" t="s">
        <v>378</v>
      </c>
      <c r="BH3" s="507"/>
      <c r="BI3" s="74" t="s">
        <v>2337</v>
      </c>
      <c r="BJ3" s="1204" t="s">
        <v>2338</v>
      </c>
      <c r="BK3" s="74" t="s">
        <v>880</v>
      </c>
    </row>
    <row r="4" s="1" customFormat="1" ht="60" customHeight="1">
      <c r="A4" s="58"/>
      <c r="B4" s="58" t="s">
        <v>62</v>
      </c>
      <c r="C4" s="58" t="s">
        <v>63</v>
      </c>
      <c r="D4" s="59" t="s">
        <v>64</v>
      </c>
      <c r="E4" s="59">
        <v>500</v>
      </c>
      <c r="F4" s="62" t="s">
        <v>5084</v>
      </c>
      <c r="G4" s="62" t="s">
        <v>7463</v>
      </c>
      <c r="H4" s="59" t="s">
        <v>7464</v>
      </c>
      <c r="I4" s="63" t="s">
        <v>2316</v>
      </c>
      <c r="J4" s="62" t="s">
        <v>7457</v>
      </c>
      <c r="K4" s="64" t="s">
        <v>2318</v>
      </c>
      <c r="L4" s="64" t="s">
        <v>2319</v>
      </c>
      <c r="M4" s="62" t="s">
        <v>2320</v>
      </c>
      <c r="N4" s="64" t="s">
        <v>7465</v>
      </c>
      <c r="O4" s="63" t="s">
        <v>2321</v>
      </c>
      <c r="P4" s="58" t="s">
        <v>76</v>
      </c>
      <c r="Q4" s="66" t="s">
        <v>1193</v>
      </c>
      <c r="R4" s="116">
        <v>42005</v>
      </c>
      <c r="S4" s="63">
        <v>10</v>
      </c>
      <c r="T4" s="69">
        <f t="shared" si="196"/>
        <v>45657</v>
      </c>
      <c r="U4" s="59">
        <v>0.10000000000000001</v>
      </c>
      <c r="V4" s="58" t="str">
        <f t="shared" ref="V4:V5" si="199">IF(Y4="","",Y4)</f>
        <v>м</v>
      </c>
      <c r="W4" s="58" t="str">
        <f t="shared" ref="W4:W9" si="200">IF(Z4="","",Z4)</f>
        <v>м/c</v>
      </c>
      <c r="X4" s="63">
        <v>30</v>
      </c>
      <c r="Y4" s="63" t="s">
        <v>325</v>
      </c>
      <c r="Z4" s="66" t="s">
        <v>2322</v>
      </c>
      <c r="AA4" s="59" t="s">
        <v>2323</v>
      </c>
      <c r="AB4" s="63" t="s">
        <v>325</v>
      </c>
      <c r="AC4" s="66" t="s">
        <v>2324</v>
      </c>
      <c r="AD4" s="64">
        <v>12</v>
      </c>
      <c r="AE4" s="72">
        <v>45249</v>
      </c>
      <c r="AF4" s="73">
        <f t="shared" si="197"/>
        <v>45614</v>
      </c>
      <c r="AG4" s="62" t="s">
        <v>82</v>
      </c>
      <c r="AH4" s="62" t="s">
        <v>83</v>
      </c>
      <c r="AI4" s="58" t="s">
        <v>7466</v>
      </c>
      <c r="AJ4" s="62" t="s">
        <v>85</v>
      </c>
      <c r="AK4" s="73" t="str">
        <f t="shared" ca="1" si="198"/>
        <v>ЗАМЕНИТЬ</v>
      </c>
      <c r="AL4" s="66"/>
      <c r="AM4" s="66" t="s">
        <v>86</v>
      </c>
      <c r="AN4" s="66" t="s">
        <v>7044</v>
      </c>
      <c r="AO4" s="66" t="s">
        <v>88</v>
      </c>
      <c r="AP4" s="63" t="s">
        <v>2326</v>
      </c>
      <c r="AQ4" s="74"/>
      <c r="AR4" s="73"/>
      <c r="AS4" s="66" t="s">
        <v>91</v>
      </c>
      <c r="AT4" s="58" t="s">
        <v>385</v>
      </c>
      <c r="AU4" s="58"/>
      <c r="AV4" s="62"/>
      <c r="AW4" s="62"/>
      <c r="AX4" s="58"/>
      <c r="AY4" s="58"/>
      <c r="AZ4" s="58"/>
      <c r="BA4" s="62"/>
      <c r="BB4" s="62" t="s">
        <v>2327</v>
      </c>
      <c r="BC4" s="62" t="s">
        <v>2328</v>
      </c>
      <c r="BD4" s="66">
        <v>3661</v>
      </c>
      <c r="BE4" s="62"/>
      <c r="BF4" s="75"/>
      <c r="BG4" s="58" t="s">
        <v>378</v>
      </c>
      <c r="BH4" s="507"/>
      <c r="BI4" s="74" t="s">
        <v>2337</v>
      </c>
      <c r="BJ4" s="1204" t="s">
        <v>2338</v>
      </c>
      <c r="BK4" s="74" t="s">
        <v>880</v>
      </c>
    </row>
    <row r="5" s="1" customFormat="1" ht="60" customHeight="1">
      <c r="A5" s="58"/>
      <c r="B5" s="58" t="s">
        <v>62</v>
      </c>
      <c r="C5" s="58" t="s">
        <v>63</v>
      </c>
      <c r="D5" s="59" t="s">
        <v>64</v>
      </c>
      <c r="E5" s="59">
        <v>500</v>
      </c>
      <c r="F5" s="62" t="s">
        <v>5084</v>
      </c>
      <c r="G5" s="62" t="s">
        <v>7467</v>
      </c>
      <c r="H5" s="59" t="s">
        <v>7468</v>
      </c>
      <c r="I5" s="63" t="s">
        <v>2316</v>
      </c>
      <c r="J5" s="62" t="s">
        <v>7457</v>
      </c>
      <c r="K5" s="64" t="s">
        <v>2318</v>
      </c>
      <c r="L5" s="64" t="s">
        <v>2319</v>
      </c>
      <c r="M5" s="62" t="s">
        <v>2320</v>
      </c>
      <c r="N5" s="64" t="s">
        <v>7469</v>
      </c>
      <c r="O5" s="63" t="s">
        <v>2321</v>
      </c>
      <c r="P5" s="58" t="s">
        <v>76</v>
      </c>
      <c r="Q5" s="66" t="s">
        <v>1193</v>
      </c>
      <c r="R5" s="116">
        <v>42005</v>
      </c>
      <c r="S5" s="63">
        <v>10</v>
      </c>
      <c r="T5" s="69">
        <f t="shared" si="196"/>
        <v>45657</v>
      </c>
      <c r="U5" s="59">
        <v>0.10000000000000001</v>
      </c>
      <c r="V5" s="58" t="str">
        <f t="shared" si="199"/>
        <v>м</v>
      </c>
      <c r="W5" s="58" t="str">
        <f t="shared" si="200"/>
        <v>м/c</v>
      </c>
      <c r="X5" s="63">
        <v>30</v>
      </c>
      <c r="Y5" s="63" t="s">
        <v>325</v>
      </c>
      <c r="Z5" s="66" t="s">
        <v>2322</v>
      </c>
      <c r="AA5" s="59" t="s">
        <v>2323</v>
      </c>
      <c r="AB5" s="63" t="s">
        <v>325</v>
      </c>
      <c r="AC5" s="66" t="s">
        <v>2324</v>
      </c>
      <c r="AD5" s="64">
        <v>12</v>
      </c>
      <c r="AE5" s="72">
        <v>45249</v>
      </c>
      <c r="AF5" s="73">
        <f t="shared" si="197"/>
        <v>45614</v>
      </c>
      <c r="AG5" s="62" t="s">
        <v>82</v>
      </c>
      <c r="AH5" s="62" t="s">
        <v>83</v>
      </c>
      <c r="AI5" s="58" t="s">
        <v>7470</v>
      </c>
      <c r="AJ5" s="62" t="s">
        <v>85</v>
      </c>
      <c r="AK5" s="73" t="str">
        <f t="shared" ca="1" si="198"/>
        <v>ЗАМЕНИТЬ</v>
      </c>
      <c r="AL5" s="66"/>
      <c r="AM5" s="66" t="s">
        <v>86</v>
      </c>
      <c r="AN5" s="66" t="s">
        <v>7044</v>
      </c>
      <c r="AO5" s="66" t="s">
        <v>88</v>
      </c>
      <c r="AP5" s="63" t="s">
        <v>2326</v>
      </c>
      <c r="AQ5" s="74"/>
      <c r="AR5" s="73"/>
      <c r="AS5" s="66" t="s">
        <v>91</v>
      </c>
      <c r="AT5" s="58" t="s">
        <v>385</v>
      </c>
      <c r="AU5" s="58"/>
      <c r="AV5" s="62"/>
      <c r="AW5" s="62"/>
      <c r="AX5" s="58"/>
      <c r="AY5" s="58"/>
      <c r="AZ5" s="58"/>
      <c r="BA5" s="62"/>
      <c r="BB5" s="62" t="s">
        <v>2327</v>
      </c>
      <c r="BC5" s="62" t="s">
        <v>2328</v>
      </c>
      <c r="BD5" s="66">
        <v>3661</v>
      </c>
      <c r="BE5" s="62"/>
      <c r="BF5" s="75"/>
      <c r="BG5" s="58" t="s">
        <v>378</v>
      </c>
      <c r="BH5" s="507"/>
      <c r="BI5" s="74" t="s">
        <v>2337</v>
      </c>
      <c r="BJ5" s="1204" t="s">
        <v>2338</v>
      </c>
      <c r="BK5" s="74" t="s">
        <v>880</v>
      </c>
    </row>
    <row r="6" s="95" customFormat="1" ht="60" customHeight="1">
      <c r="A6" s="58"/>
      <c r="B6" s="58" t="s">
        <v>62</v>
      </c>
      <c r="C6" s="58" t="s">
        <v>63</v>
      </c>
      <c r="D6" s="59" t="s">
        <v>64</v>
      </c>
      <c r="E6" s="59">
        <v>500</v>
      </c>
      <c r="F6" s="62" t="s">
        <v>5084</v>
      </c>
      <c r="G6" s="62" t="s">
        <v>7471</v>
      </c>
      <c r="H6" s="59" t="s">
        <v>7472</v>
      </c>
      <c r="I6" s="63" t="s">
        <v>469</v>
      </c>
      <c r="J6" s="62" t="s">
        <v>470</v>
      </c>
      <c r="K6" s="64" t="s">
        <v>471</v>
      </c>
      <c r="L6" s="64" t="s">
        <v>656</v>
      </c>
      <c r="M6" s="62" t="s">
        <v>5095</v>
      </c>
      <c r="N6" s="64" t="s">
        <v>7473</v>
      </c>
      <c r="O6" s="58" t="s">
        <v>5087</v>
      </c>
      <c r="P6" s="58" t="s">
        <v>76</v>
      </c>
      <c r="Q6" s="66" t="s">
        <v>77</v>
      </c>
      <c r="R6" s="116">
        <v>42339</v>
      </c>
      <c r="S6" s="63">
        <v>8</v>
      </c>
      <c r="T6" s="69">
        <f t="shared" si="196"/>
        <v>45260.599999999999</v>
      </c>
      <c r="U6" s="59" t="s">
        <v>78</v>
      </c>
      <c r="V6" s="58"/>
      <c r="W6" s="58" t="str">
        <f t="shared" si="200"/>
        <v>°С</v>
      </c>
      <c r="X6" s="63">
        <v>300</v>
      </c>
      <c r="Y6" s="63"/>
      <c r="Z6" s="66" t="s">
        <v>79</v>
      </c>
      <c r="AA6" s="59" t="s">
        <v>5097</v>
      </c>
      <c r="AB6" s="63"/>
      <c r="AC6" s="66" t="s">
        <v>141</v>
      </c>
      <c r="AD6" s="64">
        <v>60</v>
      </c>
      <c r="AE6" s="72">
        <v>43606</v>
      </c>
      <c r="AF6" s="73">
        <f t="shared" si="197"/>
        <v>45432</v>
      </c>
      <c r="AG6" s="73" t="s">
        <v>82</v>
      </c>
      <c r="AH6" s="73" t="s">
        <v>83</v>
      </c>
      <c r="AI6" s="66" t="s">
        <v>7474</v>
      </c>
      <c r="AJ6" s="62" t="s">
        <v>5099</v>
      </c>
      <c r="AK6" s="73" t="str">
        <f t="shared" ca="1" si="198"/>
        <v>ЗАМЕНИТЬ</v>
      </c>
      <c r="AL6" s="66"/>
      <c r="AM6" s="66" t="s">
        <v>86</v>
      </c>
      <c r="AN6" s="66" t="s">
        <v>7044</v>
      </c>
      <c r="AO6" s="66" t="s">
        <v>88</v>
      </c>
      <c r="AP6" s="63" t="s">
        <v>3598</v>
      </c>
      <c r="AQ6" s="74" t="s">
        <v>3038</v>
      </c>
      <c r="AR6" s="73"/>
      <c r="AS6" s="66" t="s">
        <v>91</v>
      </c>
      <c r="AT6" s="58" t="s">
        <v>385</v>
      </c>
      <c r="AU6" s="58"/>
      <c r="AV6" s="62"/>
      <c r="AW6" s="62"/>
      <c r="AX6" s="58"/>
      <c r="AY6" s="58"/>
      <c r="AZ6" s="58"/>
      <c r="BA6" s="62"/>
      <c r="BB6" s="62" t="s">
        <v>93</v>
      </c>
      <c r="BC6" s="62" t="s">
        <v>94</v>
      </c>
      <c r="BD6" s="66">
        <v>3201</v>
      </c>
      <c r="BE6" s="62"/>
      <c r="BF6" s="75"/>
      <c r="BG6" s="127"/>
      <c r="BH6" s="128"/>
      <c r="BI6" s="58" t="s">
        <v>300</v>
      </c>
      <c r="BJ6" s="1204" t="s">
        <v>2710</v>
      </c>
      <c r="BK6" s="58" t="s">
        <v>2711</v>
      </c>
    </row>
    <row r="7" s="95" customFormat="1" ht="60" customHeight="1">
      <c r="A7" s="58"/>
      <c r="B7" s="58" t="s">
        <v>62</v>
      </c>
      <c r="C7" s="58" t="s">
        <v>63</v>
      </c>
      <c r="D7" s="59" t="s">
        <v>64</v>
      </c>
      <c r="E7" s="59" t="s">
        <v>5092</v>
      </c>
      <c r="F7" s="62" t="s">
        <v>5084</v>
      </c>
      <c r="G7" s="62" t="s">
        <v>7475</v>
      </c>
      <c r="H7" s="59" t="s">
        <v>7476</v>
      </c>
      <c r="I7" s="63" t="s">
        <v>2604</v>
      </c>
      <c r="J7" s="62" t="s">
        <v>931</v>
      </c>
      <c r="K7" s="64" t="s">
        <v>5102</v>
      </c>
      <c r="L7" s="79" t="s">
        <v>5103</v>
      </c>
      <c r="M7" s="62" t="s">
        <v>5104</v>
      </c>
      <c r="N7" s="64"/>
      <c r="O7" s="58" t="s">
        <v>474</v>
      </c>
      <c r="P7" s="58" t="s">
        <v>76</v>
      </c>
      <c r="Q7" s="66"/>
      <c r="R7" s="116">
        <v>42309</v>
      </c>
      <c r="S7" s="63">
        <v>8</v>
      </c>
      <c r="T7" s="69">
        <f t="shared" ref="T7:T9" si="201">SUM(R7+S7*365.2)</f>
        <v>45230.599999999999</v>
      </c>
      <c r="U7" s="59" t="s">
        <v>78</v>
      </c>
      <c r="V7" s="58"/>
      <c r="W7" s="58" t="s">
        <v>79</v>
      </c>
      <c r="X7" s="63">
        <v>120</v>
      </c>
      <c r="Y7" s="63"/>
      <c r="Z7" s="66" t="s">
        <v>79</v>
      </c>
      <c r="AA7" s="59" t="s">
        <v>216</v>
      </c>
      <c r="AB7" s="63"/>
      <c r="AC7" s="66" t="s">
        <v>79</v>
      </c>
      <c r="AD7" s="64">
        <v>48</v>
      </c>
      <c r="AE7" s="72"/>
      <c r="AF7" s="73"/>
      <c r="AG7" s="73" t="s">
        <v>82</v>
      </c>
      <c r="AH7" s="73" t="s">
        <v>83</v>
      </c>
      <c r="AI7" s="66"/>
      <c r="AJ7" s="62"/>
      <c r="AK7" s="73" t="str">
        <f t="shared" ca="1" si="198"/>
        <v xml:space="preserve">нет данных</v>
      </c>
      <c r="AL7" s="66"/>
      <c r="AM7" s="66" t="s">
        <v>86</v>
      </c>
      <c r="AN7" s="66" t="s">
        <v>7044</v>
      </c>
      <c r="AO7" s="66" t="s">
        <v>88</v>
      </c>
      <c r="AP7" s="63"/>
      <c r="AQ7" s="74" t="s">
        <v>3038</v>
      </c>
      <c r="AR7" s="73"/>
      <c r="AS7" s="66" t="s">
        <v>91</v>
      </c>
      <c r="AT7" s="58" t="s">
        <v>385</v>
      </c>
      <c r="AU7" s="58"/>
      <c r="AV7" s="62"/>
      <c r="AW7" s="62"/>
      <c r="AX7" s="58"/>
      <c r="AY7" s="58"/>
      <c r="AZ7" s="58"/>
      <c r="BA7" s="62"/>
      <c r="BB7" s="62" t="s">
        <v>93</v>
      </c>
      <c r="BC7" s="62" t="s">
        <v>94</v>
      </c>
      <c r="BD7" s="66">
        <v>3201</v>
      </c>
      <c r="BE7" s="62"/>
      <c r="BF7" s="75"/>
      <c r="BG7" s="127" t="s">
        <v>1170</v>
      </c>
      <c r="BH7" s="128"/>
      <c r="BI7" s="58" t="s">
        <v>5107</v>
      </c>
      <c r="BJ7" s="1204" t="s">
        <v>2710</v>
      </c>
      <c r="BK7" s="58" t="s">
        <v>2711</v>
      </c>
    </row>
    <row r="8" s="95" customFormat="1" ht="60" customHeight="1">
      <c r="A8" s="58"/>
      <c r="B8" s="58" t="s">
        <v>62</v>
      </c>
      <c r="C8" s="58" t="s">
        <v>63</v>
      </c>
      <c r="D8" s="59" t="s">
        <v>64</v>
      </c>
      <c r="E8" s="59" t="s">
        <v>5092</v>
      </c>
      <c r="F8" s="62" t="s">
        <v>5084</v>
      </c>
      <c r="G8" s="62" t="s">
        <v>7477</v>
      </c>
      <c r="H8" s="59" t="s">
        <v>7478</v>
      </c>
      <c r="I8" s="63" t="s">
        <v>2604</v>
      </c>
      <c r="J8" s="62" t="s">
        <v>931</v>
      </c>
      <c r="K8" s="64" t="s">
        <v>5102</v>
      </c>
      <c r="L8" s="79" t="s">
        <v>5103</v>
      </c>
      <c r="M8" s="62" t="s">
        <v>5104</v>
      </c>
      <c r="N8" s="64"/>
      <c r="O8" s="58" t="s">
        <v>5087</v>
      </c>
      <c r="P8" s="58" t="s">
        <v>76</v>
      </c>
      <c r="Q8" s="66"/>
      <c r="R8" s="116">
        <v>42309</v>
      </c>
      <c r="S8" s="63">
        <v>8</v>
      </c>
      <c r="T8" s="69">
        <f t="shared" si="201"/>
        <v>45230.599999999999</v>
      </c>
      <c r="U8" s="59" t="s">
        <v>78</v>
      </c>
      <c r="V8" s="58"/>
      <c r="W8" s="58" t="s">
        <v>79</v>
      </c>
      <c r="X8" s="63">
        <v>120</v>
      </c>
      <c r="Y8" s="63"/>
      <c r="Z8" s="66" t="s">
        <v>79</v>
      </c>
      <c r="AA8" s="59" t="s">
        <v>216</v>
      </c>
      <c r="AB8" s="63"/>
      <c r="AC8" s="66" t="s">
        <v>81</v>
      </c>
      <c r="AD8" s="64">
        <v>48</v>
      </c>
      <c r="AE8" s="72"/>
      <c r="AF8" s="73"/>
      <c r="AG8" s="73" t="s">
        <v>82</v>
      </c>
      <c r="AH8" s="73" t="s">
        <v>83</v>
      </c>
      <c r="AI8" s="66"/>
      <c r="AJ8" s="62"/>
      <c r="AK8" s="73" t="str">
        <f t="shared" ca="1" si="198"/>
        <v xml:space="preserve">нет данных</v>
      </c>
      <c r="AL8" s="66"/>
      <c r="AM8" s="66" t="s">
        <v>86</v>
      </c>
      <c r="AN8" s="66" t="s">
        <v>7044</v>
      </c>
      <c r="AO8" s="66" t="s">
        <v>88</v>
      </c>
      <c r="AP8" s="63"/>
      <c r="AQ8" s="74" t="s">
        <v>3038</v>
      </c>
      <c r="AR8" s="73"/>
      <c r="AS8" s="66" t="s">
        <v>91</v>
      </c>
      <c r="AT8" s="58" t="s">
        <v>385</v>
      </c>
      <c r="AU8" s="58"/>
      <c r="AV8" s="62"/>
      <c r="AW8" s="62"/>
      <c r="AX8" s="58"/>
      <c r="AY8" s="58"/>
      <c r="AZ8" s="58"/>
      <c r="BA8" s="62"/>
      <c r="BB8" s="62" t="s">
        <v>93</v>
      </c>
      <c r="BC8" s="62" t="s">
        <v>94</v>
      </c>
      <c r="BD8" s="66">
        <v>3201</v>
      </c>
      <c r="BE8" s="62"/>
      <c r="BF8" s="75"/>
      <c r="BG8" s="127" t="s">
        <v>1170</v>
      </c>
      <c r="BH8" s="128"/>
      <c r="BI8" s="58" t="s">
        <v>5107</v>
      </c>
      <c r="BJ8" s="1204" t="s">
        <v>2710</v>
      </c>
      <c r="BK8" s="58" t="s">
        <v>2711</v>
      </c>
    </row>
    <row r="9" s="95" customFormat="1" ht="60" customHeight="1">
      <c r="A9" s="58"/>
      <c r="B9" s="58" t="s">
        <v>62</v>
      </c>
      <c r="C9" s="58" t="s">
        <v>63</v>
      </c>
      <c r="D9" s="59" t="s">
        <v>64</v>
      </c>
      <c r="E9" s="59" t="s">
        <v>5092</v>
      </c>
      <c r="F9" s="62" t="s">
        <v>5084</v>
      </c>
      <c r="G9" s="62" t="s">
        <v>7479</v>
      </c>
      <c r="H9" s="59" t="s">
        <v>7480</v>
      </c>
      <c r="I9" s="63" t="s">
        <v>171</v>
      </c>
      <c r="J9" s="62" t="s">
        <v>172</v>
      </c>
      <c r="K9" s="64" t="s">
        <v>131</v>
      </c>
      <c r="L9" s="79" t="s">
        <v>151</v>
      </c>
      <c r="M9" s="62" t="s">
        <v>5123</v>
      </c>
      <c r="N9" s="64" t="s">
        <v>7481</v>
      </c>
      <c r="O9" s="58" t="s">
        <v>75</v>
      </c>
      <c r="P9" s="58" t="s">
        <v>76</v>
      </c>
      <c r="Q9" s="66" t="s">
        <v>137</v>
      </c>
      <c r="R9" s="116">
        <v>42339</v>
      </c>
      <c r="S9" s="68">
        <v>12</v>
      </c>
      <c r="T9" s="69">
        <f t="shared" si="201"/>
        <v>46721.400000000001</v>
      </c>
      <c r="U9" s="59" t="s">
        <v>100</v>
      </c>
      <c r="V9" s="58" t="s">
        <v>5124</v>
      </c>
      <c r="W9" s="58" t="str">
        <f t="shared" si="200"/>
        <v>Па</v>
      </c>
      <c r="X9" s="63">
        <v>160</v>
      </c>
      <c r="Y9" s="58" t="s">
        <v>5124</v>
      </c>
      <c r="Z9" s="66" t="s">
        <v>139</v>
      </c>
      <c r="AA9" s="59" t="s">
        <v>3512</v>
      </c>
      <c r="AB9" s="63"/>
      <c r="AC9" s="66" t="s">
        <v>141</v>
      </c>
      <c r="AD9" s="64">
        <v>60</v>
      </c>
      <c r="AE9" s="72">
        <v>43604</v>
      </c>
      <c r="AF9" s="73">
        <f t="shared" si="197"/>
        <v>45430</v>
      </c>
      <c r="AG9" s="62" t="s">
        <v>82</v>
      </c>
      <c r="AH9" s="62" t="s">
        <v>83</v>
      </c>
      <c r="AI9" s="66" t="s">
        <v>7482</v>
      </c>
      <c r="AJ9" s="62" t="s">
        <v>5099</v>
      </c>
      <c r="AK9" s="73" t="str">
        <f t="shared" ca="1" si="198"/>
        <v>ЗАМЕНИТЬ</v>
      </c>
      <c r="AL9" s="66"/>
      <c r="AM9" s="66" t="s">
        <v>86</v>
      </c>
      <c r="AN9" s="66" t="s">
        <v>7044</v>
      </c>
      <c r="AO9" s="66" t="s">
        <v>88</v>
      </c>
      <c r="AP9" s="63" t="s">
        <v>5126</v>
      </c>
      <c r="AQ9" s="74" t="s">
        <v>3097</v>
      </c>
      <c r="AR9" s="73"/>
      <c r="AS9" s="66" t="s">
        <v>91</v>
      </c>
      <c r="AT9" s="58" t="s">
        <v>385</v>
      </c>
      <c r="AU9" s="58"/>
      <c r="AV9" s="62">
        <v>44875</v>
      </c>
      <c r="AW9" s="62"/>
      <c r="AX9" s="58"/>
      <c r="AY9" s="58"/>
      <c r="AZ9" s="58"/>
      <c r="BA9" s="62"/>
      <c r="BB9" s="62" t="s">
        <v>145</v>
      </c>
      <c r="BC9" s="62" t="s">
        <v>146</v>
      </c>
      <c r="BD9" s="66">
        <v>3001</v>
      </c>
      <c r="BE9" s="62"/>
      <c r="BF9" s="75"/>
      <c r="BG9" s="127"/>
      <c r="BH9" s="128"/>
      <c r="BI9" s="74" t="s">
        <v>5127</v>
      </c>
      <c r="BJ9" s="1204" t="s">
        <v>5128</v>
      </c>
      <c r="BK9" s="74" t="s">
        <v>5129</v>
      </c>
    </row>
    <row r="10" s="95" customFormat="1" ht="60" customHeight="1">
      <c r="A10" s="58"/>
      <c r="B10" s="58" t="s">
        <v>62</v>
      </c>
      <c r="C10" s="58" t="s">
        <v>63</v>
      </c>
      <c r="D10" s="59" t="s">
        <v>64</v>
      </c>
      <c r="E10" s="59">
        <v>500</v>
      </c>
      <c r="F10" s="62" t="s">
        <v>5084</v>
      </c>
      <c r="G10" s="62" t="s">
        <v>7483</v>
      </c>
      <c r="H10" s="59" t="s">
        <v>7484</v>
      </c>
      <c r="I10" s="63" t="s">
        <v>171</v>
      </c>
      <c r="J10" s="62" t="s">
        <v>172</v>
      </c>
      <c r="K10" s="64" t="s">
        <v>131</v>
      </c>
      <c r="L10" s="79" t="s">
        <v>151</v>
      </c>
      <c r="M10" s="62" t="s">
        <v>5132</v>
      </c>
      <c r="N10" s="64" t="s">
        <v>7485</v>
      </c>
      <c r="O10" s="58" t="s">
        <v>75</v>
      </c>
      <c r="P10" s="58" t="s">
        <v>76</v>
      </c>
      <c r="Q10" s="66" t="s">
        <v>137</v>
      </c>
      <c r="R10" s="116">
        <v>42339</v>
      </c>
      <c r="S10" s="68">
        <v>12</v>
      </c>
      <c r="T10" s="69">
        <f t="shared" ref="T10:T73" si="202">R10+S10*365.2</f>
        <v>46721.400000000001</v>
      </c>
      <c r="U10" s="59" t="s">
        <v>100</v>
      </c>
      <c r="V10" s="58" t="str">
        <f>IF(Y10="","",Y10)</f>
        <v>М</v>
      </c>
      <c r="W10" s="58" t="str">
        <f t="shared" ref="W10:W73" si="203">IF(Z10="","",Z10)</f>
        <v>Па</v>
      </c>
      <c r="X10" s="63">
        <v>6</v>
      </c>
      <c r="Y10" s="63" t="s">
        <v>138</v>
      </c>
      <c r="Z10" s="66" t="s">
        <v>139</v>
      </c>
      <c r="AA10" s="59" t="s">
        <v>3512</v>
      </c>
      <c r="AB10" s="63"/>
      <c r="AC10" s="66" t="s">
        <v>141</v>
      </c>
      <c r="AD10" s="64">
        <v>60</v>
      </c>
      <c r="AE10" s="72">
        <v>43604</v>
      </c>
      <c r="AF10" s="73">
        <f t="shared" si="197"/>
        <v>45430</v>
      </c>
      <c r="AG10" s="62" t="s">
        <v>82</v>
      </c>
      <c r="AH10" s="62" t="s">
        <v>83</v>
      </c>
      <c r="AI10" s="66" t="s">
        <v>7486</v>
      </c>
      <c r="AJ10" s="62" t="s">
        <v>5099</v>
      </c>
      <c r="AK10" s="73" t="str">
        <f t="shared" ca="1" si="198"/>
        <v>ЗАМЕНИТЬ</v>
      </c>
      <c r="AL10" s="66"/>
      <c r="AM10" s="66" t="s">
        <v>86</v>
      </c>
      <c r="AN10" s="66" t="s">
        <v>7044</v>
      </c>
      <c r="AO10" s="66" t="s">
        <v>88</v>
      </c>
      <c r="AP10" s="63" t="s">
        <v>5126</v>
      </c>
      <c r="AQ10" s="74" t="s">
        <v>3097</v>
      </c>
      <c r="AR10" s="73"/>
      <c r="AS10" s="66" t="s">
        <v>91</v>
      </c>
      <c r="AT10" s="58" t="s">
        <v>385</v>
      </c>
      <c r="AU10" s="58"/>
      <c r="AV10" s="62">
        <v>44875</v>
      </c>
      <c r="AW10" s="62"/>
      <c r="AX10" s="58"/>
      <c r="AY10" s="58"/>
      <c r="AZ10" s="58"/>
      <c r="BA10" s="62"/>
      <c r="BB10" s="62" t="s">
        <v>145</v>
      </c>
      <c r="BC10" s="62" t="s">
        <v>146</v>
      </c>
      <c r="BD10" s="66">
        <v>3001</v>
      </c>
      <c r="BE10" s="62"/>
      <c r="BF10" s="75"/>
      <c r="BG10" s="127"/>
      <c r="BH10" s="128"/>
      <c r="BI10" s="74" t="s">
        <v>5127</v>
      </c>
      <c r="BJ10" s="1204" t="s">
        <v>5128</v>
      </c>
      <c r="BK10" s="74" t="s">
        <v>5129</v>
      </c>
    </row>
    <row r="11" s="1" customFormat="1" ht="56.25" customHeight="1">
      <c r="A11" s="58"/>
      <c r="B11" s="58" t="s">
        <v>62</v>
      </c>
      <c r="C11" s="58" t="s">
        <v>63</v>
      </c>
      <c r="D11" s="59" t="s">
        <v>64</v>
      </c>
      <c r="E11" s="59">
        <v>500</v>
      </c>
      <c r="F11" s="62" t="s">
        <v>5084</v>
      </c>
      <c r="G11" s="62" t="s">
        <v>7487</v>
      </c>
      <c r="H11" s="59" t="s">
        <v>7488</v>
      </c>
      <c r="I11" s="63" t="s">
        <v>6982</v>
      </c>
      <c r="J11" s="62" t="s">
        <v>150</v>
      </c>
      <c r="K11" s="64" t="s">
        <v>131</v>
      </c>
      <c r="L11" s="79" t="s">
        <v>151</v>
      </c>
      <c r="M11" s="62" t="s">
        <v>5144</v>
      </c>
      <c r="N11" s="64" t="s">
        <v>7489</v>
      </c>
      <c r="O11" s="58" t="s">
        <v>75</v>
      </c>
      <c r="P11" s="58" t="s">
        <v>76</v>
      </c>
      <c r="Q11" s="66" t="s">
        <v>137</v>
      </c>
      <c r="R11" s="116">
        <v>42339</v>
      </c>
      <c r="S11" s="68">
        <v>12</v>
      </c>
      <c r="T11" s="69">
        <f t="shared" si="202"/>
        <v>46721.400000000001</v>
      </c>
      <c r="U11" s="59" t="s">
        <v>100</v>
      </c>
      <c r="V11" s="58" t="s">
        <v>5124</v>
      </c>
      <c r="W11" s="58" t="str">
        <f t="shared" si="203"/>
        <v>Па</v>
      </c>
      <c r="X11" s="63">
        <v>160</v>
      </c>
      <c r="Y11" s="58" t="s">
        <v>5124</v>
      </c>
      <c r="Z11" s="66" t="s">
        <v>139</v>
      </c>
      <c r="AA11" s="59" t="s">
        <v>156</v>
      </c>
      <c r="AB11" s="63"/>
      <c r="AC11" s="66" t="s">
        <v>141</v>
      </c>
      <c r="AD11" s="64">
        <v>60</v>
      </c>
      <c r="AE11" s="72">
        <v>43603</v>
      </c>
      <c r="AF11" s="73">
        <f t="shared" si="197"/>
        <v>45429</v>
      </c>
      <c r="AG11" s="62" t="s">
        <v>82</v>
      </c>
      <c r="AH11" s="62" t="s">
        <v>83</v>
      </c>
      <c r="AI11" s="66" t="s">
        <v>7490</v>
      </c>
      <c r="AJ11" s="62" t="s">
        <v>5099</v>
      </c>
      <c r="AK11" s="73" t="str">
        <f t="shared" ca="1" si="198"/>
        <v>ЗАМЕНИТЬ</v>
      </c>
      <c r="AL11" s="66"/>
      <c r="AM11" s="66" t="s">
        <v>86</v>
      </c>
      <c r="AN11" s="66" t="s">
        <v>7044</v>
      </c>
      <c r="AO11" s="66" t="s">
        <v>88</v>
      </c>
      <c r="AP11" s="63" t="s">
        <v>5126</v>
      </c>
      <c r="AQ11" s="74" t="s">
        <v>3097</v>
      </c>
      <c r="AR11" s="73"/>
      <c r="AS11" s="66" t="s">
        <v>91</v>
      </c>
      <c r="AT11" s="58" t="s">
        <v>385</v>
      </c>
      <c r="AU11" s="58"/>
      <c r="AV11" s="62">
        <v>44875</v>
      </c>
      <c r="AW11" s="1205"/>
      <c r="AX11" s="58"/>
      <c r="AY11" s="58"/>
      <c r="AZ11" s="58"/>
      <c r="BA11" s="62"/>
      <c r="BB11" s="62" t="s">
        <v>145</v>
      </c>
      <c r="BC11" s="62" t="s">
        <v>146</v>
      </c>
      <c r="BD11" s="66" t="s">
        <v>647</v>
      </c>
      <c r="BE11" s="62"/>
      <c r="BF11" s="75"/>
      <c r="BG11" s="127"/>
      <c r="BH11" s="507"/>
      <c r="BI11" s="74" t="s">
        <v>5127</v>
      </c>
      <c r="BJ11" s="1204" t="s">
        <v>5128</v>
      </c>
      <c r="BK11" s="74" t="s">
        <v>5129</v>
      </c>
    </row>
    <row r="12" s="95" customFormat="1" ht="60" customHeight="1">
      <c r="A12" s="58"/>
      <c r="B12" s="58" t="s">
        <v>62</v>
      </c>
      <c r="C12" s="58" t="s">
        <v>63</v>
      </c>
      <c r="D12" s="59" t="s">
        <v>64</v>
      </c>
      <c r="E12" s="59">
        <v>500</v>
      </c>
      <c r="F12" s="62" t="s">
        <v>5084</v>
      </c>
      <c r="G12" s="62" t="s">
        <v>7491</v>
      </c>
      <c r="H12" s="59" t="s">
        <v>7492</v>
      </c>
      <c r="I12" s="63" t="s">
        <v>7493</v>
      </c>
      <c r="J12" s="62" t="s">
        <v>7494</v>
      </c>
      <c r="K12" s="64" t="s">
        <v>7495</v>
      </c>
      <c r="L12" s="64" t="s">
        <v>2516</v>
      </c>
      <c r="M12" s="62" t="s">
        <v>5177</v>
      </c>
      <c r="N12" s="64">
        <v>82653</v>
      </c>
      <c r="O12" s="63" t="s">
        <v>2321</v>
      </c>
      <c r="P12" s="58" t="s">
        <v>76</v>
      </c>
      <c r="Q12" s="66" t="s">
        <v>1193</v>
      </c>
      <c r="R12" s="116">
        <v>43862</v>
      </c>
      <c r="S12" s="63">
        <v>10</v>
      </c>
      <c r="T12" s="69">
        <f t="shared" si="202"/>
        <v>47514</v>
      </c>
      <c r="U12" s="59" t="s">
        <v>5178</v>
      </c>
      <c r="V12" s="58" t="s">
        <v>325</v>
      </c>
      <c r="W12" s="58" t="s">
        <v>325</v>
      </c>
      <c r="X12" s="63">
        <v>5</v>
      </c>
      <c r="Y12" s="63" t="s">
        <v>325</v>
      </c>
      <c r="Z12" s="66" t="s">
        <v>325</v>
      </c>
      <c r="AA12" s="59" t="s">
        <v>1127</v>
      </c>
      <c r="AB12" s="66" t="s">
        <v>325</v>
      </c>
      <c r="AC12" s="66" t="s">
        <v>325</v>
      </c>
      <c r="AD12" s="64">
        <v>12</v>
      </c>
      <c r="AE12" s="72">
        <v>45241</v>
      </c>
      <c r="AF12" s="73">
        <f t="shared" si="197"/>
        <v>45606</v>
      </c>
      <c r="AG12" s="62" t="s">
        <v>82</v>
      </c>
      <c r="AH12" s="62" t="s">
        <v>83</v>
      </c>
      <c r="AI12" s="58" t="s">
        <v>2424</v>
      </c>
      <c r="AJ12" s="62" t="s">
        <v>85</v>
      </c>
      <c r="AK12" s="73" t="str">
        <f t="shared" ca="1" si="198"/>
        <v>ЗАМЕНИТЬ</v>
      </c>
      <c r="AL12" s="66"/>
      <c r="AM12" s="66" t="s">
        <v>86</v>
      </c>
      <c r="AN12" s="66" t="s">
        <v>7044</v>
      </c>
      <c r="AO12" s="66" t="s">
        <v>88</v>
      </c>
      <c r="AP12" s="63" t="s">
        <v>5180</v>
      </c>
      <c r="AQ12" s="74" t="s">
        <v>5181</v>
      </c>
      <c r="AR12" s="73"/>
      <c r="AS12" s="66" t="s">
        <v>91</v>
      </c>
      <c r="AT12" s="58" t="s">
        <v>385</v>
      </c>
      <c r="AU12" s="58"/>
      <c r="AV12" s="74" t="s">
        <v>5181</v>
      </c>
      <c r="AW12" s="62"/>
      <c r="AX12" s="58"/>
      <c r="AY12" s="58"/>
      <c r="AZ12" s="58"/>
      <c r="BA12" s="62"/>
      <c r="BB12" s="62" t="s">
        <v>2523</v>
      </c>
      <c r="BC12" s="62" t="s">
        <v>2328</v>
      </c>
      <c r="BD12" s="66">
        <v>3661</v>
      </c>
      <c r="BE12" s="62"/>
      <c r="BF12" s="75"/>
      <c r="BG12" s="58" t="s">
        <v>587</v>
      </c>
      <c r="BH12" s="128"/>
      <c r="BI12" s="74" t="s">
        <v>5107</v>
      </c>
      <c r="BJ12" s="1204" t="s">
        <v>5182</v>
      </c>
      <c r="BK12" s="58" t="s">
        <v>760</v>
      </c>
    </row>
    <row r="13" s="92" customFormat="1" ht="60" customHeight="1">
      <c r="A13" s="37"/>
      <c r="B13" s="37" t="s">
        <v>62</v>
      </c>
      <c r="C13" s="37" t="s">
        <v>63</v>
      </c>
      <c r="D13" s="56" t="s">
        <v>64</v>
      </c>
      <c r="E13" s="56" t="s">
        <v>7496</v>
      </c>
      <c r="F13" s="40" t="s">
        <v>1328</v>
      </c>
      <c r="G13" s="40" t="s">
        <v>7497</v>
      </c>
      <c r="H13" s="56" t="s">
        <v>7498</v>
      </c>
      <c r="I13" s="48" t="s">
        <v>69</v>
      </c>
      <c r="J13" s="40" t="s">
        <v>70</v>
      </c>
      <c r="K13" s="37" t="s">
        <v>71</v>
      </c>
      <c r="L13" s="37" t="s">
        <v>72</v>
      </c>
      <c r="M13" s="40" t="s">
        <v>73</v>
      </c>
      <c r="N13" s="49" t="s">
        <v>7499</v>
      </c>
      <c r="O13" s="37" t="s">
        <v>75</v>
      </c>
      <c r="P13" s="37" t="s">
        <v>76</v>
      </c>
      <c r="Q13" s="42" t="s">
        <v>77</v>
      </c>
      <c r="R13" s="50">
        <v>42430</v>
      </c>
      <c r="S13" s="44">
        <v>15</v>
      </c>
      <c r="T13" s="45">
        <f t="shared" si="202"/>
        <v>47908</v>
      </c>
      <c r="U13" s="46" t="s">
        <v>100</v>
      </c>
      <c r="V13" s="37" t="str">
        <f>IF(Y13="","",Y13)</f>
        <v/>
      </c>
      <c r="W13" s="37" t="str">
        <f t="shared" si="203"/>
        <v>°С</v>
      </c>
      <c r="X13" s="48">
        <v>60</v>
      </c>
      <c r="Y13" s="48"/>
      <c r="Z13" s="42" t="s">
        <v>79</v>
      </c>
      <c r="AA13" s="37" t="s">
        <v>101</v>
      </c>
      <c r="AB13" s="48"/>
      <c r="AC13" s="42" t="s">
        <v>81</v>
      </c>
      <c r="AD13" s="49">
        <v>60</v>
      </c>
      <c r="AE13" s="50">
        <v>44152</v>
      </c>
      <c r="AF13" s="51">
        <f t="shared" si="197"/>
        <v>45977</v>
      </c>
      <c r="AG13" s="40" t="s">
        <v>82</v>
      </c>
      <c r="AH13" s="40" t="s">
        <v>83</v>
      </c>
      <c r="AI13" s="42" t="s">
        <v>7500</v>
      </c>
      <c r="AJ13" s="40" t="s">
        <v>85</v>
      </c>
      <c r="AK13" s="51" t="str">
        <f t="shared" ca="1" si="198"/>
        <v>поверен</v>
      </c>
      <c r="AL13" s="42"/>
      <c r="AM13" s="42" t="s">
        <v>86</v>
      </c>
      <c r="AN13" s="42" t="s">
        <v>7044</v>
      </c>
      <c r="AO13" s="42" t="s">
        <v>88</v>
      </c>
      <c r="AP13" s="48" t="s">
        <v>7501</v>
      </c>
      <c r="AQ13" s="41">
        <v>2015</v>
      </c>
      <c r="AR13" s="51"/>
      <c r="AS13" s="42" t="s">
        <v>91</v>
      </c>
      <c r="AT13" s="37" t="s">
        <v>92</v>
      </c>
      <c r="AU13" s="37">
        <v>2673</v>
      </c>
      <c r="AV13" s="40"/>
      <c r="AW13" s="40"/>
      <c r="AX13" s="37"/>
      <c r="AY13" s="37"/>
      <c r="AZ13" s="37"/>
      <c r="BA13" s="40" t="s">
        <v>122</v>
      </c>
      <c r="BB13" s="40" t="s">
        <v>93</v>
      </c>
      <c r="BC13" s="40" t="s">
        <v>94</v>
      </c>
      <c r="BD13" s="42">
        <v>3201</v>
      </c>
      <c r="BE13" s="40"/>
      <c r="BF13" s="52"/>
      <c r="BG13" s="93"/>
      <c r="BH13" s="94"/>
      <c r="BI13" s="37"/>
      <c r="BJ13" s="198"/>
      <c r="BK13" s="99"/>
      <c r="BL13" s="95"/>
      <c r="BM13" s="95"/>
    </row>
    <row r="14" s="92" customFormat="1" ht="60" customHeight="1">
      <c r="A14" s="37"/>
      <c r="B14" s="37" t="s">
        <v>62</v>
      </c>
      <c r="C14" s="37" t="s">
        <v>63</v>
      </c>
      <c r="D14" s="56" t="s">
        <v>64</v>
      </c>
      <c r="E14" s="56">
        <v>204</v>
      </c>
      <c r="F14" s="40" t="s">
        <v>1328</v>
      </c>
      <c r="G14" s="40" t="s">
        <v>566</v>
      </c>
      <c r="H14" s="56" t="s">
        <v>7502</v>
      </c>
      <c r="I14" s="48" t="s">
        <v>930</v>
      </c>
      <c r="J14" s="40" t="s">
        <v>931</v>
      </c>
      <c r="K14" s="49" t="s">
        <v>932</v>
      </c>
      <c r="L14" s="37" t="s">
        <v>933</v>
      </c>
      <c r="M14" s="37" t="s">
        <v>933</v>
      </c>
      <c r="N14" s="49">
        <v>2305922</v>
      </c>
      <c r="O14" s="37" t="s">
        <v>1098</v>
      </c>
      <c r="P14" s="37" t="s">
        <v>76</v>
      </c>
      <c r="Q14" s="42" t="s">
        <v>77</v>
      </c>
      <c r="R14" s="91"/>
      <c r="S14" s="44">
        <v>15</v>
      </c>
      <c r="T14" s="45">
        <f t="shared" si="202"/>
        <v>5478</v>
      </c>
      <c r="U14" s="46"/>
      <c r="V14" s="37"/>
      <c r="W14" s="37"/>
      <c r="X14" s="48"/>
      <c r="Y14" s="48"/>
      <c r="Z14" s="42"/>
      <c r="AA14" s="37" t="s">
        <v>101</v>
      </c>
      <c r="AB14" s="48"/>
      <c r="AC14" s="42" t="s">
        <v>81</v>
      </c>
      <c r="AD14" s="49">
        <v>48</v>
      </c>
      <c r="AE14" s="50">
        <v>44309</v>
      </c>
      <c r="AF14" s="51">
        <f t="shared" si="197"/>
        <v>45769</v>
      </c>
      <c r="AG14" s="40" t="s">
        <v>82</v>
      </c>
      <c r="AH14" s="40" t="s">
        <v>83</v>
      </c>
      <c r="AI14" s="42" t="s">
        <v>7503</v>
      </c>
      <c r="AJ14" s="40" t="s">
        <v>1338</v>
      </c>
      <c r="AK14" s="51" t="str">
        <f t="shared" ca="1" si="198"/>
        <v>ЗАМЕНИТЬ</v>
      </c>
      <c r="AL14" s="42"/>
      <c r="AM14" s="42" t="s">
        <v>86</v>
      </c>
      <c r="AN14" s="42" t="s">
        <v>7044</v>
      </c>
      <c r="AO14" s="42"/>
      <c r="AP14" s="48"/>
      <c r="AQ14" s="41"/>
      <c r="AR14" s="51"/>
      <c r="AS14" s="42"/>
      <c r="AT14" s="37"/>
      <c r="AU14" s="37"/>
      <c r="AV14" s="40"/>
      <c r="AW14" s="40"/>
      <c r="AX14" s="37"/>
      <c r="AY14" s="37"/>
      <c r="AZ14" s="37"/>
      <c r="BA14" s="40"/>
      <c r="BB14" s="40" t="s">
        <v>93</v>
      </c>
      <c r="BC14" s="40" t="s">
        <v>94</v>
      </c>
      <c r="BD14" s="42">
        <v>3201</v>
      </c>
      <c r="BE14" s="40"/>
      <c r="BF14" s="52"/>
      <c r="BG14" s="93"/>
      <c r="BH14" s="94"/>
      <c r="BI14" s="37"/>
      <c r="BJ14" s="198"/>
      <c r="BK14" s="99"/>
      <c r="BL14" s="95"/>
      <c r="BM14" s="95"/>
    </row>
    <row r="15" s="92" customFormat="1" ht="60" customHeight="1">
      <c r="A15" s="37"/>
      <c r="B15" s="37" t="s">
        <v>62</v>
      </c>
      <c r="C15" s="37" t="s">
        <v>63</v>
      </c>
      <c r="D15" s="56" t="s">
        <v>64</v>
      </c>
      <c r="E15" s="56">
        <v>204</v>
      </c>
      <c r="F15" s="40" t="s">
        <v>1328</v>
      </c>
      <c r="G15" s="40" t="s">
        <v>566</v>
      </c>
      <c r="H15" s="56" t="s">
        <v>7502</v>
      </c>
      <c r="I15" s="48" t="s">
        <v>69</v>
      </c>
      <c r="J15" s="40" t="s">
        <v>1100</v>
      </c>
      <c r="K15" s="37" t="s">
        <v>71</v>
      </c>
      <c r="L15" s="37" t="s">
        <v>72</v>
      </c>
      <c r="M15" s="40" t="s">
        <v>7504</v>
      </c>
      <c r="N15" s="49">
        <v>2305920</v>
      </c>
      <c r="O15" s="37" t="s">
        <v>75</v>
      </c>
      <c r="P15" s="37" t="s">
        <v>76</v>
      </c>
      <c r="Q15" s="42" t="s">
        <v>77</v>
      </c>
      <c r="R15" s="91">
        <v>42430</v>
      </c>
      <c r="S15" s="44">
        <v>15</v>
      </c>
      <c r="T15" s="45">
        <f t="shared" si="202"/>
        <v>47908</v>
      </c>
      <c r="U15" s="46" t="s">
        <v>100</v>
      </c>
      <c r="V15" s="37" t="str">
        <f t="shared" ref="V15:V78" si="204">IF(Y15="","",Y15)</f>
        <v/>
      </c>
      <c r="W15" s="37" t="str">
        <f t="shared" si="203"/>
        <v>°С</v>
      </c>
      <c r="X15" s="48">
        <v>45</v>
      </c>
      <c r="Y15" s="48"/>
      <c r="Z15" s="42" t="s">
        <v>79</v>
      </c>
      <c r="AA15" s="37" t="s">
        <v>101</v>
      </c>
      <c r="AB15" s="48"/>
      <c r="AC15" s="42" t="s">
        <v>81</v>
      </c>
      <c r="AD15" s="49">
        <v>60</v>
      </c>
      <c r="AE15" s="50">
        <v>44316</v>
      </c>
      <c r="AF15" s="51">
        <f t="shared" si="197"/>
        <v>46141</v>
      </c>
      <c r="AG15" s="40" t="s">
        <v>82</v>
      </c>
      <c r="AH15" s="40" t="s">
        <v>83</v>
      </c>
      <c r="AI15" s="42" t="s">
        <v>7505</v>
      </c>
      <c r="AJ15" s="40" t="s">
        <v>85</v>
      </c>
      <c r="AK15" s="51" t="str">
        <f t="shared" ca="1" si="198"/>
        <v>поверен</v>
      </c>
      <c r="AL15" s="42"/>
      <c r="AM15" s="42" t="s">
        <v>86</v>
      </c>
      <c r="AN15" s="42" t="s">
        <v>7044</v>
      </c>
      <c r="AO15" s="42" t="s">
        <v>88</v>
      </c>
      <c r="AP15" s="48" t="s">
        <v>502</v>
      </c>
      <c r="AQ15" s="41">
        <v>2015</v>
      </c>
      <c r="AR15" s="51"/>
      <c r="AS15" s="42" t="s">
        <v>91</v>
      </c>
      <c r="AT15" s="37" t="s">
        <v>92</v>
      </c>
      <c r="AU15" s="37">
        <v>2675</v>
      </c>
      <c r="AV15" s="40"/>
      <c r="AW15" s="40"/>
      <c r="AX15" s="37"/>
      <c r="AY15" s="37"/>
      <c r="AZ15" s="37"/>
      <c r="BA15" s="40"/>
      <c r="BB15" s="40" t="s">
        <v>93</v>
      </c>
      <c r="BC15" s="40" t="s">
        <v>94</v>
      </c>
      <c r="BD15" s="42">
        <v>3201</v>
      </c>
      <c r="BE15" s="40"/>
      <c r="BF15" s="52"/>
      <c r="BG15" s="93"/>
      <c r="BH15" s="94"/>
      <c r="BI15" s="37"/>
      <c r="BJ15" s="198"/>
      <c r="BK15" s="99"/>
      <c r="BL15" s="95"/>
      <c r="BM15" s="95"/>
    </row>
    <row r="16" s="92" customFormat="1" ht="60" customHeight="1">
      <c r="A16" s="37"/>
      <c r="B16" s="37" t="s">
        <v>62</v>
      </c>
      <c r="C16" s="37" t="s">
        <v>63</v>
      </c>
      <c r="D16" s="56" t="s">
        <v>64</v>
      </c>
      <c r="E16" s="56">
        <v>204</v>
      </c>
      <c r="F16" s="40" t="s">
        <v>1328</v>
      </c>
      <c r="G16" s="40" t="s">
        <v>7506</v>
      </c>
      <c r="H16" s="56" t="s">
        <v>7507</v>
      </c>
      <c r="I16" s="48" t="s">
        <v>69</v>
      </c>
      <c r="J16" s="40" t="s">
        <v>1100</v>
      </c>
      <c r="K16" s="37" t="s">
        <v>71</v>
      </c>
      <c r="L16" s="37" t="s">
        <v>72</v>
      </c>
      <c r="M16" s="40" t="s">
        <v>73</v>
      </c>
      <c r="N16" s="49" t="s">
        <v>7508</v>
      </c>
      <c r="O16" s="37" t="s">
        <v>75</v>
      </c>
      <c r="P16" s="37" t="s">
        <v>76</v>
      </c>
      <c r="Q16" s="42" t="s">
        <v>77</v>
      </c>
      <c r="R16" s="91">
        <v>2016</v>
      </c>
      <c r="S16" s="44">
        <v>15</v>
      </c>
      <c r="T16" s="45">
        <f t="shared" si="202"/>
        <v>7494</v>
      </c>
      <c r="U16" s="46" t="s">
        <v>100</v>
      </c>
      <c r="V16" s="37" t="str">
        <f t="shared" si="204"/>
        <v/>
      </c>
      <c r="W16" s="37" t="str">
        <f t="shared" si="203"/>
        <v>°С</v>
      </c>
      <c r="X16" s="48">
        <v>60</v>
      </c>
      <c r="Y16" s="48"/>
      <c r="Z16" s="42" t="s">
        <v>79</v>
      </c>
      <c r="AA16" s="37" t="s">
        <v>101</v>
      </c>
      <c r="AB16" s="48"/>
      <c r="AC16" s="42" t="s">
        <v>81</v>
      </c>
      <c r="AD16" s="49">
        <v>60</v>
      </c>
      <c r="AE16" s="50">
        <v>44316</v>
      </c>
      <c r="AF16" s="51">
        <f t="shared" si="197"/>
        <v>46141</v>
      </c>
      <c r="AG16" s="40" t="s">
        <v>82</v>
      </c>
      <c r="AH16" s="40" t="s">
        <v>83</v>
      </c>
      <c r="AI16" s="42" t="s">
        <v>7509</v>
      </c>
      <c r="AJ16" s="40" t="s">
        <v>253</v>
      </c>
      <c r="AK16" s="51" t="str">
        <f t="shared" ca="1" si="198"/>
        <v>поверен</v>
      </c>
      <c r="AL16" s="42"/>
      <c r="AM16" s="42" t="s">
        <v>86</v>
      </c>
      <c r="AN16" s="42" t="s">
        <v>7044</v>
      </c>
      <c r="AO16" s="42" t="s">
        <v>88</v>
      </c>
      <c r="AP16" s="48" t="s">
        <v>770</v>
      </c>
      <c r="AQ16" s="41">
        <v>2015</v>
      </c>
      <c r="AR16" s="51"/>
      <c r="AS16" s="42" t="s">
        <v>91</v>
      </c>
      <c r="AT16" s="37" t="s">
        <v>92</v>
      </c>
      <c r="AU16" s="37">
        <v>2674</v>
      </c>
      <c r="AV16" s="40"/>
      <c r="AW16" s="40"/>
      <c r="AX16" s="37"/>
      <c r="AY16" s="37"/>
      <c r="AZ16" s="37"/>
      <c r="BA16" s="40"/>
      <c r="BB16" s="40" t="s">
        <v>93</v>
      </c>
      <c r="BC16" s="40" t="s">
        <v>94</v>
      </c>
      <c r="BD16" s="42">
        <v>3201</v>
      </c>
      <c r="BE16" s="40"/>
      <c r="BF16" s="52"/>
      <c r="BG16" s="93"/>
      <c r="BH16" s="94"/>
      <c r="BI16" s="37"/>
      <c r="BJ16" s="198"/>
      <c r="BK16" s="99"/>
      <c r="BL16" s="95"/>
      <c r="BM16" s="95"/>
    </row>
    <row r="17" s="92" customFormat="1" ht="60" customHeight="1">
      <c r="A17" s="37"/>
      <c r="B17" s="37" t="s">
        <v>62</v>
      </c>
      <c r="C17" s="37" t="s">
        <v>63</v>
      </c>
      <c r="D17" s="56" t="s">
        <v>64</v>
      </c>
      <c r="E17" s="56">
        <v>204</v>
      </c>
      <c r="F17" s="40" t="s">
        <v>1328</v>
      </c>
      <c r="G17" s="40" t="s">
        <v>7506</v>
      </c>
      <c r="H17" s="56" t="s">
        <v>7507</v>
      </c>
      <c r="I17" s="48" t="s">
        <v>930</v>
      </c>
      <c r="J17" s="40" t="s">
        <v>931</v>
      </c>
      <c r="K17" s="49" t="s">
        <v>932</v>
      </c>
      <c r="L17" s="37" t="s">
        <v>933</v>
      </c>
      <c r="M17" s="37" t="s">
        <v>933</v>
      </c>
      <c r="N17" s="49">
        <v>2305919</v>
      </c>
      <c r="O17" s="37" t="s">
        <v>1098</v>
      </c>
      <c r="P17" s="37" t="s">
        <v>76</v>
      </c>
      <c r="Q17" s="42" t="s">
        <v>77</v>
      </c>
      <c r="R17" s="91"/>
      <c r="S17" s="44">
        <v>15</v>
      </c>
      <c r="T17" s="45">
        <f t="shared" si="202"/>
        <v>5478</v>
      </c>
      <c r="U17" s="46"/>
      <c r="V17" s="37"/>
      <c r="W17" s="37"/>
      <c r="X17" s="48"/>
      <c r="Y17" s="48"/>
      <c r="Z17" s="42"/>
      <c r="AA17" s="37" t="s">
        <v>101</v>
      </c>
      <c r="AB17" s="48"/>
      <c r="AC17" s="42" t="s">
        <v>81</v>
      </c>
      <c r="AD17" s="49">
        <v>48</v>
      </c>
      <c r="AE17" s="50">
        <v>44309</v>
      </c>
      <c r="AF17" s="51">
        <f t="shared" si="197"/>
        <v>45769</v>
      </c>
      <c r="AG17" s="40" t="s">
        <v>82</v>
      </c>
      <c r="AH17" s="40" t="s">
        <v>83</v>
      </c>
      <c r="AI17" s="42" t="s">
        <v>7510</v>
      </c>
      <c r="AJ17" s="363" t="s">
        <v>1338</v>
      </c>
      <c r="AK17" s="51" t="str">
        <f t="shared" ca="1" si="198"/>
        <v>ЗАМЕНИТЬ</v>
      </c>
      <c r="AL17" s="42"/>
      <c r="AM17" s="42" t="s">
        <v>86</v>
      </c>
      <c r="AN17" s="42" t="s">
        <v>7044</v>
      </c>
      <c r="AO17" s="42"/>
      <c r="AP17" s="48"/>
      <c r="AQ17" s="41"/>
      <c r="AR17" s="51"/>
      <c r="AS17" s="42"/>
      <c r="AT17" s="37"/>
      <c r="AU17" s="37"/>
      <c r="AV17" s="40"/>
      <c r="AW17" s="40"/>
      <c r="AX17" s="37"/>
      <c r="AY17" s="37"/>
      <c r="AZ17" s="37"/>
      <c r="BA17" s="40"/>
      <c r="BB17" s="40" t="s">
        <v>93</v>
      </c>
      <c r="BC17" s="40" t="s">
        <v>94</v>
      </c>
      <c r="BD17" s="42">
        <v>3201</v>
      </c>
      <c r="BE17" s="40"/>
      <c r="BF17" s="52"/>
      <c r="BG17" s="93"/>
      <c r="BH17" s="94"/>
      <c r="BI17" s="37"/>
      <c r="BJ17" s="198"/>
      <c r="BK17" s="99"/>
      <c r="BL17" s="95"/>
      <c r="BM17" s="95"/>
    </row>
    <row r="18" s="92" customFormat="1" ht="60" customHeight="1">
      <c r="A18" s="37"/>
      <c r="B18" s="37" t="s">
        <v>62</v>
      </c>
      <c r="C18" s="37" t="s">
        <v>63</v>
      </c>
      <c r="D18" s="56" t="s">
        <v>64</v>
      </c>
      <c r="E18" s="56">
        <v>204</v>
      </c>
      <c r="F18" s="40" t="s">
        <v>1328</v>
      </c>
      <c r="G18" s="40" t="s">
        <v>566</v>
      </c>
      <c r="H18" s="56" t="s">
        <v>7511</v>
      </c>
      <c r="I18" s="48" t="s">
        <v>930</v>
      </c>
      <c r="J18" s="40" t="s">
        <v>931</v>
      </c>
      <c r="K18" s="49" t="s">
        <v>932</v>
      </c>
      <c r="L18" s="37" t="s">
        <v>933</v>
      </c>
      <c r="M18" s="37" t="s">
        <v>933</v>
      </c>
      <c r="N18" s="49">
        <v>2305923</v>
      </c>
      <c r="O18" s="37" t="s">
        <v>1098</v>
      </c>
      <c r="P18" s="37" t="s">
        <v>76</v>
      </c>
      <c r="Q18" s="42" t="s">
        <v>77</v>
      </c>
      <c r="R18" s="91"/>
      <c r="S18" s="44">
        <v>15</v>
      </c>
      <c r="T18" s="45">
        <f t="shared" si="202"/>
        <v>5478</v>
      </c>
      <c r="U18" s="46"/>
      <c r="V18" s="37"/>
      <c r="W18" s="37"/>
      <c r="X18" s="48"/>
      <c r="Y18" s="48"/>
      <c r="Z18" s="42"/>
      <c r="AA18" s="37" t="s">
        <v>101</v>
      </c>
      <c r="AB18" s="48"/>
      <c r="AC18" s="42" t="s">
        <v>81</v>
      </c>
      <c r="AD18" s="49">
        <v>48</v>
      </c>
      <c r="AE18" s="50">
        <v>44309</v>
      </c>
      <c r="AF18" s="51">
        <f t="shared" si="197"/>
        <v>45769</v>
      </c>
      <c r="AG18" s="40" t="s">
        <v>82</v>
      </c>
      <c r="AH18" s="40" t="s">
        <v>83</v>
      </c>
      <c r="AI18" s="42" t="s">
        <v>7512</v>
      </c>
      <c r="AJ18" s="40" t="s">
        <v>1338</v>
      </c>
      <c r="AK18" s="51" t="str">
        <f t="shared" ca="1" si="198"/>
        <v>ЗАМЕНИТЬ</v>
      </c>
      <c r="AL18" s="42"/>
      <c r="AM18" s="42" t="s">
        <v>86</v>
      </c>
      <c r="AN18" s="42" t="s">
        <v>7044</v>
      </c>
      <c r="AO18" s="42"/>
      <c r="AP18" s="48"/>
      <c r="AQ18" s="41"/>
      <c r="AR18" s="51"/>
      <c r="AS18" s="42"/>
      <c r="AT18" s="37"/>
      <c r="AU18" s="37"/>
      <c r="AV18" s="40"/>
      <c r="AW18" s="40"/>
      <c r="AX18" s="37"/>
      <c r="AY18" s="37"/>
      <c r="AZ18" s="37"/>
      <c r="BA18" s="40"/>
      <c r="BB18" s="40" t="s">
        <v>93</v>
      </c>
      <c r="BC18" s="40" t="s">
        <v>94</v>
      </c>
      <c r="BD18" s="42">
        <v>3201</v>
      </c>
      <c r="BE18" s="40"/>
      <c r="BF18" s="52"/>
      <c r="BG18" s="93"/>
      <c r="BH18" s="94"/>
      <c r="BI18" s="37"/>
      <c r="BJ18" s="198"/>
      <c r="BK18" s="99"/>
      <c r="BL18" s="95"/>
      <c r="BM18" s="95"/>
    </row>
    <row r="19" s="92" customFormat="1" ht="60" customHeight="1">
      <c r="A19" s="37"/>
      <c r="B19" s="37" t="s">
        <v>62</v>
      </c>
      <c r="C19" s="37" t="s">
        <v>63</v>
      </c>
      <c r="D19" s="56" t="s">
        <v>64</v>
      </c>
      <c r="E19" s="56">
        <v>204</v>
      </c>
      <c r="F19" s="40" t="s">
        <v>1328</v>
      </c>
      <c r="G19" s="40" t="s">
        <v>566</v>
      </c>
      <c r="H19" s="56" t="s">
        <v>7511</v>
      </c>
      <c r="I19" s="48" t="s">
        <v>69</v>
      </c>
      <c r="J19" s="40" t="s">
        <v>7513</v>
      </c>
      <c r="K19" s="37" t="s">
        <v>71</v>
      </c>
      <c r="L19" s="37" t="s">
        <v>72</v>
      </c>
      <c r="M19" s="40" t="s">
        <v>7504</v>
      </c>
      <c r="N19" s="49">
        <v>2305921</v>
      </c>
      <c r="O19" s="37" t="s">
        <v>75</v>
      </c>
      <c r="P19" s="37" t="s">
        <v>76</v>
      </c>
      <c r="Q19" s="42" t="s">
        <v>77</v>
      </c>
      <c r="R19" s="91">
        <v>42430</v>
      </c>
      <c r="S19" s="44">
        <v>15</v>
      </c>
      <c r="T19" s="45">
        <f t="shared" si="202"/>
        <v>47908</v>
      </c>
      <c r="U19" s="46" t="s">
        <v>100</v>
      </c>
      <c r="V19" s="37" t="str">
        <f t="shared" si="204"/>
        <v/>
      </c>
      <c r="W19" s="37" t="str">
        <f t="shared" si="203"/>
        <v>°С</v>
      </c>
      <c r="X19" s="48">
        <v>45</v>
      </c>
      <c r="Y19" s="48"/>
      <c r="Z19" s="42" t="s">
        <v>79</v>
      </c>
      <c r="AA19" s="37" t="s">
        <v>101</v>
      </c>
      <c r="AB19" s="48"/>
      <c r="AC19" s="42" t="s">
        <v>81</v>
      </c>
      <c r="AD19" s="49">
        <v>60</v>
      </c>
      <c r="AE19" s="50">
        <v>44316</v>
      </c>
      <c r="AF19" s="51">
        <f t="shared" si="197"/>
        <v>46141</v>
      </c>
      <c r="AG19" s="40" t="s">
        <v>82</v>
      </c>
      <c r="AH19" s="40" t="s">
        <v>83</v>
      </c>
      <c r="AI19" s="42" t="s">
        <v>7514</v>
      </c>
      <c r="AJ19" s="40" t="s">
        <v>253</v>
      </c>
      <c r="AK19" s="51" t="str">
        <f t="shared" ca="1" si="198"/>
        <v>поверен</v>
      </c>
      <c r="AL19" s="42"/>
      <c r="AM19" s="42" t="s">
        <v>86</v>
      </c>
      <c r="AN19" s="42" t="s">
        <v>7044</v>
      </c>
      <c r="AO19" s="42" t="s">
        <v>88</v>
      </c>
      <c r="AP19" s="48" t="s">
        <v>770</v>
      </c>
      <c r="AQ19" s="41">
        <v>2015</v>
      </c>
      <c r="AR19" s="51"/>
      <c r="AS19" s="42" t="s">
        <v>91</v>
      </c>
      <c r="AT19" s="37" t="s">
        <v>92</v>
      </c>
      <c r="AU19" s="37">
        <v>2676</v>
      </c>
      <c r="AV19" s="40"/>
      <c r="AW19" s="40"/>
      <c r="AX19" s="37"/>
      <c r="AY19" s="37"/>
      <c r="AZ19" s="37"/>
      <c r="BA19" s="40"/>
      <c r="BB19" s="40" t="s">
        <v>93</v>
      </c>
      <c r="BC19" s="40" t="s">
        <v>94</v>
      </c>
      <c r="BD19" s="42">
        <v>3201</v>
      </c>
      <c r="BE19" s="40"/>
      <c r="BF19" s="52"/>
      <c r="BG19" s="93"/>
      <c r="BH19" s="94"/>
      <c r="BI19" s="37"/>
      <c r="BJ19" s="198"/>
      <c r="BK19" s="99"/>
      <c r="BL19" s="95"/>
      <c r="BM19" s="95"/>
    </row>
    <row r="20" s="92" customFormat="1" ht="60" customHeight="1">
      <c r="A20" s="37"/>
      <c r="B20" s="37" t="s">
        <v>62</v>
      </c>
      <c r="C20" s="37" t="s">
        <v>63</v>
      </c>
      <c r="D20" s="56" t="s">
        <v>64</v>
      </c>
      <c r="E20" s="56">
        <v>204</v>
      </c>
      <c r="F20" s="40" t="s">
        <v>1328</v>
      </c>
      <c r="G20" s="40" t="s">
        <v>7515</v>
      </c>
      <c r="H20" s="56" t="s">
        <v>7516</v>
      </c>
      <c r="I20" s="48" t="s">
        <v>171</v>
      </c>
      <c r="J20" s="40" t="s">
        <v>172</v>
      </c>
      <c r="K20" s="49" t="s">
        <v>131</v>
      </c>
      <c r="L20" s="57" t="s">
        <v>151</v>
      </c>
      <c r="M20" s="40" t="s">
        <v>173</v>
      </c>
      <c r="N20" s="49" t="s">
        <v>7517</v>
      </c>
      <c r="O20" s="37" t="s">
        <v>75</v>
      </c>
      <c r="P20" s="37" t="s">
        <v>76</v>
      </c>
      <c r="Q20" s="42" t="s">
        <v>137</v>
      </c>
      <c r="R20" s="91">
        <v>42401</v>
      </c>
      <c r="S20" s="44">
        <v>12</v>
      </c>
      <c r="T20" s="45">
        <f t="shared" si="202"/>
        <v>46783.400000000001</v>
      </c>
      <c r="U20" s="46" t="s">
        <v>100</v>
      </c>
      <c r="V20" s="37" t="str">
        <f t="shared" si="204"/>
        <v>М</v>
      </c>
      <c r="W20" s="37" t="str">
        <f t="shared" si="203"/>
        <v>Па</v>
      </c>
      <c r="X20" s="48">
        <v>0.5</v>
      </c>
      <c r="Y20" s="48" t="s">
        <v>138</v>
      </c>
      <c r="Z20" s="42" t="s">
        <v>139</v>
      </c>
      <c r="AA20" s="56" t="s">
        <v>156</v>
      </c>
      <c r="AB20" s="48"/>
      <c r="AC20" s="42" t="s">
        <v>141</v>
      </c>
      <c r="AD20" s="49">
        <v>60</v>
      </c>
      <c r="AE20" s="50">
        <v>44311</v>
      </c>
      <c r="AF20" s="51">
        <f t="shared" si="197"/>
        <v>46136</v>
      </c>
      <c r="AG20" s="40" t="s">
        <v>82</v>
      </c>
      <c r="AH20" s="40" t="s">
        <v>83</v>
      </c>
      <c r="AI20" s="42" t="s">
        <v>7518</v>
      </c>
      <c r="AJ20" s="40" t="s">
        <v>253</v>
      </c>
      <c r="AK20" s="51" t="str">
        <f t="shared" ca="1" si="198"/>
        <v>поверен</v>
      </c>
      <c r="AL20" s="42"/>
      <c r="AM20" s="42" t="s">
        <v>86</v>
      </c>
      <c r="AN20" s="42" t="s">
        <v>7044</v>
      </c>
      <c r="AO20" s="42" t="s">
        <v>88</v>
      </c>
      <c r="AP20" s="48" t="s">
        <v>770</v>
      </c>
      <c r="AQ20" s="41">
        <v>2015</v>
      </c>
      <c r="AR20" s="51"/>
      <c r="AS20" s="42" t="s">
        <v>91</v>
      </c>
      <c r="AT20" s="37" t="s">
        <v>92</v>
      </c>
      <c r="AU20" s="37">
        <v>2226</v>
      </c>
      <c r="AV20" s="40"/>
      <c r="AW20" s="40"/>
      <c r="AX20" s="37"/>
      <c r="AY20" s="37"/>
      <c r="AZ20" s="37"/>
      <c r="BA20" s="40" t="s">
        <v>221</v>
      </c>
      <c r="BB20" s="40" t="s">
        <v>145</v>
      </c>
      <c r="BC20" s="40" t="s">
        <v>146</v>
      </c>
      <c r="BD20" s="42">
        <v>3001</v>
      </c>
      <c r="BE20" s="40"/>
      <c r="BF20" s="52"/>
      <c r="BG20" s="93"/>
      <c r="BH20" s="94"/>
      <c r="BI20" s="37"/>
      <c r="BJ20" s="198"/>
      <c r="BK20" s="99"/>
      <c r="BL20" s="95"/>
      <c r="BM20" s="95"/>
    </row>
    <row r="21" s="92" customFormat="1" ht="60" customHeight="1">
      <c r="A21" s="37"/>
      <c r="B21" s="37" t="s">
        <v>62</v>
      </c>
      <c r="C21" s="37" t="s">
        <v>63</v>
      </c>
      <c r="D21" s="56" t="s">
        <v>64</v>
      </c>
      <c r="E21" s="56" t="s">
        <v>7496</v>
      </c>
      <c r="F21" s="40" t="s">
        <v>1328</v>
      </c>
      <c r="G21" s="40" t="s">
        <v>7519</v>
      </c>
      <c r="H21" s="56" t="s">
        <v>7520</v>
      </c>
      <c r="I21" s="48" t="s">
        <v>171</v>
      </c>
      <c r="J21" s="40" t="s">
        <v>172</v>
      </c>
      <c r="K21" s="49" t="s">
        <v>131</v>
      </c>
      <c r="L21" s="57" t="s">
        <v>151</v>
      </c>
      <c r="M21" s="40" t="s">
        <v>173</v>
      </c>
      <c r="N21" s="49" t="s">
        <v>7521</v>
      </c>
      <c r="O21" s="37" t="s">
        <v>75</v>
      </c>
      <c r="P21" s="37" t="s">
        <v>76</v>
      </c>
      <c r="Q21" s="42" t="s">
        <v>137</v>
      </c>
      <c r="R21" s="91">
        <v>42401</v>
      </c>
      <c r="S21" s="44">
        <v>12</v>
      </c>
      <c r="T21" s="45">
        <f t="shared" si="202"/>
        <v>46783.400000000001</v>
      </c>
      <c r="U21" s="46" t="s">
        <v>100</v>
      </c>
      <c r="V21" s="37" t="str">
        <f t="shared" si="204"/>
        <v>М</v>
      </c>
      <c r="W21" s="37" t="str">
        <f t="shared" si="203"/>
        <v>Па</v>
      </c>
      <c r="X21" s="48">
        <v>0.5</v>
      </c>
      <c r="Y21" s="48" t="s">
        <v>138</v>
      </c>
      <c r="Z21" s="42" t="s">
        <v>139</v>
      </c>
      <c r="AA21" s="56" t="s">
        <v>156</v>
      </c>
      <c r="AB21" s="48"/>
      <c r="AC21" s="42" t="s">
        <v>141</v>
      </c>
      <c r="AD21" s="49">
        <v>60</v>
      </c>
      <c r="AE21" s="50">
        <v>44311</v>
      </c>
      <c r="AF21" s="51">
        <f t="shared" si="197"/>
        <v>46136</v>
      </c>
      <c r="AG21" s="40" t="s">
        <v>82</v>
      </c>
      <c r="AH21" s="40" t="s">
        <v>83</v>
      </c>
      <c r="AI21" s="42" t="s">
        <v>7522</v>
      </c>
      <c r="AJ21" s="40" t="s">
        <v>253</v>
      </c>
      <c r="AK21" s="51" t="str">
        <f t="shared" ca="1" si="198"/>
        <v>поверен</v>
      </c>
      <c r="AL21" s="42"/>
      <c r="AM21" s="42" t="s">
        <v>86</v>
      </c>
      <c r="AN21" s="42" t="s">
        <v>7044</v>
      </c>
      <c r="AO21" s="42" t="s">
        <v>88</v>
      </c>
      <c r="AP21" s="48" t="s">
        <v>770</v>
      </c>
      <c r="AQ21" s="41">
        <v>2015</v>
      </c>
      <c r="AR21" s="51"/>
      <c r="AS21" s="42" t="s">
        <v>91</v>
      </c>
      <c r="AT21" s="37" t="s">
        <v>92</v>
      </c>
      <c r="AU21" s="37">
        <v>2227</v>
      </c>
      <c r="AV21" s="40"/>
      <c r="AW21" s="40"/>
      <c r="AX21" s="37"/>
      <c r="AY21" s="37"/>
      <c r="AZ21" s="37"/>
      <c r="BA21" s="40" t="s">
        <v>221</v>
      </c>
      <c r="BB21" s="40" t="s">
        <v>145</v>
      </c>
      <c r="BC21" s="40" t="s">
        <v>146</v>
      </c>
      <c r="BD21" s="42">
        <v>3001</v>
      </c>
      <c r="BE21" s="40"/>
      <c r="BF21" s="52"/>
      <c r="BG21" s="93"/>
      <c r="BH21" s="94"/>
      <c r="BI21" s="37"/>
      <c r="BJ21" s="198"/>
      <c r="BK21" s="99"/>
      <c r="BL21" s="95"/>
      <c r="BM21" s="95"/>
    </row>
    <row r="22" s="92" customFormat="1" ht="60" customHeight="1">
      <c r="A22" s="37"/>
      <c r="B22" s="37" t="s">
        <v>62</v>
      </c>
      <c r="C22" s="37" t="s">
        <v>63</v>
      </c>
      <c r="D22" s="56" t="s">
        <v>64</v>
      </c>
      <c r="E22" s="56">
        <v>204</v>
      </c>
      <c r="F22" s="40" t="s">
        <v>1328</v>
      </c>
      <c r="G22" s="40" t="s">
        <v>7523</v>
      </c>
      <c r="H22" s="56" t="s">
        <v>7524</v>
      </c>
      <c r="I22" s="48" t="s">
        <v>171</v>
      </c>
      <c r="J22" s="40" t="s">
        <v>172</v>
      </c>
      <c r="K22" s="49" t="s">
        <v>131</v>
      </c>
      <c r="L22" s="57" t="s">
        <v>151</v>
      </c>
      <c r="M22" s="40" t="s">
        <v>173</v>
      </c>
      <c r="N22" s="49" t="s">
        <v>7525</v>
      </c>
      <c r="O22" s="37" t="s">
        <v>75</v>
      </c>
      <c r="P22" s="37" t="s">
        <v>76</v>
      </c>
      <c r="Q22" s="42" t="s">
        <v>137</v>
      </c>
      <c r="R22" s="91">
        <v>42401</v>
      </c>
      <c r="S22" s="44">
        <v>12</v>
      </c>
      <c r="T22" s="45">
        <f t="shared" si="202"/>
        <v>46783.400000000001</v>
      </c>
      <c r="U22" s="46" t="s">
        <v>100</v>
      </c>
      <c r="V22" s="37" t="str">
        <f t="shared" si="204"/>
        <v>М</v>
      </c>
      <c r="W22" s="37" t="str">
        <f t="shared" si="203"/>
        <v>Па</v>
      </c>
      <c r="X22" s="48">
        <v>0.5</v>
      </c>
      <c r="Y22" s="48" t="s">
        <v>138</v>
      </c>
      <c r="Z22" s="42" t="s">
        <v>139</v>
      </c>
      <c r="AA22" s="56" t="s">
        <v>156</v>
      </c>
      <c r="AB22" s="48"/>
      <c r="AC22" s="42" t="s">
        <v>141</v>
      </c>
      <c r="AD22" s="49">
        <v>60</v>
      </c>
      <c r="AE22" s="50">
        <v>44311</v>
      </c>
      <c r="AF22" s="51">
        <f t="shared" si="197"/>
        <v>46136</v>
      </c>
      <c r="AG22" s="40" t="s">
        <v>82</v>
      </c>
      <c r="AH22" s="40" t="s">
        <v>83</v>
      </c>
      <c r="AI22" s="42" t="s">
        <v>7526</v>
      </c>
      <c r="AJ22" s="40" t="s">
        <v>253</v>
      </c>
      <c r="AK22" s="51" t="str">
        <f t="shared" ca="1" si="198"/>
        <v>поверен</v>
      </c>
      <c r="AL22" s="42"/>
      <c r="AM22" s="42" t="s">
        <v>86</v>
      </c>
      <c r="AN22" s="42" t="s">
        <v>7044</v>
      </c>
      <c r="AO22" s="42" t="s">
        <v>88</v>
      </c>
      <c r="AP22" s="48" t="s">
        <v>7527</v>
      </c>
      <c r="AQ22" s="41">
        <v>2015</v>
      </c>
      <c r="AR22" s="51"/>
      <c r="AS22" s="42" t="s">
        <v>91</v>
      </c>
      <c r="AT22" s="37" t="s">
        <v>92</v>
      </c>
      <c r="AU22" s="37">
        <v>2681</v>
      </c>
      <c r="AV22" s="40"/>
      <c r="AW22" s="40"/>
      <c r="AX22" s="37"/>
      <c r="AY22" s="37"/>
      <c r="AZ22" s="37"/>
      <c r="BA22" s="40" t="s">
        <v>208</v>
      </c>
      <c r="BB22" s="40" t="s">
        <v>145</v>
      </c>
      <c r="BC22" s="40" t="s">
        <v>146</v>
      </c>
      <c r="BD22" s="42">
        <v>3001</v>
      </c>
      <c r="BE22" s="40"/>
      <c r="BF22" s="52"/>
      <c r="BG22" s="93"/>
      <c r="BH22" s="94"/>
      <c r="BI22" s="37"/>
      <c r="BJ22" s="198"/>
      <c r="BK22" s="99"/>
      <c r="BL22" s="95"/>
      <c r="BM22" s="95"/>
    </row>
    <row r="23" s="92" customFormat="1" ht="60" customHeight="1">
      <c r="A23" s="37"/>
      <c r="B23" s="37" t="s">
        <v>62</v>
      </c>
      <c r="C23" s="37" t="s">
        <v>63</v>
      </c>
      <c r="D23" s="56" t="s">
        <v>64</v>
      </c>
      <c r="E23" s="56">
        <v>204</v>
      </c>
      <c r="F23" s="40" t="s">
        <v>1328</v>
      </c>
      <c r="G23" s="40" t="s">
        <v>7528</v>
      </c>
      <c r="H23" s="56" t="s">
        <v>7529</v>
      </c>
      <c r="I23" s="48" t="s">
        <v>171</v>
      </c>
      <c r="J23" s="40" t="s">
        <v>172</v>
      </c>
      <c r="K23" s="49" t="s">
        <v>131</v>
      </c>
      <c r="L23" s="57" t="s">
        <v>151</v>
      </c>
      <c r="M23" s="40" t="s">
        <v>173</v>
      </c>
      <c r="N23" s="49" t="s">
        <v>7530</v>
      </c>
      <c r="O23" s="37" t="s">
        <v>75</v>
      </c>
      <c r="P23" s="37" t="s">
        <v>76</v>
      </c>
      <c r="Q23" s="42" t="s">
        <v>137</v>
      </c>
      <c r="R23" s="91">
        <v>42401</v>
      </c>
      <c r="S23" s="44">
        <v>12</v>
      </c>
      <c r="T23" s="45">
        <f t="shared" si="202"/>
        <v>46783.400000000001</v>
      </c>
      <c r="U23" s="46" t="s">
        <v>100</v>
      </c>
      <c r="V23" s="37" t="str">
        <f t="shared" si="204"/>
        <v>М</v>
      </c>
      <c r="W23" s="37" t="str">
        <f t="shared" si="203"/>
        <v>Па</v>
      </c>
      <c r="X23" s="48">
        <v>0.5</v>
      </c>
      <c r="Y23" s="48" t="s">
        <v>138</v>
      </c>
      <c r="Z23" s="42" t="s">
        <v>139</v>
      </c>
      <c r="AA23" s="56" t="s">
        <v>966</v>
      </c>
      <c r="AB23" s="48"/>
      <c r="AC23" s="42" t="s">
        <v>141</v>
      </c>
      <c r="AD23" s="49">
        <v>60</v>
      </c>
      <c r="AE23" s="50">
        <v>44311</v>
      </c>
      <c r="AF23" s="51">
        <f t="shared" si="197"/>
        <v>46136</v>
      </c>
      <c r="AG23" s="40" t="s">
        <v>82</v>
      </c>
      <c r="AH23" s="40" t="s">
        <v>83</v>
      </c>
      <c r="AI23" s="42" t="s">
        <v>7531</v>
      </c>
      <c r="AJ23" s="40" t="s">
        <v>253</v>
      </c>
      <c r="AK23" s="51" t="str">
        <f t="shared" ca="1" si="198"/>
        <v>поверен</v>
      </c>
      <c r="AL23" s="42"/>
      <c r="AM23" s="42" t="s">
        <v>86</v>
      </c>
      <c r="AN23" s="42" t="s">
        <v>7044</v>
      </c>
      <c r="AO23" s="42" t="s">
        <v>88</v>
      </c>
      <c r="AP23" s="48" t="s">
        <v>454</v>
      </c>
      <c r="AQ23" s="41">
        <v>2015</v>
      </c>
      <c r="AR23" s="51"/>
      <c r="AS23" s="42" t="s">
        <v>91</v>
      </c>
      <c r="AT23" s="37" t="s">
        <v>92</v>
      </c>
      <c r="AU23" s="37">
        <v>2683</v>
      </c>
      <c r="AV23" s="40"/>
      <c r="AW23" s="40"/>
      <c r="AX23" s="37"/>
      <c r="AY23" s="37"/>
      <c r="AZ23" s="37"/>
      <c r="BA23" s="40"/>
      <c r="BB23" s="40" t="s">
        <v>145</v>
      </c>
      <c r="BC23" s="40" t="s">
        <v>146</v>
      </c>
      <c r="BD23" s="42">
        <v>3001</v>
      </c>
      <c r="BE23" s="40"/>
      <c r="BF23" s="52"/>
      <c r="BG23" s="93"/>
      <c r="BH23" s="94"/>
      <c r="BI23" s="37"/>
      <c r="BJ23" s="198"/>
      <c r="BK23" s="99"/>
      <c r="BL23" s="95"/>
      <c r="BM23" s="95"/>
    </row>
    <row r="24" s="92" customFormat="1" ht="60" customHeight="1">
      <c r="A24" s="37"/>
      <c r="B24" s="37" t="s">
        <v>62</v>
      </c>
      <c r="C24" s="37" t="s">
        <v>63</v>
      </c>
      <c r="D24" s="56" t="s">
        <v>64</v>
      </c>
      <c r="E24" s="56">
        <v>204</v>
      </c>
      <c r="F24" s="40" t="s">
        <v>1328</v>
      </c>
      <c r="G24" s="40" t="s">
        <v>1332</v>
      </c>
      <c r="H24" s="56" t="s">
        <v>7532</v>
      </c>
      <c r="I24" s="48" t="s">
        <v>171</v>
      </c>
      <c r="J24" s="40" t="s">
        <v>172</v>
      </c>
      <c r="K24" s="49" t="s">
        <v>131</v>
      </c>
      <c r="L24" s="57" t="s">
        <v>151</v>
      </c>
      <c r="M24" s="40" t="s">
        <v>173</v>
      </c>
      <c r="N24" s="49" t="s">
        <v>7533</v>
      </c>
      <c r="O24" s="37" t="s">
        <v>75</v>
      </c>
      <c r="P24" s="37" t="s">
        <v>76</v>
      </c>
      <c r="Q24" s="42" t="s">
        <v>137</v>
      </c>
      <c r="R24" s="91">
        <v>42401</v>
      </c>
      <c r="S24" s="44">
        <v>12</v>
      </c>
      <c r="T24" s="45">
        <f t="shared" si="202"/>
        <v>46783.400000000001</v>
      </c>
      <c r="U24" s="46" t="s">
        <v>100</v>
      </c>
      <c r="V24" s="37" t="str">
        <f t="shared" si="204"/>
        <v>М</v>
      </c>
      <c r="W24" s="37" t="str">
        <f t="shared" si="203"/>
        <v>Па</v>
      </c>
      <c r="X24" s="48">
        <v>0.5</v>
      </c>
      <c r="Y24" s="48" t="s">
        <v>138</v>
      </c>
      <c r="Z24" s="42" t="s">
        <v>139</v>
      </c>
      <c r="AA24" s="56" t="s">
        <v>966</v>
      </c>
      <c r="AB24" s="48"/>
      <c r="AC24" s="42" t="s">
        <v>141</v>
      </c>
      <c r="AD24" s="49">
        <v>60</v>
      </c>
      <c r="AE24" s="50">
        <v>44311</v>
      </c>
      <c r="AF24" s="51">
        <f t="shared" si="197"/>
        <v>46136</v>
      </c>
      <c r="AG24" s="40" t="s">
        <v>82</v>
      </c>
      <c r="AH24" s="40" t="s">
        <v>83</v>
      </c>
      <c r="AI24" s="42" t="s">
        <v>7534</v>
      </c>
      <c r="AJ24" s="40" t="s">
        <v>253</v>
      </c>
      <c r="AK24" s="51" t="str">
        <f t="shared" ca="1" si="198"/>
        <v>поверен</v>
      </c>
      <c r="AL24" s="42"/>
      <c r="AM24" s="42" t="s">
        <v>86</v>
      </c>
      <c r="AN24" s="42" t="s">
        <v>7044</v>
      </c>
      <c r="AO24" s="42" t="s">
        <v>88</v>
      </c>
      <c r="AP24" s="48" t="s">
        <v>454</v>
      </c>
      <c r="AQ24" s="41">
        <v>2015</v>
      </c>
      <c r="AR24" s="51"/>
      <c r="AS24" s="42" t="s">
        <v>91</v>
      </c>
      <c r="AT24" s="37" t="s">
        <v>92</v>
      </c>
      <c r="AU24" s="37">
        <v>2685</v>
      </c>
      <c r="AV24" s="40"/>
      <c r="AW24" s="40"/>
      <c r="AX24" s="37"/>
      <c r="AY24" s="37"/>
      <c r="AZ24" s="37"/>
      <c r="BA24" s="40"/>
      <c r="BB24" s="40" t="s">
        <v>145</v>
      </c>
      <c r="BC24" s="40" t="s">
        <v>146</v>
      </c>
      <c r="BD24" s="42">
        <v>3001</v>
      </c>
      <c r="BE24" s="40"/>
      <c r="BF24" s="52"/>
      <c r="BG24" s="93"/>
      <c r="BH24" s="94"/>
      <c r="BI24" s="37"/>
      <c r="BJ24" s="198"/>
      <c r="BK24" s="99"/>
      <c r="BL24" s="95"/>
      <c r="BM24" s="95"/>
    </row>
    <row r="25" s="92" customFormat="1" ht="60" customHeight="1">
      <c r="A25" s="37"/>
      <c r="B25" s="37" t="s">
        <v>62</v>
      </c>
      <c r="C25" s="37" t="s">
        <v>63</v>
      </c>
      <c r="D25" s="56" t="s">
        <v>64</v>
      </c>
      <c r="E25" s="56">
        <v>204</v>
      </c>
      <c r="F25" s="40" t="s">
        <v>1328</v>
      </c>
      <c r="G25" s="40" t="s">
        <v>7535</v>
      </c>
      <c r="H25" s="56" t="s">
        <v>7536</v>
      </c>
      <c r="I25" s="48" t="s">
        <v>171</v>
      </c>
      <c r="J25" s="40" t="s">
        <v>172</v>
      </c>
      <c r="K25" s="49" t="s">
        <v>131</v>
      </c>
      <c r="L25" s="57" t="s">
        <v>151</v>
      </c>
      <c r="M25" s="40" t="s">
        <v>173</v>
      </c>
      <c r="N25" s="49" t="s">
        <v>7537</v>
      </c>
      <c r="O25" s="37" t="s">
        <v>75</v>
      </c>
      <c r="P25" s="37" t="s">
        <v>76</v>
      </c>
      <c r="Q25" s="42" t="s">
        <v>137</v>
      </c>
      <c r="R25" s="91">
        <v>42401</v>
      </c>
      <c r="S25" s="44">
        <v>12</v>
      </c>
      <c r="T25" s="45">
        <f t="shared" si="202"/>
        <v>46783.400000000001</v>
      </c>
      <c r="U25" s="46" t="s">
        <v>100</v>
      </c>
      <c r="V25" s="37" t="str">
        <f t="shared" si="204"/>
        <v>М</v>
      </c>
      <c r="W25" s="37" t="str">
        <f t="shared" si="203"/>
        <v>Па</v>
      </c>
      <c r="X25" s="48">
        <v>0.5</v>
      </c>
      <c r="Y25" s="48" t="s">
        <v>138</v>
      </c>
      <c r="Z25" s="42" t="s">
        <v>139</v>
      </c>
      <c r="AA25" s="56" t="s">
        <v>966</v>
      </c>
      <c r="AB25" s="48"/>
      <c r="AC25" s="42" t="s">
        <v>141</v>
      </c>
      <c r="AD25" s="49">
        <v>60</v>
      </c>
      <c r="AE25" s="50">
        <v>44311</v>
      </c>
      <c r="AF25" s="51">
        <f t="shared" si="197"/>
        <v>46136</v>
      </c>
      <c r="AG25" s="40" t="s">
        <v>82</v>
      </c>
      <c r="AH25" s="40" t="s">
        <v>83</v>
      </c>
      <c r="AI25" s="42" t="s">
        <v>7538</v>
      </c>
      <c r="AJ25" s="40" t="s">
        <v>253</v>
      </c>
      <c r="AK25" s="51" t="str">
        <f t="shared" ca="1" si="198"/>
        <v>поверен</v>
      </c>
      <c r="AL25" s="42"/>
      <c r="AM25" s="42" t="s">
        <v>86</v>
      </c>
      <c r="AN25" s="42" t="s">
        <v>7044</v>
      </c>
      <c r="AO25" s="42" t="s">
        <v>88</v>
      </c>
      <c r="AP25" s="48" t="s">
        <v>454</v>
      </c>
      <c r="AQ25" s="41">
        <v>2019</v>
      </c>
      <c r="AR25" s="51"/>
      <c r="AS25" s="42" t="s">
        <v>91</v>
      </c>
      <c r="AT25" s="37" t="s">
        <v>92</v>
      </c>
      <c r="AU25" s="37">
        <v>2229</v>
      </c>
      <c r="AV25" s="40"/>
      <c r="AW25" s="40"/>
      <c r="AX25" s="37"/>
      <c r="AY25" s="37"/>
      <c r="AZ25" s="37"/>
      <c r="BA25" s="40" t="s">
        <v>221</v>
      </c>
      <c r="BB25" s="40" t="s">
        <v>145</v>
      </c>
      <c r="BC25" s="40" t="s">
        <v>146</v>
      </c>
      <c r="BD25" s="42">
        <v>3001</v>
      </c>
      <c r="BE25" s="40"/>
      <c r="BF25" s="52"/>
      <c r="BG25" s="93"/>
      <c r="BH25" s="94"/>
      <c r="BI25" s="37"/>
      <c r="BJ25" s="198"/>
      <c r="BK25" s="99"/>
      <c r="BL25" s="95"/>
      <c r="BM25" s="95"/>
    </row>
    <row r="26" s="92" customFormat="1" ht="60" customHeight="1">
      <c r="A26" s="37"/>
      <c r="B26" s="37" t="s">
        <v>62</v>
      </c>
      <c r="C26" s="37" t="s">
        <v>63</v>
      </c>
      <c r="D26" s="56" t="s">
        <v>64</v>
      </c>
      <c r="E26" s="56">
        <v>204</v>
      </c>
      <c r="F26" s="40" t="s">
        <v>1328</v>
      </c>
      <c r="G26" s="40" t="s">
        <v>7519</v>
      </c>
      <c r="H26" s="56" t="s">
        <v>7539</v>
      </c>
      <c r="I26" s="48" t="s">
        <v>171</v>
      </c>
      <c r="J26" s="40" t="s">
        <v>172</v>
      </c>
      <c r="K26" s="49" t="s">
        <v>131</v>
      </c>
      <c r="L26" s="57" t="s">
        <v>151</v>
      </c>
      <c r="M26" s="40" t="s">
        <v>173</v>
      </c>
      <c r="N26" s="49" t="s">
        <v>7540</v>
      </c>
      <c r="O26" s="37" t="s">
        <v>75</v>
      </c>
      <c r="P26" s="37" t="s">
        <v>76</v>
      </c>
      <c r="Q26" s="42" t="s">
        <v>137</v>
      </c>
      <c r="R26" s="91">
        <v>42401</v>
      </c>
      <c r="S26" s="44">
        <v>12</v>
      </c>
      <c r="T26" s="45">
        <f t="shared" si="202"/>
        <v>46783.400000000001</v>
      </c>
      <c r="U26" s="46" t="s">
        <v>100</v>
      </c>
      <c r="V26" s="37" t="str">
        <f t="shared" si="204"/>
        <v>М</v>
      </c>
      <c r="W26" s="37" t="str">
        <f t="shared" si="203"/>
        <v>Па</v>
      </c>
      <c r="X26" s="48">
        <v>0.5</v>
      </c>
      <c r="Y26" s="48" t="s">
        <v>138</v>
      </c>
      <c r="Z26" s="42" t="s">
        <v>139</v>
      </c>
      <c r="AA26" s="56" t="s">
        <v>966</v>
      </c>
      <c r="AB26" s="48"/>
      <c r="AC26" s="42" t="s">
        <v>141</v>
      </c>
      <c r="AD26" s="49">
        <v>60</v>
      </c>
      <c r="AE26" s="50">
        <v>44311</v>
      </c>
      <c r="AF26" s="51">
        <f t="shared" si="197"/>
        <v>46136</v>
      </c>
      <c r="AG26" s="40" t="s">
        <v>82</v>
      </c>
      <c r="AH26" s="40" t="s">
        <v>83</v>
      </c>
      <c r="AI26" s="42" t="s">
        <v>7541</v>
      </c>
      <c r="AJ26" s="40" t="s">
        <v>253</v>
      </c>
      <c r="AK26" s="51" t="str">
        <f t="shared" ca="1" si="198"/>
        <v>поверен</v>
      </c>
      <c r="AL26" s="42"/>
      <c r="AM26" s="42" t="s">
        <v>86</v>
      </c>
      <c r="AN26" s="42" t="s">
        <v>7044</v>
      </c>
      <c r="AO26" s="42" t="s">
        <v>88</v>
      </c>
      <c r="AP26" s="48" t="s">
        <v>454</v>
      </c>
      <c r="AQ26" s="41">
        <v>2015</v>
      </c>
      <c r="AR26" s="51"/>
      <c r="AS26" s="42" t="s">
        <v>91</v>
      </c>
      <c r="AT26" s="37" t="s">
        <v>92</v>
      </c>
      <c r="AU26" s="37">
        <v>2225</v>
      </c>
      <c r="AV26" s="40"/>
      <c r="AW26" s="40"/>
      <c r="AX26" s="37"/>
      <c r="AY26" s="37"/>
      <c r="AZ26" s="37"/>
      <c r="BA26" s="40" t="s">
        <v>221</v>
      </c>
      <c r="BB26" s="40" t="s">
        <v>145</v>
      </c>
      <c r="BC26" s="40" t="s">
        <v>146</v>
      </c>
      <c r="BD26" s="42">
        <v>3001</v>
      </c>
      <c r="BE26" s="40"/>
      <c r="BF26" s="52"/>
      <c r="BG26" s="93"/>
      <c r="BH26" s="94"/>
      <c r="BI26" s="37"/>
      <c r="BJ26" s="198"/>
      <c r="BK26" s="99"/>
      <c r="BL26" s="95"/>
      <c r="BM26" s="95"/>
    </row>
    <row r="27" s="92" customFormat="1" ht="60" customHeight="1">
      <c r="A27" s="37"/>
      <c r="B27" s="37" t="s">
        <v>62</v>
      </c>
      <c r="C27" s="37" t="s">
        <v>63</v>
      </c>
      <c r="D27" s="56" t="s">
        <v>64</v>
      </c>
      <c r="E27" s="56">
        <v>204</v>
      </c>
      <c r="F27" s="40" t="s">
        <v>1328</v>
      </c>
      <c r="G27" s="40" t="s">
        <v>7523</v>
      </c>
      <c r="H27" s="56" t="s">
        <v>7542</v>
      </c>
      <c r="I27" s="48" t="s">
        <v>171</v>
      </c>
      <c r="J27" s="40" t="s">
        <v>172</v>
      </c>
      <c r="K27" s="49" t="s">
        <v>131</v>
      </c>
      <c r="L27" s="57" t="s">
        <v>151</v>
      </c>
      <c r="M27" s="40" t="s">
        <v>173</v>
      </c>
      <c r="N27" s="49" t="s">
        <v>7543</v>
      </c>
      <c r="O27" s="37" t="s">
        <v>75</v>
      </c>
      <c r="P27" s="37" t="s">
        <v>76</v>
      </c>
      <c r="Q27" s="42" t="s">
        <v>137</v>
      </c>
      <c r="R27" s="91">
        <v>42401</v>
      </c>
      <c r="S27" s="44">
        <v>12</v>
      </c>
      <c r="T27" s="45">
        <f t="shared" si="202"/>
        <v>46783.400000000001</v>
      </c>
      <c r="U27" s="46" t="s">
        <v>100</v>
      </c>
      <c r="V27" s="37" t="str">
        <f t="shared" si="204"/>
        <v>М</v>
      </c>
      <c r="W27" s="37" t="str">
        <f t="shared" si="203"/>
        <v>Па</v>
      </c>
      <c r="X27" s="48">
        <v>0.5</v>
      </c>
      <c r="Y27" s="48" t="s">
        <v>138</v>
      </c>
      <c r="Z27" s="42" t="s">
        <v>139</v>
      </c>
      <c r="AA27" s="56" t="s">
        <v>156</v>
      </c>
      <c r="AB27" s="48"/>
      <c r="AC27" s="42" t="s">
        <v>141</v>
      </c>
      <c r="AD27" s="49">
        <v>60</v>
      </c>
      <c r="AE27" s="50">
        <v>44311</v>
      </c>
      <c r="AF27" s="51">
        <f t="shared" si="197"/>
        <v>46136</v>
      </c>
      <c r="AG27" s="40" t="s">
        <v>82</v>
      </c>
      <c r="AH27" s="40" t="s">
        <v>83</v>
      </c>
      <c r="AI27" s="42" t="s">
        <v>7544</v>
      </c>
      <c r="AJ27" s="40" t="s">
        <v>253</v>
      </c>
      <c r="AK27" s="51" t="str">
        <f t="shared" ca="1" si="198"/>
        <v>поверен</v>
      </c>
      <c r="AL27" s="42"/>
      <c r="AM27" s="42" t="s">
        <v>86</v>
      </c>
      <c r="AN27" s="42" t="s">
        <v>7044</v>
      </c>
      <c r="AO27" s="42" t="s">
        <v>88</v>
      </c>
      <c r="AP27" s="48" t="s">
        <v>7527</v>
      </c>
      <c r="AQ27" s="41">
        <v>2015</v>
      </c>
      <c r="AR27" s="51"/>
      <c r="AS27" s="42" t="s">
        <v>91</v>
      </c>
      <c r="AT27" s="37" t="s">
        <v>92</v>
      </c>
      <c r="AU27" s="37">
        <v>2682</v>
      </c>
      <c r="AV27" s="40"/>
      <c r="AW27" s="40"/>
      <c r="AX27" s="37"/>
      <c r="AY27" s="37"/>
      <c r="AZ27" s="37"/>
      <c r="BA27" s="40" t="s">
        <v>208</v>
      </c>
      <c r="BB27" s="40" t="s">
        <v>145</v>
      </c>
      <c r="BC27" s="40" t="s">
        <v>146</v>
      </c>
      <c r="BD27" s="42">
        <v>3001</v>
      </c>
      <c r="BE27" s="40"/>
      <c r="BF27" s="52"/>
      <c r="BG27" s="93"/>
      <c r="BH27" s="94"/>
      <c r="BI27" s="37"/>
      <c r="BJ27" s="198"/>
      <c r="BK27" s="99"/>
      <c r="BL27" s="95"/>
      <c r="BM27" s="95"/>
    </row>
    <row r="28" s="92" customFormat="1" ht="60" customHeight="1">
      <c r="A28" s="37"/>
      <c r="B28" s="37" t="s">
        <v>62</v>
      </c>
      <c r="C28" s="37" t="s">
        <v>63</v>
      </c>
      <c r="D28" s="56" t="s">
        <v>64</v>
      </c>
      <c r="E28" s="56">
        <v>204</v>
      </c>
      <c r="F28" s="40" t="s">
        <v>1328</v>
      </c>
      <c r="G28" s="40" t="s">
        <v>7545</v>
      </c>
      <c r="H28" s="56" t="s">
        <v>7546</v>
      </c>
      <c r="I28" s="48" t="s">
        <v>171</v>
      </c>
      <c r="J28" s="40" t="s">
        <v>172</v>
      </c>
      <c r="K28" s="49" t="s">
        <v>131</v>
      </c>
      <c r="L28" s="57" t="s">
        <v>151</v>
      </c>
      <c r="M28" s="40" t="s">
        <v>173</v>
      </c>
      <c r="N28" s="49" t="s">
        <v>7547</v>
      </c>
      <c r="O28" s="37" t="s">
        <v>75</v>
      </c>
      <c r="P28" s="37" t="s">
        <v>76</v>
      </c>
      <c r="Q28" s="42" t="s">
        <v>137</v>
      </c>
      <c r="R28" s="91">
        <v>42401</v>
      </c>
      <c r="S28" s="44">
        <v>12</v>
      </c>
      <c r="T28" s="45">
        <f t="shared" si="202"/>
        <v>46783.400000000001</v>
      </c>
      <c r="U28" s="46" t="s">
        <v>100</v>
      </c>
      <c r="V28" s="37" t="str">
        <f t="shared" si="204"/>
        <v>М</v>
      </c>
      <c r="W28" s="37" t="str">
        <f t="shared" si="203"/>
        <v>Па</v>
      </c>
      <c r="X28" s="48">
        <v>0.5</v>
      </c>
      <c r="Y28" s="48" t="s">
        <v>138</v>
      </c>
      <c r="Z28" s="42" t="s">
        <v>139</v>
      </c>
      <c r="AA28" s="56" t="s">
        <v>156</v>
      </c>
      <c r="AB28" s="48"/>
      <c r="AC28" s="42" t="s">
        <v>141</v>
      </c>
      <c r="AD28" s="49">
        <v>60</v>
      </c>
      <c r="AE28" s="50">
        <v>44311</v>
      </c>
      <c r="AF28" s="51">
        <f t="shared" si="197"/>
        <v>46136</v>
      </c>
      <c r="AG28" s="40" t="s">
        <v>82</v>
      </c>
      <c r="AH28" s="40" t="s">
        <v>83</v>
      </c>
      <c r="AI28" s="42" t="s">
        <v>7548</v>
      </c>
      <c r="AJ28" s="40" t="s">
        <v>253</v>
      </c>
      <c r="AK28" s="51" t="str">
        <f t="shared" ca="1" si="198"/>
        <v>поверен</v>
      </c>
      <c r="AL28" s="42"/>
      <c r="AM28" s="42" t="s">
        <v>86</v>
      </c>
      <c r="AN28" s="42" t="s">
        <v>7044</v>
      </c>
      <c r="AO28" s="42" t="s">
        <v>88</v>
      </c>
      <c r="AP28" s="48" t="s">
        <v>3096</v>
      </c>
      <c r="AQ28" s="41">
        <v>2015</v>
      </c>
      <c r="AR28" s="51"/>
      <c r="AS28" s="42" t="s">
        <v>91</v>
      </c>
      <c r="AT28" s="37" t="s">
        <v>92</v>
      </c>
      <c r="AU28" s="37">
        <v>2684</v>
      </c>
      <c r="AV28" s="40"/>
      <c r="AW28" s="40"/>
      <c r="AX28" s="37"/>
      <c r="AY28" s="37"/>
      <c r="AZ28" s="37"/>
      <c r="BA28" s="40"/>
      <c r="BB28" s="40" t="s">
        <v>145</v>
      </c>
      <c r="BC28" s="40" t="s">
        <v>146</v>
      </c>
      <c r="BD28" s="42">
        <v>3001</v>
      </c>
      <c r="BE28" s="40"/>
      <c r="BF28" s="52"/>
      <c r="BG28" s="93"/>
      <c r="BH28" s="94"/>
      <c r="BI28" s="37"/>
      <c r="BJ28" s="198"/>
      <c r="BK28" s="99"/>
      <c r="BL28" s="95"/>
      <c r="BM28" s="95"/>
    </row>
    <row r="29" s="92" customFormat="1" ht="60" customHeight="1">
      <c r="A29" s="37"/>
      <c r="B29" s="37" t="s">
        <v>62</v>
      </c>
      <c r="C29" s="37" t="s">
        <v>63</v>
      </c>
      <c r="D29" s="56" t="s">
        <v>64</v>
      </c>
      <c r="E29" s="56">
        <v>204</v>
      </c>
      <c r="F29" s="40" t="s">
        <v>1328</v>
      </c>
      <c r="G29" s="40" t="s">
        <v>1332</v>
      </c>
      <c r="H29" s="56" t="s">
        <v>7549</v>
      </c>
      <c r="I29" s="48" t="s">
        <v>171</v>
      </c>
      <c r="J29" s="40" t="s">
        <v>172</v>
      </c>
      <c r="K29" s="49" t="s">
        <v>131</v>
      </c>
      <c r="L29" s="57" t="s">
        <v>151</v>
      </c>
      <c r="M29" s="40" t="s">
        <v>173</v>
      </c>
      <c r="N29" s="49" t="s">
        <v>7550</v>
      </c>
      <c r="O29" s="37" t="s">
        <v>75</v>
      </c>
      <c r="P29" s="37" t="s">
        <v>76</v>
      </c>
      <c r="Q29" s="42" t="s">
        <v>137</v>
      </c>
      <c r="R29" s="91">
        <v>42401</v>
      </c>
      <c r="S29" s="44">
        <v>12</v>
      </c>
      <c r="T29" s="45">
        <f t="shared" si="202"/>
        <v>46783.400000000001</v>
      </c>
      <c r="U29" s="46" t="s">
        <v>100</v>
      </c>
      <c r="V29" s="37" t="str">
        <f t="shared" si="204"/>
        <v>М</v>
      </c>
      <c r="W29" s="37" t="str">
        <f t="shared" si="203"/>
        <v>Па</v>
      </c>
      <c r="X29" s="48">
        <v>0.5</v>
      </c>
      <c r="Y29" s="48" t="s">
        <v>138</v>
      </c>
      <c r="Z29" s="42" t="s">
        <v>139</v>
      </c>
      <c r="AA29" s="56" t="s">
        <v>156</v>
      </c>
      <c r="AB29" s="48"/>
      <c r="AC29" s="42" t="s">
        <v>141</v>
      </c>
      <c r="AD29" s="49">
        <v>60</v>
      </c>
      <c r="AE29" s="50">
        <v>44311</v>
      </c>
      <c r="AF29" s="51">
        <f t="shared" si="197"/>
        <v>46136</v>
      </c>
      <c r="AG29" s="40" t="s">
        <v>82</v>
      </c>
      <c r="AH29" s="40" t="s">
        <v>83</v>
      </c>
      <c r="AI29" s="42" t="s">
        <v>7551</v>
      </c>
      <c r="AJ29" s="40" t="s">
        <v>253</v>
      </c>
      <c r="AK29" s="51" t="str">
        <f t="shared" ca="1" si="198"/>
        <v>поверен</v>
      </c>
      <c r="AL29" s="42"/>
      <c r="AM29" s="42" t="s">
        <v>86</v>
      </c>
      <c r="AN29" s="42" t="s">
        <v>7044</v>
      </c>
      <c r="AO29" s="42" t="s">
        <v>88</v>
      </c>
      <c r="AP29" s="48" t="s">
        <v>477</v>
      </c>
      <c r="AQ29" s="41">
        <v>2015</v>
      </c>
      <c r="AR29" s="51"/>
      <c r="AS29" s="42" t="s">
        <v>91</v>
      </c>
      <c r="AT29" s="37" t="s">
        <v>92</v>
      </c>
      <c r="AU29" s="37">
        <v>2686</v>
      </c>
      <c r="AV29" s="40"/>
      <c r="AW29" s="40"/>
      <c r="AX29" s="37"/>
      <c r="AY29" s="37"/>
      <c r="AZ29" s="37"/>
      <c r="BA29" s="40"/>
      <c r="BB29" s="40" t="s">
        <v>145</v>
      </c>
      <c r="BC29" s="40" t="s">
        <v>146</v>
      </c>
      <c r="BD29" s="42">
        <v>3001</v>
      </c>
      <c r="BE29" s="40"/>
      <c r="BF29" s="52"/>
      <c r="BG29" s="93"/>
      <c r="BH29" s="94"/>
      <c r="BI29" s="37"/>
      <c r="BJ29" s="198"/>
      <c r="BK29" s="99"/>
      <c r="BL29" s="95"/>
      <c r="BM29" s="95"/>
    </row>
    <row r="30" s="92" customFormat="1" ht="60" customHeight="1">
      <c r="A30" s="37"/>
      <c r="B30" s="37" t="s">
        <v>62</v>
      </c>
      <c r="C30" s="37" t="s">
        <v>63</v>
      </c>
      <c r="D30" s="56" t="s">
        <v>64</v>
      </c>
      <c r="E30" s="56">
        <v>204</v>
      </c>
      <c r="F30" s="40" t="s">
        <v>1328</v>
      </c>
      <c r="G30" s="40" t="s">
        <v>7552</v>
      </c>
      <c r="H30" s="56"/>
      <c r="I30" s="48" t="s">
        <v>171</v>
      </c>
      <c r="J30" s="40" t="s">
        <v>172</v>
      </c>
      <c r="K30" s="49" t="s">
        <v>131</v>
      </c>
      <c r="L30" s="57" t="s">
        <v>151</v>
      </c>
      <c r="M30" s="40" t="s">
        <v>7553</v>
      </c>
      <c r="N30" s="49" t="s">
        <v>7554</v>
      </c>
      <c r="O30" s="37" t="s">
        <v>75</v>
      </c>
      <c r="P30" s="37" t="s">
        <v>76</v>
      </c>
      <c r="Q30" s="42" t="s">
        <v>137</v>
      </c>
      <c r="R30" s="91">
        <v>42552</v>
      </c>
      <c r="S30" s="44">
        <v>12</v>
      </c>
      <c r="T30" s="45">
        <f t="shared" si="202"/>
        <v>46934.400000000001</v>
      </c>
      <c r="U30" s="46" t="s">
        <v>78</v>
      </c>
      <c r="V30" s="37" t="str">
        <f t="shared" si="204"/>
        <v>к</v>
      </c>
      <c r="W30" s="37" t="str">
        <f t="shared" si="203"/>
        <v>Па</v>
      </c>
      <c r="X30" s="48">
        <v>50</v>
      </c>
      <c r="Y30" s="48" t="s">
        <v>215</v>
      </c>
      <c r="Z30" s="42" t="s">
        <v>139</v>
      </c>
      <c r="AA30" s="56" t="s">
        <v>966</v>
      </c>
      <c r="AB30" s="48"/>
      <c r="AC30" s="42" t="s">
        <v>141</v>
      </c>
      <c r="AD30" s="49">
        <v>60</v>
      </c>
      <c r="AE30" s="91">
        <v>44149</v>
      </c>
      <c r="AF30" s="51">
        <f t="shared" si="197"/>
        <v>45974</v>
      </c>
      <c r="AG30" s="40" t="s">
        <v>82</v>
      </c>
      <c r="AH30" s="40" t="s">
        <v>83</v>
      </c>
      <c r="AI30" s="40" t="s">
        <v>7555</v>
      </c>
      <c r="AJ30" s="40" t="s">
        <v>85</v>
      </c>
      <c r="AK30" s="51" t="str">
        <f t="shared" ca="1" si="198"/>
        <v>поверен</v>
      </c>
      <c r="AL30" s="42"/>
      <c r="AM30" s="42" t="s">
        <v>86</v>
      </c>
      <c r="AN30" s="42" t="s">
        <v>7044</v>
      </c>
      <c r="AO30" s="42" t="s">
        <v>88</v>
      </c>
      <c r="AP30" s="48" t="s">
        <v>7556</v>
      </c>
      <c r="AQ30" s="41">
        <v>2015</v>
      </c>
      <c r="AR30" s="51"/>
      <c r="AS30" s="42" t="s">
        <v>91</v>
      </c>
      <c r="AT30" s="37" t="s">
        <v>92</v>
      </c>
      <c r="AU30" s="37"/>
      <c r="AV30" s="40"/>
      <c r="AW30" s="40"/>
      <c r="AX30" s="37"/>
      <c r="AY30" s="37"/>
      <c r="AZ30" s="37"/>
      <c r="BA30" s="40"/>
      <c r="BB30" s="40" t="s">
        <v>145</v>
      </c>
      <c r="BC30" s="40" t="s">
        <v>146</v>
      </c>
      <c r="BD30" s="42"/>
      <c r="BE30" s="40"/>
      <c r="BF30" s="52"/>
      <c r="BG30" s="93"/>
      <c r="BH30" s="94"/>
      <c r="BI30" s="37"/>
      <c r="BJ30" s="198"/>
      <c r="BK30" s="99"/>
      <c r="BL30" s="95"/>
      <c r="BM30" s="95"/>
    </row>
    <row r="31" s="92" customFormat="1" ht="60" customHeight="1">
      <c r="A31" s="37"/>
      <c r="B31" s="37" t="s">
        <v>62</v>
      </c>
      <c r="C31" s="37" t="s">
        <v>63</v>
      </c>
      <c r="D31" s="56" t="s">
        <v>64</v>
      </c>
      <c r="E31" s="56">
        <v>204</v>
      </c>
      <c r="F31" s="40" t="s">
        <v>1328</v>
      </c>
      <c r="G31" s="40" t="s">
        <v>7552</v>
      </c>
      <c r="H31" s="56"/>
      <c r="I31" s="48" t="s">
        <v>171</v>
      </c>
      <c r="J31" s="40" t="s">
        <v>172</v>
      </c>
      <c r="K31" s="49" t="s">
        <v>131</v>
      </c>
      <c r="L31" s="57" t="s">
        <v>151</v>
      </c>
      <c r="M31" s="40" t="s">
        <v>7553</v>
      </c>
      <c r="N31" s="49" t="s">
        <v>7557</v>
      </c>
      <c r="O31" s="37" t="s">
        <v>75</v>
      </c>
      <c r="P31" s="37" t="s">
        <v>76</v>
      </c>
      <c r="Q31" s="42" t="s">
        <v>137</v>
      </c>
      <c r="R31" s="91">
        <v>42552</v>
      </c>
      <c r="S31" s="44">
        <v>12</v>
      </c>
      <c r="T31" s="45">
        <f t="shared" si="202"/>
        <v>46934.400000000001</v>
      </c>
      <c r="U31" s="46" t="s">
        <v>78</v>
      </c>
      <c r="V31" s="37" t="str">
        <f t="shared" si="204"/>
        <v>к</v>
      </c>
      <c r="W31" s="37" t="str">
        <f t="shared" si="203"/>
        <v>Па</v>
      </c>
      <c r="X31" s="48">
        <v>50</v>
      </c>
      <c r="Y31" s="48" t="s">
        <v>215</v>
      </c>
      <c r="Z31" s="42" t="s">
        <v>139</v>
      </c>
      <c r="AA31" s="56" t="s">
        <v>966</v>
      </c>
      <c r="AB31" s="48"/>
      <c r="AC31" s="42" t="s">
        <v>141</v>
      </c>
      <c r="AD31" s="49">
        <v>60</v>
      </c>
      <c r="AE31" s="91">
        <v>44149</v>
      </c>
      <c r="AF31" s="51">
        <f t="shared" si="197"/>
        <v>45974</v>
      </c>
      <c r="AG31" s="40" t="s">
        <v>82</v>
      </c>
      <c r="AH31" s="40" t="s">
        <v>83</v>
      </c>
      <c r="AI31" s="40" t="s">
        <v>7558</v>
      </c>
      <c r="AJ31" s="40" t="s">
        <v>85</v>
      </c>
      <c r="AK31" s="51" t="str">
        <f t="shared" ca="1" si="198"/>
        <v>поверен</v>
      </c>
      <c r="AL31" s="42"/>
      <c r="AM31" s="42" t="s">
        <v>86</v>
      </c>
      <c r="AN31" s="42" t="s">
        <v>7044</v>
      </c>
      <c r="AO31" s="42" t="s">
        <v>88</v>
      </c>
      <c r="AP31" s="48" t="s">
        <v>7556</v>
      </c>
      <c r="AQ31" s="41">
        <v>2015</v>
      </c>
      <c r="AR31" s="51"/>
      <c r="AS31" s="42" t="s">
        <v>91</v>
      </c>
      <c r="AT31" s="37" t="s">
        <v>92</v>
      </c>
      <c r="AU31" s="37"/>
      <c r="AV31" s="40"/>
      <c r="AW31" s="40"/>
      <c r="AX31" s="37"/>
      <c r="AY31" s="37"/>
      <c r="AZ31" s="37"/>
      <c r="BA31" s="40"/>
      <c r="BB31" s="40" t="s">
        <v>145</v>
      </c>
      <c r="BC31" s="40" t="s">
        <v>146</v>
      </c>
      <c r="BD31" s="42"/>
      <c r="BE31" s="40"/>
      <c r="BF31" s="52"/>
      <c r="BG31" s="93"/>
      <c r="BH31" s="94"/>
      <c r="BI31" s="37"/>
      <c r="BJ31" s="198"/>
      <c r="BK31" s="99"/>
      <c r="BL31" s="95"/>
      <c r="BM31" s="95"/>
    </row>
    <row r="32" s="92" customFormat="1" ht="60" customHeight="1">
      <c r="A32" s="37"/>
      <c r="B32" s="37" t="s">
        <v>62</v>
      </c>
      <c r="C32" s="37" t="s">
        <v>63</v>
      </c>
      <c r="D32" s="56" t="s">
        <v>64</v>
      </c>
      <c r="E32" s="56" t="s">
        <v>7496</v>
      </c>
      <c r="F32" s="40" t="s">
        <v>1328</v>
      </c>
      <c r="G32" s="40" t="s">
        <v>7559</v>
      </c>
      <c r="H32" s="56" t="s">
        <v>7560</v>
      </c>
      <c r="I32" s="48" t="s">
        <v>316</v>
      </c>
      <c r="J32" s="40" t="s">
        <v>346</v>
      </c>
      <c r="K32" s="49" t="s">
        <v>318</v>
      </c>
      <c r="L32" s="49" t="s">
        <v>319</v>
      </c>
      <c r="M32" s="40" t="s">
        <v>7561</v>
      </c>
      <c r="N32" s="49" t="s">
        <v>7562</v>
      </c>
      <c r="O32" s="37" t="s">
        <v>322</v>
      </c>
      <c r="P32" s="37" t="s">
        <v>323</v>
      </c>
      <c r="Q32" s="42" t="s">
        <v>289</v>
      </c>
      <c r="R32" s="91" t="s">
        <v>7563</v>
      </c>
      <c r="S32" s="48">
        <v>12</v>
      </c>
      <c r="T32" s="45" t="e">
        <f t="shared" si="202"/>
        <v>#VALUE!</v>
      </c>
      <c r="U32" s="46" t="s">
        <v>7564</v>
      </c>
      <c r="V32" s="37" t="str">
        <f t="shared" si="204"/>
        <v/>
      </c>
      <c r="W32" s="37" t="str">
        <f t="shared" si="203"/>
        <v>мм</v>
      </c>
      <c r="X32" s="48">
        <v>3000</v>
      </c>
      <c r="Y32" s="48"/>
      <c r="Z32" s="42" t="s">
        <v>994</v>
      </c>
      <c r="AA32" s="56" t="s">
        <v>326</v>
      </c>
      <c r="AB32" s="48" t="s">
        <v>325</v>
      </c>
      <c r="AC32" s="42" t="s">
        <v>325</v>
      </c>
      <c r="AD32" s="49">
        <v>48</v>
      </c>
      <c r="AE32" s="50">
        <v>43979</v>
      </c>
      <c r="AF32" s="51">
        <f t="shared" si="197"/>
        <v>45439</v>
      </c>
      <c r="AG32" s="40" t="s">
        <v>82</v>
      </c>
      <c r="AH32" s="40" t="s">
        <v>83</v>
      </c>
      <c r="AI32" s="37" t="s">
        <v>7565</v>
      </c>
      <c r="AJ32" s="40" t="s">
        <v>773</v>
      </c>
      <c r="AK32" s="51" t="str">
        <f t="shared" ca="1" si="198"/>
        <v>ЗАМЕНИТЬ</v>
      </c>
      <c r="AL32" s="42"/>
      <c r="AM32" s="42" t="s">
        <v>86</v>
      </c>
      <c r="AN32" s="42" t="s">
        <v>7044</v>
      </c>
      <c r="AO32" s="42" t="s">
        <v>88</v>
      </c>
      <c r="AP32" s="48" t="s">
        <v>7566</v>
      </c>
      <c r="AQ32" s="41">
        <v>2015</v>
      </c>
      <c r="AR32" s="51"/>
      <c r="AS32" s="42" t="s">
        <v>91</v>
      </c>
      <c r="AT32" s="37" t="s">
        <v>92</v>
      </c>
      <c r="AU32" s="37">
        <v>2693</v>
      </c>
      <c r="AV32" s="40"/>
      <c r="AW32" s="40"/>
      <c r="AX32" s="37"/>
      <c r="AY32" s="37"/>
      <c r="AZ32" s="37"/>
      <c r="BA32" s="40" t="s">
        <v>343</v>
      </c>
      <c r="BB32" s="40" t="s">
        <v>329</v>
      </c>
      <c r="BC32" s="40" t="s">
        <v>298</v>
      </c>
      <c r="BD32" s="42">
        <v>2971</v>
      </c>
      <c r="BE32" s="40"/>
      <c r="BF32" s="52"/>
      <c r="BG32" s="93"/>
      <c r="BH32" s="94"/>
      <c r="BI32" s="37"/>
      <c r="BJ32" s="198"/>
      <c r="BK32" s="99"/>
      <c r="BL32" s="95"/>
      <c r="BM32" s="95"/>
    </row>
    <row r="33" s="92" customFormat="1" ht="60" customHeight="1">
      <c r="A33" s="37"/>
      <c r="B33" s="37" t="s">
        <v>62</v>
      </c>
      <c r="C33" s="37" t="s">
        <v>63</v>
      </c>
      <c r="D33" s="56" t="s">
        <v>64</v>
      </c>
      <c r="E33" s="56">
        <v>204</v>
      </c>
      <c r="F33" s="40" t="s">
        <v>1328</v>
      </c>
      <c r="G33" s="40" t="s">
        <v>7559</v>
      </c>
      <c r="H33" s="56" t="s">
        <v>7567</v>
      </c>
      <c r="I33" s="48" t="s">
        <v>316</v>
      </c>
      <c r="J33" s="40" t="s">
        <v>317</v>
      </c>
      <c r="K33" s="49" t="s">
        <v>318</v>
      </c>
      <c r="L33" s="49" t="s">
        <v>319</v>
      </c>
      <c r="M33" s="40" t="s">
        <v>7561</v>
      </c>
      <c r="N33" s="49" t="s">
        <v>7568</v>
      </c>
      <c r="O33" s="37" t="s">
        <v>322</v>
      </c>
      <c r="P33" s="37" t="s">
        <v>323</v>
      </c>
      <c r="Q33" s="42" t="s">
        <v>289</v>
      </c>
      <c r="R33" s="91" t="s">
        <v>7563</v>
      </c>
      <c r="S33" s="48">
        <v>12</v>
      </c>
      <c r="T33" s="45" t="e">
        <f t="shared" si="202"/>
        <v>#VALUE!</v>
      </c>
      <c r="U33" s="46" t="s">
        <v>7564</v>
      </c>
      <c r="V33" s="37" t="str">
        <f t="shared" si="204"/>
        <v/>
      </c>
      <c r="W33" s="37" t="str">
        <f t="shared" si="203"/>
        <v>мм</v>
      </c>
      <c r="X33" s="48">
        <v>3000</v>
      </c>
      <c r="Y33" s="48"/>
      <c r="Z33" s="42" t="s">
        <v>994</v>
      </c>
      <c r="AA33" s="56" t="s">
        <v>326</v>
      </c>
      <c r="AB33" s="48" t="s">
        <v>325</v>
      </c>
      <c r="AC33" s="42" t="s">
        <v>325</v>
      </c>
      <c r="AD33" s="49">
        <v>48</v>
      </c>
      <c r="AE33" s="91">
        <v>45241</v>
      </c>
      <c r="AF33" s="51">
        <f t="shared" si="197"/>
        <v>46701</v>
      </c>
      <c r="AG33" s="40" t="s">
        <v>82</v>
      </c>
      <c r="AH33" s="40" t="s">
        <v>83</v>
      </c>
      <c r="AI33" s="42" t="s">
        <v>7569</v>
      </c>
      <c r="AJ33" s="40" t="s">
        <v>143</v>
      </c>
      <c r="AK33" s="51" t="str">
        <f t="shared" ca="1" si="198"/>
        <v>поверен</v>
      </c>
      <c r="AL33" s="42"/>
      <c r="AM33" s="42" t="s">
        <v>86</v>
      </c>
      <c r="AN33" s="42" t="s">
        <v>7044</v>
      </c>
      <c r="AO33" s="42" t="s">
        <v>88</v>
      </c>
      <c r="AP33" s="48" t="s">
        <v>477</v>
      </c>
      <c r="AQ33" s="41">
        <v>2016</v>
      </c>
      <c r="AR33" s="51"/>
      <c r="AS33" s="42" t="s">
        <v>91</v>
      </c>
      <c r="AT33" s="37" t="s">
        <v>92</v>
      </c>
      <c r="AU33" s="37">
        <v>2694</v>
      </c>
      <c r="AV33" s="40"/>
      <c r="AW33" s="40"/>
      <c r="AX33" s="37"/>
      <c r="AY33" s="37"/>
      <c r="AZ33" s="37"/>
      <c r="BA33" s="40" t="s">
        <v>122</v>
      </c>
      <c r="BB33" s="40" t="s">
        <v>329</v>
      </c>
      <c r="BC33" s="40" t="s">
        <v>298</v>
      </c>
      <c r="BD33" s="42">
        <v>2971</v>
      </c>
      <c r="BE33" s="40"/>
      <c r="BF33" s="52"/>
      <c r="BG33" s="93"/>
      <c r="BH33" s="94"/>
      <c r="BI33" s="37"/>
      <c r="BJ33" s="198"/>
      <c r="BK33" s="99"/>
      <c r="BL33" s="95" t="s">
        <v>7145</v>
      </c>
      <c r="BM33" s="95"/>
    </row>
    <row r="34" s="92" customFormat="1" ht="60" customHeight="1">
      <c r="A34" s="37"/>
      <c r="B34" s="37" t="s">
        <v>62</v>
      </c>
      <c r="C34" s="37" t="s">
        <v>63</v>
      </c>
      <c r="D34" s="56" t="s">
        <v>64</v>
      </c>
      <c r="E34" s="56">
        <v>204</v>
      </c>
      <c r="F34" s="40" t="s">
        <v>1328</v>
      </c>
      <c r="G34" s="40" t="s">
        <v>7570</v>
      </c>
      <c r="H34" s="56" t="s">
        <v>7567</v>
      </c>
      <c r="I34" s="48" t="s">
        <v>316</v>
      </c>
      <c r="J34" s="40" t="s">
        <v>346</v>
      </c>
      <c r="K34" s="49" t="s">
        <v>318</v>
      </c>
      <c r="L34" s="49" t="s">
        <v>319</v>
      </c>
      <c r="M34" s="40" t="s">
        <v>7571</v>
      </c>
      <c r="N34" s="49" t="s">
        <v>7572</v>
      </c>
      <c r="O34" s="37" t="s">
        <v>322</v>
      </c>
      <c r="P34" s="37" t="s">
        <v>323</v>
      </c>
      <c r="Q34" s="42" t="s">
        <v>289</v>
      </c>
      <c r="R34" s="91" t="s">
        <v>7563</v>
      </c>
      <c r="S34" s="48">
        <v>12</v>
      </c>
      <c r="T34" s="45" t="e">
        <f t="shared" si="202"/>
        <v>#VALUE!</v>
      </c>
      <c r="U34" s="46" t="s">
        <v>1831</v>
      </c>
      <c r="V34" s="37" t="str">
        <f t="shared" si="204"/>
        <v/>
      </c>
      <c r="W34" s="37" t="str">
        <f t="shared" si="203"/>
        <v>мм</v>
      </c>
      <c r="X34" s="48">
        <v>3400</v>
      </c>
      <c r="Y34" s="48"/>
      <c r="Z34" s="42" t="s">
        <v>994</v>
      </c>
      <c r="AA34" s="56" t="s">
        <v>326</v>
      </c>
      <c r="AB34" s="48" t="s">
        <v>325</v>
      </c>
      <c r="AC34" s="42" t="s">
        <v>325</v>
      </c>
      <c r="AD34" s="49">
        <v>48</v>
      </c>
      <c r="AE34" s="50">
        <v>43979</v>
      </c>
      <c r="AF34" s="51">
        <f t="shared" si="197"/>
        <v>45439</v>
      </c>
      <c r="AG34" s="40" t="s">
        <v>82</v>
      </c>
      <c r="AH34" s="40" t="s">
        <v>83</v>
      </c>
      <c r="AI34" s="37" t="s">
        <v>7573</v>
      </c>
      <c r="AJ34" s="40" t="s">
        <v>773</v>
      </c>
      <c r="AK34" s="51" t="str">
        <f t="shared" ca="1" si="198"/>
        <v>ЗАМЕНИТЬ</v>
      </c>
      <c r="AL34" s="42"/>
      <c r="AM34" s="42" t="s">
        <v>86</v>
      </c>
      <c r="AN34" s="42" t="s">
        <v>7044</v>
      </c>
      <c r="AO34" s="42" t="s">
        <v>88</v>
      </c>
      <c r="AP34" s="48" t="s">
        <v>7574</v>
      </c>
      <c r="AQ34" s="41">
        <v>2015</v>
      </c>
      <c r="AR34" s="51"/>
      <c r="AS34" s="42" t="s">
        <v>91</v>
      </c>
      <c r="AT34" s="37" t="s">
        <v>92</v>
      </c>
      <c r="AU34" s="37">
        <v>2695</v>
      </c>
      <c r="AV34" s="40"/>
      <c r="AW34" s="40"/>
      <c r="AX34" s="37"/>
      <c r="AY34" s="37"/>
      <c r="AZ34" s="37"/>
      <c r="BA34" s="40" t="s">
        <v>221</v>
      </c>
      <c r="BB34" s="40" t="s">
        <v>329</v>
      </c>
      <c r="BC34" s="40" t="s">
        <v>298</v>
      </c>
      <c r="BD34" s="42">
        <v>2971</v>
      </c>
      <c r="BE34" s="40"/>
      <c r="BF34" s="52"/>
      <c r="BG34" s="93"/>
      <c r="BH34" s="94"/>
      <c r="BI34" s="37"/>
      <c r="BJ34" s="198"/>
      <c r="BK34" s="99"/>
      <c r="BL34" s="95"/>
      <c r="BM34" s="95"/>
    </row>
    <row r="35" s="92" customFormat="1" ht="60" customHeight="1">
      <c r="A35" s="37"/>
      <c r="B35" s="37" t="s">
        <v>62</v>
      </c>
      <c r="C35" s="37" t="s">
        <v>63</v>
      </c>
      <c r="D35" s="56" t="s">
        <v>64</v>
      </c>
      <c r="E35" s="56">
        <v>204</v>
      </c>
      <c r="F35" s="40" t="s">
        <v>1328</v>
      </c>
      <c r="G35" s="40" t="s">
        <v>3009</v>
      </c>
      <c r="H35" s="56" t="s">
        <v>7575</v>
      </c>
      <c r="I35" s="48" t="s">
        <v>316</v>
      </c>
      <c r="J35" s="40" t="s">
        <v>317</v>
      </c>
      <c r="K35" s="49" t="s">
        <v>318</v>
      </c>
      <c r="L35" s="49">
        <v>5300</v>
      </c>
      <c r="M35" s="40" t="s">
        <v>7571</v>
      </c>
      <c r="N35" s="49" t="s">
        <v>7576</v>
      </c>
      <c r="O35" s="37" t="s">
        <v>322</v>
      </c>
      <c r="P35" s="37" t="s">
        <v>323</v>
      </c>
      <c r="Q35" s="42" t="s">
        <v>289</v>
      </c>
      <c r="R35" s="91">
        <v>42416</v>
      </c>
      <c r="S35" s="48">
        <v>12</v>
      </c>
      <c r="T35" s="45">
        <f t="shared" si="202"/>
        <v>46798.400000000001</v>
      </c>
      <c r="U35" s="46" t="s">
        <v>1831</v>
      </c>
      <c r="V35" s="37" t="str">
        <f t="shared" si="204"/>
        <v/>
      </c>
      <c r="W35" s="37" t="str">
        <f t="shared" si="203"/>
        <v>мм</v>
      </c>
      <c r="X35" s="48">
        <v>3400</v>
      </c>
      <c r="Y35" s="48"/>
      <c r="Z35" s="42" t="s">
        <v>994</v>
      </c>
      <c r="AA35" s="56" t="s">
        <v>326</v>
      </c>
      <c r="AB35" s="48" t="s">
        <v>325</v>
      </c>
      <c r="AC35" s="42" t="s">
        <v>325</v>
      </c>
      <c r="AD35" s="49">
        <v>48</v>
      </c>
      <c r="AE35" s="91">
        <v>45128</v>
      </c>
      <c r="AF35" s="51">
        <f t="shared" si="197"/>
        <v>46588</v>
      </c>
      <c r="AG35" s="40" t="s">
        <v>82</v>
      </c>
      <c r="AH35" s="40" t="s">
        <v>83</v>
      </c>
      <c r="AI35" s="42" t="s">
        <v>7577</v>
      </c>
      <c r="AJ35" s="40" t="s">
        <v>143</v>
      </c>
      <c r="AK35" s="51" t="str">
        <f t="shared" ca="1" si="198"/>
        <v>поверен</v>
      </c>
      <c r="AL35" s="42"/>
      <c r="AM35" s="42" t="s">
        <v>86</v>
      </c>
      <c r="AN35" s="42" t="s">
        <v>7044</v>
      </c>
      <c r="AO35" s="42" t="s">
        <v>88</v>
      </c>
      <c r="AP35" s="48" t="s">
        <v>454</v>
      </c>
      <c r="AQ35" s="41">
        <v>2015</v>
      </c>
      <c r="AR35" s="51"/>
      <c r="AS35" s="42" t="s">
        <v>91</v>
      </c>
      <c r="AT35" s="37" t="s">
        <v>92</v>
      </c>
      <c r="AU35" s="37">
        <v>2696</v>
      </c>
      <c r="AV35" s="40"/>
      <c r="AW35" s="40"/>
      <c r="AX35" s="37"/>
      <c r="AY35" s="37"/>
      <c r="AZ35" s="37"/>
      <c r="BA35" s="40"/>
      <c r="BB35" s="40" t="s">
        <v>329</v>
      </c>
      <c r="BC35" s="40" t="s">
        <v>298</v>
      </c>
      <c r="BD35" s="42">
        <v>2971</v>
      </c>
      <c r="BE35" s="40"/>
      <c r="BF35" s="52"/>
      <c r="BG35" s="93" t="s">
        <v>405</v>
      </c>
      <c r="BH35" s="94"/>
      <c r="BI35" s="37"/>
      <c r="BJ35" s="198"/>
      <c r="BK35" s="99"/>
      <c r="BL35" s="95"/>
      <c r="BM35" s="95"/>
    </row>
    <row r="36" s="92" customFormat="1" ht="60" customHeight="1">
      <c r="A36" s="37"/>
      <c r="B36" s="37" t="s">
        <v>62</v>
      </c>
      <c r="C36" s="37" t="s">
        <v>63</v>
      </c>
      <c r="D36" s="56" t="s">
        <v>64</v>
      </c>
      <c r="E36" s="56">
        <v>204</v>
      </c>
      <c r="F36" s="40" t="s">
        <v>1328</v>
      </c>
      <c r="G36" s="40" t="s">
        <v>7578</v>
      </c>
      <c r="H36" s="56" t="s">
        <v>7579</v>
      </c>
      <c r="I36" s="37" t="s">
        <v>7580</v>
      </c>
      <c r="J36" s="37" t="s">
        <v>7581</v>
      </c>
      <c r="K36" s="37" t="s">
        <v>7582</v>
      </c>
      <c r="L36" s="37" t="s">
        <v>7583</v>
      </c>
      <c r="M36" s="37" t="s">
        <v>7584</v>
      </c>
      <c r="N36" s="37" t="s">
        <v>7585</v>
      </c>
      <c r="O36" s="37" t="s">
        <v>7586</v>
      </c>
      <c r="P36" s="37" t="s">
        <v>154</v>
      </c>
      <c r="Q36" s="42" t="s">
        <v>398</v>
      </c>
      <c r="R36" s="91">
        <v>42431</v>
      </c>
      <c r="S36" s="44"/>
      <c r="T36" s="45"/>
      <c r="U36" s="46" t="s">
        <v>100</v>
      </c>
      <c r="V36" s="37"/>
      <c r="W36" s="37" t="s">
        <v>141</v>
      </c>
      <c r="X36" s="48">
        <v>100</v>
      </c>
      <c r="Y36" s="48"/>
      <c r="Z36" s="42" t="s">
        <v>141</v>
      </c>
      <c r="AA36" s="37" t="s">
        <v>7587</v>
      </c>
      <c r="AB36" s="48"/>
      <c r="AC36" s="42" t="s">
        <v>141</v>
      </c>
      <c r="AD36" s="49">
        <v>12</v>
      </c>
      <c r="AE36" s="50">
        <v>45332</v>
      </c>
      <c r="AF36" s="51">
        <f t="shared" si="197"/>
        <v>45697</v>
      </c>
      <c r="AG36" s="40" t="s">
        <v>82</v>
      </c>
      <c r="AH36" s="40" t="s">
        <v>83</v>
      </c>
      <c r="AI36" s="42" t="s">
        <v>2424</v>
      </c>
      <c r="AJ36" s="40" t="s">
        <v>295</v>
      </c>
      <c r="AK36" s="51" t="str">
        <f ca="1">IF(AE36=0,"нет данных",IF(TODAY()&lt;AF36-30,"поверен",IF(TODAY()&gt;AF36,"ПРОСРОЧЕН")))</f>
        <v>ПРОСРОЧЕН</v>
      </c>
      <c r="AL36" s="42"/>
      <c r="AM36" s="42" t="s">
        <v>86</v>
      </c>
      <c r="AN36" s="42" t="s">
        <v>7044</v>
      </c>
      <c r="AO36" s="42"/>
      <c r="AP36" s="48"/>
      <c r="AQ36" s="41"/>
      <c r="AR36" s="51"/>
      <c r="AS36" s="42"/>
      <c r="AT36" s="37"/>
      <c r="AU36" s="37"/>
      <c r="AV36" s="40"/>
      <c r="AW36" s="40"/>
      <c r="AX36" s="37"/>
      <c r="AY36" s="37"/>
      <c r="AZ36" s="37"/>
      <c r="BA36" s="40"/>
      <c r="BB36" s="40" t="s">
        <v>7588</v>
      </c>
      <c r="BC36" s="40" t="s">
        <v>404</v>
      </c>
      <c r="BD36" s="42">
        <v>3171</v>
      </c>
      <c r="BE36" s="40"/>
      <c r="BF36" s="52"/>
      <c r="BG36" s="93" t="s">
        <v>2218</v>
      </c>
      <c r="BH36" s="94"/>
      <c r="BI36" s="37"/>
      <c r="BJ36" s="198"/>
      <c r="BK36" s="99"/>
      <c r="BL36" s="95"/>
      <c r="BM36" s="95"/>
    </row>
    <row r="37" s="99" customFormat="1" ht="60" customHeight="1">
      <c r="A37" s="37"/>
      <c r="B37" s="37" t="s">
        <v>62</v>
      </c>
      <c r="C37" s="37" t="s">
        <v>63</v>
      </c>
      <c r="D37" s="56" t="s">
        <v>64</v>
      </c>
      <c r="E37" s="56">
        <v>204</v>
      </c>
      <c r="F37" s="40" t="s">
        <v>1328</v>
      </c>
      <c r="G37" s="40" t="s">
        <v>7578</v>
      </c>
      <c r="H37" s="56" t="s">
        <v>7579</v>
      </c>
      <c r="I37" s="37" t="s">
        <v>7580</v>
      </c>
      <c r="J37" s="37" t="s">
        <v>7581</v>
      </c>
      <c r="K37" s="37" t="s">
        <v>7582</v>
      </c>
      <c r="L37" s="37" t="s">
        <v>7583</v>
      </c>
      <c r="M37" s="37" t="s">
        <v>7584</v>
      </c>
      <c r="N37" s="37" t="s">
        <v>7589</v>
      </c>
      <c r="O37" s="37" t="s">
        <v>7586</v>
      </c>
      <c r="P37" s="37" t="s">
        <v>154</v>
      </c>
      <c r="Q37" s="42" t="s">
        <v>398</v>
      </c>
      <c r="R37" s="91">
        <v>42431</v>
      </c>
      <c r="S37" s="44"/>
      <c r="T37" s="40"/>
      <c r="U37" s="56" t="s">
        <v>100</v>
      </c>
      <c r="V37" s="37"/>
      <c r="W37" s="37" t="s">
        <v>141</v>
      </c>
      <c r="X37" s="48">
        <v>100</v>
      </c>
      <c r="Y37" s="48"/>
      <c r="Z37" s="42" t="s">
        <v>141</v>
      </c>
      <c r="AA37" s="37" t="s">
        <v>7587</v>
      </c>
      <c r="AB37" s="48"/>
      <c r="AC37" s="42" t="s">
        <v>141</v>
      </c>
      <c r="AD37" s="49">
        <v>12</v>
      </c>
      <c r="AE37" s="50">
        <v>45035</v>
      </c>
      <c r="AF37" s="51">
        <f t="shared" si="197"/>
        <v>45400</v>
      </c>
      <c r="AG37" s="40" t="s">
        <v>82</v>
      </c>
      <c r="AH37" s="40" t="s">
        <v>83</v>
      </c>
      <c r="AI37" s="42" t="s">
        <v>7590</v>
      </c>
      <c r="AJ37" s="40" t="s">
        <v>295</v>
      </c>
      <c r="AK37" s="51" t="str">
        <f ca="1">IF(AE37=0,"нет данных",IF(TODAY()&lt;AF37-30,"поверен",IF(TODAY()&gt;AF37,"ЗАМЕНИТЬ","ПРОСРОЧЕН")))</f>
        <v>ЗАМЕНИТЬ</v>
      </c>
      <c r="AM37" s="42" t="s">
        <v>86</v>
      </c>
      <c r="AN37" s="42" t="s">
        <v>7044</v>
      </c>
      <c r="AO37" s="37" t="s">
        <v>88</v>
      </c>
      <c r="BF37" s="198"/>
      <c r="BG37" s="37" t="s">
        <v>1822</v>
      </c>
      <c r="BI37" s="37"/>
      <c r="BJ37" s="198"/>
      <c r="BL37" s="1"/>
      <c r="BM37" s="1"/>
      <c r="BN37" s="1206"/>
    </row>
    <row r="38" s="95" customFormat="1" ht="60" customHeight="1">
      <c r="A38" s="58"/>
      <c r="B38" s="58" t="s">
        <v>62</v>
      </c>
      <c r="C38" s="58" t="s">
        <v>63</v>
      </c>
      <c r="D38" s="59" t="s">
        <v>64</v>
      </c>
      <c r="E38" s="59" t="s">
        <v>7591</v>
      </c>
      <c r="F38" s="62" t="s">
        <v>1328</v>
      </c>
      <c r="G38" s="62" t="s">
        <v>7592</v>
      </c>
      <c r="H38" s="59" t="s">
        <v>7593</v>
      </c>
      <c r="I38" s="63" t="s">
        <v>930</v>
      </c>
      <c r="J38" s="62" t="s">
        <v>931</v>
      </c>
      <c r="K38" s="64" t="s">
        <v>932</v>
      </c>
      <c r="L38" s="64" t="s">
        <v>933</v>
      </c>
      <c r="M38" s="62" t="s">
        <v>933</v>
      </c>
      <c r="N38" s="64">
        <v>2349124</v>
      </c>
      <c r="O38" s="58" t="s">
        <v>1098</v>
      </c>
      <c r="P38" s="58" t="s">
        <v>76</v>
      </c>
      <c r="Q38" s="66" t="s">
        <v>77</v>
      </c>
      <c r="R38" s="116"/>
      <c r="S38" s="68">
        <v>15</v>
      </c>
      <c r="T38" s="69">
        <f t="shared" si="202"/>
        <v>5478</v>
      </c>
      <c r="U38" s="59"/>
      <c r="V38" s="58"/>
      <c r="W38" s="58"/>
      <c r="X38" s="63"/>
      <c r="Y38" s="63"/>
      <c r="Z38" s="66"/>
      <c r="AA38" s="58" t="s">
        <v>101</v>
      </c>
      <c r="AB38" s="63"/>
      <c r="AC38" s="66" t="s">
        <v>81</v>
      </c>
      <c r="AD38" s="64">
        <v>48</v>
      </c>
      <c r="AE38" s="72">
        <v>43839</v>
      </c>
      <c r="AF38" s="73">
        <f t="shared" si="197"/>
        <v>45299</v>
      </c>
      <c r="AG38" s="62" t="s">
        <v>82</v>
      </c>
      <c r="AH38" s="62" t="s">
        <v>83</v>
      </c>
      <c r="AI38" s="66" t="s">
        <v>7594</v>
      </c>
      <c r="AJ38" s="62" t="s">
        <v>114</v>
      </c>
      <c r="AK38" s="73" t="str">
        <f ca="1">IF(AE38=0,"нет данных",IF(TODAY()&lt;AF38-30,"поверен",IF(TODAY()&gt;AF38,"ПРОСРОЧЕН")))</f>
        <v>ПРОСРОЧЕН</v>
      </c>
      <c r="AL38" s="66"/>
      <c r="AM38" s="66" t="s">
        <v>86</v>
      </c>
      <c r="AN38" s="66" t="s">
        <v>7044</v>
      </c>
      <c r="AO38" s="66" t="s">
        <v>88</v>
      </c>
      <c r="AP38" s="63"/>
      <c r="AQ38" s="74"/>
      <c r="AR38" s="73"/>
      <c r="AS38" s="66"/>
      <c r="AT38" s="58"/>
      <c r="AU38" s="58"/>
      <c r="AV38" s="62"/>
      <c r="AW38" s="62"/>
      <c r="AX38" s="58"/>
      <c r="AY38" s="58"/>
      <c r="AZ38" s="58"/>
      <c r="BA38" s="62"/>
      <c r="BB38" s="62" t="s">
        <v>93</v>
      </c>
      <c r="BC38" s="62" t="s">
        <v>94</v>
      </c>
      <c r="BD38" s="66">
        <v>3201</v>
      </c>
      <c r="BE38" s="62"/>
      <c r="BF38" s="75"/>
      <c r="BG38" s="127"/>
      <c r="BH38" s="128"/>
      <c r="BI38" s="58"/>
      <c r="BJ38" s="518"/>
      <c r="BK38" s="507"/>
    </row>
    <row r="39" s="95" customFormat="1" ht="60" customHeight="1">
      <c r="A39" s="58"/>
      <c r="B39" s="58" t="s">
        <v>62</v>
      </c>
      <c r="C39" s="58" t="s">
        <v>63</v>
      </c>
      <c r="D39" s="59" t="s">
        <v>64</v>
      </c>
      <c r="E39" s="59" t="s">
        <v>7591</v>
      </c>
      <c r="F39" s="62" t="s">
        <v>1328</v>
      </c>
      <c r="G39" s="62" t="s">
        <v>7592</v>
      </c>
      <c r="H39" s="59" t="s">
        <v>7593</v>
      </c>
      <c r="I39" s="63" t="s">
        <v>69</v>
      </c>
      <c r="J39" s="62" t="s">
        <v>106</v>
      </c>
      <c r="K39" s="58" t="s">
        <v>71</v>
      </c>
      <c r="L39" s="58" t="s">
        <v>72</v>
      </c>
      <c r="M39" s="62" t="s">
        <v>73</v>
      </c>
      <c r="N39" s="64">
        <v>2349122</v>
      </c>
      <c r="O39" s="58" t="s">
        <v>75</v>
      </c>
      <c r="P39" s="58" t="s">
        <v>76</v>
      </c>
      <c r="Q39" s="66" t="s">
        <v>77</v>
      </c>
      <c r="R39" s="116">
        <v>42716</v>
      </c>
      <c r="S39" s="68">
        <v>15</v>
      </c>
      <c r="T39" s="69">
        <f t="shared" si="202"/>
        <v>48194</v>
      </c>
      <c r="U39" s="59" t="s">
        <v>100</v>
      </c>
      <c r="V39" s="58" t="str">
        <f t="shared" si="204"/>
        <v/>
      </c>
      <c r="W39" s="58" t="str">
        <f t="shared" si="203"/>
        <v>°С</v>
      </c>
      <c r="X39" s="63">
        <v>60</v>
      </c>
      <c r="Y39" s="63"/>
      <c r="Z39" s="66" t="s">
        <v>79</v>
      </c>
      <c r="AA39" s="58" t="s">
        <v>101</v>
      </c>
      <c r="AB39" s="63"/>
      <c r="AC39" s="66" t="s">
        <v>81</v>
      </c>
      <c r="AD39" s="64">
        <v>60</v>
      </c>
      <c r="AE39" s="72">
        <v>43664</v>
      </c>
      <c r="AF39" s="73">
        <f t="shared" si="197"/>
        <v>45490</v>
      </c>
      <c r="AG39" s="62" t="s">
        <v>82</v>
      </c>
      <c r="AH39" s="62" t="s">
        <v>83</v>
      </c>
      <c r="AI39" s="66" t="s">
        <v>7595</v>
      </c>
      <c r="AJ39" s="62" t="s">
        <v>7596</v>
      </c>
      <c r="AK39" s="73" t="str">
        <f t="shared" ref="AK39:AK41" ca="1" si="205">IF(AE39=0,"нет данных",IF(TODAY()&lt;AF39-30,"поверен",IF(TODAY()&gt;AF39,"ЗАМЕНИТЬ","ПРОСРОЧЕН")))</f>
        <v>ЗАМЕНИТЬ</v>
      </c>
      <c r="AL39" s="66"/>
      <c r="AM39" s="66" t="s">
        <v>86</v>
      </c>
      <c r="AN39" s="66" t="s">
        <v>7044</v>
      </c>
      <c r="AO39" s="66" t="s">
        <v>88</v>
      </c>
      <c r="AP39" s="63" t="s">
        <v>477</v>
      </c>
      <c r="AQ39" s="74"/>
      <c r="AR39" s="73"/>
      <c r="AS39" s="66" t="s">
        <v>91</v>
      </c>
      <c r="AT39" s="58" t="s">
        <v>385</v>
      </c>
      <c r="AU39" s="58">
        <v>3400</v>
      </c>
      <c r="AV39" s="62"/>
      <c r="AW39" s="62"/>
      <c r="AX39" s="58"/>
      <c r="AY39" s="58"/>
      <c r="AZ39" s="58"/>
      <c r="BA39" s="62"/>
      <c r="BB39" s="62" t="s">
        <v>93</v>
      </c>
      <c r="BC39" s="62" t="s">
        <v>94</v>
      </c>
      <c r="BD39" s="66">
        <v>3201</v>
      </c>
      <c r="BE39" s="62"/>
      <c r="BF39" s="75"/>
      <c r="BG39" s="127"/>
      <c r="BH39" s="128"/>
      <c r="BI39" s="58"/>
      <c r="BJ39" s="518"/>
      <c r="BK39" s="507"/>
    </row>
    <row r="40" s="95" customFormat="1" ht="60" customHeight="1">
      <c r="A40" s="58"/>
      <c r="B40" s="58" t="s">
        <v>62</v>
      </c>
      <c r="C40" s="58" t="s">
        <v>63</v>
      </c>
      <c r="D40" s="59" t="s">
        <v>64</v>
      </c>
      <c r="E40" s="59">
        <v>214</v>
      </c>
      <c r="F40" s="62" t="s">
        <v>1328</v>
      </c>
      <c r="G40" s="62" t="s">
        <v>7597</v>
      </c>
      <c r="H40" s="59" t="s">
        <v>7598</v>
      </c>
      <c r="I40" s="63" t="s">
        <v>930</v>
      </c>
      <c r="J40" s="62" t="s">
        <v>931</v>
      </c>
      <c r="K40" s="64" t="s">
        <v>932</v>
      </c>
      <c r="L40" s="58" t="s">
        <v>933</v>
      </c>
      <c r="M40" s="64" t="s">
        <v>933</v>
      </c>
      <c r="N40" s="64">
        <v>2349125</v>
      </c>
      <c r="O40" s="58" t="s">
        <v>1098</v>
      </c>
      <c r="P40" s="58" t="s">
        <v>76</v>
      </c>
      <c r="Q40" s="66" t="s">
        <v>77</v>
      </c>
      <c r="R40" s="116">
        <v>2016</v>
      </c>
      <c r="S40" s="68">
        <v>15</v>
      </c>
      <c r="T40" s="69">
        <f t="shared" si="202"/>
        <v>7494</v>
      </c>
      <c r="U40" s="59" t="s">
        <v>78</v>
      </c>
      <c r="V40" s="58"/>
      <c r="W40" s="66" t="s">
        <v>79</v>
      </c>
      <c r="X40" s="63">
        <v>450</v>
      </c>
      <c r="Y40" s="63"/>
      <c r="Z40" s="66" t="s">
        <v>79</v>
      </c>
      <c r="AA40" s="58" t="s">
        <v>1653</v>
      </c>
      <c r="AB40" s="63"/>
      <c r="AC40" s="66"/>
      <c r="AD40" s="64">
        <v>48</v>
      </c>
      <c r="AE40" s="72">
        <v>44152</v>
      </c>
      <c r="AF40" s="73">
        <f t="shared" si="197"/>
        <v>45612</v>
      </c>
      <c r="AG40" s="62" t="s">
        <v>82</v>
      </c>
      <c r="AH40" s="62" t="s">
        <v>83</v>
      </c>
      <c r="AI40" s="66" t="s">
        <v>7599</v>
      </c>
      <c r="AJ40" s="62" t="s">
        <v>85</v>
      </c>
      <c r="AK40" s="73" t="str">
        <f t="shared" ca="1" si="205"/>
        <v>ЗАМЕНИТЬ</v>
      </c>
      <c r="AL40" s="66"/>
      <c r="AM40" s="66" t="s">
        <v>86</v>
      </c>
      <c r="AN40" s="66" t="s">
        <v>7044</v>
      </c>
      <c r="AO40" s="66" t="s">
        <v>88</v>
      </c>
      <c r="AP40" s="63"/>
      <c r="AQ40" s="74"/>
      <c r="AR40" s="73"/>
      <c r="AS40" s="66"/>
      <c r="AT40" s="58"/>
      <c r="AU40" s="58"/>
      <c r="AV40" s="62"/>
      <c r="AW40" s="62"/>
      <c r="AX40" s="58"/>
      <c r="AY40" s="58"/>
      <c r="AZ40" s="58"/>
      <c r="BA40" s="62"/>
      <c r="BB40" s="62" t="s">
        <v>93</v>
      </c>
      <c r="BC40" s="62" t="s">
        <v>94</v>
      </c>
      <c r="BD40" s="66">
        <v>3201</v>
      </c>
      <c r="BE40" s="62"/>
      <c r="BF40" s="75"/>
      <c r="BG40" s="127"/>
      <c r="BH40" s="128"/>
      <c r="BI40" s="58"/>
      <c r="BJ40" s="518"/>
      <c r="BK40" s="507"/>
    </row>
    <row r="41" s="95" customFormat="1" ht="60" customHeight="1">
      <c r="A41" s="58"/>
      <c r="B41" s="58" t="s">
        <v>62</v>
      </c>
      <c r="C41" s="58" t="s">
        <v>63</v>
      </c>
      <c r="D41" s="59" t="s">
        <v>64</v>
      </c>
      <c r="E41" s="59">
        <v>214</v>
      </c>
      <c r="F41" s="62" t="s">
        <v>1328</v>
      </c>
      <c r="G41" s="62" t="s">
        <v>7597</v>
      </c>
      <c r="H41" s="59" t="s">
        <v>7598</v>
      </c>
      <c r="I41" s="63" t="s">
        <v>69</v>
      </c>
      <c r="J41" s="62" t="s">
        <v>70</v>
      </c>
      <c r="K41" s="58" t="s">
        <v>71</v>
      </c>
      <c r="L41" s="58" t="s">
        <v>72</v>
      </c>
      <c r="M41" s="62" t="s">
        <v>73</v>
      </c>
      <c r="N41" s="64">
        <v>2349123</v>
      </c>
      <c r="O41" s="58" t="s">
        <v>75</v>
      </c>
      <c r="P41" s="58" t="s">
        <v>76</v>
      </c>
      <c r="Q41" s="66" t="s">
        <v>77</v>
      </c>
      <c r="R41" s="116">
        <v>42716</v>
      </c>
      <c r="S41" s="68">
        <v>15</v>
      </c>
      <c r="T41" s="69">
        <f t="shared" si="202"/>
        <v>48194</v>
      </c>
      <c r="U41" s="59" t="s">
        <v>100</v>
      </c>
      <c r="V41" s="58" t="str">
        <f t="shared" si="204"/>
        <v/>
      </c>
      <c r="W41" s="58" t="str">
        <f t="shared" si="203"/>
        <v>°С</v>
      </c>
      <c r="X41" s="63">
        <v>50</v>
      </c>
      <c r="Y41" s="63"/>
      <c r="Z41" s="66" t="s">
        <v>79</v>
      </c>
      <c r="AA41" s="58" t="s">
        <v>101</v>
      </c>
      <c r="AB41" s="63"/>
      <c r="AC41" s="66" t="s">
        <v>81</v>
      </c>
      <c r="AD41" s="64">
        <v>60</v>
      </c>
      <c r="AE41" s="72">
        <v>44152</v>
      </c>
      <c r="AF41" s="73">
        <f t="shared" ref="AF41:AF87" si="206">IF(AD41=0,0,IF(AE41="","",EDATE(AE41,AD41)-DAY(1)))</f>
        <v>45977</v>
      </c>
      <c r="AG41" s="62" t="s">
        <v>82</v>
      </c>
      <c r="AH41" s="62" t="s">
        <v>83</v>
      </c>
      <c r="AI41" s="66" t="s">
        <v>7600</v>
      </c>
      <c r="AJ41" s="62" t="s">
        <v>85</v>
      </c>
      <c r="AK41" s="73" t="str">
        <f t="shared" ca="1" si="205"/>
        <v>поверен</v>
      </c>
      <c r="AL41" s="66"/>
      <c r="AM41" s="66" t="s">
        <v>86</v>
      </c>
      <c r="AN41" s="66" t="s">
        <v>7044</v>
      </c>
      <c r="AO41" s="66" t="s">
        <v>88</v>
      </c>
      <c r="AP41" s="63" t="s">
        <v>477</v>
      </c>
      <c r="AQ41" s="74"/>
      <c r="AR41" s="73"/>
      <c r="AS41" s="66" t="s">
        <v>91</v>
      </c>
      <c r="AT41" s="58" t="s">
        <v>385</v>
      </c>
      <c r="AU41" s="58">
        <v>3401</v>
      </c>
      <c r="AV41" s="62"/>
      <c r="AW41" s="62"/>
      <c r="AX41" s="58"/>
      <c r="AY41" s="58"/>
      <c r="AZ41" s="58"/>
      <c r="BA41" s="62"/>
      <c r="BB41" s="62" t="s">
        <v>93</v>
      </c>
      <c r="BC41" s="62" t="s">
        <v>94</v>
      </c>
      <c r="BD41" s="66">
        <v>3201</v>
      </c>
      <c r="BE41" s="62"/>
      <c r="BF41" s="75"/>
      <c r="BG41" s="127"/>
      <c r="BH41" s="128"/>
      <c r="BI41" s="58"/>
      <c r="BJ41" s="518"/>
      <c r="BK41" s="507"/>
    </row>
    <row r="42" s="95" customFormat="1" ht="60" customHeight="1">
      <c r="A42" s="58"/>
      <c r="B42" s="58" t="s">
        <v>62</v>
      </c>
      <c r="C42" s="58" t="s">
        <v>63</v>
      </c>
      <c r="D42" s="59" t="s">
        <v>64</v>
      </c>
      <c r="E42" s="59">
        <v>214</v>
      </c>
      <c r="F42" s="62" t="s">
        <v>1328</v>
      </c>
      <c r="G42" s="62" t="s">
        <v>7601</v>
      </c>
      <c r="H42" s="59" t="s">
        <v>7602</v>
      </c>
      <c r="I42" s="63" t="s">
        <v>930</v>
      </c>
      <c r="J42" s="62" t="s">
        <v>931</v>
      </c>
      <c r="K42" s="64" t="s">
        <v>932</v>
      </c>
      <c r="L42" s="64" t="s">
        <v>933</v>
      </c>
      <c r="M42" s="62" t="s">
        <v>933</v>
      </c>
      <c r="N42" s="64">
        <v>2349128</v>
      </c>
      <c r="O42" s="58" t="s">
        <v>1098</v>
      </c>
      <c r="P42" s="58" t="s">
        <v>76</v>
      </c>
      <c r="Q42" s="66" t="s">
        <v>77</v>
      </c>
      <c r="R42" s="116"/>
      <c r="S42" s="68">
        <v>15</v>
      </c>
      <c r="T42" s="69">
        <f t="shared" si="202"/>
        <v>5478</v>
      </c>
      <c r="U42" s="59"/>
      <c r="V42" s="58"/>
      <c r="W42" s="58"/>
      <c r="X42" s="63"/>
      <c r="Y42" s="63"/>
      <c r="Z42" s="66"/>
      <c r="AA42" s="58" t="s">
        <v>101</v>
      </c>
      <c r="AB42" s="63"/>
      <c r="AC42" s="66" t="s">
        <v>81</v>
      </c>
      <c r="AD42" s="64">
        <v>48</v>
      </c>
      <c r="AE42" s="72">
        <v>43839</v>
      </c>
      <c r="AF42" s="73">
        <f t="shared" si="206"/>
        <v>45299</v>
      </c>
      <c r="AG42" s="62" t="s">
        <v>82</v>
      </c>
      <c r="AH42" s="62" t="s">
        <v>83</v>
      </c>
      <c r="AI42" s="66" t="s">
        <v>7603</v>
      </c>
      <c r="AJ42" s="62" t="s">
        <v>114</v>
      </c>
      <c r="AK42" s="73" t="str">
        <f ca="1">IF(AE42=0,"нет данных",IF(TODAY()&lt;AF42-30,"поверен",IF(TODAY()&gt;AF42,"ПРОСРОЧЕН")))</f>
        <v>ПРОСРОЧЕН</v>
      </c>
      <c r="AL42" s="66"/>
      <c r="AM42" s="66" t="s">
        <v>86</v>
      </c>
      <c r="AN42" s="66" t="s">
        <v>7044</v>
      </c>
      <c r="AO42" s="66" t="s">
        <v>88</v>
      </c>
      <c r="AP42" s="63"/>
      <c r="AQ42" s="74"/>
      <c r="AR42" s="73"/>
      <c r="AS42" s="66"/>
      <c r="AT42" s="58"/>
      <c r="AU42" s="58"/>
      <c r="AV42" s="62"/>
      <c r="AW42" s="62"/>
      <c r="AX42" s="58"/>
      <c r="AY42" s="58"/>
      <c r="AZ42" s="58"/>
      <c r="BA42" s="62"/>
      <c r="BB42" s="62" t="s">
        <v>93</v>
      </c>
      <c r="BC42" s="62" t="s">
        <v>94</v>
      </c>
      <c r="BD42" s="66">
        <v>3201</v>
      </c>
      <c r="BE42" s="62"/>
      <c r="BF42" s="75"/>
      <c r="BG42" s="127"/>
      <c r="BH42" s="128"/>
      <c r="BI42" s="58"/>
      <c r="BJ42" s="518"/>
      <c r="BK42" s="507"/>
    </row>
    <row r="43" s="95" customFormat="1" ht="60" customHeight="1">
      <c r="A43" s="58"/>
      <c r="B43" s="58" t="s">
        <v>62</v>
      </c>
      <c r="C43" s="58" t="s">
        <v>63</v>
      </c>
      <c r="D43" s="59" t="s">
        <v>64</v>
      </c>
      <c r="E43" s="59">
        <v>214</v>
      </c>
      <c r="F43" s="62" t="s">
        <v>1328</v>
      </c>
      <c r="G43" s="62" t="s">
        <v>7601</v>
      </c>
      <c r="H43" s="59" t="s">
        <v>7602</v>
      </c>
      <c r="I43" s="63" t="s">
        <v>69</v>
      </c>
      <c r="J43" s="62" t="s">
        <v>106</v>
      </c>
      <c r="K43" s="58" t="s">
        <v>71</v>
      </c>
      <c r="L43" s="58" t="s">
        <v>72</v>
      </c>
      <c r="M43" s="62" t="s">
        <v>73</v>
      </c>
      <c r="N43" s="64">
        <v>2349126</v>
      </c>
      <c r="O43" s="58" t="s">
        <v>75</v>
      </c>
      <c r="P43" s="58" t="s">
        <v>76</v>
      </c>
      <c r="Q43" s="66" t="s">
        <v>77</v>
      </c>
      <c r="R43" s="116">
        <v>42716</v>
      </c>
      <c r="S43" s="68">
        <v>15</v>
      </c>
      <c r="T43" s="69">
        <f t="shared" si="202"/>
        <v>48194</v>
      </c>
      <c r="U43" s="59" t="s">
        <v>78</v>
      </c>
      <c r="V43" s="58" t="str">
        <f t="shared" si="204"/>
        <v/>
      </c>
      <c r="W43" s="58" t="str">
        <f t="shared" si="203"/>
        <v>°С</v>
      </c>
      <c r="X43" s="63">
        <v>100</v>
      </c>
      <c r="Y43" s="63"/>
      <c r="Z43" s="66" t="s">
        <v>79</v>
      </c>
      <c r="AA43" s="58" t="s">
        <v>101</v>
      </c>
      <c r="AB43" s="63"/>
      <c r="AC43" s="66" t="s">
        <v>81</v>
      </c>
      <c r="AD43" s="64">
        <v>60</v>
      </c>
      <c r="AE43" s="72">
        <v>43664</v>
      </c>
      <c r="AF43" s="73">
        <f t="shared" si="206"/>
        <v>45490</v>
      </c>
      <c r="AG43" s="62" t="s">
        <v>82</v>
      </c>
      <c r="AH43" s="62" t="s">
        <v>83</v>
      </c>
      <c r="AI43" s="66" t="s">
        <v>7604</v>
      </c>
      <c r="AJ43" s="62" t="s">
        <v>7596</v>
      </c>
      <c r="AK43" s="73" t="str">
        <f t="shared" ref="AK43:AK87" ca="1" si="207">IF(AE43=0,"нет данных",IF(TODAY()&lt;AF43-30,"поверен",IF(TODAY()&gt;AF43,"ЗАМЕНИТЬ","ПРОСРОЧЕН")))</f>
        <v>ЗАМЕНИТЬ</v>
      </c>
      <c r="AL43" s="66"/>
      <c r="AM43" s="66" t="s">
        <v>86</v>
      </c>
      <c r="AN43" s="66" t="s">
        <v>7044</v>
      </c>
      <c r="AO43" s="66" t="s">
        <v>88</v>
      </c>
      <c r="AP43" s="63" t="s">
        <v>477</v>
      </c>
      <c r="AQ43" s="74"/>
      <c r="AR43" s="73"/>
      <c r="AS43" s="66" t="s">
        <v>91</v>
      </c>
      <c r="AT43" s="58" t="s">
        <v>385</v>
      </c>
      <c r="AU43" s="58">
        <v>3402</v>
      </c>
      <c r="AV43" s="62"/>
      <c r="AW43" s="62"/>
      <c r="AX43" s="58"/>
      <c r="AY43" s="58"/>
      <c r="AZ43" s="58"/>
      <c r="BA43" s="62"/>
      <c r="BB43" s="62" t="s">
        <v>93</v>
      </c>
      <c r="BC43" s="62" t="s">
        <v>94</v>
      </c>
      <c r="BD43" s="66">
        <v>3201</v>
      </c>
      <c r="BE43" s="62"/>
      <c r="BF43" s="75"/>
      <c r="BG43" s="127"/>
      <c r="BH43" s="128"/>
      <c r="BI43" s="58"/>
      <c r="BJ43" s="518"/>
      <c r="BK43" s="507"/>
    </row>
    <row r="44" s="95" customFormat="1" ht="60" customHeight="1">
      <c r="A44" s="58"/>
      <c r="B44" s="58" t="s">
        <v>62</v>
      </c>
      <c r="C44" s="58" t="s">
        <v>63</v>
      </c>
      <c r="D44" s="59" t="s">
        <v>64</v>
      </c>
      <c r="E44" s="59">
        <v>214</v>
      </c>
      <c r="F44" s="62" t="s">
        <v>1328</v>
      </c>
      <c r="G44" s="62" t="s">
        <v>7605</v>
      </c>
      <c r="H44" s="59" t="s">
        <v>7606</v>
      </c>
      <c r="I44" s="63" t="s">
        <v>1661</v>
      </c>
      <c r="J44" s="62" t="s">
        <v>7607</v>
      </c>
      <c r="K44" s="64" t="s">
        <v>1663</v>
      </c>
      <c r="L44" s="58" t="s">
        <v>72</v>
      </c>
      <c r="M44" s="62" t="s">
        <v>73</v>
      </c>
      <c r="N44" s="64">
        <v>2349127</v>
      </c>
      <c r="O44" s="58" t="s">
        <v>75</v>
      </c>
      <c r="P44" s="58" t="s">
        <v>76</v>
      </c>
      <c r="Q44" s="66" t="s">
        <v>77</v>
      </c>
      <c r="R44" s="116"/>
      <c r="S44" s="68">
        <v>15</v>
      </c>
      <c r="T44" s="69">
        <f t="shared" si="202"/>
        <v>5478</v>
      </c>
      <c r="U44" s="59" t="s">
        <v>100</v>
      </c>
      <c r="V44" s="58"/>
      <c r="W44" s="66" t="s">
        <v>79</v>
      </c>
      <c r="X44" s="63">
        <v>50</v>
      </c>
      <c r="Y44" s="63"/>
      <c r="Z44" s="66" t="s">
        <v>79</v>
      </c>
      <c r="AA44" s="58" t="s">
        <v>101</v>
      </c>
      <c r="AB44" s="63"/>
      <c r="AC44" s="66" t="s">
        <v>141</v>
      </c>
      <c r="AD44" s="64">
        <v>48</v>
      </c>
      <c r="AE44" s="72">
        <v>44180</v>
      </c>
      <c r="AF44" s="73">
        <f t="shared" si="206"/>
        <v>45640</v>
      </c>
      <c r="AG44" s="62" t="s">
        <v>82</v>
      </c>
      <c r="AH44" s="62" t="s">
        <v>83</v>
      </c>
      <c r="AI44" s="66" t="s">
        <v>7608</v>
      </c>
      <c r="AJ44" s="62" t="s">
        <v>85</v>
      </c>
      <c r="AK44" s="73" t="str">
        <f t="shared" ca="1" si="207"/>
        <v>ЗАМЕНИТЬ</v>
      </c>
      <c r="AL44" s="66"/>
      <c r="AM44" s="66" t="s">
        <v>86</v>
      </c>
      <c r="AN44" s="66" t="s">
        <v>7044</v>
      </c>
      <c r="AO44" s="66" t="s">
        <v>88</v>
      </c>
      <c r="AP44" s="63"/>
      <c r="AQ44" s="74"/>
      <c r="AR44" s="73"/>
      <c r="AS44" s="66"/>
      <c r="AT44" s="58"/>
      <c r="AU44" s="58"/>
      <c r="AV44" s="62"/>
      <c r="AW44" s="62"/>
      <c r="AX44" s="58"/>
      <c r="AY44" s="58"/>
      <c r="AZ44" s="58"/>
      <c r="BA44" s="62"/>
      <c r="BB44" s="62" t="s">
        <v>93</v>
      </c>
      <c r="BC44" s="62" t="s">
        <v>94</v>
      </c>
      <c r="BD44" s="66">
        <v>3201</v>
      </c>
      <c r="BE44" s="62"/>
      <c r="BF44" s="75"/>
      <c r="BG44" s="127"/>
      <c r="BH44" s="128"/>
      <c r="BI44" s="58"/>
      <c r="BJ44" s="518"/>
      <c r="BK44" s="507"/>
    </row>
    <row r="45" s="95" customFormat="1" ht="60" customHeight="1">
      <c r="A45" s="58"/>
      <c r="B45" s="58" t="s">
        <v>62</v>
      </c>
      <c r="C45" s="58" t="s">
        <v>63</v>
      </c>
      <c r="D45" s="59" t="s">
        <v>64</v>
      </c>
      <c r="E45" s="59">
        <v>214</v>
      </c>
      <c r="F45" s="62" t="s">
        <v>1328</v>
      </c>
      <c r="G45" s="62" t="s">
        <v>7605</v>
      </c>
      <c r="H45" s="59" t="s">
        <v>7606</v>
      </c>
      <c r="I45" s="63" t="s">
        <v>930</v>
      </c>
      <c r="J45" s="62" t="s">
        <v>931</v>
      </c>
      <c r="K45" s="64" t="s">
        <v>932</v>
      </c>
      <c r="L45" s="58" t="s">
        <v>933</v>
      </c>
      <c r="M45" s="62" t="s">
        <v>933</v>
      </c>
      <c r="N45" s="64">
        <v>2349129</v>
      </c>
      <c r="O45" s="58" t="s">
        <v>1098</v>
      </c>
      <c r="P45" s="58" t="s">
        <v>76</v>
      </c>
      <c r="Q45" s="66" t="s">
        <v>77</v>
      </c>
      <c r="R45" s="116">
        <v>42716</v>
      </c>
      <c r="S45" s="68">
        <v>15</v>
      </c>
      <c r="T45" s="69">
        <f t="shared" si="202"/>
        <v>48194</v>
      </c>
      <c r="U45" s="59" t="s">
        <v>78</v>
      </c>
      <c r="V45" s="58" t="str">
        <f t="shared" si="204"/>
        <v/>
      </c>
      <c r="W45" s="58" t="str">
        <f t="shared" si="203"/>
        <v>°С</v>
      </c>
      <c r="X45" s="63">
        <v>450</v>
      </c>
      <c r="Y45" s="63"/>
      <c r="Z45" s="66" t="s">
        <v>79</v>
      </c>
      <c r="AA45" s="58" t="s">
        <v>1653</v>
      </c>
      <c r="AB45" s="63"/>
      <c r="AC45" s="66"/>
      <c r="AD45" s="64">
        <v>48</v>
      </c>
      <c r="AE45" s="72">
        <v>44180</v>
      </c>
      <c r="AF45" s="73">
        <f t="shared" si="206"/>
        <v>45640</v>
      </c>
      <c r="AG45" s="62" t="s">
        <v>82</v>
      </c>
      <c r="AH45" s="62" t="s">
        <v>83</v>
      </c>
      <c r="AI45" s="66" t="s">
        <v>7609</v>
      </c>
      <c r="AJ45" s="62" t="s">
        <v>85</v>
      </c>
      <c r="AK45" s="73" t="str">
        <f t="shared" ca="1" si="207"/>
        <v>ЗАМЕНИТЬ</v>
      </c>
      <c r="AL45" s="66"/>
      <c r="AM45" s="66" t="s">
        <v>86</v>
      </c>
      <c r="AN45" s="66" t="s">
        <v>7044</v>
      </c>
      <c r="AO45" s="66" t="s">
        <v>88</v>
      </c>
      <c r="AP45" s="63" t="s">
        <v>477</v>
      </c>
      <c r="AQ45" s="74"/>
      <c r="AR45" s="73"/>
      <c r="AS45" s="66" t="s">
        <v>91</v>
      </c>
      <c r="AT45" s="58" t="s">
        <v>385</v>
      </c>
      <c r="AU45" s="58">
        <v>3403</v>
      </c>
      <c r="AV45" s="62"/>
      <c r="AW45" s="62"/>
      <c r="AX45" s="58"/>
      <c r="AY45" s="58"/>
      <c r="AZ45" s="58"/>
      <c r="BA45" s="62"/>
      <c r="BB45" s="62" t="s">
        <v>93</v>
      </c>
      <c r="BC45" s="62" t="s">
        <v>94</v>
      </c>
      <c r="BD45" s="66">
        <v>3201</v>
      </c>
      <c r="BE45" s="62"/>
      <c r="BF45" s="75"/>
      <c r="BG45" s="127"/>
      <c r="BH45" s="128"/>
      <c r="BI45" s="58"/>
      <c r="BJ45" s="518"/>
      <c r="BK45" s="507"/>
    </row>
    <row r="46" s="95" customFormat="1" ht="60" customHeight="1">
      <c r="A46" s="58"/>
      <c r="B46" s="58" t="s">
        <v>62</v>
      </c>
      <c r="C46" s="58" t="s">
        <v>63</v>
      </c>
      <c r="D46" s="59" t="s">
        <v>64</v>
      </c>
      <c r="E46" s="59" t="s">
        <v>7591</v>
      </c>
      <c r="F46" s="62" t="s">
        <v>1328</v>
      </c>
      <c r="G46" s="62" t="s">
        <v>7610</v>
      </c>
      <c r="H46" s="59" t="s">
        <v>7611</v>
      </c>
      <c r="I46" s="63" t="s">
        <v>171</v>
      </c>
      <c r="J46" s="62" t="s">
        <v>172</v>
      </c>
      <c r="K46" s="64" t="s">
        <v>131</v>
      </c>
      <c r="L46" s="79" t="s">
        <v>151</v>
      </c>
      <c r="M46" s="62" t="s">
        <v>173</v>
      </c>
      <c r="N46" s="64" t="s">
        <v>7612</v>
      </c>
      <c r="O46" s="58" t="s">
        <v>75</v>
      </c>
      <c r="P46" s="58" t="s">
        <v>76</v>
      </c>
      <c r="Q46" s="66" t="s">
        <v>137</v>
      </c>
      <c r="R46" s="116">
        <v>42718</v>
      </c>
      <c r="S46" s="68">
        <v>12</v>
      </c>
      <c r="T46" s="69">
        <f t="shared" si="202"/>
        <v>47100.400000000001</v>
      </c>
      <c r="U46" s="59" t="s">
        <v>100</v>
      </c>
      <c r="V46" s="58" t="str">
        <f t="shared" si="204"/>
        <v>М</v>
      </c>
      <c r="W46" s="58" t="str">
        <f t="shared" si="203"/>
        <v>Па</v>
      </c>
      <c r="X46" s="63">
        <v>0.5</v>
      </c>
      <c r="Y46" s="63" t="s">
        <v>138</v>
      </c>
      <c r="Z46" s="66" t="s">
        <v>139</v>
      </c>
      <c r="AA46" s="59" t="s">
        <v>966</v>
      </c>
      <c r="AB46" s="63"/>
      <c r="AC46" s="66" t="s">
        <v>141</v>
      </c>
      <c r="AD46" s="64">
        <v>60</v>
      </c>
      <c r="AE46" s="72">
        <v>44149</v>
      </c>
      <c r="AF46" s="73">
        <f t="shared" si="206"/>
        <v>45974</v>
      </c>
      <c r="AG46" s="62" t="s">
        <v>82</v>
      </c>
      <c r="AH46" s="62" t="s">
        <v>83</v>
      </c>
      <c r="AI46" s="66" t="s">
        <v>7613</v>
      </c>
      <c r="AJ46" s="62" t="s">
        <v>85</v>
      </c>
      <c r="AK46" s="73" t="str">
        <f t="shared" ca="1" si="207"/>
        <v>поверен</v>
      </c>
      <c r="AL46" s="66"/>
      <c r="AM46" s="66" t="s">
        <v>86</v>
      </c>
      <c r="AN46" s="66" t="s">
        <v>7044</v>
      </c>
      <c r="AO46" s="66" t="s">
        <v>88</v>
      </c>
      <c r="AP46" s="63" t="s">
        <v>502</v>
      </c>
      <c r="AQ46" s="74"/>
      <c r="AR46" s="73"/>
      <c r="AS46" s="66" t="s">
        <v>91</v>
      </c>
      <c r="AT46" s="58" t="s">
        <v>385</v>
      </c>
      <c r="AU46" s="58">
        <v>3404</v>
      </c>
      <c r="AV46" s="62"/>
      <c r="AW46" s="62"/>
      <c r="AX46" s="58"/>
      <c r="AY46" s="58"/>
      <c r="AZ46" s="58"/>
      <c r="BA46" s="62" t="s">
        <v>221</v>
      </c>
      <c r="BB46" s="62" t="s">
        <v>145</v>
      </c>
      <c r="BC46" s="62" t="s">
        <v>146</v>
      </c>
      <c r="BD46" s="66">
        <v>3001</v>
      </c>
      <c r="BE46" s="62"/>
      <c r="BF46" s="75"/>
      <c r="BG46" s="127"/>
      <c r="BH46" s="128"/>
      <c r="BI46" s="58"/>
      <c r="BJ46" s="518"/>
      <c r="BK46" s="507"/>
    </row>
    <row r="47" s="95" customFormat="1" ht="60" customHeight="1">
      <c r="A47" s="58"/>
      <c r="B47" s="58" t="s">
        <v>62</v>
      </c>
      <c r="C47" s="58" t="s">
        <v>63</v>
      </c>
      <c r="D47" s="59" t="s">
        <v>64</v>
      </c>
      <c r="E47" s="59" t="s">
        <v>7591</v>
      </c>
      <c r="F47" s="62" t="s">
        <v>1328</v>
      </c>
      <c r="G47" s="62" t="s">
        <v>7610</v>
      </c>
      <c r="H47" s="59" t="s">
        <v>7614</v>
      </c>
      <c r="I47" s="63" t="s">
        <v>171</v>
      </c>
      <c r="J47" s="62" t="s">
        <v>172</v>
      </c>
      <c r="K47" s="64" t="s">
        <v>131</v>
      </c>
      <c r="L47" s="79" t="s">
        <v>151</v>
      </c>
      <c r="M47" s="62" t="s">
        <v>173</v>
      </c>
      <c r="N47" s="64" t="s">
        <v>7615</v>
      </c>
      <c r="O47" s="58" t="s">
        <v>75</v>
      </c>
      <c r="P47" s="58" t="s">
        <v>76</v>
      </c>
      <c r="Q47" s="66" t="s">
        <v>137</v>
      </c>
      <c r="R47" s="116">
        <v>42718</v>
      </c>
      <c r="S47" s="68">
        <v>12</v>
      </c>
      <c r="T47" s="69">
        <f t="shared" si="202"/>
        <v>47100.400000000001</v>
      </c>
      <c r="U47" s="59" t="s">
        <v>100</v>
      </c>
      <c r="V47" s="58" t="str">
        <f t="shared" si="204"/>
        <v>М</v>
      </c>
      <c r="W47" s="58" t="str">
        <f t="shared" si="203"/>
        <v>Па</v>
      </c>
      <c r="X47" s="63">
        <v>0.5</v>
      </c>
      <c r="Y47" s="63" t="s">
        <v>138</v>
      </c>
      <c r="Z47" s="66" t="s">
        <v>139</v>
      </c>
      <c r="AA47" s="59" t="s">
        <v>966</v>
      </c>
      <c r="AB47" s="63"/>
      <c r="AC47" s="66" t="s">
        <v>141</v>
      </c>
      <c r="AD47" s="64">
        <v>60</v>
      </c>
      <c r="AE47" s="72">
        <v>44149</v>
      </c>
      <c r="AF47" s="73">
        <f t="shared" si="206"/>
        <v>45974</v>
      </c>
      <c r="AG47" s="62" t="s">
        <v>82</v>
      </c>
      <c r="AH47" s="62" t="s">
        <v>83</v>
      </c>
      <c r="AI47" s="66" t="s">
        <v>7616</v>
      </c>
      <c r="AJ47" s="62" t="s">
        <v>85</v>
      </c>
      <c r="AK47" s="73" t="str">
        <f t="shared" ca="1" si="207"/>
        <v>поверен</v>
      </c>
      <c r="AL47" s="66"/>
      <c r="AM47" s="66" t="s">
        <v>86</v>
      </c>
      <c r="AN47" s="66" t="s">
        <v>7044</v>
      </c>
      <c r="AO47" s="66" t="s">
        <v>88</v>
      </c>
      <c r="AP47" s="63" t="s">
        <v>477</v>
      </c>
      <c r="AQ47" s="74">
        <v>2016</v>
      </c>
      <c r="AR47" s="73"/>
      <c r="AS47" s="66" t="s">
        <v>91</v>
      </c>
      <c r="AT47" s="58" t="s">
        <v>385</v>
      </c>
      <c r="AU47" s="58">
        <v>3406</v>
      </c>
      <c r="AV47" s="62"/>
      <c r="AW47" s="62"/>
      <c r="AX47" s="58"/>
      <c r="AY47" s="58"/>
      <c r="AZ47" s="58"/>
      <c r="BA47" s="62" t="s">
        <v>221</v>
      </c>
      <c r="BB47" s="62" t="s">
        <v>145</v>
      </c>
      <c r="BC47" s="62" t="s">
        <v>146</v>
      </c>
      <c r="BD47" s="66">
        <v>3001</v>
      </c>
      <c r="BE47" s="62"/>
      <c r="BF47" s="75"/>
      <c r="BG47" s="127"/>
      <c r="BH47" s="128"/>
      <c r="BI47" s="58"/>
      <c r="BJ47" s="518"/>
      <c r="BK47" s="507"/>
    </row>
    <row r="48" s="95" customFormat="1" ht="60" customHeight="1">
      <c r="A48" s="58"/>
      <c r="B48" s="58" t="s">
        <v>62</v>
      </c>
      <c r="C48" s="58" t="s">
        <v>63</v>
      </c>
      <c r="D48" s="59" t="s">
        <v>64</v>
      </c>
      <c r="E48" s="59">
        <v>214</v>
      </c>
      <c r="F48" s="62" t="s">
        <v>1328</v>
      </c>
      <c r="G48" s="62" t="s">
        <v>7617</v>
      </c>
      <c r="H48" s="59" t="s">
        <v>7618</v>
      </c>
      <c r="I48" s="63" t="s">
        <v>171</v>
      </c>
      <c r="J48" s="62" t="s">
        <v>172</v>
      </c>
      <c r="K48" s="64" t="s">
        <v>131</v>
      </c>
      <c r="L48" s="79" t="s">
        <v>151</v>
      </c>
      <c r="M48" s="62" t="s">
        <v>173</v>
      </c>
      <c r="N48" s="64" t="s">
        <v>7619</v>
      </c>
      <c r="O48" s="58" t="s">
        <v>75</v>
      </c>
      <c r="P48" s="58" t="s">
        <v>76</v>
      </c>
      <c r="Q48" s="66" t="s">
        <v>137</v>
      </c>
      <c r="R48" s="116">
        <v>42718</v>
      </c>
      <c r="S48" s="68">
        <v>12</v>
      </c>
      <c r="T48" s="69">
        <f t="shared" si="202"/>
        <v>47100.400000000001</v>
      </c>
      <c r="U48" s="59" t="s">
        <v>100</v>
      </c>
      <c r="V48" s="58" t="str">
        <f t="shared" si="204"/>
        <v>М</v>
      </c>
      <c r="W48" s="58" t="str">
        <f t="shared" si="203"/>
        <v>Па</v>
      </c>
      <c r="X48" s="63">
        <v>0.5</v>
      </c>
      <c r="Y48" s="63" t="s">
        <v>138</v>
      </c>
      <c r="Z48" s="66" t="s">
        <v>139</v>
      </c>
      <c r="AA48" s="59" t="s">
        <v>966</v>
      </c>
      <c r="AB48" s="63"/>
      <c r="AC48" s="66" t="s">
        <v>141</v>
      </c>
      <c r="AD48" s="64">
        <v>60</v>
      </c>
      <c r="AE48" s="72">
        <v>44149</v>
      </c>
      <c r="AF48" s="73">
        <f t="shared" si="206"/>
        <v>45974</v>
      </c>
      <c r="AG48" s="62" t="s">
        <v>82</v>
      </c>
      <c r="AH48" s="62" t="s">
        <v>83</v>
      </c>
      <c r="AI48" s="66" t="s">
        <v>7620</v>
      </c>
      <c r="AJ48" s="62" t="s">
        <v>85</v>
      </c>
      <c r="AK48" s="73" t="str">
        <f t="shared" ca="1" si="207"/>
        <v>поверен</v>
      </c>
      <c r="AL48" s="66"/>
      <c r="AM48" s="66" t="s">
        <v>86</v>
      </c>
      <c r="AN48" s="66" t="s">
        <v>7044</v>
      </c>
      <c r="AO48" s="66" t="s">
        <v>88</v>
      </c>
      <c r="AP48" s="63" t="s">
        <v>1546</v>
      </c>
      <c r="AQ48" s="74"/>
      <c r="AR48" s="73"/>
      <c r="AS48" s="66" t="s">
        <v>91</v>
      </c>
      <c r="AT48" s="58" t="s">
        <v>385</v>
      </c>
      <c r="AU48" s="58">
        <v>3408</v>
      </c>
      <c r="AV48" s="62"/>
      <c r="AW48" s="62"/>
      <c r="AX48" s="58"/>
      <c r="AY48" s="58"/>
      <c r="AZ48" s="58"/>
      <c r="BA48" s="62" t="s">
        <v>208</v>
      </c>
      <c r="BB48" s="62" t="s">
        <v>145</v>
      </c>
      <c r="BC48" s="62" t="s">
        <v>146</v>
      </c>
      <c r="BD48" s="66">
        <v>3001</v>
      </c>
      <c r="BE48" s="62"/>
      <c r="BF48" s="75"/>
      <c r="BG48" s="127"/>
      <c r="BH48" s="128"/>
      <c r="BI48" s="58"/>
      <c r="BJ48" s="518"/>
      <c r="BK48" s="507"/>
    </row>
    <row r="49" s="95" customFormat="1" ht="60" customHeight="1">
      <c r="A49" s="58"/>
      <c r="B49" s="58" t="s">
        <v>62</v>
      </c>
      <c r="C49" s="58" t="s">
        <v>63</v>
      </c>
      <c r="D49" s="59" t="s">
        <v>64</v>
      </c>
      <c r="E49" s="59">
        <v>214</v>
      </c>
      <c r="F49" s="62" t="s">
        <v>1328</v>
      </c>
      <c r="G49" s="62" t="s">
        <v>7621</v>
      </c>
      <c r="H49" s="59" t="s">
        <v>7622</v>
      </c>
      <c r="I49" s="63" t="s">
        <v>171</v>
      </c>
      <c r="J49" s="62" t="s">
        <v>172</v>
      </c>
      <c r="K49" s="64" t="s">
        <v>131</v>
      </c>
      <c r="L49" s="79" t="s">
        <v>151</v>
      </c>
      <c r="M49" s="62" t="s">
        <v>173</v>
      </c>
      <c r="N49" s="64" t="s">
        <v>7623</v>
      </c>
      <c r="O49" s="58" t="s">
        <v>75</v>
      </c>
      <c r="P49" s="58" t="s">
        <v>76</v>
      </c>
      <c r="Q49" s="66" t="s">
        <v>137</v>
      </c>
      <c r="R49" s="116">
        <v>42718</v>
      </c>
      <c r="S49" s="68">
        <v>12</v>
      </c>
      <c r="T49" s="69">
        <f t="shared" si="202"/>
        <v>47100.400000000001</v>
      </c>
      <c r="U49" s="59" t="s">
        <v>100</v>
      </c>
      <c r="V49" s="58" t="str">
        <f t="shared" si="204"/>
        <v>М</v>
      </c>
      <c r="W49" s="58" t="str">
        <f t="shared" si="203"/>
        <v>Па</v>
      </c>
      <c r="X49" s="63">
        <v>0.5</v>
      </c>
      <c r="Y49" s="63" t="s">
        <v>138</v>
      </c>
      <c r="Z49" s="66" t="s">
        <v>139</v>
      </c>
      <c r="AA49" s="59" t="s">
        <v>966</v>
      </c>
      <c r="AB49" s="63"/>
      <c r="AC49" s="66" t="s">
        <v>141</v>
      </c>
      <c r="AD49" s="64">
        <v>60</v>
      </c>
      <c r="AE49" s="72">
        <v>44149</v>
      </c>
      <c r="AF49" s="73">
        <f t="shared" si="206"/>
        <v>45974</v>
      </c>
      <c r="AG49" s="62" t="s">
        <v>82</v>
      </c>
      <c r="AH49" s="62" t="s">
        <v>83</v>
      </c>
      <c r="AI49" s="66" t="s">
        <v>7624</v>
      </c>
      <c r="AJ49" s="62" t="s">
        <v>85</v>
      </c>
      <c r="AK49" s="73" t="str">
        <f t="shared" ca="1" si="207"/>
        <v>поверен</v>
      </c>
      <c r="AL49" s="66"/>
      <c r="AM49" s="66" t="s">
        <v>86</v>
      </c>
      <c r="AN49" s="66" t="s">
        <v>7044</v>
      </c>
      <c r="AO49" s="66" t="s">
        <v>88</v>
      </c>
      <c r="AP49" s="63" t="s">
        <v>1546</v>
      </c>
      <c r="AQ49" s="74"/>
      <c r="AR49" s="73"/>
      <c r="AS49" s="66" t="s">
        <v>91</v>
      </c>
      <c r="AT49" s="58" t="s">
        <v>385</v>
      </c>
      <c r="AU49" s="58">
        <v>3410</v>
      </c>
      <c r="AV49" s="62"/>
      <c r="AW49" s="62"/>
      <c r="AX49" s="58"/>
      <c r="AY49" s="58"/>
      <c r="AZ49" s="58"/>
      <c r="BA49" s="62"/>
      <c r="BB49" s="62" t="s">
        <v>145</v>
      </c>
      <c r="BC49" s="62" t="s">
        <v>146</v>
      </c>
      <c r="BD49" s="66">
        <v>3001</v>
      </c>
      <c r="BE49" s="62"/>
      <c r="BF49" s="75"/>
      <c r="BG49" s="127"/>
      <c r="BH49" s="128"/>
      <c r="BI49" s="58"/>
      <c r="BJ49" s="518"/>
      <c r="BK49" s="507"/>
    </row>
    <row r="50" s="95" customFormat="1" ht="60" customHeight="1">
      <c r="A50" s="58"/>
      <c r="B50" s="58" t="s">
        <v>62</v>
      </c>
      <c r="C50" s="58" t="s">
        <v>63</v>
      </c>
      <c r="D50" s="59" t="s">
        <v>64</v>
      </c>
      <c r="E50" s="59">
        <v>214</v>
      </c>
      <c r="F50" s="62" t="s">
        <v>1328</v>
      </c>
      <c r="G50" s="62" t="s">
        <v>7601</v>
      </c>
      <c r="H50" s="59" t="s">
        <v>7625</v>
      </c>
      <c r="I50" s="63" t="s">
        <v>171</v>
      </c>
      <c r="J50" s="62" t="s">
        <v>172</v>
      </c>
      <c r="K50" s="64" t="s">
        <v>131</v>
      </c>
      <c r="L50" s="79" t="s">
        <v>151</v>
      </c>
      <c r="M50" s="62" t="s">
        <v>173</v>
      </c>
      <c r="N50" s="64" t="s">
        <v>7626</v>
      </c>
      <c r="O50" s="58" t="s">
        <v>75</v>
      </c>
      <c r="P50" s="58" t="s">
        <v>76</v>
      </c>
      <c r="Q50" s="66" t="s">
        <v>137</v>
      </c>
      <c r="R50" s="116">
        <v>42718</v>
      </c>
      <c r="S50" s="68">
        <v>12</v>
      </c>
      <c r="T50" s="69">
        <f t="shared" si="202"/>
        <v>47100.400000000001</v>
      </c>
      <c r="U50" s="59" t="s">
        <v>100</v>
      </c>
      <c r="V50" s="58" t="str">
        <f t="shared" si="204"/>
        <v>М</v>
      </c>
      <c r="W50" s="58" t="str">
        <f t="shared" si="203"/>
        <v>Па</v>
      </c>
      <c r="X50" s="63">
        <v>1</v>
      </c>
      <c r="Y50" s="63" t="s">
        <v>138</v>
      </c>
      <c r="Z50" s="66" t="s">
        <v>139</v>
      </c>
      <c r="AA50" s="59" t="s">
        <v>966</v>
      </c>
      <c r="AB50" s="63"/>
      <c r="AC50" s="66" t="s">
        <v>141</v>
      </c>
      <c r="AD50" s="64">
        <v>60</v>
      </c>
      <c r="AE50" s="72">
        <v>44149</v>
      </c>
      <c r="AF50" s="73">
        <f t="shared" si="206"/>
        <v>45974</v>
      </c>
      <c r="AG50" s="62" t="s">
        <v>82</v>
      </c>
      <c r="AH50" s="62" t="s">
        <v>83</v>
      </c>
      <c r="AI50" s="66" t="s">
        <v>7627</v>
      </c>
      <c r="AJ50" s="62" t="s">
        <v>85</v>
      </c>
      <c r="AK50" s="73" t="str">
        <f t="shared" ca="1" si="207"/>
        <v>поверен</v>
      </c>
      <c r="AL50" s="66"/>
      <c r="AM50" s="66" t="s">
        <v>86</v>
      </c>
      <c r="AN50" s="66" t="s">
        <v>7044</v>
      </c>
      <c r="AO50" s="66" t="s">
        <v>88</v>
      </c>
      <c r="AP50" s="63" t="s">
        <v>487</v>
      </c>
      <c r="AQ50" s="74">
        <v>2016</v>
      </c>
      <c r="AR50" s="73"/>
      <c r="AS50" s="66" t="s">
        <v>91</v>
      </c>
      <c r="AT50" s="58" t="s">
        <v>385</v>
      </c>
      <c r="AU50" s="58">
        <v>3412</v>
      </c>
      <c r="AV50" s="62"/>
      <c r="AW50" s="62"/>
      <c r="AX50" s="58"/>
      <c r="AY50" s="58"/>
      <c r="AZ50" s="58"/>
      <c r="BA50" s="62"/>
      <c r="BB50" s="62" t="s">
        <v>145</v>
      </c>
      <c r="BC50" s="62" t="s">
        <v>146</v>
      </c>
      <c r="BD50" s="66">
        <v>3001</v>
      </c>
      <c r="BE50" s="62"/>
      <c r="BF50" s="75"/>
      <c r="BG50" s="127"/>
      <c r="BH50" s="128"/>
      <c r="BI50" s="58"/>
      <c r="BJ50" s="518"/>
      <c r="BK50" s="507"/>
    </row>
    <row r="51" s="95" customFormat="1" ht="60" customHeight="1">
      <c r="A51" s="58"/>
      <c r="B51" s="58" t="s">
        <v>62</v>
      </c>
      <c r="C51" s="58" t="s">
        <v>63</v>
      </c>
      <c r="D51" s="59" t="s">
        <v>64</v>
      </c>
      <c r="E51" s="59" t="s">
        <v>7591</v>
      </c>
      <c r="F51" s="62" t="s">
        <v>1328</v>
      </c>
      <c r="G51" s="62" t="s">
        <v>7628</v>
      </c>
      <c r="H51" s="59" t="s">
        <v>7629</v>
      </c>
      <c r="I51" s="63" t="s">
        <v>171</v>
      </c>
      <c r="J51" s="62" t="s">
        <v>172</v>
      </c>
      <c r="K51" s="64" t="s">
        <v>131</v>
      </c>
      <c r="L51" s="79" t="s">
        <v>151</v>
      </c>
      <c r="M51" s="62" t="s">
        <v>173</v>
      </c>
      <c r="N51" s="64" t="s">
        <v>7630</v>
      </c>
      <c r="O51" s="58" t="s">
        <v>75</v>
      </c>
      <c r="P51" s="58" t="s">
        <v>76</v>
      </c>
      <c r="Q51" s="66" t="s">
        <v>137</v>
      </c>
      <c r="R51" s="116">
        <v>42718</v>
      </c>
      <c r="S51" s="68">
        <v>12</v>
      </c>
      <c r="T51" s="69">
        <f t="shared" si="202"/>
        <v>47100.400000000001</v>
      </c>
      <c r="U51" s="59" t="s">
        <v>100</v>
      </c>
      <c r="V51" s="58" t="str">
        <f t="shared" si="204"/>
        <v>М</v>
      </c>
      <c r="W51" s="58" t="str">
        <f t="shared" si="203"/>
        <v>Па</v>
      </c>
      <c r="X51" s="63">
        <v>0.5</v>
      </c>
      <c r="Y51" s="63" t="s">
        <v>138</v>
      </c>
      <c r="Z51" s="66" t="s">
        <v>139</v>
      </c>
      <c r="AA51" s="59" t="s">
        <v>966</v>
      </c>
      <c r="AB51" s="63"/>
      <c r="AC51" s="66" t="s">
        <v>141</v>
      </c>
      <c r="AD51" s="64">
        <v>60</v>
      </c>
      <c r="AE51" s="72">
        <v>44149</v>
      </c>
      <c r="AF51" s="73">
        <f t="shared" si="206"/>
        <v>45974</v>
      </c>
      <c r="AG51" s="62" t="s">
        <v>82</v>
      </c>
      <c r="AH51" s="62" t="s">
        <v>83</v>
      </c>
      <c r="AI51" s="66" t="s">
        <v>7631</v>
      </c>
      <c r="AJ51" s="62" t="s">
        <v>85</v>
      </c>
      <c r="AK51" s="73" t="str">
        <f t="shared" ca="1" si="207"/>
        <v>поверен</v>
      </c>
      <c r="AL51" s="66"/>
      <c r="AM51" s="66" t="s">
        <v>86</v>
      </c>
      <c r="AN51" s="66" t="s">
        <v>7044</v>
      </c>
      <c r="AO51" s="66" t="s">
        <v>88</v>
      </c>
      <c r="AP51" s="63" t="s">
        <v>502</v>
      </c>
      <c r="AQ51" s="74">
        <v>2016</v>
      </c>
      <c r="AR51" s="73"/>
      <c r="AS51" s="66" t="s">
        <v>91</v>
      </c>
      <c r="AT51" s="58" t="s">
        <v>385</v>
      </c>
      <c r="AU51" s="58">
        <v>3405</v>
      </c>
      <c r="AV51" s="62"/>
      <c r="AW51" s="62"/>
      <c r="AX51" s="58"/>
      <c r="AY51" s="58"/>
      <c r="AZ51" s="58"/>
      <c r="BA51" s="62" t="s">
        <v>221</v>
      </c>
      <c r="BB51" s="62" t="s">
        <v>145</v>
      </c>
      <c r="BC51" s="62" t="s">
        <v>146</v>
      </c>
      <c r="BD51" s="66">
        <v>3001</v>
      </c>
      <c r="BE51" s="62"/>
      <c r="BF51" s="75"/>
      <c r="BG51" s="127"/>
      <c r="BH51" s="128"/>
      <c r="BI51" s="58"/>
      <c r="BJ51" s="518"/>
      <c r="BK51" s="507"/>
    </row>
    <row r="52" s="95" customFormat="1" ht="60" customHeight="1">
      <c r="A52" s="58"/>
      <c r="B52" s="58" t="s">
        <v>62</v>
      </c>
      <c r="C52" s="58" t="s">
        <v>63</v>
      </c>
      <c r="D52" s="59" t="s">
        <v>64</v>
      </c>
      <c r="E52" s="59">
        <v>214</v>
      </c>
      <c r="F52" s="62" t="s">
        <v>1328</v>
      </c>
      <c r="G52" s="62" t="s">
        <v>7628</v>
      </c>
      <c r="H52" s="59" t="s">
        <v>7632</v>
      </c>
      <c r="I52" s="63" t="s">
        <v>171</v>
      </c>
      <c r="J52" s="62" t="s">
        <v>172</v>
      </c>
      <c r="K52" s="64" t="s">
        <v>131</v>
      </c>
      <c r="L52" s="79" t="s">
        <v>151</v>
      </c>
      <c r="M52" s="62" t="s">
        <v>173</v>
      </c>
      <c r="N52" s="64" t="s">
        <v>7633</v>
      </c>
      <c r="O52" s="58" t="s">
        <v>75</v>
      </c>
      <c r="P52" s="58" t="s">
        <v>76</v>
      </c>
      <c r="Q52" s="66" t="s">
        <v>137</v>
      </c>
      <c r="R52" s="116">
        <v>42718</v>
      </c>
      <c r="S52" s="68">
        <v>12</v>
      </c>
      <c r="T52" s="69">
        <f t="shared" si="202"/>
        <v>47100.400000000001</v>
      </c>
      <c r="U52" s="59" t="s">
        <v>100</v>
      </c>
      <c r="V52" s="58" t="str">
        <f t="shared" si="204"/>
        <v>М</v>
      </c>
      <c r="W52" s="58" t="str">
        <f t="shared" si="203"/>
        <v>Па</v>
      </c>
      <c r="X52" s="63">
        <v>0.5</v>
      </c>
      <c r="Y52" s="63" t="s">
        <v>138</v>
      </c>
      <c r="Z52" s="66" t="s">
        <v>139</v>
      </c>
      <c r="AA52" s="59" t="s">
        <v>966</v>
      </c>
      <c r="AB52" s="63"/>
      <c r="AC52" s="66" t="s">
        <v>141</v>
      </c>
      <c r="AD52" s="64">
        <v>60</v>
      </c>
      <c r="AE52" s="72">
        <v>44149</v>
      </c>
      <c r="AF52" s="73">
        <f t="shared" si="206"/>
        <v>45974</v>
      </c>
      <c r="AG52" s="62" t="s">
        <v>82</v>
      </c>
      <c r="AH52" s="62" t="s">
        <v>83</v>
      </c>
      <c r="AI52" s="66" t="s">
        <v>7634</v>
      </c>
      <c r="AJ52" s="62" t="s">
        <v>85</v>
      </c>
      <c r="AK52" s="73" t="str">
        <f t="shared" ca="1" si="207"/>
        <v>поверен</v>
      </c>
      <c r="AL52" s="66"/>
      <c r="AM52" s="66" t="s">
        <v>86</v>
      </c>
      <c r="AN52" s="66" t="s">
        <v>7044</v>
      </c>
      <c r="AO52" s="66" t="s">
        <v>88</v>
      </c>
      <c r="AP52" s="63" t="s">
        <v>502</v>
      </c>
      <c r="AQ52" s="74">
        <v>2016</v>
      </c>
      <c r="AR52" s="73"/>
      <c r="AS52" s="66" t="s">
        <v>91</v>
      </c>
      <c r="AT52" s="58" t="s">
        <v>385</v>
      </c>
      <c r="AU52" s="58">
        <v>3407</v>
      </c>
      <c r="AV52" s="62"/>
      <c r="AW52" s="62"/>
      <c r="AX52" s="58"/>
      <c r="AY52" s="58"/>
      <c r="AZ52" s="58"/>
      <c r="BA52" s="62" t="s">
        <v>221</v>
      </c>
      <c r="BB52" s="62" t="s">
        <v>145</v>
      </c>
      <c r="BC52" s="62" t="s">
        <v>146</v>
      </c>
      <c r="BD52" s="66">
        <v>3001</v>
      </c>
      <c r="BE52" s="62"/>
      <c r="BF52" s="75"/>
      <c r="BG52" s="127"/>
      <c r="BH52" s="128"/>
      <c r="BI52" s="58"/>
      <c r="BJ52" s="518"/>
      <c r="BK52" s="507"/>
    </row>
    <row r="53" s="95" customFormat="1" ht="60" customHeight="1">
      <c r="A53" s="58"/>
      <c r="B53" s="58" t="s">
        <v>62</v>
      </c>
      <c r="C53" s="58" t="s">
        <v>63</v>
      </c>
      <c r="D53" s="59" t="s">
        <v>64</v>
      </c>
      <c r="E53" s="59">
        <v>214</v>
      </c>
      <c r="F53" s="62" t="s">
        <v>1328</v>
      </c>
      <c r="G53" s="62" t="s">
        <v>7635</v>
      </c>
      <c r="H53" s="59" t="s">
        <v>7636</v>
      </c>
      <c r="I53" s="63" t="s">
        <v>171</v>
      </c>
      <c r="J53" s="62" t="s">
        <v>172</v>
      </c>
      <c r="K53" s="64" t="s">
        <v>131</v>
      </c>
      <c r="L53" s="79" t="s">
        <v>151</v>
      </c>
      <c r="M53" s="62" t="s">
        <v>173</v>
      </c>
      <c r="N53" s="64" t="s">
        <v>7637</v>
      </c>
      <c r="O53" s="58" t="s">
        <v>75</v>
      </c>
      <c r="P53" s="58" t="s">
        <v>76</v>
      </c>
      <c r="Q53" s="66" t="s">
        <v>137</v>
      </c>
      <c r="R53" s="116">
        <v>42718</v>
      </c>
      <c r="S53" s="68">
        <v>12</v>
      </c>
      <c r="T53" s="69">
        <f t="shared" si="202"/>
        <v>47100.400000000001</v>
      </c>
      <c r="U53" s="59" t="s">
        <v>100</v>
      </c>
      <c r="V53" s="58" t="str">
        <f t="shared" si="204"/>
        <v>М</v>
      </c>
      <c r="W53" s="58" t="str">
        <f t="shared" si="203"/>
        <v>Па</v>
      </c>
      <c r="X53" s="63">
        <v>0.5</v>
      </c>
      <c r="Y53" s="63" t="s">
        <v>138</v>
      </c>
      <c r="Z53" s="66" t="s">
        <v>139</v>
      </c>
      <c r="AA53" s="59" t="s">
        <v>966</v>
      </c>
      <c r="AB53" s="63"/>
      <c r="AC53" s="66" t="s">
        <v>141</v>
      </c>
      <c r="AD53" s="64">
        <v>60</v>
      </c>
      <c r="AE53" s="72">
        <v>44149</v>
      </c>
      <c r="AF53" s="73">
        <f t="shared" si="206"/>
        <v>45974</v>
      </c>
      <c r="AG53" s="62" t="s">
        <v>82</v>
      </c>
      <c r="AH53" s="62" t="s">
        <v>83</v>
      </c>
      <c r="AI53" s="66" t="s">
        <v>7638</v>
      </c>
      <c r="AJ53" s="62" t="s">
        <v>85</v>
      </c>
      <c r="AK53" s="73" t="str">
        <f t="shared" ca="1" si="207"/>
        <v>поверен</v>
      </c>
      <c r="AL53" s="66"/>
      <c r="AM53" s="66" t="s">
        <v>86</v>
      </c>
      <c r="AN53" s="66" t="s">
        <v>7044</v>
      </c>
      <c r="AO53" s="66" t="s">
        <v>88</v>
      </c>
      <c r="AP53" s="63" t="s">
        <v>477</v>
      </c>
      <c r="AQ53" s="74"/>
      <c r="AR53" s="73"/>
      <c r="AS53" s="66" t="s">
        <v>91</v>
      </c>
      <c r="AT53" s="58" t="s">
        <v>385</v>
      </c>
      <c r="AU53" s="58">
        <v>3409</v>
      </c>
      <c r="AV53" s="62"/>
      <c r="AW53" s="62"/>
      <c r="AX53" s="58"/>
      <c r="AY53" s="58"/>
      <c r="AZ53" s="58"/>
      <c r="BA53" s="62" t="s">
        <v>208</v>
      </c>
      <c r="BB53" s="62" t="s">
        <v>145</v>
      </c>
      <c r="BC53" s="62" t="s">
        <v>146</v>
      </c>
      <c r="BD53" s="66">
        <v>3001</v>
      </c>
      <c r="BE53" s="62"/>
      <c r="BF53" s="75"/>
      <c r="BG53" s="127"/>
      <c r="BH53" s="128"/>
      <c r="BI53" s="58"/>
      <c r="BJ53" s="518"/>
      <c r="BK53" s="507"/>
    </row>
    <row r="54" s="95" customFormat="1" ht="60" customHeight="1">
      <c r="A54" s="58"/>
      <c r="B54" s="58" t="s">
        <v>62</v>
      </c>
      <c r="C54" s="58" t="s">
        <v>63</v>
      </c>
      <c r="D54" s="59" t="s">
        <v>64</v>
      </c>
      <c r="E54" s="59">
        <v>214</v>
      </c>
      <c r="F54" s="62" t="s">
        <v>1328</v>
      </c>
      <c r="G54" s="62" t="s">
        <v>7639</v>
      </c>
      <c r="H54" s="59" t="s">
        <v>7640</v>
      </c>
      <c r="I54" s="63" t="s">
        <v>171</v>
      </c>
      <c r="J54" s="62" t="s">
        <v>172</v>
      </c>
      <c r="K54" s="64" t="s">
        <v>131</v>
      </c>
      <c r="L54" s="79" t="s">
        <v>151</v>
      </c>
      <c r="M54" s="62" t="s">
        <v>173</v>
      </c>
      <c r="N54" s="64" t="s">
        <v>7641</v>
      </c>
      <c r="O54" s="58" t="s">
        <v>75</v>
      </c>
      <c r="P54" s="58" t="s">
        <v>76</v>
      </c>
      <c r="Q54" s="66" t="s">
        <v>137</v>
      </c>
      <c r="R54" s="116">
        <v>42718</v>
      </c>
      <c r="S54" s="68">
        <v>12</v>
      </c>
      <c r="T54" s="69">
        <f t="shared" si="202"/>
        <v>47100.400000000001</v>
      </c>
      <c r="U54" s="59" t="s">
        <v>100</v>
      </c>
      <c r="V54" s="58" t="str">
        <f t="shared" si="204"/>
        <v>М</v>
      </c>
      <c r="W54" s="58" t="str">
        <f t="shared" si="203"/>
        <v>Па</v>
      </c>
      <c r="X54" s="63">
        <v>0.5</v>
      </c>
      <c r="Y54" s="63" t="s">
        <v>138</v>
      </c>
      <c r="Z54" s="66" t="s">
        <v>139</v>
      </c>
      <c r="AA54" s="59" t="s">
        <v>966</v>
      </c>
      <c r="AB54" s="63"/>
      <c r="AC54" s="66" t="s">
        <v>141</v>
      </c>
      <c r="AD54" s="64">
        <v>60</v>
      </c>
      <c r="AE54" s="72">
        <v>44149</v>
      </c>
      <c r="AF54" s="73">
        <f t="shared" si="206"/>
        <v>45974</v>
      </c>
      <c r="AG54" s="62" t="s">
        <v>82</v>
      </c>
      <c r="AH54" s="62" t="s">
        <v>83</v>
      </c>
      <c r="AI54" s="66" t="s">
        <v>7642</v>
      </c>
      <c r="AJ54" s="62" t="s">
        <v>85</v>
      </c>
      <c r="AK54" s="73" t="str">
        <f t="shared" ca="1" si="207"/>
        <v>поверен</v>
      </c>
      <c r="AL54" s="66"/>
      <c r="AM54" s="66" t="s">
        <v>86</v>
      </c>
      <c r="AN54" s="66" t="s">
        <v>7044</v>
      </c>
      <c r="AO54" s="66" t="s">
        <v>88</v>
      </c>
      <c r="AP54" s="63" t="s">
        <v>477</v>
      </c>
      <c r="AQ54" s="74">
        <v>2016</v>
      </c>
      <c r="AR54" s="73"/>
      <c r="AS54" s="66" t="s">
        <v>91</v>
      </c>
      <c r="AT54" s="58" t="s">
        <v>385</v>
      </c>
      <c r="AU54" s="58">
        <v>3411</v>
      </c>
      <c r="AV54" s="62"/>
      <c r="AW54" s="62"/>
      <c r="AX54" s="58"/>
      <c r="AY54" s="58"/>
      <c r="AZ54" s="58"/>
      <c r="BA54" s="62"/>
      <c r="BB54" s="62" t="s">
        <v>145</v>
      </c>
      <c r="BC54" s="62" t="s">
        <v>146</v>
      </c>
      <c r="BD54" s="66">
        <v>3001</v>
      </c>
      <c r="BE54" s="62"/>
      <c r="BF54" s="75"/>
      <c r="BG54" s="127"/>
      <c r="BH54" s="128"/>
      <c r="BI54" s="58"/>
      <c r="BJ54" s="518"/>
      <c r="BK54" s="507"/>
    </row>
    <row r="55" s="95" customFormat="1" ht="60" customHeight="1">
      <c r="A55" s="58"/>
      <c r="B55" s="58" t="s">
        <v>62</v>
      </c>
      <c r="C55" s="58" t="s">
        <v>63</v>
      </c>
      <c r="D55" s="59" t="s">
        <v>64</v>
      </c>
      <c r="E55" s="59">
        <v>214</v>
      </c>
      <c r="F55" s="62" t="s">
        <v>1328</v>
      </c>
      <c r="G55" s="62" t="s">
        <v>7605</v>
      </c>
      <c r="H55" s="59" t="s">
        <v>7643</v>
      </c>
      <c r="I55" s="63" t="s">
        <v>171</v>
      </c>
      <c r="J55" s="62" t="s">
        <v>172</v>
      </c>
      <c r="K55" s="64" t="s">
        <v>131</v>
      </c>
      <c r="L55" s="79" t="s">
        <v>151</v>
      </c>
      <c r="M55" s="62" t="s">
        <v>173</v>
      </c>
      <c r="N55" s="64" t="s">
        <v>7644</v>
      </c>
      <c r="O55" s="58" t="s">
        <v>75</v>
      </c>
      <c r="P55" s="58" t="s">
        <v>76</v>
      </c>
      <c r="Q55" s="66" t="s">
        <v>137</v>
      </c>
      <c r="R55" s="116">
        <v>42718</v>
      </c>
      <c r="S55" s="68">
        <v>12</v>
      </c>
      <c r="T55" s="69">
        <f t="shared" si="202"/>
        <v>47100.400000000001</v>
      </c>
      <c r="U55" s="59" t="s">
        <v>100</v>
      </c>
      <c r="V55" s="58" t="str">
        <f t="shared" si="204"/>
        <v>М</v>
      </c>
      <c r="W55" s="58" t="str">
        <f t="shared" si="203"/>
        <v>Па</v>
      </c>
      <c r="X55" s="63">
        <v>1</v>
      </c>
      <c r="Y55" s="63" t="s">
        <v>138</v>
      </c>
      <c r="Z55" s="66" t="s">
        <v>139</v>
      </c>
      <c r="AA55" s="59" t="s">
        <v>966</v>
      </c>
      <c r="AB55" s="63"/>
      <c r="AC55" s="66" t="s">
        <v>141</v>
      </c>
      <c r="AD55" s="64">
        <v>60</v>
      </c>
      <c r="AE55" s="72">
        <v>44149</v>
      </c>
      <c r="AF55" s="73">
        <f t="shared" si="206"/>
        <v>45974</v>
      </c>
      <c r="AG55" s="62" t="s">
        <v>82</v>
      </c>
      <c r="AH55" s="62" t="s">
        <v>83</v>
      </c>
      <c r="AI55" s="66" t="s">
        <v>7645</v>
      </c>
      <c r="AJ55" s="62" t="s">
        <v>85</v>
      </c>
      <c r="AK55" s="73" t="str">
        <f t="shared" ca="1" si="207"/>
        <v>поверен</v>
      </c>
      <c r="AL55" s="66"/>
      <c r="AM55" s="66" t="s">
        <v>86</v>
      </c>
      <c r="AN55" s="66" t="s">
        <v>7044</v>
      </c>
      <c r="AO55" s="66" t="s">
        <v>88</v>
      </c>
      <c r="AP55" s="63" t="s">
        <v>454</v>
      </c>
      <c r="AQ55" s="74">
        <v>2016</v>
      </c>
      <c r="AR55" s="73"/>
      <c r="AS55" s="66" t="s">
        <v>91</v>
      </c>
      <c r="AT55" s="58" t="s">
        <v>385</v>
      </c>
      <c r="AU55" s="58">
        <v>3413</v>
      </c>
      <c r="AV55" s="62"/>
      <c r="AW55" s="62"/>
      <c r="AX55" s="58"/>
      <c r="AY55" s="58"/>
      <c r="AZ55" s="58"/>
      <c r="BA55" s="62"/>
      <c r="BB55" s="62" t="s">
        <v>145</v>
      </c>
      <c r="BC55" s="62" t="s">
        <v>146</v>
      </c>
      <c r="BD55" s="66">
        <v>3001</v>
      </c>
      <c r="BE55" s="62"/>
      <c r="BF55" s="75"/>
      <c r="BG55" s="127"/>
      <c r="BH55" s="128"/>
      <c r="BI55" s="58"/>
      <c r="BJ55" s="518"/>
      <c r="BK55" s="507"/>
    </row>
    <row r="56" s="95" customFormat="1" ht="60" customHeight="1">
      <c r="A56" s="58"/>
      <c r="B56" s="58" t="s">
        <v>62</v>
      </c>
      <c r="C56" s="58" t="s">
        <v>63</v>
      </c>
      <c r="D56" s="59" t="s">
        <v>64</v>
      </c>
      <c r="E56" s="59" t="s">
        <v>7591</v>
      </c>
      <c r="F56" s="62" t="s">
        <v>1328</v>
      </c>
      <c r="G56" s="62" t="s">
        <v>7646</v>
      </c>
      <c r="H56" s="59" t="s">
        <v>7647</v>
      </c>
      <c r="I56" s="63" t="s">
        <v>316</v>
      </c>
      <c r="J56" s="62" t="s">
        <v>317</v>
      </c>
      <c r="K56" s="64" t="s">
        <v>318</v>
      </c>
      <c r="L56" s="64">
        <v>5300</v>
      </c>
      <c r="M56" s="66" t="s">
        <v>7648</v>
      </c>
      <c r="N56" s="64" t="s">
        <v>7649</v>
      </c>
      <c r="O56" s="58" t="s">
        <v>322</v>
      </c>
      <c r="P56" s="58" t="s">
        <v>154</v>
      </c>
      <c r="Q56" s="66" t="s">
        <v>289</v>
      </c>
      <c r="R56" s="116">
        <v>42705</v>
      </c>
      <c r="S56" s="63">
        <v>12</v>
      </c>
      <c r="T56" s="69">
        <f t="shared" si="202"/>
        <v>47087.400000000001</v>
      </c>
      <c r="U56" s="59" t="s">
        <v>1728</v>
      </c>
      <c r="V56" s="58" t="str">
        <f t="shared" si="204"/>
        <v/>
      </c>
      <c r="W56" s="58" t="str">
        <f t="shared" si="203"/>
        <v>м</v>
      </c>
      <c r="X56" s="63">
        <v>3</v>
      </c>
      <c r="Y56" s="63"/>
      <c r="Z56" s="66" t="s">
        <v>325</v>
      </c>
      <c r="AA56" s="59" t="s">
        <v>326</v>
      </c>
      <c r="AB56" s="63" t="s">
        <v>325</v>
      </c>
      <c r="AC56" s="66" t="s">
        <v>325</v>
      </c>
      <c r="AD56" s="64">
        <v>48</v>
      </c>
      <c r="AE56" s="72">
        <v>45034</v>
      </c>
      <c r="AF56" s="73">
        <f t="shared" si="206"/>
        <v>46494</v>
      </c>
      <c r="AG56" s="62" t="s">
        <v>82</v>
      </c>
      <c r="AH56" s="62" t="s">
        <v>83</v>
      </c>
      <c r="AI56" s="66" t="s">
        <v>7650</v>
      </c>
      <c r="AJ56" s="62" t="s">
        <v>143</v>
      </c>
      <c r="AK56" s="73" t="str">
        <f t="shared" ca="1" si="207"/>
        <v>поверен</v>
      </c>
      <c r="AL56" s="66"/>
      <c r="AM56" s="66" t="s">
        <v>86</v>
      </c>
      <c r="AN56" s="66" t="s">
        <v>7044</v>
      </c>
      <c r="AO56" s="66" t="s">
        <v>88</v>
      </c>
      <c r="AP56" s="63" t="s">
        <v>454</v>
      </c>
      <c r="AQ56" s="74">
        <v>2016</v>
      </c>
      <c r="AR56" s="73"/>
      <c r="AS56" s="66" t="s">
        <v>91</v>
      </c>
      <c r="AT56" s="58" t="s">
        <v>385</v>
      </c>
      <c r="AU56" s="58">
        <v>3420</v>
      </c>
      <c r="AV56" s="62"/>
      <c r="AW56" s="62"/>
      <c r="AX56" s="58"/>
      <c r="AY56" s="58"/>
      <c r="AZ56" s="58"/>
      <c r="BA56" s="62" t="s">
        <v>343</v>
      </c>
      <c r="BB56" s="62" t="s">
        <v>329</v>
      </c>
      <c r="BC56" s="62" t="s">
        <v>298</v>
      </c>
      <c r="BD56" s="66">
        <v>2971</v>
      </c>
      <c r="BE56" s="62"/>
      <c r="BF56" s="75"/>
      <c r="BG56" s="127" t="s">
        <v>1170</v>
      </c>
      <c r="BH56" s="128"/>
      <c r="BI56" s="58"/>
      <c r="BJ56" s="518"/>
      <c r="BK56" s="507"/>
    </row>
    <row r="57" s="95" customFormat="1" ht="60" customHeight="1">
      <c r="A57" s="58"/>
      <c r="B57" s="58" t="s">
        <v>62</v>
      </c>
      <c r="C57" s="58" t="s">
        <v>63</v>
      </c>
      <c r="D57" s="59" t="s">
        <v>64</v>
      </c>
      <c r="E57" s="59">
        <v>214</v>
      </c>
      <c r="F57" s="62" t="s">
        <v>1328</v>
      </c>
      <c r="G57" s="62" t="s">
        <v>7651</v>
      </c>
      <c r="H57" s="59" t="s">
        <v>7652</v>
      </c>
      <c r="I57" s="63" t="s">
        <v>316</v>
      </c>
      <c r="J57" s="62" t="s">
        <v>317</v>
      </c>
      <c r="K57" s="64" t="s">
        <v>318</v>
      </c>
      <c r="L57" s="64">
        <v>5300</v>
      </c>
      <c r="M57" s="66" t="s">
        <v>7653</v>
      </c>
      <c r="N57" s="64" t="s">
        <v>7654</v>
      </c>
      <c r="O57" s="58" t="s">
        <v>322</v>
      </c>
      <c r="P57" s="58" t="s">
        <v>154</v>
      </c>
      <c r="Q57" s="66" t="s">
        <v>289</v>
      </c>
      <c r="R57" s="116">
        <v>42705</v>
      </c>
      <c r="S57" s="63">
        <v>12</v>
      </c>
      <c r="T57" s="69">
        <f t="shared" si="202"/>
        <v>47087.400000000001</v>
      </c>
      <c r="U57" s="59" t="s">
        <v>1273</v>
      </c>
      <c r="V57" s="58" t="str">
        <f t="shared" si="204"/>
        <v/>
      </c>
      <c r="W57" s="58" t="str">
        <f t="shared" si="203"/>
        <v>м</v>
      </c>
      <c r="X57" s="63">
        <v>3.3999999999999999</v>
      </c>
      <c r="Y57" s="63"/>
      <c r="Z57" s="66" t="s">
        <v>325</v>
      </c>
      <c r="AA57" s="59" t="s">
        <v>326</v>
      </c>
      <c r="AB57" s="63" t="s">
        <v>325</v>
      </c>
      <c r="AC57" s="66" t="s">
        <v>325</v>
      </c>
      <c r="AD57" s="64">
        <v>48</v>
      </c>
      <c r="AE57" s="72">
        <v>45034</v>
      </c>
      <c r="AF57" s="73">
        <f t="shared" si="206"/>
        <v>46494</v>
      </c>
      <c r="AG57" s="62" t="s">
        <v>82</v>
      </c>
      <c r="AH57" s="62" t="s">
        <v>83</v>
      </c>
      <c r="AI57" s="66" t="s">
        <v>7655</v>
      </c>
      <c r="AJ57" s="62" t="s">
        <v>143</v>
      </c>
      <c r="AK57" s="73" t="str">
        <f t="shared" ca="1" si="207"/>
        <v>поверен</v>
      </c>
      <c r="AL57" s="66"/>
      <c r="AM57" s="66" t="s">
        <v>86</v>
      </c>
      <c r="AN57" s="66" t="s">
        <v>7044</v>
      </c>
      <c r="AO57" s="66" t="s">
        <v>88</v>
      </c>
      <c r="AP57" s="63" t="s">
        <v>454</v>
      </c>
      <c r="AQ57" s="74"/>
      <c r="AR57" s="73"/>
      <c r="AS57" s="66" t="s">
        <v>91</v>
      </c>
      <c r="AT57" s="58" t="s">
        <v>385</v>
      </c>
      <c r="AU57" s="58">
        <v>3422</v>
      </c>
      <c r="AV57" s="62"/>
      <c r="AW57" s="62"/>
      <c r="AX57" s="58"/>
      <c r="AY57" s="58"/>
      <c r="AZ57" s="58"/>
      <c r="BA57" s="62"/>
      <c r="BB57" s="62" t="s">
        <v>329</v>
      </c>
      <c r="BC57" s="62" t="s">
        <v>298</v>
      </c>
      <c r="BD57" s="66">
        <v>2971</v>
      </c>
      <c r="BE57" s="62"/>
      <c r="BF57" s="75"/>
      <c r="BG57" s="127" t="s">
        <v>1170</v>
      </c>
      <c r="BH57" s="128"/>
      <c r="BI57" s="58"/>
      <c r="BJ57" s="518"/>
      <c r="BK57" s="507"/>
    </row>
    <row r="58" s="95" customFormat="1" ht="60" customHeight="1">
      <c r="A58" s="58"/>
      <c r="B58" s="58" t="s">
        <v>62</v>
      </c>
      <c r="C58" s="58" t="s">
        <v>63</v>
      </c>
      <c r="D58" s="59" t="s">
        <v>64</v>
      </c>
      <c r="E58" s="59">
        <v>214</v>
      </c>
      <c r="F58" s="62" t="s">
        <v>1328</v>
      </c>
      <c r="G58" s="62" t="s">
        <v>7656</v>
      </c>
      <c r="H58" s="59" t="s">
        <v>7657</v>
      </c>
      <c r="I58" s="63" t="s">
        <v>316</v>
      </c>
      <c r="J58" s="62" t="s">
        <v>317</v>
      </c>
      <c r="K58" s="64" t="s">
        <v>318</v>
      </c>
      <c r="L58" s="64">
        <v>5300</v>
      </c>
      <c r="M58" s="66" t="s">
        <v>7648</v>
      </c>
      <c r="N58" s="64" t="s">
        <v>7658</v>
      </c>
      <c r="O58" s="58" t="s">
        <v>322</v>
      </c>
      <c r="P58" s="58" t="s">
        <v>154</v>
      </c>
      <c r="Q58" s="66" t="s">
        <v>289</v>
      </c>
      <c r="R58" s="116">
        <v>42705</v>
      </c>
      <c r="S58" s="63">
        <v>12</v>
      </c>
      <c r="T58" s="69">
        <f t="shared" si="202"/>
        <v>47087.400000000001</v>
      </c>
      <c r="U58" s="59" t="s">
        <v>1728</v>
      </c>
      <c r="V58" s="58" t="str">
        <f t="shared" si="204"/>
        <v/>
      </c>
      <c r="W58" s="58" t="str">
        <f t="shared" si="203"/>
        <v>м</v>
      </c>
      <c r="X58" s="63">
        <v>3</v>
      </c>
      <c r="Y58" s="63"/>
      <c r="Z58" s="66" t="s">
        <v>325</v>
      </c>
      <c r="AA58" s="59" t="s">
        <v>326</v>
      </c>
      <c r="AB58" s="63" t="s">
        <v>325</v>
      </c>
      <c r="AC58" s="66" t="s">
        <v>325</v>
      </c>
      <c r="AD58" s="64">
        <v>48</v>
      </c>
      <c r="AE58" s="72">
        <v>45034</v>
      </c>
      <c r="AF58" s="73">
        <f t="shared" si="206"/>
        <v>46494</v>
      </c>
      <c r="AG58" s="62" t="s">
        <v>82</v>
      </c>
      <c r="AH58" s="62" t="s">
        <v>83</v>
      </c>
      <c r="AI58" s="66" t="s">
        <v>7659</v>
      </c>
      <c r="AJ58" s="62" t="s">
        <v>143</v>
      </c>
      <c r="AK58" s="73" t="str">
        <f t="shared" ca="1" si="207"/>
        <v>поверен</v>
      </c>
      <c r="AL58" s="66"/>
      <c r="AM58" s="66" t="s">
        <v>86</v>
      </c>
      <c r="AN58" s="66" t="s">
        <v>7044</v>
      </c>
      <c r="AO58" s="66" t="s">
        <v>88</v>
      </c>
      <c r="AP58" s="63" t="s">
        <v>454</v>
      </c>
      <c r="AQ58" s="74"/>
      <c r="AR58" s="73"/>
      <c r="AS58" s="66" t="s">
        <v>91</v>
      </c>
      <c r="AT58" s="58" t="s">
        <v>385</v>
      </c>
      <c r="AU58" s="58">
        <v>3421</v>
      </c>
      <c r="AV58" s="62"/>
      <c r="AW58" s="62"/>
      <c r="AX58" s="58"/>
      <c r="AY58" s="58"/>
      <c r="AZ58" s="58"/>
      <c r="BA58" s="62" t="s">
        <v>122</v>
      </c>
      <c r="BB58" s="62" t="s">
        <v>329</v>
      </c>
      <c r="BC58" s="62" t="s">
        <v>298</v>
      </c>
      <c r="BD58" s="66">
        <v>2971</v>
      </c>
      <c r="BE58" s="62"/>
      <c r="BF58" s="75"/>
      <c r="BG58" s="127" t="s">
        <v>1170</v>
      </c>
      <c r="BH58" s="128"/>
      <c r="BI58" s="58"/>
      <c r="BJ58" s="518"/>
      <c r="BK58" s="507"/>
    </row>
    <row r="59" s="95" customFormat="1" ht="60" customHeight="1">
      <c r="A59" s="58"/>
      <c r="B59" s="58" t="s">
        <v>62</v>
      </c>
      <c r="C59" s="58" t="s">
        <v>63</v>
      </c>
      <c r="D59" s="59" t="s">
        <v>64</v>
      </c>
      <c r="E59" s="59">
        <v>214</v>
      </c>
      <c r="F59" s="62" t="s">
        <v>1328</v>
      </c>
      <c r="G59" s="62" t="s">
        <v>7660</v>
      </c>
      <c r="H59" s="59" t="s">
        <v>7661</v>
      </c>
      <c r="I59" s="63" t="s">
        <v>316</v>
      </c>
      <c r="J59" s="62" t="s">
        <v>317</v>
      </c>
      <c r="K59" s="64" t="s">
        <v>318</v>
      </c>
      <c r="L59" s="64">
        <v>5300</v>
      </c>
      <c r="M59" s="66" t="s">
        <v>7653</v>
      </c>
      <c r="N59" s="64" t="s">
        <v>7662</v>
      </c>
      <c r="O59" s="58" t="s">
        <v>322</v>
      </c>
      <c r="P59" s="58" t="s">
        <v>154</v>
      </c>
      <c r="Q59" s="66" t="s">
        <v>289</v>
      </c>
      <c r="R59" s="116">
        <v>42705</v>
      </c>
      <c r="S59" s="63">
        <v>12</v>
      </c>
      <c r="T59" s="69">
        <f t="shared" si="202"/>
        <v>47087.400000000001</v>
      </c>
      <c r="U59" s="59" t="s">
        <v>1273</v>
      </c>
      <c r="V59" s="58" t="str">
        <f t="shared" si="204"/>
        <v/>
      </c>
      <c r="W59" s="58" t="s">
        <v>325</v>
      </c>
      <c r="X59" s="63">
        <v>3.3999999999999999</v>
      </c>
      <c r="Y59" s="63"/>
      <c r="Z59" s="66" t="s">
        <v>325</v>
      </c>
      <c r="AA59" s="59" t="s">
        <v>326</v>
      </c>
      <c r="AB59" s="63" t="s">
        <v>325</v>
      </c>
      <c r="AC59" s="66" t="s">
        <v>325</v>
      </c>
      <c r="AD59" s="64">
        <v>48</v>
      </c>
      <c r="AE59" s="72">
        <v>45034</v>
      </c>
      <c r="AF59" s="73">
        <f t="shared" si="206"/>
        <v>46494</v>
      </c>
      <c r="AG59" s="62" t="s">
        <v>82</v>
      </c>
      <c r="AH59" s="62" t="s">
        <v>83</v>
      </c>
      <c r="AI59" s="66" t="s">
        <v>7659</v>
      </c>
      <c r="AJ59" s="62" t="s">
        <v>143</v>
      </c>
      <c r="AK59" s="73" t="str">
        <f t="shared" ca="1" si="207"/>
        <v>поверен</v>
      </c>
      <c r="AL59" s="66"/>
      <c r="AM59" s="66" t="s">
        <v>86</v>
      </c>
      <c r="AN59" s="66" t="s">
        <v>7044</v>
      </c>
      <c r="AO59" s="66" t="s">
        <v>88</v>
      </c>
      <c r="AP59" s="63" t="s">
        <v>454</v>
      </c>
      <c r="AQ59" s="74"/>
      <c r="AR59" s="73"/>
      <c r="AS59" s="66" t="s">
        <v>91</v>
      </c>
      <c r="AT59" s="58" t="s">
        <v>385</v>
      </c>
      <c r="AU59" s="58">
        <v>3423</v>
      </c>
      <c r="AV59" s="62"/>
      <c r="AW59" s="62"/>
      <c r="AX59" s="58"/>
      <c r="AY59" s="58"/>
      <c r="AZ59" s="58"/>
      <c r="BA59" s="62"/>
      <c r="BB59" s="62" t="s">
        <v>329</v>
      </c>
      <c r="BC59" s="62" t="s">
        <v>298</v>
      </c>
      <c r="BD59" s="66">
        <v>2971</v>
      </c>
      <c r="BE59" s="62"/>
      <c r="BF59" s="75"/>
      <c r="BG59" s="127" t="s">
        <v>1170</v>
      </c>
      <c r="BH59" s="128"/>
      <c r="BI59" s="58"/>
      <c r="BJ59" s="518"/>
      <c r="BK59" s="507"/>
    </row>
    <row r="60" s="95" customFormat="1" ht="60" customHeight="1">
      <c r="A60" s="58"/>
      <c r="B60" s="58" t="s">
        <v>62</v>
      </c>
      <c r="C60" s="58" t="s">
        <v>63</v>
      </c>
      <c r="D60" s="59" t="s">
        <v>64</v>
      </c>
      <c r="E60" s="59">
        <v>214</v>
      </c>
      <c r="F60" s="62" t="s">
        <v>1328</v>
      </c>
      <c r="G60" s="62" t="s">
        <v>7578</v>
      </c>
      <c r="H60" s="59" t="s">
        <v>7663</v>
      </c>
      <c r="I60" s="63" t="s">
        <v>7580</v>
      </c>
      <c r="J60" s="62" t="s">
        <v>7581</v>
      </c>
      <c r="K60" s="58" t="s">
        <v>7582</v>
      </c>
      <c r="L60" s="58" t="s">
        <v>7583</v>
      </c>
      <c r="M60" s="58" t="s">
        <v>7584</v>
      </c>
      <c r="N60" s="58" t="s">
        <v>7664</v>
      </c>
      <c r="O60" s="58" t="s">
        <v>7586</v>
      </c>
      <c r="P60" s="58" t="s">
        <v>154</v>
      </c>
      <c r="Q60" s="66" t="s">
        <v>398</v>
      </c>
      <c r="R60" s="116">
        <v>42796</v>
      </c>
      <c r="S60" s="63"/>
      <c r="T60" s="69"/>
      <c r="U60" s="59" t="s">
        <v>100</v>
      </c>
      <c r="V60" s="58"/>
      <c r="W60" s="58" t="s">
        <v>141</v>
      </c>
      <c r="X60" s="63">
        <v>100</v>
      </c>
      <c r="Y60" s="63"/>
      <c r="Z60" s="66" t="s">
        <v>141</v>
      </c>
      <c r="AA60" s="58" t="s">
        <v>7587</v>
      </c>
      <c r="AB60" s="63"/>
      <c r="AC60" s="66" t="s">
        <v>141</v>
      </c>
      <c r="AD60" s="64">
        <v>12</v>
      </c>
      <c r="AE60" s="72">
        <v>45035</v>
      </c>
      <c r="AF60" s="73">
        <f t="shared" si="206"/>
        <v>45400</v>
      </c>
      <c r="AG60" s="62" t="s">
        <v>82</v>
      </c>
      <c r="AH60" s="62" t="s">
        <v>83</v>
      </c>
      <c r="AI60" s="66" t="s">
        <v>7665</v>
      </c>
      <c r="AJ60" s="62" t="s">
        <v>295</v>
      </c>
      <c r="AK60" s="73" t="str">
        <f t="shared" ca="1" si="207"/>
        <v>ЗАМЕНИТЬ</v>
      </c>
      <c r="AL60" s="66"/>
      <c r="AM60" s="66" t="s">
        <v>86</v>
      </c>
      <c r="AN60" s="66" t="s">
        <v>7044</v>
      </c>
      <c r="AO60" s="66" t="s">
        <v>88</v>
      </c>
      <c r="AP60" s="63"/>
      <c r="AQ60" s="74" t="s">
        <v>661</v>
      </c>
      <c r="AR60" s="73"/>
      <c r="AS60" s="66" t="s">
        <v>91</v>
      </c>
      <c r="AT60" s="58" t="s">
        <v>385</v>
      </c>
      <c r="AU60" s="58">
        <v>4687</v>
      </c>
      <c r="AV60" s="62"/>
      <c r="AW60" s="62"/>
      <c r="AX60" s="58"/>
      <c r="AY60" s="58"/>
      <c r="AZ60" s="58"/>
      <c r="BA60" s="62"/>
      <c r="BB60" s="62"/>
      <c r="BC60" s="62"/>
      <c r="BD60" s="66"/>
      <c r="BE60" s="62"/>
      <c r="BF60" s="75"/>
      <c r="BG60" s="127" t="s">
        <v>1822</v>
      </c>
      <c r="BH60" s="128"/>
      <c r="BI60" s="58"/>
      <c r="BJ60" s="518"/>
      <c r="BK60" s="507"/>
    </row>
    <row r="61" s="95" customFormat="1" ht="60" customHeight="1">
      <c r="A61" s="58"/>
      <c r="B61" s="58" t="s">
        <v>62</v>
      </c>
      <c r="C61" s="58" t="s">
        <v>63</v>
      </c>
      <c r="D61" s="59" t="s">
        <v>64</v>
      </c>
      <c r="E61" s="59">
        <v>214</v>
      </c>
      <c r="F61" s="62" t="s">
        <v>1328</v>
      </c>
      <c r="G61" s="62" t="s">
        <v>7578</v>
      </c>
      <c r="H61" s="59" t="s">
        <v>7666</v>
      </c>
      <c r="I61" s="63" t="s">
        <v>7580</v>
      </c>
      <c r="J61" s="62" t="s">
        <v>7581</v>
      </c>
      <c r="K61" s="58" t="s">
        <v>7582</v>
      </c>
      <c r="L61" s="58" t="s">
        <v>7583</v>
      </c>
      <c r="M61" s="58" t="s">
        <v>7584</v>
      </c>
      <c r="N61" s="58" t="s">
        <v>7667</v>
      </c>
      <c r="O61" s="58" t="s">
        <v>7586</v>
      </c>
      <c r="P61" s="58" t="s">
        <v>154</v>
      </c>
      <c r="Q61" s="66" t="s">
        <v>398</v>
      </c>
      <c r="R61" s="116">
        <v>42796</v>
      </c>
      <c r="S61" s="63"/>
      <c r="T61" s="69"/>
      <c r="U61" s="59" t="s">
        <v>100</v>
      </c>
      <c r="V61" s="58"/>
      <c r="W61" s="58" t="s">
        <v>141</v>
      </c>
      <c r="X61" s="63">
        <v>100</v>
      </c>
      <c r="Y61" s="63"/>
      <c r="Z61" s="66" t="s">
        <v>141</v>
      </c>
      <c r="AA61" s="58" t="s">
        <v>7587</v>
      </c>
      <c r="AB61" s="63"/>
      <c r="AC61" s="66" t="s">
        <v>141</v>
      </c>
      <c r="AD61" s="64">
        <v>12</v>
      </c>
      <c r="AE61" s="72">
        <v>45035</v>
      </c>
      <c r="AF61" s="73">
        <f t="shared" si="206"/>
        <v>45400</v>
      </c>
      <c r="AG61" s="62" t="s">
        <v>82</v>
      </c>
      <c r="AH61" s="62" t="s">
        <v>83</v>
      </c>
      <c r="AI61" s="66" t="s">
        <v>7668</v>
      </c>
      <c r="AJ61" s="62" t="s">
        <v>295</v>
      </c>
      <c r="AK61" s="73" t="str">
        <f t="shared" ca="1" si="207"/>
        <v>ЗАМЕНИТЬ</v>
      </c>
      <c r="AL61" s="66"/>
      <c r="AM61" s="66" t="s">
        <v>86</v>
      </c>
      <c r="AN61" s="66" t="s">
        <v>7044</v>
      </c>
      <c r="AO61" s="66" t="s">
        <v>88</v>
      </c>
      <c r="AP61" s="63"/>
      <c r="AQ61" s="74" t="s">
        <v>661</v>
      </c>
      <c r="AR61" s="73"/>
      <c r="AS61" s="66" t="s">
        <v>91</v>
      </c>
      <c r="AT61" s="58" t="s">
        <v>385</v>
      </c>
      <c r="AU61" s="58">
        <v>4688</v>
      </c>
      <c r="AV61" s="62"/>
      <c r="AW61" s="62"/>
      <c r="AX61" s="58"/>
      <c r="AY61" s="58"/>
      <c r="AZ61" s="58"/>
      <c r="BA61" s="62"/>
      <c r="BB61" s="62"/>
      <c r="BC61" s="62"/>
      <c r="BD61" s="66"/>
      <c r="BE61" s="62"/>
      <c r="BF61" s="75"/>
      <c r="BG61" s="127" t="s">
        <v>1822</v>
      </c>
      <c r="BH61" s="128"/>
      <c r="BI61" s="58"/>
      <c r="BJ61" s="518"/>
      <c r="BK61" s="507"/>
    </row>
    <row r="62" s="92" customFormat="1" ht="60" customHeight="1">
      <c r="A62" s="37"/>
      <c r="B62" s="37" t="s">
        <v>62</v>
      </c>
      <c r="C62" s="37" t="s">
        <v>63</v>
      </c>
      <c r="D62" s="56" t="s">
        <v>64</v>
      </c>
      <c r="E62" s="56">
        <v>205</v>
      </c>
      <c r="F62" s="40" t="s">
        <v>923</v>
      </c>
      <c r="G62" s="40" t="s">
        <v>7669</v>
      </c>
      <c r="H62" s="56" t="s">
        <v>7670</v>
      </c>
      <c r="I62" s="48" t="s">
        <v>69</v>
      </c>
      <c r="J62" s="40" t="s">
        <v>70</v>
      </c>
      <c r="K62" s="37" t="s">
        <v>71</v>
      </c>
      <c r="L62" s="37" t="s">
        <v>72</v>
      </c>
      <c r="M62" s="40" t="s">
        <v>942</v>
      </c>
      <c r="N62" s="49" t="s">
        <v>7671</v>
      </c>
      <c r="O62" s="37" t="s">
        <v>75</v>
      </c>
      <c r="P62" s="37" t="s">
        <v>76</v>
      </c>
      <c r="Q62" s="42" t="s">
        <v>77</v>
      </c>
      <c r="R62" s="91">
        <v>42446</v>
      </c>
      <c r="S62" s="44">
        <v>15</v>
      </c>
      <c r="T62" s="45">
        <v>47924</v>
      </c>
      <c r="U62" s="56" t="s">
        <v>78</v>
      </c>
      <c r="V62" s="37"/>
      <c r="W62" s="37" t="s">
        <v>79</v>
      </c>
      <c r="X62" s="48">
        <v>450</v>
      </c>
      <c r="Y62" s="48"/>
      <c r="Z62" s="42" t="s">
        <v>79</v>
      </c>
      <c r="AA62" s="37" t="s">
        <v>101</v>
      </c>
      <c r="AB62" s="48"/>
      <c r="AC62" s="42" t="s">
        <v>81</v>
      </c>
      <c r="AD62" s="49">
        <v>60</v>
      </c>
      <c r="AE62" s="50">
        <v>44152</v>
      </c>
      <c r="AF62" s="51">
        <v>45977</v>
      </c>
      <c r="AG62" s="40" t="s">
        <v>82</v>
      </c>
      <c r="AH62" s="40" t="s">
        <v>83</v>
      </c>
      <c r="AI62" s="42" t="s">
        <v>7672</v>
      </c>
      <c r="AJ62" s="40" t="s">
        <v>85</v>
      </c>
      <c r="AK62" s="51" t="s">
        <v>6520</v>
      </c>
      <c r="AL62" s="42"/>
      <c r="AM62" s="42" t="s">
        <v>86</v>
      </c>
      <c r="AN62" s="42" t="s">
        <v>7044</v>
      </c>
      <c r="AO62" s="42" t="s">
        <v>88</v>
      </c>
      <c r="AP62" s="48" t="s">
        <v>929</v>
      </c>
      <c r="AQ62" s="41" t="s">
        <v>661</v>
      </c>
      <c r="AR62" s="51"/>
      <c r="AS62" s="42" t="s">
        <v>91</v>
      </c>
      <c r="AT62" s="37" t="s">
        <v>92</v>
      </c>
      <c r="AU62" s="37">
        <v>2281</v>
      </c>
      <c r="AV62" s="40"/>
      <c r="AW62" s="40"/>
      <c r="AX62" s="37"/>
      <c r="AY62" s="37"/>
      <c r="AZ62" s="37"/>
      <c r="BA62" s="40"/>
      <c r="BB62" s="40" t="s">
        <v>93</v>
      </c>
      <c r="BC62" s="40" t="s">
        <v>94</v>
      </c>
      <c r="BD62" s="42">
        <v>3201</v>
      </c>
      <c r="BE62" s="40"/>
      <c r="BF62" s="52"/>
      <c r="BG62" s="93"/>
      <c r="BH62" s="94"/>
      <c r="BI62" s="37"/>
      <c r="BJ62" s="198"/>
      <c r="BK62" s="99"/>
      <c r="BL62" s="95"/>
      <c r="BM62" s="95"/>
    </row>
    <row r="63" s="92" customFormat="1" ht="60" customHeight="1">
      <c r="A63" s="37"/>
      <c r="B63" s="37" t="s">
        <v>62</v>
      </c>
      <c r="C63" s="37" t="s">
        <v>63</v>
      </c>
      <c r="D63" s="56" t="s">
        <v>64</v>
      </c>
      <c r="E63" s="56">
        <v>205</v>
      </c>
      <c r="F63" s="40" t="s">
        <v>923</v>
      </c>
      <c r="G63" s="40" t="s">
        <v>7673</v>
      </c>
      <c r="H63" s="56" t="s">
        <v>7674</v>
      </c>
      <c r="I63" s="48" t="s">
        <v>171</v>
      </c>
      <c r="J63" s="40" t="s">
        <v>172</v>
      </c>
      <c r="K63" s="49" t="s">
        <v>131</v>
      </c>
      <c r="L63" s="57" t="s">
        <v>151</v>
      </c>
      <c r="M63" s="40" t="s">
        <v>173</v>
      </c>
      <c r="N63" s="49" t="s">
        <v>7675</v>
      </c>
      <c r="O63" s="37" t="s">
        <v>75</v>
      </c>
      <c r="P63" s="37" t="s">
        <v>76</v>
      </c>
      <c r="Q63" s="42" t="s">
        <v>137</v>
      </c>
      <c r="R63" s="91">
        <v>42442</v>
      </c>
      <c r="S63" s="44">
        <v>12</v>
      </c>
      <c r="T63" s="45">
        <v>46824.400000000001</v>
      </c>
      <c r="U63" s="56" t="s">
        <v>100</v>
      </c>
      <c r="V63" s="37" t="s">
        <v>138</v>
      </c>
      <c r="W63" s="37" t="s">
        <v>139</v>
      </c>
      <c r="X63" s="48">
        <v>1</v>
      </c>
      <c r="Y63" s="48" t="s">
        <v>138</v>
      </c>
      <c r="Z63" s="42" t="s">
        <v>139</v>
      </c>
      <c r="AA63" s="56" t="s">
        <v>948</v>
      </c>
      <c r="AB63" s="48"/>
      <c r="AC63" s="42" t="s">
        <v>141</v>
      </c>
      <c r="AD63" s="49">
        <v>60</v>
      </c>
      <c r="AE63" s="50">
        <v>43979</v>
      </c>
      <c r="AF63" s="51">
        <v>45804</v>
      </c>
      <c r="AG63" s="40" t="s">
        <v>82</v>
      </c>
      <c r="AH63" s="40" t="s">
        <v>83</v>
      </c>
      <c r="AI63" s="37" t="s">
        <v>7676</v>
      </c>
      <c r="AJ63" s="40" t="s">
        <v>773</v>
      </c>
      <c r="AK63" s="51" t="s">
        <v>6520</v>
      </c>
      <c r="AL63" s="42"/>
      <c r="AM63" s="42" t="s">
        <v>86</v>
      </c>
      <c r="AN63" s="42" t="s">
        <v>7044</v>
      </c>
      <c r="AO63" s="42" t="s">
        <v>88</v>
      </c>
      <c r="AP63" s="48" t="s">
        <v>950</v>
      </c>
      <c r="AQ63" s="41" t="s">
        <v>661</v>
      </c>
      <c r="AR63" s="51"/>
      <c r="AS63" s="42" t="s">
        <v>91</v>
      </c>
      <c r="AT63" s="37" t="s">
        <v>92</v>
      </c>
      <c r="AU63" s="37">
        <v>2254</v>
      </c>
      <c r="AV63" s="40"/>
      <c r="AW63" s="40"/>
      <c r="AX63" s="37"/>
      <c r="AY63" s="37"/>
      <c r="AZ63" s="37"/>
      <c r="BA63" s="40" t="s">
        <v>122</v>
      </c>
      <c r="BB63" s="40" t="s">
        <v>145</v>
      </c>
      <c r="BC63" s="40" t="s">
        <v>146</v>
      </c>
      <c r="BD63" s="42">
        <v>3001</v>
      </c>
      <c r="BE63" s="40"/>
      <c r="BF63" s="52"/>
      <c r="BG63" s="93"/>
      <c r="BH63" s="94"/>
      <c r="BI63" s="37"/>
      <c r="BJ63" s="198"/>
      <c r="BK63" s="99"/>
      <c r="BL63" s="95"/>
      <c r="BM63" s="95"/>
    </row>
    <row r="64" s="92" customFormat="1" ht="60" customHeight="1">
      <c r="A64" s="37"/>
      <c r="B64" s="37" t="s">
        <v>62</v>
      </c>
      <c r="C64" s="37" t="s">
        <v>63</v>
      </c>
      <c r="D64" s="56" t="s">
        <v>64</v>
      </c>
      <c r="E64" s="56">
        <v>205</v>
      </c>
      <c r="F64" s="40" t="s">
        <v>923</v>
      </c>
      <c r="G64" s="40" t="s">
        <v>7677</v>
      </c>
      <c r="H64" s="56" t="s">
        <v>7678</v>
      </c>
      <c r="I64" s="48" t="s">
        <v>171</v>
      </c>
      <c r="J64" s="40" t="s">
        <v>172</v>
      </c>
      <c r="K64" s="49" t="s">
        <v>131</v>
      </c>
      <c r="L64" s="57" t="s">
        <v>151</v>
      </c>
      <c r="M64" s="40" t="s">
        <v>173</v>
      </c>
      <c r="N64" s="49" t="s">
        <v>7679</v>
      </c>
      <c r="O64" s="37" t="s">
        <v>75</v>
      </c>
      <c r="P64" s="37" t="s">
        <v>76</v>
      </c>
      <c r="Q64" s="42" t="s">
        <v>137</v>
      </c>
      <c r="R64" s="91">
        <v>42552</v>
      </c>
      <c r="S64" s="44">
        <v>12</v>
      </c>
      <c r="T64" s="45">
        <v>46934.400000000001</v>
      </c>
      <c r="U64" s="56" t="s">
        <v>100</v>
      </c>
      <c r="V64" s="37" t="s">
        <v>138</v>
      </c>
      <c r="W64" s="37" t="s">
        <v>139</v>
      </c>
      <c r="X64" s="48">
        <v>1</v>
      </c>
      <c r="Y64" s="48" t="s">
        <v>138</v>
      </c>
      <c r="Z64" s="42" t="s">
        <v>139</v>
      </c>
      <c r="AA64" s="56" t="s">
        <v>948</v>
      </c>
      <c r="AB64" s="48"/>
      <c r="AC64" s="42" t="s">
        <v>141</v>
      </c>
      <c r="AD64" s="49">
        <v>60</v>
      </c>
      <c r="AE64" s="50">
        <v>43979</v>
      </c>
      <c r="AF64" s="51">
        <v>45804</v>
      </c>
      <c r="AG64" s="40" t="s">
        <v>82</v>
      </c>
      <c r="AH64" s="40" t="s">
        <v>83</v>
      </c>
      <c r="AI64" s="37" t="s">
        <v>7680</v>
      </c>
      <c r="AJ64" s="40" t="s">
        <v>773</v>
      </c>
      <c r="AK64" s="51" t="s">
        <v>6520</v>
      </c>
      <c r="AL64" s="42"/>
      <c r="AM64" s="42" t="s">
        <v>86</v>
      </c>
      <c r="AN64" s="42" t="s">
        <v>7044</v>
      </c>
      <c r="AO64" s="42" t="s">
        <v>88</v>
      </c>
      <c r="AP64" s="48" t="s">
        <v>950</v>
      </c>
      <c r="AQ64" s="41" t="s">
        <v>661</v>
      </c>
      <c r="AR64" s="51"/>
      <c r="AS64" s="42" t="s">
        <v>91</v>
      </c>
      <c r="AT64" s="37" t="s">
        <v>92</v>
      </c>
      <c r="AU64" s="37">
        <v>2259</v>
      </c>
      <c r="AV64" s="40"/>
      <c r="AW64" s="40"/>
      <c r="AX64" s="37"/>
      <c r="AY64" s="37"/>
      <c r="AZ64" s="37"/>
      <c r="BA64" s="40"/>
      <c r="BB64" s="40" t="s">
        <v>145</v>
      </c>
      <c r="BC64" s="40" t="s">
        <v>146</v>
      </c>
      <c r="BD64" s="42">
        <v>3001</v>
      </c>
      <c r="BE64" s="40"/>
      <c r="BF64" s="52"/>
      <c r="BG64" s="93"/>
      <c r="BH64" s="94"/>
      <c r="BI64" s="37"/>
      <c r="BJ64" s="198"/>
      <c r="BK64" s="99"/>
      <c r="BL64" s="95"/>
      <c r="BM64" s="95"/>
    </row>
    <row r="65" s="92" customFormat="1" ht="60" customHeight="1">
      <c r="A65" s="37"/>
      <c r="B65" s="37" t="s">
        <v>62</v>
      </c>
      <c r="C65" s="37" t="s">
        <v>63</v>
      </c>
      <c r="D65" s="56" t="s">
        <v>64</v>
      </c>
      <c r="E65" s="56">
        <v>205</v>
      </c>
      <c r="F65" s="40" t="s">
        <v>923</v>
      </c>
      <c r="G65" s="40" t="s">
        <v>7681</v>
      </c>
      <c r="H65" s="56" t="s">
        <v>7682</v>
      </c>
      <c r="I65" s="48" t="s">
        <v>171</v>
      </c>
      <c r="J65" s="40" t="s">
        <v>172</v>
      </c>
      <c r="K65" s="49" t="s">
        <v>131</v>
      </c>
      <c r="L65" s="57" t="s">
        <v>151</v>
      </c>
      <c r="M65" s="40" t="s">
        <v>173</v>
      </c>
      <c r="N65" s="49" t="s">
        <v>7683</v>
      </c>
      <c r="O65" s="37" t="s">
        <v>75</v>
      </c>
      <c r="P65" s="37" t="s">
        <v>76</v>
      </c>
      <c r="Q65" s="42" t="s">
        <v>137</v>
      </c>
      <c r="R65" s="91">
        <v>42442</v>
      </c>
      <c r="S65" s="44">
        <v>12</v>
      </c>
      <c r="T65" s="45">
        <v>46824.400000000001</v>
      </c>
      <c r="U65" s="56" t="s">
        <v>100</v>
      </c>
      <c r="V65" s="37" t="s">
        <v>138</v>
      </c>
      <c r="W65" s="37" t="s">
        <v>139</v>
      </c>
      <c r="X65" s="48">
        <v>0.59999999999999998</v>
      </c>
      <c r="Y65" s="48" t="s">
        <v>138</v>
      </c>
      <c r="Z65" s="42" t="s">
        <v>139</v>
      </c>
      <c r="AA65" s="56" t="s">
        <v>966</v>
      </c>
      <c r="AB65" s="48"/>
      <c r="AC65" s="42" t="s">
        <v>141</v>
      </c>
      <c r="AD65" s="49">
        <v>60</v>
      </c>
      <c r="AE65" s="50">
        <v>44311</v>
      </c>
      <c r="AF65" s="51">
        <v>46136</v>
      </c>
      <c r="AG65" s="40" t="s">
        <v>82</v>
      </c>
      <c r="AH65" s="40" t="s">
        <v>83</v>
      </c>
      <c r="AI65" s="42" t="s">
        <v>7684</v>
      </c>
      <c r="AJ65" s="40" t="s">
        <v>253</v>
      </c>
      <c r="AK65" s="51" t="s">
        <v>6520</v>
      </c>
      <c r="AL65" s="42"/>
      <c r="AM65" s="42" t="s">
        <v>86</v>
      </c>
      <c r="AN65" s="42" t="s">
        <v>7044</v>
      </c>
      <c r="AO65" s="42" t="s">
        <v>88</v>
      </c>
      <c r="AP65" s="48" t="s">
        <v>950</v>
      </c>
      <c r="AQ65" s="41" t="s">
        <v>661</v>
      </c>
      <c r="AR65" s="51"/>
      <c r="AS65" s="42" t="s">
        <v>91</v>
      </c>
      <c r="AT65" s="37" t="s">
        <v>92</v>
      </c>
      <c r="AU65" s="37">
        <v>2262</v>
      </c>
      <c r="AV65" s="40"/>
      <c r="AW65" s="40"/>
      <c r="AX65" s="37"/>
      <c r="AY65" s="37"/>
      <c r="AZ65" s="37"/>
      <c r="BA65" s="40" t="s">
        <v>208</v>
      </c>
      <c r="BB65" s="40" t="s">
        <v>145</v>
      </c>
      <c r="BC65" s="40" t="s">
        <v>146</v>
      </c>
      <c r="BD65" s="42">
        <v>3001</v>
      </c>
      <c r="BE65" s="40"/>
      <c r="BF65" s="52"/>
      <c r="BG65" s="93"/>
      <c r="BH65" s="94"/>
      <c r="BI65" s="37"/>
      <c r="BJ65" s="198"/>
      <c r="BK65" s="99"/>
      <c r="BL65" s="95"/>
      <c r="BM65" s="95"/>
    </row>
    <row r="66" s="92" customFormat="1" ht="60" customHeight="1">
      <c r="A66" s="37"/>
      <c r="B66" s="37" t="s">
        <v>62</v>
      </c>
      <c r="C66" s="37" t="s">
        <v>63</v>
      </c>
      <c r="D66" s="56" t="s">
        <v>64</v>
      </c>
      <c r="E66" s="56">
        <v>205</v>
      </c>
      <c r="F66" s="40" t="s">
        <v>923</v>
      </c>
      <c r="G66" s="40" t="s">
        <v>7685</v>
      </c>
      <c r="H66" s="56" t="s">
        <v>7686</v>
      </c>
      <c r="I66" s="48" t="s">
        <v>171</v>
      </c>
      <c r="J66" s="40" t="s">
        <v>172</v>
      </c>
      <c r="K66" s="49" t="s">
        <v>131</v>
      </c>
      <c r="L66" s="57" t="s">
        <v>151</v>
      </c>
      <c r="M66" s="40" t="s">
        <v>173</v>
      </c>
      <c r="N66" s="49" t="s">
        <v>7687</v>
      </c>
      <c r="O66" s="37" t="s">
        <v>75</v>
      </c>
      <c r="P66" s="37" t="s">
        <v>76</v>
      </c>
      <c r="Q66" s="42" t="s">
        <v>137</v>
      </c>
      <c r="R66" s="91">
        <v>42442</v>
      </c>
      <c r="S66" s="44">
        <v>12</v>
      </c>
      <c r="T66" s="45">
        <v>46824.400000000001</v>
      </c>
      <c r="U66" s="56" t="s">
        <v>100</v>
      </c>
      <c r="V66" s="37" t="s">
        <v>138</v>
      </c>
      <c r="W66" s="37" t="s">
        <v>139</v>
      </c>
      <c r="X66" s="48">
        <v>1</v>
      </c>
      <c r="Y66" s="48" t="s">
        <v>138</v>
      </c>
      <c r="Z66" s="42" t="s">
        <v>139</v>
      </c>
      <c r="AA66" s="56" t="s">
        <v>948</v>
      </c>
      <c r="AB66" s="48"/>
      <c r="AC66" s="42" t="s">
        <v>141</v>
      </c>
      <c r="AD66" s="49">
        <v>60</v>
      </c>
      <c r="AE66" s="50">
        <v>43662</v>
      </c>
      <c r="AF66" s="51">
        <v>45488</v>
      </c>
      <c r="AG66" s="40" t="s">
        <v>82</v>
      </c>
      <c r="AH66" s="40" t="s">
        <v>83</v>
      </c>
      <c r="AI66" s="42" t="s">
        <v>7688</v>
      </c>
      <c r="AJ66" s="40" t="s">
        <v>5099</v>
      </c>
      <c r="AK66" s="51" t="s">
        <v>6520</v>
      </c>
      <c r="AL66" s="42"/>
      <c r="AM66" s="42" t="s">
        <v>86</v>
      </c>
      <c r="AN66" s="42" t="s">
        <v>7044</v>
      </c>
      <c r="AO66" s="42" t="s">
        <v>88</v>
      </c>
      <c r="AP66" s="48" t="s">
        <v>950</v>
      </c>
      <c r="AQ66" s="41" t="s">
        <v>661</v>
      </c>
      <c r="AR66" s="51"/>
      <c r="AS66" s="42" t="s">
        <v>91</v>
      </c>
      <c r="AT66" s="37" t="s">
        <v>92</v>
      </c>
      <c r="AU66" s="37">
        <v>2252</v>
      </c>
      <c r="AV66" s="40"/>
      <c r="AW66" s="40"/>
      <c r="AX66" s="37"/>
      <c r="AY66" s="37"/>
      <c r="AZ66" s="37"/>
      <c r="BA66" s="40" t="s">
        <v>221</v>
      </c>
      <c r="BB66" s="40" t="s">
        <v>145</v>
      </c>
      <c r="BC66" s="40" t="s">
        <v>146</v>
      </c>
      <c r="BD66" s="42">
        <v>3001</v>
      </c>
      <c r="BE66" s="40"/>
      <c r="BF66" s="52"/>
      <c r="BG66" s="93"/>
      <c r="BH66" s="94"/>
      <c r="BI66" s="37"/>
      <c r="BJ66" s="198"/>
      <c r="BK66" s="99"/>
      <c r="BL66" s="95"/>
      <c r="BM66" s="95"/>
    </row>
    <row r="67" s="92" customFormat="1" ht="60" customHeight="1">
      <c r="A67" s="37"/>
      <c r="B67" s="37" t="s">
        <v>62</v>
      </c>
      <c r="C67" s="37" t="s">
        <v>63</v>
      </c>
      <c r="D67" s="56" t="s">
        <v>64</v>
      </c>
      <c r="E67" s="56">
        <v>205</v>
      </c>
      <c r="F67" s="40" t="s">
        <v>923</v>
      </c>
      <c r="G67" s="40" t="s">
        <v>7689</v>
      </c>
      <c r="H67" s="56" t="s">
        <v>7690</v>
      </c>
      <c r="I67" s="48" t="s">
        <v>316</v>
      </c>
      <c r="J67" s="40" t="s">
        <v>346</v>
      </c>
      <c r="K67" s="49" t="s">
        <v>318</v>
      </c>
      <c r="L67" s="49" t="s">
        <v>319</v>
      </c>
      <c r="M67" s="42" t="s">
        <v>320</v>
      </c>
      <c r="N67" s="49" t="s">
        <v>7691</v>
      </c>
      <c r="O67" s="37" t="s">
        <v>322</v>
      </c>
      <c r="P67" s="37" t="s">
        <v>154</v>
      </c>
      <c r="Q67" s="42" t="s">
        <v>289</v>
      </c>
      <c r="R67" s="91">
        <v>42478</v>
      </c>
      <c r="S67" s="48">
        <v>12</v>
      </c>
      <c r="T67" s="45">
        <v>46860.400000000001</v>
      </c>
      <c r="U67" s="56" t="s">
        <v>7692</v>
      </c>
      <c r="V67" s="37"/>
      <c r="W67" s="37" t="s">
        <v>994</v>
      </c>
      <c r="X67" s="48">
        <v>3500</v>
      </c>
      <c r="Y67" s="48"/>
      <c r="Z67" s="42" t="s">
        <v>994</v>
      </c>
      <c r="AA67" s="56" t="s">
        <v>326</v>
      </c>
      <c r="AB67" s="48" t="s">
        <v>325</v>
      </c>
      <c r="AC67" s="42" t="s">
        <v>325</v>
      </c>
      <c r="AD67" s="49">
        <v>48</v>
      </c>
      <c r="AE67" s="50">
        <v>43980</v>
      </c>
      <c r="AF67" s="51">
        <v>45440</v>
      </c>
      <c r="AG67" s="40" t="s">
        <v>82</v>
      </c>
      <c r="AH67" s="40" t="s">
        <v>83</v>
      </c>
      <c r="AI67" s="37" t="s">
        <v>7693</v>
      </c>
      <c r="AJ67" s="40" t="s">
        <v>773</v>
      </c>
      <c r="AK67" s="51" t="s">
        <v>6520</v>
      </c>
      <c r="AL67" s="42"/>
      <c r="AM67" s="42" t="s">
        <v>86</v>
      </c>
      <c r="AN67" s="42" t="s">
        <v>7044</v>
      </c>
      <c r="AO67" s="42" t="s">
        <v>88</v>
      </c>
      <c r="AP67" s="48" t="s">
        <v>996</v>
      </c>
      <c r="AQ67" s="41" t="s">
        <v>661</v>
      </c>
      <c r="AR67" s="51"/>
      <c r="AS67" s="42" t="s">
        <v>91</v>
      </c>
      <c r="AT67" s="37" t="s">
        <v>92</v>
      </c>
      <c r="AU67" s="37">
        <v>2270</v>
      </c>
      <c r="AV67" s="40"/>
      <c r="AW67" s="40"/>
      <c r="AX67" s="37"/>
      <c r="AY67" s="37"/>
      <c r="AZ67" s="37"/>
      <c r="BA67" s="40" t="s">
        <v>221</v>
      </c>
      <c r="BB67" s="40" t="s">
        <v>329</v>
      </c>
      <c r="BC67" s="40" t="s">
        <v>298</v>
      </c>
      <c r="BD67" s="42">
        <v>2971</v>
      </c>
      <c r="BE67" s="40"/>
      <c r="BF67" s="52"/>
      <c r="BG67" s="93"/>
      <c r="BH67" s="94"/>
      <c r="BI67" s="37"/>
      <c r="BJ67" s="198"/>
      <c r="BK67" s="99"/>
      <c r="BL67" s="95"/>
      <c r="BM67" s="95"/>
    </row>
    <row r="68" s="92" customFormat="1" ht="60" customHeight="1">
      <c r="A68" s="37"/>
      <c r="B68" s="37" t="s">
        <v>62</v>
      </c>
      <c r="C68" s="37" t="s">
        <v>63</v>
      </c>
      <c r="D68" s="56" t="s">
        <v>64</v>
      </c>
      <c r="E68" s="56">
        <v>205</v>
      </c>
      <c r="F68" s="40" t="s">
        <v>923</v>
      </c>
      <c r="G68" s="40" t="s">
        <v>7694</v>
      </c>
      <c r="H68" s="56" t="s">
        <v>7695</v>
      </c>
      <c r="I68" s="48" t="s">
        <v>316</v>
      </c>
      <c r="J68" s="40" t="s">
        <v>346</v>
      </c>
      <c r="K68" s="49" t="s">
        <v>318</v>
      </c>
      <c r="L68" s="49" t="s">
        <v>319</v>
      </c>
      <c r="M68" s="42" t="s">
        <v>320</v>
      </c>
      <c r="N68" s="49" t="s">
        <v>7696</v>
      </c>
      <c r="O68" s="37" t="s">
        <v>322</v>
      </c>
      <c r="P68" s="37" t="s">
        <v>154</v>
      </c>
      <c r="Q68" s="42" t="s">
        <v>289</v>
      </c>
      <c r="R68" s="91">
        <v>42478</v>
      </c>
      <c r="S68" s="48">
        <v>12</v>
      </c>
      <c r="T68" s="45">
        <v>46860.400000000001</v>
      </c>
      <c r="U68" s="56" t="s">
        <v>7697</v>
      </c>
      <c r="V68" s="37" t="s">
        <v>215</v>
      </c>
      <c r="W68" s="37" t="s">
        <v>994</v>
      </c>
      <c r="X68" s="48">
        <v>3500</v>
      </c>
      <c r="Y68" s="48" t="s">
        <v>215</v>
      </c>
      <c r="Z68" s="42" t="s">
        <v>994</v>
      </c>
      <c r="AA68" s="56" t="s">
        <v>326</v>
      </c>
      <c r="AB68" s="48" t="s">
        <v>325</v>
      </c>
      <c r="AC68" s="42" t="s">
        <v>325</v>
      </c>
      <c r="AD68" s="49">
        <v>48</v>
      </c>
      <c r="AE68" s="50">
        <v>43980</v>
      </c>
      <c r="AF68" s="51">
        <v>45440</v>
      </c>
      <c r="AG68" s="40" t="s">
        <v>82</v>
      </c>
      <c r="AH68" s="40" t="s">
        <v>83</v>
      </c>
      <c r="AI68" s="37" t="s">
        <v>7698</v>
      </c>
      <c r="AJ68" s="40" t="s">
        <v>773</v>
      </c>
      <c r="AK68" s="51" t="s">
        <v>6520</v>
      </c>
      <c r="AL68" s="42"/>
      <c r="AM68" s="42" t="s">
        <v>86</v>
      </c>
      <c r="AN68" s="42" t="s">
        <v>7044</v>
      </c>
      <c r="AO68" s="42" t="s">
        <v>88</v>
      </c>
      <c r="AP68" s="48" t="s">
        <v>996</v>
      </c>
      <c r="AQ68" s="41" t="s">
        <v>661</v>
      </c>
      <c r="AR68" s="51"/>
      <c r="AS68" s="42" t="s">
        <v>91</v>
      </c>
      <c r="AT68" s="37" t="s">
        <v>92</v>
      </c>
      <c r="AU68" s="37">
        <v>2268</v>
      </c>
      <c r="AV68" s="40"/>
      <c r="AW68" s="40"/>
      <c r="AX68" s="37"/>
      <c r="AY68" s="37"/>
      <c r="AZ68" s="37"/>
      <c r="BA68" s="40" t="s">
        <v>221</v>
      </c>
      <c r="BB68" s="40" t="s">
        <v>329</v>
      </c>
      <c r="BC68" s="40" t="s">
        <v>298</v>
      </c>
      <c r="BD68" s="42">
        <v>2971</v>
      </c>
      <c r="BE68" s="40"/>
      <c r="BF68" s="52"/>
      <c r="BG68" s="93"/>
      <c r="BH68" s="94"/>
      <c r="BI68" s="37"/>
      <c r="BJ68" s="198"/>
      <c r="BK68" s="99"/>
      <c r="BL68" s="95"/>
      <c r="BM68" s="95"/>
    </row>
    <row r="69" s="95" customFormat="1" ht="60" customHeight="1">
      <c r="A69" s="58"/>
      <c r="B69" s="58" t="s">
        <v>62</v>
      </c>
      <c r="C69" s="58" t="s">
        <v>63</v>
      </c>
      <c r="D69" s="59" t="s">
        <v>64</v>
      </c>
      <c r="E69" s="59">
        <v>249</v>
      </c>
      <c r="F69" s="62" t="s">
        <v>3886</v>
      </c>
      <c r="G69" s="62" t="s">
        <v>7699</v>
      </c>
      <c r="H69" s="59" t="s">
        <v>7700</v>
      </c>
      <c r="I69" s="58" t="s">
        <v>930</v>
      </c>
      <c r="J69" s="58" t="s">
        <v>931</v>
      </c>
      <c r="K69" s="64" t="s">
        <v>932</v>
      </c>
      <c r="L69" s="58" t="s">
        <v>933</v>
      </c>
      <c r="M69" s="58" t="s">
        <v>933</v>
      </c>
      <c r="N69" s="64">
        <v>2349138</v>
      </c>
      <c r="O69" s="58" t="s">
        <v>1098</v>
      </c>
      <c r="P69" s="58" t="s">
        <v>76</v>
      </c>
      <c r="Q69" s="66" t="s">
        <v>77</v>
      </c>
      <c r="R69" s="116">
        <v>42705</v>
      </c>
      <c r="S69" s="68">
        <v>15</v>
      </c>
      <c r="T69" s="69">
        <f t="shared" si="202"/>
        <v>48183</v>
      </c>
      <c r="U69" s="59" t="s">
        <v>78</v>
      </c>
      <c r="V69" s="58"/>
      <c r="W69" s="58" t="str">
        <f t="shared" si="203"/>
        <v>°С</v>
      </c>
      <c r="X69" s="63">
        <v>450</v>
      </c>
      <c r="Y69" s="63"/>
      <c r="Z69" s="66" t="s">
        <v>79</v>
      </c>
      <c r="AA69" s="58" t="s">
        <v>936</v>
      </c>
      <c r="AB69" s="63"/>
      <c r="AC69" s="128"/>
      <c r="AD69" s="64">
        <v>48</v>
      </c>
      <c r="AE69" s="72">
        <v>44540</v>
      </c>
      <c r="AF69" s="73">
        <f t="shared" si="206"/>
        <v>46000</v>
      </c>
      <c r="AG69" s="73" t="s">
        <v>82</v>
      </c>
      <c r="AH69" s="73" t="s">
        <v>83</v>
      </c>
      <c r="AI69" s="66" t="s">
        <v>7701</v>
      </c>
      <c r="AJ69" s="62" t="s">
        <v>1338</v>
      </c>
      <c r="AK69" s="73" t="str">
        <f t="shared" ca="1" si="207"/>
        <v>поверен</v>
      </c>
      <c r="AL69" s="66"/>
      <c r="AM69" s="66" t="s">
        <v>86</v>
      </c>
      <c r="AN69" s="66" t="s">
        <v>7044</v>
      </c>
      <c r="AO69" s="66" t="s">
        <v>88</v>
      </c>
      <c r="AP69" s="63"/>
      <c r="AQ69" s="74" t="s">
        <v>1846</v>
      </c>
      <c r="AR69" s="73"/>
      <c r="AS69" s="66" t="s">
        <v>91</v>
      </c>
      <c r="AT69" s="58" t="s">
        <v>385</v>
      </c>
      <c r="AU69" s="58">
        <v>3289</v>
      </c>
      <c r="AV69" s="74" t="s">
        <v>1846</v>
      </c>
      <c r="AW69" s="62"/>
      <c r="AX69" s="58"/>
      <c r="AY69" s="58"/>
      <c r="AZ69" s="58"/>
      <c r="BA69" s="62"/>
      <c r="BB69" s="62"/>
      <c r="BC69" s="62"/>
      <c r="BD69" s="66"/>
      <c r="BE69" s="62"/>
      <c r="BF69" s="75"/>
      <c r="BG69" s="127"/>
      <c r="BH69" s="128"/>
      <c r="BI69" s="58"/>
      <c r="BJ69" s="518"/>
      <c r="BK69" s="507"/>
    </row>
    <row r="70" s="95" customFormat="1" ht="60" customHeight="1">
      <c r="A70" s="58"/>
      <c r="B70" s="58" t="s">
        <v>62</v>
      </c>
      <c r="C70" s="58" t="s">
        <v>63</v>
      </c>
      <c r="D70" s="59" t="s">
        <v>64</v>
      </c>
      <c r="E70" s="59">
        <v>249</v>
      </c>
      <c r="F70" s="62" t="s">
        <v>3886</v>
      </c>
      <c r="G70" s="62" t="s">
        <v>7699</v>
      </c>
      <c r="H70" s="59" t="s">
        <v>7700</v>
      </c>
      <c r="I70" s="63" t="s">
        <v>69</v>
      </c>
      <c r="J70" s="62" t="s">
        <v>1100</v>
      </c>
      <c r="K70" s="58" t="s">
        <v>71</v>
      </c>
      <c r="L70" s="58" t="s">
        <v>72</v>
      </c>
      <c r="M70" s="62" t="s">
        <v>73</v>
      </c>
      <c r="N70" s="64">
        <v>2349136</v>
      </c>
      <c r="O70" s="58" t="s">
        <v>75</v>
      </c>
      <c r="P70" s="58" t="s">
        <v>76</v>
      </c>
      <c r="Q70" s="66" t="s">
        <v>77</v>
      </c>
      <c r="R70" s="116" t="s">
        <v>7702</v>
      </c>
      <c r="S70" s="68">
        <v>15</v>
      </c>
      <c r="T70" s="69">
        <f t="shared" si="202"/>
        <v>48194</v>
      </c>
      <c r="U70" s="59" t="s">
        <v>100</v>
      </c>
      <c r="V70" s="58" t="str">
        <f t="shared" si="204"/>
        <v/>
      </c>
      <c r="W70" s="58" t="str">
        <f t="shared" si="203"/>
        <v>°С</v>
      </c>
      <c r="X70" s="63">
        <v>50</v>
      </c>
      <c r="Y70" s="63"/>
      <c r="Z70" s="66" t="s">
        <v>79</v>
      </c>
      <c r="AA70" s="58" t="s">
        <v>101</v>
      </c>
      <c r="AB70" s="63"/>
      <c r="AC70" s="66" t="s">
        <v>81</v>
      </c>
      <c r="AD70" s="64">
        <v>60</v>
      </c>
      <c r="AE70" s="72">
        <v>44545</v>
      </c>
      <c r="AF70" s="73">
        <f t="shared" si="206"/>
        <v>46370</v>
      </c>
      <c r="AG70" s="62" t="s">
        <v>82</v>
      </c>
      <c r="AH70" s="62" t="s">
        <v>83</v>
      </c>
      <c r="AI70" s="66" t="s">
        <v>7703</v>
      </c>
      <c r="AJ70" s="62" t="s">
        <v>85</v>
      </c>
      <c r="AK70" s="73" t="str">
        <f t="shared" ca="1" si="207"/>
        <v>поверен</v>
      </c>
      <c r="AL70" s="66"/>
      <c r="AM70" s="66" t="s">
        <v>86</v>
      </c>
      <c r="AN70" s="66" t="s">
        <v>7044</v>
      </c>
      <c r="AO70" s="66" t="s">
        <v>88</v>
      </c>
      <c r="AP70" s="63"/>
      <c r="AQ70" s="74" t="s">
        <v>1846</v>
      </c>
      <c r="AR70" s="73"/>
      <c r="AS70" s="66"/>
      <c r="AT70" s="58"/>
      <c r="AU70" s="58"/>
      <c r="AV70" s="74" t="s">
        <v>1846</v>
      </c>
      <c r="AW70" s="62"/>
      <c r="AX70" s="58"/>
      <c r="AY70" s="58"/>
      <c r="AZ70" s="58"/>
      <c r="BA70" s="62"/>
      <c r="BB70" s="62" t="s">
        <v>93</v>
      </c>
      <c r="BC70" s="62" t="s">
        <v>94</v>
      </c>
      <c r="BD70" s="66">
        <v>3201</v>
      </c>
      <c r="BE70" s="62"/>
      <c r="BF70" s="75"/>
      <c r="BG70" s="127"/>
      <c r="BH70" s="128"/>
      <c r="BI70" s="58"/>
      <c r="BJ70" s="518"/>
      <c r="BK70" s="507"/>
    </row>
    <row r="71" s="95" customFormat="1" ht="60" customHeight="1">
      <c r="A71" s="58"/>
      <c r="B71" s="58" t="s">
        <v>62</v>
      </c>
      <c r="C71" s="58" t="s">
        <v>63</v>
      </c>
      <c r="D71" s="59" t="s">
        <v>64</v>
      </c>
      <c r="E71" s="59">
        <v>249</v>
      </c>
      <c r="F71" s="62" t="s">
        <v>3886</v>
      </c>
      <c r="G71" s="62" t="s">
        <v>7704</v>
      </c>
      <c r="H71" s="59" t="s">
        <v>7705</v>
      </c>
      <c r="I71" s="63" t="s">
        <v>930</v>
      </c>
      <c r="J71" s="62" t="s">
        <v>931</v>
      </c>
      <c r="K71" s="64" t="s">
        <v>932</v>
      </c>
      <c r="L71" s="64" t="s">
        <v>933</v>
      </c>
      <c r="M71" s="64" t="s">
        <v>933</v>
      </c>
      <c r="N71" s="64">
        <v>2349139</v>
      </c>
      <c r="O71" s="58" t="s">
        <v>1098</v>
      </c>
      <c r="P71" s="58" t="s">
        <v>76</v>
      </c>
      <c r="Q71" s="66" t="s">
        <v>77</v>
      </c>
      <c r="R71" s="116" t="s">
        <v>3578</v>
      </c>
      <c r="S71" s="68">
        <v>15</v>
      </c>
      <c r="T71" s="69" t="e">
        <f t="shared" si="202"/>
        <v>#VALUE!</v>
      </c>
      <c r="U71" s="59" t="s">
        <v>78</v>
      </c>
      <c r="V71" s="58"/>
      <c r="W71" s="58" t="str">
        <f t="shared" si="203"/>
        <v>°С</v>
      </c>
      <c r="X71" s="63">
        <v>450</v>
      </c>
      <c r="Y71" s="63"/>
      <c r="Z71" s="66" t="s">
        <v>79</v>
      </c>
      <c r="AA71" s="58" t="s">
        <v>936</v>
      </c>
      <c r="AB71" s="63"/>
      <c r="AC71" s="66"/>
      <c r="AD71" s="64">
        <v>48</v>
      </c>
      <c r="AE71" s="72">
        <v>44478</v>
      </c>
      <c r="AF71" s="73">
        <f t="shared" si="206"/>
        <v>45938</v>
      </c>
      <c r="AG71" s="62" t="s">
        <v>82</v>
      </c>
      <c r="AH71" s="62" t="s">
        <v>83</v>
      </c>
      <c r="AI71" s="66" t="s">
        <v>7706</v>
      </c>
      <c r="AJ71" s="62" t="s">
        <v>143</v>
      </c>
      <c r="AK71" s="73" t="str">
        <f t="shared" ca="1" si="207"/>
        <v>ПРОСРОЧЕН</v>
      </c>
      <c r="AL71" s="66"/>
      <c r="AM71" s="66" t="s">
        <v>86</v>
      </c>
      <c r="AN71" s="66" t="s">
        <v>7044</v>
      </c>
      <c r="AO71" s="66" t="s">
        <v>88</v>
      </c>
      <c r="AP71" s="63"/>
      <c r="AQ71" s="74" t="s">
        <v>1846</v>
      </c>
      <c r="AR71" s="73"/>
      <c r="AS71" s="66"/>
      <c r="AT71" s="58"/>
      <c r="AU71" s="58"/>
      <c r="AV71" s="74" t="s">
        <v>1846</v>
      </c>
      <c r="AW71" s="62"/>
      <c r="AX71" s="58"/>
      <c r="AY71" s="58"/>
      <c r="AZ71" s="58"/>
      <c r="BA71" s="62"/>
      <c r="BB71" s="62"/>
      <c r="BC71" s="62"/>
      <c r="BD71" s="66"/>
      <c r="BE71" s="62"/>
      <c r="BF71" s="75"/>
      <c r="BG71" s="127"/>
      <c r="BH71" s="128"/>
      <c r="BI71" s="58"/>
      <c r="BJ71" s="518"/>
      <c r="BK71" s="507"/>
    </row>
    <row r="72" s="95" customFormat="1" ht="60" customHeight="1">
      <c r="A72" s="58"/>
      <c r="B72" s="58" t="s">
        <v>62</v>
      </c>
      <c r="C72" s="58" t="s">
        <v>63</v>
      </c>
      <c r="D72" s="59" t="s">
        <v>64</v>
      </c>
      <c r="E72" s="59">
        <v>249</v>
      </c>
      <c r="F72" s="62" t="s">
        <v>3886</v>
      </c>
      <c r="G72" s="62" t="s">
        <v>7704</v>
      </c>
      <c r="H72" s="59" t="s">
        <v>7705</v>
      </c>
      <c r="I72" s="63" t="s">
        <v>69</v>
      </c>
      <c r="J72" s="62" t="s">
        <v>1100</v>
      </c>
      <c r="K72" s="58" t="s">
        <v>71</v>
      </c>
      <c r="L72" s="58" t="s">
        <v>72</v>
      </c>
      <c r="M72" s="62" t="s">
        <v>73</v>
      </c>
      <c r="N72" s="64">
        <v>2349137</v>
      </c>
      <c r="O72" s="58" t="s">
        <v>75</v>
      </c>
      <c r="P72" s="58" t="s">
        <v>76</v>
      </c>
      <c r="Q72" s="66" t="s">
        <v>77</v>
      </c>
      <c r="R72" s="116" t="s">
        <v>7702</v>
      </c>
      <c r="S72" s="68">
        <v>15</v>
      </c>
      <c r="T72" s="69">
        <f t="shared" si="202"/>
        <v>48194</v>
      </c>
      <c r="U72" s="59" t="s">
        <v>100</v>
      </c>
      <c r="V72" s="58" t="str">
        <f t="shared" si="204"/>
        <v/>
      </c>
      <c r="W72" s="58" t="str">
        <f t="shared" si="203"/>
        <v>°С</v>
      </c>
      <c r="X72" s="63">
        <v>50</v>
      </c>
      <c r="Y72" s="63"/>
      <c r="Z72" s="66" t="s">
        <v>79</v>
      </c>
      <c r="AA72" s="58" t="s">
        <v>101</v>
      </c>
      <c r="AB72" s="63"/>
      <c r="AC72" s="66" t="s">
        <v>81</v>
      </c>
      <c r="AD72" s="64">
        <v>60</v>
      </c>
      <c r="AE72" s="72">
        <v>44511</v>
      </c>
      <c r="AF72" s="73">
        <f t="shared" si="206"/>
        <v>46336</v>
      </c>
      <c r="AG72" s="62" t="s">
        <v>82</v>
      </c>
      <c r="AH72" s="62" t="s">
        <v>83</v>
      </c>
      <c r="AI72" s="66" t="s">
        <v>7707</v>
      </c>
      <c r="AJ72" s="62" t="s">
        <v>85</v>
      </c>
      <c r="AK72" s="73" t="str">
        <f t="shared" ca="1" si="207"/>
        <v>поверен</v>
      </c>
      <c r="AL72" s="66"/>
      <c r="AM72" s="66" t="s">
        <v>86</v>
      </c>
      <c r="AN72" s="66" t="s">
        <v>7044</v>
      </c>
      <c r="AO72" s="66" t="s">
        <v>88</v>
      </c>
      <c r="AP72" s="63"/>
      <c r="AQ72" s="74" t="s">
        <v>1846</v>
      </c>
      <c r="AR72" s="73"/>
      <c r="AS72" s="66" t="s">
        <v>91</v>
      </c>
      <c r="AT72" s="58" t="s">
        <v>385</v>
      </c>
      <c r="AU72" s="58">
        <v>3290</v>
      </c>
      <c r="AV72" s="74" t="s">
        <v>1846</v>
      </c>
      <c r="AW72" s="62"/>
      <c r="AX72" s="58"/>
      <c r="AY72" s="58"/>
      <c r="AZ72" s="58"/>
      <c r="BA72" s="62"/>
      <c r="BB72" s="62" t="s">
        <v>93</v>
      </c>
      <c r="BC72" s="62" t="s">
        <v>94</v>
      </c>
      <c r="BD72" s="66">
        <v>3201</v>
      </c>
      <c r="BE72" s="62"/>
      <c r="BF72" s="75"/>
      <c r="BG72" s="127"/>
      <c r="BH72" s="128"/>
      <c r="BI72" s="58"/>
      <c r="BJ72" s="518"/>
      <c r="BK72" s="507"/>
    </row>
    <row r="73" s="95" customFormat="1" ht="60" customHeight="1">
      <c r="A73" s="58"/>
      <c r="B73" s="58" t="s">
        <v>62</v>
      </c>
      <c r="C73" s="58" t="s">
        <v>63</v>
      </c>
      <c r="D73" s="59" t="s">
        <v>64</v>
      </c>
      <c r="E73" s="59">
        <v>249</v>
      </c>
      <c r="F73" s="62" t="s">
        <v>3886</v>
      </c>
      <c r="G73" s="62" t="s">
        <v>7708</v>
      </c>
      <c r="H73" s="59" t="s">
        <v>7709</v>
      </c>
      <c r="I73" s="63" t="s">
        <v>171</v>
      </c>
      <c r="J73" s="62" t="s">
        <v>172</v>
      </c>
      <c r="K73" s="64" t="s">
        <v>131</v>
      </c>
      <c r="L73" s="79" t="s">
        <v>151</v>
      </c>
      <c r="M73" s="62" t="s">
        <v>3055</v>
      </c>
      <c r="N73" s="64" t="s">
        <v>7710</v>
      </c>
      <c r="O73" s="58" t="s">
        <v>75</v>
      </c>
      <c r="P73" s="58" t="s">
        <v>76</v>
      </c>
      <c r="Q73" s="66" t="s">
        <v>137</v>
      </c>
      <c r="R73" s="116" t="s">
        <v>1219</v>
      </c>
      <c r="S73" s="68">
        <v>12</v>
      </c>
      <c r="T73" s="69" t="e">
        <f t="shared" si="202"/>
        <v>#VALUE!</v>
      </c>
      <c r="U73" s="59" t="s">
        <v>100</v>
      </c>
      <c r="V73" s="58" t="str">
        <f t="shared" si="204"/>
        <v>к</v>
      </c>
      <c r="W73" s="58" t="str">
        <f t="shared" si="203"/>
        <v>Па</v>
      </c>
      <c r="X73" s="63">
        <v>200</v>
      </c>
      <c r="Y73" s="63" t="s">
        <v>215</v>
      </c>
      <c r="Z73" s="66" t="s">
        <v>139</v>
      </c>
      <c r="AA73" s="59" t="s">
        <v>156</v>
      </c>
      <c r="AB73" s="63"/>
      <c r="AC73" s="66" t="s">
        <v>141</v>
      </c>
      <c r="AD73" s="64">
        <v>60</v>
      </c>
      <c r="AE73" s="72">
        <v>44149</v>
      </c>
      <c r="AF73" s="73">
        <f t="shared" si="206"/>
        <v>45974</v>
      </c>
      <c r="AG73" s="62" t="s">
        <v>82</v>
      </c>
      <c r="AH73" s="62" t="s">
        <v>83</v>
      </c>
      <c r="AI73" s="66" t="s">
        <v>7711</v>
      </c>
      <c r="AJ73" s="62" t="s">
        <v>85</v>
      </c>
      <c r="AK73" s="73" t="str">
        <f t="shared" ca="1" si="207"/>
        <v>поверен</v>
      </c>
      <c r="AL73" s="66"/>
      <c r="AM73" s="66" t="s">
        <v>86</v>
      </c>
      <c r="AN73" s="66" t="s">
        <v>7044</v>
      </c>
      <c r="AO73" s="66" t="s">
        <v>88</v>
      </c>
      <c r="AP73" s="63"/>
      <c r="AQ73" s="74" t="s">
        <v>1846</v>
      </c>
      <c r="AR73" s="73"/>
      <c r="AS73" s="66" t="s">
        <v>91</v>
      </c>
      <c r="AT73" s="58" t="s">
        <v>385</v>
      </c>
      <c r="AU73" s="58">
        <v>3291</v>
      </c>
      <c r="AV73" s="74" t="s">
        <v>1846</v>
      </c>
      <c r="AW73" s="62"/>
      <c r="AX73" s="58"/>
      <c r="AY73" s="58"/>
      <c r="AZ73" s="58"/>
      <c r="BA73" s="62"/>
      <c r="BB73" s="62" t="s">
        <v>145</v>
      </c>
      <c r="BC73" s="62" t="s">
        <v>146</v>
      </c>
      <c r="BD73" s="66">
        <v>3001</v>
      </c>
      <c r="BE73" s="62"/>
      <c r="BF73" s="75"/>
      <c r="BG73" s="127"/>
      <c r="BH73" s="128"/>
      <c r="BI73" s="58"/>
      <c r="BJ73" s="518"/>
      <c r="BK73" s="507"/>
    </row>
    <row r="74" s="95" customFormat="1" ht="60" customHeight="1">
      <c r="A74" s="58"/>
      <c r="B74" s="58" t="s">
        <v>62</v>
      </c>
      <c r="C74" s="58" t="s">
        <v>63</v>
      </c>
      <c r="D74" s="59" t="s">
        <v>64</v>
      </c>
      <c r="E74" s="59">
        <v>249</v>
      </c>
      <c r="F74" s="62" t="s">
        <v>3886</v>
      </c>
      <c r="G74" s="62" t="s">
        <v>7712</v>
      </c>
      <c r="H74" s="59" t="s">
        <v>7713</v>
      </c>
      <c r="I74" s="63" t="s">
        <v>171</v>
      </c>
      <c r="J74" s="62" t="s">
        <v>172</v>
      </c>
      <c r="K74" s="64" t="s">
        <v>131</v>
      </c>
      <c r="L74" s="79" t="s">
        <v>151</v>
      </c>
      <c r="M74" s="62" t="s">
        <v>3055</v>
      </c>
      <c r="N74" s="64" t="s">
        <v>7714</v>
      </c>
      <c r="O74" s="58" t="s">
        <v>75</v>
      </c>
      <c r="P74" s="58" t="s">
        <v>76</v>
      </c>
      <c r="Q74" s="66" t="s">
        <v>137</v>
      </c>
      <c r="R74" s="116" t="s">
        <v>1219</v>
      </c>
      <c r="S74" s="68">
        <v>12</v>
      </c>
      <c r="T74" s="69" t="e">
        <f t="shared" ref="T74:T87" si="208">R74+S74*365.2</f>
        <v>#VALUE!</v>
      </c>
      <c r="U74" s="59" t="s">
        <v>100</v>
      </c>
      <c r="V74" s="58" t="str">
        <f t="shared" si="204"/>
        <v>к</v>
      </c>
      <c r="W74" s="58" t="str">
        <f t="shared" ref="W74:W87" si="209">IF(Z74="","",Z74)</f>
        <v>Па</v>
      </c>
      <c r="X74" s="63">
        <v>200</v>
      </c>
      <c r="Y74" s="63" t="s">
        <v>215</v>
      </c>
      <c r="Z74" s="66" t="s">
        <v>139</v>
      </c>
      <c r="AA74" s="59" t="s">
        <v>156</v>
      </c>
      <c r="AB74" s="63"/>
      <c r="AC74" s="66" t="s">
        <v>141</v>
      </c>
      <c r="AD74" s="64">
        <v>60</v>
      </c>
      <c r="AE74" s="72">
        <v>44149</v>
      </c>
      <c r="AF74" s="73">
        <f t="shared" si="206"/>
        <v>45974</v>
      </c>
      <c r="AG74" s="62" t="s">
        <v>82</v>
      </c>
      <c r="AH74" s="62" t="s">
        <v>83</v>
      </c>
      <c r="AI74" s="66" t="s">
        <v>7715</v>
      </c>
      <c r="AJ74" s="62" t="s">
        <v>85</v>
      </c>
      <c r="AK74" s="73" t="str">
        <f t="shared" ca="1" si="207"/>
        <v>поверен</v>
      </c>
      <c r="AL74" s="66"/>
      <c r="AM74" s="66" t="s">
        <v>86</v>
      </c>
      <c r="AN74" s="66" t="s">
        <v>7044</v>
      </c>
      <c r="AO74" s="66" t="s">
        <v>88</v>
      </c>
      <c r="AP74" s="63"/>
      <c r="AQ74" s="74" t="s">
        <v>1846</v>
      </c>
      <c r="AR74" s="73"/>
      <c r="AS74" s="66" t="s">
        <v>91</v>
      </c>
      <c r="AT74" s="58" t="s">
        <v>385</v>
      </c>
      <c r="AU74" s="58">
        <v>3292</v>
      </c>
      <c r="AV74" s="74" t="s">
        <v>1846</v>
      </c>
      <c r="AW74" s="62"/>
      <c r="AX74" s="58"/>
      <c r="AY74" s="58"/>
      <c r="AZ74" s="58"/>
      <c r="BA74" s="62"/>
      <c r="BB74" s="62" t="s">
        <v>145</v>
      </c>
      <c r="BC74" s="62" t="s">
        <v>146</v>
      </c>
      <c r="BD74" s="66">
        <v>3001</v>
      </c>
      <c r="BE74" s="62"/>
      <c r="BF74" s="75"/>
      <c r="BG74" s="127"/>
      <c r="BH74" s="128"/>
      <c r="BI74" s="58"/>
      <c r="BJ74" s="518"/>
      <c r="BK74" s="507"/>
    </row>
    <row r="75" s="95" customFormat="1" ht="60" customHeight="1">
      <c r="A75" s="58"/>
      <c r="B75" s="58" t="s">
        <v>62</v>
      </c>
      <c r="C75" s="58" t="s">
        <v>63</v>
      </c>
      <c r="D75" s="59" t="s">
        <v>64</v>
      </c>
      <c r="E75" s="59">
        <v>249</v>
      </c>
      <c r="F75" s="62" t="s">
        <v>3886</v>
      </c>
      <c r="G75" s="62" t="s">
        <v>7716</v>
      </c>
      <c r="H75" s="59" t="s">
        <v>7717</v>
      </c>
      <c r="I75" s="63" t="s">
        <v>316</v>
      </c>
      <c r="J75" s="62" t="s">
        <v>317</v>
      </c>
      <c r="K75" s="64" t="s">
        <v>318</v>
      </c>
      <c r="L75" s="64">
        <v>5300</v>
      </c>
      <c r="M75" s="66" t="s">
        <v>7718</v>
      </c>
      <c r="N75" s="64" t="s">
        <v>7719</v>
      </c>
      <c r="O75" s="58" t="s">
        <v>992</v>
      </c>
      <c r="P75" s="58" t="s">
        <v>154</v>
      </c>
      <c r="Q75" s="66" t="s">
        <v>289</v>
      </c>
      <c r="R75" s="116" t="s">
        <v>1727</v>
      </c>
      <c r="S75" s="63">
        <v>12</v>
      </c>
      <c r="T75" s="69" t="e">
        <f t="shared" si="208"/>
        <v>#VALUE!</v>
      </c>
      <c r="U75" s="59">
        <v>0.20000000000000001</v>
      </c>
      <c r="V75" s="58" t="str">
        <f t="shared" si="204"/>
        <v/>
      </c>
      <c r="W75" s="58" t="str">
        <f t="shared" si="209"/>
        <v>м</v>
      </c>
      <c r="X75" s="63">
        <v>1.8999999999999999</v>
      </c>
      <c r="Y75" s="63"/>
      <c r="Z75" s="66" t="s">
        <v>325</v>
      </c>
      <c r="AA75" s="59" t="s">
        <v>326</v>
      </c>
      <c r="AB75" s="63" t="s">
        <v>325</v>
      </c>
      <c r="AC75" s="66" t="s">
        <v>325</v>
      </c>
      <c r="AD75" s="64">
        <v>48</v>
      </c>
      <c r="AE75" s="72">
        <v>45034</v>
      </c>
      <c r="AF75" s="73">
        <f t="shared" si="206"/>
        <v>46494</v>
      </c>
      <c r="AG75" s="62" t="s">
        <v>82</v>
      </c>
      <c r="AH75" s="62" t="s">
        <v>83</v>
      </c>
      <c r="AI75" s="66" t="s">
        <v>7720</v>
      </c>
      <c r="AJ75" s="62" t="s">
        <v>143</v>
      </c>
      <c r="AK75" s="73" t="str">
        <f t="shared" ca="1" si="207"/>
        <v>поверен</v>
      </c>
      <c r="AL75" s="66"/>
      <c r="AM75" s="66" t="s">
        <v>86</v>
      </c>
      <c r="AN75" s="66" t="s">
        <v>7044</v>
      </c>
      <c r="AO75" s="66" t="s">
        <v>88</v>
      </c>
      <c r="AP75" s="63"/>
      <c r="AQ75" s="74" t="s">
        <v>1846</v>
      </c>
      <c r="AR75" s="73"/>
      <c r="AS75" s="66" t="s">
        <v>91</v>
      </c>
      <c r="AT75" s="58" t="s">
        <v>385</v>
      </c>
      <c r="AU75" s="58">
        <v>3297</v>
      </c>
      <c r="AV75" s="74" t="s">
        <v>1846</v>
      </c>
      <c r="AW75" s="62"/>
      <c r="AX75" s="58"/>
      <c r="AY75" s="58"/>
      <c r="AZ75" s="58"/>
      <c r="BA75" s="62" t="s">
        <v>208</v>
      </c>
      <c r="BB75" s="62" t="s">
        <v>329</v>
      </c>
      <c r="BC75" s="62" t="s">
        <v>298</v>
      </c>
      <c r="BD75" s="66">
        <v>2971</v>
      </c>
      <c r="BE75" s="62"/>
      <c r="BF75" s="75"/>
      <c r="BG75" s="127" t="s">
        <v>1170</v>
      </c>
      <c r="BH75" s="128"/>
      <c r="BI75" s="58"/>
      <c r="BJ75" s="518"/>
      <c r="BK75" s="507"/>
    </row>
    <row r="76" s="95" customFormat="1" ht="60" customHeight="1">
      <c r="A76" s="58"/>
      <c r="B76" s="58" t="s">
        <v>62</v>
      </c>
      <c r="C76" s="58" t="s">
        <v>63</v>
      </c>
      <c r="D76" s="59" t="s">
        <v>64</v>
      </c>
      <c r="E76" s="59">
        <v>249</v>
      </c>
      <c r="F76" s="62" t="s">
        <v>3886</v>
      </c>
      <c r="G76" s="62" t="s">
        <v>7721</v>
      </c>
      <c r="H76" s="59" t="s">
        <v>7722</v>
      </c>
      <c r="I76" s="63" t="s">
        <v>316</v>
      </c>
      <c r="J76" s="62" t="s">
        <v>317</v>
      </c>
      <c r="K76" s="64" t="s">
        <v>318</v>
      </c>
      <c r="L76" s="64">
        <v>5300</v>
      </c>
      <c r="M76" s="66" t="s">
        <v>7718</v>
      </c>
      <c r="N76" s="64" t="s">
        <v>7723</v>
      </c>
      <c r="O76" s="58" t="s">
        <v>992</v>
      </c>
      <c r="P76" s="58" t="s">
        <v>154</v>
      </c>
      <c r="Q76" s="66" t="s">
        <v>289</v>
      </c>
      <c r="R76" s="116" t="s">
        <v>1727</v>
      </c>
      <c r="S76" s="63">
        <v>12</v>
      </c>
      <c r="T76" s="69" t="e">
        <f t="shared" si="208"/>
        <v>#VALUE!</v>
      </c>
      <c r="U76" s="59">
        <v>0.20000000000000001</v>
      </c>
      <c r="V76" s="58" t="str">
        <f t="shared" si="204"/>
        <v/>
      </c>
      <c r="W76" s="58" t="str">
        <f t="shared" si="209"/>
        <v>м</v>
      </c>
      <c r="X76" s="63">
        <v>1.8999999999999999</v>
      </c>
      <c r="Y76" s="63"/>
      <c r="Z76" s="66" t="s">
        <v>325</v>
      </c>
      <c r="AA76" s="59" t="s">
        <v>326</v>
      </c>
      <c r="AB76" s="63" t="s">
        <v>325</v>
      </c>
      <c r="AC76" s="66" t="s">
        <v>325</v>
      </c>
      <c r="AD76" s="64">
        <v>48</v>
      </c>
      <c r="AE76" s="72">
        <v>45034</v>
      </c>
      <c r="AF76" s="73">
        <f t="shared" si="206"/>
        <v>46494</v>
      </c>
      <c r="AG76" s="62" t="s">
        <v>82</v>
      </c>
      <c r="AH76" s="62" t="s">
        <v>83</v>
      </c>
      <c r="AI76" s="66" t="s">
        <v>7724</v>
      </c>
      <c r="AJ76" s="62" t="s">
        <v>143</v>
      </c>
      <c r="AK76" s="73" t="str">
        <f t="shared" ca="1" si="207"/>
        <v>поверен</v>
      </c>
      <c r="AL76" s="66"/>
      <c r="AM76" s="66" t="s">
        <v>86</v>
      </c>
      <c r="AN76" s="66" t="s">
        <v>7044</v>
      </c>
      <c r="AO76" s="66" t="s">
        <v>88</v>
      </c>
      <c r="AP76" s="63"/>
      <c r="AQ76" s="74" t="s">
        <v>1846</v>
      </c>
      <c r="AR76" s="73"/>
      <c r="AS76" s="66" t="s">
        <v>91</v>
      </c>
      <c r="AT76" s="58" t="s">
        <v>385</v>
      </c>
      <c r="AU76" s="58">
        <v>3296</v>
      </c>
      <c r="AV76" s="74" t="s">
        <v>1846</v>
      </c>
      <c r="AW76" s="62"/>
      <c r="AX76" s="58"/>
      <c r="AY76" s="58"/>
      <c r="AZ76" s="58"/>
      <c r="BA76" s="62" t="s">
        <v>208</v>
      </c>
      <c r="BB76" s="62" t="s">
        <v>329</v>
      </c>
      <c r="BC76" s="62" t="s">
        <v>298</v>
      </c>
      <c r="BD76" s="66">
        <v>2971</v>
      </c>
      <c r="BE76" s="62"/>
      <c r="BF76" s="75"/>
      <c r="BG76" s="127" t="s">
        <v>1170</v>
      </c>
      <c r="BH76" s="128"/>
      <c r="BI76" s="58"/>
      <c r="BJ76" s="518"/>
      <c r="BK76" s="507"/>
    </row>
    <row r="77" s="95" customFormat="1" ht="60" customHeight="1">
      <c r="A77" s="58"/>
      <c r="B77" s="58" t="s">
        <v>62</v>
      </c>
      <c r="C77" s="58" t="s">
        <v>63</v>
      </c>
      <c r="D77" s="59" t="s">
        <v>64</v>
      </c>
      <c r="E77" s="59">
        <v>249</v>
      </c>
      <c r="F77" s="62" t="s">
        <v>3886</v>
      </c>
      <c r="G77" s="62" t="s">
        <v>7725</v>
      </c>
      <c r="H77" s="59" t="s">
        <v>7726</v>
      </c>
      <c r="I77" s="63" t="s">
        <v>316</v>
      </c>
      <c r="J77" s="62" t="s">
        <v>317</v>
      </c>
      <c r="K77" s="64" t="s">
        <v>318</v>
      </c>
      <c r="L77" s="64">
        <v>5300</v>
      </c>
      <c r="M77" s="66" t="s">
        <v>7718</v>
      </c>
      <c r="N77" s="64" t="s">
        <v>7727</v>
      </c>
      <c r="O77" s="58" t="s">
        <v>992</v>
      </c>
      <c r="P77" s="58" t="s">
        <v>154</v>
      </c>
      <c r="Q77" s="66" t="s">
        <v>289</v>
      </c>
      <c r="R77" s="116" t="s">
        <v>1727</v>
      </c>
      <c r="S77" s="63">
        <v>12</v>
      </c>
      <c r="T77" s="69" t="e">
        <f t="shared" si="208"/>
        <v>#VALUE!</v>
      </c>
      <c r="U77" s="59">
        <v>0.20000000000000001</v>
      </c>
      <c r="V77" s="58" t="str">
        <f t="shared" si="204"/>
        <v/>
      </c>
      <c r="W77" s="58" t="str">
        <f t="shared" si="209"/>
        <v>м</v>
      </c>
      <c r="X77" s="63">
        <v>1.8999999999999999</v>
      </c>
      <c r="Y77" s="63"/>
      <c r="Z77" s="66" t="s">
        <v>325</v>
      </c>
      <c r="AA77" s="59" t="s">
        <v>326</v>
      </c>
      <c r="AB77" s="63" t="s">
        <v>325</v>
      </c>
      <c r="AC77" s="66" t="s">
        <v>325</v>
      </c>
      <c r="AD77" s="64">
        <v>48</v>
      </c>
      <c r="AE77" s="72">
        <v>45034</v>
      </c>
      <c r="AF77" s="73">
        <f t="shared" si="206"/>
        <v>46494</v>
      </c>
      <c r="AG77" s="62" t="s">
        <v>82</v>
      </c>
      <c r="AH77" s="62" t="s">
        <v>83</v>
      </c>
      <c r="AI77" s="66" t="s">
        <v>7728</v>
      </c>
      <c r="AJ77" s="62" t="s">
        <v>143</v>
      </c>
      <c r="AK77" s="73" t="str">
        <f t="shared" ca="1" si="207"/>
        <v>поверен</v>
      </c>
      <c r="AL77" s="66"/>
      <c r="AM77" s="66" t="s">
        <v>86</v>
      </c>
      <c r="AN77" s="66" t="s">
        <v>7044</v>
      </c>
      <c r="AO77" s="66" t="s">
        <v>88</v>
      </c>
      <c r="AP77" s="63"/>
      <c r="AQ77" s="74" t="s">
        <v>1846</v>
      </c>
      <c r="AR77" s="73"/>
      <c r="AS77" s="66" t="s">
        <v>91</v>
      </c>
      <c r="AT77" s="58" t="s">
        <v>385</v>
      </c>
      <c r="AU77" s="58">
        <v>3295</v>
      </c>
      <c r="AV77" s="74" t="s">
        <v>1846</v>
      </c>
      <c r="AW77" s="62"/>
      <c r="AX77" s="58"/>
      <c r="AY77" s="58"/>
      <c r="AZ77" s="58"/>
      <c r="BA77" s="62" t="s">
        <v>208</v>
      </c>
      <c r="BB77" s="62" t="s">
        <v>329</v>
      </c>
      <c r="BC77" s="62" t="s">
        <v>298</v>
      </c>
      <c r="BD77" s="66">
        <v>2971</v>
      </c>
      <c r="BE77" s="62"/>
      <c r="BF77" s="75"/>
      <c r="BG77" s="127" t="s">
        <v>1170</v>
      </c>
      <c r="BH77" s="128"/>
      <c r="BI77" s="58"/>
      <c r="BJ77" s="518"/>
      <c r="BK77" s="507"/>
    </row>
    <row r="78" s="95" customFormat="1" ht="60" customHeight="1">
      <c r="A78" s="58"/>
      <c r="B78" s="58" t="s">
        <v>62</v>
      </c>
      <c r="C78" s="58" t="s">
        <v>63</v>
      </c>
      <c r="D78" s="59" t="s">
        <v>64</v>
      </c>
      <c r="E78" s="59">
        <v>249</v>
      </c>
      <c r="F78" s="62" t="s">
        <v>3886</v>
      </c>
      <c r="G78" s="62" t="s">
        <v>7729</v>
      </c>
      <c r="H78" s="59" t="s">
        <v>7730</v>
      </c>
      <c r="I78" s="63" t="s">
        <v>316</v>
      </c>
      <c r="J78" s="62" t="s">
        <v>317</v>
      </c>
      <c r="K78" s="64" t="s">
        <v>318</v>
      </c>
      <c r="L78" s="64">
        <v>5300</v>
      </c>
      <c r="M78" s="66" t="s">
        <v>7718</v>
      </c>
      <c r="N78" s="64" t="s">
        <v>7731</v>
      </c>
      <c r="O78" s="58" t="s">
        <v>992</v>
      </c>
      <c r="P78" s="58" t="s">
        <v>154</v>
      </c>
      <c r="Q78" s="66" t="s">
        <v>289</v>
      </c>
      <c r="R78" s="116" t="s">
        <v>1727</v>
      </c>
      <c r="S78" s="63">
        <v>12</v>
      </c>
      <c r="T78" s="69" t="e">
        <f t="shared" si="208"/>
        <v>#VALUE!</v>
      </c>
      <c r="U78" s="59">
        <v>0.20000000000000001</v>
      </c>
      <c r="V78" s="58" t="str">
        <f t="shared" si="204"/>
        <v/>
      </c>
      <c r="W78" s="58" t="str">
        <f t="shared" si="209"/>
        <v>м</v>
      </c>
      <c r="X78" s="63">
        <v>1.8999999999999999</v>
      </c>
      <c r="Y78" s="63"/>
      <c r="Z78" s="66" t="s">
        <v>325</v>
      </c>
      <c r="AA78" s="59" t="s">
        <v>326</v>
      </c>
      <c r="AB78" s="63" t="s">
        <v>325</v>
      </c>
      <c r="AC78" s="66" t="s">
        <v>325</v>
      </c>
      <c r="AD78" s="64">
        <v>48</v>
      </c>
      <c r="AE78" s="72">
        <v>45034</v>
      </c>
      <c r="AF78" s="73">
        <f t="shared" si="206"/>
        <v>46494</v>
      </c>
      <c r="AG78" s="62" t="s">
        <v>82</v>
      </c>
      <c r="AH78" s="62" t="s">
        <v>83</v>
      </c>
      <c r="AI78" s="66" t="s">
        <v>7732</v>
      </c>
      <c r="AJ78" s="62" t="s">
        <v>143</v>
      </c>
      <c r="AK78" s="73" t="str">
        <f t="shared" ca="1" si="207"/>
        <v>поверен</v>
      </c>
      <c r="AL78" s="66"/>
      <c r="AM78" s="66" t="s">
        <v>86</v>
      </c>
      <c r="AN78" s="66" t="s">
        <v>7044</v>
      </c>
      <c r="AO78" s="66" t="s">
        <v>88</v>
      </c>
      <c r="AP78" s="63"/>
      <c r="AQ78" s="74" t="s">
        <v>1846</v>
      </c>
      <c r="AR78" s="73"/>
      <c r="AS78" s="66" t="s">
        <v>91</v>
      </c>
      <c r="AT78" s="58" t="s">
        <v>385</v>
      </c>
      <c r="AU78" s="58">
        <v>3298</v>
      </c>
      <c r="AV78" s="74" t="s">
        <v>1846</v>
      </c>
      <c r="AW78" s="62"/>
      <c r="AX78" s="58"/>
      <c r="AY78" s="58"/>
      <c r="AZ78" s="58"/>
      <c r="BA78" s="62" t="s">
        <v>208</v>
      </c>
      <c r="BB78" s="62" t="s">
        <v>329</v>
      </c>
      <c r="BC78" s="62" t="s">
        <v>298</v>
      </c>
      <c r="BD78" s="66">
        <v>2971</v>
      </c>
      <c r="BE78" s="62"/>
      <c r="BF78" s="75"/>
      <c r="BG78" s="127" t="s">
        <v>1170</v>
      </c>
      <c r="BH78" s="128"/>
      <c r="BI78" s="58"/>
      <c r="BJ78" s="518"/>
      <c r="BK78" s="507"/>
    </row>
    <row r="79" s="95" customFormat="1" ht="60" customHeight="1">
      <c r="A79" s="58"/>
      <c r="B79" s="58" t="s">
        <v>62</v>
      </c>
      <c r="C79" s="58" t="s">
        <v>63</v>
      </c>
      <c r="D79" s="59" t="s">
        <v>64</v>
      </c>
      <c r="E79" s="59">
        <v>233</v>
      </c>
      <c r="F79" s="62" t="s">
        <v>2933</v>
      </c>
      <c r="G79" s="62" t="s">
        <v>7733</v>
      </c>
      <c r="H79" s="59" t="s">
        <v>7734</v>
      </c>
      <c r="I79" s="63" t="s">
        <v>1782</v>
      </c>
      <c r="J79" s="62" t="s">
        <v>1783</v>
      </c>
      <c r="K79" s="64" t="s">
        <v>1784</v>
      </c>
      <c r="L79" s="64" t="s">
        <v>1785</v>
      </c>
      <c r="M79" s="62" t="s">
        <v>2175</v>
      </c>
      <c r="N79" s="64" t="s">
        <v>7735</v>
      </c>
      <c r="O79" s="58" t="s">
        <v>1788</v>
      </c>
      <c r="P79" s="58" t="s">
        <v>76</v>
      </c>
      <c r="Q79" s="66" t="s">
        <v>289</v>
      </c>
      <c r="R79" s="116">
        <v>42370</v>
      </c>
      <c r="S79" s="63">
        <v>14</v>
      </c>
      <c r="T79" s="69">
        <f t="shared" si="208"/>
        <v>47482.800000000003</v>
      </c>
      <c r="U79" s="59">
        <v>0</v>
      </c>
      <c r="V79" s="58" t="str">
        <f t="shared" ref="V79:V87" si="210">IF(Y79="","",Y79)</f>
        <v/>
      </c>
      <c r="W79" s="58" t="str">
        <f t="shared" si="209"/>
        <v>м</v>
      </c>
      <c r="X79" s="63">
        <v>3.04</v>
      </c>
      <c r="Y79" s="63"/>
      <c r="Z79" s="66" t="s">
        <v>325</v>
      </c>
      <c r="AA79" s="59" t="s">
        <v>326</v>
      </c>
      <c r="AB79" s="63" t="s">
        <v>325</v>
      </c>
      <c r="AC79" s="66" t="s">
        <v>325</v>
      </c>
      <c r="AD79" s="64">
        <v>24</v>
      </c>
      <c r="AE79" s="72">
        <v>44616</v>
      </c>
      <c r="AF79" s="73">
        <f t="shared" si="206"/>
        <v>45345</v>
      </c>
      <c r="AG79" s="73" t="s">
        <v>1480</v>
      </c>
      <c r="AH79" s="73" t="s">
        <v>83</v>
      </c>
      <c r="AI79" s="66" t="s">
        <v>7736</v>
      </c>
      <c r="AJ79" s="62" t="s">
        <v>1338</v>
      </c>
      <c r="AK79" s="73" t="str">
        <f t="shared" ca="1" si="207"/>
        <v>ЗАМЕНИТЬ</v>
      </c>
      <c r="AL79" s="66"/>
      <c r="AM79" s="66" t="s">
        <v>86</v>
      </c>
      <c r="AN79" s="66" t="s">
        <v>7044</v>
      </c>
      <c r="AO79" s="66" t="s">
        <v>88</v>
      </c>
      <c r="AP79" s="63"/>
      <c r="AQ79" s="74"/>
      <c r="AR79" s="73"/>
      <c r="AS79" s="66" t="s">
        <v>91</v>
      </c>
      <c r="AT79" s="58" t="s">
        <v>385</v>
      </c>
      <c r="AU79" s="58"/>
      <c r="AV79" s="62"/>
      <c r="AW79" s="62"/>
      <c r="AX79" s="58"/>
      <c r="AY79" s="58"/>
      <c r="AZ79" s="58"/>
      <c r="BA79" s="62" t="s">
        <v>221</v>
      </c>
      <c r="BB79" s="62" t="s">
        <v>329</v>
      </c>
      <c r="BC79" s="62" t="s">
        <v>298</v>
      </c>
      <c r="BD79" s="66">
        <v>2971</v>
      </c>
      <c r="BE79" s="62"/>
      <c r="BF79" s="75"/>
      <c r="BG79" s="127" t="s">
        <v>159</v>
      </c>
      <c r="BH79" s="128"/>
      <c r="BI79" s="74" t="s">
        <v>1792</v>
      </c>
      <c r="BJ79" s="1204" t="s">
        <v>1344</v>
      </c>
      <c r="BK79" s="74" t="s">
        <v>302</v>
      </c>
    </row>
    <row r="80" s="92" customFormat="1" ht="60" customHeight="1">
      <c r="A80" s="37"/>
      <c r="B80" s="37" t="s">
        <v>62</v>
      </c>
      <c r="C80" s="37" t="s">
        <v>63</v>
      </c>
      <c r="D80" s="56" t="s">
        <v>64</v>
      </c>
      <c r="E80" s="56">
        <v>247</v>
      </c>
      <c r="F80" s="40" t="s">
        <v>6784</v>
      </c>
      <c r="G80" s="40" t="s">
        <v>7737</v>
      </c>
      <c r="H80" s="56" t="s">
        <v>7738</v>
      </c>
      <c r="I80" s="48" t="s">
        <v>171</v>
      </c>
      <c r="J80" s="40" t="s">
        <v>172</v>
      </c>
      <c r="K80" s="49" t="s">
        <v>131</v>
      </c>
      <c r="L80" s="57" t="s">
        <v>151</v>
      </c>
      <c r="M80" s="40" t="s">
        <v>7739</v>
      </c>
      <c r="N80" s="49">
        <v>4037029</v>
      </c>
      <c r="O80" s="37" t="s">
        <v>75</v>
      </c>
      <c r="P80" s="37" t="s">
        <v>76</v>
      </c>
      <c r="Q80" s="42" t="s">
        <v>137</v>
      </c>
      <c r="R80" s="91">
        <v>42709</v>
      </c>
      <c r="S80" s="44">
        <v>12</v>
      </c>
      <c r="T80" s="45">
        <f t="shared" si="208"/>
        <v>47091.400000000001</v>
      </c>
      <c r="U80" s="56" t="s">
        <v>100</v>
      </c>
      <c r="V80" s="37" t="str">
        <f t="shared" si="210"/>
        <v>М</v>
      </c>
      <c r="W80" s="37" t="str">
        <f t="shared" si="209"/>
        <v>Па</v>
      </c>
      <c r="X80" s="48">
        <v>1</v>
      </c>
      <c r="Y80" s="48" t="s">
        <v>138</v>
      </c>
      <c r="Z80" s="42" t="s">
        <v>139</v>
      </c>
      <c r="AA80" s="56" t="s">
        <v>156</v>
      </c>
      <c r="AB80" s="48"/>
      <c r="AC80" s="42" t="s">
        <v>141</v>
      </c>
      <c r="AD80" s="49">
        <v>60</v>
      </c>
      <c r="AE80" s="50">
        <v>45034</v>
      </c>
      <c r="AF80" s="51">
        <f t="shared" si="206"/>
        <v>46860</v>
      </c>
      <c r="AG80" s="40" t="s">
        <v>82</v>
      </c>
      <c r="AH80" s="40" t="s">
        <v>83</v>
      </c>
      <c r="AI80" s="42" t="s">
        <v>7740</v>
      </c>
      <c r="AJ80" s="40" t="s">
        <v>143</v>
      </c>
      <c r="AK80" s="51" t="str">
        <f t="shared" ca="1" si="207"/>
        <v>поверен</v>
      </c>
      <c r="AL80" s="42"/>
      <c r="AM80" s="42" t="s">
        <v>86</v>
      </c>
      <c r="AN80" s="42" t="s">
        <v>7044</v>
      </c>
      <c r="AO80" s="42" t="s">
        <v>88</v>
      </c>
      <c r="AP80" s="48"/>
      <c r="AQ80" s="41"/>
      <c r="AR80" s="51"/>
      <c r="AS80" s="42" t="s">
        <v>91</v>
      </c>
      <c r="AT80" s="37" t="s">
        <v>385</v>
      </c>
      <c r="AU80" s="37"/>
      <c r="AV80" s="40">
        <v>45003</v>
      </c>
      <c r="AW80" s="40"/>
      <c r="AX80" s="37"/>
      <c r="AY80" s="37"/>
      <c r="AZ80" s="37"/>
      <c r="BA80" s="40"/>
      <c r="BB80" s="40" t="s">
        <v>145</v>
      </c>
      <c r="BC80" s="40" t="s">
        <v>146</v>
      </c>
      <c r="BD80" s="42">
        <v>3001</v>
      </c>
      <c r="BE80" s="40"/>
      <c r="BF80" s="52"/>
      <c r="BG80" s="93" t="s">
        <v>1170</v>
      </c>
      <c r="BH80" s="94"/>
      <c r="BI80" s="37"/>
      <c r="BJ80" s="198"/>
      <c r="BK80" s="99"/>
      <c r="BL80" s="95"/>
      <c r="BM80" s="95"/>
    </row>
    <row r="81" s="80" customFormat="1" ht="60" customHeight="1">
      <c r="A81" s="37"/>
      <c r="B81" s="37" t="s">
        <v>62</v>
      </c>
      <c r="C81" s="37" t="s">
        <v>63</v>
      </c>
      <c r="D81" s="56" t="s">
        <v>64</v>
      </c>
      <c r="E81" s="56">
        <v>247</v>
      </c>
      <c r="F81" s="40" t="s">
        <v>6784</v>
      </c>
      <c r="G81" s="40" t="s">
        <v>7741</v>
      </c>
      <c r="H81" s="56" t="s">
        <v>7742</v>
      </c>
      <c r="I81" s="48" t="s">
        <v>3879</v>
      </c>
      <c r="J81" s="40" t="s">
        <v>640</v>
      </c>
      <c r="K81" s="49" t="s">
        <v>131</v>
      </c>
      <c r="L81" s="57" t="s">
        <v>7743</v>
      </c>
      <c r="M81" s="40" t="s">
        <v>7744</v>
      </c>
      <c r="N81" s="49">
        <v>4469</v>
      </c>
      <c r="O81" s="37" t="s">
        <v>7745</v>
      </c>
      <c r="P81" s="37" t="s">
        <v>76</v>
      </c>
      <c r="Q81" s="42" t="s">
        <v>398</v>
      </c>
      <c r="R81" s="91">
        <v>43221</v>
      </c>
      <c r="S81" s="44">
        <v>12</v>
      </c>
      <c r="T81" s="45">
        <f t="shared" si="208"/>
        <v>47603.400000000001</v>
      </c>
      <c r="U81" s="56" t="s">
        <v>100</v>
      </c>
      <c r="V81" s="37" t="str">
        <f t="shared" si="210"/>
        <v>М</v>
      </c>
      <c r="W81" s="37" t="str">
        <f t="shared" si="209"/>
        <v>Па</v>
      </c>
      <c r="X81" s="48">
        <v>2.5</v>
      </c>
      <c r="Y81" s="48" t="s">
        <v>138</v>
      </c>
      <c r="Z81" s="42" t="s">
        <v>139</v>
      </c>
      <c r="AA81" s="56" t="s">
        <v>156</v>
      </c>
      <c r="AB81" s="48"/>
      <c r="AC81" s="42" t="s">
        <v>141</v>
      </c>
      <c r="AD81" s="49">
        <v>36</v>
      </c>
      <c r="AE81" s="91">
        <v>45003</v>
      </c>
      <c r="AF81" s="51">
        <f t="shared" si="206"/>
        <v>46098</v>
      </c>
      <c r="AG81" s="40" t="s">
        <v>82</v>
      </c>
      <c r="AH81" s="40" t="s">
        <v>83</v>
      </c>
      <c r="AI81" s="37" t="s">
        <v>7746</v>
      </c>
      <c r="AJ81" s="40" t="s">
        <v>1623</v>
      </c>
      <c r="AK81" s="51" t="str">
        <f t="shared" ca="1" si="207"/>
        <v>поверен</v>
      </c>
      <c r="AL81" s="42"/>
      <c r="AM81" s="42" t="s">
        <v>86</v>
      </c>
      <c r="AN81" s="42" t="s">
        <v>7044</v>
      </c>
      <c r="AO81" s="42" t="s">
        <v>88</v>
      </c>
      <c r="AP81" s="1207" t="s">
        <v>5291</v>
      </c>
      <c r="AQ81" s="41"/>
      <c r="AR81" s="51"/>
      <c r="AS81" s="42" t="s">
        <v>91</v>
      </c>
      <c r="AT81" s="37" t="s">
        <v>385</v>
      </c>
      <c r="AU81" s="37"/>
      <c r="AV81" s="40"/>
      <c r="AW81" s="40"/>
      <c r="AX81" s="37"/>
      <c r="AY81" s="37"/>
      <c r="AZ81" s="37"/>
      <c r="BA81" s="40" t="s">
        <v>221</v>
      </c>
      <c r="BB81" s="40" t="s">
        <v>145</v>
      </c>
      <c r="BC81" s="40" t="s">
        <v>146</v>
      </c>
      <c r="BD81" s="42">
        <v>3001</v>
      </c>
      <c r="BE81" s="40"/>
      <c r="BF81" s="52"/>
      <c r="BG81" s="40" t="s">
        <v>1027</v>
      </c>
      <c r="BH81" s="37"/>
      <c r="BI81" s="37"/>
      <c r="BJ81" s="478"/>
      <c r="BK81" s="37"/>
      <c r="BL81" s="3"/>
      <c r="BM81" s="3"/>
    </row>
    <row r="82" s="95" customFormat="1" ht="60" customHeight="1">
      <c r="A82" s="58"/>
      <c r="B82" s="58" t="s">
        <v>62</v>
      </c>
      <c r="C82" s="58" t="s">
        <v>63</v>
      </c>
      <c r="D82" s="59" t="s">
        <v>64</v>
      </c>
      <c r="E82" s="59" t="s">
        <v>3853</v>
      </c>
      <c r="F82" s="62" t="s">
        <v>6784</v>
      </c>
      <c r="G82" s="62" t="s">
        <v>6785</v>
      </c>
      <c r="H82" s="59" t="s">
        <v>6786</v>
      </c>
      <c r="I82" s="63" t="s">
        <v>1782</v>
      </c>
      <c r="J82" s="62" t="s">
        <v>1783</v>
      </c>
      <c r="K82" s="64" t="s">
        <v>1784</v>
      </c>
      <c r="L82" s="64" t="s">
        <v>1785</v>
      </c>
      <c r="M82" s="62" t="s">
        <v>6787</v>
      </c>
      <c r="N82" s="64">
        <v>792</v>
      </c>
      <c r="O82" s="58" t="s">
        <v>1788</v>
      </c>
      <c r="P82" s="58" t="s">
        <v>76</v>
      </c>
      <c r="Q82" s="66" t="s">
        <v>289</v>
      </c>
      <c r="R82" s="74">
        <v>2018</v>
      </c>
      <c r="S82" s="63">
        <v>14</v>
      </c>
      <c r="T82" s="69">
        <f t="shared" si="208"/>
        <v>7130.8000000000002</v>
      </c>
      <c r="U82" s="59" t="s">
        <v>1789</v>
      </c>
      <c r="V82" s="58" t="str">
        <f t="shared" si="210"/>
        <v/>
      </c>
      <c r="W82" s="58" t="str">
        <f t="shared" si="209"/>
        <v>м</v>
      </c>
      <c r="X82" s="63" t="s">
        <v>7747</v>
      </c>
      <c r="Y82" s="63"/>
      <c r="Z82" s="66" t="s">
        <v>325</v>
      </c>
      <c r="AA82" s="59" t="s">
        <v>326</v>
      </c>
      <c r="AB82" s="63" t="s">
        <v>325</v>
      </c>
      <c r="AC82" s="66" t="s">
        <v>325</v>
      </c>
      <c r="AD82" s="64">
        <v>24</v>
      </c>
      <c r="AE82" s="72">
        <v>44616</v>
      </c>
      <c r="AF82" s="73">
        <f t="shared" si="206"/>
        <v>45345</v>
      </c>
      <c r="AG82" s="62" t="s">
        <v>82</v>
      </c>
      <c r="AH82" s="62" t="s">
        <v>83</v>
      </c>
      <c r="AI82" s="66" t="s">
        <v>7748</v>
      </c>
      <c r="AJ82" s="62" t="s">
        <v>1338</v>
      </c>
      <c r="AK82" s="73" t="str">
        <f t="shared" ca="1" si="207"/>
        <v>ЗАМЕНИТЬ</v>
      </c>
      <c r="AL82" s="66"/>
      <c r="AM82" s="66" t="s">
        <v>86</v>
      </c>
      <c r="AN82" s="66" t="s">
        <v>7044</v>
      </c>
      <c r="AO82" s="66" t="s">
        <v>88</v>
      </c>
      <c r="AP82" s="63"/>
      <c r="AQ82" s="74"/>
      <c r="AR82" s="73"/>
      <c r="AS82" s="66" t="s">
        <v>91</v>
      </c>
      <c r="AT82" s="58" t="s">
        <v>385</v>
      </c>
      <c r="AU82" s="58"/>
      <c r="AV82" s="62"/>
      <c r="AW82" s="62"/>
      <c r="AX82" s="58"/>
      <c r="AY82" s="58"/>
      <c r="AZ82" s="58"/>
      <c r="BA82" s="62" t="s">
        <v>221</v>
      </c>
      <c r="BB82" s="62" t="s">
        <v>329</v>
      </c>
      <c r="BC82" s="62" t="s">
        <v>298</v>
      </c>
      <c r="BD82" s="66">
        <v>2971</v>
      </c>
      <c r="BE82" s="62"/>
      <c r="BF82" s="75"/>
      <c r="BG82" s="127" t="s">
        <v>159</v>
      </c>
      <c r="BH82" s="128"/>
      <c r="BI82" s="74" t="s">
        <v>1792</v>
      </c>
      <c r="BJ82" s="1204" t="s">
        <v>1344</v>
      </c>
      <c r="BK82" s="74" t="s">
        <v>302</v>
      </c>
    </row>
    <row r="83" s="92" customFormat="1" ht="60" customHeight="1">
      <c r="A83" s="37"/>
      <c r="B83" s="37" t="s">
        <v>62</v>
      </c>
      <c r="C83" s="37" t="s">
        <v>63</v>
      </c>
      <c r="D83" s="56" t="s">
        <v>64</v>
      </c>
      <c r="E83" s="56">
        <v>222</v>
      </c>
      <c r="F83" s="40" t="s">
        <v>1807</v>
      </c>
      <c r="G83" s="40" t="s">
        <v>7749</v>
      </c>
      <c r="H83" s="56" t="s">
        <v>7750</v>
      </c>
      <c r="I83" s="48" t="s">
        <v>6982</v>
      </c>
      <c r="J83" s="40" t="s">
        <v>6983</v>
      </c>
      <c r="K83" s="49" t="s">
        <v>131</v>
      </c>
      <c r="L83" s="57" t="s">
        <v>151</v>
      </c>
      <c r="M83" s="40" t="s">
        <v>7751</v>
      </c>
      <c r="N83" s="49">
        <v>9438924</v>
      </c>
      <c r="O83" s="37" t="s">
        <v>7752</v>
      </c>
      <c r="P83" s="37" t="s">
        <v>136</v>
      </c>
      <c r="Q83" s="42" t="s">
        <v>137</v>
      </c>
      <c r="R83" s="91">
        <v>41395</v>
      </c>
      <c r="S83" s="48">
        <v>12</v>
      </c>
      <c r="T83" s="45">
        <f t="shared" si="208"/>
        <v>45777.400000000001</v>
      </c>
      <c r="U83" s="56" t="s">
        <v>100</v>
      </c>
      <c r="V83" s="37" t="str">
        <f t="shared" si="210"/>
        <v>к</v>
      </c>
      <c r="W83" s="37" t="str">
        <f t="shared" si="209"/>
        <v>Па</v>
      </c>
      <c r="X83" s="48">
        <v>60</v>
      </c>
      <c r="Y83" s="48" t="s">
        <v>215</v>
      </c>
      <c r="Z83" s="42" t="s">
        <v>139</v>
      </c>
      <c r="AA83" s="56" t="s">
        <v>156</v>
      </c>
      <c r="AB83" s="48"/>
      <c r="AC83" s="42" t="s">
        <v>141</v>
      </c>
      <c r="AD83" s="49">
        <v>48</v>
      </c>
      <c r="AE83" s="50">
        <v>45154</v>
      </c>
      <c r="AF83" s="51">
        <f t="shared" si="206"/>
        <v>46614</v>
      </c>
      <c r="AG83" s="40" t="s">
        <v>82</v>
      </c>
      <c r="AH83" s="62" t="s">
        <v>83</v>
      </c>
      <c r="AI83" s="42" t="s">
        <v>7753</v>
      </c>
      <c r="AJ83" s="40" t="s">
        <v>143</v>
      </c>
      <c r="AK83" s="51" t="str">
        <f t="shared" ca="1" si="207"/>
        <v>поверен</v>
      </c>
      <c r="AL83" s="42"/>
      <c r="AM83" s="42" t="s">
        <v>86</v>
      </c>
      <c r="AN83" s="42" t="s">
        <v>7044</v>
      </c>
      <c r="AO83" s="42" t="s">
        <v>88</v>
      </c>
      <c r="AP83" s="48" t="s">
        <v>1229</v>
      </c>
      <c r="AQ83" s="41" t="s">
        <v>7754</v>
      </c>
      <c r="AR83" s="51"/>
      <c r="AS83" s="42" t="s">
        <v>91</v>
      </c>
      <c r="AT83" s="37" t="s">
        <v>385</v>
      </c>
      <c r="AU83" s="37">
        <v>2967</v>
      </c>
      <c r="AV83" s="40">
        <v>45028</v>
      </c>
      <c r="AW83" s="361" t="s">
        <v>7755</v>
      </c>
      <c r="AX83" s="37"/>
      <c r="AY83" s="37"/>
      <c r="AZ83" s="37"/>
      <c r="BA83" s="40" t="s">
        <v>122</v>
      </c>
      <c r="BB83" s="40" t="s">
        <v>145</v>
      </c>
      <c r="BC83" s="40" t="s">
        <v>146</v>
      </c>
      <c r="BD83" s="42">
        <v>3001</v>
      </c>
      <c r="BE83" s="40"/>
      <c r="BF83" s="52"/>
      <c r="BG83" s="93" t="s">
        <v>455</v>
      </c>
      <c r="BH83" s="94"/>
      <c r="BI83" s="37"/>
      <c r="BJ83" s="198"/>
      <c r="BK83" s="99"/>
      <c r="BL83" s="95"/>
      <c r="BM83" s="95"/>
    </row>
    <row r="84" s="92" customFormat="1" ht="60" customHeight="1">
      <c r="A84" s="37"/>
      <c r="B84" s="37" t="s">
        <v>62</v>
      </c>
      <c r="C84" s="37" t="s">
        <v>63</v>
      </c>
      <c r="D84" s="56" t="s">
        <v>64</v>
      </c>
      <c r="E84" s="56">
        <v>222</v>
      </c>
      <c r="F84" s="40" t="s">
        <v>1807</v>
      </c>
      <c r="G84" s="40" t="s">
        <v>7749</v>
      </c>
      <c r="H84" s="56" t="s">
        <v>7756</v>
      </c>
      <c r="I84" s="48" t="s">
        <v>639</v>
      </c>
      <c r="J84" s="40" t="s">
        <v>640</v>
      </c>
      <c r="K84" s="49" t="s">
        <v>463</v>
      </c>
      <c r="L84" s="49" t="s">
        <v>7757</v>
      </c>
      <c r="M84" s="49" t="s">
        <v>1810</v>
      </c>
      <c r="N84" s="56" t="s">
        <v>7758</v>
      </c>
      <c r="O84" s="37" t="s">
        <v>7759</v>
      </c>
      <c r="P84" s="37" t="s">
        <v>76</v>
      </c>
      <c r="Q84" s="42" t="s">
        <v>137</v>
      </c>
      <c r="R84" s="91">
        <v>42552</v>
      </c>
      <c r="S84" s="48">
        <v>12</v>
      </c>
      <c r="T84" s="45">
        <f t="shared" si="208"/>
        <v>46934.400000000001</v>
      </c>
      <c r="U84" s="56" t="s">
        <v>1811</v>
      </c>
      <c r="V84" s="37" t="str">
        <f t="shared" si="210"/>
        <v>к</v>
      </c>
      <c r="W84" s="37" t="str">
        <f t="shared" si="209"/>
        <v>Па</v>
      </c>
      <c r="X84" s="48">
        <v>5</v>
      </c>
      <c r="Y84" s="48" t="s">
        <v>215</v>
      </c>
      <c r="Z84" s="42" t="s">
        <v>139</v>
      </c>
      <c r="AA84" s="56" t="s">
        <v>948</v>
      </c>
      <c r="AB84" s="48"/>
      <c r="AC84" s="42" t="s">
        <v>141</v>
      </c>
      <c r="AD84" s="49">
        <v>36</v>
      </c>
      <c r="AE84" s="50">
        <v>45090</v>
      </c>
      <c r="AF84" s="51">
        <f t="shared" si="206"/>
        <v>46185</v>
      </c>
      <c r="AG84" s="40" t="s">
        <v>82</v>
      </c>
      <c r="AH84" s="40" t="s">
        <v>83</v>
      </c>
      <c r="AI84" s="42" t="s">
        <v>7760</v>
      </c>
      <c r="AJ84" s="40" t="s">
        <v>143</v>
      </c>
      <c r="AK84" s="51" t="str">
        <f t="shared" ca="1" si="207"/>
        <v>поверен</v>
      </c>
      <c r="AL84" s="42"/>
      <c r="AM84" s="42" t="s">
        <v>86</v>
      </c>
      <c r="AN84" s="42" t="s">
        <v>7044</v>
      </c>
      <c r="AO84" s="42" t="s">
        <v>88</v>
      </c>
      <c r="AP84" s="48" t="s">
        <v>573</v>
      </c>
      <c r="AQ84" s="41" t="s">
        <v>799</v>
      </c>
      <c r="AR84" s="51"/>
      <c r="AS84" s="42" t="s">
        <v>91</v>
      </c>
      <c r="AT84" s="37" t="s">
        <v>385</v>
      </c>
      <c r="AU84" s="37">
        <v>2968</v>
      </c>
      <c r="AV84" s="40"/>
      <c r="AW84" s="40"/>
      <c r="AX84" s="37"/>
      <c r="AY84" s="37"/>
      <c r="AZ84" s="37"/>
      <c r="BA84" s="40" t="s">
        <v>221</v>
      </c>
      <c r="BB84" s="40" t="s">
        <v>145</v>
      </c>
      <c r="BC84" s="40" t="s">
        <v>146</v>
      </c>
      <c r="BD84" s="42"/>
      <c r="BE84" s="40"/>
      <c r="BF84" s="52"/>
      <c r="BG84" s="93"/>
      <c r="BH84" s="94"/>
      <c r="BI84" s="37"/>
      <c r="BJ84" s="198"/>
      <c r="BK84" s="99"/>
      <c r="BL84" s="1208" t="s">
        <v>3125</v>
      </c>
      <c r="BM84" s="95"/>
    </row>
    <row r="85" s="92" customFormat="1" ht="60" customHeight="1">
      <c r="A85" s="37"/>
      <c r="B85" s="37" t="s">
        <v>62</v>
      </c>
      <c r="C85" s="37" t="s">
        <v>63</v>
      </c>
      <c r="D85" s="56" t="s">
        <v>64</v>
      </c>
      <c r="E85" s="56">
        <v>222</v>
      </c>
      <c r="F85" s="40" t="s">
        <v>1807</v>
      </c>
      <c r="G85" s="40" t="s">
        <v>7749</v>
      </c>
      <c r="H85" s="56" t="s">
        <v>7761</v>
      </c>
      <c r="I85" s="48" t="s">
        <v>639</v>
      </c>
      <c r="J85" s="40" t="s">
        <v>640</v>
      </c>
      <c r="K85" s="49" t="s">
        <v>463</v>
      </c>
      <c r="L85" s="49" t="s">
        <v>7757</v>
      </c>
      <c r="M85" s="49" t="s">
        <v>1810</v>
      </c>
      <c r="N85" s="56" t="s">
        <v>7762</v>
      </c>
      <c r="O85" s="37" t="s">
        <v>7759</v>
      </c>
      <c r="P85" s="37" t="s">
        <v>76</v>
      </c>
      <c r="Q85" s="42" t="s">
        <v>137</v>
      </c>
      <c r="R85" s="91">
        <v>42552</v>
      </c>
      <c r="S85" s="48">
        <v>12</v>
      </c>
      <c r="T85" s="45">
        <f t="shared" si="208"/>
        <v>46934.400000000001</v>
      </c>
      <c r="U85" s="56" t="s">
        <v>1811</v>
      </c>
      <c r="V85" s="37" t="str">
        <f t="shared" si="210"/>
        <v>М</v>
      </c>
      <c r="W85" s="37" t="str">
        <f t="shared" si="209"/>
        <v>Па</v>
      </c>
      <c r="X85" s="48">
        <v>5</v>
      </c>
      <c r="Y85" s="48" t="s">
        <v>138</v>
      </c>
      <c r="Z85" s="42" t="s">
        <v>139</v>
      </c>
      <c r="AA85" s="56" t="s">
        <v>948</v>
      </c>
      <c r="AB85" s="48"/>
      <c r="AC85" s="42" t="s">
        <v>141</v>
      </c>
      <c r="AD85" s="49">
        <v>36</v>
      </c>
      <c r="AE85" s="50">
        <v>45090</v>
      </c>
      <c r="AF85" s="51">
        <f t="shared" si="206"/>
        <v>46185</v>
      </c>
      <c r="AG85" s="40" t="s">
        <v>82</v>
      </c>
      <c r="AH85" s="40" t="s">
        <v>83</v>
      </c>
      <c r="AI85" s="42" t="s">
        <v>7763</v>
      </c>
      <c r="AJ85" s="40" t="s">
        <v>143</v>
      </c>
      <c r="AK85" s="51" t="str">
        <f t="shared" ca="1" si="207"/>
        <v>поверен</v>
      </c>
      <c r="AL85" s="42"/>
      <c r="AM85" s="42" t="s">
        <v>86</v>
      </c>
      <c r="AN85" s="42" t="s">
        <v>7044</v>
      </c>
      <c r="AO85" s="42" t="s">
        <v>88</v>
      </c>
      <c r="AP85" s="48" t="s">
        <v>573</v>
      </c>
      <c r="AQ85" s="41"/>
      <c r="AR85" s="51"/>
      <c r="AS85" s="42" t="s">
        <v>91</v>
      </c>
      <c r="AT85" s="37" t="s">
        <v>385</v>
      </c>
      <c r="AU85" s="37">
        <v>2969</v>
      </c>
      <c r="AV85" s="42" t="s">
        <v>799</v>
      </c>
      <c r="AW85" s="40"/>
      <c r="AX85" s="37"/>
      <c r="AY85" s="37"/>
      <c r="AZ85" s="37"/>
      <c r="BA85" s="40" t="s">
        <v>221</v>
      </c>
      <c r="BB85" s="40" t="s">
        <v>145</v>
      </c>
      <c r="BC85" s="40" t="s">
        <v>146</v>
      </c>
      <c r="BD85" s="42"/>
      <c r="BE85" s="40"/>
      <c r="BF85" s="52"/>
      <c r="BG85" s="93"/>
      <c r="BH85" s="94"/>
      <c r="BI85" s="37"/>
      <c r="BJ85" s="198"/>
      <c r="BK85" s="99"/>
      <c r="BL85" s="1208" t="s">
        <v>3125</v>
      </c>
      <c r="BM85" s="95"/>
    </row>
    <row r="86" s="92" customFormat="1" ht="60" customHeight="1">
      <c r="A86" s="37"/>
      <c r="B86" s="37" t="s">
        <v>62</v>
      </c>
      <c r="C86" s="37" t="s">
        <v>63</v>
      </c>
      <c r="D86" s="56" t="s">
        <v>64</v>
      </c>
      <c r="E86" s="56">
        <v>222</v>
      </c>
      <c r="F86" s="40" t="s">
        <v>1807</v>
      </c>
      <c r="G86" s="40" t="s">
        <v>7764</v>
      </c>
      <c r="H86" s="56" t="s">
        <v>7765</v>
      </c>
      <c r="I86" s="48" t="s">
        <v>1825</v>
      </c>
      <c r="J86" s="40" t="s">
        <v>1826</v>
      </c>
      <c r="K86" s="49" t="s">
        <v>318</v>
      </c>
      <c r="L86" s="49" t="s">
        <v>1827</v>
      </c>
      <c r="M86" s="40" t="s">
        <v>1962</v>
      </c>
      <c r="N86" s="49" t="s">
        <v>7766</v>
      </c>
      <c r="O86" s="37" t="s">
        <v>1830</v>
      </c>
      <c r="P86" s="37" t="s">
        <v>76</v>
      </c>
      <c r="Q86" s="42" t="s">
        <v>289</v>
      </c>
      <c r="R86" s="91">
        <v>42583</v>
      </c>
      <c r="S86" s="48">
        <v>25</v>
      </c>
      <c r="T86" s="45">
        <f t="shared" si="208"/>
        <v>51713</v>
      </c>
      <c r="U86" s="56" t="s">
        <v>993</v>
      </c>
      <c r="V86" s="37" t="str">
        <f t="shared" si="210"/>
        <v>м</v>
      </c>
      <c r="W86" s="37" t="str">
        <f t="shared" si="209"/>
        <v>м</v>
      </c>
      <c r="X86" s="48">
        <v>12000</v>
      </c>
      <c r="Y86" s="48" t="s">
        <v>325</v>
      </c>
      <c r="Z86" s="42" t="s">
        <v>325</v>
      </c>
      <c r="AA86" s="56" t="s">
        <v>1832</v>
      </c>
      <c r="AB86" s="48"/>
      <c r="AC86" s="42" t="s">
        <v>141</v>
      </c>
      <c r="AD86" s="49">
        <v>48</v>
      </c>
      <c r="AE86" s="50">
        <v>44147</v>
      </c>
      <c r="AF86" s="51">
        <f t="shared" si="206"/>
        <v>45607</v>
      </c>
      <c r="AG86" s="40" t="s">
        <v>82</v>
      </c>
      <c r="AH86" s="40" t="s">
        <v>83</v>
      </c>
      <c r="AI86" s="42" t="s">
        <v>7767</v>
      </c>
      <c r="AJ86" s="40" t="s">
        <v>85</v>
      </c>
      <c r="AK86" s="51" t="str">
        <f t="shared" ca="1" si="207"/>
        <v>ЗАМЕНИТЬ</v>
      </c>
      <c r="AL86" s="42"/>
      <c r="AM86" s="42" t="s">
        <v>86</v>
      </c>
      <c r="AN86" s="42" t="s">
        <v>7044</v>
      </c>
      <c r="AO86" s="42" t="s">
        <v>88</v>
      </c>
      <c r="AP86" s="48" t="s">
        <v>7768</v>
      </c>
      <c r="AQ86" s="41" t="s">
        <v>799</v>
      </c>
      <c r="AR86" s="51"/>
      <c r="AS86" s="42" t="s">
        <v>91</v>
      </c>
      <c r="AT86" s="37" t="s">
        <v>385</v>
      </c>
      <c r="AU86" s="37">
        <v>2972</v>
      </c>
      <c r="AV86" s="42" t="s">
        <v>799</v>
      </c>
      <c r="AW86" s="40"/>
      <c r="AX86" s="37"/>
      <c r="AY86" s="37"/>
      <c r="AZ86" s="37"/>
      <c r="BA86" s="40" t="s">
        <v>221</v>
      </c>
      <c r="BB86" s="40" t="s">
        <v>329</v>
      </c>
      <c r="BC86" s="40" t="s">
        <v>298</v>
      </c>
      <c r="BD86" s="42" t="s">
        <v>7769</v>
      </c>
      <c r="BE86" s="40"/>
      <c r="BF86" s="52"/>
      <c r="BG86" s="93"/>
      <c r="BH86" s="94"/>
      <c r="BI86" s="37"/>
      <c r="BJ86" s="198"/>
      <c r="BK86" s="99"/>
      <c r="BL86" s="95"/>
      <c r="BM86" s="95"/>
    </row>
    <row r="87" s="92" customFormat="1" ht="60" customHeight="1">
      <c r="A87" s="37"/>
      <c r="B87" s="37" t="s">
        <v>62</v>
      </c>
      <c r="C87" s="37" t="s">
        <v>63</v>
      </c>
      <c r="D87" s="56" t="s">
        <v>64</v>
      </c>
      <c r="E87" s="56">
        <v>222</v>
      </c>
      <c r="F87" s="40" t="s">
        <v>1807</v>
      </c>
      <c r="G87" s="40" t="s">
        <v>7770</v>
      </c>
      <c r="H87" s="56" t="s">
        <v>7771</v>
      </c>
      <c r="I87" s="48" t="s">
        <v>1825</v>
      </c>
      <c r="J87" s="40" t="s">
        <v>1826</v>
      </c>
      <c r="K87" s="49" t="s">
        <v>318</v>
      </c>
      <c r="L87" s="49" t="s">
        <v>1827</v>
      </c>
      <c r="M87" s="40" t="s">
        <v>1962</v>
      </c>
      <c r="N87" s="49" t="s">
        <v>7772</v>
      </c>
      <c r="O87" s="37" t="s">
        <v>1830</v>
      </c>
      <c r="P87" s="37" t="s">
        <v>76</v>
      </c>
      <c r="Q87" s="42" t="s">
        <v>289</v>
      </c>
      <c r="R87" s="91">
        <v>42583</v>
      </c>
      <c r="S87" s="48">
        <v>25</v>
      </c>
      <c r="T87" s="45">
        <f t="shared" si="208"/>
        <v>51713</v>
      </c>
      <c r="U87" s="56" t="s">
        <v>993</v>
      </c>
      <c r="V87" s="37" t="str">
        <f t="shared" si="210"/>
        <v>м</v>
      </c>
      <c r="W87" s="37" t="str">
        <f t="shared" si="209"/>
        <v>м</v>
      </c>
      <c r="X87" s="48">
        <v>12000</v>
      </c>
      <c r="Y87" s="48" t="s">
        <v>325</v>
      </c>
      <c r="Z87" s="42" t="s">
        <v>325</v>
      </c>
      <c r="AA87" s="56" t="s">
        <v>1832</v>
      </c>
      <c r="AB87" s="48"/>
      <c r="AC87" s="42" t="s">
        <v>141</v>
      </c>
      <c r="AD87" s="49">
        <v>48</v>
      </c>
      <c r="AE87" s="50">
        <v>44147</v>
      </c>
      <c r="AF87" s="51">
        <f t="shared" si="206"/>
        <v>45607</v>
      </c>
      <c r="AG87" s="40" t="s">
        <v>82</v>
      </c>
      <c r="AH87" s="40" t="s">
        <v>83</v>
      </c>
      <c r="AI87" s="42" t="s">
        <v>7773</v>
      </c>
      <c r="AJ87" s="40" t="s">
        <v>85</v>
      </c>
      <c r="AK87" s="51" t="str">
        <f t="shared" ca="1" si="207"/>
        <v>ЗАМЕНИТЬ</v>
      </c>
      <c r="AL87" s="42"/>
      <c r="AM87" s="42" t="s">
        <v>86</v>
      </c>
      <c r="AN87" s="42" t="s">
        <v>7044</v>
      </c>
      <c r="AO87" s="42" t="s">
        <v>88</v>
      </c>
      <c r="AP87" s="48" t="s">
        <v>7768</v>
      </c>
      <c r="AQ87" s="41" t="s">
        <v>799</v>
      </c>
      <c r="AR87" s="51"/>
      <c r="AS87" s="42" t="s">
        <v>91</v>
      </c>
      <c r="AT87" s="37" t="s">
        <v>385</v>
      </c>
      <c r="AU87" s="37">
        <v>2972</v>
      </c>
      <c r="AV87" s="42" t="s">
        <v>799</v>
      </c>
      <c r="AW87" s="40"/>
      <c r="AX87" s="37"/>
      <c r="AY87" s="37"/>
      <c r="AZ87" s="37"/>
      <c r="BA87" s="40" t="s">
        <v>221</v>
      </c>
      <c r="BB87" s="40" t="s">
        <v>329</v>
      </c>
      <c r="BC87" s="40" t="s">
        <v>298</v>
      </c>
      <c r="BD87" s="42" t="s">
        <v>7774</v>
      </c>
      <c r="BE87" s="40"/>
      <c r="BF87" s="52"/>
      <c r="BG87" s="93"/>
      <c r="BH87" s="94"/>
      <c r="BI87" s="37"/>
      <c r="BJ87" s="198"/>
      <c r="BK87" s="99"/>
      <c r="BL87" s="95"/>
      <c r="BM87" s="95"/>
    </row>
    <row r="88" s="95" customFormat="1" ht="60" customHeight="1">
      <c r="A88" s="58"/>
      <c r="B88" s="58" t="s">
        <v>62</v>
      </c>
      <c r="C88" s="58" t="s">
        <v>63</v>
      </c>
      <c r="D88" s="59" t="s">
        <v>64</v>
      </c>
      <c r="E88" s="59" t="s">
        <v>3202</v>
      </c>
      <c r="F88" s="62" t="s">
        <v>3147</v>
      </c>
      <c r="G88" s="62" t="s">
        <v>566</v>
      </c>
      <c r="H88" s="59" t="s">
        <v>7775</v>
      </c>
      <c r="I88" s="63" t="s">
        <v>753</v>
      </c>
      <c r="J88" s="62" t="s">
        <v>754</v>
      </c>
      <c r="K88" s="64" t="s">
        <v>523</v>
      </c>
      <c r="L88" s="64" t="s">
        <v>1352</v>
      </c>
      <c r="M88" s="62" t="s">
        <v>3442</v>
      </c>
      <c r="N88" s="64" t="s">
        <v>7776</v>
      </c>
      <c r="O88" s="58" t="s">
        <v>1098</v>
      </c>
      <c r="P88" s="58" t="s">
        <v>76</v>
      </c>
      <c r="Q88" s="66" t="s">
        <v>77</v>
      </c>
      <c r="R88" s="116">
        <v>41974</v>
      </c>
      <c r="S88" s="63">
        <v>10</v>
      </c>
      <c r="T88" s="69">
        <v>45626</v>
      </c>
      <c r="U88" s="59">
        <v>-50</v>
      </c>
      <c r="V88" s="58"/>
      <c r="W88" s="58" t="s">
        <v>79</v>
      </c>
      <c r="X88" s="63">
        <v>50</v>
      </c>
      <c r="Y88" s="63"/>
      <c r="Z88" s="66" t="s">
        <v>79</v>
      </c>
      <c r="AA88" s="59" t="s">
        <v>542</v>
      </c>
      <c r="AB88" s="63"/>
      <c r="AC88" s="66" t="s">
        <v>141</v>
      </c>
      <c r="AD88" s="64">
        <v>48</v>
      </c>
      <c r="AE88" s="72">
        <v>45034</v>
      </c>
      <c r="AF88" s="73">
        <v>46494</v>
      </c>
      <c r="AG88" s="62" t="s">
        <v>82</v>
      </c>
      <c r="AH88" s="62" t="s">
        <v>83</v>
      </c>
      <c r="AI88" s="66" t="s">
        <v>7777</v>
      </c>
      <c r="AJ88" s="62" t="s">
        <v>143</v>
      </c>
      <c r="AK88" s="73" t="s">
        <v>6520</v>
      </c>
      <c r="AL88" s="66"/>
      <c r="AM88" s="66" t="s">
        <v>86</v>
      </c>
      <c r="AN88" s="66" t="s">
        <v>7044</v>
      </c>
      <c r="AO88" s="66" t="s">
        <v>88</v>
      </c>
      <c r="AP88" s="63"/>
      <c r="AQ88" s="74"/>
      <c r="AR88" s="73"/>
      <c r="AS88" s="66" t="s">
        <v>91</v>
      </c>
      <c r="AT88" s="58" t="s">
        <v>385</v>
      </c>
      <c r="AU88" s="58">
        <v>4432</v>
      </c>
      <c r="AV88" s="62"/>
      <c r="AW88" s="62"/>
      <c r="AX88" s="58"/>
      <c r="AY88" s="58"/>
      <c r="AZ88" s="58"/>
      <c r="BA88" s="62"/>
      <c r="BB88" s="62" t="s">
        <v>93</v>
      </c>
      <c r="BC88" s="62" t="s">
        <v>94</v>
      </c>
      <c r="BD88" s="66">
        <v>3201</v>
      </c>
      <c r="BE88" s="62"/>
      <c r="BF88" s="75"/>
      <c r="BG88" s="127" t="s">
        <v>1170</v>
      </c>
      <c r="BH88" s="128"/>
      <c r="BI88" s="58"/>
      <c r="BJ88" s="518"/>
      <c r="BK88" s="507"/>
    </row>
    <row r="89" s="95" customFormat="1" ht="60" customHeight="1">
      <c r="A89" s="58"/>
      <c r="B89" s="58" t="s">
        <v>62</v>
      </c>
      <c r="C89" s="58" t="s">
        <v>63</v>
      </c>
      <c r="D89" s="59" t="s">
        <v>64</v>
      </c>
      <c r="E89" s="59" t="s">
        <v>3202</v>
      </c>
      <c r="F89" s="62" t="s">
        <v>3147</v>
      </c>
      <c r="G89" s="62" t="s">
        <v>566</v>
      </c>
      <c r="H89" s="59" t="s">
        <v>7778</v>
      </c>
      <c r="I89" s="63" t="s">
        <v>753</v>
      </c>
      <c r="J89" s="62" t="s">
        <v>754</v>
      </c>
      <c r="K89" s="64" t="s">
        <v>523</v>
      </c>
      <c r="L89" s="64" t="s">
        <v>1352</v>
      </c>
      <c r="M89" s="62" t="s">
        <v>3442</v>
      </c>
      <c r="N89" s="64" t="s">
        <v>7779</v>
      </c>
      <c r="O89" s="58" t="s">
        <v>1098</v>
      </c>
      <c r="P89" s="58" t="s">
        <v>76</v>
      </c>
      <c r="Q89" s="66" t="s">
        <v>77</v>
      </c>
      <c r="R89" s="116">
        <v>41974</v>
      </c>
      <c r="S89" s="63">
        <v>10</v>
      </c>
      <c r="T89" s="69">
        <v>45626</v>
      </c>
      <c r="U89" s="59">
        <v>-50</v>
      </c>
      <c r="V89" s="58"/>
      <c r="W89" s="58" t="s">
        <v>79</v>
      </c>
      <c r="X89" s="63">
        <v>50</v>
      </c>
      <c r="Y89" s="63"/>
      <c r="Z89" s="66" t="s">
        <v>79</v>
      </c>
      <c r="AA89" s="59" t="s">
        <v>542</v>
      </c>
      <c r="AB89" s="63"/>
      <c r="AC89" s="66" t="s">
        <v>141</v>
      </c>
      <c r="AD89" s="64">
        <v>48</v>
      </c>
      <c r="AE89" s="72">
        <v>45034</v>
      </c>
      <c r="AF89" s="73">
        <v>46494</v>
      </c>
      <c r="AG89" s="62" t="s">
        <v>82</v>
      </c>
      <c r="AH89" s="62" t="s">
        <v>83</v>
      </c>
      <c r="AI89" s="66" t="s">
        <v>7780</v>
      </c>
      <c r="AJ89" s="62" t="s">
        <v>143</v>
      </c>
      <c r="AK89" s="73" t="s">
        <v>6520</v>
      </c>
      <c r="AL89" s="66"/>
      <c r="AM89" s="66" t="s">
        <v>86</v>
      </c>
      <c r="AN89" s="66" t="s">
        <v>7044</v>
      </c>
      <c r="AO89" s="66" t="s">
        <v>88</v>
      </c>
      <c r="AP89" s="63"/>
      <c r="AQ89" s="74"/>
      <c r="AR89" s="73"/>
      <c r="AS89" s="66" t="s">
        <v>91</v>
      </c>
      <c r="AT89" s="58" t="s">
        <v>385</v>
      </c>
      <c r="AU89" s="58">
        <v>4433</v>
      </c>
      <c r="AV89" s="62"/>
      <c r="AW89" s="62"/>
      <c r="AX89" s="58"/>
      <c r="AY89" s="58"/>
      <c r="AZ89" s="58"/>
      <c r="BA89" s="62"/>
      <c r="BB89" s="62" t="s">
        <v>93</v>
      </c>
      <c r="BC89" s="62" t="s">
        <v>94</v>
      </c>
      <c r="BD89" s="66">
        <v>3201</v>
      </c>
      <c r="BE89" s="62"/>
      <c r="BF89" s="75"/>
      <c r="BG89" s="127" t="s">
        <v>1170</v>
      </c>
      <c r="BH89" s="128"/>
      <c r="BI89" s="58"/>
      <c r="BJ89" s="518"/>
      <c r="BK89" s="507"/>
    </row>
    <row r="90" s="92" customFormat="1" ht="60" customHeight="1">
      <c r="A90" s="37"/>
      <c r="B90" s="37" t="s">
        <v>62</v>
      </c>
      <c r="C90" s="37" t="s">
        <v>63</v>
      </c>
      <c r="D90" s="56" t="s">
        <v>64</v>
      </c>
      <c r="E90" s="56" t="s">
        <v>3202</v>
      </c>
      <c r="F90" s="40" t="s">
        <v>7781</v>
      </c>
      <c r="G90" s="40" t="s">
        <v>7782</v>
      </c>
      <c r="H90" s="56" t="s">
        <v>7783</v>
      </c>
      <c r="I90" s="48" t="s">
        <v>6240</v>
      </c>
      <c r="J90" s="40" t="s">
        <v>1176</v>
      </c>
      <c r="K90" s="49" t="s">
        <v>131</v>
      </c>
      <c r="L90" s="57" t="s">
        <v>211</v>
      </c>
      <c r="M90" s="57" t="s">
        <v>212</v>
      </c>
      <c r="N90" s="56" t="s">
        <v>7784</v>
      </c>
      <c r="O90" s="40" t="s">
        <v>214</v>
      </c>
      <c r="P90" s="37" t="s">
        <v>76</v>
      </c>
      <c r="Q90" s="42" t="s">
        <v>137</v>
      </c>
      <c r="R90" s="50">
        <v>44238</v>
      </c>
      <c r="S90" s="44">
        <v>15</v>
      </c>
      <c r="T90" s="45">
        <v>49716</v>
      </c>
      <c r="U90" s="46" t="s">
        <v>100</v>
      </c>
      <c r="V90" s="37" t="s">
        <v>215</v>
      </c>
      <c r="W90" s="37" t="s">
        <v>139</v>
      </c>
      <c r="X90" s="48">
        <v>1034</v>
      </c>
      <c r="Y90" s="48" t="s">
        <v>215</v>
      </c>
      <c r="Z90" s="42" t="s">
        <v>139</v>
      </c>
      <c r="AA90" s="56" t="s">
        <v>216</v>
      </c>
      <c r="AB90" s="48"/>
      <c r="AC90" s="42" t="s">
        <v>141</v>
      </c>
      <c r="AD90" s="49">
        <v>60</v>
      </c>
      <c r="AE90" s="50">
        <v>44238</v>
      </c>
      <c r="AF90" s="51">
        <v>46063</v>
      </c>
      <c r="AG90" s="40" t="s">
        <v>82</v>
      </c>
      <c r="AH90" s="40" t="s">
        <v>83</v>
      </c>
      <c r="AI90" s="42" t="s">
        <v>7785</v>
      </c>
      <c r="AJ90" s="40" t="s">
        <v>214</v>
      </c>
      <c r="AK90" s="51" t="s">
        <v>6520</v>
      </c>
      <c r="AL90" s="42"/>
      <c r="AM90" s="42" t="s">
        <v>86</v>
      </c>
      <c r="AN90" s="42" t="s">
        <v>7044</v>
      </c>
      <c r="AO90" s="42" t="s">
        <v>88</v>
      </c>
      <c r="AP90" s="48" t="s">
        <v>218</v>
      </c>
      <c r="AQ90" s="41" t="s">
        <v>7786</v>
      </c>
      <c r="AR90" s="51"/>
      <c r="AS90" s="42" t="s">
        <v>91</v>
      </c>
      <c r="AT90" s="37" t="s">
        <v>92</v>
      </c>
      <c r="AU90" s="37">
        <v>2013</v>
      </c>
      <c r="AV90" s="41" t="s">
        <v>7787</v>
      </c>
      <c r="AW90" s="40"/>
      <c r="AX90" s="37"/>
      <c r="AY90" s="37"/>
      <c r="AZ90" s="37"/>
      <c r="BA90" s="40"/>
      <c r="BB90" s="40" t="s">
        <v>145</v>
      </c>
      <c r="BC90" s="40" t="s">
        <v>146</v>
      </c>
      <c r="BD90" s="42">
        <v>3001</v>
      </c>
      <c r="BE90" s="40"/>
      <c r="BF90" s="52"/>
      <c r="BG90" s="93"/>
      <c r="BH90" s="94"/>
      <c r="BI90" s="37"/>
      <c r="BJ90" s="198"/>
      <c r="BK90" s="99"/>
      <c r="BL90" s="95"/>
      <c r="BM90" s="95"/>
    </row>
    <row r="91" s="92" customFormat="1" ht="60" customHeight="1">
      <c r="A91" s="37"/>
      <c r="B91" s="37" t="s">
        <v>62</v>
      </c>
      <c r="C91" s="37" t="s">
        <v>63</v>
      </c>
      <c r="D91" s="56" t="s">
        <v>64</v>
      </c>
      <c r="E91" s="56" t="s">
        <v>3202</v>
      </c>
      <c r="F91" s="40" t="s">
        <v>7781</v>
      </c>
      <c r="G91" s="40" t="s">
        <v>7788</v>
      </c>
      <c r="H91" s="56" t="s">
        <v>7789</v>
      </c>
      <c r="I91" s="48" t="s">
        <v>6240</v>
      </c>
      <c r="J91" s="40" t="s">
        <v>1176</v>
      </c>
      <c r="K91" s="49" t="s">
        <v>131</v>
      </c>
      <c r="L91" s="57" t="s">
        <v>211</v>
      </c>
      <c r="M91" s="57" t="s">
        <v>212</v>
      </c>
      <c r="N91" s="56" t="s">
        <v>7790</v>
      </c>
      <c r="O91" s="40" t="s">
        <v>214</v>
      </c>
      <c r="P91" s="37" t="s">
        <v>76</v>
      </c>
      <c r="Q91" s="42" t="s">
        <v>137</v>
      </c>
      <c r="R91" s="50">
        <v>44238</v>
      </c>
      <c r="S91" s="44">
        <v>15</v>
      </c>
      <c r="T91" s="45">
        <v>49716</v>
      </c>
      <c r="U91" s="46" t="s">
        <v>100</v>
      </c>
      <c r="V91" s="37" t="s">
        <v>215</v>
      </c>
      <c r="W91" s="37" t="s">
        <v>139</v>
      </c>
      <c r="X91" s="48">
        <v>1034</v>
      </c>
      <c r="Y91" s="48" t="s">
        <v>215</v>
      </c>
      <c r="Z91" s="42" t="s">
        <v>139</v>
      </c>
      <c r="AA91" s="56" t="s">
        <v>216</v>
      </c>
      <c r="AB91" s="48"/>
      <c r="AC91" s="42" t="s">
        <v>141</v>
      </c>
      <c r="AD91" s="49">
        <v>60</v>
      </c>
      <c r="AE91" s="50">
        <v>44238</v>
      </c>
      <c r="AF91" s="51">
        <v>46063</v>
      </c>
      <c r="AG91" s="40" t="s">
        <v>82</v>
      </c>
      <c r="AH91" s="40" t="s">
        <v>83</v>
      </c>
      <c r="AI91" s="42" t="s">
        <v>7791</v>
      </c>
      <c r="AJ91" s="40" t="s">
        <v>214</v>
      </c>
      <c r="AK91" s="51" t="s">
        <v>6520</v>
      </c>
      <c r="AL91" s="42"/>
      <c r="AM91" s="42" t="s">
        <v>86</v>
      </c>
      <c r="AN91" s="42" t="s">
        <v>7044</v>
      </c>
      <c r="AO91" s="42" t="s">
        <v>88</v>
      </c>
      <c r="AP91" s="48" t="s">
        <v>218</v>
      </c>
      <c r="AQ91" s="41" t="s">
        <v>7786</v>
      </c>
      <c r="AR91" s="51"/>
      <c r="AS91" s="42" t="s">
        <v>91</v>
      </c>
      <c r="AT91" s="37" t="s">
        <v>92</v>
      </c>
      <c r="AU91" s="37">
        <v>2013</v>
      </c>
      <c r="AV91" s="41" t="s">
        <v>7787</v>
      </c>
      <c r="AW91" s="40"/>
      <c r="AX91" s="37"/>
      <c r="AY91" s="37"/>
      <c r="AZ91" s="37"/>
      <c r="BA91" s="40"/>
      <c r="BB91" s="40" t="s">
        <v>145</v>
      </c>
      <c r="BC91" s="40" t="s">
        <v>146</v>
      </c>
      <c r="BD91" s="42">
        <v>3001</v>
      </c>
      <c r="BE91" s="40"/>
      <c r="BF91" s="52"/>
      <c r="BG91" s="93"/>
      <c r="BH91" s="94"/>
      <c r="BI91" s="37"/>
      <c r="BJ91" s="198"/>
      <c r="BK91" s="99"/>
      <c r="BL91" s="95"/>
      <c r="BM91" s="95"/>
    </row>
    <row r="92" s="92" customFormat="1" ht="60" customHeight="1">
      <c r="A92" s="37"/>
      <c r="B92" s="37" t="s">
        <v>62</v>
      </c>
      <c r="C92" s="37" t="s">
        <v>63</v>
      </c>
      <c r="D92" s="56" t="s">
        <v>64</v>
      </c>
      <c r="E92" s="56" t="s">
        <v>3202</v>
      </c>
      <c r="F92" s="40" t="s">
        <v>7781</v>
      </c>
      <c r="G92" s="40" t="s">
        <v>7792</v>
      </c>
      <c r="H92" s="56" t="s">
        <v>7793</v>
      </c>
      <c r="I92" s="48" t="s">
        <v>6240</v>
      </c>
      <c r="J92" s="40" t="s">
        <v>1176</v>
      </c>
      <c r="K92" s="49" t="s">
        <v>131</v>
      </c>
      <c r="L92" s="57" t="s">
        <v>211</v>
      </c>
      <c r="M92" s="57" t="s">
        <v>212</v>
      </c>
      <c r="N92" s="56" t="s">
        <v>7794</v>
      </c>
      <c r="O92" s="40" t="s">
        <v>214</v>
      </c>
      <c r="P92" s="37" t="s">
        <v>76</v>
      </c>
      <c r="Q92" s="42" t="s">
        <v>137</v>
      </c>
      <c r="R92" s="50">
        <v>44238</v>
      </c>
      <c r="S92" s="44">
        <v>15</v>
      </c>
      <c r="T92" s="45">
        <v>49716</v>
      </c>
      <c r="U92" s="46" t="s">
        <v>100</v>
      </c>
      <c r="V92" s="37" t="s">
        <v>215</v>
      </c>
      <c r="W92" s="37" t="s">
        <v>139</v>
      </c>
      <c r="X92" s="48">
        <v>1034</v>
      </c>
      <c r="Y92" s="48" t="s">
        <v>215</v>
      </c>
      <c r="Z92" s="42" t="s">
        <v>139</v>
      </c>
      <c r="AA92" s="56" t="s">
        <v>216</v>
      </c>
      <c r="AB92" s="48"/>
      <c r="AC92" s="42" t="s">
        <v>141</v>
      </c>
      <c r="AD92" s="49">
        <v>60</v>
      </c>
      <c r="AE92" s="50">
        <v>44238</v>
      </c>
      <c r="AF92" s="51">
        <v>46063</v>
      </c>
      <c r="AG92" s="40" t="s">
        <v>82</v>
      </c>
      <c r="AH92" s="40" t="s">
        <v>83</v>
      </c>
      <c r="AI92" s="42" t="s">
        <v>7795</v>
      </c>
      <c r="AJ92" s="40" t="s">
        <v>214</v>
      </c>
      <c r="AK92" s="51" t="s">
        <v>6520</v>
      </c>
      <c r="AL92" s="42"/>
      <c r="AM92" s="42" t="s">
        <v>86</v>
      </c>
      <c r="AN92" s="42" t="s">
        <v>7044</v>
      </c>
      <c r="AO92" s="42" t="s">
        <v>88</v>
      </c>
      <c r="AP92" s="48" t="s">
        <v>218</v>
      </c>
      <c r="AQ92" s="41" t="s">
        <v>7786</v>
      </c>
      <c r="AR92" s="51"/>
      <c r="AS92" s="42" t="s">
        <v>91</v>
      </c>
      <c r="AT92" s="37" t="s">
        <v>92</v>
      </c>
      <c r="AU92" s="37">
        <v>2013</v>
      </c>
      <c r="AV92" s="41" t="s">
        <v>7787</v>
      </c>
      <c r="AW92" s="40"/>
      <c r="AX92" s="37"/>
      <c r="AY92" s="37"/>
      <c r="AZ92" s="37"/>
      <c r="BA92" s="40"/>
      <c r="BB92" s="40" t="s">
        <v>145</v>
      </c>
      <c r="BC92" s="40" t="s">
        <v>146</v>
      </c>
      <c r="BD92" s="42">
        <v>3001</v>
      </c>
      <c r="BE92" s="40"/>
      <c r="BF92" s="52"/>
      <c r="BG92" s="93"/>
      <c r="BH92" s="94"/>
      <c r="BI92" s="37"/>
      <c r="BJ92" s="198"/>
      <c r="BK92" s="99"/>
      <c r="BL92" s="95"/>
      <c r="BM92" s="95"/>
    </row>
    <row r="93" s="95" customFormat="1" ht="60" customHeight="1">
      <c r="A93" s="58"/>
      <c r="B93" s="58" t="s">
        <v>62</v>
      </c>
      <c r="C93" s="58" t="s">
        <v>63</v>
      </c>
      <c r="D93" s="59" t="s">
        <v>64</v>
      </c>
      <c r="E93" s="59" t="s">
        <v>3202</v>
      </c>
      <c r="F93" s="62" t="s">
        <v>3147</v>
      </c>
      <c r="G93" s="62" t="s">
        <v>1332</v>
      </c>
      <c r="H93" s="59" t="s">
        <v>7796</v>
      </c>
      <c r="I93" s="63" t="s">
        <v>149</v>
      </c>
      <c r="J93" s="62" t="s">
        <v>150</v>
      </c>
      <c r="K93" s="64" t="s">
        <v>131</v>
      </c>
      <c r="L93" s="79" t="s">
        <v>151</v>
      </c>
      <c r="M93" s="62" t="s">
        <v>7797</v>
      </c>
      <c r="N93" s="64" t="s">
        <v>7798</v>
      </c>
      <c r="O93" s="58" t="s">
        <v>153</v>
      </c>
      <c r="P93" s="58" t="s">
        <v>154</v>
      </c>
      <c r="Q93" s="66" t="s">
        <v>137</v>
      </c>
      <c r="R93" s="116" t="s">
        <v>4812</v>
      </c>
      <c r="S93" s="68">
        <v>12</v>
      </c>
      <c r="T93" s="69">
        <v>46295.400000000001</v>
      </c>
      <c r="U93" s="59" t="s">
        <v>100</v>
      </c>
      <c r="V93" s="58" t="s">
        <v>215</v>
      </c>
      <c r="W93" s="58" t="s">
        <v>139</v>
      </c>
      <c r="X93" s="63">
        <v>250</v>
      </c>
      <c r="Y93" s="63" t="s">
        <v>215</v>
      </c>
      <c r="Z93" s="66" t="s">
        <v>139</v>
      </c>
      <c r="AA93" s="59" t="s">
        <v>6807</v>
      </c>
      <c r="AB93" s="63"/>
      <c r="AC93" s="66" t="s">
        <v>141</v>
      </c>
      <c r="AD93" s="64">
        <v>60</v>
      </c>
      <c r="AE93" s="72">
        <v>45241</v>
      </c>
      <c r="AF93" s="73">
        <v>47067</v>
      </c>
      <c r="AG93" s="62" t="s">
        <v>82</v>
      </c>
      <c r="AH93" s="62" t="s">
        <v>83</v>
      </c>
      <c r="AI93" s="66" t="s">
        <v>7799</v>
      </c>
      <c r="AJ93" s="62" t="s">
        <v>143</v>
      </c>
      <c r="AK93" s="73" t="s">
        <v>6520</v>
      </c>
      <c r="AL93" s="66"/>
      <c r="AM93" s="66" t="s">
        <v>86</v>
      </c>
      <c r="AN93" s="66" t="s">
        <v>7044</v>
      </c>
      <c r="AO93" s="66" t="s">
        <v>88</v>
      </c>
      <c r="AP93" s="63"/>
      <c r="AQ93" s="74"/>
      <c r="AR93" s="73"/>
      <c r="AS93" s="66" t="s">
        <v>91</v>
      </c>
      <c r="AT93" s="58" t="s">
        <v>385</v>
      </c>
      <c r="AU93" s="58"/>
      <c r="AV93" s="62"/>
      <c r="AW93" s="62"/>
      <c r="AX93" s="58"/>
      <c r="AY93" s="58"/>
      <c r="AZ93" s="58"/>
      <c r="BA93" s="62"/>
      <c r="BB93" s="62" t="s">
        <v>145</v>
      </c>
      <c r="BC93" s="62" t="s">
        <v>146</v>
      </c>
      <c r="BD93" s="66" t="s">
        <v>647</v>
      </c>
      <c r="BE93" s="62"/>
      <c r="BF93" s="75"/>
      <c r="BG93" s="127"/>
      <c r="BH93" s="128"/>
      <c r="BI93" s="58"/>
      <c r="BJ93" s="518"/>
      <c r="BK93" s="507"/>
      <c r="BL93" s="95" t="s">
        <v>7145</v>
      </c>
    </row>
    <row r="94" s="95" customFormat="1" ht="60" customHeight="1">
      <c r="A94" s="58"/>
      <c r="B94" s="58" t="s">
        <v>62</v>
      </c>
      <c r="C94" s="58" t="s">
        <v>63</v>
      </c>
      <c r="D94" s="59" t="s">
        <v>64</v>
      </c>
      <c r="E94" s="59" t="s">
        <v>3202</v>
      </c>
      <c r="F94" s="62" t="s">
        <v>3147</v>
      </c>
      <c r="G94" s="62" t="s">
        <v>1332</v>
      </c>
      <c r="H94" s="59" t="s">
        <v>7800</v>
      </c>
      <c r="I94" s="63" t="s">
        <v>149</v>
      </c>
      <c r="J94" s="62" t="s">
        <v>150</v>
      </c>
      <c r="K94" s="64" t="s">
        <v>131</v>
      </c>
      <c r="L94" s="79" t="s">
        <v>151</v>
      </c>
      <c r="M94" s="62" t="s">
        <v>7797</v>
      </c>
      <c r="N94" s="64" t="s">
        <v>7801</v>
      </c>
      <c r="O94" s="58" t="s">
        <v>153</v>
      </c>
      <c r="P94" s="58" t="s">
        <v>154</v>
      </c>
      <c r="Q94" s="66" t="s">
        <v>137</v>
      </c>
      <c r="R94" s="116" t="s">
        <v>4812</v>
      </c>
      <c r="S94" s="68">
        <v>12</v>
      </c>
      <c r="T94" s="69">
        <v>46295.400000000001</v>
      </c>
      <c r="U94" s="59" t="s">
        <v>100</v>
      </c>
      <c r="V94" s="58" t="s">
        <v>215</v>
      </c>
      <c r="W94" s="58" t="s">
        <v>139</v>
      </c>
      <c r="X94" s="63">
        <v>250</v>
      </c>
      <c r="Y94" s="63" t="s">
        <v>215</v>
      </c>
      <c r="Z94" s="66" t="s">
        <v>139</v>
      </c>
      <c r="AA94" s="59" t="s">
        <v>6807</v>
      </c>
      <c r="AB94" s="63"/>
      <c r="AC94" s="66" t="s">
        <v>141</v>
      </c>
      <c r="AD94" s="64">
        <v>60</v>
      </c>
      <c r="AE94" s="72">
        <v>45241</v>
      </c>
      <c r="AF94" s="73">
        <v>47067</v>
      </c>
      <c r="AG94" s="62" t="s">
        <v>82</v>
      </c>
      <c r="AH94" s="62" t="s">
        <v>83</v>
      </c>
      <c r="AI94" s="66" t="s">
        <v>7802</v>
      </c>
      <c r="AJ94" s="62" t="s">
        <v>143</v>
      </c>
      <c r="AK94" s="73" t="s">
        <v>6520</v>
      </c>
      <c r="AL94" s="66"/>
      <c r="AM94" s="66" t="s">
        <v>86</v>
      </c>
      <c r="AN94" s="66" t="s">
        <v>7044</v>
      </c>
      <c r="AO94" s="66" t="s">
        <v>88</v>
      </c>
      <c r="AP94" s="63"/>
      <c r="AQ94" s="74"/>
      <c r="AR94" s="73"/>
      <c r="AS94" s="66" t="s">
        <v>91</v>
      </c>
      <c r="AT94" s="58" t="s">
        <v>385</v>
      </c>
      <c r="AU94" s="58"/>
      <c r="AV94" s="62"/>
      <c r="AW94" s="62"/>
      <c r="AX94" s="58"/>
      <c r="AY94" s="58"/>
      <c r="AZ94" s="58"/>
      <c r="BA94" s="62"/>
      <c r="BB94" s="62" t="s">
        <v>145</v>
      </c>
      <c r="BC94" s="62" t="s">
        <v>146</v>
      </c>
      <c r="BD94" s="66" t="s">
        <v>647</v>
      </c>
      <c r="BE94" s="62"/>
      <c r="BF94" s="75"/>
      <c r="BG94" s="127"/>
      <c r="BH94" s="128"/>
      <c r="BI94" s="58"/>
      <c r="BJ94" s="518"/>
      <c r="BK94" s="507"/>
      <c r="BL94" s="95" t="s">
        <v>7145</v>
      </c>
    </row>
    <row r="95" s="95" customFormat="1" ht="60" customHeight="1">
      <c r="A95" s="58"/>
      <c r="B95" s="58" t="s">
        <v>62</v>
      </c>
      <c r="C95" s="58" t="s">
        <v>63</v>
      </c>
      <c r="D95" s="59" t="s">
        <v>64</v>
      </c>
      <c r="E95" s="59" t="s">
        <v>3202</v>
      </c>
      <c r="F95" s="62" t="s">
        <v>3147</v>
      </c>
      <c r="G95" s="62" t="s">
        <v>1332</v>
      </c>
      <c r="H95" s="59" t="s">
        <v>7803</v>
      </c>
      <c r="I95" s="63" t="s">
        <v>149</v>
      </c>
      <c r="J95" s="62" t="s">
        <v>150</v>
      </c>
      <c r="K95" s="64" t="s">
        <v>131</v>
      </c>
      <c r="L95" s="79" t="s">
        <v>151</v>
      </c>
      <c r="M95" s="62" t="s">
        <v>7797</v>
      </c>
      <c r="N95" s="64" t="s">
        <v>7804</v>
      </c>
      <c r="O95" s="58" t="s">
        <v>153</v>
      </c>
      <c r="P95" s="58" t="s">
        <v>154</v>
      </c>
      <c r="Q95" s="66" t="s">
        <v>137</v>
      </c>
      <c r="R95" s="116" t="s">
        <v>4812</v>
      </c>
      <c r="S95" s="68">
        <v>12</v>
      </c>
      <c r="T95" s="69">
        <v>46295.400000000001</v>
      </c>
      <c r="U95" s="59" t="s">
        <v>100</v>
      </c>
      <c r="V95" s="58" t="s">
        <v>215</v>
      </c>
      <c r="W95" s="58" t="s">
        <v>139</v>
      </c>
      <c r="X95" s="63">
        <v>250</v>
      </c>
      <c r="Y95" s="63" t="s">
        <v>215</v>
      </c>
      <c r="Z95" s="66" t="s">
        <v>139</v>
      </c>
      <c r="AA95" s="59" t="s">
        <v>6807</v>
      </c>
      <c r="AB95" s="63"/>
      <c r="AC95" s="66" t="s">
        <v>141</v>
      </c>
      <c r="AD95" s="64">
        <v>60</v>
      </c>
      <c r="AE95" s="72">
        <v>45241</v>
      </c>
      <c r="AF95" s="73">
        <v>47067</v>
      </c>
      <c r="AG95" s="62" t="s">
        <v>82</v>
      </c>
      <c r="AH95" s="62" t="s">
        <v>83</v>
      </c>
      <c r="AI95" s="66" t="s">
        <v>7805</v>
      </c>
      <c r="AJ95" s="62" t="s">
        <v>143</v>
      </c>
      <c r="AK95" s="73" t="s">
        <v>6520</v>
      </c>
      <c r="AL95" s="66"/>
      <c r="AM95" s="66" t="s">
        <v>86</v>
      </c>
      <c r="AN95" s="66" t="s">
        <v>7044</v>
      </c>
      <c r="AO95" s="66" t="s">
        <v>88</v>
      </c>
      <c r="AP95" s="63"/>
      <c r="AQ95" s="74"/>
      <c r="AR95" s="73"/>
      <c r="AS95" s="66" t="s">
        <v>91</v>
      </c>
      <c r="AT95" s="58" t="s">
        <v>385</v>
      </c>
      <c r="AU95" s="58"/>
      <c r="AV95" s="62"/>
      <c r="AW95" s="62"/>
      <c r="AX95" s="58"/>
      <c r="AY95" s="58"/>
      <c r="AZ95" s="58"/>
      <c r="BA95" s="62"/>
      <c r="BB95" s="62" t="s">
        <v>145</v>
      </c>
      <c r="BC95" s="62" t="s">
        <v>146</v>
      </c>
      <c r="BD95" s="66" t="s">
        <v>647</v>
      </c>
      <c r="BE95" s="62"/>
      <c r="BF95" s="75"/>
      <c r="BG95" s="127"/>
      <c r="BH95" s="128"/>
      <c r="BI95" s="58"/>
      <c r="BJ95" s="518"/>
      <c r="BK95" s="507"/>
      <c r="BL95" s="95" t="s">
        <v>7145</v>
      </c>
    </row>
    <row r="96" s="95" customFormat="1" ht="60" customHeight="1">
      <c r="A96" s="58"/>
      <c r="B96" s="58" t="s">
        <v>62</v>
      </c>
      <c r="C96" s="58" t="s">
        <v>63</v>
      </c>
      <c r="D96" s="59" t="s">
        <v>64</v>
      </c>
      <c r="E96" s="59" t="s">
        <v>3202</v>
      </c>
      <c r="F96" s="62" t="s">
        <v>3147</v>
      </c>
      <c r="G96" s="62" t="s">
        <v>3261</v>
      </c>
      <c r="H96" s="59" t="s">
        <v>7806</v>
      </c>
      <c r="I96" s="63" t="s">
        <v>316</v>
      </c>
      <c r="J96" s="62" t="s">
        <v>317</v>
      </c>
      <c r="K96" s="64" t="s">
        <v>318</v>
      </c>
      <c r="L96" s="64">
        <v>5300</v>
      </c>
      <c r="M96" s="62" t="s">
        <v>7807</v>
      </c>
      <c r="N96" s="64" t="s">
        <v>7808</v>
      </c>
      <c r="O96" s="58" t="s">
        <v>322</v>
      </c>
      <c r="P96" s="58" t="s">
        <v>154</v>
      </c>
      <c r="Q96" s="66" t="s">
        <v>289</v>
      </c>
      <c r="R96" s="116" t="s">
        <v>7809</v>
      </c>
      <c r="S96" s="63">
        <v>12</v>
      </c>
      <c r="T96" s="69">
        <v>46398.400000000001</v>
      </c>
      <c r="U96" s="59">
        <v>0.10000000000000001</v>
      </c>
      <c r="V96" s="58"/>
      <c r="W96" s="58" t="s">
        <v>325</v>
      </c>
      <c r="X96" s="63">
        <v>10</v>
      </c>
      <c r="Y96" s="63"/>
      <c r="Z96" s="66" t="s">
        <v>325</v>
      </c>
      <c r="AA96" s="59" t="s">
        <v>326</v>
      </c>
      <c r="AB96" s="63" t="s">
        <v>325</v>
      </c>
      <c r="AC96" s="66" t="s">
        <v>325</v>
      </c>
      <c r="AD96" s="64">
        <v>48</v>
      </c>
      <c r="AE96" s="72">
        <v>45034</v>
      </c>
      <c r="AF96" s="73">
        <v>46494</v>
      </c>
      <c r="AG96" s="62" t="s">
        <v>82</v>
      </c>
      <c r="AH96" s="62" t="s">
        <v>83</v>
      </c>
      <c r="AI96" s="66" t="s">
        <v>7810</v>
      </c>
      <c r="AJ96" s="62" t="s">
        <v>143</v>
      </c>
      <c r="AK96" s="73" t="s">
        <v>6520</v>
      </c>
      <c r="AL96" s="66"/>
      <c r="AM96" s="66" t="s">
        <v>86</v>
      </c>
      <c r="AN96" s="66" t="s">
        <v>7044</v>
      </c>
      <c r="AO96" s="66" t="s">
        <v>88</v>
      </c>
      <c r="AP96" s="63"/>
      <c r="AQ96" s="74"/>
      <c r="AR96" s="73"/>
      <c r="AS96" s="66" t="s">
        <v>91</v>
      </c>
      <c r="AT96" s="58" t="s">
        <v>385</v>
      </c>
      <c r="AU96" s="58"/>
      <c r="AV96" s="62"/>
      <c r="AW96" s="62"/>
      <c r="AX96" s="58"/>
      <c r="AY96" s="58"/>
      <c r="AZ96" s="58"/>
      <c r="BA96" s="62"/>
      <c r="BB96" s="62" t="s">
        <v>329</v>
      </c>
      <c r="BC96" s="62" t="s">
        <v>298</v>
      </c>
      <c r="BD96" s="66">
        <v>2971</v>
      </c>
      <c r="BE96" s="62"/>
      <c r="BF96" s="75"/>
      <c r="BG96" s="127" t="s">
        <v>1170</v>
      </c>
      <c r="BH96" s="128"/>
      <c r="BI96" s="58"/>
      <c r="BJ96" s="518"/>
      <c r="BK96" s="507"/>
    </row>
    <row r="97" s="92" customFormat="1" ht="60" customHeight="1">
      <c r="A97" s="37"/>
      <c r="B97" s="37" t="s">
        <v>62</v>
      </c>
      <c r="C97" s="37" t="s">
        <v>63</v>
      </c>
      <c r="D97" s="56" t="s">
        <v>64</v>
      </c>
      <c r="E97" s="56" t="s">
        <v>3202</v>
      </c>
      <c r="F97" s="40" t="s">
        <v>3147</v>
      </c>
      <c r="G97" s="40" t="s">
        <v>7152</v>
      </c>
      <c r="H97" s="40" t="s">
        <v>7811</v>
      </c>
      <c r="I97" s="40" t="s">
        <v>282</v>
      </c>
      <c r="J97" s="40" t="s">
        <v>6435</v>
      </c>
      <c r="K97" s="40" t="s">
        <v>284</v>
      </c>
      <c r="L97" s="40" t="s">
        <v>7812</v>
      </c>
      <c r="M97" s="40" t="s">
        <v>3437</v>
      </c>
      <c r="N97" s="40" t="s">
        <v>7813</v>
      </c>
      <c r="O97" s="40" t="s">
        <v>288</v>
      </c>
      <c r="P97" s="40" t="s">
        <v>136</v>
      </c>
      <c r="Q97" s="42" t="s">
        <v>289</v>
      </c>
      <c r="R97" s="91">
        <v>41640</v>
      </c>
      <c r="S97" s="48">
        <v>10</v>
      </c>
      <c r="T97" s="45">
        <v>45292</v>
      </c>
      <c r="U97" s="56" t="s">
        <v>3153</v>
      </c>
      <c r="V97" s="37"/>
      <c r="W97" s="37" t="s">
        <v>292</v>
      </c>
      <c r="X97" s="48">
        <v>280</v>
      </c>
      <c r="Y97" s="48"/>
      <c r="Z97" s="37" t="s">
        <v>292</v>
      </c>
      <c r="AA97" s="56" t="s">
        <v>293</v>
      </c>
      <c r="AB97" s="48"/>
      <c r="AC97" s="42" t="s">
        <v>141</v>
      </c>
      <c r="AD97" s="49">
        <v>48</v>
      </c>
      <c r="AE97" s="50">
        <v>44391</v>
      </c>
      <c r="AF97" s="51">
        <v>45851</v>
      </c>
      <c r="AG97" s="40" t="s">
        <v>82</v>
      </c>
      <c r="AH97" s="40" t="s">
        <v>83</v>
      </c>
      <c r="AI97" s="42" t="s">
        <v>7814</v>
      </c>
      <c r="AJ97" s="40" t="s">
        <v>5099</v>
      </c>
      <c r="AK97" s="51" t="s">
        <v>6520</v>
      </c>
      <c r="AL97" s="42"/>
      <c r="AM97" s="42" t="s">
        <v>86</v>
      </c>
      <c r="AN97" s="42" t="s">
        <v>7044</v>
      </c>
      <c r="AO97" s="42" t="s">
        <v>88</v>
      </c>
      <c r="AP97" s="48" t="s">
        <v>7815</v>
      </c>
      <c r="AQ97" s="41" t="s">
        <v>3278</v>
      </c>
      <c r="AR97" s="51"/>
      <c r="AS97" s="42" t="s">
        <v>91</v>
      </c>
      <c r="AT97" s="37" t="s">
        <v>385</v>
      </c>
      <c r="AU97" s="37"/>
      <c r="AV97" s="40">
        <v>45167</v>
      </c>
      <c r="AW97" s="40"/>
      <c r="AX97" s="37"/>
      <c r="AY97" s="37"/>
      <c r="AZ97" s="37"/>
      <c r="BA97" s="40"/>
      <c r="BB97" s="40" t="s">
        <v>297</v>
      </c>
      <c r="BC97" s="40" t="s">
        <v>298</v>
      </c>
      <c r="BD97" s="42"/>
      <c r="BE97" s="40"/>
      <c r="BF97" s="52"/>
      <c r="BG97" s="93"/>
      <c r="BH97" s="94"/>
      <c r="BI97" s="37" t="s">
        <v>3162</v>
      </c>
      <c r="BJ97" s="1209" t="s">
        <v>301</v>
      </c>
      <c r="BK97" s="37" t="s">
        <v>3163</v>
      </c>
      <c r="BL97" s="95"/>
      <c r="BM97" s="95"/>
    </row>
    <row r="98" s="92" customFormat="1" ht="60" customHeight="1">
      <c r="A98" s="37"/>
      <c r="B98" s="37" t="s">
        <v>62</v>
      </c>
      <c r="C98" s="37" t="s">
        <v>63</v>
      </c>
      <c r="D98" s="56" t="s">
        <v>64</v>
      </c>
      <c r="E98" s="56" t="s">
        <v>3202</v>
      </c>
      <c r="F98" s="40" t="s">
        <v>3147</v>
      </c>
      <c r="G98" s="40" t="s">
        <v>3267</v>
      </c>
      <c r="H98" s="40" t="s">
        <v>7816</v>
      </c>
      <c r="I98" s="48" t="s">
        <v>282</v>
      </c>
      <c r="J98" s="40" t="s">
        <v>6435</v>
      </c>
      <c r="K98" s="40" t="s">
        <v>284</v>
      </c>
      <c r="L98" s="40" t="s">
        <v>7812</v>
      </c>
      <c r="M98" s="40" t="s">
        <v>3437</v>
      </c>
      <c r="N98" s="40" t="s">
        <v>7817</v>
      </c>
      <c r="O98" s="40" t="s">
        <v>288</v>
      </c>
      <c r="P98" s="40" t="s">
        <v>136</v>
      </c>
      <c r="Q98" s="42" t="s">
        <v>289</v>
      </c>
      <c r="R98" s="91">
        <v>41640</v>
      </c>
      <c r="S98" s="48">
        <v>10</v>
      </c>
      <c r="T98" s="45">
        <v>45292</v>
      </c>
      <c r="U98" s="56" t="s">
        <v>3153</v>
      </c>
      <c r="V98" s="37"/>
      <c r="W98" s="37" t="s">
        <v>292</v>
      </c>
      <c r="X98" s="48">
        <v>280</v>
      </c>
      <c r="Y98" s="48"/>
      <c r="Z98" s="37" t="s">
        <v>292</v>
      </c>
      <c r="AA98" s="56" t="s">
        <v>293</v>
      </c>
      <c r="AB98" s="48"/>
      <c r="AC98" s="42" t="s">
        <v>141</v>
      </c>
      <c r="AD98" s="49">
        <v>48</v>
      </c>
      <c r="AE98" s="50">
        <v>44508</v>
      </c>
      <c r="AF98" s="51">
        <v>45968</v>
      </c>
      <c r="AG98" s="40" t="s">
        <v>82</v>
      </c>
      <c r="AH98" s="40" t="s">
        <v>83</v>
      </c>
      <c r="AI98" s="42" t="s">
        <v>7818</v>
      </c>
      <c r="AJ98" s="40" t="s">
        <v>5099</v>
      </c>
      <c r="AK98" s="51" t="s">
        <v>6520</v>
      </c>
      <c r="AL98" s="42"/>
      <c r="AM98" s="42" t="s">
        <v>86</v>
      </c>
      <c r="AN98" s="42" t="s">
        <v>7044</v>
      </c>
      <c r="AO98" s="42" t="s">
        <v>88</v>
      </c>
      <c r="AP98" s="48" t="s">
        <v>7815</v>
      </c>
      <c r="AQ98" s="41" t="s">
        <v>3278</v>
      </c>
      <c r="AR98" s="51"/>
      <c r="AS98" s="42" t="s">
        <v>91</v>
      </c>
      <c r="AT98" s="37" t="s">
        <v>385</v>
      </c>
      <c r="AU98" s="37"/>
      <c r="AV98" s="40">
        <v>45167</v>
      </c>
      <c r="AW98" s="40"/>
      <c r="AX98" s="37"/>
      <c r="AY98" s="37"/>
      <c r="AZ98" s="37"/>
      <c r="BA98" s="40"/>
      <c r="BB98" s="40" t="s">
        <v>297</v>
      </c>
      <c r="BC98" s="40" t="s">
        <v>298</v>
      </c>
      <c r="BD98" s="42"/>
      <c r="BE98" s="40"/>
      <c r="BF98" s="52"/>
      <c r="BG98" s="93"/>
      <c r="BH98" s="94"/>
      <c r="BI98" s="37" t="s">
        <v>3162</v>
      </c>
      <c r="BJ98" s="1209" t="s">
        <v>301</v>
      </c>
      <c r="BK98" s="37" t="s">
        <v>3163</v>
      </c>
      <c r="BL98" s="95"/>
      <c r="BM98" s="95"/>
    </row>
    <row r="99" s="92" customFormat="1" ht="60" customHeight="1">
      <c r="A99" s="37"/>
      <c r="B99" s="37" t="s">
        <v>62</v>
      </c>
      <c r="C99" s="37" t="s">
        <v>63</v>
      </c>
      <c r="D99" s="56" t="s">
        <v>64</v>
      </c>
      <c r="E99" s="56" t="s">
        <v>3202</v>
      </c>
      <c r="F99" s="40" t="s">
        <v>3147</v>
      </c>
      <c r="G99" s="40" t="s">
        <v>6926</v>
      </c>
      <c r="H99" s="40" t="s">
        <v>7819</v>
      </c>
      <c r="I99" s="48" t="s">
        <v>282</v>
      </c>
      <c r="J99" s="40" t="s">
        <v>6435</v>
      </c>
      <c r="K99" s="40" t="s">
        <v>284</v>
      </c>
      <c r="L99" s="40" t="s">
        <v>7812</v>
      </c>
      <c r="M99" s="40" t="s">
        <v>3437</v>
      </c>
      <c r="N99" s="40" t="s">
        <v>7820</v>
      </c>
      <c r="O99" s="40" t="s">
        <v>288</v>
      </c>
      <c r="P99" s="40" t="s">
        <v>136</v>
      </c>
      <c r="Q99" s="42" t="s">
        <v>289</v>
      </c>
      <c r="R99" s="91">
        <v>41640</v>
      </c>
      <c r="S99" s="48">
        <v>10</v>
      </c>
      <c r="T99" s="45">
        <v>45292</v>
      </c>
      <c r="U99" s="56" t="s">
        <v>3153</v>
      </c>
      <c r="V99" s="37"/>
      <c r="W99" s="37" t="s">
        <v>292</v>
      </c>
      <c r="X99" s="48">
        <v>280</v>
      </c>
      <c r="Y99" s="48"/>
      <c r="Z99" s="37" t="s">
        <v>292</v>
      </c>
      <c r="AA99" s="56" t="s">
        <v>293</v>
      </c>
      <c r="AB99" s="48"/>
      <c r="AC99" s="42" t="s">
        <v>141</v>
      </c>
      <c r="AD99" s="49">
        <v>48</v>
      </c>
      <c r="AE99" s="50">
        <v>44508</v>
      </c>
      <c r="AF99" s="51">
        <v>45968</v>
      </c>
      <c r="AG99" s="40" t="s">
        <v>82</v>
      </c>
      <c r="AH99" s="40" t="s">
        <v>83</v>
      </c>
      <c r="AI99" s="42" t="s">
        <v>7821</v>
      </c>
      <c r="AJ99" s="40" t="s">
        <v>5099</v>
      </c>
      <c r="AK99" s="51" t="s">
        <v>6520</v>
      </c>
      <c r="AL99" s="42"/>
      <c r="AM99" s="42" t="s">
        <v>86</v>
      </c>
      <c r="AN99" s="42" t="s">
        <v>7044</v>
      </c>
      <c r="AO99" s="42" t="s">
        <v>88</v>
      </c>
      <c r="AP99" s="48" t="s">
        <v>7815</v>
      </c>
      <c r="AQ99" s="41" t="s">
        <v>3278</v>
      </c>
      <c r="AR99" s="51"/>
      <c r="AS99" s="42" t="s">
        <v>91</v>
      </c>
      <c r="AT99" s="37" t="s">
        <v>385</v>
      </c>
      <c r="AU99" s="37"/>
      <c r="AV99" s="40">
        <v>45167</v>
      </c>
      <c r="AW99" s="40"/>
      <c r="AX99" s="37"/>
      <c r="AY99" s="37"/>
      <c r="AZ99" s="37"/>
      <c r="BA99" s="40"/>
      <c r="BB99" s="40" t="s">
        <v>297</v>
      </c>
      <c r="BC99" s="40" t="s">
        <v>298</v>
      </c>
      <c r="BD99" s="42"/>
      <c r="BE99" s="40"/>
      <c r="BF99" s="52"/>
      <c r="BG99" s="93"/>
      <c r="BH99" s="94"/>
      <c r="BI99" s="37" t="s">
        <v>3162</v>
      </c>
      <c r="BJ99" s="1209" t="s">
        <v>301</v>
      </c>
      <c r="BK99" s="37" t="s">
        <v>3163</v>
      </c>
      <c r="BL99" s="95"/>
      <c r="BM99" s="95"/>
    </row>
    <row r="100" s="95" customFormat="1" ht="60" customHeight="1">
      <c r="A100" s="58"/>
      <c r="B100" s="58" t="s">
        <v>62</v>
      </c>
      <c r="C100" s="58" t="s">
        <v>63</v>
      </c>
      <c r="D100" s="59" t="s">
        <v>64</v>
      </c>
      <c r="E100" s="59" t="s">
        <v>3205</v>
      </c>
      <c r="F100" s="62" t="s">
        <v>3206</v>
      </c>
      <c r="G100" s="62" t="s">
        <v>566</v>
      </c>
      <c r="H100" s="59" t="s">
        <v>7822</v>
      </c>
      <c r="I100" s="63" t="s">
        <v>753</v>
      </c>
      <c r="J100" s="62" t="s">
        <v>754</v>
      </c>
      <c r="K100" s="64" t="s">
        <v>523</v>
      </c>
      <c r="L100" s="64" t="s">
        <v>1352</v>
      </c>
      <c r="M100" s="62" t="s">
        <v>3442</v>
      </c>
      <c r="N100" s="64" t="s">
        <v>7823</v>
      </c>
      <c r="O100" s="58" t="s">
        <v>1098</v>
      </c>
      <c r="P100" s="58" t="s">
        <v>76</v>
      </c>
      <c r="Q100" s="66" t="s">
        <v>77</v>
      </c>
      <c r="R100" s="116">
        <v>41974</v>
      </c>
      <c r="S100" s="63">
        <v>10</v>
      </c>
      <c r="T100" s="69">
        <v>45626</v>
      </c>
      <c r="U100" s="59">
        <v>-50</v>
      </c>
      <c r="V100" s="58"/>
      <c r="W100" s="58" t="s">
        <v>79</v>
      </c>
      <c r="X100" s="63">
        <v>50</v>
      </c>
      <c r="Y100" s="63"/>
      <c r="Z100" s="66" t="s">
        <v>79</v>
      </c>
      <c r="AA100" s="59" t="s">
        <v>542</v>
      </c>
      <c r="AB100" s="63"/>
      <c r="AC100" s="66" t="s">
        <v>141</v>
      </c>
      <c r="AD100" s="64">
        <v>48</v>
      </c>
      <c r="AE100" s="72">
        <v>45034</v>
      </c>
      <c r="AF100" s="73">
        <v>46494</v>
      </c>
      <c r="AG100" s="62" t="s">
        <v>82</v>
      </c>
      <c r="AH100" s="62" t="s">
        <v>83</v>
      </c>
      <c r="AI100" s="66" t="s">
        <v>7824</v>
      </c>
      <c r="AJ100" s="62" t="s">
        <v>143</v>
      </c>
      <c r="AK100" s="73" t="s">
        <v>6520</v>
      </c>
      <c r="AL100" s="66"/>
      <c r="AM100" s="66" t="s">
        <v>86</v>
      </c>
      <c r="AN100" s="66" t="s">
        <v>7044</v>
      </c>
      <c r="AO100" s="66" t="s">
        <v>88</v>
      </c>
      <c r="AP100" s="63"/>
      <c r="AQ100" s="74"/>
      <c r="AR100" s="73"/>
      <c r="AS100" s="66" t="s">
        <v>91</v>
      </c>
      <c r="AT100" s="58" t="s">
        <v>385</v>
      </c>
      <c r="AU100" s="58">
        <v>4434</v>
      </c>
      <c r="AV100" s="62"/>
      <c r="AW100" s="62"/>
      <c r="AX100" s="58"/>
      <c r="AY100" s="58"/>
      <c r="AZ100" s="58"/>
      <c r="BA100" s="62"/>
      <c r="BB100" s="62" t="s">
        <v>93</v>
      </c>
      <c r="BC100" s="62" t="s">
        <v>94</v>
      </c>
      <c r="BD100" s="66">
        <v>3201</v>
      </c>
      <c r="BE100" s="62"/>
      <c r="BF100" s="75"/>
      <c r="BG100" s="127" t="s">
        <v>1170</v>
      </c>
      <c r="BH100" s="128"/>
      <c r="BI100" s="58"/>
      <c r="BJ100" s="518"/>
      <c r="BK100" s="507"/>
    </row>
    <row r="101" s="95" customFormat="1" ht="60" customHeight="1">
      <c r="A101" s="58"/>
      <c r="B101" s="58" t="s">
        <v>62</v>
      </c>
      <c r="C101" s="58" t="s">
        <v>63</v>
      </c>
      <c r="D101" s="59" t="s">
        <v>64</v>
      </c>
      <c r="E101" s="59" t="s">
        <v>3205</v>
      </c>
      <c r="F101" s="62" t="s">
        <v>3206</v>
      </c>
      <c r="G101" s="62" t="s">
        <v>566</v>
      </c>
      <c r="H101" s="59" t="s">
        <v>7825</v>
      </c>
      <c r="I101" s="63" t="s">
        <v>753</v>
      </c>
      <c r="J101" s="62" t="s">
        <v>754</v>
      </c>
      <c r="K101" s="64" t="s">
        <v>523</v>
      </c>
      <c r="L101" s="64" t="s">
        <v>1352</v>
      </c>
      <c r="M101" s="62" t="s">
        <v>3442</v>
      </c>
      <c r="N101" s="64" t="s">
        <v>7826</v>
      </c>
      <c r="O101" s="58" t="s">
        <v>1098</v>
      </c>
      <c r="P101" s="58" t="s">
        <v>76</v>
      </c>
      <c r="Q101" s="66" t="s">
        <v>77</v>
      </c>
      <c r="R101" s="116">
        <v>41944</v>
      </c>
      <c r="S101" s="63">
        <v>10</v>
      </c>
      <c r="T101" s="69">
        <v>45596</v>
      </c>
      <c r="U101" s="59">
        <v>-50</v>
      </c>
      <c r="V101" s="58"/>
      <c r="W101" s="58" t="s">
        <v>79</v>
      </c>
      <c r="X101" s="63">
        <v>50</v>
      </c>
      <c r="Y101" s="63"/>
      <c r="Z101" s="66" t="s">
        <v>79</v>
      </c>
      <c r="AA101" s="59" t="s">
        <v>542</v>
      </c>
      <c r="AB101" s="63"/>
      <c r="AC101" s="66" t="s">
        <v>141</v>
      </c>
      <c r="AD101" s="64">
        <v>48</v>
      </c>
      <c r="AE101" s="72">
        <v>45034</v>
      </c>
      <c r="AF101" s="73">
        <v>46494</v>
      </c>
      <c r="AG101" s="62" t="s">
        <v>82</v>
      </c>
      <c r="AH101" s="62" t="s">
        <v>83</v>
      </c>
      <c r="AI101" s="66" t="s">
        <v>7827</v>
      </c>
      <c r="AJ101" s="62" t="s">
        <v>143</v>
      </c>
      <c r="AK101" s="73" t="s">
        <v>6520</v>
      </c>
      <c r="AL101" s="66"/>
      <c r="AM101" s="66" t="s">
        <v>86</v>
      </c>
      <c r="AN101" s="66" t="s">
        <v>7044</v>
      </c>
      <c r="AO101" s="66" t="s">
        <v>88</v>
      </c>
      <c r="AP101" s="63"/>
      <c r="AQ101" s="74"/>
      <c r="AR101" s="73"/>
      <c r="AS101" s="66" t="s">
        <v>91</v>
      </c>
      <c r="AT101" s="58" t="s">
        <v>385</v>
      </c>
      <c r="AU101" s="58">
        <v>4435</v>
      </c>
      <c r="AV101" s="62"/>
      <c r="AW101" s="62"/>
      <c r="AX101" s="58"/>
      <c r="AY101" s="58"/>
      <c r="AZ101" s="58"/>
      <c r="BA101" s="62"/>
      <c r="BB101" s="62" t="s">
        <v>93</v>
      </c>
      <c r="BC101" s="62" t="s">
        <v>94</v>
      </c>
      <c r="BD101" s="66">
        <v>3201</v>
      </c>
      <c r="BE101" s="62"/>
      <c r="BF101" s="75"/>
      <c r="BG101" s="127" t="s">
        <v>1170</v>
      </c>
      <c r="BH101" s="128"/>
      <c r="BI101" s="58"/>
      <c r="BJ101" s="518"/>
      <c r="BK101" s="507"/>
    </row>
    <row r="102" s="95" customFormat="1" ht="60" customHeight="1">
      <c r="A102" s="58"/>
      <c r="B102" s="58" t="s">
        <v>62</v>
      </c>
      <c r="C102" s="58" t="s">
        <v>63</v>
      </c>
      <c r="D102" s="59" t="s">
        <v>64</v>
      </c>
      <c r="E102" s="59" t="s">
        <v>3205</v>
      </c>
      <c r="F102" s="62" t="s">
        <v>3206</v>
      </c>
      <c r="G102" s="62" t="s">
        <v>3261</v>
      </c>
      <c r="H102" s="59" t="s">
        <v>7828</v>
      </c>
      <c r="I102" s="63" t="s">
        <v>316</v>
      </c>
      <c r="J102" s="62" t="s">
        <v>317</v>
      </c>
      <c r="K102" s="64" t="s">
        <v>318</v>
      </c>
      <c r="L102" s="64">
        <v>5300</v>
      </c>
      <c r="M102" s="62" t="s">
        <v>7807</v>
      </c>
      <c r="N102" s="64" t="s">
        <v>7829</v>
      </c>
      <c r="O102" s="58" t="s">
        <v>322</v>
      </c>
      <c r="P102" s="58" t="s">
        <v>154</v>
      </c>
      <c r="Q102" s="66" t="s">
        <v>289</v>
      </c>
      <c r="R102" s="116" t="s">
        <v>7830</v>
      </c>
      <c r="S102" s="63">
        <v>12</v>
      </c>
      <c r="T102" s="69">
        <v>46407.400000000001</v>
      </c>
      <c r="U102" s="59">
        <v>0.10000000000000001</v>
      </c>
      <c r="V102" s="58"/>
      <c r="W102" s="58" t="s">
        <v>325</v>
      </c>
      <c r="X102" s="63">
        <v>10</v>
      </c>
      <c r="Y102" s="63"/>
      <c r="Z102" s="66" t="s">
        <v>325</v>
      </c>
      <c r="AA102" s="59" t="s">
        <v>326</v>
      </c>
      <c r="AB102" s="63" t="s">
        <v>325</v>
      </c>
      <c r="AC102" s="66" t="s">
        <v>325</v>
      </c>
      <c r="AD102" s="64">
        <v>48</v>
      </c>
      <c r="AE102" s="72">
        <v>45034</v>
      </c>
      <c r="AF102" s="73">
        <v>46494</v>
      </c>
      <c r="AG102" s="62" t="s">
        <v>82</v>
      </c>
      <c r="AH102" s="62" t="s">
        <v>83</v>
      </c>
      <c r="AI102" s="66" t="s">
        <v>7831</v>
      </c>
      <c r="AJ102" s="62" t="s">
        <v>143</v>
      </c>
      <c r="AK102" s="73" t="s">
        <v>6520</v>
      </c>
      <c r="AL102" s="66"/>
      <c r="AM102" s="66" t="s">
        <v>86</v>
      </c>
      <c r="AN102" s="66" t="s">
        <v>7044</v>
      </c>
      <c r="AO102" s="66" t="s">
        <v>88</v>
      </c>
      <c r="AP102" s="63"/>
      <c r="AQ102" s="74"/>
      <c r="AR102" s="73"/>
      <c r="AS102" s="66" t="s">
        <v>91</v>
      </c>
      <c r="AT102" s="58" t="s">
        <v>385</v>
      </c>
      <c r="AU102" s="58"/>
      <c r="AV102" s="62"/>
      <c r="AW102" s="62"/>
      <c r="AX102" s="58"/>
      <c r="AY102" s="58"/>
      <c r="AZ102" s="58"/>
      <c r="BA102" s="62"/>
      <c r="BB102" s="62" t="s">
        <v>329</v>
      </c>
      <c r="BC102" s="62" t="s">
        <v>298</v>
      </c>
      <c r="BD102" s="66">
        <v>2971</v>
      </c>
      <c r="BE102" s="62"/>
      <c r="BF102" s="75"/>
      <c r="BG102" s="127" t="s">
        <v>1170</v>
      </c>
      <c r="BH102" s="128"/>
      <c r="BI102" s="58"/>
      <c r="BJ102" s="518"/>
      <c r="BK102" s="507"/>
    </row>
    <row r="103" s="95" customFormat="1" ht="60" customHeight="1">
      <c r="A103" s="58"/>
      <c r="B103" s="58" t="s">
        <v>62</v>
      </c>
      <c r="C103" s="58" t="s">
        <v>63</v>
      </c>
      <c r="D103" s="59" t="s">
        <v>64</v>
      </c>
      <c r="E103" s="59" t="s">
        <v>3205</v>
      </c>
      <c r="F103" s="62" t="s">
        <v>3206</v>
      </c>
      <c r="G103" s="62" t="s">
        <v>1332</v>
      </c>
      <c r="H103" s="59" t="s">
        <v>7832</v>
      </c>
      <c r="I103" s="63" t="s">
        <v>149</v>
      </c>
      <c r="J103" s="62" t="s">
        <v>150</v>
      </c>
      <c r="K103" s="64" t="s">
        <v>131</v>
      </c>
      <c r="L103" s="79" t="s">
        <v>151</v>
      </c>
      <c r="M103" s="62" t="s">
        <v>7797</v>
      </c>
      <c r="N103" s="64" t="s">
        <v>7833</v>
      </c>
      <c r="O103" s="58" t="s">
        <v>153</v>
      </c>
      <c r="P103" s="58" t="s">
        <v>154</v>
      </c>
      <c r="Q103" s="66" t="s">
        <v>137</v>
      </c>
      <c r="R103" s="116" t="s">
        <v>4843</v>
      </c>
      <c r="S103" s="68">
        <v>12</v>
      </c>
      <c r="T103" s="69">
        <v>46356.400000000001</v>
      </c>
      <c r="U103" s="59" t="s">
        <v>100</v>
      </c>
      <c r="V103" s="58" t="s">
        <v>138</v>
      </c>
      <c r="W103" s="58" t="s">
        <v>139</v>
      </c>
      <c r="X103" s="63">
        <v>10</v>
      </c>
      <c r="Y103" s="63" t="s">
        <v>138</v>
      </c>
      <c r="Z103" s="66" t="s">
        <v>139</v>
      </c>
      <c r="AA103" s="59" t="s">
        <v>6807</v>
      </c>
      <c r="AB103" s="63"/>
      <c r="AC103" s="66" t="s">
        <v>141</v>
      </c>
      <c r="AD103" s="64">
        <v>60</v>
      </c>
      <c r="AE103" s="72">
        <v>45241</v>
      </c>
      <c r="AF103" s="73">
        <v>47067</v>
      </c>
      <c r="AG103" s="62" t="s">
        <v>82</v>
      </c>
      <c r="AH103" s="62" t="s">
        <v>83</v>
      </c>
      <c r="AI103" s="66" t="s">
        <v>7834</v>
      </c>
      <c r="AJ103" s="62" t="s">
        <v>143</v>
      </c>
      <c r="AK103" s="73" t="s">
        <v>6520</v>
      </c>
      <c r="AL103" s="66"/>
      <c r="AM103" s="66" t="s">
        <v>86</v>
      </c>
      <c r="AN103" s="66" t="s">
        <v>7044</v>
      </c>
      <c r="AO103" s="66" t="s">
        <v>88</v>
      </c>
      <c r="AP103" s="63"/>
      <c r="AQ103" s="74"/>
      <c r="AR103" s="73"/>
      <c r="AS103" s="66" t="s">
        <v>91</v>
      </c>
      <c r="AT103" s="58" t="s">
        <v>385</v>
      </c>
      <c r="AU103" s="58"/>
      <c r="AV103" s="62"/>
      <c r="AW103" s="62"/>
      <c r="AX103" s="58"/>
      <c r="AY103" s="58"/>
      <c r="AZ103" s="58"/>
      <c r="BA103" s="62"/>
      <c r="BB103" s="62" t="s">
        <v>145</v>
      </c>
      <c r="BC103" s="62" t="s">
        <v>146</v>
      </c>
      <c r="BD103" s="66" t="s">
        <v>647</v>
      </c>
      <c r="BE103" s="62"/>
      <c r="BF103" s="75"/>
      <c r="BG103" s="127"/>
      <c r="BH103" s="128"/>
      <c r="BI103" s="58"/>
      <c r="BJ103" s="518"/>
      <c r="BK103" s="507"/>
      <c r="BL103" s="95" t="s">
        <v>7145</v>
      </c>
    </row>
    <row r="104" s="95" customFormat="1" ht="60" customHeight="1">
      <c r="A104" s="58"/>
      <c r="B104" s="58" t="s">
        <v>62</v>
      </c>
      <c r="C104" s="58" t="s">
        <v>63</v>
      </c>
      <c r="D104" s="59" t="s">
        <v>64</v>
      </c>
      <c r="E104" s="59" t="s">
        <v>3205</v>
      </c>
      <c r="F104" s="62" t="s">
        <v>3206</v>
      </c>
      <c r="G104" s="62" t="s">
        <v>1332</v>
      </c>
      <c r="H104" s="59" t="s">
        <v>7835</v>
      </c>
      <c r="I104" s="63" t="s">
        <v>149</v>
      </c>
      <c r="J104" s="62" t="s">
        <v>150</v>
      </c>
      <c r="K104" s="64" t="s">
        <v>131</v>
      </c>
      <c r="L104" s="79" t="s">
        <v>151</v>
      </c>
      <c r="M104" s="62" t="s">
        <v>7797</v>
      </c>
      <c r="N104" s="64" t="s">
        <v>7836</v>
      </c>
      <c r="O104" s="58" t="s">
        <v>153</v>
      </c>
      <c r="P104" s="58" t="s">
        <v>154</v>
      </c>
      <c r="Q104" s="66" t="s">
        <v>137</v>
      </c>
      <c r="R104" s="116" t="s">
        <v>4843</v>
      </c>
      <c r="S104" s="68">
        <v>12</v>
      </c>
      <c r="T104" s="69">
        <v>46356.400000000001</v>
      </c>
      <c r="U104" s="59" t="s">
        <v>100</v>
      </c>
      <c r="V104" s="58" t="s">
        <v>138</v>
      </c>
      <c r="W104" s="58" t="s">
        <v>139</v>
      </c>
      <c r="X104" s="63">
        <v>10</v>
      </c>
      <c r="Y104" s="63" t="s">
        <v>138</v>
      </c>
      <c r="Z104" s="66" t="s">
        <v>139</v>
      </c>
      <c r="AA104" s="59" t="s">
        <v>6807</v>
      </c>
      <c r="AB104" s="63"/>
      <c r="AC104" s="66" t="s">
        <v>141</v>
      </c>
      <c r="AD104" s="64">
        <v>60</v>
      </c>
      <c r="AE104" s="72">
        <v>45241</v>
      </c>
      <c r="AF104" s="73">
        <v>47067</v>
      </c>
      <c r="AG104" s="62" t="s">
        <v>82</v>
      </c>
      <c r="AH104" s="62" t="s">
        <v>83</v>
      </c>
      <c r="AI104" s="66" t="s">
        <v>7837</v>
      </c>
      <c r="AJ104" s="62" t="s">
        <v>143</v>
      </c>
      <c r="AK104" s="73" t="s">
        <v>6520</v>
      </c>
      <c r="AL104" s="66"/>
      <c r="AM104" s="66" t="s">
        <v>86</v>
      </c>
      <c r="AN104" s="66" t="s">
        <v>7044</v>
      </c>
      <c r="AO104" s="66" t="s">
        <v>88</v>
      </c>
      <c r="AP104" s="63"/>
      <c r="AQ104" s="74"/>
      <c r="AR104" s="73"/>
      <c r="AS104" s="66" t="s">
        <v>91</v>
      </c>
      <c r="AT104" s="58" t="s">
        <v>385</v>
      </c>
      <c r="AU104" s="58"/>
      <c r="AV104" s="62"/>
      <c r="AW104" s="62"/>
      <c r="AX104" s="58"/>
      <c r="AY104" s="58"/>
      <c r="AZ104" s="58"/>
      <c r="BA104" s="62"/>
      <c r="BB104" s="62" t="s">
        <v>145</v>
      </c>
      <c r="BC104" s="62" t="s">
        <v>146</v>
      </c>
      <c r="BD104" s="66" t="s">
        <v>647</v>
      </c>
      <c r="BE104" s="62"/>
      <c r="BF104" s="75"/>
      <c r="BG104" s="127"/>
      <c r="BH104" s="128"/>
      <c r="BI104" s="58"/>
      <c r="BJ104" s="518"/>
      <c r="BK104" s="507"/>
      <c r="BL104" s="95" t="s">
        <v>7145</v>
      </c>
    </row>
    <row r="105" s="95" customFormat="1" ht="60" customHeight="1">
      <c r="A105" s="58"/>
      <c r="B105" s="58" t="s">
        <v>62</v>
      </c>
      <c r="C105" s="58" t="s">
        <v>63</v>
      </c>
      <c r="D105" s="59" t="s">
        <v>64</v>
      </c>
      <c r="E105" s="59" t="s">
        <v>3205</v>
      </c>
      <c r="F105" s="62" t="s">
        <v>3206</v>
      </c>
      <c r="G105" s="62" t="s">
        <v>7838</v>
      </c>
      <c r="H105" s="59" t="s">
        <v>7839</v>
      </c>
      <c r="I105" s="63" t="s">
        <v>149</v>
      </c>
      <c r="J105" s="62" t="s">
        <v>150</v>
      </c>
      <c r="K105" s="64" t="s">
        <v>131</v>
      </c>
      <c r="L105" s="79" t="s">
        <v>151</v>
      </c>
      <c r="M105" s="62" t="s">
        <v>7797</v>
      </c>
      <c r="N105" s="64" t="s">
        <v>7840</v>
      </c>
      <c r="O105" s="58" t="s">
        <v>153</v>
      </c>
      <c r="P105" s="58" t="s">
        <v>154</v>
      </c>
      <c r="Q105" s="66" t="s">
        <v>137</v>
      </c>
      <c r="R105" s="116" t="s">
        <v>4843</v>
      </c>
      <c r="S105" s="68">
        <v>12</v>
      </c>
      <c r="T105" s="69">
        <v>46356.400000000001</v>
      </c>
      <c r="U105" s="59" t="s">
        <v>100</v>
      </c>
      <c r="V105" s="58" t="s">
        <v>138</v>
      </c>
      <c r="W105" s="58" t="s">
        <v>139</v>
      </c>
      <c r="X105" s="63">
        <v>10</v>
      </c>
      <c r="Y105" s="63" t="s">
        <v>138</v>
      </c>
      <c r="Z105" s="66" t="s">
        <v>139</v>
      </c>
      <c r="AA105" s="59" t="s">
        <v>6985</v>
      </c>
      <c r="AB105" s="63"/>
      <c r="AC105" s="66" t="s">
        <v>141</v>
      </c>
      <c r="AD105" s="64">
        <v>60</v>
      </c>
      <c r="AE105" s="72">
        <v>45241</v>
      </c>
      <c r="AF105" s="73">
        <v>47067</v>
      </c>
      <c r="AG105" s="62" t="s">
        <v>82</v>
      </c>
      <c r="AH105" s="62" t="s">
        <v>83</v>
      </c>
      <c r="AI105" s="66" t="s">
        <v>7841</v>
      </c>
      <c r="AJ105" s="62" t="s">
        <v>143</v>
      </c>
      <c r="AK105" s="73" t="s">
        <v>6520</v>
      </c>
      <c r="AL105" s="66"/>
      <c r="AM105" s="66" t="s">
        <v>86</v>
      </c>
      <c r="AN105" s="66" t="s">
        <v>7044</v>
      </c>
      <c r="AO105" s="66" t="s">
        <v>88</v>
      </c>
      <c r="AP105" s="63"/>
      <c r="AQ105" s="74"/>
      <c r="AR105" s="73"/>
      <c r="AS105" s="66" t="s">
        <v>91</v>
      </c>
      <c r="AT105" s="58" t="s">
        <v>385</v>
      </c>
      <c r="AU105" s="58"/>
      <c r="AV105" s="62"/>
      <c r="AW105" s="62"/>
      <c r="AX105" s="58"/>
      <c r="AY105" s="58"/>
      <c r="AZ105" s="58"/>
      <c r="BA105" s="62"/>
      <c r="BB105" s="62" t="s">
        <v>145</v>
      </c>
      <c r="BC105" s="62" t="s">
        <v>146</v>
      </c>
      <c r="BD105" s="66" t="s">
        <v>647</v>
      </c>
      <c r="BE105" s="62"/>
      <c r="BF105" s="75"/>
      <c r="BG105" s="127"/>
      <c r="BH105" s="128"/>
      <c r="BI105" s="58"/>
      <c r="BJ105" s="518"/>
      <c r="BK105" s="507"/>
      <c r="BL105" s="95" t="s">
        <v>7145</v>
      </c>
    </row>
    <row r="106" s="95" customFormat="1" ht="60" customHeight="1">
      <c r="A106" s="58"/>
      <c r="B106" s="58" t="s">
        <v>62</v>
      </c>
      <c r="C106" s="58" t="s">
        <v>63</v>
      </c>
      <c r="D106" s="59" t="s">
        <v>64</v>
      </c>
      <c r="E106" s="59" t="s">
        <v>3205</v>
      </c>
      <c r="F106" s="62" t="s">
        <v>3206</v>
      </c>
      <c r="G106" s="62" t="s">
        <v>7838</v>
      </c>
      <c r="H106" s="59" t="s">
        <v>7842</v>
      </c>
      <c r="I106" s="63" t="s">
        <v>149</v>
      </c>
      <c r="J106" s="62" t="s">
        <v>150</v>
      </c>
      <c r="K106" s="64" t="s">
        <v>131</v>
      </c>
      <c r="L106" s="79" t="s">
        <v>151</v>
      </c>
      <c r="M106" s="62" t="s">
        <v>7797</v>
      </c>
      <c r="N106" s="64" t="s">
        <v>7843</v>
      </c>
      <c r="O106" s="58" t="s">
        <v>153</v>
      </c>
      <c r="P106" s="58" t="s">
        <v>154</v>
      </c>
      <c r="Q106" s="66" t="s">
        <v>137</v>
      </c>
      <c r="R106" s="116" t="s">
        <v>4843</v>
      </c>
      <c r="S106" s="68">
        <v>12</v>
      </c>
      <c r="T106" s="69">
        <v>46356.400000000001</v>
      </c>
      <c r="U106" s="59" t="s">
        <v>100</v>
      </c>
      <c r="V106" s="58" t="s">
        <v>138</v>
      </c>
      <c r="W106" s="58" t="s">
        <v>139</v>
      </c>
      <c r="X106" s="63">
        <v>10</v>
      </c>
      <c r="Y106" s="63" t="s">
        <v>138</v>
      </c>
      <c r="Z106" s="66" t="s">
        <v>139</v>
      </c>
      <c r="AA106" s="59" t="s">
        <v>6807</v>
      </c>
      <c r="AB106" s="63"/>
      <c r="AC106" s="66" t="s">
        <v>141</v>
      </c>
      <c r="AD106" s="64">
        <v>60</v>
      </c>
      <c r="AE106" s="72">
        <v>45241</v>
      </c>
      <c r="AF106" s="73">
        <v>47067</v>
      </c>
      <c r="AG106" s="62" t="s">
        <v>82</v>
      </c>
      <c r="AH106" s="62" t="s">
        <v>83</v>
      </c>
      <c r="AI106" s="66" t="s">
        <v>7844</v>
      </c>
      <c r="AJ106" s="62" t="s">
        <v>143</v>
      </c>
      <c r="AK106" s="73" t="s">
        <v>6520</v>
      </c>
      <c r="AL106" s="66"/>
      <c r="AM106" s="66" t="s">
        <v>86</v>
      </c>
      <c r="AN106" s="66" t="s">
        <v>7044</v>
      </c>
      <c r="AO106" s="66" t="s">
        <v>88</v>
      </c>
      <c r="AP106" s="63"/>
      <c r="AQ106" s="74"/>
      <c r="AR106" s="73"/>
      <c r="AS106" s="66" t="s">
        <v>91</v>
      </c>
      <c r="AT106" s="58" t="s">
        <v>385</v>
      </c>
      <c r="AU106" s="58"/>
      <c r="AV106" s="62"/>
      <c r="AW106" s="62"/>
      <c r="AX106" s="58"/>
      <c r="AY106" s="58"/>
      <c r="AZ106" s="58"/>
      <c r="BA106" s="62"/>
      <c r="BB106" s="62" t="s">
        <v>145</v>
      </c>
      <c r="BC106" s="62" t="s">
        <v>146</v>
      </c>
      <c r="BD106" s="66" t="s">
        <v>647</v>
      </c>
      <c r="BE106" s="62"/>
      <c r="BF106" s="75"/>
      <c r="BG106" s="127"/>
      <c r="BH106" s="128"/>
      <c r="BI106" s="58"/>
      <c r="BJ106" s="518"/>
      <c r="BK106" s="507"/>
      <c r="BL106" s="95" t="s">
        <v>7145</v>
      </c>
    </row>
    <row r="107" s="95" customFormat="1" ht="60" customHeight="1">
      <c r="A107" s="58"/>
      <c r="B107" s="58" t="s">
        <v>62</v>
      </c>
      <c r="C107" s="58" t="s">
        <v>63</v>
      </c>
      <c r="D107" s="59" t="s">
        <v>64</v>
      </c>
      <c r="E107" s="59" t="s">
        <v>3205</v>
      </c>
      <c r="F107" s="62" t="s">
        <v>3206</v>
      </c>
      <c r="G107" s="62" t="s">
        <v>1332</v>
      </c>
      <c r="H107" s="59" t="s">
        <v>7845</v>
      </c>
      <c r="I107" s="63" t="s">
        <v>149</v>
      </c>
      <c r="J107" s="62" t="s">
        <v>150</v>
      </c>
      <c r="K107" s="64" t="s">
        <v>131</v>
      </c>
      <c r="L107" s="79" t="s">
        <v>151</v>
      </c>
      <c r="M107" s="62" t="s">
        <v>7797</v>
      </c>
      <c r="N107" s="64" t="s">
        <v>7846</v>
      </c>
      <c r="O107" s="58" t="s">
        <v>153</v>
      </c>
      <c r="P107" s="58" t="s">
        <v>154</v>
      </c>
      <c r="Q107" s="66" t="s">
        <v>137</v>
      </c>
      <c r="R107" s="116" t="s">
        <v>4843</v>
      </c>
      <c r="S107" s="68">
        <v>12</v>
      </c>
      <c r="T107" s="69">
        <v>46356.400000000001</v>
      </c>
      <c r="U107" s="59" t="s">
        <v>100</v>
      </c>
      <c r="V107" s="58" t="s">
        <v>215</v>
      </c>
      <c r="W107" s="58" t="s">
        <v>139</v>
      </c>
      <c r="X107" s="63">
        <v>250</v>
      </c>
      <c r="Y107" s="63" t="s">
        <v>215</v>
      </c>
      <c r="Z107" s="66" t="s">
        <v>139</v>
      </c>
      <c r="AA107" s="59" t="s">
        <v>6807</v>
      </c>
      <c r="AB107" s="63"/>
      <c r="AC107" s="66" t="s">
        <v>141</v>
      </c>
      <c r="AD107" s="64">
        <v>60</v>
      </c>
      <c r="AE107" s="72">
        <v>45241</v>
      </c>
      <c r="AF107" s="73">
        <v>47067</v>
      </c>
      <c r="AG107" s="62" t="s">
        <v>82</v>
      </c>
      <c r="AH107" s="62" t="s">
        <v>83</v>
      </c>
      <c r="AI107" s="66" t="s">
        <v>7847</v>
      </c>
      <c r="AJ107" s="62" t="s">
        <v>143</v>
      </c>
      <c r="AK107" s="73" t="s">
        <v>6520</v>
      </c>
      <c r="AL107" s="66"/>
      <c r="AM107" s="66" t="s">
        <v>86</v>
      </c>
      <c r="AN107" s="66" t="s">
        <v>7044</v>
      </c>
      <c r="AO107" s="66" t="s">
        <v>88</v>
      </c>
      <c r="AP107" s="63"/>
      <c r="AQ107" s="74"/>
      <c r="AR107" s="73"/>
      <c r="AS107" s="66" t="s">
        <v>91</v>
      </c>
      <c r="AT107" s="58" t="s">
        <v>385</v>
      </c>
      <c r="AU107" s="58"/>
      <c r="AV107" s="62"/>
      <c r="AW107" s="62"/>
      <c r="AX107" s="58"/>
      <c r="AY107" s="58"/>
      <c r="AZ107" s="58"/>
      <c r="BA107" s="62"/>
      <c r="BB107" s="62" t="s">
        <v>145</v>
      </c>
      <c r="BC107" s="62" t="s">
        <v>146</v>
      </c>
      <c r="BD107" s="66" t="s">
        <v>647</v>
      </c>
      <c r="BE107" s="62"/>
      <c r="BF107" s="75"/>
      <c r="BG107" s="127"/>
      <c r="BH107" s="128"/>
      <c r="BI107" s="58"/>
      <c r="BJ107" s="518"/>
      <c r="BK107" s="507"/>
      <c r="BL107" s="95" t="s">
        <v>7145</v>
      </c>
    </row>
    <row r="108" s="95" customFormat="1" ht="60" customHeight="1">
      <c r="A108" s="58"/>
      <c r="B108" s="58" t="s">
        <v>62</v>
      </c>
      <c r="C108" s="58" t="s">
        <v>63</v>
      </c>
      <c r="D108" s="59" t="s">
        <v>64</v>
      </c>
      <c r="E108" s="59" t="s">
        <v>3205</v>
      </c>
      <c r="F108" s="62" t="s">
        <v>3206</v>
      </c>
      <c r="G108" s="62" t="s">
        <v>1332</v>
      </c>
      <c r="H108" s="59" t="s">
        <v>7848</v>
      </c>
      <c r="I108" s="63" t="s">
        <v>149</v>
      </c>
      <c r="J108" s="62" t="s">
        <v>150</v>
      </c>
      <c r="K108" s="64" t="s">
        <v>131</v>
      </c>
      <c r="L108" s="79" t="s">
        <v>151</v>
      </c>
      <c r="M108" s="62" t="s">
        <v>7797</v>
      </c>
      <c r="N108" s="64" t="s">
        <v>7849</v>
      </c>
      <c r="O108" s="58" t="s">
        <v>153</v>
      </c>
      <c r="P108" s="58" t="s">
        <v>154</v>
      </c>
      <c r="Q108" s="66" t="s">
        <v>137</v>
      </c>
      <c r="R108" s="116" t="s">
        <v>4843</v>
      </c>
      <c r="S108" s="68">
        <v>12</v>
      </c>
      <c r="T108" s="69">
        <v>46356.400000000001</v>
      </c>
      <c r="U108" s="59" t="s">
        <v>100</v>
      </c>
      <c r="V108" s="58" t="s">
        <v>215</v>
      </c>
      <c r="W108" s="58" t="s">
        <v>139</v>
      </c>
      <c r="X108" s="63">
        <v>250</v>
      </c>
      <c r="Y108" s="63" t="s">
        <v>215</v>
      </c>
      <c r="Z108" s="66" t="s">
        <v>139</v>
      </c>
      <c r="AA108" s="59" t="s">
        <v>6807</v>
      </c>
      <c r="AB108" s="63"/>
      <c r="AC108" s="66" t="s">
        <v>141</v>
      </c>
      <c r="AD108" s="64">
        <v>60</v>
      </c>
      <c r="AE108" s="72">
        <v>45241</v>
      </c>
      <c r="AF108" s="73">
        <v>47067</v>
      </c>
      <c r="AG108" s="62" t="s">
        <v>82</v>
      </c>
      <c r="AH108" s="62" t="s">
        <v>83</v>
      </c>
      <c r="AI108" s="66" t="s">
        <v>7850</v>
      </c>
      <c r="AJ108" s="62" t="s">
        <v>143</v>
      </c>
      <c r="AK108" s="73" t="s">
        <v>6520</v>
      </c>
      <c r="AL108" s="66"/>
      <c r="AM108" s="66" t="s">
        <v>86</v>
      </c>
      <c r="AN108" s="66" t="s">
        <v>7044</v>
      </c>
      <c r="AO108" s="66" t="s">
        <v>88</v>
      </c>
      <c r="AP108" s="63"/>
      <c r="AQ108" s="74"/>
      <c r="AR108" s="73"/>
      <c r="AS108" s="66" t="s">
        <v>91</v>
      </c>
      <c r="AT108" s="58" t="s">
        <v>385</v>
      </c>
      <c r="AU108" s="58"/>
      <c r="AV108" s="62"/>
      <c r="AW108" s="62"/>
      <c r="AX108" s="58"/>
      <c r="AY108" s="58"/>
      <c r="AZ108" s="58"/>
      <c r="BA108" s="62"/>
      <c r="BB108" s="62" t="s">
        <v>145</v>
      </c>
      <c r="BC108" s="62" t="s">
        <v>146</v>
      </c>
      <c r="BD108" s="66" t="s">
        <v>647</v>
      </c>
      <c r="BE108" s="62"/>
      <c r="BF108" s="75"/>
      <c r="BG108" s="127"/>
      <c r="BH108" s="128"/>
      <c r="BI108" s="58"/>
      <c r="BJ108" s="518"/>
      <c r="BK108" s="507"/>
      <c r="BL108" s="95" t="s">
        <v>7145</v>
      </c>
    </row>
    <row r="109" s="95" customFormat="1" ht="60" customHeight="1">
      <c r="A109" s="58"/>
      <c r="B109" s="58" t="s">
        <v>62</v>
      </c>
      <c r="C109" s="58" t="s">
        <v>63</v>
      </c>
      <c r="D109" s="59" t="s">
        <v>64</v>
      </c>
      <c r="E109" s="59" t="s">
        <v>3205</v>
      </c>
      <c r="F109" s="62" t="s">
        <v>3206</v>
      </c>
      <c r="G109" s="62" t="s">
        <v>1332</v>
      </c>
      <c r="H109" s="59" t="s">
        <v>7851</v>
      </c>
      <c r="I109" s="63" t="s">
        <v>149</v>
      </c>
      <c r="J109" s="62" t="s">
        <v>150</v>
      </c>
      <c r="K109" s="64" t="s">
        <v>131</v>
      </c>
      <c r="L109" s="79" t="s">
        <v>151</v>
      </c>
      <c r="M109" s="62" t="s">
        <v>7797</v>
      </c>
      <c r="N109" s="64" t="s">
        <v>7852</v>
      </c>
      <c r="O109" s="58" t="s">
        <v>153</v>
      </c>
      <c r="P109" s="58" t="s">
        <v>154</v>
      </c>
      <c r="Q109" s="66" t="s">
        <v>137</v>
      </c>
      <c r="R109" s="116" t="s">
        <v>4843</v>
      </c>
      <c r="S109" s="68">
        <v>12</v>
      </c>
      <c r="T109" s="69">
        <v>46356.400000000001</v>
      </c>
      <c r="U109" s="59" t="s">
        <v>100</v>
      </c>
      <c r="V109" s="58" t="s">
        <v>215</v>
      </c>
      <c r="W109" s="58" t="s">
        <v>139</v>
      </c>
      <c r="X109" s="63">
        <v>250</v>
      </c>
      <c r="Y109" s="63" t="s">
        <v>215</v>
      </c>
      <c r="Z109" s="66" t="s">
        <v>139</v>
      </c>
      <c r="AA109" s="59" t="s">
        <v>6807</v>
      </c>
      <c r="AB109" s="63"/>
      <c r="AC109" s="66" t="s">
        <v>141</v>
      </c>
      <c r="AD109" s="64">
        <v>60</v>
      </c>
      <c r="AE109" s="72">
        <v>45241</v>
      </c>
      <c r="AF109" s="73">
        <v>47067</v>
      </c>
      <c r="AG109" s="62" t="s">
        <v>82</v>
      </c>
      <c r="AH109" s="62" t="s">
        <v>83</v>
      </c>
      <c r="AI109" s="66" t="s">
        <v>7853</v>
      </c>
      <c r="AJ109" s="62" t="s">
        <v>143</v>
      </c>
      <c r="AK109" s="73" t="s">
        <v>6520</v>
      </c>
      <c r="AL109" s="66"/>
      <c r="AM109" s="66" t="s">
        <v>86</v>
      </c>
      <c r="AN109" s="66" t="s">
        <v>7044</v>
      </c>
      <c r="AO109" s="66" t="s">
        <v>88</v>
      </c>
      <c r="AP109" s="63"/>
      <c r="AQ109" s="74"/>
      <c r="AR109" s="73"/>
      <c r="AS109" s="66" t="s">
        <v>91</v>
      </c>
      <c r="AT109" s="58" t="s">
        <v>385</v>
      </c>
      <c r="AU109" s="58"/>
      <c r="AV109" s="62"/>
      <c r="AW109" s="62"/>
      <c r="AX109" s="58"/>
      <c r="AY109" s="58"/>
      <c r="AZ109" s="58"/>
      <c r="BA109" s="62"/>
      <c r="BB109" s="62" t="s">
        <v>145</v>
      </c>
      <c r="BC109" s="62" t="s">
        <v>146</v>
      </c>
      <c r="BD109" s="66" t="s">
        <v>647</v>
      </c>
      <c r="BE109" s="62"/>
      <c r="BF109" s="75"/>
      <c r="BG109" s="127"/>
      <c r="BH109" s="128"/>
      <c r="BI109" s="58"/>
      <c r="BJ109" s="518"/>
      <c r="BK109" s="507"/>
      <c r="BL109" s="95" t="s">
        <v>7145</v>
      </c>
    </row>
    <row r="110" s="95" customFormat="1" ht="60" customHeight="1">
      <c r="A110" s="58"/>
      <c r="B110" s="58" t="s">
        <v>62</v>
      </c>
      <c r="C110" s="58" t="s">
        <v>63</v>
      </c>
      <c r="D110" s="59" t="s">
        <v>64</v>
      </c>
      <c r="E110" s="59" t="s">
        <v>3205</v>
      </c>
      <c r="F110" s="62" t="s">
        <v>3206</v>
      </c>
      <c r="G110" s="62" t="s">
        <v>7854</v>
      </c>
      <c r="H110" s="59" t="s">
        <v>7855</v>
      </c>
      <c r="I110" s="63" t="s">
        <v>149</v>
      </c>
      <c r="J110" s="62" t="s">
        <v>150</v>
      </c>
      <c r="K110" s="64" t="s">
        <v>131</v>
      </c>
      <c r="L110" s="79" t="s">
        <v>151</v>
      </c>
      <c r="M110" s="62" t="s">
        <v>7797</v>
      </c>
      <c r="N110" s="64" t="s">
        <v>7856</v>
      </c>
      <c r="O110" s="58" t="s">
        <v>153</v>
      </c>
      <c r="P110" s="58" t="s">
        <v>154</v>
      </c>
      <c r="Q110" s="66" t="s">
        <v>137</v>
      </c>
      <c r="R110" s="116" t="s">
        <v>4843</v>
      </c>
      <c r="S110" s="68">
        <v>12</v>
      </c>
      <c r="T110" s="69">
        <v>46356.400000000001</v>
      </c>
      <c r="U110" s="59" t="s">
        <v>100</v>
      </c>
      <c r="V110" s="58" t="s">
        <v>215</v>
      </c>
      <c r="W110" s="58" t="s">
        <v>139</v>
      </c>
      <c r="X110" s="63">
        <v>250</v>
      </c>
      <c r="Y110" s="63" t="s">
        <v>215</v>
      </c>
      <c r="Z110" s="66" t="s">
        <v>139</v>
      </c>
      <c r="AA110" s="59" t="s">
        <v>6807</v>
      </c>
      <c r="AB110" s="63"/>
      <c r="AC110" s="66" t="s">
        <v>141</v>
      </c>
      <c r="AD110" s="64">
        <v>60</v>
      </c>
      <c r="AE110" s="72">
        <v>45241</v>
      </c>
      <c r="AF110" s="73">
        <v>47067</v>
      </c>
      <c r="AG110" s="62" t="s">
        <v>82</v>
      </c>
      <c r="AH110" s="62" t="s">
        <v>83</v>
      </c>
      <c r="AI110" s="66" t="s">
        <v>7857</v>
      </c>
      <c r="AJ110" s="62" t="s">
        <v>143</v>
      </c>
      <c r="AK110" s="73" t="s">
        <v>6520</v>
      </c>
      <c r="AL110" s="66"/>
      <c r="AM110" s="66" t="s">
        <v>86</v>
      </c>
      <c r="AN110" s="66" t="s">
        <v>7044</v>
      </c>
      <c r="AO110" s="66" t="s">
        <v>88</v>
      </c>
      <c r="AP110" s="63"/>
      <c r="AQ110" s="74"/>
      <c r="AR110" s="73"/>
      <c r="AS110" s="66" t="s">
        <v>91</v>
      </c>
      <c r="AT110" s="58" t="s">
        <v>385</v>
      </c>
      <c r="AU110" s="58"/>
      <c r="AV110" s="62"/>
      <c r="AW110" s="62"/>
      <c r="AX110" s="58"/>
      <c r="AY110" s="58"/>
      <c r="AZ110" s="58"/>
      <c r="BA110" s="62"/>
      <c r="BB110" s="62" t="s">
        <v>145</v>
      </c>
      <c r="BC110" s="62" t="s">
        <v>146</v>
      </c>
      <c r="BD110" s="66" t="s">
        <v>647</v>
      </c>
      <c r="BE110" s="62"/>
      <c r="BF110" s="75"/>
      <c r="BG110" s="127"/>
      <c r="BH110" s="128"/>
      <c r="BI110" s="58"/>
      <c r="BJ110" s="518"/>
      <c r="BK110" s="507"/>
      <c r="BL110" s="95" t="s">
        <v>7145</v>
      </c>
    </row>
    <row r="111" s="92" customFormat="1" ht="60" customHeight="1">
      <c r="A111" s="37"/>
      <c r="B111" s="37" t="s">
        <v>62</v>
      </c>
      <c r="C111" s="37" t="s">
        <v>63</v>
      </c>
      <c r="D111" s="56" t="s">
        <v>64</v>
      </c>
      <c r="E111" s="56" t="s">
        <v>3205</v>
      </c>
      <c r="F111" s="40" t="s">
        <v>3206</v>
      </c>
      <c r="G111" s="40" t="s">
        <v>7152</v>
      </c>
      <c r="H111" s="56" t="s">
        <v>7858</v>
      </c>
      <c r="I111" s="48" t="s">
        <v>282</v>
      </c>
      <c r="J111" s="40" t="s">
        <v>6435</v>
      </c>
      <c r="K111" s="49" t="s">
        <v>284</v>
      </c>
      <c r="L111" s="49" t="s">
        <v>7859</v>
      </c>
      <c r="M111" s="49" t="s">
        <v>7859</v>
      </c>
      <c r="N111" s="49" t="s">
        <v>7860</v>
      </c>
      <c r="O111" s="37" t="s">
        <v>288</v>
      </c>
      <c r="P111" s="37" t="s">
        <v>136</v>
      </c>
      <c r="Q111" s="42" t="s">
        <v>289</v>
      </c>
      <c r="R111" s="91">
        <v>42013</v>
      </c>
      <c r="S111" s="48">
        <v>10</v>
      </c>
      <c r="T111" s="45">
        <v>45665</v>
      </c>
      <c r="U111" s="56"/>
      <c r="V111" s="37"/>
      <c r="W111" s="37"/>
      <c r="X111" s="48"/>
      <c r="Y111" s="48"/>
      <c r="Z111" s="42"/>
      <c r="AA111" s="56"/>
      <c r="AB111" s="48"/>
      <c r="AC111" s="42"/>
      <c r="AD111" s="49">
        <v>48</v>
      </c>
      <c r="AE111" s="50">
        <v>44140</v>
      </c>
      <c r="AF111" s="51">
        <v>45600</v>
      </c>
      <c r="AG111" s="51" t="s">
        <v>82</v>
      </c>
      <c r="AH111" s="51" t="s">
        <v>83</v>
      </c>
      <c r="AI111" s="42" t="s">
        <v>7861</v>
      </c>
      <c r="AJ111" s="40" t="s">
        <v>295</v>
      </c>
      <c r="AK111" s="51" t="s">
        <v>6520</v>
      </c>
      <c r="AL111" s="42"/>
      <c r="AM111" s="42" t="s">
        <v>86</v>
      </c>
      <c r="AN111" s="42" t="s">
        <v>7044</v>
      </c>
      <c r="AO111" s="42" t="s">
        <v>88</v>
      </c>
      <c r="AP111" s="48" t="s">
        <v>7862</v>
      </c>
      <c r="AQ111" s="41" t="s">
        <v>3278</v>
      </c>
      <c r="AR111" s="51"/>
      <c r="AS111" s="42" t="s">
        <v>91</v>
      </c>
      <c r="AT111" s="37" t="s">
        <v>385</v>
      </c>
      <c r="AU111" s="37"/>
      <c r="AV111" s="40">
        <v>45167</v>
      </c>
      <c r="AW111" s="40"/>
      <c r="AX111" s="37"/>
      <c r="AY111" s="37"/>
      <c r="AZ111" s="37"/>
      <c r="BA111" s="40"/>
      <c r="BB111" s="40" t="s">
        <v>297</v>
      </c>
      <c r="BC111" s="40" t="s">
        <v>298</v>
      </c>
      <c r="BD111" s="42"/>
      <c r="BE111" s="40"/>
      <c r="BF111" s="52"/>
      <c r="BG111" s="93"/>
      <c r="BH111" s="94"/>
      <c r="BI111" s="37" t="s">
        <v>7863</v>
      </c>
      <c r="BJ111" s="1209" t="s">
        <v>3484</v>
      </c>
      <c r="BK111" s="37" t="s">
        <v>7864</v>
      </c>
      <c r="BL111" s="95"/>
      <c r="BM111" s="95"/>
    </row>
    <row r="112" s="92" customFormat="1" ht="60" customHeight="1">
      <c r="A112" s="37"/>
      <c r="B112" s="37" t="s">
        <v>62</v>
      </c>
      <c r="C112" s="37" t="s">
        <v>63</v>
      </c>
      <c r="D112" s="56" t="s">
        <v>64</v>
      </c>
      <c r="E112" s="56" t="s">
        <v>3205</v>
      </c>
      <c r="F112" s="40" t="s">
        <v>3206</v>
      </c>
      <c r="G112" s="40" t="s">
        <v>3267</v>
      </c>
      <c r="H112" s="56" t="s">
        <v>7865</v>
      </c>
      <c r="I112" s="48" t="s">
        <v>282</v>
      </c>
      <c r="J112" s="40" t="s">
        <v>6435</v>
      </c>
      <c r="K112" s="49" t="s">
        <v>284</v>
      </c>
      <c r="L112" s="49" t="s">
        <v>7859</v>
      </c>
      <c r="M112" s="49" t="s">
        <v>7859</v>
      </c>
      <c r="N112" s="49" t="s">
        <v>7866</v>
      </c>
      <c r="O112" s="37" t="s">
        <v>288</v>
      </c>
      <c r="P112" s="37" t="s">
        <v>136</v>
      </c>
      <c r="Q112" s="42" t="s">
        <v>289</v>
      </c>
      <c r="R112" s="91">
        <v>42350</v>
      </c>
      <c r="S112" s="48">
        <v>10</v>
      </c>
      <c r="T112" s="45">
        <v>46002</v>
      </c>
      <c r="U112" s="56"/>
      <c r="V112" s="37"/>
      <c r="W112" s="37"/>
      <c r="X112" s="48"/>
      <c r="Y112" s="48"/>
      <c r="Z112" s="42"/>
      <c r="AA112" s="56"/>
      <c r="AB112" s="48"/>
      <c r="AC112" s="42"/>
      <c r="AD112" s="49">
        <v>48</v>
      </c>
      <c r="AE112" s="50">
        <v>44211</v>
      </c>
      <c r="AF112" s="51">
        <v>45671</v>
      </c>
      <c r="AG112" s="51" t="s">
        <v>82</v>
      </c>
      <c r="AH112" s="51" t="s">
        <v>83</v>
      </c>
      <c r="AI112" s="42" t="s">
        <v>7867</v>
      </c>
      <c r="AJ112" s="40" t="s">
        <v>295</v>
      </c>
      <c r="AK112" s="51" t="s">
        <v>6520</v>
      </c>
      <c r="AL112" s="42"/>
      <c r="AM112" s="42" t="s">
        <v>86</v>
      </c>
      <c r="AN112" s="42" t="s">
        <v>7044</v>
      </c>
      <c r="AO112" s="42" t="s">
        <v>88</v>
      </c>
      <c r="AP112" s="48" t="s">
        <v>7862</v>
      </c>
      <c r="AQ112" s="41" t="s">
        <v>3278</v>
      </c>
      <c r="AR112" s="51"/>
      <c r="AS112" s="42" t="s">
        <v>91</v>
      </c>
      <c r="AT112" s="37" t="s">
        <v>385</v>
      </c>
      <c r="AU112" s="37"/>
      <c r="AV112" s="40">
        <v>45167</v>
      </c>
      <c r="AW112" s="40"/>
      <c r="AX112" s="37"/>
      <c r="AY112" s="37"/>
      <c r="AZ112" s="37"/>
      <c r="BA112" s="40"/>
      <c r="BB112" s="40" t="s">
        <v>297</v>
      </c>
      <c r="BC112" s="40" t="s">
        <v>298</v>
      </c>
      <c r="BD112" s="42"/>
      <c r="BE112" s="40"/>
      <c r="BF112" s="52"/>
      <c r="BG112" s="93"/>
      <c r="BH112" s="94"/>
      <c r="BI112" s="37" t="s">
        <v>7863</v>
      </c>
      <c r="BJ112" s="1209" t="s">
        <v>3484</v>
      </c>
      <c r="BK112" s="37" t="s">
        <v>7864</v>
      </c>
      <c r="BL112" s="95"/>
      <c r="BM112" s="95"/>
    </row>
    <row r="113" s="92" customFormat="1" ht="60" customHeight="1">
      <c r="A113" s="37"/>
      <c r="B113" s="37" t="s">
        <v>62</v>
      </c>
      <c r="C113" s="37" t="s">
        <v>63</v>
      </c>
      <c r="D113" s="56" t="s">
        <v>64</v>
      </c>
      <c r="E113" s="56" t="s">
        <v>3205</v>
      </c>
      <c r="F113" s="40" t="s">
        <v>3206</v>
      </c>
      <c r="G113" s="40" t="s">
        <v>6926</v>
      </c>
      <c r="H113" s="56" t="s">
        <v>7868</v>
      </c>
      <c r="I113" s="48" t="s">
        <v>282</v>
      </c>
      <c r="J113" s="40" t="s">
        <v>6435</v>
      </c>
      <c r="K113" s="49" t="s">
        <v>284</v>
      </c>
      <c r="L113" s="49" t="s">
        <v>7859</v>
      </c>
      <c r="M113" s="49" t="s">
        <v>7859</v>
      </c>
      <c r="N113" s="49" t="s">
        <v>7869</v>
      </c>
      <c r="O113" s="37" t="s">
        <v>288</v>
      </c>
      <c r="P113" s="37" t="s">
        <v>136</v>
      </c>
      <c r="Q113" s="42" t="s">
        <v>289</v>
      </c>
      <c r="R113" s="91">
        <v>41985</v>
      </c>
      <c r="S113" s="48">
        <v>10</v>
      </c>
      <c r="T113" s="45">
        <v>45637</v>
      </c>
      <c r="U113" s="56"/>
      <c r="V113" s="37"/>
      <c r="W113" s="37"/>
      <c r="X113" s="48"/>
      <c r="Y113" s="48"/>
      <c r="Z113" s="42"/>
      <c r="AA113" s="56"/>
      <c r="AB113" s="48"/>
      <c r="AC113" s="42"/>
      <c r="AD113" s="49">
        <v>48</v>
      </c>
      <c r="AE113" s="50">
        <v>44211</v>
      </c>
      <c r="AF113" s="51">
        <v>45671</v>
      </c>
      <c r="AG113" s="51" t="s">
        <v>82</v>
      </c>
      <c r="AH113" s="51" t="s">
        <v>83</v>
      </c>
      <c r="AI113" s="42" t="s">
        <v>7870</v>
      </c>
      <c r="AJ113" s="40" t="s">
        <v>295</v>
      </c>
      <c r="AK113" s="51" t="s">
        <v>6520</v>
      </c>
      <c r="AL113" s="42"/>
      <c r="AM113" s="42" t="s">
        <v>86</v>
      </c>
      <c r="AN113" s="42" t="s">
        <v>7044</v>
      </c>
      <c r="AO113" s="42" t="s">
        <v>88</v>
      </c>
      <c r="AP113" s="48" t="s">
        <v>7862</v>
      </c>
      <c r="AQ113" s="41" t="s">
        <v>3278</v>
      </c>
      <c r="AR113" s="51"/>
      <c r="AS113" s="42" t="s">
        <v>91</v>
      </c>
      <c r="AT113" s="37" t="s">
        <v>385</v>
      </c>
      <c r="AU113" s="37"/>
      <c r="AV113" s="40">
        <v>45167</v>
      </c>
      <c r="AW113" s="40"/>
      <c r="AX113" s="37"/>
      <c r="AY113" s="37"/>
      <c r="AZ113" s="37"/>
      <c r="BA113" s="40"/>
      <c r="BB113" s="40" t="s">
        <v>297</v>
      </c>
      <c r="BC113" s="40" t="s">
        <v>298</v>
      </c>
      <c r="BD113" s="42"/>
      <c r="BE113" s="40"/>
      <c r="BF113" s="52"/>
      <c r="BG113" s="93"/>
      <c r="BH113" s="94"/>
      <c r="BI113" s="37" t="s">
        <v>7863</v>
      </c>
      <c r="BJ113" s="1209" t="s">
        <v>3484</v>
      </c>
      <c r="BK113" s="37" t="s">
        <v>7864</v>
      </c>
      <c r="BL113" s="95"/>
      <c r="BM113" s="95"/>
    </row>
    <row r="114" s="92" customFormat="1" ht="60" customHeight="1">
      <c r="A114" s="37"/>
      <c r="B114" s="37" t="s">
        <v>62</v>
      </c>
      <c r="C114" s="37" t="s">
        <v>63</v>
      </c>
      <c r="D114" s="56" t="s">
        <v>64</v>
      </c>
      <c r="E114" s="56" t="s">
        <v>3205</v>
      </c>
      <c r="F114" s="40" t="s">
        <v>3206</v>
      </c>
      <c r="G114" s="40" t="s">
        <v>3281</v>
      </c>
      <c r="H114" s="56" t="s">
        <v>7871</v>
      </c>
      <c r="I114" s="48" t="s">
        <v>282</v>
      </c>
      <c r="J114" s="40" t="s">
        <v>6435</v>
      </c>
      <c r="K114" s="49" t="s">
        <v>284</v>
      </c>
      <c r="L114" s="49" t="s">
        <v>7859</v>
      </c>
      <c r="M114" s="49" t="s">
        <v>7859</v>
      </c>
      <c r="N114" s="49" t="s">
        <v>7872</v>
      </c>
      <c r="O114" s="37" t="s">
        <v>288</v>
      </c>
      <c r="P114" s="37" t="s">
        <v>136</v>
      </c>
      <c r="Q114" s="42" t="s">
        <v>289</v>
      </c>
      <c r="R114" s="91" t="s">
        <v>7873</v>
      </c>
      <c r="S114" s="48">
        <v>10</v>
      </c>
      <c r="T114" s="45">
        <v>45665</v>
      </c>
      <c r="U114" s="56"/>
      <c r="V114" s="37"/>
      <c r="W114" s="37"/>
      <c r="X114" s="48"/>
      <c r="Y114" s="48"/>
      <c r="Z114" s="42"/>
      <c r="AA114" s="56"/>
      <c r="AB114" s="48"/>
      <c r="AC114" s="42"/>
      <c r="AD114" s="49">
        <v>48</v>
      </c>
      <c r="AE114" s="50">
        <v>44140</v>
      </c>
      <c r="AF114" s="51">
        <v>45600</v>
      </c>
      <c r="AG114" s="51" t="s">
        <v>82</v>
      </c>
      <c r="AH114" s="51" t="s">
        <v>83</v>
      </c>
      <c r="AI114" s="42" t="s">
        <v>7874</v>
      </c>
      <c r="AJ114" s="40" t="s">
        <v>295</v>
      </c>
      <c r="AK114" s="51" t="s">
        <v>6520</v>
      </c>
      <c r="AL114" s="42"/>
      <c r="AM114" s="42" t="s">
        <v>86</v>
      </c>
      <c r="AN114" s="42" t="s">
        <v>7044</v>
      </c>
      <c r="AO114" s="42" t="s">
        <v>88</v>
      </c>
      <c r="AP114" s="48" t="s">
        <v>7862</v>
      </c>
      <c r="AQ114" s="41" t="s">
        <v>3278</v>
      </c>
      <c r="AR114" s="51"/>
      <c r="AS114" s="42" t="s">
        <v>91</v>
      </c>
      <c r="AT114" s="37" t="s">
        <v>385</v>
      </c>
      <c r="AU114" s="37"/>
      <c r="AV114" s="40">
        <v>45167</v>
      </c>
      <c r="AW114" s="40"/>
      <c r="AX114" s="37"/>
      <c r="AY114" s="37"/>
      <c r="AZ114" s="37"/>
      <c r="BA114" s="40"/>
      <c r="BB114" s="40" t="s">
        <v>297</v>
      </c>
      <c r="BC114" s="40" t="s">
        <v>298</v>
      </c>
      <c r="BD114" s="42"/>
      <c r="BE114" s="40"/>
      <c r="BF114" s="52"/>
      <c r="BG114" s="93"/>
      <c r="BH114" s="94"/>
      <c r="BI114" s="37" t="s">
        <v>7863</v>
      </c>
      <c r="BJ114" s="1209" t="s">
        <v>3484</v>
      </c>
      <c r="BK114" s="37" t="s">
        <v>7864</v>
      </c>
      <c r="BL114" s="95"/>
      <c r="BM114" s="95"/>
    </row>
    <row r="115" s="92" customFormat="1" ht="60" customHeight="1">
      <c r="A115" s="37"/>
      <c r="B115" s="37" t="s">
        <v>62</v>
      </c>
      <c r="C115" s="37" t="s">
        <v>63</v>
      </c>
      <c r="D115" s="56" t="s">
        <v>64</v>
      </c>
      <c r="E115" s="56" t="s">
        <v>1047</v>
      </c>
      <c r="F115" s="40" t="s">
        <v>7875</v>
      </c>
      <c r="G115" s="40" t="s">
        <v>4005</v>
      </c>
      <c r="H115" s="56" t="s">
        <v>7876</v>
      </c>
      <c r="I115" s="48" t="s">
        <v>469</v>
      </c>
      <c r="J115" s="40" t="s">
        <v>7877</v>
      </c>
      <c r="K115" s="49" t="s">
        <v>471</v>
      </c>
      <c r="L115" s="49" t="s">
        <v>1452</v>
      </c>
      <c r="M115" s="49" t="s">
        <v>7878</v>
      </c>
      <c r="N115" s="49">
        <v>2445541</v>
      </c>
      <c r="O115" s="37" t="s">
        <v>1098</v>
      </c>
      <c r="P115" s="37" t="s">
        <v>76</v>
      </c>
      <c r="Q115" s="42" t="s">
        <v>77</v>
      </c>
      <c r="R115" s="41" t="s">
        <v>3278</v>
      </c>
      <c r="S115" s="48">
        <v>8</v>
      </c>
      <c r="T115" s="45">
        <v>46234.599999999999</v>
      </c>
      <c r="U115" s="56" t="s">
        <v>78</v>
      </c>
      <c r="V115" s="37"/>
      <c r="W115" s="42" t="s">
        <v>81</v>
      </c>
      <c r="X115" s="48">
        <v>50</v>
      </c>
      <c r="Y115" s="48"/>
      <c r="Z115" s="42" t="s">
        <v>81</v>
      </c>
      <c r="AA115" s="56" t="s">
        <v>7879</v>
      </c>
      <c r="AB115" s="48"/>
      <c r="AC115" s="42" t="s">
        <v>141</v>
      </c>
      <c r="AD115" s="49">
        <v>48</v>
      </c>
      <c r="AE115" s="50">
        <v>44756</v>
      </c>
      <c r="AF115" s="51">
        <v>46216</v>
      </c>
      <c r="AG115" s="40" t="s">
        <v>82</v>
      </c>
      <c r="AH115" s="40" t="s">
        <v>83</v>
      </c>
      <c r="AI115" s="42" t="s">
        <v>7880</v>
      </c>
      <c r="AJ115" s="40" t="s">
        <v>1338</v>
      </c>
      <c r="AK115" s="51" t="s">
        <v>6520</v>
      </c>
      <c r="AL115" s="42"/>
      <c r="AM115" s="42" t="s">
        <v>86</v>
      </c>
      <c r="AN115" s="42" t="s">
        <v>7044</v>
      </c>
      <c r="AO115" s="42" t="s">
        <v>88</v>
      </c>
      <c r="AP115" s="48" t="s">
        <v>7881</v>
      </c>
      <c r="AQ115" s="41"/>
      <c r="AR115" s="51"/>
      <c r="AS115" s="42" t="s">
        <v>91</v>
      </c>
      <c r="AT115" s="37" t="s">
        <v>92</v>
      </c>
      <c r="AU115" s="37">
        <v>4404</v>
      </c>
      <c r="AV115" s="40"/>
      <c r="AW115" s="40"/>
      <c r="AX115" s="37"/>
      <c r="AY115" s="37"/>
      <c r="AZ115" s="37"/>
      <c r="BA115" s="40"/>
      <c r="BB115" s="40" t="s">
        <v>93</v>
      </c>
      <c r="BC115" s="40" t="s">
        <v>94</v>
      </c>
      <c r="BD115" s="42">
        <v>3201</v>
      </c>
      <c r="BE115" s="40"/>
      <c r="BF115" s="52"/>
      <c r="BG115" s="93" t="s">
        <v>3458</v>
      </c>
      <c r="BH115" s="94"/>
      <c r="BI115" s="37"/>
      <c r="BJ115" s="198"/>
      <c r="BK115" s="99"/>
      <c r="BL115" s="95"/>
      <c r="BM115" s="95"/>
    </row>
    <row r="116" s="92" customFormat="1" ht="60" customHeight="1">
      <c r="A116" s="37"/>
      <c r="B116" s="37" t="s">
        <v>62</v>
      </c>
      <c r="C116" s="37" t="s">
        <v>63</v>
      </c>
      <c r="D116" s="56" t="s">
        <v>64</v>
      </c>
      <c r="E116" s="56" t="s">
        <v>1047</v>
      </c>
      <c r="F116" s="40" t="s">
        <v>7875</v>
      </c>
      <c r="G116" s="40" t="s">
        <v>1332</v>
      </c>
      <c r="H116" s="56" t="s">
        <v>7882</v>
      </c>
      <c r="I116" s="48" t="s">
        <v>461</v>
      </c>
      <c r="J116" s="40" t="s">
        <v>726</v>
      </c>
      <c r="K116" s="49" t="s">
        <v>463</v>
      </c>
      <c r="L116" s="49" t="s">
        <v>1868</v>
      </c>
      <c r="M116" s="49" t="s">
        <v>3520</v>
      </c>
      <c r="N116" s="49">
        <v>6082918</v>
      </c>
      <c r="O116" s="37" t="s">
        <v>75</v>
      </c>
      <c r="P116" s="37" t="s">
        <v>76</v>
      </c>
      <c r="Q116" s="42" t="s">
        <v>137</v>
      </c>
      <c r="R116" s="41" t="s">
        <v>2949</v>
      </c>
      <c r="S116" s="48"/>
      <c r="T116" s="45">
        <v>43101</v>
      </c>
      <c r="U116" s="56" t="s">
        <v>100</v>
      </c>
      <c r="V116" s="37"/>
      <c r="W116" s="37" t="s">
        <v>7883</v>
      </c>
      <c r="X116" s="48">
        <v>6</v>
      </c>
      <c r="Y116" s="48"/>
      <c r="Z116" s="42" t="s">
        <v>7883</v>
      </c>
      <c r="AA116" s="56" t="s">
        <v>7884</v>
      </c>
      <c r="AB116" s="48"/>
      <c r="AC116" s="42"/>
      <c r="AD116" s="49">
        <v>60</v>
      </c>
      <c r="AE116" s="50">
        <v>45128</v>
      </c>
      <c r="AF116" s="51">
        <v>46954</v>
      </c>
      <c r="AG116" s="40" t="s">
        <v>82</v>
      </c>
      <c r="AH116" s="40" t="s">
        <v>83</v>
      </c>
      <c r="AI116" s="42" t="s">
        <v>7885</v>
      </c>
      <c r="AJ116" s="40" t="s">
        <v>1338</v>
      </c>
      <c r="AK116" s="51" t="s">
        <v>6520</v>
      </c>
      <c r="AL116" s="42"/>
      <c r="AM116" s="42" t="s">
        <v>86</v>
      </c>
      <c r="AN116" s="42" t="s">
        <v>7044</v>
      </c>
      <c r="AO116" s="42" t="s">
        <v>88</v>
      </c>
      <c r="AP116" s="48" t="s">
        <v>454</v>
      </c>
      <c r="AQ116" s="41"/>
      <c r="AR116" s="51"/>
      <c r="AS116" s="42" t="s">
        <v>91</v>
      </c>
      <c r="AT116" s="37" t="s">
        <v>92</v>
      </c>
      <c r="AU116" s="37">
        <v>4406</v>
      </c>
      <c r="AV116" s="40"/>
      <c r="AW116" s="40"/>
      <c r="AX116" s="37"/>
      <c r="AY116" s="37"/>
      <c r="AZ116" s="37"/>
      <c r="BA116" s="40"/>
      <c r="BB116" s="40" t="s">
        <v>145</v>
      </c>
      <c r="BC116" s="40" t="s">
        <v>146</v>
      </c>
      <c r="BD116" s="42">
        <v>3001</v>
      </c>
      <c r="BE116" s="40"/>
      <c r="BF116" s="52"/>
      <c r="BG116" s="93" t="s">
        <v>405</v>
      </c>
      <c r="BH116" s="94"/>
      <c r="BI116" s="37"/>
      <c r="BJ116" s="198"/>
      <c r="BK116" s="99"/>
      <c r="BL116" s="95"/>
      <c r="BM116" s="95"/>
    </row>
    <row r="117" s="92" customFormat="1" ht="60" customHeight="1">
      <c r="A117" s="37"/>
      <c r="B117" s="37" t="s">
        <v>62</v>
      </c>
      <c r="C117" s="37" t="s">
        <v>63</v>
      </c>
      <c r="D117" s="56" t="s">
        <v>64</v>
      </c>
      <c r="E117" s="56" t="s">
        <v>1047</v>
      </c>
      <c r="F117" s="40" t="s">
        <v>7875</v>
      </c>
      <c r="G117" s="40" t="s">
        <v>1332</v>
      </c>
      <c r="H117" s="56" t="s">
        <v>7886</v>
      </c>
      <c r="I117" s="48" t="s">
        <v>461</v>
      </c>
      <c r="J117" s="40" t="s">
        <v>726</v>
      </c>
      <c r="K117" s="49" t="s">
        <v>463</v>
      </c>
      <c r="L117" s="49" t="s">
        <v>1868</v>
      </c>
      <c r="M117" s="49" t="s">
        <v>3520</v>
      </c>
      <c r="N117" s="49">
        <v>6082919</v>
      </c>
      <c r="O117" s="37" t="s">
        <v>75</v>
      </c>
      <c r="P117" s="37" t="s">
        <v>76</v>
      </c>
      <c r="Q117" s="42" t="s">
        <v>137</v>
      </c>
      <c r="R117" s="41" t="s">
        <v>2949</v>
      </c>
      <c r="S117" s="48"/>
      <c r="T117" s="45">
        <v>43101</v>
      </c>
      <c r="U117" s="56" t="s">
        <v>100</v>
      </c>
      <c r="V117" s="37"/>
      <c r="W117" s="37" t="s">
        <v>7883</v>
      </c>
      <c r="X117" s="48">
        <v>6</v>
      </c>
      <c r="Y117" s="48"/>
      <c r="Z117" s="42" t="s">
        <v>7883</v>
      </c>
      <c r="AA117" s="56" t="s">
        <v>7884</v>
      </c>
      <c r="AB117" s="48"/>
      <c r="AC117" s="42"/>
      <c r="AD117" s="49">
        <v>60</v>
      </c>
      <c r="AE117" s="50">
        <v>45128</v>
      </c>
      <c r="AF117" s="51">
        <v>46954</v>
      </c>
      <c r="AG117" s="40" t="s">
        <v>82</v>
      </c>
      <c r="AH117" s="40" t="s">
        <v>83</v>
      </c>
      <c r="AI117" s="42" t="s">
        <v>7887</v>
      </c>
      <c r="AJ117" s="40" t="s">
        <v>1338</v>
      </c>
      <c r="AK117" s="51" t="s">
        <v>6520</v>
      </c>
      <c r="AL117" s="42"/>
      <c r="AM117" s="42" t="s">
        <v>86</v>
      </c>
      <c r="AN117" s="42" t="s">
        <v>7044</v>
      </c>
      <c r="AO117" s="42" t="s">
        <v>88</v>
      </c>
      <c r="AP117" s="48" t="s">
        <v>454</v>
      </c>
      <c r="AQ117" s="41"/>
      <c r="AR117" s="51"/>
      <c r="AS117" s="42" t="s">
        <v>91</v>
      </c>
      <c r="AT117" s="37" t="s">
        <v>92</v>
      </c>
      <c r="AU117" s="37">
        <v>4407</v>
      </c>
      <c r="AV117" s="40"/>
      <c r="AW117" s="40"/>
      <c r="AX117" s="37"/>
      <c r="AY117" s="37"/>
      <c r="AZ117" s="37"/>
      <c r="BA117" s="40"/>
      <c r="BB117" s="40" t="s">
        <v>145</v>
      </c>
      <c r="BC117" s="40" t="s">
        <v>146</v>
      </c>
      <c r="BD117" s="42">
        <v>3001</v>
      </c>
      <c r="BE117" s="40"/>
      <c r="BF117" s="52"/>
      <c r="BG117" s="93" t="s">
        <v>405</v>
      </c>
      <c r="BH117" s="94"/>
      <c r="BI117" s="37"/>
      <c r="BJ117" s="198"/>
      <c r="BK117" s="99"/>
      <c r="BL117" s="95"/>
      <c r="BM117" s="95"/>
    </row>
    <row r="118" s="92" customFormat="1" ht="60" customHeight="1">
      <c r="A118" s="37"/>
      <c r="B118" s="37" t="s">
        <v>62</v>
      </c>
      <c r="C118" s="37" t="s">
        <v>63</v>
      </c>
      <c r="D118" s="56" t="s">
        <v>64</v>
      </c>
      <c r="E118" s="56" t="s">
        <v>1047</v>
      </c>
      <c r="F118" s="40" t="s">
        <v>7875</v>
      </c>
      <c r="G118" s="40" t="s">
        <v>1332</v>
      </c>
      <c r="H118" s="56" t="s">
        <v>7888</v>
      </c>
      <c r="I118" s="48" t="s">
        <v>461</v>
      </c>
      <c r="J118" s="40" t="s">
        <v>726</v>
      </c>
      <c r="K118" s="49" t="s">
        <v>463</v>
      </c>
      <c r="L118" s="49" t="s">
        <v>1868</v>
      </c>
      <c r="M118" s="49" t="s">
        <v>3520</v>
      </c>
      <c r="N118" s="49">
        <v>6082917</v>
      </c>
      <c r="O118" s="37" t="s">
        <v>75</v>
      </c>
      <c r="P118" s="37" t="s">
        <v>76</v>
      </c>
      <c r="Q118" s="42" t="s">
        <v>137</v>
      </c>
      <c r="R118" s="41" t="s">
        <v>2949</v>
      </c>
      <c r="S118" s="48"/>
      <c r="T118" s="45">
        <v>43101</v>
      </c>
      <c r="U118" s="56" t="s">
        <v>100</v>
      </c>
      <c r="V118" s="37"/>
      <c r="W118" s="37" t="s">
        <v>7883</v>
      </c>
      <c r="X118" s="48">
        <v>6</v>
      </c>
      <c r="Y118" s="48"/>
      <c r="Z118" s="42" t="s">
        <v>7883</v>
      </c>
      <c r="AA118" s="56" t="s">
        <v>7884</v>
      </c>
      <c r="AB118" s="48"/>
      <c r="AC118" s="42" t="s">
        <v>141</v>
      </c>
      <c r="AD118" s="49">
        <v>60</v>
      </c>
      <c r="AE118" s="50">
        <v>45128</v>
      </c>
      <c r="AF118" s="51">
        <v>46954</v>
      </c>
      <c r="AG118" s="40" t="s">
        <v>82</v>
      </c>
      <c r="AH118" s="40" t="s">
        <v>83</v>
      </c>
      <c r="AI118" s="42" t="s">
        <v>7889</v>
      </c>
      <c r="AJ118" s="40" t="s">
        <v>1338</v>
      </c>
      <c r="AK118" s="51" t="s">
        <v>6520</v>
      </c>
      <c r="AL118" s="42"/>
      <c r="AM118" s="42" t="s">
        <v>86</v>
      </c>
      <c r="AN118" s="42" t="s">
        <v>7044</v>
      </c>
      <c r="AO118" s="42" t="s">
        <v>88</v>
      </c>
      <c r="AP118" s="48" t="s">
        <v>454</v>
      </c>
      <c r="AQ118" s="41"/>
      <c r="AR118" s="51"/>
      <c r="AS118" s="42" t="s">
        <v>91</v>
      </c>
      <c r="AT118" s="37" t="s">
        <v>92</v>
      </c>
      <c r="AU118" s="37">
        <v>4408</v>
      </c>
      <c r="AV118" s="40"/>
      <c r="AW118" s="40"/>
      <c r="AX118" s="37"/>
      <c r="AY118" s="37"/>
      <c r="AZ118" s="37"/>
      <c r="BA118" s="40"/>
      <c r="BB118" s="40" t="s">
        <v>145</v>
      </c>
      <c r="BC118" s="40" t="s">
        <v>146</v>
      </c>
      <c r="BD118" s="42">
        <v>3001</v>
      </c>
      <c r="BE118" s="40"/>
      <c r="BF118" s="52"/>
      <c r="BG118" s="93" t="s">
        <v>405</v>
      </c>
      <c r="BH118" s="94"/>
      <c r="BI118" s="37"/>
      <c r="BJ118" s="198"/>
      <c r="BK118" s="99"/>
      <c r="BL118" s="95"/>
      <c r="BM118" s="95"/>
    </row>
    <row r="119" s="92" customFormat="1" ht="60" customHeight="1">
      <c r="A119" s="37"/>
      <c r="B119" s="37" t="s">
        <v>62</v>
      </c>
      <c r="C119" s="37" t="s">
        <v>63</v>
      </c>
      <c r="D119" s="56" t="s">
        <v>64</v>
      </c>
      <c r="E119" s="56" t="s">
        <v>1047</v>
      </c>
      <c r="F119" s="40" t="s">
        <v>7875</v>
      </c>
      <c r="G119" s="40" t="s">
        <v>7890</v>
      </c>
      <c r="H119" s="56" t="s">
        <v>7891</v>
      </c>
      <c r="I119" s="48" t="s">
        <v>469</v>
      </c>
      <c r="J119" s="40" t="s">
        <v>7877</v>
      </c>
      <c r="K119" s="49" t="s">
        <v>471</v>
      </c>
      <c r="L119" s="49" t="s">
        <v>1452</v>
      </c>
      <c r="M119" s="49" t="s">
        <v>7878</v>
      </c>
      <c r="N119" s="49">
        <v>2445539</v>
      </c>
      <c r="O119" s="37" t="s">
        <v>1098</v>
      </c>
      <c r="P119" s="37" t="s">
        <v>76</v>
      </c>
      <c r="Q119" s="42" t="s">
        <v>77</v>
      </c>
      <c r="R119" s="41" t="s">
        <v>2949</v>
      </c>
      <c r="S119" s="48">
        <v>8</v>
      </c>
      <c r="T119" s="45">
        <v>46022.599999999999</v>
      </c>
      <c r="U119" s="56" t="s">
        <v>78</v>
      </c>
      <c r="V119" s="37"/>
      <c r="W119" s="42" t="s">
        <v>81</v>
      </c>
      <c r="X119" s="48">
        <v>50</v>
      </c>
      <c r="Y119" s="48"/>
      <c r="Z119" s="42" t="s">
        <v>81</v>
      </c>
      <c r="AA119" s="56" t="s">
        <v>7879</v>
      </c>
      <c r="AB119" s="48"/>
      <c r="AC119" s="42" t="s">
        <v>141</v>
      </c>
      <c r="AD119" s="49">
        <v>48</v>
      </c>
      <c r="AE119" s="50">
        <v>44756</v>
      </c>
      <c r="AF119" s="51">
        <v>46216</v>
      </c>
      <c r="AG119" s="40" t="s">
        <v>82</v>
      </c>
      <c r="AH119" s="40" t="s">
        <v>83</v>
      </c>
      <c r="AI119" s="42" t="s">
        <v>7892</v>
      </c>
      <c r="AJ119" s="40" t="s">
        <v>1338</v>
      </c>
      <c r="AK119" s="51" t="s">
        <v>6520</v>
      </c>
      <c r="AL119" s="42"/>
      <c r="AM119" s="42" t="s">
        <v>86</v>
      </c>
      <c r="AN119" s="42" t="s">
        <v>7044</v>
      </c>
      <c r="AO119" s="42" t="s">
        <v>88</v>
      </c>
      <c r="AP119" s="48" t="s">
        <v>7881</v>
      </c>
      <c r="AQ119" s="41"/>
      <c r="AR119" s="51"/>
      <c r="AS119" s="42" t="s">
        <v>91</v>
      </c>
      <c r="AT119" s="37" t="s">
        <v>92</v>
      </c>
      <c r="AU119" s="37">
        <v>4409</v>
      </c>
      <c r="AV119" s="40"/>
      <c r="AW119" s="40"/>
      <c r="AX119" s="37"/>
      <c r="AY119" s="37"/>
      <c r="AZ119" s="37"/>
      <c r="BA119" s="40"/>
      <c r="BB119" s="40" t="s">
        <v>93</v>
      </c>
      <c r="BC119" s="40" t="s">
        <v>94</v>
      </c>
      <c r="BD119" s="42">
        <v>3201</v>
      </c>
      <c r="BE119" s="40"/>
      <c r="BF119" s="52"/>
      <c r="BG119" s="93" t="s">
        <v>3458</v>
      </c>
      <c r="BH119" s="94"/>
      <c r="BI119" s="37"/>
      <c r="BJ119" s="198"/>
      <c r="BK119" s="99"/>
      <c r="BL119" s="95"/>
      <c r="BM119" s="95"/>
    </row>
    <row r="120" s="92" customFormat="1" ht="60" customHeight="1">
      <c r="A120" s="37"/>
      <c r="B120" s="37" t="s">
        <v>62</v>
      </c>
      <c r="C120" s="37" t="s">
        <v>63</v>
      </c>
      <c r="D120" s="56" t="s">
        <v>64</v>
      </c>
      <c r="E120" s="56" t="s">
        <v>1047</v>
      </c>
      <c r="F120" s="40" t="s">
        <v>7893</v>
      </c>
      <c r="G120" s="40" t="s">
        <v>7894</v>
      </c>
      <c r="H120" s="56" t="s">
        <v>7895</v>
      </c>
      <c r="I120" s="48" t="s">
        <v>371</v>
      </c>
      <c r="J120" s="40" t="s">
        <v>372</v>
      </c>
      <c r="K120" s="49" t="s">
        <v>318</v>
      </c>
      <c r="L120" s="49" t="s">
        <v>319</v>
      </c>
      <c r="M120" s="49" t="s">
        <v>7896</v>
      </c>
      <c r="N120" s="49">
        <v>4802797</v>
      </c>
      <c r="O120" s="37" t="s">
        <v>374</v>
      </c>
      <c r="P120" s="37" t="s">
        <v>76</v>
      </c>
      <c r="Q120" s="42" t="s">
        <v>289</v>
      </c>
      <c r="R120" s="41" t="s">
        <v>2949</v>
      </c>
      <c r="S120" s="48">
        <v>12</v>
      </c>
      <c r="T120" s="45">
        <v>47483.400000000001</v>
      </c>
      <c r="U120" s="56" t="s">
        <v>7897</v>
      </c>
      <c r="V120" s="37" t="s">
        <v>325</v>
      </c>
      <c r="W120" s="37" t="s">
        <v>325</v>
      </c>
      <c r="X120" s="48">
        <v>1250</v>
      </c>
      <c r="Y120" s="48" t="s">
        <v>325</v>
      </c>
      <c r="Z120" s="42" t="s">
        <v>325</v>
      </c>
      <c r="AA120" s="56" t="s">
        <v>7898</v>
      </c>
      <c r="AB120" s="48" t="s">
        <v>325</v>
      </c>
      <c r="AC120" s="42" t="s">
        <v>325</v>
      </c>
      <c r="AD120" s="49">
        <v>48</v>
      </c>
      <c r="AE120" s="50">
        <v>44756</v>
      </c>
      <c r="AF120" s="51">
        <v>46216</v>
      </c>
      <c r="AG120" s="40" t="s">
        <v>82</v>
      </c>
      <c r="AH120" s="40" t="s">
        <v>83</v>
      </c>
      <c r="AI120" s="42" t="s">
        <v>7899</v>
      </c>
      <c r="AJ120" s="40" t="s">
        <v>1338</v>
      </c>
      <c r="AK120" s="51" t="s">
        <v>6520</v>
      </c>
      <c r="AL120" s="42"/>
      <c r="AM120" s="42" t="s">
        <v>86</v>
      </c>
      <c r="AN120" s="42" t="s">
        <v>7044</v>
      </c>
      <c r="AO120" s="42" t="s">
        <v>88</v>
      </c>
      <c r="AP120" s="48" t="s">
        <v>7900</v>
      </c>
      <c r="AQ120" s="41"/>
      <c r="AR120" s="51"/>
      <c r="AS120" s="42" t="s">
        <v>91</v>
      </c>
      <c r="AT120" s="37" t="s">
        <v>92</v>
      </c>
      <c r="AU120" s="37">
        <v>4412</v>
      </c>
      <c r="AV120" s="40"/>
      <c r="AW120" s="40"/>
      <c r="AX120" s="37"/>
      <c r="AY120" s="37"/>
      <c r="AZ120" s="37"/>
      <c r="BA120" s="40"/>
      <c r="BB120" s="40" t="s">
        <v>329</v>
      </c>
      <c r="BC120" s="40" t="s">
        <v>298</v>
      </c>
      <c r="BD120" s="42">
        <v>2971</v>
      </c>
      <c r="BE120" s="40"/>
      <c r="BF120" s="52"/>
      <c r="BG120" s="93" t="s">
        <v>3458</v>
      </c>
      <c r="BH120" s="94"/>
      <c r="BI120" s="37"/>
      <c r="BJ120" s="198"/>
      <c r="BK120" s="99"/>
      <c r="BL120" s="95"/>
      <c r="BM120" s="95"/>
    </row>
    <row r="121" s="95" customFormat="1" ht="60" customHeight="1">
      <c r="A121" s="58"/>
      <c r="B121" s="58" t="s">
        <v>62</v>
      </c>
      <c r="C121" s="58" t="s">
        <v>63</v>
      </c>
      <c r="D121" s="59" t="s">
        <v>64</v>
      </c>
      <c r="E121" s="59" t="s">
        <v>1047</v>
      </c>
      <c r="F121" s="62" t="s">
        <v>7875</v>
      </c>
      <c r="G121" s="62" t="s">
        <v>3148</v>
      </c>
      <c r="H121" s="59" t="s">
        <v>7901</v>
      </c>
      <c r="I121" s="63" t="s">
        <v>3269</v>
      </c>
      <c r="J121" s="62" t="s">
        <v>3270</v>
      </c>
      <c r="K121" s="64" t="s">
        <v>3271</v>
      </c>
      <c r="L121" s="64" t="s">
        <v>7902</v>
      </c>
      <c r="M121" s="64" t="s">
        <v>7903</v>
      </c>
      <c r="N121" s="64" t="s">
        <v>7904</v>
      </c>
      <c r="O121" s="58" t="s">
        <v>3274</v>
      </c>
      <c r="P121" s="58" t="s">
        <v>3275</v>
      </c>
      <c r="Q121" s="66" t="s">
        <v>289</v>
      </c>
      <c r="R121" s="116"/>
      <c r="S121" s="63"/>
      <c r="T121" s="69"/>
      <c r="U121" s="59" t="s">
        <v>7905</v>
      </c>
      <c r="V121" s="58"/>
      <c r="W121" s="58" t="s">
        <v>7906</v>
      </c>
      <c r="X121" s="63">
        <v>150</v>
      </c>
      <c r="Y121" s="63"/>
      <c r="Z121" s="58" t="s">
        <v>7906</v>
      </c>
      <c r="AA121" s="59"/>
      <c r="AB121" s="63"/>
      <c r="AC121" s="66"/>
      <c r="AD121" s="64">
        <v>12</v>
      </c>
      <c r="AE121" s="72">
        <v>44713</v>
      </c>
      <c r="AF121" s="73">
        <v>45077</v>
      </c>
      <c r="AG121" s="62" t="s">
        <v>82</v>
      </c>
      <c r="AH121" s="62" t="s">
        <v>3785</v>
      </c>
      <c r="AI121" s="66" t="s">
        <v>7907</v>
      </c>
      <c r="AJ121" s="66" t="s">
        <v>6940</v>
      </c>
      <c r="AK121" s="73" t="s">
        <v>6510</v>
      </c>
      <c r="AL121" s="66"/>
      <c r="AM121" s="66" t="s">
        <v>86</v>
      </c>
      <c r="AN121" s="66" t="s">
        <v>905</v>
      </c>
      <c r="AO121" s="66" t="s">
        <v>7908</v>
      </c>
      <c r="AP121" s="63"/>
      <c r="AQ121" s="74"/>
      <c r="AR121" s="73"/>
      <c r="AS121" s="66"/>
      <c r="AT121" s="58"/>
      <c r="AU121" s="58"/>
      <c r="AV121" s="62"/>
      <c r="AW121" s="62"/>
      <c r="AX121" s="58"/>
      <c r="AY121" s="58"/>
      <c r="AZ121" s="58"/>
      <c r="BA121" s="62"/>
      <c r="BB121" s="62" t="s">
        <v>297</v>
      </c>
      <c r="BC121" s="62" t="s">
        <v>298</v>
      </c>
      <c r="BD121" s="66">
        <v>2903</v>
      </c>
      <c r="BE121" s="62"/>
      <c r="BF121" s="75"/>
      <c r="BG121" s="127" t="s">
        <v>7909</v>
      </c>
      <c r="BH121" s="128"/>
      <c r="BI121" s="58"/>
      <c r="BJ121" s="518"/>
      <c r="BK121" s="507"/>
    </row>
    <row r="122" s="95" customFormat="1" ht="60" customHeight="1">
      <c r="A122" s="58"/>
      <c r="B122" s="58" t="s">
        <v>62</v>
      </c>
      <c r="C122" s="58" t="s">
        <v>63</v>
      </c>
      <c r="D122" s="59" t="s">
        <v>64</v>
      </c>
      <c r="E122" s="59" t="s">
        <v>1047</v>
      </c>
      <c r="F122" s="62" t="s">
        <v>7875</v>
      </c>
      <c r="G122" s="62" t="s">
        <v>3148</v>
      </c>
      <c r="H122" s="59" t="s">
        <v>7910</v>
      </c>
      <c r="I122" s="63" t="s">
        <v>3269</v>
      </c>
      <c r="J122" s="62" t="s">
        <v>3270</v>
      </c>
      <c r="K122" s="64" t="s">
        <v>3271</v>
      </c>
      <c r="L122" s="64" t="s">
        <v>7902</v>
      </c>
      <c r="M122" s="64" t="s">
        <v>7903</v>
      </c>
      <c r="N122" s="64" t="s">
        <v>7911</v>
      </c>
      <c r="O122" s="58" t="s">
        <v>3274</v>
      </c>
      <c r="P122" s="58" t="s">
        <v>3275</v>
      </c>
      <c r="Q122" s="66" t="s">
        <v>289</v>
      </c>
      <c r="R122" s="116"/>
      <c r="S122" s="63"/>
      <c r="T122" s="69"/>
      <c r="U122" s="59" t="s">
        <v>7905</v>
      </c>
      <c r="V122" s="58"/>
      <c r="W122" s="58" t="s">
        <v>7906</v>
      </c>
      <c r="X122" s="63">
        <v>150</v>
      </c>
      <c r="Y122" s="63"/>
      <c r="Z122" s="58" t="s">
        <v>7906</v>
      </c>
      <c r="AA122" s="59"/>
      <c r="AB122" s="63"/>
      <c r="AC122" s="66"/>
      <c r="AD122" s="64">
        <v>12</v>
      </c>
      <c r="AE122" s="72">
        <v>44711</v>
      </c>
      <c r="AF122" s="73">
        <v>45075</v>
      </c>
      <c r="AG122" s="62" t="s">
        <v>82</v>
      </c>
      <c r="AH122" s="62" t="s">
        <v>3785</v>
      </c>
      <c r="AI122" s="66" t="s">
        <v>7912</v>
      </c>
      <c r="AJ122" s="66" t="s">
        <v>6940</v>
      </c>
      <c r="AK122" s="73" t="s">
        <v>6510</v>
      </c>
      <c r="AL122" s="66"/>
      <c r="AM122" s="66" t="s">
        <v>86</v>
      </c>
      <c r="AN122" s="66" t="s">
        <v>905</v>
      </c>
      <c r="AO122" s="66" t="s">
        <v>7908</v>
      </c>
      <c r="AP122" s="63"/>
      <c r="AQ122" s="74"/>
      <c r="AR122" s="73"/>
      <c r="AS122" s="66"/>
      <c r="AT122" s="58"/>
      <c r="AU122" s="58"/>
      <c r="AV122" s="62"/>
      <c r="AW122" s="62"/>
      <c r="AX122" s="58"/>
      <c r="AY122" s="58"/>
      <c r="AZ122" s="58"/>
      <c r="BA122" s="62"/>
      <c r="BB122" s="62" t="s">
        <v>297</v>
      </c>
      <c r="BC122" s="62" t="s">
        <v>298</v>
      </c>
      <c r="BD122" s="66">
        <v>2903</v>
      </c>
      <c r="BE122" s="62"/>
      <c r="BF122" s="75"/>
      <c r="BG122" s="127" t="s">
        <v>7913</v>
      </c>
      <c r="BH122" s="128"/>
      <c r="BI122" s="58"/>
      <c r="BJ122" s="518"/>
      <c r="BK122" s="507"/>
    </row>
    <row r="123" s="95" customFormat="1" ht="60" customHeight="1">
      <c r="A123" s="58"/>
      <c r="B123" s="58" t="s">
        <v>62</v>
      </c>
      <c r="C123" s="58" t="s">
        <v>63</v>
      </c>
      <c r="D123" s="59" t="s">
        <v>64</v>
      </c>
      <c r="E123" s="59" t="s">
        <v>1047</v>
      </c>
      <c r="F123" s="62" t="s">
        <v>7875</v>
      </c>
      <c r="G123" s="62" t="s">
        <v>3148</v>
      </c>
      <c r="H123" s="59" t="s">
        <v>7914</v>
      </c>
      <c r="I123" s="63" t="s">
        <v>3269</v>
      </c>
      <c r="J123" s="62" t="s">
        <v>3270</v>
      </c>
      <c r="K123" s="64" t="s">
        <v>3271</v>
      </c>
      <c r="L123" s="64" t="s">
        <v>7902</v>
      </c>
      <c r="M123" s="64" t="s">
        <v>7903</v>
      </c>
      <c r="N123" s="64" t="s">
        <v>7915</v>
      </c>
      <c r="O123" s="58" t="s">
        <v>3274</v>
      </c>
      <c r="P123" s="58" t="s">
        <v>3275</v>
      </c>
      <c r="Q123" s="66" t="s">
        <v>289</v>
      </c>
      <c r="R123" s="116"/>
      <c r="S123" s="63"/>
      <c r="T123" s="69"/>
      <c r="U123" s="59" t="s">
        <v>7905</v>
      </c>
      <c r="V123" s="58"/>
      <c r="W123" s="58" t="s">
        <v>7906</v>
      </c>
      <c r="X123" s="63">
        <v>150</v>
      </c>
      <c r="Y123" s="63"/>
      <c r="Z123" s="58" t="s">
        <v>7906</v>
      </c>
      <c r="AA123" s="59"/>
      <c r="AB123" s="63"/>
      <c r="AC123" s="66"/>
      <c r="AD123" s="64">
        <v>12</v>
      </c>
      <c r="AE123" s="72">
        <v>44712</v>
      </c>
      <c r="AF123" s="73">
        <v>45076</v>
      </c>
      <c r="AG123" s="62" t="s">
        <v>82</v>
      </c>
      <c r="AH123" s="62" t="s">
        <v>3785</v>
      </c>
      <c r="AI123" s="66" t="s">
        <v>7916</v>
      </c>
      <c r="AJ123" s="66" t="s">
        <v>6940</v>
      </c>
      <c r="AK123" s="73" t="s">
        <v>6510</v>
      </c>
      <c r="AL123" s="66"/>
      <c r="AM123" s="66" t="s">
        <v>86</v>
      </c>
      <c r="AN123" s="66" t="s">
        <v>905</v>
      </c>
      <c r="AO123" s="66" t="s">
        <v>7908</v>
      </c>
      <c r="AP123" s="63"/>
      <c r="AQ123" s="74"/>
      <c r="AR123" s="73"/>
      <c r="AS123" s="66"/>
      <c r="AT123" s="58"/>
      <c r="AU123" s="58"/>
      <c r="AV123" s="62"/>
      <c r="AW123" s="62"/>
      <c r="AX123" s="58"/>
      <c r="AY123" s="58"/>
      <c r="AZ123" s="58"/>
      <c r="BA123" s="62"/>
      <c r="BB123" s="62" t="s">
        <v>297</v>
      </c>
      <c r="BC123" s="62" t="s">
        <v>298</v>
      </c>
      <c r="BD123" s="66">
        <v>2903</v>
      </c>
      <c r="BE123" s="62"/>
      <c r="BF123" s="75"/>
      <c r="BG123" s="127" t="s">
        <v>7917</v>
      </c>
      <c r="BH123" s="128"/>
      <c r="BI123" s="58"/>
      <c r="BJ123" s="518"/>
      <c r="BK123" s="507"/>
    </row>
    <row r="124" s="95" customFormat="1" ht="60" customHeight="1">
      <c r="A124" s="58"/>
      <c r="B124" s="58" t="s">
        <v>62</v>
      </c>
      <c r="C124" s="58" t="s">
        <v>63</v>
      </c>
      <c r="D124" s="59" t="s">
        <v>64</v>
      </c>
      <c r="E124" s="59" t="s">
        <v>1059</v>
      </c>
      <c r="F124" s="62" t="s">
        <v>7875</v>
      </c>
      <c r="G124" s="62" t="s">
        <v>3148</v>
      </c>
      <c r="H124" s="59" t="s">
        <v>7901</v>
      </c>
      <c r="I124" s="63" t="s">
        <v>3269</v>
      </c>
      <c r="J124" s="62" t="s">
        <v>7918</v>
      </c>
      <c r="K124" s="64" t="s">
        <v>3271</v>
      </c>
      <c r="L124" s="64" t="s">
        <v>7902</v>
      </c>
      <c r="M124" s="64" t="s">
        <v>7903</v>
      </c>
      <c r="N124" s="64" t="s">
        <v>7919</v>
      </c>
      <c r="O124" s="58" t="s">
        <v>3274</v>
      </c>
      <c r="P124" s="58" t="s">
        <v>3275</v>
      </c>
      <c r="Q124" s="66" t="s">
        <v>289</v>
      </c>
      <c r="R124" s="116"/>
      <c r="S124" s="63"/>
      <c r="T124" s="69"/>
      <c r="U124" s="59" t="s">
        <v>7905</v>
      </c>
      <c r="V124" s="58"/>
      <c r="W124" s="58" t="s">
        <v>7906</v>
      </c>
      <c r="X124" s="63">
        <v>150</v>
      </c>
      <c r="Y124" s="63"/>
      <c r="Z124" s="58" t="s">
        <v>7906</v>
      </c>
      <c r="AA124" s="59"/>
      <c r="AB124" s="63"/>
      <c r="AC124" s="66"/>
      <c r="AD124" s="64">
        <v>12</v>
      </c>
      <c r="AE124" s="72">
        <v>44713</v>
      </c>
      <c r="AF124" s="73">
        <v>45077</v>
      </c>
      <c r="AG124" s="62" t="s">
        <v>82</v>
      </c>
      <c r="AH124" s="62" t="s">
        <v>3785</v>
      </c>
      <c r="AI124" s="66" t="s">
        <v>7920</v>
      </c>
      <c r="AJ124" s="66" t="s">
        <v>6940</v>
      </c>
      <c r="AK124" s="73" t="s">
        <v>6510</v>
      </c>
      <c r="AL124" s="66"/>
      <c r="AM124" s="66" t="s">
        <v>86</v>
      </c>
      <c r="AN124" s="66" t="s">
        <v>905</v>
      </c>
      <c r="AO124" s="66" t="s">
        <v>7908</v>
      </c>
      <c r="AP124" s="63"/>
      <c r="AQ124" s="74"/>
      <c r="AR124" s="73"/>
      <c r="AS124" s="66"/>
      <c r="AT124" s="58"/>
      <c r="AU124" s="58"/>
      <c r="AV124" s="62"/>
      <c r="AW124" s="62"/>
      <c r="AX124" s="58"/>
      <c r="AY124" s="58"/>
      <c r="AZ124" s="58"/>
      <c r="BA124" s="62"/>
      <c r="BB124" s="62" t="s">
        <v>297</v>
      </c>
      <c r="BC124" s="62" t="s">
        <v>298</v>
      </c>
      <c r="BD124" s="66">
        <v>2903</v>
      </c>
      <c r="BE124" s="62"/>
      <c r="BF124" s="75"/>
      <c r="BG124" s="127" t="s">
        <v>7921</v>
      </c>
      <c r="BH124" s="128"/>
      <c r="BI124" s="58"/>
      <c r="BJ124" s="518"/>
      <c r="BK124" s="507"/>
    </row>
    <row r="125" s="95" customFormat="1" ht="60" customHeight="1">
      <c r="A125" s="58"/>
      <c r="B125" s="58" t="s">
        <v>62</v>
      </c>
      <c r="C125" s="58" t="s">
        <v>63</v>
      </c>
      <c r="D125" s="59" t="s">
        <v>64</v>
      </c>
      <c r="E125" s="59" t="s">
        <v>1059</v>
      </c>
      <c r="F125" s="62" t="s">
        <v>7875</v>
      </c>
      <c r="G125" s="62" t="s">
        <v>3148</v>
      </c>
      <c r="H125" s="59" t="s">
        <v>7910</v>
      </c>
      <c r="I125" s="63" t="s">
        <v>3269</v>
      </c>
      <c r="J125" s="62" t="s">
        <v>3270</v>
      </c>
      <c r="K125" s="64" t="s">
        <v>3271</v>
      </c>
      <c r="L125" s="64" t="s">
        <v>7902</v>
      </c>
      <c r="M125" s="64" t="s">
        <v>7903</v>
      </c>
      <c r="N125" s="64" t="s">
        <v>7922</v>
      </c>
      <c r="O125" s="58" t="s">
        <v>3274</v>
      </c>
      <c r="P125" s="58" t="s">
        <v>3275</v>
      </c>
      <c r="Q125" s="66" t="s">
        <v>289</v>
      </c>
      <c r="R125" s="116"/>
      <c r="S125" s="63"/>
      <c r="T125" s="69"/>
      <c r="U125" s="59" t="s">
        <v>7905</v>
      </c>
      <c r="V125" s="58"/>
      <c r="W125" s="58" t="s">
        <v>7906</v>
      </c>
      <c r="X125" s="63">
        <v>150</v>
      </c>
      <c r="Y125" s="63"/>
      <c r="Z125" s="58" t="s">
        <v>7906</v>
      </c>
      <c r="AA125" s="59"/>
      <c r="AB125" s="63"/>
      <c r="AC125" s="66"/>
      <c r="AD125" s="64">
        <v>12</v>
      </c>
      <c r="AE125" s="72">
        <v>44712</v>
      </c>
      <c r="AF125" s="73">
        <v>45076</v>
      </c>
      <c r="AG125" s="62" t="s">
        <v>82</v>
      </c>
      <c r="AH125" s="62" t="s">
        <v>3785</v>
      </c>
      <c r="AI125" s="66" t="s">
        <v>7923</v>
      </c>
      <c r="AJ125" s="66" t="s">
        <v>6940</v>
      </c>
      <c r="AK125" s="73" t="s">
        <v>6510</v>
      </c>
      <c r="AL125" s="66"/>
      <c r="AM125" s="66" t="s">
        <v>86</v>
      </c>
      <c r="AN125" s="66" t="s">
        <v>905</v>
      </c>
      <c r="AO125" s="66" t="s">
        <v>7908</v>
      </c>
      <c r="AP125" s="63"/>
      <c r="AQ125" s="74"/>
      <c r="AR125" s="73"/>
      <c r="AS125" s="66"/>
      <c r="AT125" s="58"/>
      <c r="AU125" s="58"/>
      <c r="AV125" s="62"/>
      <c r="AW125" s="62"/>
      <c r="AX125" s="58"/>
      <c r="AY125" s="58"/>
      <c r="AZ125" s="58"/>
      <c r="BA125" s="62"/>
      <c r="BB125" s="62" t="s">
        <v>297</v>
      </c>
      <c r="BC125" s="62" t="s">
        <v>298</v>
      </c>
      <c r="BD125" s="66">
        <v>2903</v>
      </c>
      <c r="BE125" s="62"/>
      <c r="BF125" s="75"/>
      <c r="BG125" s="127" t="s">
        <v>7924</v>
      </c>
      <c r="BH125" s="128"/>
      <c r="BI125" s="58"/>
      <c r="BJ125" s="518"/>
      <c r="BK125" s="507"/>
    </row>
    <row r="126" s="95" customFormat="1" ht="60" customHeight="1">
      <c r="A126" s="58"/>
      <c r="B126" s="58" t="s">
        <v>62</v>
      </c>
      <c r="C126" s="58" t="s">
        <v>63</v>
      </c>
      <c r="D126" s="59" t="s">
        <v>64</v>
      </c>
      <c r="E126" s="59" t="s">
        <v>1059</v>
      </c>
      <c r="F126" s="62" t="s">
        <v>7875</v>
      </c>
      <c r="G126" s="62" t="s">
        <v>3148</v>
      </c>
      <c r="H126" s="59" t="s">
        <v>7914</v>
      </c>
      <c r="I126" s="63" t="s">
        <v>3269</v>
      </c>
      <c r="J126" s="62" t="s">
        <v>3270</v>
      </c>
      <c r="K126" s="64" t="s">
        <v>3271</v>
      </c>
      <c r="L126" s="64" t="s">
        <v>7902</v>
      </c>
      <c r="M126" s="64" t="s">
        <v>7903</v>
      </c>
      <c r="N126" s="64" t="s">
        <v>7925</v>
      </c>
      <c r="O126" s="58" t="s">
        <v>3274</v>
      </c>
      <c r="P126" s="58" t="s">
        <v>3275</v>
      </c>
      <c r="Q126" s="66" t="s">
        <v>289</v>
      </c>
      <c r="R126" s="116"/>
      <c r="S126" s="63"/>
      <c r="T126" s="69"/>
      <c r="U126" s="59" t="s">
        <v>7905</v>
      </c>
      <c r="V126" s="58"/>
      <c r="W126" s="58" t="s">
        <v>7906</v>
      </c>
      <c r="X126" s="63">
        <v>150</v>
      </c>
      <c r="Y126" s="63"/>
      <c r="Z126" s="58" t="s">
        <v>7906</v>
      </c>
      <c r="AA126" s="59"/>
      <c r="AB126" s="63"/>
      <c r="AC126" s="66"/>
      <c r="AD126" s="64">
        <v>12</v>
      </c>
      <c r="AE126" s="72">
        <v>44713</v>
      </c>
      <c r="AF126" s="73">
        <v>45077</v>
      </c>
      <c r="AG126" s="62" t="s">
        <v>82</v>
      </c>
      <c r="AH126" s="62" t="s">
        <v>3785</v>
      </c>
      <c r="AI126" s="66" t="s">
        <v>7926</v>
      </c>
      <c r="AJ126" s="66" t="s">
        <v>6940</v>
      </c>
      <c r="AK126" s="73" t="s">
        <v>6510</v>
      </c>
      <c r="AL126" s="66"/>
      <c r="AM126" s="66" t="s">
        <v>86</v>
      </c>
      <c r="AN126" s="66" t="s">
        <v>905</v>
      </c>
      <c r="AO126" s="66" t="s">
        <v>7908</v>
      </c>
      <c r="AP126" s="63"/>
      <c r="AQ126" s="74"/>
      <c r="AR126" s="73"/>
      <c r="AS126" s="66"/>
      <c r="AT126" s="58"/>
      <c r="AU126" s="58"/>
      <c r="AV126" s="62"/>
      <c r="AW126" s="62"/>
      <c r="AX126" s="58"/>
      <c r="AY126" s="58"/>
      <c r="AZ126" s="58"/>
      <c r="BA126" s="62"/>
      <c r="BB126" s="62" t="s">
        <v>297</v>
      </c>
      <c r="BC126" s="62" t="s">
        <v>298</v>
      </c>
      <c r="BD126" s="66">
        <v>2903</v>
      </c>
      <c r="BE126" s="62"/>
      <c r="BF126" s="75"/>
      <c r="BG126" s="127" t="s">
        <v>7927</v>
      </c>
      <c r="BH126" s="128"/>
      <c r="BI126" s="58"/>
      <c r="BJ126" s="518"/>
      <c r="BK126" s="507"/>
    </row>
    <row r="127" s="95" customFormat="1" ht="60" customHeight="1">
      <c r="A127" s="58"/>
      <c r="B127" s="58" t="s">
        <v>62</v>
      </c>
      <c r="C127" s="58" t="s">
        <v>63</v>
      </c>
      <c r="D127" s="59" t="s">
        <v>64</v>
      </c>
      <c r="E127" s="59" t="s">
        <v>1059</v>
      </c>
      <c r="F127" s="62" t="s">
        <v>7875</v>
      </c>
      <c r="G127" s="62" t="s">
        <v>3148</v>
      </c>
      <c r="H127" s="59" t="s">
        <v>7928</v>
      </c>
      <c r="I127" s="63" t="s">
        <v>3269</v>
      </c>
      <c r="J127" s="62" t="s">
        <v>3270</v>
      </c>
      <c r="K127" s="64" t="s">
        <v>3271</v>
      </c>
      <c r="L127" s="64" t="s">
        <v>7902</v>
      </c>
      <c r="M127" s="64" t="s">
        <v>7903</v>
      </c>
      <c r="N127" s="64" t="s">
        <v>7929</v>
      </c>
      <c r="O127" s="58" t="s">
        <v>3274</v>
      </c>
      <c r="P127" s="58" t="s">
        <v>3275</v>
      </c>
      <c r="Q127" s="66" t="s">
        <v>289</v>
      </c>
      <c r="R127" s="116"/>
      <c r="S127" s="63"/>
      <c r="T127" s="69"/>
      <c r="U127" s="59" t="s">
        <v>7905</v>
      </c>
      <c r="V127" s="58"/>
      <c r="W127" s="58" t="s">
        <v>7930</v>
      </c>
      <c r="X127" s="63">
        <v>150</v>
      </c>
      <c r="Y127" s="63"/>
      <c r="Z127" s="58" t="s">
        <v>7906</v>
      </c>
      <c r="AA127" s="59"/>
      <c r="AB127" s="63"/>
      <c r="AC127" s="66"/>
      <c r="AD127" s="64">
        <v>12</v>
      </c>
      <c r="AE127" s="72">
        <v>44711</v>
      </c>
      <c r="AF127" s="73">
        <v>45075</v>
      </c>
      <c r="AG127" s="62" t="s">
        <v>82</v>
      </c>
      <c r="AH127" s="62" t="s">
        <v>3785</v>
      </c>
      <c r="AI127" s="66" t="s">
        <v>7931</v>
      </c>
      <c r="AJ127" s="66" t="s">
        <v>6940</v>
      </c>
      <c r="AK127" s="73" t="s">
        <v>6510</v>
      </c>
      <c r="AL127" s="66"/>
      <c r="AM127" s="66" t="s">
        <v>86</v>
      </c>
      <c r="AN127" s="66" t="s">
        <v>905</v>
      </c>
      <c r="AO127" s="66" t="s">
        <v>7908</v>
      </c>
      <c r="AP127" s="63"/>
      <c r="AQ127" s="74"/>
      <c r="AR127" s="73"/>
      <c r="AS127" s="66"/>
      <c r="AT127" s="58"/>
      <c r="AU127" s="58"/>
      <c r="AV127" s="62"/>
      <c r="AW127" s="62"/>
      <c r="AX127" s="58"/>
      <c r="AY127" s="58"/>
      <c r="AZ127" s="58"/>
      <c r="BA127" s="62"/>
      <c r="BB127" s="62" t="s">
        <v>297</v>
      </c>
      <c r="BC127" s="62" t="s">
        <v>298</v>
      </c>
      <c r="BD127" s="66">
        <v>2903</v>
      </c>
      <c r="BE127" s="62"/>
      <c r="BF127" s="75"/>
      <c r="BG127" s="127" t="s">
        <v>7932</v>
      </c>
      <c r="BH127" s="128"/>
      <c r="BI127" s="58"/>
      <c r="BJ127" s="518"/>
      <c r="BK127" s="507"/>
    </row>
    <row r="128" s="92" customFormat="1" ht="60" customHeight="1">
      <c r="A128" s="37"/>
      <c r="B128" s="37" t="s">
        <v>62</v>
      </c>
      <c r="C128" s="37" t="s">
        <v>63</v>
      </c>
      <c r="D128" s="56" t="s">
        <v>64</v>
      </c>
      <c r="E128" s="56" t="s">
        <v>1059</v>
      </c>
      <c r="F128" s="40" t="s">
        <v>7875</v>
      </c>
      <c r="G128" s="40" t="s">
        <v>4005</v>
      </c>
      <c r="H128" s="56" t="s">
        <v>7876</v>
      </c>
      <c r="I128" s="48" t="s">
        <v>469</v>
      </c>
      <c r="J128" s="40" t="s">
        <v>7877</v>
      </c>
      <c r="K128" s="49" t="s">
        <v>471</v>
      </c>
      <c r="L128" s="49" t="s">
        <v>1452</v>
      </c>
      <c r="M128" s="49" t="s">
        <v>7878</v>
      </c>
      <c r="N128" s="49">
        <v>2445544</v>
      </c>
      <c r="O128" s="37" t="s">
        <v>1098</v>
      </c>
      <c r="P128" s="37" t="s">
        <v>76</v>
      </c>
      <c r="Q128" s="42" t="s">
        <v>77</v>
      </c>
      <c r="R128" s="41" t="s">
        <v>3278</v>
      </c>
      <c r="S128" s="48">
        <v>8</v>
      </c>
      <c r="T128" s="45">
        <v>46234.599999999999</v>
      </c>
      <c r="U128" s="56" t="s">
        <v>78</v>
      </c>
      <c r="V128" s="37"/>
      <c r="W128" s="42" t="s">
        <v>81</v>
      </c>
      <c r="X128" s="48">
        <v>50</v>
      </c>
      <c r="Y128" s="48"/>
      <c r="Z128" s="42" t="s">
        <v>81</v>
      </c>
      <c r="AA128" s="56" t="s">
        <v>7879</v>
      </c>
      <c r="AB128" s="48"/>
      <c r="AC128" s="42" t="s">
        <v>141</v>
      </c>
      <c r="AD128" s="49">
        <v>48</v>
      </c>
      <c r="AE128" s="50">
        <v>44756</v>
      </c>
      <c r="AF128" s="51">
        <v>46216</v>
      </c>
      <c r="AG128" s="40" t="s">
        <v>82</v>
      </c>
      <c r="AH128" s="40" t="s">
        <v>83</v>
      </c>
      <c r="AI128" s="42" t="s">
        <v>7933</v>
      </c>
      <c r="AJ128" s="40" t="s">
        <v>1338</v>
      </c>
      <c r="AK128" s="51" t="s">
        <v>6520</v>
      </c>
      <c r="AL128" s="42"/>
      <c r="AM128" s="42" t="s">
        <v>86</v>
      </c>
      <c r="AN128" s="42" t="s">
        <v>7044</v>
      </c>
      <c r="AO128" s="42" t="s">
        <v>88</v>
      </c>
      <c r="AP128" s="48" t="s">
        <v>7881</v>
      </c>
      <c r="AQ128" s="41"/>
      <c r="AR128" s="51"/>
      <c r="AS128" s="42" t="s">
        <v>91</v>
      </c>
      <c r="AT128" s="37" t="s">
        <v>92</v>
      </c>
      <c r="AU128" s="37">
        <v>4413</v>
      </c>
      <c r="AV128" s="40"/>
      <c r="AW128" s="40"/>
      <c r="AX128" s="37"/>
      <c r="AY128" s="37"/>
      <c r="AZ128" s="37"/>
      <c r="BA128" s="40"/>
      <c r="BB128" s="40" t="s">
        <v>93</v>
      </c>
      <c r="BC128" s="40" t="s">
        <v>94</v>
      </c>
      <c r="BD128" s="42">
        <v>3201</v>
      </c>
      <c r="BE128" s="40"/>
      <c r="BF128" s="52"/>
      <c r="BG128" s="93" t="s">
        <v>3458</v>
      </c>
      <c r="BH128" s="94"/>
      <c r="BI128" s="37"/>
      <c r="BJ128" s="198"/>
      <c r="BK128" s="99"/>
      <c r="BL128" s="95"/>
      <c r="BM128" s="95"/>
    </row>
    <row r="129" s="92" customFormat="1" ht="60" customHeight="1">
      <c r="A129" s="37"/>
      <c r="B129" s="37" t="s">
        <v>62</v>
      </c>
      <c r="C129" s="37" t="s">
        <v>63</v>
      </c>
      <c r="D129" s="56" t="s">
        <v>64</v>
      </c>
      <c r="E129" s="56" t="s">
        <v>1059</v>
      </c>
      <c r="F129" s="40" t="s">
        <v>7875</v>
      </c>
      <c r="G129" s="40" t="s">
        <v>1332</v>
      </c>
      <c r="H129" s="56" t="s">
        <v>7882</v>
      </c>
      <c r="I129" s="48" t="s">
        <v>461</v>
      </c>
      <c r="J129" s="40" t="s">
        <v>726</v>
      </c>
      <c r="K129" s="49" t="s">
        <v>463</v>
      </c>
      <c r="L129" s="49" t="s">
        <v>1868</v>
      </c>
      <c r="M129" s="49" t="s">
        <v>3520</v>
      </c>
      <c r="N129" s="49">
        <v>6082916</v>
      </c>
      <c r="O129" s="37" t="s">
        <v>75</v>
      </c>
      <c r="P129" s="37" t="s">
        <v>76</v>
      </c>
      <c r="Q129" s="42" t="s">
        <v>137</v>
      </c>
      <c r="R129" s="41">
        <v>2018</v>
      </c>
      <c r="S129" s="48"/>
      <c r="T129" s="714">
        <v>2018</v>
      </c>
      <c r="U129" s="56" t="s">
        <v>100</v>
      </c>
      <c r="V129" s="37"/>
      <c r="W129" s="37" t="s">
        <v>7883</v>
      </c>
      <c r="X129" s="48">
        <v>6</v>
      </c>
      <c r="Y129" s="48"/>
      <c r="Z129" s="42" t="s">
        <v>7883</v>
      </c>
      <c r="AA129" s="56" t="s">
        <v>7934</v>
      </c>
      <c r="AB129" s="48"/>
      <c r="AC129" s="42" t="s">
        <v>141</v>
      </c>
      <c r="AD129" s="49">
        <v>60</v>
      </c>
      <c r="AE129" s="50">
        <v>45128</v>
      </c>
      <c r="AF129" s="51">
        <v>46954</v>
      </c>
      <c r="AG129" s="40" t="s">
        <v>82</v>
      </c>
      <c r="AH129" s="40" t="s">
        <v>83</v>
      </c>
      <c r="AI129" s="42" t="s">
        <v>7935</v>
      </c>
      <c r="AJ129" s="40" t="s">
        <v>1338</v>
      </c>
      <c r="AK129" s="51" t="s">
        <v>6520</v>
      </c>
      <c r="AL129" s="42"/>
      <c r="AM129" s="42" t="s">
        <v>86</v>
      </c>
      <c r="AN129" s="42" t="s">
        <v>7044</v>
      </c>
      <c r="AO129" s="42" t="s">
        <v>88</v>
      </c>
      <c r="AP129" s="48" t="s">
        <v>454</v>
      </c>
      <c r="AQ129" s="41"/>
      <c r="AR129" s="51"/>
      <c r="AS129" s="42" t="s">
        <v>91</v>
      </c>
      <c r="AT129" s="37" t="s">
        <v>92</v>
      </c>
      <c r="AU129" s="37">
        <v>4415</v>
      </c>
      <c r="AV129" s="40"/>
      <c r="AW129" s="40"/>
      <c r="AX129" s="37"/>
      <c r="AY129" s="37"/>
      <c r="AZ129" s="37"/>
      <c r="BA129" s="40"/>
      <c r="BB129" s="40" t="s">
        <v>145</v>
      </c>
      <c r="BC129" s="40" t="s">
        <v>146</v>
      </c>
      <c r="BD129" s="42">
        <v>3001</v>
      </c>
      <c r="BE129" s="40"/>
      <c r="BF129" s="52"/>
      <c r="BG129" s="93" t="s">
        <v>3458</v>
      </c>
      <c r="BH129" s="94"/>
      <c r="BI129" s="37"/>
      <c r="BJ129" s="198"/>
      <c r="BK129" s="99"/>
      <c r="BL129" s="95"/>
      <c r="BM129" s="95"/>
    </row>
    <row r="130" s="92" customFormat="1" ht="60" customHeight="1">
      <c r="A130" s="37"/>
      <c r="B130" s="37" t="s">
        <v>62</v>
      </c>
      <c r="C130" s="37" t="s">
        <v>63</v>
      </c>
      <c r="D130" s="56" t="s">
        <v>64</v>
      </c>
      <c r="E130" s="56" t="s">
        <v>1059</v>
      </c>
      <c r="F130" s="40" t="s">
        <v>7875</v>
      </c>
      <c r="G130" s="40" t="s">
        <v>1332</v>
      </c>
      <c r="H130" s="56" t="s">
        <v>7886</v>
      </c>
      <c r="I130" s="48" t="s">
        <v>461</v>
      </c>
      <c r="J130" s="40" t="s">
        <v>726</v>
      </c>
      <c r="K130" s="49" t="s">
        <v>463</v>
      </c>
      <c r="L130" s="49" t="s">
        <v>1868</v>
      </c>
      <c r="M130" s="49" t="s">
        <v>3520</v>
      </c>
      <c r="N130" s="49">
        <v>6082920</v>
      </c>
      <c r="O130" s="37" t="s">
        <v>75</v>
      </c>
      <c r="P130" s="37" t="s">
        <v>76</v>
      </c>
      <c r="Q130" s="42" t="s">
        <v>137</v>
      </c>
      <c r="R130" s="41">
        <v>2018</v>
      </c>
      <c r="S130" s="48"/>
      <c r="T130" s="45">
        <v>2018</v>
      </c>
      <c r="U130" s="56" t="s">
        <v>100</v>
      </c>
      <c r="V130" s="37"/>
      <c r="W130" s="37" t="s">
        <v>7883</v>
      </c>
      <c r="X130" s="48">
        <v>6</v>
      </c>
      <c r="Y130" s="48"/>
      <c r="Z130" s="42" t="s">
        <v>7883</v>
      </c>
      <c r="AA130" s="56" t="s">
        <v>7936</v>
      </c>
      <c r="AB130" s="48"/>
      <c r="AC130" s="42" t="s">
        <v>141</v>
      </c>
      <c r="AD130" s="49">
        <v>60</v>
      </c>
      <c r="AE130" s="50">
        <v>45128</v>
      </c>
      <c r="AF130" s="51">
        <v>46954</v>
      </c>
      <c r="AG130" s="40" t="s">
        <v>82</v>
      </c>
      <c r="AH130" s="40" t="s">
        <v>83</v>
      </c>
      <c r="AI130" s="42" t="s">
        <v>7937</v>
      </c>
      <c r="AJ130" s="40" t="s">
        <v>1338</v>
      </c>
      <c r="AK130" s="51" t="s">
        <v>6520</v>
      </c>
      <c r="AL130" s="42"/>
      <c r="AM130" s="42" t="s">
        <v>86</v>
      </c>
      <c r="AN130" s="42" t="s">
        <v>7044</v>
      </c>
      <c r="AO130" s="42" t="s">
        <v>88</v>
      </c>
      <c r="AP130" s="48" t="s">
        <v>454</v>
      </c>
      <c r="AQ130" s="41"/>
      <c r="AR130" s="51"/>
      <c r="AS130" s="42" t="s">
        <v>91</v>
      </c>
      <c r="AT130" s="37" t="s">
        <v>92</v>
      </c>
      <c r="AU130" s="37">
        <v>4416</v>
      </c>
      <c r="AV130" s="40"/>
      <c r="AW130" s="40"/>
      <c r="AX130" s="37"/>
      <c r="AY130" s="37"/>
      <c r="AZ130" s="37"/>
      <c r="BA130" s="40"/>
      <c r="BB130" s="40" t="s">
        <v>145</v>
      </c>
      <c r="BC130" s="40" t="s">
        <v>146</v>
      </c>
      <c r="BD130" s="42">
        <v>3001</v>
      </c>
      <c r="BE130" s="40"/>
      <c r="BF130" s="52"/>
      <c r="BG130" s="93" t="s">
        <v>405</v>
      </c>
      <c r="BH130" s="94"/>
      <c r="BI130" s="37"/>
      <c r="BJ130" s="198"/>
      <c r="BK130" s="99"/>
      <c r="BL130" s="95"/>
      <c r="BM130" s="95"/>
    </row>
    <row r="131" s="92" customFormat="1" ht="60" customHeight="1">
      <c r="A131" s="37"/>
      <c r="B131" s="37" t="s">
        <v>62</v>
      </c>
      <c r="C131" s="37" t="s">
        <v>63</v>
      </c>
      <c r="D131" s="56" t="s">
        <v>64</v>
      </c>
      <c r="E131" s="56" t="s">
        <v>1059</v>
      </c>
      <c r="F131" s="40" t="s">
        <v>7875</v>
      </c>
      <c r="G131" s="40" t="s">
        <v>1332</v>
      </c>
      <c r="H131" s="56" t="s">
        <v>7888</v>
      </c>
      <c r="I131" s="48" t="s">
        <v>461</v>
      </c>
      <c r="J131" s="40" t="s">
        <v>726</v>
      </c>
      <c r="K131" s="49" t="s">
        <v>463</v>
      </c>
      <c r="L131" s="49" t="s">
        <v>1868</v>
      </c>
      <c r="M131" s="49" t="s">
        <v>3520</v>
      </c>
      <c r="N131" s="49">
        <v>6082915</v>
      </c>
      <c r="O131" s="37" t="s">
        <v>75</v>
      </c>
      <c r="P131" s="37" t="s">
        <v>76</v>
      </c>
      <c r="Q131" s="42" t="s">
        <v>137</v>
      </c>
      <c r="R131" s="41">
        <v>2018</v>
      </c>
      <c r="S131" s="48"/>
      <c r="T131" s="45">
        <v>2018</v>
      </c>
      <c r="U131" s="56" t="s">
        <v>100</v>
      </c>
      <c r="V131" s="37"/>
      <c r="W131" s="37" t="s">
        <v>7883</v>
      </c>
      <c r="X131" s="48">
        <v>6</v>
      </c>
      <c r="Y131" s="48"/>
      <c r="Z131" s="42" t="s">
        <v>7883</v>
      </c>
      <c r="AA131" s="56" t="s">
        <v>7934</v>
      </c>
      <c r="AB131" s="48"/>
      <c r="AC131" s="42" t="s">
        <v>141</v>
      </c>
      <c r="AD131" s="49">
        <v>60</v>
      </c>
      <c r="AE131" s="50">
        <v>45128</v>
      </c>
      <c r="AF131" s="51">
        <v>46954</v>
      </c>
      <c r="AG131" s="40" t="s">
        <v>82</v>
      </c>
      <c r="AH131" s="40" t="s">
        <v>83</v>
      </c>
      <c r="AI131" s="42" t="s">
        <v>7938</v>
      </c>
      <c r="AJ131" s="40" t="s">
        <v>1338</v>
      </c>
      <c r="AK131" s="51" t="s">
        <v>6520</v>
      </c>
      <c r="AL131" s="42"/>
      <c r="AM131" s="42" t="s">
        <v>86</v>
      </c>
      <c r="AN131" s="42" t="s">
        <v>7044</v>
      </c>
      <c r="AO131" s="42" t="s">
        <v>88</v>
      </c>
      <c r="AP131" s="48" t="s">
        <v>454</v>
      </c>
      <c r="AQ131" s="41"/>
      <c r="AR131" s="51"/>
      <c r="AS131" s="42" t="s">
        <v>91</v>
      </c>
      <c r="AT131" s="37" t="s">
        <v>92</v>
      </c>
      <c r="AU131" s="37">
        <v>4417</v>
      </c>
      <c r="AV131" s="40"/>
      <c r="AW131" s="40"/>
      <c r="AX131" s="37"/>
      <c r="AY131" s="37"/>
      <c r="AZ131" s="37"/>
      <c r="BA131" s="40"/>
      <c r="BB131" s="40" t="s">
        <v>145</v>
      </c>
      <c r="BC131" s="40" t="s">
        <v>146</v>
      </c>
      <c r="BD131" s="42">
        <v>3001</v>
      </c>
      <c r="BE131" s="40"/>
      <c r="BF131" s="52"/>
      <c r="BG131" s="93" t="s">
        <v>405</v>
      </c>
      <c r="BH131" s="94"/>
      <c r="BI131" s="37"/>
      <c r="BJ131" s="198"/>
      <c r="BK131" s="99"/>
      <c r="BL131" s="95"/>
      <c r="BM131" s="95"/>
    </row>
    <row r="132" s="92" customFormat="1" ht="60" customHeight="1">
      <c r="A132" s="37"/>
      <c r="B132" s="37" t="s">
        <v>62</v>
      </c>
      <c r="C132" s="37" t="s">
        <v>63</v>
      </c>
      <c r="D132" s="56" t="s">
        <v>64</v>
      </c>
      <c r="E132" s="56" t="s">
        <v>1059</v>
      </c>
      <c r="F132" s="40" t="s">
        <v>7875</v>
      </c>
      <c r="G132" s="40" t="s">
        <v>7890</v>
      </c>
      <c r="H132" s="56" t="s">
        <v>7891</v>
      </c>
      <c r="I132" s="48" t="s">
        <v>469</v>
      </c>
      <c r="J132" s="40" t="s">
        <v>7877</v>
      </c>
      <c r="K132" s="49" t="s">
        <v>471</v>
      </c>
      <c r="L132" s="49" t="s">
        <v>1452</v>
      </c>
      <c r="M132" s="49" t="s">
        <v>7878</v>
      </c>
      <c r="N132" s="49">
        <v>2445546</v>
      </c>
      <c r="O132" s="37" t="s">
        <v>1098</v>
      </c>
      <c r="P132" s="37" t="s">
        <v>76</v>
      </c>
      <c r="Q132" s="42" t="s">
        <v>77</v>
      </c>
      <c r="R132" s="41" t="s">
        <v>3278</v>
      </c>
      <c r="S132" s="48">
        <v>8</v>
      </c>
      <c r="T132" s="45">
        <v>46234.599999999999</v>
      </c>
      <c r="U132" s="56" t="s">
        <v>78</v>
      </c>
      <c r="V132" s="37"/>
      <c r="W132" s="42" t="s">
        <v>81</v>
      </c>
      <c r="X132" s="48">
        <v>50</v>
      </c>
      <c r="Y132" s="48"/>
      <c r="Z132" s="42" t="s">
        <v>81</v>
      </c>
      <c r="AA132" s="56" t="s">
        <v>7879</v>
      </c>
      <c r="AB132" s="48"/>
      <c r="AC132" s="42" t="s">
        <v>141</v>
      </c>
      <c r="AD132" s="49">
        <v>48</v>
      </c>
      <c r="AE132" s="50">
        <v>44756</v>
      </c>
      <c r="AF132" s="51">
        <v>46216</v>
      </c>
      <c r="AG132" s="40" t="s">
        <v>82</v>
      </c>
      <c r="AH132" s="40" t="s">
        <v>83</v>
      </c>
      <c r="AI132" s="42" t="s">
        <v>7939</v>
      </c>
      <c r="AJ132" s="40" t="s">
        <v>1338</v>
      </c>
      <c r="AK132" s="51" t="s">
        <v>6520</v>
      </c>
      <c r="AL132" s="42"/>
      <c r="AM132" s="42" t="s">
        <v>86</v>
      </c>
      <c r="AN132" s="42" t="s">
        <v>7044</v>
      </c>
      <c r="AO132" s="42" t="s">
        <v>88</v>
      </c>
      <c r="AP132" s="48" t="s">
        <v>7881</v>
      </c>
      <c r="AQ132" s="41"/>
      <c r="AR132" s="51"/>
      <c r="AS132" s="42" t="s">
        <v>91</v>
      </c>
      <c r="AT132" s="37" t="s">
        <v>92</v>
      </c>
      <c r="AU132" s="37">
        <v>4418</v>
      </c>
      <c r="AV132" s="40"/>
      <c r="AW132" s="40"/>
      <c r="AX132" s="37"/>
      <c r="AY132" s="37"/>
      <c r="AZ132" s="37"/>
      <c r="BA132" s="40"/>
      <c r="BB132" s="40" t="s">
        <v>93</v>
      </c>
      <c r="BC132" s="40" t="s">
        <v>94</v>
      </c>
      <c r="BD132" s="42">
        <v>3201</v>
      </c>
      <c r="BE132" s="40"/>
      <c r="BF132" s="52"/>
      <c r="BG132" s="93" t="s">
        <v>3458</v>
      </c>
      <c r="BH132" s="94"/>
      <c r="BI132" s="37"/>
      <c r="BJ132" s="198"/>
      <c r="BK132" s="99"/>
      <c r="BL132" s="95"/>
      <c r="BM132" s="95"/>
    </row>
    <row r="133" s="92" customFormat="1" ht="60" customHeight="1">
      <c r="A133" s="37"/>
      <c r="B133" s="37" t="s">
        <v>62</v>
      </c>
      <c r="C133" s="37" t="s">
        <v>63</v>
      </c>
      <c r="D133" s="56" t="s">
        <v>64</v>
      </c>
      <c r="E133" s="56" t="s">
        <v>1059</v>
      </c>
      <c r="F133" s="40" t="s">
        <v>7940</v>
      </c>
      <c r="G133" s="40" t="s">
        <v>7894</v>
      </c>
      <c r="H133" s="56" t="s">
        <v>7895</v>
      </c>
      <c r="I133" s="48" t="s">
        <v>371</v>
      </c>
      <c r="J133" s="40" t="s">
        <v>372</v>
      </c>
      <c r="K133" s="49" t="s">
        <v>318</v>
      </c>
      <c r="L133" s="49" t="s">
        <v>319</v>
      </c>
      <c r="M133" s="49" t="s">
        <v>7896</v>
      </c>
      <c r="N133" s="49">
        <v>4802796</v>
      </c>
      <c r="O133" s="37" t="s">
        <v>374</v>
      </c>
      <c r="P133" s="37" t="s">
        <v>76</v>
      </c>
      <c r="Q133" s="42" t="s">
        <v>289</v>
      </c>
      <c r="R133" s="41" t="s">
        <v>3278</v>
      </c>
      <c r="S133" s="48">
        <v>12</v>
      </c>
      <c r="T133" s="45">
        <v>47695.400000000001</v>
      </c>
      <c r="U133" s="56" t="s">
        <v>7897</v>
      </c>
      <c r="V133" s="37" t="s">
        <v>325</v>
      </c>
      <c r="W133" s="37" t="s">
        <v>325</v>
      </c>
      <c r="X133" s="48">
        <v>1250</v>
      </c>
      <c r="Y133" s="48" t="s">
        <v>325</v>
      </c>
      <c r="Z133" s="42" t="s">
        <v>325</v>
      </c>
      <c r="AA133" s="56" t="s">
        <v>7898</v>
      </c>
      <c r="AB133" s="48" t="s">
        <v>325</v>
      </c>
      <c r="AC133" s="42" t="s">
        <v>325</v>
      </c>
      <c r="AD133" s="49">
        <v>48</v>
      </c>
      <c r="AE133" s="50">
        <v>44756</v>
      </c>
      <c r="AF133" s="51">
        <v>46216</v>
      </c>
      <c r="AG133" s="40" t="s">
        <v>82</v>
      </c>
      <c r="AH133" s="40" t="s">
        <v>83</v>
      </c>
      <c r="AI133" s="42" t="s">
        <v>7941</v>
      </c>
      <c r="AJ133" s="40" t="s">
        <v>1338</v>
      </c>
      <c r="AK133" s="51" t="s">
        <v>6520</v>
      </c>
      <c r="AL133" s="42"/>
      <c r="AM133" s="42" t="s">
        <v>86</v>
      </c>
      <c r="AN133" s="42" t="s">
        <v>7044</v>
      </c>
      <c r="AO133" s="42" t="s">
        <v>88</v>
      </c>
      <c r="AP133" s="48" t="s">
        <v>7900</v>
      </c>
      <c r="AQ133" s="41"/>
      <c r="AR133" s="51"/>
      <c r="AS133" s="42" t="s">
        <v>91</v>
      </c>
      <c r="AT133" s="37" t="s">
        <v>92</v>
      </c>
      <c r="AU133" s="37">
        <v>4421</v>
      </c>
      <c r="AV133" s="40"/>
      <c r="AW133" s="40"/>
      <c r="AX133" s="37"/>
      <c r="AY133" s="37"/>
      <c r="AZ133" s="37"/>
      <c r="BA133" s="40"/>
      <c r="BB133" s="40" t="s">
        <v>329</v>
      </c>
      <c r="BC133" s="40" t="s">
        <v>298</v>
      </c>
      <c r="BD133" s="42">
        <v>2971</v>
      </c>
      <c r="BE133" s="40"/>
      <c r="BF133" s="52"/>
      <c r="BG133" s="93" t="s">
        <v>3458</v>
      </c>
      <c r="BH133" s="94"/>
      <c r="BI133" s="37"/>
      <c r="BJ133" s="198"/>
      <c r="BK133" s="99"/>
      <c r="BL133" s="95"/>
      <c r="BM133" s="95"/>
    </row>
    <row r="134" s="47" customFormat="1" ht="60" customHeight="1">
      <c r="B134" s="37" t="s">
        <v>62</v>
      </c>
      <c r="C134" s="37" t="s">
        <v>63</v>
      </c>
      <c r="D134" s="56" t="s">
        <v>64</v>
      </c>
      <c r="E134" s="56" t="s">
        <v>6502</v>
      </c>
      <c r="F134" s="40" t="s">
        <v>6503</v>
      </c>
      <c r="G134" s="47" t="s">
        <v>7942</v>
      </c>
      <c r="H134" s="47" t="s">
        <v>7943</v>
      </c>
      <c r="I134" s="48" t="s">
        <v>469</v>
      </c>
      <c r="J134" s="40" t="s">
        <v>470</v>
      </c>
      <c r="K134" s="49" t="s">
        <v>471</v>
      </c>
      <c r="L134" s="49" t="s">
        <v>656</v>
      </c>
      <c r="M134" s="40" t="s">
        <v>748</v>
      </c>
      <c r="N134" s="49">
        <v>2513308</v>
      </c>
      <c r="O134" s="37" t="s">
        <v>474</v>
      </c>
      <c r="P134" s="37" t="s">
        <v>76</v>
      </c>
      <c r="Q134" s="42" t="s">
        <v>77</v>
      </c>
      <c r="R134" s="50">
        <v>43769</v>
      </c>
      <c r="S134" s="48">
        <v>8</v>
      </c>
      <c r="T134" s="45">
        <f t="shared" ref="T134:T146" si="211">R134+S134*365.2</f>
        <v>46690.599999999999</v>
      </c>
      <c r="U134" s="46" t="s">
        <v>78</v>
      </c>
      <c r="V134" s="47" t="str">
        <f t="shared" ref="V134:W136" si="212">IF(Y134="","",Y134)</f>
        <v/>
      </c>
      <c r="W134" s="47" t="str">
        <f t="shared" si="212"/>
        <v>°С</v>
      </c>
      <c r="X134" s="48">
        <v>100</v>
      </c>
      <c r="Y134" s="48"/>
      <c r="Z134" s="42" t="s">
        <v>79</v>
      </c>
      <c r="AA134" s="56" t="s">
        <v>475</v>
      </c>
      <c r="AB134" s="48"/>
      <c r="AC134" s="42" t="s">
        <v>81</v>
      </c>
      <c r="AD134" s="49">
        <v>60</v>
      </c>
      <c r="AE134" s="50">
        <v>43769</v>
      </c>
      <c r="AF134" s="51">
        <f t="shared" ref="AF134:AF146" si="213">IF(AD134=0,0,IF(AE134="","",EDATE(AE134,AD134)-DAY(1)))</f>
        <v>45595</v>
      </c>
      <c r="AG134" s="51" t="s">
        <v>82</v>
      </c>
      <c r="AH134" s="51" t="s">
        <v>6410</v>
      </c>
      <c r="AI134" s="42" t="s">
        <v>7944</v>
      </c>
      <c r="AJ134" s="40" t="s">
        <v>6478</v>
      </c>
      <c r="AK134" s="51" t="str">
        <f t="shared" ref="AK134:AK146" ca="1" si="214">IF(AE134=0,"нет данных",IF(TODAY()&lt;AF134-30,"поверен",IF(TODAY()&gt;AF134,"ЗАМЕНИТЬ","ПРОСРОЧЕН")))</f>
        <v>ЗАМЕНИТЬ</v>
      </c>
      <c r="AL134" s="42"/>
      <c r="AM134" s="42" t="s">
        <v>86</v>
      </c>
      <c r="AN134" s="42" t="s">
        <v>7044</v>
      </c>
      <c r="AO134" s="42" t="s">
        <v>88</v>
      </c>
      <c r="AP134" s="48" t="s">
        <v>7945</v>
      </c>
      <c r="AQ134" s="41" t="s">
        <v>7946</v>
      </c>
      <c r="AR134" s="51"/>
      <c r="AS134" s="42" t="s">
        <v>91</v>
      </c>
      <c r="AT134" s="37" t="s">
        <v>92</v>
      </c>
      <c r="AU134" s="37"/>
      <c r="AV134" s="41" t="s">
        <v>7946</v>
      </c>
      <c r="AW134" s="40"/>
      <c r="AX134" s="37"/>
      <c r="AY134" s="37"/>
      <c r="AZ134" s="37"/>
      <c r="BA134" s="40"/>
      <c r="BB134" s="40" t="s">
        <v>93</v>
      </c>
      <c r="BC134" s="40" t="s">
        <v>94</v>
      </c>
      <c r="BD134" s="42">
        <v>3201</v>
      </c>
      <c r="BE134" s="40"/>
      <c r="BF134" s="52"/>
      <c r="BH134" s="54"/>
      <c r="BI134" s="41" t="s">
        <v>300</v>
      </c>
      <c r="BJ134" s="1210" t="s">
        <v>3470</v>
      </c>
      <c r="BK134" s="47" t="s">
        <v>2711</v>
      </c>
      <c r="BL134" s="125"/>
      <c r="BM134" s="125"/>
      <c r="BN134" s="1211"/>
    </row>
    <row r="135" s="47" customFormat="1" ht="60" customHeight="1">
      <c r="B135" s="37" t="s">
        <v>62</v>
      </c>
      <c r="C135" s="37" t="s">
        <v>63</v>
      </c>
      <c r="D135" s="56" t="s">
        <v>64</v>
      </c>
      <c r="E135" s="56" t="s">
        <v>6502</v>
      </c>
      <c r="F135" s="40" t="s">
        <v>6503</v>
      </c>
      <c r="G135" s="47" t="s">
        <v>7947</v>
      </c>
      <c r="H135" s="47" t="s">
        <v>7948</v>
      </c>
      <c r="I135" s="48" t="s">
        <v>469</v>
      </c>
      <c r="J135" s="40" t="s">
        <v>470</v>
      </c>
      <c r="K135" s="49" t="s">
        <v>471</v>
      </c>
      <c r="L135" s="49" t="s">
        <v>656</v>
      </c>
      <c r="M135" s="40" t="s">
        <v>748</v>
      </c>
      <c r="N135" s="49">
        <v>2513309</v>
      </c>
      <c r="O135" s="37" t="s">
        <v>474</v>
      </c>
      <c r="P135" s="37" t="s">
        <v>76</v>
      </c>
      <c r="Q135" s="42" t="s">
        <v>77</v>
      </c>
      <c r="R135" s="50">
        <v>43775</v>
      </c>
      <c r="S135" s="48">
        <v>8</v>
      </c>
      <c r="T135" s="45">
        <f t="shared" si="211"/>
        <v>46696.599999999999</v>
      </c>
      <c r="U135" s="46" t="s">
        <v>78</v>
      </c>
      <c r="V135" s="47" t="str">
        <f t="shared" si="212"/>
        <v/>
      </c>
      <c r="W135" s="47" t="str">
        <f t="shared" si="212"/>
        <v>°С</v>
      </c>
      <c r="X135" s="48">
        <v>100</v>
      </c>
      <c r="Y135" s="48"/>
      <c r="Z135" s="42" t="s">
        <v>79</v>
      </c>
      <c r="AA135" s="56" t="s">
        <v>475</v>
      </c>
      <c r="AB135" s="48"/>
      <c r="AC135" s="42" t="s">
        <v>81</v>
      </c>
      <c r="AD135" s="49">
        <v>60</v>
      </c>
      <c r="AE135" s="50">
        <v>43775</v>
      </c>
      <c r="AF135" s="51">
        <f t="shared" si="213"/>
        <v>45601</v>
      </c>
      <c r="AG135" s="51" t="s">
        <v>82</v>
      </c>
      <c r="AH135" s="51" t="s">
        <v>6410</v>
      </c>
      <c r="AI135" s="42" t="s">
        <v>7949</v>
      </c>
      <c r="AJ135" s="40" t="s">
        <v>6478</v>
      </c>
      <c r="AK135" s="51" t="str">
        <f t="shared" ca="1" si="214"/>
        <v>ЗАМЕНИТЬ</v>
      </c>
      <c r="AL135" s="42"/>
      <c r="AM135" s="42" t="s">
        <v>86</v>
      </c>
      <c r="AN135" s="42" t="s">
        <v>7044</v>
      </c>
      <c r="AO135" s="42" t="s">
        <v>88</v>
      </c>
      <c r="AP135" s="48" t="s">
        <v>7945</v>
      </c>
      <c r="AQ135" s="41" t="s">
        <v>7946</v>
      </c>
      <c r="AR135" s="51"/>
      <c r="AS135" s="42" t="s">
        <v>91</v>
      </c>
      <c r="AT135" s="37" t="s">
        <v>92</v>
      </c>
      <c r="AU135" s="37"/>
      <c r="AV135" s="41" t="s">
        <v>7946</v>
      </c>
      <c r="AW135" s="40"/>
      <c r="AX135" s="37"/>
      <c r="AY135" s="37"/>
      <c r="AZ135" s="37"/>
      <c r="BA135" s="40"/>
      <c r="BB135" s="40" t="s">
        <v>93</v>
      </c>
      <c r="BC135" s="40" t="s">
        <v>94</v>
      </c>
      <c r="BD135" s="42">
        <v>3201</v>
      </c>
      <c r="BE135" s="40"/>
      <c r="BF135" s="52"/>
      <c r="BH135" s="54"/>
      <c r="BI135" s="41" t="s">
        <v>300</v>
      </c>
      <c r="BJ135" s="1210" t="s">
        <v>3470</v>
      </c>
      <c r="BK135" s="47" t="s">
        <v>2711</v>
      </c>
      <c r="BL135" s="125"/>
      <c r="BM135" s="125"/>
      <c r="BN135" s="1211"/>
    </row>
    <row r="136" s="47" customFormat="1" ht="60" customHeight="1">
      <c r="B136" s="37" t="s">
        <v>62</v>
      </c>
      <c r="C136" s="37" t="s">
        <v>63</v>
      </c>
      <c r="D136" s="56" t="s">
        <v>64</v>
      </c>
      <c r="E136" s="56" t="s">
        <v>6502</v>
      </c>
      <c r="F136" s="40" t="s">
        <v>6503</v>
      </c>
      <c r="G136" s="47" t="s">
        <v>7950</v>
      </c>
      <c r="H136" s="47" t="s">
        <v>7951</v>
      </c>
      <c r="I136" s="48" t="s">
        <v>469</v>
      </c>
      <c r="J136" s="40" t="s">
        <v>470</v>
      </c>
      <c r="K136" s="49" t="s">
        <v>471</v>
      </c>
      <c r="L136" s="49" t="s">
        <v>656</v>
      </c>
      <c r="M136" s="40" t="s">
        <v>748</v>
      </c>
      <c r="N136" s="49">
        <v>2513498</v>
      </c>
      <c r="O136" s="37" t="s">
        <v>474</v>
      </c>
      <c r="P136" s="37" t="s">
        <v>76</v>
      </c>
      <c r="Q136" s="42" t="s">
        <v>77</v>
      </c>
      <c r="R136" s="50">
        <v>43775</v>
      </c>
      <c r="S136" s="48">
        <v>8</v>
      </c>
      <c r="T136" s="45">
        <f t="shared" si="211"/>
        <v>46696.599999999999</v>
      </c>
      <c r="U136" s="46" t="s">
        <v>78</v>
      </c>
      <c r="V136" s="47" t="str">
        <f t="shared" si="212"/>
        <v/>
      </c>
      <c r="W136" s="47" t="str">
        <f t="shared" si="212"/>
        <v>°С</v>
      </c>
      <c r="X136" s="48">
        <v>100</v>
      </c>
      <c r="Y136" s="48"/>
      <c r="Z136" s="42" t="s">
        <v>79</v>
      </c>
      <c r="AA136" s="56" t="s">
        <v>475</v>
      </c>
      <c r="AB136" s="48"/>
      <c r="AC136" s="42" t="s">
        <v>81</v>
      </c>
      <c r="AD136" s="49">
        <v>60</v>
      </c>
      <c r="AE136" s="50">
        <v>43775</v>
      </c>
      <c r="AF136" s="51">
        <f t="shared" si="213"/>
        <v>45601</v>
      </c>
      <c r="AG136" s="51" t="s">
        <v>82</v>
      </c>
      <c r="AH136" s="51" t="s">
        <v>6410</v>
      </c>
      <c r="AI136" s="42" t="s">
        <v>7952</v>
      </c>
      <c r="AJ136" s="40" t="s">
        <v>6478</v>
      </c>
      <c r="AK136" s="51" t="str">
        <f t="shared" ca="1" si="214"/>
        <v>ЗАМЕНИТЬ</v>
      </c>
      <c r="AL136" s="42"/>
      <c r="AM136" s="42" t="s">
        <v>86</v>
      </c>
      <c r="AN136" s="42" t="s">
        <v>7044</v>
      </c>
      <c r="AO136" s="42" t="s">
        <v>88</v>
      </c>
      <c r="AP136" s="48" t="s">
        <v>7945</v>
      </c>
      <c r="AQ136" s="41" t="s">
        <v>7946</v>
      </c>
      <c r="AR136" s="51"/>
      <c r="AS136" s="42" t="s">
        <v>91</v>
      </c>
      <c r="AT136" s="37" t="s">
        <v>92</v>
      </c>
      <c r="AU136" s="37"/>
      <c r="AV136" s="41" t="s">
        <v>7946</v>
      </c>
      <c r="AW136" s="40"/>
      <c r="AX136" s="37"/>
      <c r="AY136" s="37"/>
      <c r="AZ136" s="37"/>
      <c r="BA136" s="40"/>
      <c r="BB136" s="40" t="s">
        <v>93</v>
      </c>
      <c r="BC136" s="40" t="s">
        <v>94</v>
      </c>
      <c r="BD136" s="42">
        <v>3201</v>
      </c>
      <c r="BE136" s="40"/>
      <c r="BF136" s="52"/>
      <c r="BH136" s="54"/>
      <c r="BI136" s="41" t="s">
        <v>300</v>
      </c>
      <c r="BJ136" s="1210" t="s">
        <v>3470</v>
      </c>
      <c r="BK136" s="47" t="s">
        <v>2711</v>
      </c>
      <c r="BL136" s="125"/>
      <c r="BM136" s="125"/>
      <c r="BN136" s="1211"/>
    </row>
    <row r="137" s="98" customFormat="1" ht="60" customHeight="1">
      <c r="A137" s="37"/>
      <c r="B137" s="37" t="s">
        <v>62</v>
      </c>
      <c r="C137" s="37" t="s">
        <v>63</v>
      </c>
      <c r="D137" s="56" t="s">
        <v>64</v>
      </c>
      <c r="E137" s="56" t="s">
        <v>6502</v>
      </c>
      <c r="F137" s="40" t="s">
        <v>6503</v>
      </c>
      <c r="G137" s="40" t="s">
        <v>7953</v>
      </c>
      <c r="H137" s="56" t="s">
        <v>7954</v>
      </c>
      <c r="I137" s="48" t="s">
        <v>1782</v>
      </c>
      <c r="J137" s="40" t="s">
        <v>1783</v>
      </c>
      <c r="K137" s="49" t="s">
        <v>1784</v>
      </c>
      <c r="L137" s="49" t="s">
        <v>1785</v>
      </c>
      <c r="M137" s="49" t="s">
        <v>7955</v>
      </c>
      <c r="N137" s="49">
        <v>1367</v>
      </c>
      <c r="O137" s="37" t="s">
        <v>1788</v>
      </c>
      <c r="P137" s="37" t="s">
        <v>76</v>
      </c>
      <c r="Q137" s="42" t="s">
        <v>289</v>
      </c>
      <c r="R137" s="91">
        <v>43861</v>
      </c>
      <c r="S137" s="48">
        <v>14</v>
      </c>
      <c r="T137" s="45">
        <f t="shared" si="211"/>
        <v>48973.800000000003</v>
      </c>
      <c r="U137" s="56" t="s">
        <v>7956</v>
      </c>
      <c r="V137" s="37"/>
      <c r="W137" s="37" t="str">
        <f t="shared" ref="W137:W142" si="215">IF(Z137="","",Z137)</f>
        <v>м</v>
      </c>
      <c r="X137" s="48" t="s">
        <v>7957</v>
      </c>
      <c r="Y137" s="48"/>
      <c r="Z137" s="42" t="s">
        <v>325</v>
      </c>
      <c r="AA137" s="56" t="s">
        <v>485</v>
      </c>
      <c r="AB137" s="48" t="s">
        <v>325</v>
      </c>
      <c r="AC137" s="42" t="s">
        <v>325</v>
      </c>
      <c r="AD137" s="49">
        <v>24</v>
      </c>
      <c r="AE137" s="50">
        <v>45203</v>
      </c>
      <c r="AF137" s="51">
        <f t="shared" si="213"/>
        <v>45933</v>
      </c>
      <c r="AG137" s="51" t="s">
        <v>1480</v>
      </c>
      <c r="AH137" s="51" t="s">
        <v>83</v>
      </c>
      <c r="AI137" s="42" t="s">
        <v>7958</v>
      </c>
      <c r="AJ137" s="40" t="s">
        <v>143</v>
      </c>
      <c r="AK137" s="51" t="str">
        <f t="shared" ca="1" si="214"/>
        <v>ПРОСРОЧЕН</v>
      </c>
      <c r="AL137" s="42"/>
      <c r="AM137" s="42" t="s">
        <v>86</v>
      </c>
      <c r="AN137" s="42" t="s">
        <v>7044</v>
      </c>
      <c r="AO137" s="42" t="s">
        <v>88</v>
      </c>
      <c r="AP137" s="48" t="s">
        <v>7959</v>
      </c>
      <c r="AQ137" s="41" t="s">
        <v>7946</v>
      </c>
      <c r="AR137" s="51"/>
      <c r="AS137" s="42" t="s">
        <v>91</v>
      </c>
      <c r="AT137" s="37" t="s">
        <v>385</v>
      </c>
      <c r="AU137" s="37"/>
      <c r="AV137" s="41" t="s">
        <v>7946</v>
      </c>
      <c r="AW137" s="40"/>
      <c r="AX137" s="37"/>
      <c r="AY137" s="37"/>
      <c r="AZ137" s="37"/>
      <c r="BA137" s="40"/>
      <c r="BB137" s="40" t="s">
        <v>329</v>
      </c>
      <c r="BC137" s="40" t="s">
        <v>298</v>
      </c>
      <c r="BD137" s="42">
        <v>2971</v>
      </c>
      <c r="BE137" s="40"/>
      <c r="BF137" s="52"/>
      <c r="BG137" s="37"/>
      <c r="BH137" s="99"/>
      <c r="BI137" s="41" t="s">
        <v>1792</v>
      </c>
      <c r="BJ137" s="1209" t="s">
        <v>1344</v>
      </c>
      <c r="BK137" s="41" t="s">
        <v>302</v>
      </c>
      <c r="BL137" s="1" t="s">
        <v>7960</v>
      </c>
      <c r="BM137" s="1"/>
    </row>
    <row r="138" s="98" customFormat="1" ht="60" customHeight="1">
      <c r="A138" s="37"/>
      <c r="B138" s="37" t="s">
        <v>62</v>
      </c>
      <c r="C138" s="37" t="s">
        <v>63</v>
      </c>
      <c r="D138" s="56" t="s">
        <v>64</v>
      </c>
      <c r="E138" s="56" t="s">
        <v>6502</v>
      </c>
      <c r="F138" s="40" t="s">
        <v>6503</v>
      </c>
      <c r="G138" s="40" t="s">
        <v>7961</v>
      </c>
      <c r="H138" s="56" t="s">
        <v>7962</v>
      </c>
      <c r="I138" s="48" t="s">
        <v>1782</v>
      </c>
      <c r="J138" s="40" t="s">
        <v>1783</v>
      </c>
      <c r="K138" s="49" t="s">
        <v>1784</v>
      </c>
      <c r="L138" s="49" t="s">
        <v>1785</v>
      </c>
      <c r="M138" s="49" t="s">
        <v>7955</v>
      </c>
      <c r="N138" s="49">
        <v>1366</v>
      </c>
      <c r="O138" s="37" t="s">
        <v>1788</v>
      </c>
      <c r="P138" s="37" t="s">
        <v>76</v>
      </c>
      <c r="Q138" s="42" t="s">
        <v>289</v>
      </c>
      <c r="R138" s="91">
        <v>43861</v>
      </c>
      <c r="S138" s="48">
        <v>14</v>
      </c>
      <c r="T138" s="45">
        <f t="shared" si="211"/>
        <v>48973.800000000003</v>
      </c>
      <c r="U138" s="56" t="s">
        <v>7956</v>
      </c>
      <c r="V138" s="37"/>
      <c r="W138" s="37" t="str">
        <f t="shared" si="215"/>
        <v>м</v>
      </c>
      <c r="X138" s="48" t="s">
        <v>7957</v>
      </c>
      <c r="Y138" s="48"/>
      <c r="Z138" s="42" t="s">
        <v>325</v>
      </c>
      <c r="AA138" s="56" t="s">
        <v>485</v>
      </c>
      <c r="AB138" s="48" t="s">
        <v>325</v>
      </c>
      <c r="AC138" s="42" t="s">
        <v>325</v>
      </c>
      <c r="AD138" s="49">
        <v>24</v>
      </c>
      <c r="AE138" s="50">
        <v>45203</v>
      </c>
      <c r="AF138" s="51">
        <f t="shared" si="213"/>
        <v>45933</v>
      </c>
      <c r="AG138" s="51" t="s">
        <v>1480</v>
      </c>
      <c r="AH138" s="51" t="s">
        <v>83</v>
      </c>
      <c r="AI138" s="42" t="s">
        <v>7963</v>
      </c>
      <c r="AJ138" s="40" t="s">
        <v>143</v>
      </c>
      <c r="AK138" s="51" t="str">
        <f t="shared" ca="1" si="214"/>
        <v>ПРОСРОЧЕН</v>
      </c>
      <c r="AL138" s="42"/>
      <c r="AM138" s="42" t="s">
        <v>86</v>
      </c>
      <c r="AN138" s="42" t="s">
        <v>7044</v>
      </c>
      <c r="AO138" s="42" t="s">
        <v>88</v>
      </c>
      <c r="AP138" s="48" t="s">
        <v>7959</v>
      </c>
      <c r="AQ138" s="41" t="s">
        <v>7946</v>
      </c>
      <c r="AR138" s="51"/>
      <c r="AS138" s="42" t="s">
        <v>91</v>
      </c>
      <c r="AT138" s="37" t="s">
        <v>385</v>
      </c>
      <c r="AU138" s="37"/>
      <c r="AV138" s="41" t="s">
        <v>7946</v>
      </c>
      <c r="AW138" s="40"/>
      <c r="AX138" s="37"/>
      <c r="AY138" s="37"/>
      <c r="AZ138" s="37"/>
      <c r="BA138" s="40"/>
      <c r="BB138" s="40" t="s">
        <v>329</v>
      </c>
      <c r="BC138" s="40" t="s">
        <v>298</v>
      </c>
      <c r="BD138" s="42">
        <v>2971</v>
      </c>
      <c r="BE138" s="40"/>
      <c r="BF138" s="52"/>
      <c r="BG138" s="37"/>
      <c r="BH138" s="99"/>
      <c r="BI138" s="41" t="s">
        <v>1792</v>
      </c>
      <c r="BJ138" s="1209" t="s">
        <v>1344</v>
      </c>
      <c r="BK138" s="41" t="s">
        <v>302</v>
      </c>
      <c r="BL138" s="1" t="s">
        <v>7960</v>
      </c>
      <c r="BM138" s="1"/>
    </row>
    <row r="139" s="36" customFormat="1" ht="60" customHeight="1">
      <c r="A139" s="37"/>
      <c r="B139" s="37" t="s">
        <v>62</v>
      </c>
      <c r="C139" s="37" t="s">
        <v>63</v>
      </c>
      <c r="D139" s="56" t="s">
        <v>64</v>
      </c>
      <c r="E139" s="56" t="s">
        <v>6502</v>
      </c>
      <c r="F139" s="40" t="s">
        <v>6503</v>
      </c>
      <c r="G139" s="40" t="s">
        <v>7964</v>
      </c>
      <c r="H139" s="56" t="s">
        <v>7965</v>
      </c>
      <c r="I139" s="48" t="s">
        <v>461</v>
      </c>
      <c r="J139" s="40" t="s">
        <v>730</v>
      </c>
      <c r="K139" s="49" t="s">
        <v>463</v>
      </c>
      <c r="L139" s="49" t="s">
        <v>464</v>
      </c>
      <c r="M139" s="40" t="s">
        <v>7966</v>
      </c>
      <c r="N139" s="49">
        <v>6133715</v>
      </c>
      <c r="O139" s="37" t="s">
        <v>5830</v>
      </c>
      <c r="P139" s="37" t="s">
        <v>76</v>
      </c>
      <c r="Q139" s="42" t="s">
        <v>137</v>
      </c>
      <c r="R139" s="96">
        <v>43775</v>
      </c>
      <c r="S139" s="48">
        <v>15</v>
      </c>
      <c r="T139" s="45">
        <f t="shared" si="211"/>
        <v>49253</v>
      </c>
      <c r="U139" s="56" t="s">
        <v>100</v>
      </c>
      <c r="V139" s="47" t="s">
        <v>325</v>
      </c>
      <c r="W139" s="47" t="str">
        <f t="shared" si="215"/>
        <v>Па</v>
      </c>
      <c r="X139" s="48">
        <v>10</v>
      </c>
      <c r="Y139" s="48" t="s">
        <v>325</v>
      </c>
      <c r="Z139" s="42" t="s">
        <v>139</v>
      </c>
      <c r="AA139" s="56" t="s">
        <v>3512</v>
      </c>
      <c r="AB139" s="48"/>
      <c r="AC139" s="42" t="s">
        <v>141</v>
      </c>
      <c r="AD139" s="49">
        <v>60</v>
      </c>
      <c r="AE139" s="96">
        <v>43775</v>
      </c>
      <c r="AF139" s="51">
        <f t="shared" si="213"/>
        <v>45601</v>
      </c>
      <c r="AG139" s="51" t="s">
        <v>82</v>
      </c>
      <c r="AH139" s="51" t="s">
        <v>6410</v>
      </c>
      <c r="AI139" s="42" t="s">
        <v>7967</v>
      </c>
      <c r="AJ139" s="37" t="s">
        <v>374</v>
      </c>
      <c r="AK139" s="51" t="str">
        <f t="shared" ca="1" si="214"/>
        <v>ЗАМЕНИТЬ</v>
      </c>
      <c r="AL139" s="42"/>
      <c r="AM139" s="42" t="s">
        <v>86</v>
      </c>
      <c r="AN139" s="42" t="s">
        <v>7044</v>
      </c>
      <c r="AO139" s="42" t="s">
        <v>88</v>
      </c>
      <c r="AP139" s="48" t="s">
        <v>7968</v>
      </c>
      <c r="AQ139" s="41" t="s">
        <v>7946</v>
      </c>
      <c r="AR139" s="51"/>
      <c r="AS139" s="42" t="s">
        <v>91</v>
      </c>
      <c r="AT139" s="37" t="s">
        <v>385</v>
      </c>
      <c r="AU139" s="37"/>
      <c r="AV139" s="41" t="s">
        <v>7946</v>
      </c>
      <c r="AW139" s="40"/>
      <c r="AX139" s="37"/>
      <c r="AY139" s="37"/>
      <c r="AZ139" s="37"/>
      <c r="BA139" s="40"/>
      <c r="BB139" s="40" t="s">
        <v>145</v>
      </c>
      <c r="BC139" s="40" t="s">
        <v>146</v>
      </c>
      <c r="BD139" s="42">
        <v>3001</v>
      </c>
      <c r="BE139" s="40"/>
      <c r="BF139" s="52"/>
      <c r="BG139" s="47"/>
      <c r="BH139" s="54"/>
      <c r="BI139" s="41" t="s">
        <v>5090</v>
      </c>
      <c r="BJ139" s="1210" t="s">
        <v>1339</v>
      </c>
      <c r="BK139" s="47" t="s">
        <v>1340</v>
      </c>
      <c r="BL139" s="55"/>
      <c r="BM139" s="55"/>
    </row>
    <row r="140" s="36" customFormat="1" ht="60" customHeight="1">
      <c r="A140" s="37"/>
      <c r="B140" s="37" t="s">
        <v>62</v>
      </c>
      <c r="C140" s="37" t="s">
        <v>63</v>
      </c>
      <c r="D140" s="56" t="s">
        <v>64</v>
      </c>
      <c r="E140" s="56" t="s">
        <v>6502</v>
      </c>
      <c r="F140" s="40" t="s">
        <v>6503</v>
      </c>
      <c r="G140" s="40" t="s">
        <v>7969</v>
      </c>
      <c r="H140" s="56" t="s">
        <v>7970</v>
      </c>
      <c r="I140" s="48" t="s">
        <v>461</v>
      </c>
      <c r="J140" s="40" t="s">
        <v>730</v>
      </c>
      <c r="K140" s="49" t="s">
        <v>463</v>
      </c>
      <c r="L140" s="49" t="s">
        <v>464</v>
      </c>
      <c r="M140" s="40" t="s">
        <v>7966</v>
      </c>
      <c r="N140" s="49">
        <v>6133714</v>
      </c>
      <c r="O140" s="37" t="s">
        <v>5830</v>
      </c>
      <c r="P140" s="37" t="s">
        <v>76</v>
      </c>
      <c r="Q140" s="42" t="s">
        <v>137</v>
      </c>
      <c r="R140" s="96">
        <v>43775</v>
      </c>
      <c r="S140" s="48">
        <v>15</v>
      </c>
      <c r="T140" s="45">
        <f t="shared" si="211"/>
        <v>49253</v>
      </c>
      <c r="U140" s="56" t="s">
        <v>100</v>
      </c>
      <c r="V140" s="47" t="s">
        <v>325</v>
      </c>
      <c r="W140" s="47" t="str">
        <f t="shared" si="215"/>
        <v>Па</v>
      </c>
      <c r="X140" s="48">
        <v>10</v>
      </c>
      <c r="Y140" s="48" t="s">
        <v>325</v>
      </c>
      <c r="Z140" s="42" t="s">
        <v>139</v>
      </c>
      <c r="AA140" s="56" t="s">
        <v>3512</v>
      </c>
      <c r="AB140" s="48"/>
      <c r="AC140" s="42" t="s">
        <v>141</v>
      </c>
      <c r="AD140" s="49">
        <v>60</v>
      </c>
      <c r="AE140" s="96">
        <v>43775</v>
      </c>
      <c r="AF140" s="51">
        <f t="shared" si="213"/>
        <v>45601</v>
      </c>
      <c r="AG140" s="51" t="s">
        <v>82</v>
      </c>
      <c r="AH140" s="51" t="s">
        <v>6410</v>
      </c>
      <c r="AI140" s="42" t="s">
        <v>7971</v>
      </c>
      <c r="AJ140" s="37" t="s">
        <v>374</v>
      </c>
      <c r="AK140" s="51" t="str">
        <f t="shared" ca="1" si="214"/>
        <v>ЗАМЕНИТЬ</v>
      </c>
      <c r="AL140" s="42"/>
      <c r="AM140" s="42" t="s">
        <v>86</v>
      </c>
      <c r="AN140" s="42" t="s">
        <v>7044</v>
      </c>
      <c r="AO140" s="42" t="s">
        <v>88</v>
      </c>
      <c r="AP140" s="48" t="s">
        <v>7968</v>
      </c>
      <c r="AQ140" s="41" t="s">
        <v>7946</v>
      </c>
      <c r="AR140" s="51"/>
      <c r="AS140" s="42" t="s">
        <v>91</v>
      </c>
      <c r="AT140" s="37" t="s">
        <v>385</v>
      </c>
      <c r="AU140" s="37"/>
      <c r="AV140" s="41" t="s">
        <v>7946</v>
      </c>
      <c r="AW140" s="40"/>
      <c r="AX140" s="37"/>
      <c r="AY140" s="37"/>
      <c r="AZ140" s="37"/>
      <c r="BA140" s="40"/>
      <c r="BB140" s="40" t="s">
        <v>145</v>
      </c>
      <c r="BC140" s="40" t="s">
        <v>146</v>
      </c>
      <c r="BD140" s="42">
        <v>3001</v>
      </c>
      <c r="BE140" s="40"/>
      <c r="BF140" s="52"/>
      <c r="BG140" s="47"/>
      <c r="BH140" s="54"/>
      <c r="BI140" s="41" t="s">
        <v>5090</v>
      </c>
      <c r="BJ140" s="1210" t="s">
        <v>1339</v>
      </c>
      <c r="BK140" s="47" t="s">
        <v>1340</v>
      </c>
      <c r="BL140" s="55"/>
      <c r="BM140" s="55"/>
    </row>
    <row r="141" s="36" customFormat="1" ht="60" customHeight="1">
      <c r="A141" s="37"/>
      <c r="B141" s="37" t="s">
        <v>62</v>
      </c>
      <c r="C141" s="37" t="s">
        <v>63</v>
      </c>
      <c r="D141" s="56" t="s">
        <v>64</v>
      </c>
      <c r="E141" s="56" t="s">
        <v>6502</v>
      </c>
      <c r="F141" s="40" t="s">
        <v>6503</v>
      </c>
      <c r="G141" s="40" t="s">
        <v>7972</v>
      </c>
      <c r="H141" s="56" t="s">
        <v>7973</v>
      </c>
      <c r="I141" s="48" t="s">
        <v>461</v>
      </c>
      <c r="J141" s="40" t="s">
        <v>730</v>
      </c>
      <c r="K141" s="49" t="s">
        <v>463</v>
      </c>
      <c r="L141" s="49" t="s">
        <v>464</v>
      </c>
      <c r="M141" s="40" t="s">
        <v>7966</v>
      </c>
      <c r="N141" s="49">
        <v>6133713</v>
      </c>
      <c r="O141" s="37" t="s">
        <v>5830</v>
      </c>
      <c r="P141" s="37" t="s">
        <v>76</v>
      </c>
      <c r="Q141" s="42" t="s">
        <v>137</v>
      </c>
      <c r="R141" s="96">
        <v>43775</v>
      </c>
      <c r="S141" s="48">
        <v>15</v>
      </c>
      <c r="T141" s="45">
        <f t="shared" si="211"/>
        <v>49253</v>
      </c>
      <c r="U141" s="56" t="s">
        <v>100</v>
      </c>
      <c r="V141" s="47" t="s">
        <v>325</v>
      </c>
      <c r="W141" s="47" t="str">
        <f t="shared" si="215"/>
        <v>Па</v>
      </c>
      <c r="X141" s="48">
        <v>10</v>
      </c>
      <c r="Y141" s="48" t="s">
        <v>325</v>
      </c>
      <c r="Z141" s="42" t="s">
        <v>139</v>
      </c>
      <c r="AA141" s="56" t="s">
        <v>3512</v>
      </c>
      <c r="AB141" s="48"/>
      <c r="AC141" s="42" t="s">
        <v>141</v>
      </c>
      <c r="AD141" s="49">
        <v>60</v>
      </c>
      <c r="AE141" s="96">
        <v>43775</v>
      </c>
      <c r="AF141" s="51">
        <f t="shared" si="213"/>
        <v>45601</v>
      </c>
      <c r="AG141" s="51" t="s">
        <v>82</v>
      </c>
      <c r="AH141" s="51" t="s">
        <v>6410</v>
      </c>
      <c r="AI141" s="42" t="s">
        <v>7974</v>
      </c>
      <c r="AJ141" s="37" t="s">
        <v>374</v>
      </c>
      <c r="AK141" s="51" t="str">
        <f t="shared" ca="1" si="214"/>
        <v>ЗАМЕНИТЬ</v>
      </c>
      <c r="AL141" s="42"/>
      <c r="AM141" s="42" t="s">
        <v>86</v>
      </c>
      <c r="AN141" s="42" t="s">
        <v>7044</v>
      </c>
      <c r="AO141" s="42" t="s">
        <v>88</v>
      </c>
      <c r="AP141" s="48" t="s">
        <v>7968</v>
      </c>
      <c r="AQ141" s="41" t="s">
        <v>7946</v>
      </c>
      <c r="AR141" s="51"/>
      <c r="AS141" s="42" t="s">
        <v>91</v>
      </c>
      <c r="AT141" s="37" t="s">
        <v>385</v>
      </c>
      <c r="AU141" s="37"/>
      <c r="AV141" s="41" t="s">
        <v>7946</v>
      </c>
      <c r="AW141" s="40"/>
      <c r="AX141" s="37"/>
      <c r="AY141" s="37"/>
      <c r="AZ141" s="37"/>
      <c r="BA141" s="40"/>
      <c r="BB141" s="40" t="s">
        <v>145</v>
      </c>
      <c r="BC141" s="40" t="s">
        <v>146</v>
      </c>
      <c r="BD141" s="42">
        <v>3001</v>
      </c>
      <c r="BE141" s="40"/>
      <c r="BF141" s="52"/>
      <c r="BG141" s="47"/>
      <c r="BH141" s="54"/>
      <c r="BI141" s="41" t="s">
        <v>5090</v>
      </c>
      <c r="BJ141" s="1210" t="s">
        <v>1339</v>
      </c>
      <c r="BK141" s="47" t="s">
        <v>1340</v>
      </c>
      <c r="BL141" s="55"/>
      <c r="BM141" s="55"/>
    </row>
    <row r="142" s="36" customFormat="1" ht="60" customHeight="1">
      <c r="A142" s="37"/>
      <c r="B142" s="37" t="s">
        <v>62</v>
      </c>
      <c r="C142" s="37" t="s">
        <v>63</v>
      </c>
      <c r="D142" s="56" t="s">
        <v>64</v>
      </c>
      <c r="E142" s="56" t="s">
        <v>6502</v>
      </c>
      <c r="F142" s="40" t="s">
        <v>6503</v>
      </c>
      <c r="G142" s="40" t="s">
        <v>7975</v>
      </c>
      <c r="H142" s="56" t="s">
        <v>7976</v>
      </c>
      <c r="I142" s="48" t="s">
        <v>461</v>
      </c>
      <c r="J142" s="40" t="s">
        <v>730</v>
      </c>
      <c r="K142" s="49" t="s">
        <v>463</v>
      </c>
      <c r="L142" s="49" t="s">
        <v>464</v>
      </c>
      <c r="M142" s="40" t="s">
        <v>7966</v>
      </c>
      <c r="N142" s="49">
        <v>6133712</v>
      </c>
      <c r="O142" s="37" t="s">
        <v>5830</v>
      </c>
      <c r="P142" s="37" t="s">
        <v>76</v>
      </c>
      <c r="Q142" s="42" t="s">
        <v>137</v>
      </c>
      <c r="R142" s="96">
        <v>43775</v>
      </c>
      <c r="S142" s="48">
        <v>15</v>
      </c>
      <c r="T142" s="45">
        <f t="shared" si="211"/>
        <v>49253</v>
      </c>
      <c r="U142" s="56" t="s">
        <v>100</v>
      </c>
      <c r="V142" s="47" t="s">
        <v>325</v>
      </c>
      <c r="W142" s="47" t="str">
        <f t="shared" si="215"/>
        <v>Па</v>
      </c>
      <c r="X142" s="48">
        <v>10</v>
      </c>
      <c r="Y142" s="48" t="s">
        <v>325</v>
      </c>
      <c r="Z142" s="42" t="s">
        <v>139</v>
      </c>
      <c r="AA142" s="56" t="s">
        <v>3512</v>
      </c>
      <c r="AB142" s="48"/>
      <c r="AC142" s="42" t="s">
        <v>141</v>
      </c>
      <c r="AD142" s="49">
        <v>60</v>
      </c>
      <c r="AE142" s="96">
        <v>43775</v>
      </c>
      <c r="AF142" s="51">
        <f t="shared" si="213"/>
        <v>45601</v>
      </c>
      <c r="AG142" s="51" t="s">
        <v>82</v>
      </c>
      <c r="AH142" s="51" t="s">
        <v>6410</v>
      </c>
      <c r="AI142" s="42" t="s">
        <v>7977</v>
      </c>
      <c r="AJ142" s="37" t="s">
        <v>374</v>
      </c>
      <c r="AK142" s="51" t="str">
        <f t="shared" ca="1" si="214"/>
        <v>ЗАМЕНИТЬ</v>
      </c>
      <c r="AL142" s="42"/>
      <c r="AM142" s="42" t="s">
        <v>86</v>
      </c>
      <c r="AN142" s="42" t="s">
        <v>7044</v>
      </c>
      <c r="AO142" s="42" t="s">
        <v>88</v>
      </c>
      <c r="AP142" s="48" t="s">
        <v>7968</v>
      </c>
      <c r="AQ142" s="41" t="s">
        <v>7946</v>
      </c>
      <c r="AR142" s="51"/>
      <c r="AS142" s="42" t="s">
        <v>91</v>
      </c>
      <c r="AT142" s="37" t="s">
        <v>385</v>
      </c>
      <c r="AU142" s="37"/>
      <c r="AV142" s="41" t="s">
        <v>7946</v>
      </c>
      <c r="AW142" s="40"/>
      <c r="AX142" s="37"/>
      <c r="AY142" s="37"/>
      <c r="AZ142" s="37"/>
      <c r="BA142" s="40"/>
      <c r="BB142" s="40" t="s">
        <v>145</v>
      </c>
      <c r="BC142" s="40" t="s">
        <v>146</v>
      </c>
      <c r="BD142" s="42">
        <v>3001</v>
      </c>
      <c r="BE142" s="40"/>
      <c r="BF142" s="52"/>
      <c r="BG142" s="47"/>
      <c r="BH142" s="54"/>
      <c r="BI142" s="41" t="s">
        <v>5090</v>
      </c>
      <c r="BJ142" s="1210" t="s">
        <v>1339</v>
      </c>
      <c r="BK142" s="47" t="s">
        <v>1340</v>
      </c>
      <c r="BL142" s="55"/>
      <c r="BM142" s="55"/>
    </row>
    <row r="143" s="47" customFormat="1" ht="60" customHeight="1">
      <c r="B143" s="37" t="s">
        <v>62</v>
      </c>
      <c r="C143" s="37" t="s">
        <v>63</v>
      </c>
      <c r="D143" s="56" t="s">
        <v>64</v>
      </c>
      <c r="E143" s="56" t="s">
        <v>6502</v>
      </c>
      <c r="F143" s="40" t="s">
        <v>6503</v>
      </c>
      <c r="G143" s="40" t="s">
        <v>7978</v>
      </c>
      <c r="H143" s="47" t="s">
        <v>7979</v>
      </c>
      <c r="I143" s="47" t="s">
        <v>7980</v>
      </c>
      <c r="J143" s="47" t="s">
        <v>7981</v>
      </c>
      <c r="K143" s="47" t="s">
        <v>7982</v>
      </c>
      <c r="L143" s="47" t="s">
        <v>7983</v>
      </c>
      <c r="M143" s="38" t="s">
        <v>7984</v>
      </c>
      <c r="N143" s="38" t="s">
        <v>7985</v>
      </c>
      <c r="O143" s="47" t="s">
        <v>7986</v>
      </c>
      <c r="P143" s="37" t="s">
        <v>76</v>
      </c>
      <c r="Q143" s="42" t="s">
        <v>289</v>
      </c>
      <c r="R143" s="96">
        <v>43815</v>
      </c>
      <c r="S143" s="47">
        <v>12</v>
      </c>
      <c r="T143" s="96">
        <f t="shared" si="211"/>
        <v>48197.400000000001</v>
      </c>
      <c r="U143" s="47">
        <v>0.02</v>
      </c>
      <c r="V143" s="47" t="s">
        <v>7987</v>
      </c>
      <c r="W143" s="47" t="s">
        <v>7988</v>
      </c>
      <c r="X143" s="47">
        <v>0.032000000000000001</v>
      </c>
      <c r="Y143" s="47" t="s">
        <v>7987</v>
      </c>
      <c r="Z143" s="47" t="s">
        <v>7988</v>
      </c>
      <c r="AA143" s="56" t="s">
        <v>5770</v>
      </c>
      <c r="AC143" s="42" t="s">
        <v>141</v>
      </c>
      <c r="AD143" s="47">
        <v>48</v>
      </c>
      <c r="AE143" s="96">
        <v>45241</v>
      </c>
      <c r="AF143" s="51">
        <f t="shared" si="213"/>
        <v>46701</v>
      </c>
      <c r="AG143" s="51" t="s">
        <v>82</v>
      </c>
      <c r="AH143" s="51" t="s">
        <v>83</v>
      </c>
      <c r="AI143" s="42" t="s">
        <v>2424</v>
      </c>
      <c r="AJ143" s="47" t="s">
        <v>295</v>
      </c>
      <c r="AK143" s="51" t="str">
        <f t="shared" ca="1" si="214"/>
        <v>поверен</v>
      </c>
      <c r="AM143" s="42" t="s">
        <v>86</v>
      </c>
      <c r="AN143" s="42" t="s">
        <v>7044</v>
      </c>
      <c r="AO143" s="42" t="s">
        <v>88</v>
      </c>
      <c r="AP143" s="48" t="s">
        <v>7989</v>
      </c>
      <c r="AQ143" s="41" t="s">
        <v>7946</v>
      </c>
      <c r="AS143" s="42" t="s">
        <v>91</v>
      </c>
      <c r="AT143" s="37" t="s">
        <v>385</v>
      </c>
      <c r="AU143" s="37"/>
      <c r="AV143" s="41" t="s">
        <v>7946</v>
      </c>
      <c r="AW143" s="47" t="s">
        <v>7990</v>
      </c>
      <c r="BB143" s="40" t="s">
        <v>297</v>
      </c>
      <c r="BC143" s="40" t="s">
        <v>298</v>
      </c>
      <c r="BD143" s="37"/>
      <c r="BE143" s="835"/>
      <c r="BF143" s="1212"/>
      <c r="BI143" s="47" t="s">
        <v>406</v>
      </c>
      <c r="BJ143" s="1210" t="s">
        <v>3484</v>
      </c>
      <c r="BK143" s="47" t="s">
        <v>5091</v>
      </c>
      <c r="BL143" s="125"/>
      <c r="BM143" s="125"/>
      <c r="BN143" s="1211"/>
    </row>
    <row r="144" s="47" customFormat="1" ht="60" customHeight="1">
      <c r="B144" s="37" t="s">
        <v>62</v>
      </c>
      <c r="C144" s="37" t="s">
        <v>63</v>
      </c>
      <c r="D144" s="56" t="s">
        <v>64</v>
      </c>
      <c r="E144" s="56" t="s">
        <v>6502</v>
      </c>
      <c r="F144" s="40" t="s">
        <v>6503</v>
      </c>
      <c r="G144" s="40" t="s">
        <v>7991</v>
      </c>
      <c r="H144" s="47" t="s">
        <v>7992</v>
      </c>
      <c r="I144" s="47" t="s">
        <v>7980</v>
      </c>
      <c r="J144" s="47" t="s">
        <v>7981</v>
      </c>
      <c r="K144" s="47" t="s">
        <v>7982</v>
      </c>
      <c r="L144" s="47" t="s">
        <v>7983</v>
      </c>
      <c r="M144" s="38" t="s">
        <v>7984</v>
      </c>
      <c r="N144" s="38" t="s">
        <v>7993</v>
      </c>
      <c r="O144" s="47" t="s">
        <v>7986</v>
      </c>
      <c r="P144" s="37" t="s">
        <v>76</v>
      </c>
      <c r="Q144" s="42" t="s">
        <v>289</v>
      </c>
      <c r="R144" s="96">
        <v>43845</v>
      </c>
      <c r="S144" s="47">
        <v>12</v>
      </c>
      <c r="T144" s="96">
        <f t="shared" si="211"/>
        <v>48227.400000000001</v>
      </c>
      <c r="U144" s="47">
        <v>0.02</v>
      </c>
      <c r="V144" s="47" t="s">
        <v>7987</v>
      </c>
      <c r="W144" s="47" t="s">
        <v>7988</v>
      </c>
      <c r="X144" s="47">
        <v>0.032000000000000001</v>
      </c>
      <c r="Y144" s="47" t="s">
        <v>7987</v>
      </c>
      <c r="Z144" s="47" t="s">
        <v>7988</v>
      </c>
      <c r="AA144" s="56" t="s">
        <v>5770</v>
      </c>
      <c r="AC144" s="42" t="s">
        <v>141</v>
      </c>
      <c r="AD144" s="47">
        <v>48</v>
      </c>
      <c r="AE144" s="96">
        <v>45241</v>
      </c>
      <c r="AF144" s="51">
        <f t="shared" si="213"/>
        <v>46701</v>
      </c>
      <c r="AG144" s="51" t="s">
        <v>82</v>
      </c>
      <c r="AH144" s="51" t="s">
        <v>83</v>
      </c>
      <c r="AI144" s="42" t="s">
        <v>2424</v>
      </c>
      <c r="AJ144" s="47" t="s">
        <v>295</v>
      </c>
      <c r="AK144" s="51" t="str">
        <f t="shared" ca="1" si="214"/>
        <v>поверен</v>
      </c>
      <c r="AM144" s="42" t="s">
        <v>86</v>
      </c>
      <c r="AN144" s="42" t="s">
        <v>7044</v>
      </c>
      <c r="AO144" s="42" t="s">
        <v>88</v>
      </c>
      <c r="AP144" s="48" t="s">
        <v>7989</v>
      </c>
      <c r="AQ144" s="41" t="s">
        <v>7946</v>
      </c>
      <c r="AS144" s="42" t="s">
        <v>91</v>
      </c>
      <c r="AT144" s="37" t="s">
        <v>385</v>
      </c>
      <c r="AU144" s="37"/>
      <c r="AV144" s="41" t="s">
        <v>7946</v>
      </c>
      <c r="AW144" s="47" t="s">
        <v>7994</v>
      </c>
      <c r="BB144" s="40" t="s">
        <v>297</v>
      </c>
      <c r="BC144" s="40" t="s">
        <v>298</v>
      </c>
      <c r="BD144" s="37"/>
      <c r="BE144" s="835"/>
      <c r="BF144" s="1212"/>
      <c r="BI144" s="47" t="s">
        <v>406</v>
      </c>
      <c r="BJ144" s="1210" t="s">
        <v>3484</v>
      </c>
      <c r="BK144" s="47" t="s">
        <v>5091</v>
      </c>
      <c r="BL144" s="125"/>
      <c r="BM144" s="125"/>
      <c r="BN144" s="1211"/>
    </row>
    <row r="145" s="47" customFormat="1" ht="60" customHeight="1">
      <c r="B145" s="37" t="s">
        <v>62</v>
      </c>
      <c r="C145" s="37" t="s">
        <v>63</v>
      </c>
      <c r="D145" s="56" t="s">
        <v>64</v>
      </c>
      <c r="E145" s="56" t="s">
        <v>6502</v>
      </c>
      <c r="F145" s="40" t="s">
        <v>6503</v>
      </c>
      <c r="G145" s="40" t="s">
        <v>7995</v>
      </c>
      <c r="H145" s="47" t="s">
        <v>7996</v>
      </c>
      <c r="I145" s="47" t="s">
        <v>7980</v>
      </c>
      <c r="J145" s="47" t="s">
        <v>7981</v>
      </c>
      <c r="K145" s="47" t="s">
        <v>7982</v>
      </c>
      <c r="L145" s="47" t="s">
        <v>7983</v>
      </c>
      <c r="M145" s="38" t="s">
        <v>7984</v>
      </c>
      <c r="N145" s="38" t="s">
        <v>7997</v>
      </c>
      <c r="O145" s="47" t="s">
        <v>7986</v>
      </c>
      <c r="P145" s="37" t="s">
        <v>76</v>
      </c>
      <c r="Q145" s="42" t="s">
        <v>289</v>
      </c>
      <c r="R145" s="96">
        <v>43850</v>
      </c>
      <c r="S145" s="47">
        <v>12</v>
      </c>
      <c r="T145" s="96">
        <f t="shared" si="211"/>
        <v>48232.400000000001</v>
      </c>
      <c r="U145" s="47">
        <v>0.02</v>
      </c>
      <c r="V145" s="47" t="s">
        <v>7987</v>
      </c>
      <c r="W145" s="47" t="s">
        <v>7988</v>
      </c>
      <c r="X145" s="47">
        <v>0.032000000000000001</v>
      </c>
      <c r="Y145" s="47" t="s">
        <v>7987</v>
      </c>
      <c r="Z145" s="47" t="s">
        <v>7988</v>
      </c>
      <c r="AA145" s="56" t="s">
        <v>5770</v>
      </c>
      <c r="AC145" s="42" t="s">
        <v>141</v>
      </c>
      <c r="AD145" s="47">
        <v>48</v>
      </c>
      <c r="AE145" s="96">
        <v>45301</v>
      </c>
      <c r="AF145" s="51">
        <f t="shared" si="213"/>
        <v>46761</v>
      </c>
      <c r="AG145" s="51" t="s">
        <v>82</v>
      </c>
      <c r="AH145" s="51" t="s">
        <v>83</v>
      </c>
      <c r="AI145" s="42" t="s">
        <v>7998</v>
      </c>
      <c r="AJ145" s="47" t="s">
        <v>85</v>
      </c>
      <c r="AK145" s="51" t="str">
        <f t="shared" ca="1" si="214"/>
        <v>поверен</v>
      </c>
      <c r="AM145" s="42" t="s">
        <v>86</v>
      </c>
      <c r="AN145" s="42" t="s">
        <v>7044</v>
      </c>
      <c r="AO145" s="42" t="s">
        <v>88</v>
      </c>
      <c r="AP145" s="48" t="s">
        <v>7989</v>
      </c>
      <c r="AQ145" s="41" t="s">
        <v>7946</v>
      </c>
      <c r="AS145" s="42" t="s">
        <v>91</v>
      </c>
      <c r="AT145" s="37" t="s">
        <v>385</v>
      </c>
      <c r="AU145" s="37"/>
      <c r="AV145" s="41" t="s">
        <v>7946</v>
      </c>
      <c r="AW145" s="47" t="s">
        <v>7999</v>
      </c>
      <c r="BB145" s="40" t="s">
        <v>297</v>
      </c>
      <c r="BC145" s="40" t="s">
        <v>298</v>
      </c>
      <c r="BD145" s="37"/>
      <c r="BE145" s="835"/>
      <c r="BF145" s="1212"/>
      <c r="BG145" s="47" t="s">
        <v>8000</v>
      </c>
      <c r="BI145" s="47" t="s">
        <v>406</v>
      </c>
      <c r="BJ145" s="1210" t="s">
        <v>3484</v>
      </c>
      <c r="BK145" s="47" t="s">
        <v>5091</v>
      </c>
      <c r="BL145" s="125"/>
      <c r="BM145" s="125"/>
      <c r="BN145" s="1211"/>
    </row>
    <row r="146" s="47" customFormat="1" ht="60" customHeight="1">
      <c r="B146" s="37" t="s">
        <v>62</v>
      </c>
      <c r="C146" s="37" t="s">
        <v>63</v>
      </c>
      <c r="D146" s="56" t="s">
        <v>64</v>
      </c>
      <c r="E146" s="56" t="s">
        <v>6502</v>
      </c>
      <c r="F146" s="40" t="s">
        <v>6503</v>
      </c>
      <c r="G146" s="40" t="s">
        <v>8001</v>
      </c>
      <c r="H146" s="47" t="s">
        <v>8002</v>
      </c>
      <c r="I146" s="47" t="s">
        <v>7980</v>
      </c>
      <c r="J146" s="47" t="s">
        <v>7981</v>
      </c>
      <c r="K146" s="47" t="s">
        <v>7982</v>
      </c>
      <c r="L146" s="47" t="s">
        <v>7983</v>
      </c>
      <c r="M146" s="372" t="s">
        <v>7984</v>
      </c>
      <c r="N146" s="38" t="s">
        <v>8003</v>
      </c>
      <c r="O146" s="47" t="s">
        <v>7986</v>
      </c>
      <c r="P146" s="37" t="s">
        <v>76</v>
      </c>
      <c r="Q146" s="42" t="s">
        <v>289</v>
      </c>
      <c r="R146" s="96">
        <v>43850</v>
      </c>
      <c r="S146" s="47">
        <v>12</v>
      </c>
      <c r="T146" s="96">
        <f t="shared" si="211"/>
        <v>48232.400000000001</v>
      </c>
      <c r="U146" s="47">
        <v>0.02</v>
      </c>
      <c r="V146" s="47" t="s">
        <v>7987</v>
      </c>
      <c r="W146" s="47" t="s">
        <v>7988</v>
      </c>
      <c r="X146" s="47">
        <v>0.032000000000000001</v>
      </c>
      <c r="Y146" s="47" t="s">
        <v>7987</v>
      </c>
      <c r="Z146" s="47" t="s">
        <v>7988</v>
      </c>
      <c r="AA146" s="56" t="s">
        <v>5770</v>
      </c>
      <c r="AC146" s="42" t="s">
        <v>141</v>
      </c>
      <c r="AD146" s="47">
        <v>48</v>
      </c>
      <c r="AE146" s="96">
        <v>45301</v>
      </c>
      <c r="AF146" s="51">
        <f t="shared" si="213"/>
        <v>46761</v>
      </c>
      <c r="AG146" s="51" t="s">
        <v>82</v>
      </c>
      <c r="AH146" s="51" t="s">
        <v>83</v>
      </c>
      <c r="AI146" s="42" t="s">
        <v>7998</v>
      </c>
      <c r="AJ146" s="47" t="s">
        <v>85</v>
      </c>
      <c r="AK146" s="51" t="str">
        <f t="shared" ca="1" si="214"/>
        <v>поверен</v>
      </c>
      <c r="AM146" s="42" t="s">
        <v>86</v>
      </c>
      <c r="AN146" s="42" t="s">
        <v>7044</v>
      </c>
      <c r="AO146" s="42" t="s">
        <v>88</v>
      </c>
      <c r="AP146" s="48" t="s">
        <v>7989</v>
      </c>
      <c r="AQ146" s="41" t="s">
        <v>7946</v>
      </c>
      <c r="AS146" s="42" t="s">
        <v>91</v>
      </c>
      <c r="AT146" s="37" t="s">
        <v>385</v>
      </c>
      <c r="AU146" s="37"/>
      <c r="AV146" s="41" t="s">
        <v>7946</v>
      </c>
      <c r="AW146" s="47" t="s">
        <v>8004</v>
      </c>
      <c r="BB146" s="40" t="s">
        <v>297</v>
      </c>
      <c r="BC146" s="40" t="s">
        <v>298</v>
      </c>
      <c r="BD146" s="37"/>
      <c r="BE146" s="835"/>
      <c r="BF146" s="1212"/>
      <c r="BG146" s="47" t="s">
        <v>8005</v>
      </c>
      <c r="BI146" s="47" t="s">
        <v>406</v>
      </c>
      <c r="BJ146" s="1210" t="s">
        <v>3484</v>
      </c>
      <c r="BK146" s="47" t="s">
        <v>5091</v>
      </c>
      <c r="BL146" s="125"/>
      <c r="BM146" s="125"/>
      <c r="BN146" s="1211"/>
    </row>
  </sheetData>
  <autoFilter ref="A1:BG146"/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Лист2">
    <outlinePr applyStyles="0" summaryBelow="1" summaryRight="1" showOutlineSymbols="1"/>
    <pageSetUpPr autoPageBreaks="1" fitToPage="0"/>
  </sheetPr>
  <sheetViews>
    <sheetView showRuler="1" zoomScale="100" workbookViewId="0">
      <selection activeCell="E21" activeCellId="0" sqref="E21:E28"/>
    </sheetView>
  </sheetViews>
  <sheetFormatPr defaultColWidth="9" defaultRowHeight="14.25"/>
  <cols>
    <col customWidth="1" min="1" max="1" width="18.140625"/>
    <col customWidth="1" min="3" max="3" width="10.42578125"/>
    <col customWidth="1" min="5" max="5" width="25.5703125"/>
    <col customWidth="1" min="7" max="7" width="20.42578125"/>
    <col customWidth="1" min="9" max="9" width="26.140625"/>
    <col customWidth="1" min="11" max="11" width="23.42578125"/>
    <col customWidth="1" min="13" max="13" width="27.140625"/>
    <col customWidth="1" min="15" max="15" width="15.7109375"/>
    <col customWidth="1" min="17" max="17" width="20.42578125"/>
  </cols>
  <sheetData>
    <row r="1">
      <c r="A1">
        <v>0</v>
      </c>
    </row>
    <row r="2">
      <c r="A2" s="1213" t="s">
        <v>8006</v>
      </c>
      <c r="C2" s="1213" t="s">
        <v>8007</v>
      </c>
      <c r="E2" s="1214" t="s">
        <v>8008</v>
      </c>
      <c r="G2" s="1214" t="s">
        <v>8009</v>
      </c>
      <c r="I2" s="1214" t="s">
        <v>8010</v>
      </c>
      <c r="K2" s="1214" t="s">
        <v>8011</v>
      </c>
      <c r="M2" s="1214" t="s">
        <v>8012</v>
      </c>
      <c r="O2" s="1214" t="s">
        <v>44</v>
      </c>
      <c r="Q2" s="1214" t="s">
        <v>8013</v>
      </c>
    </row>
    <row r="3">
      <c r="A3" s="1215" t="s">
        <v>325</v>
      </c>
      <c r="C3" s="1215" t="s">
        <v>8014</v>
      </c>
      <c r="E3" s="1215" t="s">
        <v>86</v>
      </c>
      <c r="G3" s="1215" t="s">
        <v>8015</v>
      </c>
      <c r="I3" s="1215" t="s">
        <v>87</v>
      </c>
      <c r="K3" s="1215" t="s">
        <v>88</v>
      </c>
      <c r="M3" s="1215" t="s">
        <v>8016</v>
      </c>
      <c r="O3" s="1215" t="s">
        <v>91</v>
      </c>
      <c r="Q3" s="1215" t="s">
        <v>92</v>
      </c>
    </row>
    <row r="4">
      <c r="A4" s="1215" t="s">
        <v>8017</v>
      </c>
      <c r="C4" s="1215" t="s">
        <v>8018</v>
      </c>
      <c r="E4" s="1215" t="s">
        <v>8019</v>
      </c>
      <c r="G4" s="1215" t="s">
        <v>3153</v>
      </c>
      <c r="I4" s="1215" t="s">
        <v>6802</v>
      </c>
      <c r="K4" s="1215" t="s">
        <v>785</v>
      </c>
      <c r="M4" s="1215" t="s">
        <v>8020</v>
      </c>
      <c r="O4" s="1215" t="s">
        <v>8021</v>
      </c>
      <c r="Q4" s="1215" t="s">
        <v>905</v>
      </c>
    </row>
    <row r="5">
      <c r="A5" s="1215" t="s">
        <v>8022</v>
      </c>
      <c r="C5" s="1215" t="s">
        <v>8023</v>
      </c>
      <c r="E5" s="1215" t="s">
        <v>8014</v>
      </c>
      <c r="G5" s="1215" t="s">
        <v>289</v>
      </c>
      <c r="I5" s="1215" t="s">
        <v>8024</v>
      </c>
      <c r="K5" s="1216"/>
      <c r="M5" s="1215" t="s">
        <v>8025</v>
      </c>
      <c r="O5" s="1215" t="s">
        <v>8026</v>
      </c>
      <c r="Q5" s="1216" t="s">
        <v>8027</v>
      </c>
    </row>
    <row r="6">
      <c r="A6" s="1215" t="s">
        <v>2743</v>
      </c>
      <c r="C6" s="1215" t="s">
        <v>8028</v>
      </c>
      <c r="E6" s="1215" t="s">
        <v>8029</v>
      </c>
      <c r="G6" s="1215" t="s">
        <v>137</v>
      </c>
      <c r="I6" s="1215" t="s">
        <v>8030</v>
      </c>
      <c r="M6" s="1215" t="s">
        <v>8031</v>
      </c>
      <c r="O6" s="1216" t="s">
        <v>8032</v>
      </c>
    </row>
    <row r="7">
      <c r="A7" s="1215" t="s">
        <v>8033</v>
      </c>
      <c r="C7" s="1215" t="s">
        <v>8034</v>
      </c>
      <c r="E7" s="1215" t="s">
        <v>8035</v>
      </c>
      <c r="G7" s="1215" t="s">
        <v>398</v>
      </c>
      <c r="I7" s="1215" t="s">
        <v>8036</v>
      </c>
      <c r="M7" s="1215" t="s">
        <v>8037</v>
      </c>
    </row>
    <row r="8">
      <c r="A8" s="1215" t="s">
        <v>8038</v>
      </c>
      <c r="C8" s="1215" t="s">
        <v>8039</v>
      </c>
      <c r="E8" s="1216" t="s">
        <v>8023</v>
      </c>
      <c r="G8" s="1215" t="s">
        <v>77</v>
      </c>
      <c r="I8" s="1215" t="s">
        <v>8040</v>
      </c>
      <c r="M8" s="1215" t="s">
        <v>8041</v>
      </c>
    </row>
    <row r="9">
      <c r="A9" s="1215" t="s">
        <v>8042</v>
      </c>
      <c r="C9" s="1215" t="s">
        <v>138</v>
      </c>
      <c r="G9" s="1215" t="s">
        <v>541</v>
      </c>
      <c r="I9" s="1215" t="s">
        <v>8043</v>
      </c>
      <c r="M9" s="1215" t="s">
        <v>8044</v>
      </c>
    </row>
    <row r="10">
      <c r="A10" s="1215" t="s">
        <v>8045</v>
      </c>
      <c r="C10" s="1215" t="s">
        <v>215</v>
      </c>
      <c r="G10" s="1215" t="s">
        <v>537</v>
      </c>
      <c r="I10" s="1215" t="s">
        <v>8046</v>
      </c>
      <c r="M10" s="1215" t="s">
        <v>8047</v>
      </c>
    </row>
    <row r="11">
      <c r="A11" s="1215" t="s">
        <v>8048</v>
      </c>
      <c r="C11" s="1215" t="s">
        <v>8017</v>
      </c>
      <c r="G11" s="1215" t="s">
        <v>8049</v>
      </c>
      <c r="I11" s="1215" t="s">
        <v>7044</v>
      </c>
      <c r="M11" s="1215" t="s">
        <v>8050</v>
      </c>
    </row>
    <row r="12">
      <c r="A12" s="1215" t="s">
        <v>8051</v>
      </c>
      <c r="C12" s="1215" t="s">
        <v>385</v>
      </c>
      <c r="G12" s="1215" t="s">
        <v>1193</v>
      </c>
      <c r="I12" s="1215" t="s">
        <v>6908</v>
      </c>
      <c r="M12" s="1215" t="s">
        <v>8052</v>
      </c>
    </row>
    <row r="13">
      <c r="A13" s="1215" t="s">
        <v>8053</v>
      </c>
      <c r="C13" s="1215" t="s">
        <v>8054</v>
      </c>
      <c r="G13" s="1215" t="s">
        <v>8055</v>
      </c>
      <c r="I13" s="1216"/>
      <c r="M13" s="1215" t="s">
        <v>8056</v>
      </c>
    </row>
    <row r="14">
      <c r="A14" s="1215" t="s">
        <v>2322</v>
      </c>
      <c r="C14" s="1215" t="s">
        <v>8022</v>
      </c>
      <c r="G14" s="1215" t="s">
        <v>8057</v>
      </c>
      <c r="M14" s="1215" t="s">
        <v>8058</v>
      </c>
    </row>
    <row r="15">
      <c r="A15" s="1215" t="s">
        <v>8059</v>
      </c>
      <c r="C15" s="1215" t="s">
        <v>325</v>
      </c>
      <c r="G15" s="1215" t="s">
        <v>8060</v>
      </c>
      <c r="M15" s="1215" t="s">
        <v>8061</v>
      </c>
    </row>
    <row r="16">
      <c r="A16" s="1215" t="s">
        <v>8062</v>
      </c>
      <c r="C16" s="1215" t="s">
        <v>8063</v>
      </c>
      <c r="G16" s="1216" t="s">
        <v>8064</v>
      </c>
      <c r="M16" s="1215" t="s">
        <v>8065</v>
      </c>
    </row>
    <row r="17">
      <c r="A17" s="1215" t="s">
        <v>8066</v>
      </c>
      <c r="C17" s="1215" t="s">
        <v>8067</v>
      </c>
      <c r="M17" s="1216" t="s">
        <v>8068</v>
      </c>
    </row>
    <row r="18">
      <c r="A18" s="1215" t="s">
        <v>139</v>
      </c>
      <c r="C18" s="1215" t="s">
        <v>8069</v>
      </c>
    </row>
    <row r="19">
      <c r="A19" s="1215" t="s">
        <v>8070</v>
      </c>
      <c r="C19" s="1215" t="s">
        <v>8071</v>
      </c>
    </row>
    <row r="20">
      <c r="A20" s="1215" t="s">
        <v>8072</v>
      </c>
      <c r="C20" s="1215" t="s">
        <v>8073</v>
      </c>
    </row>
    <row r="21">
      <c r="A21" s="1215" t="s">
        <v>8074</v>
      </c>
      <c r="C21" s="1215" t="s">
        <v>8075</v>
      </c>
    </row>
    <row r="22">
      <c r="A22" s="1215" t="s">
        <v>8076</v>
      </c>
      <c r="C22" s="1216"/>
    </row>
    <row r="23">
      <c r="A23" s="1215" t="s">
        <v>1653</v>
      </c>
    </row>
    <row r="24">
      <c r="A24" s="1215" t="s">
        <v>8077</v>
      </c>
    </row>
    <row r="25">
      <c r="A25" s="1215" t="s">
        <v>8078</v>
      </c>
    </row>
    <row r="26">
      <c r="A26" s="1215" t="s">
        <v>8079</v>
      </c>
    </row>
    <row r="27">
      <c r="A27" s="1215" t="s">
        <v>8080</v>
      </c>
    </row>
    <row r="28">
      <c r="A28" s="1215" t="s">
        <v>8081</v>
      </c>
    </row>
    <row r="29">
      <c r="A29" s="1215" t="s">
        <v>8082</v>
      </c>
    </row>
    <row r="30">
      <c r="A30" s="1215" t="s">
        <v>8083</v>
      </c>
    </row>
    <row r="31">
      <c r="A31" s="1215" t="s">
        <v>8084</v>
      </c>
    </row>
    <row r="32">
      <c r="A32" s="1215" t="s">
        <v>79</v>
      </c>
    </row>
    <row r="33">
      <c r="A33" s="1215" t="s">
        <v>8085</v>
      </c>
    </row>
    <row r="34">
      <c r="A34" s="1215" t="s">
        <v>8086</v>
      </c>
    </row>
    <row r="35">
      <c r="A35" s="1215" t="s">
        <v>8087</v>
      </c>
    </row>
    <row r="36">
      <c r="A36" s="1215" t="s">
        <v>8088</v>
      </c>
    </row>
    <row r="37">
      <c r="A37" s="1215" t="s">
        <v>8089</v>
      </c>
    </row>
    <row r="38">
      <c r="A38" s="1215" t="s">
        <v>8090</v>
      </c>
    </row>
    <row r="39">
      <c r="A39" s="1215" t="s">
        <v>8091</v>
      </c>
    </row>
    <row r="40">
      <c r="A40" s="1215" t="s">
        <v>8092</v>
      </c>
    </row>
    <row r="41">
      <c r="A41" s="1215" t="s">
        <v>8093</v>
      </c>
    </row>
    <row r="42">
      <c r="A42" s="1215" t="s">
        <v>8094</v>
      </c>
    </row>
    <row r="43">
      <c r="A43" s="1215" t="s">
        <v>8095</v>
      </c>
    </row>
    <row r="44">
      <c r="A44" s="1215" t="s">
        <v>8096</v>
      </c>
    </row>
    <row r="45">
      <c r="A45" s="1215" t="s">
        <v>7988</v>
      </c>
    </row>
    <row r="46">
      <c r="A46" s="1215" t="s">
        <v>8097</v>
      </c>
    </row>
    <row r="47">
      <c r="A47" s="1215" t="s">
        <v>8098</v>
      </c>
    </row>
    <row r="48">
      <c r="A48" s="1215" t="s">
        <v>8099</v>
      </c>
    </row>
    <row r="49">
      <c r="A49" s="1215" t="s">
        <v>8100</v>
      </c>
    </row>
    <row r="50">
      <c r="A50" s="1215" t="s">
        <v>8101</v>
      </c>
    </row>
    <row r="51">
      <c r="A51" s="1215" t="s">
        <v>8102</v>
      </c>
    </row>
    <row r="52">
      <c r="A52" s="1215" t="s">
        <v>8103</v>
      </c>
    </row>
    <row r="53">
      <c r="A53" s="1215" t="s">
        <v>8104</v>
      </c>
    </row>
    <row r="54">
      <c r="A54" s="1215" t="s">
        <v>8105</v>
      </c>
    </row>
    <row r="55">
      <c r="A55" s="1215" t="s">
        <v>8106</v>
      </c>
    </row>
    <row r="56">
      <c r="A56" s="1215" t="s">
        <v>8107</v>
      </c>
    </row>
    <row r="57">
      <c r="A57" s="1215" t="s">
        <v>8108</v>
      </c>
    </row>
    <row r="58">
      <c r="A58" s="1215" t="s">
        <v>8109</v>
      </c>
    </row>
    <row r="59">
      <c r="A59" s="1215" t="s">
        <v>8073</v>
      </c>
    </row>
    <row r="60">
      <c r="A60" s="1215" t="s">
        <v>8110</v>
      </c>
    </row>
    <row r="61">
      <c r="A61" s="1215" t="s">
        <v>8111</v>
      </c>
    </row>
    <row r="62">
      <c r="A62" s="1215" t="s">
        <v>8112</v>
      </c>
    </row>
    <row r="63">
      <c r="A63" s="1215" t="s">
        <v>8113</v>
      </c>
    </row>
    <row r="64">
      <c r="A64" s="1215" t="s">
        <v>450</v>
      </c>
    </row>
    <row r="65">
      <c r="A65" s="1215" t="s">
        <v>8114</v>
      </c>
    </row>
    <row r="66">
      <c r="A66" s="1215" t="s">
        <v>8115</v>
      </c>
    </row>
    <row r="67">
      <c r="A67" s="1215" t="s">
        <v>8116</v>
      </c>
    </row>
    <row r="68">
      <c r="A68" s="1215" t="s">
        <v>8117</v>
      </c>
    </row>
    <row r="69">
      <c r="A69" s="1215" t="s">
        <v>8118</v>
      </c>
    </row>
    <row r="70">
      <c r="A70" s="1215" t="s">
        <v>8119</v>
      </c>
    </row>
    <row r="71">
      <c r="A71" s="1215" t="s">
        <v>8120</v>
      </c>
    </row>
    <row r="72">
      <c r="A72" s="1215" t="s">
        <v>8121</v>
      </c>
    </row>
    <row r="73">
      <c r="A73" s="1215" t="s">
        <v>8122</v>
      </c>
    </row>
    <row r="74">
      <c r="A74" s="1215" t="s">
        <v>8123</v>
      </c>
    </row>
    <row r="75">
      <c r="A75" s="1215" t="s">
        <v>8124</v>
      </c>
    </row>
    <row r="76">
      <c r="A76" s="1215" t="s">
        <v>8125</v>
      </c>
    </row>
    <row r="77">
      <c r="A77" s="1215" t="s">
        <v>8126</v>
      </c>
    </row>
    <row r="78">
      <c r="A78" s="1215" t="s">
        <v>8127</v>
      </c>
    </row>
    <row r="79">
      <c r="A79" s="1215" t="s">
        <v>8128</v>
      </c>
    </row>
    <row r="80">
      <c r="A80" s="1215" t="s">
        <v>8129</v>
      </c>
    </row>
    <row r="81">
      <c r="A81" s="1215" t="s">
        <v>8130</v>
      </c>
    </row>
    <row r="82">
      <c r="A82" s="1215" t="s">
        <v>8131</v>
      </c>
    </row>
    <row r="83">
      <c r="A83" s="1215" t="s">
        <v>8132</v>
      </c>
    </row>
    <row r="84">
      <c r="A84" s="1215" t="s">
        <v>8133</v>
      </c>
    </row>
    <row r="85">
      <c r="A85" s="1215" t="s">
        <v>8045</v>
      </c>
    </row>
    <row r="86">
      <c r="A86" s="1215" t="s">
        <v>8134</v>
      </c>
    </row>
    <row r="87">
      <c r="A87" s="1215" t="s">
        <v>8135</v>
      </c>
    </row>
    <row r="88">
      <c r="A88" s="1215" t="s">
        <v>8136</v>
      </c>
    </row>
    <row r="89">
      <c r="A89" s="1215" t="s">
        <v>8137</v>
      </c>
    </row>
    <row r="90">
      <c r="A90" s="1215" t="s">
        <v>8138</v>
      </c>
    </row>
    <row r="91">
      <c r="A91" s="1215" t="s">
        <v>8139</v>
      </c>
    </row>
    <row r="92">
      <c r="A92" s="1215" t="s">
        <v>8140</v>
      </c>
    </row>
    <row r="93">
      <c r="A93" s="1215">
        <v>1</v>
      </c>
    </row>
    <row r="94">
      <c r="A94" s="1215" t="s">
        <v>141</v>
      </c>
    </row>
    <row r="95">
      <c r="A95" s="1215" t="s">
        <v>8141</v>
      </c>
    </row>
    <row r="96">
      <c r="A96" s="1215" t="s">
        <v>8142</v>
      </c>
    </row>
    <row r="97">
      <c r="A97" s="1215" t="s">
        <v>8143</v>
      </c>
    </row>
    <row r="98">
      <c r="A98" s="1215" t="s">
        <v>8144</v>
      </c>
    </row>
    <row r="99">
      <c r="A99" s="1215" t="s">
        <v>8145</v>
      </c>
    </row>
    <row r="100">
      <c r="A100" s="1215" t="s">
        <v>8146</v>
      </c>
    </row>
    <row r="101">
      <c r="A101" s="1215" t="s">
        <v>8147</v>
      </c>
    </row>
    <row r="102">
      <c r="A102" s="1215" t="s">
        <v>8148</v>
      </c>
    </row>
    <row r="103">
      <c r="A103" s="1215" t="s">
        <v>8149</v>
      </c>
    </row>
    <row r="104">
      <c r="A104" s="1215" t="s">
        <v>8150</v>
      </c>
    </row>
    <row r="105">
      <c r="A105" s="1215" t="s">
        <v>8151</v>
      </c>
    </row>
    <row r="106">
      <c r="A106" s="1215" t="s">
        <v>8152</v>
      </c>
    </row>
    <row r="107">
      <c r="A107" s="1215" t="s">
        <v>8153</v>
      </c>
    </row>
    <row r="108">
      <c r="A108" s="1215" t="s">
        <v>5284</v>
      </c>
    </row>
    <row r="109">
      <c r="A109" s="1215" t="s">
        <v>8154</v>
      </c>
    </row>
    <row r="110">
      <c r="A110" s="1215" t="s">
        <v>8155</v>
      </c>
    </row>
    <row r="111">
      <c r="A111" s="1215" t="s">
        <v>8156</v>
      </c>
    </row>
    <row r="112">
      <c r="A112" s="1215" t="s">
        <v>8157</v>
      </c>
    </row>
    <row r="113">
      <c r="A113" s="1215" t="s">
        <v>8158</v>
      </c>
    </row>
    <row r="114">
      <c r="A114" s="1215" t="s">
        <v>8159</v>
      </c>
    </row>
    <row r="115">
      <c r="A115" s="1215" t="s">
        <v>8160</v>
      </c>
    </row>
    <row r="116">
      <c r="A116" s="1215" t="s">
        <v>8161</v>
      </c>
    </row>
    <row r="117">
      <c r="A117" s="1215" t="s">
        <v>8162</v>
      </c>
    </row>
    <row r="118">
      <c r="A118" s="1215" t="s">
        <v>8163</v>
      </c>
    </row>
    <row r="119">
      <c r="A119" s="1216"/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Р7-Офис/2025.3.1.923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aleksandrov.vp</cp:lastModifiedBy>
  <cp:revision>88</cp:revision>
  <dcterms:created xsi:type="dcterms:W3CDTF">2015-06-05T18:19:00Z</dcterms:created>
  <dcterms:modified xsi:type="dcterms:W3CDTF">2025-09-29T05:44:15Z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6B13D4F7B0484C8497D326B55546E262_12</vt:lpwstr>
  </property>
  <property fmtid="{D5CDD505-2E9C-101B-9397-08002B2CF9AE}" pid="3" name="KSOProductBuildVer">
    <vt:lpwstr>1049-12.2.0.21931</vt:lpwstr>
  </property>
</Properties>
</file>